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C001Q01TA" sheetId="2" r:id="rId2"/>
    <s:sheet name="SC003Q01TA" sheetId="3" r:id="rId3"/>
    <s:sheet name="SC053Q01TA" sheetId="4" r:id="rId4"/>
    <s:sheet name="SC053Q02TA" sheetId="5" r:id="rId5"/>
    <s:sheet name="SC053Q03TA" sheetId="6" r:id="rId6"/>
    <s:sheet name="SC053Q04TA" sheetId="7" r:id="rId7"/>
    <s:sheet name="SC053Q05NA" sheetId="8" r:id="rId8"/>
    <s:sheet name="SC053Q06NA" sheetId="9" r:id="rId9"/>
    <s:sheet name="SC053Q07TA" sheetId="10" r:id="rId10"/>
    <s:sheet name="SC053Q08TA" sheetId="11" r:id="rId11"/>
    <s:sheet name="SC053Q09TA" sheetId="12" r:id="rId12"/>
    <s:sheet name="SC053Q10TA" sheetId="13" r:id="rId13"/>
    <s:sheet name="SC059Q01NA" sheetId="14" r:id="rId14"/>
    <s:sheet name="SC059Q02NA" sheetId="15" r:id="rId15"/>
    <s:sheet name="SC059Q03NA" sheetId="16" r:id="rId16"/>
    <s:sheet name="SC059Q04NA" sheetId="17" r:id="rId17"/>
    <s:sheet name="SC059Q05NA" sheetId="18" r:id="rId18"/>
    <s:sheet name="SC059Q06NA" sheetId="19" r:id="rId19"/>
    <s:sheet name="SC059Q07NA" sheetId="20" r:id="rId20"/>
    <s:sheet name="SC059Q08NA" sheetId="21" r:id="rId21"/>
    <s:sheet name="SC052Q01NA" sheetId="22" r:id="rId22"/>
    <s:sheet name="SC052Q02NA" sheetId="23" r:id="rId23"/>
    <s:sheet name="SC009Q01TA" sheetId="24" r:id="rId24"/>
    <s:sheet name="SC009Q02TA" sheetId="25" r:id="rId25"/>
    <s:sheet name="SC009Q03TA" sheetId="26" r:id="rId26"/>
    <s:sheet name="SC009Q04TA" sheetId="27" r:id="rId27"/>
    <s:sheet name="SC009Q05TA" sheetId="28" r:id="rId28"/>
    <s:sheet name="SC009Q06TA" sheetId="29" r:id="rId29"/>
    <s:sheet name="SC009Q07TA" sheetId="30" r:id="rId30"/>
    <s:sheet name="SC009Q08TA" sheetId="31" r:id="rId31"/>
    <s:sheet name="SC009Q09TA" sheetId="32" r:id="rId32"/>
    <s:sheet name="SC009Q10TA" sheetId="33" r:id="rId33"/>
    <s:sheet name="SC009Q11TA" sheetId="34" r:id="rId34"/>
    <s:sheet name="SC009Q12TA" sheetId="35" r:id="rId35"/>
    <s:sheet name="SC009Q13TA" sheetId="36" r:id="rId36"/>
    <s:sheet name="SC010Q01TA" sheetId="37" r:id="rId37"/>
    <s:sheet name="SC010Q01TB" sheetId="38" r:id="rId38"/>
    <s:sheet name="SC010Q01TC" sheetId="39" r:id="rId39"/>
    <s:sheet name="SC010Q01TD" sheetId="40" r:id="rId40"/>
    <s:sheet name="SC010Q01TE" sheetId="41" r:id="rId41"/>
    <s:sheet name="SC010Q02TA" sheetId="42" r:id="rId42"/>
    <s:sheet name="SC010Q02TB" sheetId="43" r:id="rId43"/>
    <s:sheet name="SC010Q02TC" sheetId="44" r:id="rId44"/>
    <s:sheet name="SC010Q02TD" sheetId="45" r:id="rId45"/>
    <s:sheet name="SC010Q02TE" sheetId="46" r:id="rId46"/>
    <s:sheet name="SC010Q03TA" sheetId="47" r:id="rId47"/>
    <s:sheet name="SC010Q03TB" sheetId="48" r:id="rId48"/>
    <s:sheet name="SC010Q03TC" sheetId="49" r:id="rId49"/>
    <s:sheet name="SC010Q03TD" sheetId="50" r:id="rId50"/>
    <s:sheet name="SC010Q03TE" sheetId="51" r:id="rId51"/>
    <s:sheet name="SC010Q04TA" sheetId="52" r:id="rId52"/>
    <s:sheet name="SC010Q04TB" sheetId="53" r:id="rId53"/>
    <s:sheet name="SC010Q04TC" sheetId="54" r:id="rId54"/>
    <s:sheet name="SC010Q04TD" sheetId="55" r:id="rId55"/>
    <s:sheet name="SC010Q04TE" sheetId="56" r:id="rId56"/>
    <s:sheet name="SC010Q05TA" sheetId="57" r:id="rId57"/>
    <s:sheet name="SC010Q05TB" sheetId="58" r:id="rId58"/>
    <s:sheet name="SC010Q05TC" sheetId="59" r:id="rId59"/>
    <s:sheet name="SC010Q05TD" sheetId="60" r:id="rId60"/>
    <s:sheet name="SC010Q05TE" sheetId="61" r:id="rId61"/>
    <s:sheet name="SC010Q06TA" sheetId="62" r:id="rId62"/>
    <s:sheet name="SC010Q06TB" sheetId="63" r:id="rId63"/>
    <s:sheet name="SC010Q06TC" sheetId="64" r:id="rId64"/>
    <s:sheet name="SC010Q06TD" sheetId="65" r:id="rId65"/>
    <s:sheet name="SC010Q06TE" sheetId="66" r:id="rId66"/>
    <s:sheet name="SC010Q07TA" sheetId="67" r:id="rId67"/>
    <s:sheet name="SC010Q07TB" sheetId="68" r:id="rId68"/>
    <s:sheet name="SC010Q07TC" sheetId="69" r:id="rId69"/>
    <s:sheet name="SC010Q07TD" sheetId="70" r:id="rId70"/>
    <s:sheet name="SC010Q07TE" sheetId="71" r:id="rId71"/>
    <s:sheet name="SC010Q08TA" sheetId="72" r:id="rId72"/>
    <s:sheet name="SC010Q08TB" sheetId="73" r:id="rId73"/>
    <s:sheet name="SC010Q08TC" sheetId="74" r:id="rId74"/>
    <s:sheet name="SC010Q08TD" sheetId="75" r:id="rId75"/>
    <s:sheet name="SC010Q08TE" sheetId="76" r:id="rId76"/>
    <s:sheet name="SC010Q09TA" sheetId="77" r:id="rId77"/>
    <s:sheet name="SC010Q09TB" sheetId="78" r:id="rId78"/>
    <s:sheet name="SC010Q09TC" sheetId="79" r:id="rId79"/>
    <s:sheet name="SC010Q09TD" sheetId="80" r:id="rId80"/>
    <s:sheet name="SC010Q09TE" sheetId="81" r:id="rId81"/>
    <s:sheet name="SC010Q10TA" sheetId="82" r:id="rId82"/>
    <s:sheet name="SC010Q10TB" sheetId="83" r:id="rId83"/>
    <s:sheet name="SC010Q10TC" sheetId="84" r:id="rId84"/>
    <s:sheet name="SC010Q10TD" sheetId="85" r:id="rId85"/>
    <s:sheet name="SC010Q10TE" sheetId="86" r:id="rId86"/>
    <s:sheet name="SC010Q11TA" sheetId="87" r:id="rId87"/>
    <s:sheet name="SC010Q11TB" sheetId="88" r:id="rId88"/>
    <s:sheet name="SC010Q11TC" sheetId="89" r:id="rId89"/>
    <s:sheet name="SC010Q11TD" sheetId="90" r:id="rId90"/>
    <s:sheet name="SC010Q11TE" sheetId="91" r:id="rId91"/>
    <s:sheet name="SC010Q12TA" sheetId="92" r:id="rId92"/>
    <s:sheet name="SC010Q12TB" sheetId="93" r:id="rId93"/>
    <s:sheet name="SC010Q12TC" sheetId="94" r:id="rId94"/>
    <s:sheet name="SC010Q12TD" sheetId="95" r:id="rId95"/>
    <s:sheet name="SC010Q12TE" sheetId="96" r:id="rId96"/>
    <s:sheet name="SC012Q01TA" sheetId="97" r:id="rId97"/>
    <s:sheet name="SC012Q02TA" sheetId="98" r:id="rId98"/>
    <s:sheet name="SC012Q03TA" sheetId="99" r:id="rId99"/>
    <s:sheet name="SC012Q04TA" sheetId="100" r:id="rId100"/>
    <s:sheet name="SC012Q05TA" sheetId="101" r:id="rId101"/>
    <s:sheet name="SC012Q06TA" sheetId="102" r:id="rId102"/>
    <s:sheet name="SC012Q07TA" sheetId="103" r:id="rId103"/>
    <s:sheet name="SC013Q01TA" sheetId="104" r:id="rId104"/>
    <s:sheet name="SC014Q01NA" sheetId="105" r:id="rId105"/>
    <s:sheet name="SC017Q01NA" sheetId="106" r:id="rId106"/>
    <s:sheet name="SC017Q02NA" sheetId="107" r:id="rId107"/>
    <s:sheet name="SC017Q03NA" sheetId="108" r:id="rId108"/>
    <s:sheet name="SC017Q04NA" sheetId="109" r:id="rId109"/>
    <s:sheet name="SC017Q05NA" sheetId="110" r:id="rId110"/>
    <s:sheet name="SC017Q06NA" sheetId="111" r:id="rId111"/>
    <s:sheet name="SC017Q07NA" sheetId="112" r:id="rId112"/>
    <s:sheet name="SC017Q08NA" sheetId="113" r:id="rId113"/>
    <s:sheet name="SC027Q01NA" sheetId="114" r:id="rId114"/>
    <s:sheet name="SC027Q02NA" sheetId="115" r:id="rId115"/>
    <s:sheet name="SC027Q03NA" sheetId="116" r:id="rId116"/>
    <s:sheet name="SC027Q04NA" sheetId="117" r:id="rId117"/>
    <s:sheet name="SC032Q01TA" sheetId="118" r:id="rId118"/>
    <s:sheet name="SC032Q02TA" sheetId="119" r:id="rId119"/>
    <s:sheet name="SC032Q03TA" sheetId="120" r:id="rId120"/>
    <s:sheet name="SC032Q04TA" sheetId="121" r:id="rId121"/>
    <s:sheet name="SC034Q01NA" sheetId="122" r:id="rId122"/>
    <s:sheet name="SC034Q02NA" sheetId="123" r:id="rId123"/>
    <s:sheet name="SC034Q03TA" sheetId="124" r:id="rId124"/>
    <s:sheet name="SC034Q04TA" sheetId="125" r:id="rId125"/>
    <s:sheet name="SC035Q01NA" sheetId="126" r:id="rId126"/>
    <s:sheet name="SC035Q01NB" sheetId="127" r:id="rId127"/>
    <s:sheet name="SC035Q02TA" sheetId="128" r:id="rId128"/>
    <s:sheet name="SC035Q02TB" sheetId="129" r:id="rId129"/>
    <s:sheet name="SC035Q03TA" sheetId="130" r:id="rId130"/>
    <s:sheet name="SC035Q03TB" sheetId="131" r:id="rId131"/>
    <s:sheet name="SC035Q04TA" sheetId="132" r:id="rId132"/>
    <s:sheet name="SC035Q04TB" sheetId="133" r:id="rId133"/>
    <s:sheet name="SC035Q05TA" sheetId="134" r:id="rId134"/>
    <s:sheet name="SC035Q05TB" sheetId="135" r:id="rId135"/>
    <s:sheet name="SC035Q06TA" sheetId="136" r:id="rId136"/>
    <s:sheet name="SC035Q06TB" sheetId="137" r:id="rId137"/>
    <s:sheet name="SC035Q07TA" sheetId="138" r:id="rId138"/>
    <s:sheet name="SC035Q07TB" sheetId="139" r:id="rId139"/>
    <s:sheet name="SC035Q08TA" sheetId="140" r:id="rId140"/>
    <s:sheet name="SC035Q08TB" sheetId="141" r:id="rId141"/>
    <s:sheet name="SC035Q09NA" sheetId="142" r:id="rId142"/>
    <s:sheet name="SC035Q09NB" sheetId="143" r:id="rId143"/>
    <s:sheet name="SC035Q10TA" sheetId="144" r:id="rId144"/>
    <s:sheet name="SC035Q10TB" sheetId="145" r:id="rId145"/>
    <s:sheet name="SC035Q11NA" sheetId="146" r:id="rId146"/>
    <s:sheet name="SC035Q11NB" sheetId="147" r:id="rId147"/>
    <s:sheet name="SC036Q01TA" sheetId="148" r:id="rId148"/>
    <s:sheet name="SC036Q02TA" sheetId="149" r:id="rId149"/>
    <s:sheet name="SC036Q03NA" sheetId="150" r:id="rId150"/>
    <s:sheet name="SC037Q01TA" sheetId="151" r:id="rId151"/>
    <s:sheet name="SC037Q02TA" sheetId="152" r:id="rId152"/>
    <s:sheet name="SC037Q03TA" sheetId="153" r:id="rId153"/>
    <s:sheet name="SC037Q04TA" sheetId="154" r:id="rId154"/>
    <s:sheet name="SC037Q05NA" sheetId="155" r:id="rId155"/>
    <s:sheet name="SC037Q06NA" sheetId="156" r:id="rId156"/>
    <s:sheet name="SC037Q07TA" sheetId="157" r:id="rId157"/>
    <s:sheet name="SC037Q08TA" sheetId="158" r:id="rId158"/>
    <s:sheet name="SC037Q09TA" sheetId="159" r:id="rId159"/>
    <s:sheet name="SC037Q10NA" sheetId="160" r:id="rId160"/>
    <s:sheet name="SC040Q02NA" sheetId="161" r:id="rId161"/>
    <s:sheet name="SC040Q03NA" sheetId="162" r:id="rId162"/>
    <s:sheet name="SC040Q05NA" sheetId="163" r:id="rId163"/>
    <s:sheet name="SC040Q11NA" sheetId="164" r:id="rId164"/>
    <s:sheet name="SC040Q12NA" sheetId="165" r:id="rId165"/>
    <s:sheet name="SC040Q15NA" sheetId="166" r:id="rId166"/>
    <s:sheet name="SC040Q16NA" sheetId="167" r:id="rId167"/>
    <s:sheet name="SC040Q17NA" sheetId="168" r:id="rId168"/>
    <s:sheet name="SC041Q01NA" sheetId="169" r:id="rId169"/>
    <s:sheet name="SC041Q03NA" sheetId="170" r:id="rId170"/>
    <s:sheet name="SC041Q04NA" sheetId="171" r:id="rId171"/>
    <s:sheet name="SC041Q05NA" sheetId="172" r:id="rId172"/>
    <s:sheet name="SC041Q06NA" sheetId="173" r:id="rId173"/>
    <s:sheet name="SC042Q01TA" sheetId="174" r:id="rId174"/>
    <s:sheet name="SC042Q02TA" sheetId="175" r:id="rId175"/>
    <s:sheet name="SC061Q01TA" sheetId="176" r:id="rId176"/>
    <s:sheet name="SC061Q02TA" sheetId="177" r:id="rId177"/>
    <s:sheet name="SC061Q03TA" sheetId="178" r:id="rId178"/>
    <s:sheet name="SC061Q04TA" sheetId="179" r:id="rId179"/>
    <s:sheet name="SC061Q05TA" sheetId="180" r:id="rId180"/>
    <s:sheet name="SC061Q06TA" sheetId="181" r:id="rId181"/>
    <s:sheet name="SC061Q07TA" sheetId="182" r:id="rId182"/>
    <s:sheet name="SC061Q08TA" sheetId="183" r:id="rId183"/>
    <s:sheet name="SC061Q09TA" sheetId="184" r:id="rId184"/>
    <s:sheet name="SC061Q10TA" sheetId="185" r:id="rId185"/>
    <s:sheet name="SC063Q02NA" sheetId="186" r:id="rId186"/>
    <s:sheet name="SC063Q03NA" sheetId="187" r:id="rId187"/>
    <s:sheet name="SC063Q04NA" sheetId="188" r:id="rId188"/>
    <s:sheet name="SC063Q06NA" sheetId="189" r:id="rId189"/>
    <s:sheet name="SC063Q07NA" sheetId="190" r:id="rId190"/>
    <s:sheet name="SC063Q09NA" sheetId="191" r:id="rId191"/>
    <s:sheet name="SCHLTYPE" sheetId="192" r:id="rId192"/>
  </s:sheets>
  <s:definedNames/>
  <s:calcPr calcId="124519" fullCalcOnLoad="1"/>
</s:workbook>
</file>

<file path=xl/sharedStrings.xml><?xml version="1.0" encoding="utf-8"?>
<sst xmlns="http://schemas.openxmlformats.org/spreadsheetml/2006/main" uniqueCount="728">
  <si>
    <t>Table of Contents</t>
  </si>
  <si>
    <t>SC001Q01TA</t>
  </si>
  <si>
    <t>Which of the following definitions best describes the community in which your school is located?</t>
  </si>
  <si>
    <t>SC003Q01TA</t>
  </si>
  <si>
    <t>What is the average size of &lt;test language&gt; classes in &lt;national modal grade for 15-year-olds&gt; in your school?</t>
  </si>
  <si>
    <t>SC053Q01TA</t>
  </si>
  <si>
    <t>&lt;This academic year&gt;,follow. activities\school offers&lt;national modal grade for 15-year-olds&gt;? Band, orchestra\choir</t>
  </si>
  <si>
    <t>SC053Q02TA</t>
  </si>
  <si>
    <t>&lt;This academic year&gt;,follow. activities\school offers&lt;national modal grade for 15-year-olds&gt;? School play\musical</t>
  </si>
  <si>
    <t>SC053Q03TA</t>
  </si>
  <si>
    <t>&lt;This academic year&gt;,follow. activities\school offers&lt;national modal grade for 15-year-olds&gt;? School yrbk, newspaper</t>
  </si>
  <si>
    <t>SC053Q04TA</t>
  </si>
  <si>
    <t>&lt;This academic year&gt;,follow. activities\school offers&lt;national modal grade for 15-year-olds&gt;?  Volunteering or servic</t>
  </si>
  <si>
    <t>SC053Q05NA</t>
  </si>
  <si>
    <t>&lt;This academic year&gt;,follow. activities\school offers&lt;national modal grade for 15-year-olds&gt;? Science club</t>
  </si>
  <si>
    <t>SC053Q06NA</t>
  </si>
  <si>
    <t>&lt;This academic year&gt;,follow. activities\school offers&lt;national modal grade for 15-year-olds&gt;?  Science competitions</t>
  </si>
  <si>
    <t>SC053Q07TA</t>
  </si>
  <si>
    <t>&lt;This academic year&gt;,follow. activities\school offers&lt;national modal grade for 15-year-olds&gt;? Chess club</t>
  </si>
  <si>
    <t>SC053Q08TA</t>
  </si>
  <si>
    <t>&lt;This academic year&gt;,follow. activities\school offers&lt;national modal grade for 15-year-olds&gt;? Inform\Commun. Tech.</t>
  </si>
  <si>
    <t>SC053Q09TA</t>
  </si>
  <si>
    <t>&lt;This academic year&gt;,follow. activities\school offers&lt;national modal grade for 15-year-olds&gt;? Art club\activities.</t>
  </si>
  <si>
    <t>SC053Q10TA</t>
  </si>
  <si>
    <t>&lt;This academic year&gt;,follow. activities\school offers&lt;national modal grade for 15-year-olds&gt;? Sport team\activities</t>
  </si>
  <si>
    <t>SC059Q01NA</t>
  </si>
  <si>
    <t>Compared to other departments, our school's &lt;school science department&gt; is well equipped.</t>
  </si>
  <si>
    <t>SC059Q02NA</t>
  </si>
  <si>
    <t>If we ever have some extra funding, a big share goes into improvement of our &lt;school science&gt; teaching.</t>
  </si>
  <si>
    <t>SC059Q03NA</t>
  </si>
  <si>
    <t>&lt;School science&gt; teachers are among our best educated staff members.</t>
  </si>
  <si>
    <t>SC059Q04NA</t>
  </si>
  <si>
    <t>Compared to similar schools, we have a well equipped laboratory.</t>
  </si>
  <si>
    <t>SC059Q05NA</t>
  </si>
  <si>
    <t>The material for hands-on activities in &lt;school science&gt; is in good shape.</t>
  </si>
  <si>
    <t>SC059Q06NA</t>
  </si>
  <si>
    <t>We have enough laboratory material that all courses can regularly use it.</t>
  </si>
  <si>
    <t>SC059Q07NA</t>
  </si>
  <si>
    <t>We have extra laboratory staff that helps support &lt;school science&gt; teaching.</t>
  </si>
  <si>
    <t>SC059Q08NA</t>
  </si>
  <si>
    <t>Our school spends extra money on up-to-date &lt;school science&gt; equipment.</t>
  </si>
  <si>
    <t>SC052Q01NA</t>
  </si>
  <si>
    <t>Does your school provide study help? Room(s) where the students can do their homework</t>
  </si>
  <si>
    <t>SC052Q02NA</t>
  </si>
  <si>
    <t>Does your school provide the following study help? Staff help with homework</t>
  </si>
  <si>
    <t>SC009Q01TA</t>
  </si>
  <si>
    <t>Frequency of &lt;the last academic year&gt;. I use student performance results to develop the school's educational goal</t>
  </si>
  <si>
    <t>SC009Q02TA</t>
  </si>
  <si>
    <t>Frequency of &lt;the last academic year&gt;. I make sure that the professional development activities of teachers are in</t>
  </si>
  <si>
    <t>SC009Q03TA</t>
  </si>
  <si>
    <t>Frequency of &lt;the last academic year&gt;. I ensure that teachers work according to the school's educational goals.</t>
  </si>
  <si>
    <t>SC009Q04TA</t>
  </si>
  <si>
    <t>Frequency of &lt;the last academic year&gt;. I promote teaching practices based on recent educational research.</t>
  </si>
  <si>
    <t>SC009Q05TA</t>
  </si>
  <si>
    <t>Frequency of &lt;the last academic year&gt;. I praise teachers whose students are actively participating in learning.</t>
  </si>
  <si>
    <t>SC009Q06TA</t>
  </si>
  <si>
    <t>Frequency of &lt;the last academic year&gt;. When a teacher has problems in his\her classroom, I take the initiative to</t>
  </si>
  <si>
    <t>SC009Q07TA</t>
  </si>
  <si>
    <t>Frequency of &lt;the last academic year&gt;. I draw teachers' attention to the importance of pupils development of cri</t>
  </si>
  <si>
    <t>SC009Q08TA</t>
  </si>
  <si>
    <t>Frequency of &lt;the last academic year&gt;. I pay attention to disruptive behaviour in classrooms.</t>
  </si>
  <si>
    <t>SC009Q09TA</t>
  </si>
  <si>
    <t>Frequency of &lt;the last academic year&gt;. I provide staff with opportunities to participate in school decision-making</t>
  </si>
  <si>
    <t>SC009Q10TA</t>
  </si>
  <si>
    <t>Frequency of &lt;the last academic year&gt;. I engage teachers to help build a school culture of continuous improvement.</t>
  </si>
  <si>
    <t>SC009Q11TA</t>
  </si>
  <si>
    <t>Frequency of &lt;the last academic year&gt;. I ask teachers to participate in reviewing management practices.</t>
  </si>
  <si>
    <t>SC009Q12TA</t>
  </si>
  <si>
    <t>Frequency of &lt;the last academic year&gt;. When a teacher brings up a classroom problem, we solve the problem together</t>
  </si>
  <si>
    <t>SC009Q13TA</t>
  </si>
  <si>
    <t>Frequency of &lt;the last academic year&gt;. I discuss the school's academic goals with teachers at faculty meetings.</t>
  </si>
  <si>
    <t>SC010Q01TA</t>
  </si>
  <si>
    <t>Selecting teachers for hire: Principal</t>
  </si>
  <si>
    <t>SC010Q01TB</t>
  </si>
  <si>
    <t>Selecting teachers for hire: Teachers</t>
  </si>
  <si>
    <t>SC010Q01TC</t>
  </si>
  <si>
    <t>Selecting teachers for hire: &lt;School governing board&gt;</t>
  </si>
  <si>
    <t>SC010Q01TD</t>
  </si>
  <si>
    <t>Selecting teachers for hire: &lt;Regional or local education authority&gt;</t>
  </si>
  <si>
    <t>SC010Q01TE</t>
  </si>
  <si>
    <t>Selecting teachers for hire: National education authority</t>
  </si>
  <si>
    <t>SC010Q02TA</t>
  </si>
  <si>
    <t>Firing teachers: Principal</t>
  </si>
  <si>
    <t>SC010Q02TB</t>
  </si>
  <si>
    <t>Firing teachers: Teachers</t>
  </si>
  <si>
    <t>SC010Q02TC</t>
  </si>
  <si>
    <t>Firing teachers: &lt;School governing board&gt;</t>
  </si>
  <si>
    <t>SC010Q02TD</t>
  </si>
  <si>
    <t>Firing teachers: &lt;Regional or local education authority&gt;</t>
  </si>
  <si>
    <t>SC010Q02TE</t>
  </si>
  <si>
    <t>Firing teachers: National education authority</t>
  </si>
  <si>
    <t>SC010Q03TA</t>
  </si>
  <si>
    <t>Establishing teachers' starting salaries: Principal</t>
  </si>
  <si>
    <t>SC010Q03TB</t>
  </si>
  <si>
    <t>Establishing teachers' starting salaries: Teachers</t>
  </si>
  <si>
    <t>SC010Q03TC</t>
  </si>
  <si>
    <t>Establishing teachers' starting salaries: &lt;School governing board&gt;</t>
  </si>
  <si>
    <t>SC010Q03TD</t>
  </si>
  <si>
    <t>Establishing teachers' starting salaries: &lt;Regional or local education authority&gt;</t>
  </si>
  <si>
    <t>SC010Q03TE</t>
  </si>
  <si>
    <t>Establishing teachers' starting salaries: National education authority</t>
  </si>
  <si>
    <t>SC010Q04TA</t>
  </si>
  <si>
    <t>Determining teachers' salary increases: Principal</t>
  </si>
  <si>
    <t>SC010Q04TB</t>
  </si>
  <si>
    <t>Determining teachers' salary increases: Teachers</t>
  </si>
  <si>
    <t>SC010Q04TC</t>
  </si>
  <si>
    <t>Determining teachers' salary increases: &lt;School governing board&gt;</t>
  </si>
  <si>
    <t>SC010Q04TD</t>
  </si>
  <si>
    <t>Determining teachers' salary increases: &lt;Regional or local education authority&gt;</t>
  </si>
  <si>
    <t>SC010Q04TE</t>
  </si>
  <si>
    <t>Determining teachers' salary increases: National education authority</t>
  </si>
  <si>
    <t>SC010Q05TA</t>
  </si>
  <si>
    <t>Formulating the school budget: Principal</t>
  </si>
  <si>
    <t>SC010Q05TB</t>
  </si>
  <si>
    <t>Formulating the school budget: Teachers</t>
  </si>
  <si>
    <t>SC010Q05TC</t>
  </si>
  <si>
    <t>Formulating the school budget: &lt;School governing board&gt;</t>
  </si>
  <si>
    <t>SC010Q05TD</t>
  </si>
  <si>
    <t>Formulating the school budget: &lt;Regional or local education authority&gt;</t>
  </si>
  <si>
    <t>SC010Q05TE</t>
  </si>
  <si>
    <t>Formulating the school budget: National education authority</t>
  </si>
  <si>
    <t>SC010Q06TA</t>
  </si>
  <si>
    <t>Deciding on budget allocations within the school: Principal</t>
  </si>
  <si>
    <t>SC010Q06TB</t>
  </si>
  <si>
    <t>Deciding on budget allocations within the school: Teachers</t>
  </si>
  <si>
    <t>SC010Q06TC</t>
  </si>
  <si>
    <t>Deciding on budget allocations within the school: &lt;School governing board&gt;</t>
  </si>
  <si>
    <t>SC010Q06TD</t>
  </si>
  <si>
    <t>Deciding on budget allocations within the school: &lt;Regional or local education authority&gt;</t>
  </si>
  <si>
    <t>SC010Q06TE</t>
  </si>
  <si>
    <t>Deciding on budget allocations within the school: National education authority</t>
  </si>
  <si>
    <t>SC010Q07TA</t>
  </si>
  <si>
    <t>Establishing student disciplinary policies: Principal</t>
  </si>
  <si>
    <t>SC010Q07TB</t>
  </si>
  <si>
    <t>Establishing student disciplinary policies: Teachers</t>
  </si>
  <si>
    <t>SC010Q07TC</t>
  </si>
  <si>
    <t>Establishing student disciplinary policies: &lt;School governing board&gt;</t>
  </si>
  <si>
    <t>SC010Q07TD</t>
  </si>
  <si>
    <t>Establishing student disciplinary policies: &lt;Regional or local education authority&gt;</t>
  </si>
  <si>
    <t>SC010Q07TE</t>
  </si>
  <si>
    <t>Establishing student disciplinary policies: National education authority</t>
  </si>
  <si>
    <t>SC010Q08TA</t>
  </si>
  <si>
    <t>Establishing student assessment policies: Principal</t>
  </si>
  <si>
    <t>SC010Q08TB</t>
  </si>
  <si>
    <t>Establishing student assessment policies: Teachers</t>
  </si>
  <si>
    <t>SC010Q08TC</t>
  </si>
  <si>
    <t>Establishing student assessment policies: &lt;School governing board&gt;</t>
  </si>
  <si>
    <t>SC010Q08TD</t>
  </si>
  <si>
    <t>Establishing student assessment policies: &lt;Regional or local education authority&gt;</t>
  </si>
  <si>
    <t>SC010Q08TE</t>
  </si>
  <si>
    <t>Establishing student assessment policies: National education authority</t>
  </si>
  <si>
    <t>SC010Q09TA</t>
  </si>
  <si>
    <t>Approving students for admission to the school: Principal</t>
  </si>
  <si>
    <t>SC010Q09TB</t>
  </si>
  <si>
    <t>Approving students for admission to the school: Teachers</t>
  </si>
  <si>
    <t>SC010Q09TC</t>
  </si>
  <si>
    <t>Approving students for admission to the school: &lt;School governing board&gt;</t>
  </si>
  <si>
    <t>SC010Q09TD</t>
  </si>
  <si>
    <t>Approving students for admission to the school: &lt;Regional or local education authority&gt;</t>
  </si>
  <si>
    <t>SC010Q09TE</t>
  </si>
  <si>
    <t>Approving students for admission to the school: National education authority</t>
  </si>
  <si>
    <t>SC010Q10TA</t>
  </si>
  <si>
    <t>Choosing which textbooks are used: Principal</t>
  </si>
  <si>
    <t>SC010Q10TB</t>
  </si>
  <si>
    <t>Choosing which textbooks are used: Teachers</t>
  </si>
  <si>
    <t>SC010Q10TC</t>
  </si>
  <si>
    <t>Choosing which textbooks are used: &lt;School governing board&gt;</t>
  </si>
  <si>
    <t>SC010Q10TD</t>
  </si>
  <si>
    <t>Choosing which textbooks are used: &lt;Regional or local education authority&gt;</t>
  </si>
  <si>
    <t>SC010Q10TE</t>
  </si>
  <si>
    <t>Choosing which textbooks are used: National education authority</t>
  </si>
  <si>
    <t>SC010Q11TA</t>
  </si>
  <si>
    <t>Determining course content: Principal</t>
  </si>
  <si>
    <t>SC010Q11TB</t>
  </si>
  <si>
    <t>Determining course content: Teachers</t>
  </si>
  <si>
    <t>SC010Q11TC</t>
  </si>
  <si>
    <t>Determining course content: &lt;School governing board&gt;</t>
  </si>
  <si>
    <t>SC010Q11TD</t>
  </si>
  <si>
    <t>Determining course content: &lt;Regional or local education authority&gt;</t>
  </si>
  <si>
    <t>SC010Q11TE</t>
  </si>
  <si>
    <t>Determining course content: National education authority</t>
  </si>
  <si>
    <t>SC010Q12TA</t>
  </si>
  <si>
    <t>Deciding which courses are offered: Principal</t>
  </si>
  <si>
    <t>SC010Q12TB</t>
  </si>
  <si>
    <t>Deciding which courses are offered: Teachers</t>
  </si>
  <si>
    <t>SC010Q12TC</t>
  </si>
  <si>
    <t>Deciding which courses are offered: &lt;School governing board&gt;</t>
  </si>
  <si>
    <t>SC010Q12TD</t>
  </si>
  <si>
    <t>Deciding which courses are offered: &lt;Regional or local education authority&gt;</t>
  </si>
  <si>
    <t>SC010Q12TE</t>
  </si>
  <si>
    <t>Deciding which courses are offered: National education authority</t>
  </si>
  <si>
    <t>SC012Q01TA</t>
  </si>
  <si>
    <t>Student admission to school: Student's record of academic performance (including placement tests)</t>
  </si>
  <si>
    <t>SC012Q02TA</t>
  </si>
  <si>
    <t>Student admission to school: Recommendation of feeder schools</t>
  </si>
  <si>
    <t>SC012Q03TA</t>
  </si>
  <si>
    <t>Student admission to school: Parents' endorsement of the instructional or religious philosophy of the school</t>
  </si>
  <si>
    <t>SC012Q04TA</t>
  </si>
  <si>
    <t>Student admission to school: Whether the student requires or is interested in a special programme</t>
  </si>
  <si>
    <t>SC012Q05TA</t>
  </si>
  <si>
    <t>Student admission to school: Preference given to family members of current or former students</t>
  </si>
  <si>
    <t>SC012Q06TA</t>
  </si>
  <si>
    <t>Student admission to school: Residence in a particular area</t>
  </si>
  <si>
    <t>SC012Q07TA</t>
  </si>
  <si>
    <t>Student admission to school: Other</t>
  </si>
  <si>
    <t>SC013Q01TA</t>
  </si>
  <si>
    <t>Is your school a public or a private school?</t>
  </si>
  <si>
    <t>SC014Q01NA</t>
  </si>
  <si>
    <t>What kind of organisation runs your school?</t>
  </si>
  <si>
    <t>SC017Q01NA</t>
  </si>
  <si>
    <t>School instruction hindered by: A lack of teaching staff.</t>
  </si>
  <si>
    <t>SC017Q02NA</t>
  </si>
  <si>
    <t>School instruction hindered by: Inadequate or poorly qualified teaching staff.</t>
  </si>
  <si>
    <t>SC017Q03NA</t>
  </si>
  <si>
    <t>School instruction hindered by: A lack of assisting staff.</t>
  </si>
  <si>
    <t>SC017Q04NA</t>
  </si>
  <si>
    <t>School instruction hindered by: Inadequate or poorly qualified assisting staff.</t>
  </si>
  <si>
    <t>SC017Q05NA</t>
  </si>
  <si>
    <t>School instruction hindered by: Lack of educational material (e.g. textbooks, IT equipment, library or lab material).</t>
  </si>
  <si>
    <t>SC017Q06NA</t>
  </si>
  <si>
    <t>School instruction hindered by: Inadequate or poor quality educational material (e.g. textbooks, IT equipment).</t>
  </si>
  <si>
    <t>SC017Q07NA</t>
  </si>
  <si>
    <t>School instruction hindered by: Lack of physical infrastructure (building, grounds, heating\cooling, lighting).</t>
  </si>
  <si>
    <t>SC017Q08NA</t>
  </si>
  <si>
    <t>School instruction hindered by: Inadequate\poor quality phys infrastructure (building, grounds, heating\cooling).</t>
  </si>
  <si>
    <t>SC027Q01NA</t>
  </si>
  <si>
    <t>Teachers in our school cooperate by exchanging ideas or material when teaching specific units or series of lessons.</t>
  </si>
  <si>
    <t>SC027Q02NA</t>
  </si>
  <si>
    <t>Our school invites specialists to conduct in-service training for teachers.</t>
  </si>
  <si>
    <t>SC027Q03NA</t>
  </si>
  <si>
    <t>Our school organises in-service workshops which deal with specific issues that our school faces.</t>
  </si>
  <si>
    <t>SC027Q04NA</t>
  </si>
  <si>
    <t>Our school organises in-service workshops for specific groups of teachers (e.g. newly appointed teachers).</t>
  </si>
  <si>
    <t>SC032Q01TA</t>
  </si>
  <si>
    <t>During &lt;the last academic year&gt;, used to monitor the practice of teachers? Tests or assessments of student achieve.</t>
  </si>
  <si>
    <t>SC032Q02TA</t>
  </si>
  <si>
    <t>During &lt;the last academic year&gt;, used to monitor the practice of teachers? Teacher peer review</t>
  </si>
  <si>
    <t>SC032Q03TA</t>
  </si>
  <si>
    <t>During &lt;the last academic year&gt;, used to monitor the practice of teachers? Principal or senior staff observ lessons</t>
  </si>
  <si>
    <t>SC032Q04TA</t>
  </si>
  <si>
    <t>During &lt;the last academic year&gt;, used to monitor the practice of teachers? Observation of classes by inspect.</t>
  </si>
  <si>
    <t>SC034Q01NA</t>
  </si>
  <si>
    <t>How often are students assessed? Mandatory &lt;standardized tests&gt;</t>
  </si>
  <si>
    <t>SC034Q02NA</t>
  </si>
  <si>
    <t>How often are students assessed? Nonmandatory &lt;standardized tests&gt;</t>
  </si>
  <si>
    <t>SC034Q03TA</t>
  </si>
  <si>
    <t>How often are students assessed? Teacher-developed tests</t>
  </si>
  <si>
    <t>SC034Q04TA</t>
  </si>
  <si>
    <t>How often are students assessed? Teachers judgmental ratings</t>
  </si>
  <si>
    <t>SC035Q01NA</t>
  </si>
  <si>
    <t>Are &lt;standardized tests&gt; used in school? Guide student learning</t>
  </si>
  <si>
    <t>SC035Q01NB</t>
  </si>
  <si>
    <t>Are teacher-developed tests used in school? Guide student learning</t>
  </si>
  <si>
    <t>SC035Q02TA</t>
  </si>
  <si>
    <t>Are &lt;standardized tests&gt; used in school? To inform parents about child's progress</t>
  </si>
  <si>
    <t>SC035Q02TB</t>
  </si>
  <si>
    <t>Are teacher-developed tests used in school? To inform parents about child's progress</t>
  </si>
  <si>
    <t>SC035Q03TA</t>
  </si>
  <si>
    <t>Are &lt;standardized tests&gt; used in school? To make decisions about students' retention or promotion</t>
  </si>
  <si>
    <t>SC035Q03TB</t>
  </si>
  <si>
    <t>Are teacher-developed tests used in school? To make decisions about students' retention or promotion</t>
  </si>
  <si>
    <t>SC035Q04TA</t>
  </si>
  <si>
    <t>Are &lt;standardized tests&gt; used in school? To group students for instructional purposes</t>
  </si>
  <si>
    <t>SC035Q04TB</t>
  </si>
  <si>
    <t>Are teacher-developed tests used in school? To group students for instructional purposes</t>
  </si>
  <si>
    <t>SC035Q05TA</t>
  </si>
  <si>
    <t>Are &lt;standardized tests&gt; used in school? To compare the school to &lt;district or national&gt; performance</t>
  </si>
  <si>
    <t>SC035Q05TB</t>
  </si>
  <si>
    <t>Are teacher-developed tests used in school? To compare the school to &lt;district or national&gt; performance</t>
  </si>
  <si>
    <t>SC035Q06TA</t>
  </si>
  <si>
    <t>Are &lt;standardized tests&gt; used in school? To monitor the school's progress from year to year</t>
  </si>
  <si>
    <t>SC035Q06TB</t>
  </si>
  <si>
    <t>Are teacher-developed tests used in school? To monitor the school's progress from year to year</t>
  </si>
  <si>
    <t>SC035Q07TA</t>
  </si>
  <si>
    <t>Are &lt;standardized tests&gt; used in school? To make judgements about teachers' effectiveness</t>
  </si>
  <si>
    <t>SC035Q07TB</t>
  </si>
  <si>
    <t>Are teacher-developed tests used in school? To make judgements about teachers' effectiveness</t>
  </si>
  <si>
    <t>SC035Q08TA</t>
  </si>
  <si>
    <t>Are &lt;standardized tests&gt; used in school? To identify aspects of instruction or curriculum that should be improved</t>
  </si>
  <si>
    <t>SC035Q08TB</t>
  </si>
  <si>
    <t>Are teacher-developed tests used in school? To identify aspects of instruction or curriculum that should be improved</t>
  </si>
  <si>
    <t>SC035Q09NA</t>
  </si>
  <si>
    <t>Are &lt;standardized tests&gt; used in school? To adapt teaching to the students' needs</t>
  </si>
  <si>
    <t>SC035Q09NB</t>
  </si>
  <si>
    <t>Are teacher-developed tests used in school? To adapt teaching to the students' needs</t>
  </si>
  <si>
    <t>SC035Q10TA</t>
  </si>
  <si>
    <t>Are &lt;standardized tests&gt; used in school? To compare the school with other schools</t>
  </si>
  <si>
    <t>SC035Q10TB</t>
  </si>
  <si>
    <t>Are teacher-developed tests used in school? To compare the school with other schools</t>
  </si>
  <si>
    <t>SC035Q11NA</t>
  </si>
  <si>
    <t>Are &lt;standardized tests&gt; used in school? To award certification to students</t>
  </si>
  <si>
    <t>SC035Q11NB</t>
  </si>
  <si>
    <t>Are teacher-developed tests used in school? To award certification to students</t>
  </si>
  <si>
    <t>SC036Q01TA</t>
  </si>
  <si>
    <t>Achievement data used in any of the following &lt;accountability procedures&gt;? Achievement data are posted publicly</t>
  </si>
  <si>
    <t>SC036Q02TA</t>
  </si>
  <si>
    <t>Achievement data used in any of the following &lt;accountability procedures&gt;? Achievement data\tracked over time\admin</t>
  </si>
  <si>
    <t>SC036Q03NA</t>
  </si>
  <si>
    <t>Achievement data used in any of the following &lt;accountability procedures&gt;? Achievement data\provided to parents</t>
  </si>
  <si>
    <t>SC037Q01TA</t>
  </si>
  <si>
    <t>Internal evaluation \ Self-evaluation</t>
  </si>
  <si>
    <t>SC037Q02TA</t>
  </si>
  <si>
    <t>Does improvement exist at school? External evaluation</t>
  </si>
  <si>
    <t>SC037Q03TA</t>
  </si>
  <si>
    <t>Does improvement exist at school? Written specification of the schools curricular profile and educational goals</t>
  </si>
  <si>
    <t>SC037Q04TA</t>
  </si>
  <si>
    <t>Does improvement exist at school? Written specification of student performance standards</t>
  </si>
  <si>
    <t>SC037Q05NA</t>
  </si>
  <si>
    <t>Does improvement exist at school? Systematic recording of data such as attendance and professional development</t>
  </si>
  <si>
    <t>SC037Q06NA</t>
  </si>
  <si>
    <t>Does improvement exist at school? Systematic recording of student test results and graduation rates</t>
  </si>
  <si>
    <t>SC037Q07TA</t>
  </si>
  <si>
    <t>Does improvement exist at school? Seeking written feedback from students (e.g. regarding lessons, teachers, resources</t>
  </si>
  <si>
    <t>SC037Q08TA</t>
  </si>
  <si>
    <t>Does improvement exist at school? Teacher mentoring</t>
  </si>
  <si>
    <t>SC037Q09TA</t>
  </si>
  <si>
    <t>Does improvement exist at school? Consultation aimed at school improvement\experts over a period of six months</t>
  </si>
  <si>
    <t>SC037Q10NA</t>
  </si>
  <si>
    <t>Does improvement exist at school? Implementation of a standardised policy for science subjects</t>
  </si>
  <si>
    <t>SC040Q02NA</t>
  </si>
  <si>
    <t>Did your school implement any measures in: Educational staff (e.g. workload, personal requirm.)</t>
  </si>
  <si>
    <t>SC040Q03NA</t>
  </si>
  <si>
    <t>Did your school implement any measures in: Implementation of the curriculum</t>
  </si>
  <si>
    <t>SC040Q05NA</t>
  </si>
  <si>
    <t>Did your school implement any measures in: Quality of teaching and learning</t>
  </si>
  <si>
    <t>SC040Q11NA</t>
  </si>
  <si>
    <t>Did your school implement any measures in: Parental engagement in school</t>
  </si>
  <si>
    <t>SC040Q12NA</t>
  </si>
  <si>
    <t>Did your school implement any measures in: Teacher professional development</t>
  </si>
  <si>
    <t>SC040Q15NA</t>
  </si>
  <si>
    <t>Did your school implement any measures in: Student achievement</t>
  </si>
  <si>
    <t>SC040Q16NA</t>
  </si>
  <si>
    <t>Did your school implement any measures in: Students' cross-curricular competencies</t>
  </si>
  <si>
    <t>SC040Q17NA</t>
  </si>
  <si>
    <t>Did your school implement any measures in: Equity in school</t>
  </si>
  <si>
    <t>SC041Q01NA</t>
  </si>
  <si>
    <t>The results of external evaluations led to changes in school policies.</t>
  </si>
  <si>
    <t>SC041Q03NA</t>
  </si>
  <si>
    <t>We used the data to plan specific action for school development.</t>
  </si>
  <si>
    <t>SC041Q04NA</t>
  </si>
  <si>
    <t>We used the data to plan specific action for the improvement of teaching.</t>
  </si>
  <si>
    <t>SC041Q05NA</t>
  </si>
  <si>
    <t>We put measures derived from the results of external evaluations into practice promptly.</t>
  </si>
  <si>
    <t>SC041Q06NA</t>
  </si>
  <si>
    <t>The impetus triggered by the external evaluation ''disappeared'' very quickly at our school.</t>
  </si>
  <si>
    <t>SC042Q01TA</t>
  </si>
  <si>
    <t>School's policy\for students in &lt;national modal grade for 15-year-olds&gt;? Students\group.ability into differ. classes.</t>
  </si>
  <si>
    <t>SC042Q02TA</t>
  </si>
  <si>
    <t>School's policy\for students in &lt;national modal grade for 15-year-olds&gt;? Students\group.ability within\classes.</t>
  </si>
  <si>
    <t>SC061Q01TA</t>
  </si>
  <si>
    <t>Extent to which student learning is hindered by: Student truancy</t>
  </si>
  <si>
    <t>SC061Q02TA</t>
  </si>
  <si>
    <t>Extent to which student learning is hindered by: Students skipping classes</t>
  </si>
  <si>
    <t>SC061Q03TA</t>
  </si>
  <si>
    <t>Extent to which student learning is hindered by: Students lacking respect for teachers</t>
  </si>
  <si>
    <t>SC061Q04TA</t>
  </si>
  <si>
    <t>Extent to which student learning is hindered by: Student use of alcohol or illegal drugs</t>
  </si>
  <si>
    <t>SC061Q05TA</t>
  </si>
  <si>
    <t>Extent to which student learning is hindered by: Students intimidating or bullying other students</t>
  </si>
  <si>
    <t>SC061Q06TA</t>
  </si>
  <si>
    <t>Extent to which student learning is hindered by: Teachers not meeting individual students' needs</t>
  </si>
  <si>
    <t>SC061Q07TA</t>
  </si>
  <si>
    <t>Extent to which student learning is hindered by: Teacher absenteeism</t>
  </si>
  <si>
    <t>SC061Q08TA</t>
  </si>
  <si>
    <t>Extent to which student learning is hindered by: Staff resisting change</t>
  </si>
  <si>
    <t>SC061Q09TA</t>
  </si>
  <si>
    <t>Extent to which student learning is hindered by: Teachers being too strict with students</t>
  </si>
  <si>
    <t>SC061Q10TA</t>
  </si>
  <si>
    <t>Extent to which student learning is hindered by: Teachers not being well prepared for classes</t>
  </si>
  <si>
    <t>SC063Q02NA</t>
  </si>
  <si>
    <t>School provides a welcoming and accepting atmosphere for parents to get involved.</t>
  </si>
  <si>
    <t>SC063Q03NA</t>
  </si>
  <si>
    <t>School designs effective forms of school-to-home\home-to-school communications\school progra\child's progress.</t>
  </si>
  <si>
    <t>SC063Q04NA</t>
  </si>
  <si>
    <t>School includes parents in school decisions.</t>
  </si>
  <si>
    <t>SC063Q06NA</t>
  </si>
  <si>
    <t>School provides information\ideas to families about help at home hmwk and other curriculum-related activities</t>
  </si>
  <si>
    <t>SC063Q07NA</t>
  </si>
  <si>
    <t>School identifies and integrates resources and services from the community to strengthen</t>
  </si>
  <si>
    <t>SC063Q09NA</t>
  </si>
  <si>
    <t>There is a &lt;national, state, or district legislation&gt; on including parents in school activities.</t>
  </si>
  <si>
    <t>SCHLTYPE</t>
  </si>
  <si>
    <t>School Ownership</t>
  </si>
  <si>
    <t>School questionnaire: Mathematics results</t>
  </si>
  <si>
    <t>SC001Q01TA: Which of the following definitions best describes the community in which your school is located?</t>
  </si>
  <si>
    <t>N</t>
  </si>
  <si>
    <t>System</t>
  </si>
  <si>
    <t>A village, hamlet or rural area (fewer than 3 000 people)</t>
  </si>
  <si>
    <t>A small town (3 000 to about 15 000 people)</t>
  </si>
  <si>
    <t>A town (15 000 to about 100 000 people)</t>
  </si>
  <si>
    <t>A city (100 000 to about 1 000 000 people)</t>
  </si>
  <si>
    <t>A large city (with over 1 000 000 people)</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</si>
  <si>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</si>
  <si>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</si>
  <si>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</si>
  <si>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</si>
  <si>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</si>
  <si>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</si>
  <si>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</si>
  <si>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</si>
  <si>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</si>
  <si>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</si>
  <si>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</si>
  <si>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</si>
  <si>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</si>
  <si>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</si>
  <si>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</si>
  <si>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</si>
  <si>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</si>
  <si>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</si>
  <si>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</si>
  <si>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</si>
  <si>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</si>
  <si>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</si>
  <si>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</si>
  <si>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</si>
  <si>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</si>
  <si>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</si>
  <si>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</si>
  <si>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</si>
  <si>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</si>
  <si>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</si>
  <si>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</si>
  <si>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</si>
  <si>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</si>
  <si>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</si>
  <si>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</si>
  <si>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</si>
  <si>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</si>
  <si>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</si>
  <si>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</si>
  <si>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</si>
  <si>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</si>
  <si>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</si>
  <si>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</si>
  <si>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</si>
  <si>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</si>
  <si>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</si>
  <si>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</si>
  <si>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</si>
  <si>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</si>
  <si>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</si>
  <si>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</si>
  <si>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</si>
  <si>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</si>
  <si>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</si>
  <si>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</si>
  <si>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</si>
  <si>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</si>
  <si>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</si>
  <si>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</si>
  <si>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</si>
  <si>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</si>
  <si>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</si>
  <si>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</si>
  <si>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</si>
  <si>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</si>
  <si>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</si>
  <si>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</si>
  <si>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</si>
  <si>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</si>
  <si>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</si>
  <si>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</si>
  <si>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</si>
  <si>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</si>
  <si>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</si>
  <si>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</si>
  <si>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</si>
  <si>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</si>
  <si>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</si>
  <si>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</si>
  <si>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</si>
  <si>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</si>
  <si>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</si>
  <si>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</si>
  <si>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</si>
  <si>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</si>
  <si>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</si>
  <si>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</si>
  <si>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</si>
  <si>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</si>
  <si>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</si>
  <si>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</si>
  <si>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</si>
  <si>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</si>
  <si>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</si>
  <si>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</si>
  <si>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</si>
  <si>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</si>
  <si>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</si>
  <si>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</si>
  <si>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</si>
  <si>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</si>
  <si>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SC003Q01TA: What is the average size of &lt;test language&gt; classes in &lt;national modal grade for 15-year-olds&gt; in your school?</t>
  </si>
  <si>
    <t>15 students or fewer</t>
  </si>
  <si>
    <t>16-20 students</t>
  </si>
  <si>
    <t>21-25 students</t>
  </si>
  <si>
    <t>26-30 students</t>
  </si>
  <si>
    <t>31-35 students</t>
  </si>
  <si>
    <t>36-40 students</t>
  </si>
  <si>
    <t>41-45 students</t>
  </si>
  <si>
    <t>46-50 students</t>
  </si>
  <si>
    <t>More than 50 students</t>
  </si>
  <si>
    <t>SC053Q01TA: &lt;This academic year&gt;,follow. activities\school offers&lt;national modal grade for 15-year-olds&gt;? Band, orchestra\choir</t>
  </si>
  <si>
    <t>Yes</t>
  </si>
  <si>
    <t>No</t>
  </si>
  <si>
    <t>SC053Q02TA: &lt;This academic year&gt;,follow. activities\school offers&lt;national modal grade for 15-year-olds&gt;? School play\musical</t>
  </si>
  <si>
    <t>SC053Q03TA: &lt;This academic year&gt;,follow. activities\school offers&lt;national modal grade for 15-year-olds&gt;? School yrbk, newspaper</t>
  </si>
  <si>
    <t>SC053Q04TA: &lt;This academic year&gt;,follow. activities\school offers&lt;national modal grade for 15-year-olds&gt;?  Volunteering or servic</t>
  </si>
  <si>
    <t>SC053Q05NA: &lt;This academic year&gt;,follow. activities\school offers&lt;national modal grade for 15-year-olds&gt;? Science club</t>
  </si>
  <si>
    <t>SC053Q06NA: &lt;This academic year&gt;,follow. activities\school offers&lt;national modal grade for 15-year-olds&gt;?  Science competitions</t>
  </si>
  <si>
    <t>SC053Q07TA: &lt;This academic year&gt;,follow. activities\school offers&lt;national modal grade for 15-year-olds&gt;? Chess club</t>
  </si>
  <si>
    <t>SC053Q08TA: &lt;This academic year&gt;,follow. activities\school offers&lt;national modal grade for 15-year-olds&gt;? Inform\Commun. Tech.</t>
  </si>
  <si>
    <t>SC053Q09TA: &lt;This academic year&gt;,follow. activities\school offers&lt;national modal grade for 15-year-olds&gt;? Art club\activities.</t>
  </si>
  <si>
    <t>SC053Q10TA: &lt;This academic year&gt;,follow. activities\school offers&lt;national modal grade for 15-year-olds&gt;? Sport team\activities</t>
  </si>
  <si>
    <t>SC059Q01NA: Compared to other departments, our school's &lt;school science department&gt; is well equipped.</t>
  </si>
  <si>
    <t>SC059Q02NA: If we ever have some extra funding, a big share goes into improvement of our &lt;school science&gt; teaching.</t>
  </si>
  <si>
    <t>SC059Q03NA: &lt;School science&gt; teachers are among our best educated staff members.</t>
  </si>
  <si>
    <t>SC059Q04NA: Compared to similar schools, we have a well equipped laboratory.</t>
  </si>
  <si>
    <t>SC059Q05NA: The material for hands-on activities in &lt;school science&gt; is in good shape.</t>
  </si>
  <si>
    <t>SC059Q06NA: We have enough laboratory material that all courses can regularly use it.</t>
  </si>
  <si>
    <t>SC059Q07NA: We have extra laboratory staff that helps support &lt;school science&gt; teaching.</t>
  </si>
  <si>
    <t>SC059Q08NA: Our school spends extra money on up-to-date &lt;school science&gt; equipment.</t>
  </si>
  <si>
    <t>SC052Q01NA: Does your school provide study help? Room(s) where the students can do their homework</t>
  </si>
  <si>
    <t>SC052Q02NA: Does your school provide the following study help? Staff help with homework</t>
  </si>
  <si>
    <t>SC009Q01TA: Frequency of &lt;the last academic year&gt;. I use student performance results to develop the school's educational goal</t>
  </si>
  <si>
    <t>Did not occur</t>
  </si>
  <si>
    <t>1-2 times during the year</t>
  </si>
  <si>
    <t>3-4 times during the year</t>
  </si>
  <si>
    <t>Once a month</t>
  </si>
  <si>
    <t>Once a week</t>
  </si>
  <si>
    <t>More than once a week</t>
  </si>
  <si>
    <t>SC009Q02TA: Frequency of &lt;the last academic year&gt;. I make sure that the professional development activities of teachers are in</t>
  </si>
  <si>
    <t>SC009Q03TA: Frequency of &lt;the last academic year&gt;. I ensure that teachers work according to the school's educational goals.</t>
  </si>
  <si>
    <t>SC009Q04TA: Frequency of &lt;the last academic year&gt;. I promote teaching practices based on recent educational research.</t>
  </si>
  <si>
    <t>SC009Q05TA: Frequency of &lt;the last academic year&gt;. I praise teachers whose students are actively participating in learning.</t>
  </si>
  <si>
    <t>SC009Q06TA: Frequency of &lt;the last academic year&gt;. When a teacher has problems in his\her classroom, I take the initiative to</t>
  </si>
  <si>
    <t>SC009Q07TA: Frequency of &lt;the last academic year&gt;. I draw teachers' attention to the importance of pupils development of cri</t>
  </si>
  <si>
    <t>SC009Q08TA: Frequency of &lt;the last academic year&gt;. I pay attention to disruptive behaviour in classrooms.</t>
  </si>
  <si>
    <t>SC009Q09TA: Frequency of &lt;the last academic year&gt;. I provide staff with opportunities to participate in school decision-making</t>
  </si>
  <si>
    <t>SC009Q10TA: Frequency of &lt;the last academic year&gt;. I engage teachers to help build a school culture of continuous improvement.</t>
  </si>
  <si>
    <t>SC009Q11TA: Frequency of &lt;the last academic year&gt;. I ask teachers to participate in reviewing management practices.</t>
  </si>
  <si>
    <t>SC009Q12TA: Frequency of &lt;the last academic year&gt;. When a teacher brings up a classroom problem, we solve the problem together</t>
  </si>
  <si>
    <t>SC009Q13TA: Frequency of &lt;the last academic year&gt;. I discuss the school's academic goals with teachers at faculty meetings.</t>
  </si>
  <si>
    <t>SC010Q01TA: Selecting teachers for hire: Principal</t>
  </si>
  <si>
    <t>Not checked</t>
  </si>
  <si>
    <t>Checked</t>
  </si>
  <si>
    <t>SC010Q01TB: Selecting teachers for hire: Teachers</t>
  </si>
  <si>
    <t>SC010Q01TC: Selecting teachers for hire: &lt;School governing board&gt;</t>
  </si>
  <si>
    <t>SC010Q01TD: Selecting teachers for hire: &lt;Regional or local education authority&gt;</t>
  </si>
  <si>
    <t>SC010Q01TE: Selecting teachers for hire: National education authority</t>
  </si>
  <si>
    <t>SC010Q02TA: Firing teachers: Principal</t>
  </si>
  <si>
    <t>SC010Q02TB: Firing teachers: Teachers</t>
  </si>
  <si>
    <t>SC010Q02TC: Firing teachers: &lt;School governing board&gt;</t>
  </si>
  <si>
    <t>SC010Q02TD: Firing teachers: &lt;Regional or local education authority&gt;</t>
  </si>
  <si>
    <t>SC010Q02TE: Firing teachers: National education authority</t>
  </si>
  <si>
    <t>SC010Q03TA: Establishing teachers' starting salaries: Principal</t>
  </si>
  <si>
    <t>SC010Q03TB: Establishing teachers' starting salaries: Teachers</t>
  </si>
  <si>
    <t>SC010Q03TC: Establishing teachers' starting salaries: &lt;School governing board&gt;</t>
  </si>
  <si>
    <t>SC010Q03TD: Establishing teachers' starting salaries: &lt;Regional or local education authority&gt;</t>
  </si>
  <si>
    <t>SC010Q03TE: Establishing teachers' starting salaries: National education authority</t>
  </si>
  <si>
    <t>SC010Q04TA: Determining teachers' salary increases: Principal</t>
  </si>
  <si>
    <t>SC010Q04TB: Determining teachers' salary increases: Teachers</t>
  </si>
  <si>
    <t>SC010Q04TC: Determining teachers' salary increases: &lt;School governing board&gt;</t>
  </si>
  <si>
    <t>SC010Q04TD: Determining teachers' salary increases: &lt;Regional or local education authority&gt;</t>
  </si>
  <si>
    <t>SC010Q04TE: Determining teachers' salary increases: National education authority</t>
  </si>
  <si>
    <t>SC010Q05TA: Formulating the school budget: Principal</t>
  </si>
  <si>
    <t>SC010Q05TB: Formulating the school budget: Teachers</t>
  </si>
  <si>
    <t>SC010Q05TC: Formulating the school budget: &lt;School governing board&gt;</t>
  </si>
  <si>
    <t>SC010Q05TD: Formulating the school budget: &lt;Regional or local education authority&gt;</t>
  </si>
  <si>
    <t>SC010Q05TE: Formulating the school budget: National education authority</t>
  </si>
  <si>
    <t>SC010Q06TA: Deciding on budget allocations within the school: Principal</t>
  </si>
  <si>
    <t>SC010Q06TB: Deciding on budget allocations within the school: Teachers</t>
  </si>
  <si>
    <t>SC010Q06TC: Deciding on budget allocations within the school: &lt;School governing board&gt;</t>
  </si>
  <si>
    <t>SC010Q06TD: Deciding on budget allocations within the school: &lt;Regional or local education authority&gt;</t>
  </si>
  <si>
    <t>SC010Q06TE: Deciding on budget allocations within the school: National education authority</t>
  </si>
  <si>
    <t>SC010Q07TA: Establishing student disciplinary policies: Principal</t>
  </si>
  <si>
    <t>SC010Q07TB: Establishing student disciplinary policies: Teachers</t>
  </si>
  <si>
    <t>SC010Q07TC: Establishing student disciplinary policies: &lt;School governing board&gt;</t>
  </si>
  <si>
    <t>SC010Q07TD: Establishing student disciplinary policies: &lt;Regional or local education authority&gt;</t>
  </si>
  <si>
    <t>SC010Q07TE: Establishing student disciplinary policies: National education authority</t>
  </si>
  <si>
    <t>SC010Q08TA: Establishing student assessment policies: Principal</t>
  </si>
  <si>
    <t>SC010Q08TB: Establishing student assessment policies: Teachers</t>
  </si>
  <si>
    <t>SC010Q08TC: Establishing student assessment policies: &lt;School governing board&gt;</t>
  </si>
  <si>
    <t>SC010Q08TD: Establishing student assessment policies: &lt;Regional or local education authority&gt;</t>
  </si>
  <si>
    <t>SC010Q08TE: Establishing student assessment policies: National education authority</t>
  </si>
  <si>
    <t>SC010Q09TA: Approving students for admission to the school: Principal</t>
  </si>
  <si>
    <t>SC010Q09TB: Approving students for admission to the school: Teachers</t>
  </si>
  <si>
    <t>SC010Q09TC: Approving students for admission to the school: &lt;School governing board&gt;</t>
  </si>
  <si>
    <t>SC010Q09TD: Approving students for admission to the school: &lt;Regional or local education authority&gt;</t>
  </si>
  <si>
    <t>SC010Q09TE: Approving students for admission to the school: National education authority</t>
  </si>
  <si>
    <t>SC010Q10TA: Choosing which textbooks are used: Principal</t>
  </si>
  <si>
    <t>SC010Q10TB: Choosing which textbooks are used: Teachers</t>
  </si>
  <si>
    <t>SC010Q10TC: Choosing which textbooks are used: &lt;School governing board&gt;</t>
  </si>
  <si>
    <t>SC010Q10TD: Choosing which textbooks are used: &lt;Regional or local education authority&gt;</t>
  </si>
  <si>
    <t>SC010Q10TE: Choosing which textbooks are used: National education authority</t>
  </si>
  <si>
    <t>SC010Q11TA: Determining course content: Principal</t>
  </si>
  <si>
    <t>SC010Q11TB: Determining course content: Teachers</t>
  </si>
  <si>
    <t>SC010Q11TC: Determining course content: &lt;School governing board&gt;</t>
  </si>
  <si>
    <t>SC010Q11TD: Determining course content: &lt;Regional or local education authority&gt;</t>
  </si>
  <si>
    <t>SC010Q11TE: Determining course content: National education authority</t>
  </si>
  <si>
    <t>SC010Q12TA: Deciding which courses are offered: Principal</t>
  </si>
  <si>
    <t>SC010Q12TB: Deciding which courses are offered: Teachers</t>
  </si>
  <si>
    <t>SC010Q12TC: Deciding which courses are offered: &lt;School governing board&gt;</t>
  </si>
  <si>
    <t>SC010Q12TD: Deciding which courses are offered: &lt;Regional or local education authority&gt;</t>
  </si>
  <si>
    <t>SC010Q12TE: Deciding which courses are offered: National education authority</t>
  </si>
  <si>
    <t>SC012Q01TA: Student admission to school: Student's record of academic performance (including placement tests)</t>
  </si>
  <si>
    <t>Never</t>
  </si>
  <si>
    <t>Sometimes</t>
  </si>
  <si>
    <t>Always</t>
  </si>
  <si>
    <t>SC012Q02TA: Student admission to school: Recommendation of feeder schools</t>
  </si>
  <si>
    <t>SC012Q03TA: Student admission to school: Parents' endorsement of the instructional or religious philosophy of the school</t>
  </si>
  <si>
    <t>SC012Q04TA: Student admission to school: Whether the student requires or is interested in a special programme</t>
  </si>
  <si>
    <t>SC012Q05TA: Student admission to school: Preference given to family members of current or former students</t>
  </si>
  <si>
    <t>SC012Q06TA: Student admission to school: Residence in a particular area</t>
  </si>
  <si>
    <t>SC012Q07TA: Student admission to school: Other</t>
  </si>
  <si>
    <t>SC013Q01TA: Is your school a public or a private school?</t>
  </si>
  <si>
    <t>A public school</t>
  </si>
  <si>
    <t>A private school</t>
  </si>
  <si>
    <t>SC014Q01NA: What kind of organisation runs your school?</t>
  </si>
  <si>
    <t>A church or other religious organisation</t>
  </si>
  <si>
    <t>Another not-for-profit organisation</t>
  </si>
  <si>
    <t>A for-profit organisation</t>
  </si>
  <si>
    <t>SC017Q01NA: School instruction hindered by: A lack of teaching staff.</t>
  </si>
  <si>
    <t>Not at all</t>
  </si>
  <si>
    <t>Very little</t>
  </si>
  <si>
    <t>To some extent</t>
  </si>
  <si>
    <t>A lot</t>
  </si>
  <si>
    <t>SC017Q02NA: School instruction hindered by: Inadequate or poorly qualified teaching staff.</t>
  </si>
  <si>
    <t>SC017Q03NA: School instruction hindered by: A lack of assisting staff.</t>
  </si>
  <si>
    <t>SC017Q04NA: School instruction hindered by: Inadequate or poorly qualified assisting staff.</t>
  </si>
  <si>
    <t>SC017Q05NA: School instruction hindered by: Lack of educational material (e.g. textbooks, IT equipment, library or lab material).</t>
  </si>
  <si>
    <t>SC017Q06NA: School instruction hindered by: Inadequate or poor quality educational material (e.g. textbooks, IT equipment).</t>
  </si>
  <si>
    <t>SC017Q07NA: School instruction hindered by: Lack of physical infrastructure (building, grounds, heating\cooling, lighting).</t>
  </si>
  <si>
    <t>SC017Q08NA: School instruction hindered by: Inadequate\poor quality phys infrastructure (building, grounds, heating\cooling).</t>
  </si>
  <si>
    <t>SC027Q01NA: Teachers in our school cooperate by exchanging ideas or material when teaching specific units or series of lessons.</t>
  </si>
  <si>
    <t>SC027Q02NA: Our school invites specialists to conduct in-service training for teachers.</t>
  </si>
  <si>
    <t>SC027Q03NA: Our school organises in-service workshops which deal with specific issues that our school faces.</t>
  </si>
  <si>
    <t>SC027Q04NA: Our school organises in-service workshops for specific groups of teachers (e.g. newly appointed teachers).</t>
  </si>
  <si>
    <t>SC032Q01TA: During &lt;the last academic year&gt;, used to monitor the practice of teachers? Tests or assessments of student achieve.</t>
  </si>
  <si>
    <t>SC032Q02TA: During &lt;the last academic year&gt;, used to monitor the practice of teachers? Teacher peer review</t>
  </si>
  <si>
    <t>SC032Q03TA: During &lt;the last academic year&gt;, used to monitor the practice of teachers? Principal or senior staff observ lessons</t>
  </si>
  <si>
    <t>SC032Q04TA: During &lt;the last academic year&gt;, used to monitor the practice of teachers? Observation of classes by inspect.</t>
  </si>
  <si>
    <t>SC034Q01NA: How often are students assessed? Mandatory &lt;standardized tests&gt;</t>
  </si>
  <si>
    <t>1-2 times a year</t>
  </si>
  <si>
    <t>3-5 times a year</t>
  </si>
  <si>
    <t>Monthly</t>
  </si>
  <si>
    <t>More than once a month</t>
  </si>
  <si>
    <t>SC034Q02NA: How often are students assessed? Nonmandatory &lt;standardized tests&gt;</t>
  </si>
  <si>
    <t>SC034Q03TA: How often are students assessed? Teacher-developed tests</t>
  </si>
  <si>
    <t>SC034Q04TA: How often are students assessed? Teachers judgmental ratings</t>
  </si>
  <si>
    <t>SC035Q01NA: Are &lt;standardized tests&gt; used in school? Guide student learning</t>
  </si>
  <si>
    <t>SC035Q01NB: Are teacher-developed tests used in school? Guide student learning</t>
  </si>
  <si>
    <t>SC035Q02TA: Are &lt;standardized tests&gt; used in school? To inform parents about child's progress</t>
  </si>
  <si>
    <t>SC035Q02TB: Are teacher-developed tests used in school? To inform parents about child's progress</t>
  </si>
  <si>
    <t>SC035Q03TA: Are &lt;standardized tests&gt; used in school? To make decisions about students' retention or promotion</t>
  </si>
  <si>
    <t>SC035Q03TB: Are teacher-developed tests used in school? To make decisions about students' retention or promotion</t>
  </si>
  <si>
    <t>SC035Q04TA: Are &lt;standardized tests&gt; used in school? To group students for instructional purposes</t>
  </si>
  <si>
    <t>SC035Q04TB: Are teacher-developed tests used in school? To group students for instructional purposes</t>
  </si>
  <si>
    <t>SC035Q05TA: Are &lt;standardized tests&gt; used in school? To compare the school to &lt;district or national&gt; performance</t>
  </si>
  <si>
    <t>SC035Q05TB: Are teacher-developed tests used in school? To compare the school to &lt;district or national&gt; performance</t>
  </si>
  <si>
    <t>SC035Q06TA: Are &lt;standardized tests&gt; used in school? To monitor the school's progress from year to year</t>
  </si>
  <si>
    <t>SC035Q06TB: Are teacher-developed tests used in school? To monitor the school's progress from year to year</t>
  </si>
  <si>
    <t>SC035Q07TA: Are &lt;standardized tests&gt; used in school? To make judgements about teachers' effectiveness</t>
  </si>
  <si>
    <t>SC035Q07TB: Are teacher-developed tests used in school? To make judgements about teachers' effectiveness</t>
  </si>
  <si>
    <t>SC035Q08TA: Are &lt;standardized tests&gt; used in school? To identify aspects of instruction or curriculum that should be improved</t>
  </si>
  <si>
    <t>SC035Q08TB: Are teacher-developed tests used in school? To identify aspects of instruction or curriculum that should be improved</t>
  </si>
  <si>
    <t>SC035Q09NA: Are &lt;standardized tests&gt; used in school? To adapt teaching to the students' needs</t>
  </si>
  <si>
    <t>SC035Q09NB: Are teacher-developed tests used in school? To adapt teaching to the students' needs</t>
  </si>
  <si>
    <t>SC035Q10TA: Are &lt;standardized tests&gt; used in school? To compare the school with other schools</t>
  </si>
  <si>
    <t>SC035Q10TB: Are teacher-developed tests used in school? To compare the school with other schools</t>
  </si>
  <si>
    <t>SC035Q11NA: Are &lt;standardized tests&gt; used in school? To award certification to students</t>
  </si>
  <si>
    <t>SC035Q11NB: Are teacher-developed tests used in school? To award certification to students</t>
  </si>
  <si>
    <t>SC036Q01TA: Achievement data used in any of the following &lt;accountability procedures&gt;? Achievement data are posted publicly</t>
  </si>
  <si>
    <t>SC036Q02TA: Achievement data used in any of the following &lt;accountability procedures&gt;? Achievement data\tracked over time\admin</t>
  </si>
  <si>
    <t>SC036Q03NA: Achievement data used in any of the following &lt;accountability procedures&gt;? Achievement data\provided to parents</t>
  </si>
  <si>
    <t>SC037Q01TA: Internal evaluation \ Self-evaluation</t>
  </si>
  <si>
    <t>Yes, this is mandatory, e.g. based on district or ministry policies</t>
  </si>
  <si>
    <t>Yes, based on school initiative</t>
  </si>
  <si>
    <t>SC037Q02TA: Does improvement exist at school? External evaluation</t>
  </si>
  <si>
    <t>SC037Q03TA: Does improvement exist at school? Written specification of the schools curricular profile and educational goals</t>
  </si>
  <si>
    <t>SC037Q04TA: Does improvement exist at school? Written specification of student performance standards</t>
  </si>
  <si>
    <t>SC037Q05NA: Does improvement exist at school? Systematic recording of data such as attendance and professional development</t>
  </si>
  <si>
    <t>SC037Q06NA: Does improvement exist at school? Systematic recording of student test results and graduation rates</t>
  </si>
  <si>
    <t>SC037Q07TA: Does improvement exist at school? Seeking written feedback from students (e.g. regarding lessons, teachers, resources</t>
  </si>
  <si>
    <t>SC037Q08TA: Does improvement exist at school? Teacher mentoring</t>
  </si>
  <si>
    <t>SC037Q09TA: Does improvement exist at school? Consultation aimed at school improvement\experts over a period of six months</t>
  </si>
  <si>
    <t>SC037Q10NA: Does improvement exist at school? Implementation of a standardised policy for science subjects</t>
  </si>
  <si>
    <t>SC040Q02NA: Did your school implement any measures in: Educational staff (e.g. workload, personal requirm.)</t>
  </si>
  <si>
    <t>No, because results were satisfactory</t>
  </si>
  <si>
    <t>No for other reasons</t>
  </si>
  <si>
    <t>SC040Q03NA: Did your school implement any measures in: Implementation of the curriculum</t>
  </si>
  <si>
    <t>SC040Q05NA: Did your school implement any measures in: Quality of teaching and learning</t>
  </si>
  <si>
    <t>SC040Q11NA: Did your school implement any measures in: Parental engagement in school</t>
  </si>
  <si>
    <t>SC040Q12NA: Did your school implement any measures in: Teacher professional development</t>
  </si>
  <si>
    <t>SC040Q15NA: Did your school implement any measures in: Student achievement</t>
  </si>
  <si>
    <t>SC040Q16NA: Did your school implement any measures in: Students' cross-curricular competencies</t>
  </si>
  <si>
    <t>SC040Q17NA: Did your school implement any measures in: Equity in school</t>
  </si>
  <si>
    <t>SC041Q01NA: The results of external evaluations led to changes in school policies.</t>
  </si>
  <si>
    <t>SC041Q03NA: We used the data to plan specific action for school development.</t>
  </si>
  <si>
    <t>SC041Q04NA: We used the data to plan specific action for the improvement of teaching.</t>
  </si>
  <si>
    <t>SC041Q05NA: We put measures derived from the results of external evaluations into practice promptly.</t>
  </si>
  <si>
    <t>SC041Q06NA: The impetus triggered by the external evaluation ''disappeared'' very quickly at our school.</t>
  </si>
  <si>
    <t>SC042Q01TA: School's policy\for students in &lt;national modal grade for 15-year-olds&gt;? Students\group.ability into differ. classes.</t>
  </si>
  <si>
    <t>For all subjects</t>
  </si>
  <si>
    <t>For some subjects</t>
  </si>
  <si>
    <t>Not for any subjects</t>
  </si>
  <si>
    <t>SC042Q02TA: School's policy\for students in &lt;national modal grade for 15-year-olds&gt;? Students\group.ability within\classes.</t>
  </si>
  <si>
    <t>SC061Q01TA: Extent to which student learning is hindered by: Student truancy</t>
  </si>
  <si>
    <t>SC061Q02TA: Extent to which student learning is hindered by: Students skipping classes</t>
  </si>
  <si>
    <t>SC061Q03TA: Extent to which student learning is hindered by: Students lacking respect for teachers</t>
  </si>
  <si>
    <t>SC061Q04TA: Extent to which student learning is hindered by: Student use of alcohol or illegal drugs</t>
  </si>
  <si>
    <t>SC061Q05TA: Extent to which student learning is hindered by: Students intimidating or bullying other students</t>
  </si>
  <si>
    <t>SC061Q06TA: Extent to which student learning is hindered by: Teachers not meeting individual students' needs</t>
  </si>
  <si>
    <t>SC061Q07TA: Extent to which student learning is hindered by: Teacher absenteeism</t>
  </si>
  <si>
    <t>SC061Q08TA: Extent to which student learning is hindered by: Staff resisting change</t>
  </si>
  <si>
    <t>SC061Q09TA: Extent to which student learning is hindered by: Teachers being too strict with students</t>
  </si>
  <si>
    <t>SC061Q10TA: Extent to which student learning is hindered by: Teachers not being well prepared for classes</t>
  </si>
  <si>
    <t>SC063Q02NA: School provides a welcoming and accepting atmosphere for parents to get involved.</t>
  </si>
  <si>
    <t>SC063Q03NA: School designs effective forms of school-to-home\home-to-school communications\school progra\child's progress.</t>
  </si>
  <si>
    <t>SC063Q04NA: School includes parents in school decisions.</t>
  </si>
  <si>
    <t>SC063Q06NA: School provides information\ideas to families about help at home hmwk and other curriculum-related activities</t>
  </si>
  <si>
    <t>SC063Q07NA: School identifies and integrates resources and services from the community to strengthen</t>
  </si>
  <si>
    <t>SC063Q09NA: There is a &lt;national, state, or district legislation&gt; on including parents in school activities.</t>
  </si>
  <si>
    <t>SCHLTYPE: School Ownership</t>
  </si>
  <si>
    <t>Private Independent</t>
  </si>
  <si>
    <t>Private Government-dependent</t>
  </si>
  <si>
    <t>Public</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</si>
</sst>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sharedStrings.xml" Type="http://schemas.openxmlformats.org/officeDocument/2006/relationships/sharedStrings"/><Relationship Id="rId194" Target="styles.xml" Type="http://schemas.openxmlformats.org/officeDocument/2006/relationships/styles"/><Relationship Id="rId19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C001Q01TA'!A6" TargetMode="External" Type="http://schemas.openxmlformats.org/officeDocument/2006/relationships/hyperlink"/><Relationship Id="rId2" Target="#'SC003Q01TA'!A6" TargetMode="External" Type="http://schemas.openxmlformats.org/officeDocument/2006/relationships/hyperlink"/><Relationship Id="rId3" Target="#'SC053Q01TA'!A6" TargetMode="External" Type="http://schemas.openxmlformats.org/officeDocument/2006/relationships/hyperlink"/><Relationship Id="rId4" Target="#'SC053Q02TA'!A6" TargetMode="External" Type="http://schemas.openxmlformats.org/officeDocument/2006/relationships/hyperlink"/><Relationship Id="rId5" Target="#'SC053Q03TA'!A6" TargetMode="External" Type="http://schemas.openxmlformats.org/officeDocument/2006/relationships/hyperlink"/><Relationship Id="rId6" Target="#'SC053Q04TA'!A6" TargetMode="External" Type="http://schemas.openxmlformats.org/officeDocument/2006/relationships/hyperlink"/><Relationship Id="rId7" Target="#'SC053Q05NA'!A6" TargetMode="External" Type="http://schemas.openxmlformats.org/officeDocument/2006/relationships/hyperlink"/><Relationship Id="rId8" Target="#'SC053Q06NA'!A6" TargetMode="External" Type="http://schemas.openxmlformats.org/officeDocument/2006/relationships/hyperlink"/><Relationship Id="rId9" Target="#'SC053Q07TA'!A6" TargetMode="External" Type="http://schemas.openxmlformats.org/officeDocument/2006/relationships/hyperlink"/><Relationship Id="rId10" Target="#'SC053Q08TA'!A6" TargetMode="External" Type="http://schemas.openxmlformats.org/officeDocument/2006/relationships/hyperlink"/><Relationship Id="rId11" Target="#'SC053Q09TA'!A6" TargetMode="External" Type="http://schemas.openxmlformats.org/officeDocument/2006/relationships/hyperlink"/><Relationship Id="rId12" Target="#'SC053Q10TA'!A6" TargetMode="External" Type="http://schemas.openxmlformats.org/officeDocument/2006/relationships/hyperlink"/><Relationship Id="rId13" Target="#'SC059Q01NA'!A6" TargetMode="External" Type="http://schemas.openxmlformats.org/officeDocument/2006/relationships/hyperlink"/><Relationship Id="rId14" Target="#'SC059Q02NA'!A6" TargetMode="External" Type="http://schemas.openxmlformats.org/officeDocument/2006/relationships/hyperlink"/><Relationship Id="rId15" Target="#'SC059Q03NA'!A6" TargetMode="External" Type="http://schemas.openxmlformats.org/officeDocument/2006/relationships/hyperlink"/><Relationship Id="rId16" Target="#'SC059Q04NA'!A6" TargetMode="External" Type="http://schemas.openxmlformats.org/officeDocument/2006/relationships/hyperlink"/><Relationship Id="rId17" Target="#'SC059Q05NA'!A6" TargetMode="External" Type="http://schemas.openxmlformats.org/officeDocument/2006/relationships/hyperlink"/><Relationship Id="rId18" Target="#'SC059Q06NA'!A6" TargetMode="External" Type="http://schemas.openxmlformats.org/officeDocument/2006/relationships/hyperlink"/><Relationship Id="rId19" Target="#'SC059Q07NA'!A6" TargetMode="External" Type="http://schemas.openxmlformats.org/officeDocument/2006/relationships/hyperlink"/><Relationship Id="rId20" Target="#'SC059Q08NA'!A6" TargetMode="External" Type="http://schemas.openxmlformats.org/officeDocument/2006/relationships/hyperlink"/><Relationship Id="rId21" Target="#'SC052Q01NA'!A6" TargetMode="External" Type="http://schemas.openxmlformats.org/officeDocument/2006/relationships/hyperlink"/><Relationship Id="rId22" Target="#'SC052Q02NA'!A6" TargetMode="External" Type="http://schemas.openxmlformats.org/officeDocument/2006/relationships/hyperlink"/><Relationship Id="rId23" Target="#'SC009Q01TA'!A6" TargetMode="External" Type="http://schemas.openxmlformats.org/officeDocument/2006/relationships/hyperlink"/><Relationship Id="rId24" Target="#'SC009Q02TA'!A6" TargetMode="External" Type="http://schemas.openxmlformats.org/officeDocument/2006/relationships/hyperlink"/><Relationship Id="rId25" Target="#'SC009Q03TA'!A6" TargetMode="External" Type="http://schemas.openxmlformats.org/officeDocument/2006/relationships/hyperlink"/><Relationship Id="rId26" Target="#'SC009Q04TA'!A6" TargetMode="External" Type="http://schemas.openxmlformats.org/officeDocument/2006/relationships/hyperlink"/><Relationship Id="rId27" Target="#'SC009Q05TA'!A6" TargetMode="External" Type="http://schemas.openxmlformats.org/officeDocument/2006/relationships/hyperlink"/><Relationship Id="rId28" Target="#'SC009Q06TA'!A6" TargetMode="External" Type="http://schemas.openxmlformats.org/officeDocument/2006/relationships/hyperlink"/><Relationship Id="rId29" Target="#'SC009Q07TA'!A6" TargetMode="External" Type="http://schemas.openxmlformats.org/officeDocument/2006/relationships/hyperlink"/><Relationship Id="rId30" Target="#'SC009Q08TA'!A6" TargetMode="External" Type="http://schemas.openxmlformats.org/officeDocument/2006/relationships/hyperlink"/><Relationship Id="rId31" Target="#'SC009Q09TA'!A6" TargetMode="External" Type="http://schemas.openxmlformats.org/officeDocument/2006/relationships/hyperlink"/><Relationship Id="rId32" Target="#'SC009Q10TA'!A6" TargetMode="External" Type="http://schemas.openxmlformats.org/officeDocument/2006/relationships/hyperlink"/><Relationship Id="rId33" Target="#'SC009Q11TA'!A6" TargetMode="External" Type="http://schemas.openxmlformats.org/officeDocument/2006/relationships/hyperlink"/><Relationship Id="rId34" Target="#'SC009Q12TA'!A6" TargetMode="External" Type="http://schemas.openxmlformats.org/officeDocument/2006/relationships/hyperlink"/><Relationship Id="rId35" Target="#'SC009Q13TA'!A6" TargetMode="External" Type="http://schemas.openxmlformats.org/officeDocument/2006/relationships/hyperlink"/><Relationship Id="rId36" Target="#'SC010Q01TA'!A6" TargetMode="External" Type="http://schemas.openxmlformats.org/officeDocument/2006/relationships/hyperlink"/><Relationship Id="rId37" Target="#'SC010Q01TB'!A6" TargetMode="External" Type="http://schemas.openxmlformats.org/officeDocument/2006/relationships/hyperlink"/><Relationship Id="rId38" Target="#'SC010Q01TC'!A6" TargetMode="External" Type="http://schemas.openxmlformats.org/officeDocument/2006/relationships/hyperlink"/><Relationship Id="rId39" Target="#'SC010Q01TD'!A6" TargetMode="External" Type="http://schemas.openxmlformats.org/officeDocument/2006/relationships/hyperlink"/><Relationship Id="rId40" Target="#'SC010Q01TE'!A6" TargetMode="External" Type="http://schemas.openxmlformats.org/officeDocument/2006/relationships/hyperlink"/><Relationship Id="rId41" Target="#'SC010Q02TA'!A6" TargetMode="External" Type="http://schemas.openxmlformats.org/officeDocument/2006/relationships/hyperlink"/><Relationship Id="rId42" Target="#'SC010Q02TB'!A6" TargetMode="External" Type="http://schemas.openxmlformats.org/officeDocument/2006/relationships/hyperlink"/><Relationship Id="rId43" Target="#'SC010Q02TC'!A6" TargetMode="External" Type="http://schemas.openxmlformats.org/officeDocument/2006/relationships/hyperlink"/><Relationship Id="rId44" Target="#'SC010Q02TD'!A6" TargetMode="External" Type="http://schemas.openxmlformats.org/officeDocument/2006/relationships/hyperlink"/><Relationship Id="rId45" Target="#'SC010Q02TE'!A6" TargetMode="External" Type="http://schemas.openxmlformats.org/officeDocument/2006/relationships/hyperlink"/><Relationship Id="rId46" Target="#'SC010Q03TA'!A6" TargetMode="External" Type="http://schemas.openxmlformats.org/officeDocument/2006/relationships/hyperlink"/><Relationship Id="rId47" Target="#'SC010Q03TB'!A6" TargetMode="External" Type="http://schemas.openxmlformats.org/officeDocument/2006/relationships/hyperlink"/><Relationship Id="rId48" Target="#'SC010Q03TC'!A6" TargetMode="External" Type="http://schemas.openxmlformats.org/officeDocument/2006/relationships/hyperlink"/><Relationship Id="rId49" Target="#'SC010Q03TD'!A6" TargetMode="External" Type="http://schemas.openxmlformats.org/officeDocument/2006/relationships/hyperlink"/><Relationship Id="rId50" Target="#'SC010Q03TE'!A6" TargetMode="External" Type="http://schemas.openxmlformats.org/officeDocument/2006/relationships/hyperlink"/><Relationship Id="rId51" Target="#'SC010Q04TA'!A6" TargetMode="External" Type="http://schemas.openxmlformats.org/officeDocument/2006/relationships/hyperlink"/><Relationship Id="rId52" Target="#'SC010Q04TB'!A6" TargetMode="External" Type="http://schemas.openxmlformats.org/officeDocument/2006/relationships/hyperlink"/><Relationship Id="rId53" Target="#'SC010Q04TC'!A6" TargetMode="External" Type="http://schemas.openxmlformats.org/officeDocument/2006/relationships/hyperlink"/><Relationship Id="rId54" Target="#'SC010Q04TD'!A6" TargetMode="External" Type="http://schemas.openxmlformats.org/officeDocument/2006/relationships/hyperlink"/><Relationship Id="rId55" Target="#'SC010Q04TE'!A6" TargetMode="External" Type="http://schemas.openxmlformats.org/officeDocument/2006/relationships/hyperlink"/><Relationship Id="rId56" Target="#'SC010Q05TA'!A6" TargetMode="External" Type="http://schemas.openxmlformats.org/officeDocument/2006/relationships/hyperlink"/><Relationship Id="rId57" Target="#'SC010Q05TB'!A6" TargetMode="External" Type="http://schemas.openxmlformats.org/officeDocument/2006/relationships/hyperlink"/><Relationship Id="rId58" Target="#'SC010Q05TC'!A6" TargetMode="External" Type="http://schemas.openxmlformats.org/officeDocument/2006/relationships/hyperlink"/><Relationship Id="rId59" Target="#'SC010Q05TD'!A6" TargetMode="External" Type="http://schemas.openxmlformats.org/officeDocument/2006/relationships/hyperlink"/><Relationship Id="rId60" Target="#'SC010Q05TE'!A6" TargetMode="External" Type="http://schemas.openxmlformats.org/officeDocument/2006/relationships/hyperlink"/><Relationship Id="rId61" Target="#'SC010Q06TA'!A6" TargetMode="External" Type="http://schemas.openxmlformats.org/officeDocument/2006/relationships/hyperlink"/><Relationship Id="rId62" Target="#'SC010Q06TB'!A6" TargetMode="External" Type="http://schemas.openxmlformats.org/officeDocument/2006/relationships/hyperlink"/><Relationship Id="rId63" Target="#'SC010Q06TC'!A6" TargetMode="External" Type="http://schemas.openxmlformats.org/officeDocument/2006/relationships/hyperlink"/><Relationship Id="rId64" Target="#'SC010Q06TD'!A6" TargetMode="External" Type="http://schemas.openxmlformats.org/officeDocument/2006/relationships/hyperlink"/><Relationship Id="rId65" Target="#'SC010Q06TE'!A6" TargetMode="External" Type="http://schemas.openxmlformats.org/officeDocument/2006/relationships/hyperlink"/><Relationship Id="rId66" Target="#'SC010Q07TA'!A6" TargetMode="External" Type="http://schemas.openxmlformats.org/officeDocument/2006/relationships/hyperlink"/><Relationship Id="rId67" Target="#'SC010Q07TB'!A6" TargetMode="External" Type="http://schemas.openxmlformats.org/officeDocument/2006/relationships/hyperlink"/><Relationship Id="rId68" Target="#'SC010Q07TC'!A6" TargetMode="External" Type="http://schemas.openxmlformats.org/officeDocument/2006/relationships/hyperlink"/><Relationship Id="rId69" Target="#'SC010Q07TD'!A6" TargetMode="External" Type="http://schemas.openxmlformats.org/officeDocument/2006/relationships/hyperlink"/><Relationship Id="rId70" Target="#'SC010Q07TE'!A6" TargetMode="External" Type="http://schemas.openxmlformats.org/officeDocument/2006/relationships/hyperlink"/><Relationship Id="rId71" Target="#'SC010Q08TA'!A6" TargetMode="External" Type="http://schemas.openxmlformats.org/officeDocument/2006/relationships/hyperlink"/><Relationship Id="rId72" Target="#'SC010Q08TB'!A6" TargetMode="External" Type="http://schemas.openxmlformats.org/officeDocument/2006/relationships/hyperlink"/><Relationship Id="rId73" Target="#'SC010Q08TC'!A6" TargetMode="External" Type="http://schemas.openxmlformats.org/officeDocument/2006/relationships/hyperlink"/><Relationship Id="rId74" Target="#'SC010Q08TD'!A6" TargetMode="External" Type="http://schemas.openxmlformats.org/officeDocument/2006/relationships/hyperlink"/><Relationship Id="rId75" Target="#'SC010Q08TE'!A6" TargetMode="External" Type="http://schemas.openxmlformats.org/officeDocument/2006/relationships/hyperlink"/><Relationship Id="rId76" Target="#'SC010Q09TA'!A6" TargetMode="External" Type="http://schemas.openxmlformats.org/officeDocument/2006/relationships/hyperlink"/><Relationship Id="rId77" Target="#'SC010Q09TB'!A6" TargetMode="External" Type="http://schemas.openxmlformats.org/officeDocument/2006/relationships/hyperlink"/><Relationship Id="rId78" Target="#'SC010Q09TC'!A6" TargetMode="External" Type="http://schemas.openxmlformats.org/officeDocument/2006/relationships/hyperlink"/><Relationship Id="rId79" Target="#'SC010Q09TD'!A6" TargetMode="External" Type="http://schemas.openxmlformats.org/officeDocument/2006/relationships/hyperlink"/><Relationship Id="rId80" Target="#'SC010Q09TE'!A6" TargetMode="External" Type="http://schemas.openxmlformats.org/officeDocument/2006/relationships/hyperlink"/><Relationship Id="rId81" Target="#'SC010Q10TA'!A6" TargetMode="External" Type="http://schemas.openxmlformats.org/officeDocument/2006/relationships/hyperlink"/><Relationship Id="rId82" Target="#'SC010Q10TB'!A6" TargetMode="External" Type="http://schemas.openxmlformats.org/officeDocument/2006/relationships/hyperlink"/><Relationship Id="rId83" Target="#'SC010Q10TC'!A6" TargetMode="External" Type="http://schemas.openxmlformats.org/officeDocument/2006/relationships/hyperlink"/><Relationship Id="rId84" Target="#'SC010Q10TD'!A6" TargetMode="External" Type="http://schemas.openxmlformats.org/officeDocument/2006/relationships/hyperlink"/><Relationship Id="rId85" Target="#'SC010Q10TE'!A6" TargetMode="External" Type="http://schemas.openxmlformats.org/officeDocument/2006/relationships/hyperlink"/><Relationship Id="rId86" Target="#'SC010Q11TA'!A6" TargetMode="External" Type="http://schemas.openxmlformats.org/officeDocument/2006/relationships/hyperlink"/><Relationship Id="rId87" Target="#'SC010Q11TB'!A6" TargetMode="External" Type="http://schemas.openxmlformats.org/officeDocument/2006/relationships/hyperlink"/><Relationship Id="rId88" Target="#'SC010Q11TC'!A6" TargetMode="External" Type="http://schemas.openxmlformats.org/officeDocument/2006/relationships/hyperlink"/><Relationship Id="rId89" Target="#'SC010Q11TD'!A6" TargetMode="External" Type="http://schemas.openxmlformats.org/officeDocument/2006/relationships/hyperlink"/><Relationship Id="rId90" Target="#'SC010Q11TE'!A6" TargetMode="External" Type="http://schemas.openxmlformats.org/officeDocument/2006/relationships/hyperlink"/><Relationship Id="rId91" Target="#'SC010Q12TA'!A6" TargetMode="External" Type="http://schemas.openxmlformats.org/officeDocument/2006/relationships/hyperlink"/><Relationship Id="rId92" Target="#'SC010Q12TB'!A6" TargetMode="External" Type="http://schemas.openxmlformats.org/officeDocument/2006/relationships/hyperlink"/><Relationship Id="rId93" Target="#'SC010Q12TC'!A6" TargetMode="External" Type="http://schemas.openxmlformats.org/officeDocument/2006/relationships/hyperlink"/><Relationship Id="rId94" Target="#'SC010Q12TD'!A6" TargetMode="External" Type="http://schemas.openxmlformats.org/officeDocument/2006/relationships/hyperlink"/><Relationship Id="rId95" Target="#'SC010Q12TE'!A6" TargetMode="External" Type="http://schemas.openxmlformats.org/officeDocument/2006/relationships/hyperlink"/><Relationship Id="rId96" Target="#'SC012Q01TA'!A6" TargetMode="External" Type="http://schemas.openxmlformats.org/officeDocument/2006/relationships/hyperlink"/><Relationship Id="rId97" Target="#'SC012Q02TA'!A6" TargetMode="External" Type="http://schemas.openxmlformats.org/officeDocument/2006/relationships/hyperlink"/><Relationship Id="rId98" Target="#'SC012Q03TA'!A6" TargetMode="External" Type="http://schemas.openxmlformats.org/officeDocument/2006/relationships/hyperlink"/><Relationship Id="rId99" Target="#'SC012Q04TA'!A6" TargetMode="External" Type="http://schemas.openxmlformats.org/officeDocument/2006/relationships/hyperlink"/><Relationship Id="rId100" Target="#'SC012Q05TA'!A6" TargetMode="External" Type="http://schemas.openxmlformats.org/officeDocument/2006/relationships/hyperlink"/><Relationship Id="rId101" Target="#'SC012Q06TA'!A6" TargetMode="External" Type="http://schemas.openxmlformats.org/officeDocument/2006/relationships/hyperlink"/><Relationship Id="rId102" Target="#'SC012Q07TA'!A6" TargetMode="External" Type="http://schemas.openxmlformats.org/officeDocument/2006/relationships/hyperlink"/><Relationship Id="rId103" Target="#'SC013Q01TA'!A6" TargetMode="External" Type="http://schemas.openxmlformats.org/officeDocument/2006/relationships/hyperlink"/><Relationship Id="rId104" Target="#'SC014Q01NA'!A6" TargetMode="External" Type="http://schemas.openxmlformats.org/officeDocument/2006/relationships/hyperlink"/><Relationship Id="rId105" Target="#'SC017Q01NA'!A6" TargetMode="External" Type="http://schemas.openxmlformats.org/officeDocument/2006/relationships/hyperlink"/><Relationship Id="rId106" Target="#'SC017Q02NA'!A6" TargetMode="External" Type="http://schemas.openxmlformats.org/officeDocument/2006/relationships/hyperlink"/><Relationship Id="rId107" Target="#'SC017Q03NA'!A6" TargetMode="External" Type="http://schemas.openxmlformats.org/officeDocument/2006/relationships/hyperlink"/><Relationship Id="rId108" Target="#'SC017Q04NA'!A6" TargetMode="External" Type="http://schemas.openxmlformats.org/officeDocument/2006/relationships/hyperlink"/><Relationship Id="rId109" Target="#'SC017Q05NA'!A6" TargetMode="External" Type="http://schemas.openxmlformats.org/officeDocument/2006/relationships/hyperlink"/><Relationship Id="rId110" Target="#'SC017Q06NA'!A6" TargetMode="External" Type="http://schemas.openxmlformats.org/officeDocument/2006/relationships/hyperlink"/><Relationship Id="rId111" Target="#'SC017Q07NA'!A6" TargetMode="External" Type="http://schemas.openxmlformats.org/officeDocument/2006/relationships/hyperlink"/><Relationship Id="rId112" Target="#'SC017Q08NA'!A6" TargetMode="External" Type="http://schemas.openxmlformats.org/officeDocument/2006/relationships/hyperlink"/><Relationship Id="rId113" Target="#'SC027Q01NA'!A6" TargetMode="External" Type="http://schemas.openxmlformats.org/officeDocument/2006/relationships/hyperlink"/><Relationship Id="rId114" Target="#'SC027Q02NA'!A6" TargetMode="External" Type="http://schemas.openxmlformats.org/officeDocument/2006/relationships/hyperlink"/><Relationship Id="rId115" Target="#'SC027Q03NA'!A6" TargetMode="External" Type="http://schemas.openxmlformats.org/officeDocument/2006/relationships/hyperlink"/><Relationship Id="rId116" Target="#'SC027Q04NA'!A6" TargetMode="External" Type="http://schemas.openxmlformats.org/officeDocument/2006/relationships/hyperlink"/><Relationship Id="rId117" Target="#'SC032Q01TA'!A6" TargetMode="External" Type="http://schemas.openxmlformats.org/officeDocument/2006/relationships/hyperlink"/><Relationship Id="rId118" Target="#'SC032Q02TA'!A6" TargetMode="External" Type="http://schemas.openxmlformats.org/officeDocument/2006/relationships/hyperlink"/><Relationship Id="rId119" Target="#'SC032Q03TA'!A6" TargetMode="External" Type="http://schemas.openxmlformats.org/officeDocument/2006/relationships/hyperlink"/><Relationship Id="rId120" Target="#'SC032Q04TA'!A6" TargetMode="External" Type="http://schemas.openxmlformats.org/officeDocument/2006/relationships/hyperlink"/><Relationship Id="rId121" Target="#'SC034Q01NA'!A6" TargetMode="External" Type="http://schemas.openxmlformats.org/officeDocument/2006/relationships/hyperlink"/><Relationship Id="rId122" Target="#'SC034Q02NA'!A6" TargetMode="External" Type="http://schemas.openxmlformats.org/officeDocument/2006/relationships/hyperlink"/><Relationship Id="rId123" Target="#'SC034Q03TA'!A6" TargetMode="External" Type="http://schemas.openxmlformats.org/officeDocument/2006/relationships/hyperlink"/><Relationship Id="rId124" Target="#'SC034Q04TA'!A6" TargetMode="External" Type="http://schemas.openxmlformats.org/officeDocument/2006/relationships/hyperlink"/><Relationship Id="rId125" Target="#'SC035Q01NA'!A6" TargetMode="External" Type="http://schemas.openxmlformats.org/officeDocument/2006/relationships/hyperlink"/><Relationship Id="rId126" Target="#'SC035Q01NB'!A6" TargetMode="External" Type="http://schemas.openxmlformats.org/officeDocument/2006/relationships/hyperlink"/><Relationship Id="rId127" Target="#'SC035Q02TA'!A6" TargetMode="External" Type="http://schemas.openxmlformats.org/officeDocument/2006/relationships/hyperlink"/><Relationship Id="rId128" Target="#'SC035Q02TB'!A6" TargetMode="External" Type="http://schemas.openxmlformats.org/officeDocument/2006/relationships/hyperlink"/><Relationship Id="rId129" Target="#'SC035Q03TA'!A6" TargetMode="External" Type="http://schemas.openxmlformats.org/officeDocument/2006/relationships/hyperlink"/><Relationship Id="rId130" Target="#'SC035Q03TB'!A6" TargetMode="External" Type="http://schemas.openxmlformats.org/officeDocument/2006/relationships/hyperlink"/><Relationship Id="rId131" Target="#'SC035Q04TA'!A6" TargetMode="External" Type="http://schemas.openxmlformats.org/officeDocument/2006/relationships/hyperlink"/><Relationship Id="rId132" Target="#'SC035Q04TB'!A6" TargetMode="External" Type="http://schemas.openxmlformats.org/officeDocument/2006/relationships/hyperlink"/><Relationship Id="rId133" Target="#'SC035Q05TA'!A6" TargetMode="External" Type="http://schemas.openxmlformats.org/officeDocument/2006/relationships/hyperlink"/><Relationship Id="rId134" Target="#'SC035Q05TB'!A6" TargetMode="External" Type="http://schemas.openxmlformats.org/officeDocument/2006/relationships/hyperlink"/><Relationship Id="rId135" Target="#'SC035Q06TA'!A6" TargetMode="External" Type="http://schemas.openxmlformats.org/officeDocument/2006/relationships/hyperlink"/><Relationship Id="rId136" Target="#'SC035Q06TB'!A6" TargetMode="External" Type="http://schemas.openxmlformats.org/officeDocument/2006/relationships/hyperlink"/><Relationship Id="rId137" Target="#'SC035Q07TA'!A6" TargetMode="External" Type="http://schemas.openxmlformats.org/officeDocument/2006/relationships/hyperlink"/><Relationship Id="rId138" Target="#'SC035Q07TB'!A6" TargetMode="External" Type="http://schemas.openxmlformats.org/officeDocument/2006/relationships/hyperlink"/><Relationship Id="rId139" Target="#'SC035Q08TA'!A6" TargetMode="External" Type="http://schemas.openxmlformats.org/officeDocument/2006/relationships/hyperlink"/><Relationship Id="rId140" Target="#'SC035Q08TB'!A6" TargetMode="External" Type="http://schemas.openxmlformats.org/officeDocument/2006/relationships/hyperlink"/><Relationship Id="rId141" Target="#'SC035Q09NA'!A6" TargetMode="External" Type="http://schemas.openxmlformats.org/officeDocument/2006/relationships/hyperlink"/><Relationship Id="rId142" Target="#'SC035Q09NB'!A6" TargetMode="External" Type="http://schemas.openxmlformats.org/officeDocument/2006/relationships/hyperlink"/><Relationship Id="rId143" Target="#'SC035Q10TA'!A6" TargetMode="External" Type="http://schemas.openxmlformats.org/officeDocument/2006/relationships/hyperlink"/><Relationship Id="rId144" Target="#'SC035Q10TB'!A6" TargetMode="External" Type="http://schemas.openxmlformats.org/officeDocument/2006/relationships/hyperlink"/><Relationship Id="rId145" Target="#'SC035Q11NA'!A6" TargetMode="External" Type="http://schemas.openxmlformats.org/officeDocument/2006/relationships/hyperlink"/><Relationship Id="rId146" Target="#'SC035Q11NB'!A6" TargetMode="External" Type="http://schemas.openxmlformats.org/officeDocument/2006/relationships/hyperlink"/><Relationship Id="rId147" Target="#'SC036Q01TA'!A6" TargetMode="External" Type="http://schemas.openxmlformats.org/officeDocument/2006/relationships/hyperlink"/><Relationship Id="rId148" Target="#'SC036Q02TA'!A6" TargetMode="External" Type="http://schemas.openxmlformats.org/officeDocument/2006/relationships/hyperlink"/><Relationship Id="rId149" Target="#'SC036Q03NA'!A6" TargetMode="External" Type="http://schemas.openxmlformats.org/officeDocument/2006/relationships/hyperlink"/><Relationship Id="rId150" Target="#'SC037Q01TA'!A6" TargetMode="External" Type="http://schemas.openxmlformats.org/officeDocument/2006/relationships/hyperlink"/><Relationship Id="rId151" Target="#'SC037Q02TA'!A6" TargetMode="External" Type="http://schemas.openxmlformats.org/officeDocument/2006/relationships/hyperlink"/><Relationship Id="rId152" Target="#'SC037Q03TA'!A6" TargetMode="External" Type="http://schemas.openxmlformats.org/officeDocument/2006/relationships/hyperlink"/><Relationship Id="rId153" Target="#'SC037Q04TA'!A6" TargetMode="External" Type="http://schemas.openxmlformats.org/officeDocument/2006/relationships/hyperlink"/><Relationship Id="rId154" Target="#'SC037Q05NA'!A6" TargetMode="External" Type="http://schemas.openxmlformats.org/officeDocument/2006/relationships/hyperlink"/><Relationship Id="rId155" Target="#'SC037Q06NA'!A6" TargetMode="External" Type="http://schemas.openxmlformats.org/officeDocument/2006/relationships/hyperlink"/><Relationship Id="rId156" Target="#'SC037Q07TA'!A6" TargetMode="External" Type="http://schemas.openxmlformats.org/officeDocument/2006/relationships/hyperlink"/><Relationship Id="rId157" Target="#'SC037Q08TA'!A6" TargetMode="External" Type="http://schemas.openxmlformats.org/officeDocument/2006/relationships/hyperlink"/><Relationship Id="rId158" Target="#'SC037Q09TA'!A6" TargetMode="External" Type="http://schemas.openxmlformats.org/officeDocument/2006/relationships/hyperlink"/><Relationship Id="rId159" Target="#'SC037Q10NA'!A6" TargetMode="External" Type="http://schemas.openxmlformats.org/officeDocument/2006/relationships/hyperlink"/><Relationship Id="rId160" Target="#'SC040Q02NA'!A6" TargetMode="External" Type="http://schemas.openxmlformats.org/officeDocument/2006/relationships/hyperlink"/><Relationship Id="rId161" Target="#'SC040Q03NA'!A6" TargetMode="External" Type="http://schemas.openxmlformats.org/officeDocument/2006/relationships/hyperlink"/><Relationship Id="rId162" Target="#'SC040Q05NA'!A6" TargetMode="External" Type="http://schemas.openxmlformats.org/officeDocument/2006/relationships/hyperlink"/><Relationship Id="rId163" Target="#'SC040Q11NA'!A6" TargetMode="External" Type="http://schemas.openxmlformats.org/officeDocument/2006/relationships/hyperlink"/><Relationship Id="rId164" Target="#'SC040Q12NA'!A6" TargetMode="External" Type="http://schemas.openxmlformats.org/officeDocument/2006/relationships/hyperlink"/><Relationship Id="rId165" Target="#'SC040Q15NA'!A6" TargetMode="External" Type="http://schemas.openxmlformats.org/officeDocument/2006/relationships/hyperlink"/><Relationship Id="rId166" Target="#'SC040Q16NA'!A6" TargetMode="External" Type="http://schemas.openxmlformats.org/officeDocument/2006/relationships/hyperlink"/><Relationship Id="rId167" Target="#'SC040Q17NA'!A6" TargetMode="External" Type="http://schemas.openxmlformats.org/officeDocument/2006/relationships/hyperlink"/><Relationship Id="rId168" Target="#'SC041Q01NA'!A6" TargetMode="External" Type="http://schemas.openxmlformats.org/officeDocument/2006/relationships/hyperlink"/><Relationship Id="rId169" Target="#'SC041Q03NA'!A6" TargetMode="External" Type="http://schemas.openxmlformats.org/officeDocument/2006/relationships/hyperlink"/><Relationship Id="rId170" Target="#'SC041Q04NA'!A6" TargetMode="External" Type="http://schemas.openxmlformats.org/officeDocument/2006/relationships/hyperlink"/><Relationship Id="rId171" Target="#'SC041Q05NA'!A6" TargetMode="External" Type="http://schemas.openxmlformats.org/officeDocument/2006/relationships/hyperlink"/><Relationship Id="rId172" Target="#'SC041Q06NA'!A6" TargetMode="External" Type="http://schemas.openxmlformats.org/officeDocument/2006/relationships/hyperlink"/><Relationship Id="rId173" Target="#'SC042Q01TA'!A6" TargetMode="External" Type="http://schemas.openxmlformats.org/officeDocument/2006/relationships/hyperlink"/><Relationship Id="rId174" Target="#'SC042Q02TA'!A6" TargetMode="External" Type="http://schemas.openxmlformats.org/officeDocument/2006/relationships/hyperlink"/><Relationship Id="rId175" Target="#'SC061Q01TA'!A6" TargetMode="External" Type="http://schemas.openxmlformats.org/officeDocument/2006/relationships/hyperlink"/><Relationship Id="rId176" Target="#'SC061Q02TA'!A6" TargetMode="External" Type="http://schemas.openxmlformats.org/officeDocument/2006/relationships/hyperlink"/><Relationship Id="rId177" Target="#'SC061Q03TA'!A6" TargetMode="External" Type="http://schemas.openxmlformats.org/officeDocument/2006/relationships/hyperlink"/><Relationship Id="rId178" Target="#'SC061Q04TA'!A6" TargetMode="External" Type="http://schemas.openxmlformats.org/officeDocument/2006/relationships/hyperlink"/><Relationship Id="rId179" Target="#'SC061Q05TA'!A6" TargetMode="External" Type="http://schemas.openxmlformats.org/officeDocument/2006/relationships/hyperlink"/><Relationship Id="rId180" Target="#'SC061Q06TA'!A6" TargetMode="External" Type="http://schemas.openxmlformats.org/officeDocument/2006/relationships/hyperlink"/><Relationship Id="rId181" Target="#'SC061Q07TA'!A6" TargetMode="External" Type="http://schemas.openxmlformats.org/officeDocument/2006/relationships/hyperlink"/><Relationship Id="rId182" Target="#'SC061Q08TA'!A6" TargetMode="External" Type="http://schemas.openxmlformats.org/officeDocument/2006/relationships/hyperlink"/><Relationship Id="rId183" Target="#'SC061Q09TA'!A6" TargetMode="External" Type="http://schemas.openxmlformats.org/officeDocument/2006/relationships/hyperlink"/><Relationship Id="rId184" Target="#'SC061Q10TA'!A6" TargetMode="External" Type="http://schemas.openxmlformats.org/officeDocument/2006/relationships/hyperlink"/><Relationship Id="rId185" Target="#'SC063Q02NA'!A6" TargetMode="External" Type="http://schemas.openxmlformats.org/officeDocument/2006/relationships/hyperlink"/><Relationship Id="rId186" Target="#'SC063Q03NA'!A6" TargetMode="External" Type="http://schemas.openxmlformats.org/officeDocument/2006/relationships/hyperlink"/><Relationship Id="rId187" Target="#'SC063Q04NA'!A6" TargetMode="External" Type="http://schemas.openxmlformats.org/officeDocument/2006/relationships/hyperlink"/><Relationship Id="rId188" Target="#'SC063Q06NA'!A6" TargetMode="External" Type="http://schemas.openxmlformats.org/officeDocument/2006/relationships/hyperlink"/><Relationship Id="rId189" Target="#'SC063Q07NA'!A6" TargetMode="External" Type="http://schemas.openxmlformats.org/officeDocument/2006/relationships/hyperlink"/><Relationship Id="rId190" Target="#'SC063Q09NA'!A6" TargetMode="External" Type="http://schemas.openxmlformats.org/officeDocument/2006/relationships/hyperlink"/><Relationship Id="rId191" Target="#'SCHLTYPE'!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92"/>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384</v>
      </c>
    </row>
    <row customHeight="1" ht="30" r="4" spans="1:24">
      <c r="A4" s="6" t="n"/>
      <c r="B4" s="7" t="s">
        <v>385</v>
      </c>
      <c r="C4" s="7" t="s">
        <v>386</v>
      </c>
      <c r="D4" s="8" t="s">
        <v>385</v>
      </c>
      <c r="E4" s="9" t="s">
        <v>387</v>
      </c>
      <c r="F4" s="10" t="n"/>
      <c r="G4" s="9" t="s">
        <v>388</v>
      </c>
      <c r="H4" s="10" t="n"/>
      <c r="I4" s="9" t="s">
        <v>389</v>
      </c>
      <c r="J4" s="10" t="n"/>
      <c r="K4" s="9" t="s">
        <v>390</v>
      </c>
      <c r="L4" s="10" t="n"/>
      <c r="M4" s="9" t="s">
        <v>391</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(1087.0/B7*100)</f>
        <v/>
      </c>
      <c r="D7" s="19" t="n">
        <v>13443</v>
      </c>
      <c r="E7" s="18" t="n">
        <v>466.67821901</v>
      </c>
      <c r="F7" s="20" t="n">
        <v>7.67141937</v>
      </c>
      <c r="G7" s="18" t="n">
        <v>473.00741557</v>
      </c>
      <c r="H7" s="20" t="n">
        <v>4.45347402</v>
      </c>
      <c r="I7" s="18" t="n">
        <v>474.83076867</v>
      </c>
      <c r="J7" s="20" t="n">
        <v>4.50140798</v>
      </c>
      <c r="K7" s="18" t="n">
        <v>495.41572599</v>
      </c>
      <c r="L7" s="20" t="n">
        <v>3.52535894</v>
      </c>
      <c r="M7" s="18" t="n">
        <v>508.11481756</v>
      </c>
      <c r="N7" s="20" t="n">
        <v>3.18175981</v>
      </c>
      <c r="O7" s="18" t="s">
        <v>404</v>
      </c>
      <c r="P7" s="20" t="s">
        <v>404</v>
      </c>
      <c r="Q7" s="18" t="s">
        <v>404</v>
      </c>
      <c r="R7" s="20" t="s">
        <v>404</v>
      </c>
      <c r="S7" s="18" t="s">
        <v>404</v>
      </c>
      <c r="T7" s="20" t="s">
        <v>404</v>
      </c>
      <c r="U7" s="18" t="s">
        <v>404</v>
      </c>
      <c r="V7" s="20" t="s">
        <v>404</v>
      </c>
      <c r="W7" s="18" t="n">
        <v>492.64361555</v>
      </c>
      <c r="X7" s="20" t="n">
        <v>11.29777886</v>
      </c>
    </row>
    <row r="8" spans="1:24">
      <c r="A8" s="15" t="s">
        <v>405</v>
      </c>
      <c r="B8" s="17" t="n">
        <v>7007</v>
      </c>
      <c r="C8" s="18">
        <f>(0.0/B8*100)</f>
        <v/>
      </c>
      <c r="D8" s="19" t="n">
        <v>7007</v>
      </c>
      <c r="E8" s="18" t="n">
        <v>473.33947664</v>
      </c>
      <c r="F8" s="20" t="n">
        <v>9.21686382</v>
      </c>
      <c r="G8" s="18" t="n">
        <v>498.12680246</v>
      </c>
      <c r="H8" s="20" t="n">
        <v>6.13152552</v>
      </c>
      <c r="I8" s="18" t="n">
        <v>508.49945225</v>
      </c>
      <c r="J8" s="20" t="n">
        <v>6.99680587</v>
      </c>
      <c r="K8" s="18" t="n">
        <v>516.30576367</v>
      </c>
      <c r="L8" s="20" t="n">
        <v>11.28036945</v>
      </c>
      <c r="M8" s="18" t="n">
        <v>480.56389686</v>
      </c>
      <c r="N8" s="20" t="n">
        <v>9.186409100000001</v>
      </c>
      <c r="O8" s="18" t="s">
        <v>404</v>
      </c>
      <c r="P8" s="20" t="s">
        <v>404</v>
      </c>
      <c r="Q8" s="18" t="s">
        <v>404</v>
      </c>
      <c r="R8" s="20" t="s">
        <v>404</v>
      </c>
      <c r="S8" s="18" t="s">
        <v>404</v>
      </c>
      <c r="T8" s="20" t="s">
        <v>404</v>
      </c>
      <c r="U8" s="18" t="s">
        <v>404</v>
      </c>
      <c r="V8" s="20" t="s">
        <v>404</v>
      </c>
      <c r="W8" s="18" t="n">
        <v>453.48017822</v>
      </c>
      <c r="X8" s="20" t="n">
        <v>48.7959459</v>
      </c>
    </row>
    <row r="9" spans="1:24">
      <c r="A9" s="15" t="s">
        <v>406</v>
      </c>
      <c r="B9" s="17" t="n">
        <v>9651</v>
      </c>
      <c r="C9" s="18">
        <f>(200.0/B9*100)</f>
        <v/>
      </c>
      <c r="D9" s="19" t="n">
        <v>9451</v>
      </c>
      <c r="E9" s="18" t="n">
        <v>546.0717144499999</v>
      </c>
      <c r="F9" s="20" t="n">
        <v>18.27355713</v>
      </c>
      <c r="G9" s="18" t="n">
        <v>510.18964518</v>
      </c>
      <c r="H9" s="20" t="n">
        <v>5.977384</v>
      </c>
      <c r="I9" s="18" t="n">
        <v>521.52238418</v>
      </c>
      <c r="J9" s="20" t="n">
        <v>5.20693653</v>
      </c>
      <c r="K9" s="18" t="n">
        <v>482.70679744</v>
      </c>
      <c r="L9" s="20" t="n">
        <v>10.05327506</v>
      </c>
      <c r="M9" s="18" t="n">
        <v>488.43404309</v>
      </c>
      <c r="N9" s="20" t="n">
        <v>13.24042351</v>
      </c>
      <c r="O9" s="18" t="s">
        <v>404</v>
      </c>
      <c r="P9" s="20" t="s">
        <v>404</v>
      </c>
      <c r="Q9" s="18" t="s">
        <v>404</v>
      </c>
      <c r="R9" s="20" t="s">
        <v>404</v>
      </c>
      <c r="S9" s="18" t="s">
        <v>404</v>
      </c>
      <c r="T9" s="20" t="s">
        <v>404</v>
      </c>
      <c r="U9" s="18" t="s">
        <v>404</v>
      </c>
      <c r="V9" s="20" t="s">
        <v>404</v>
      </c>
      <c r="W9" s="18" t="n">
        <v>472.13401135</v>
      </c>
      <c r="X9" s="20" t="n">
        <v>24.13858189</v>
      </c>
    </row>
    <row r="10" spans="1:24">
      <c r="A10" s="15" t="s">
        <v>407</v>
      </c>
      <c r="B10" s="17" t="n">
        <v>20058</v>
      </c>
      <c r="C10" s="18">
        <f>(2725.0/B10*100)</f>
        <v/>
      </c>
      <c r="D10" s="19" t="n">
        <v>17333</v>
      </c>
      <c r="E10" s="18" t="n">
        <v>492.205797</v>
      </c>
      <c r="F10" s="20" t="n">
        <v>7.84240452</v>
      </c>
      <c r="G10" s="18" t="n">
        <v>505.42021098</v>
      </c>
      <c r="H10" s="20" t="n">
        <v>6.8871829</v>
      </c>
      <c r="I10" s="18" t="n">
        <v>510.26450449</v>
      </c>
      <c r="J10" s="20" t="n">
        <v>4.4261866</v>
      </c>
      <c r="K10" s="18" t="n">
        <v>524.75183641</v>
      </c>
      <c r="L10" s="20" t="n">
        <v>4.01003134</v>
      </c>
      <c r="M10" s="18" t="n">
        <v>526.6951607</v>
      </c>
      <c r="N10" s="20" t="n">
        <v>6.26388132</v>
      </c>
      <c r="O10" s="18" t="s">
        <v>404</v>
      </c>
      <c r="P10" s="20" t="s">
        <v>404</v>
      </c>
      <c r="Q10" s="18" t="s">
        <v>404</v>
      </c>
      <c r="R10" s="20" t="s">
        <v>404</v>
      </c>
      <c r="S10" s="18" t="s">
        <v>404</v>
      </c>
      <c r="T10" s="20" t="s">
        <v>404</v>
      </c>
      <c r="U10" s="18" t="s">
        <v>404</v>
      </c>
      <c r="V10" s="20" t="s">
        <v>404</v>
      </c>
      <c r="W10" s="18" t="n">
        <v>492.32997024</v>
      </c>
      <c r="X10" s="20" t="n">
        <v>10.13121756</v>
      </c>
    </row>
    <row r="11" spans="1:24">
      <c r="A11" s="15" t="s">
        <v>408</v>
      </c>
      <c r="B11" s="17" t="n">
        <v>7053</v>
      </c>
      <c r="C11" s="18">
        <f>(137.0/B11*100)</f>
        <v/>
      </c>
      <c r="D11" s="19" t="n">
        <v>6916</v>
      </c>
      <c r="E11" s="18" t="n">
        <v>375.52252119</v>
      </c>
      <c r="F11" s="20" t="n">
        <v>20.68093442</v>
      </c>
      <c r="G11" s="18" t="n">
        <v>387.46957851</v>
      </c>
      <c r="H11" s="20" t="n">
        <v>10.36315492</v>
      </c>
      <c r="I11" s="18" t="n">
        <v>413.63746545</v>
      </c>
      <c r="J11" s="20" t="n">
        <v>7.66781504</v>
      </c>
      <c r="K11" s="18" t="n">
        <v>429.53912057</v>
      </c>
      <c r="L11" s="20" t="n">
        <v>5.93280253</v>
      </c>
      <c r="M11" s="18" t="n">
        <v>439.64232988</v>
      </c>
      <c r="N11" s="20" t="n">
        <v>7.26570036</v>
      </c>
      <c r="O11" s="18" t="s">
        <v>404</v>
      </c>
      <c r="P11" s="20" t="s">
        <v>404</v>
      </c>
      <c r="Q11" s="18" t="s">
        <v>404</v>
      </c>
      <c r="R11" s="20" t="s">
        <v>404</v>
      </c>
      <c r="S11" s="18" t="s">
        <v>404</v>
      </c>
      <c r="T11" s="20" t="s">
        <v>404</v>
      </c>
      <c r="U11" s="18" t="s">
        <v>404</v>
      </c>
      <c r="V11" s="20" t="s">
        <v>404</v>
      </c>
      <c r="W11" s="18" t="n">
        <v>404.96884265</v>
      </c>
      <c r="X11" s="20" t="n">
        <v>14.14241352</v>
      </c>
    </row>
    <row r="12" spans="1:24">
      <c r="A12" s="15" t="s">
        <v>409</v>
      </c>
      <c r="B12" s="17" t="n">
        <v>6894</v>
      </c>
      <c r="C12" s="18">
        <f>(106.0/B12*100)</f>
        <v/>
      </c>
      <c r="D12" s="19" t="n">
        <v>6788</v>
      </c>
      <c r="E12" s="18" t="n">
        <v>462.07989465</v>
      </c>
      <c r="F12" s="20" t="n">
        <v>7.30104304</v>
      </c>
      <c r="G12" s="18" t="n">
        <v>481.57700787</v>
      </c>
      <c r="H12" s="20" t="n">
        <v>6.69275227</v>
      </c>
      <c r="I12" s="18" t="n">
        <v>491.7161299</v>
      </c>
      <c r="J12" s="20" t="n">
        <v>4.89604387</v>
      </c>
      <c r="K12" s="18" t="n">
        <v>525.51121003</v>
      </c>
      <c r="L12" s="20" t="n">
        <v>8.3337363</v>
      </c>
      <c r="M12" s="18" t="n">
        <v>518.64136548</v>
      </c>
      <c r="N12" s="20" t="n">
        <v>5.50012601</v>
      </c>
      <c r="O12" s="18" t="s">
        <v>404</v>
      </c>
      <c r="P12" s="20" t="s">
        <v>404</v>
      </c>
      <c r="Q12" s="18" t="s">
        <v>404</v>
      </c>
      <c r="R12" s="20" t="s">
        <v>404</v>
      </c>
      <c r="S12" s="18" t="s">
        <v>404</v>
      </c>
      <c r="T12" s="20" t="s">
        <v>404</v>
      </c>
      <c r="U12" s="18" t="s">
        <v>404</v>
      </c>
      <c r="V12" s="20" t="s">
        <v>404</v>
      </c>
      <c r="W12" s="18" t="n">
        <v>427.13732156</v>
      </c>
      <c r="X12" s="20" t="n">
        <v>30.77287842</v>
      </c>
    </row>
    <row r="13" spans="1:24">
      <c r="A13" s="15" t="s">
        <v>410</v>
      </c>
      <c r="B13" s="17" t="n">
        <v>7161</v>
      </c>
      <c r="C13" s="18">
        <f>(1175.0/B13*100)</f>
        <v/>
      </c>
      <c r="D13" s="19" t="n">
        <v>5986</v>
      </c>
      <c r="E13" s="18" t="n">
        <v>503.28641985</v>
      </c>
      <c r="F13" s="20" t="n">
        <v>5.52417962</v>
      </c>
      <c r="G13" s="18" t="n">
        <v>511.09620169</v>
      </c>
      <c r="H13" s="20" t="n">
        <v>4.63819601</v>
      </c>
      <c r="I13" s="18" t="n">
        <v>511.05149383</v>
      </c>
      <c r="J13" s="20" t="n">
        <v>3.76755869</v>
      </c>
      <c r="K13" s="18" t="n">
        <v>519.66372347</v>
      </c>
      <c r="L13" s="20" t="n">
        <v>6.33881938</v>
      </c>
      <c r="M13" s="18" t="n">
        <v>504.94346175</v>
      </c>
      <c r="N13" s="20" t="n">
        <v>11.60812103</v>
      </c>
      <c r="O13" s="18" t="s">
        <v>404</v>
      </c>
      <c r="P13" s="20" t="s">
        <v>404</v>
      </c>
      <c r="Q13" s="18" t="s">
        <v>404</v>
      </c>
      <c r="R13" s="20" t="s">
        <v>404</v>
      </c>
      <c r="S13" s="18" t="s">
        <v>404</v>
      </c>
      <c r="T13" s="20" t="s">
        <v>404</v>
      </c>
      <c r="U13" s="18" t="s">
        <v>404</v>
      </c>
      <c r="V13" s="20" t="s">
        <v>404</v>
      </c>
      <c r="W13" s="18" t="n">
        <v>490.766926</v>
      </c>
      <c r="X13" s="20" t="n">
        <v>18.42835375</v>
      </c>
    </row>
    <row r="14" spans="1:24">
      <c r="A14" s="15" t="s">
        <v>411</v>
      </c>
      <c r="B14" s="17" t="n">
        <v>5587</v>
      </c>
      <c r="C14" s="18">
        <f>(0.0/B14*100)</f>
        <v/>
      </c>
      <c r="D14" s="19" t="n">
        <v>5587</v>
      </c>
      <c r="E14" s="18" t="n">
        <v>509.22924819</v>
      </c>
      <c r="F14" s="20" t="n">
        <v>5.07946936</v>
      </c>
      <c r="G14" s="18" t="n">
        <v>517.86388111</v>
      </c>
      <c r="H14" s="20" t="n">
        <v>3.7194933</v>
      </c>
      <c r="I14" s="18" t="n">
        <v>516.08944549</v>
      </c>
      <c r="J14" s="20" t="n">
        <v>3.85454653</v>
      </c>
      <c r="K14" s="18" t="n">
        <v>532.69998441</v>
      </c>
      <c r="L14" s="20" t="n">
        <v>4.11046363</v>
      </c>
      <c r="M14" s="18" t="s">
        <v>404</v>
      </c>
      <c r="N14" s="20" t="s">
        <v>404</v>
      </c>
      <c r="O14" s="18" t="s">
        <v>404</v>
      </c>
      <c r="P14" s="20" t="s">
        <v>404</v>
      </c>
      <c r="Q14" s="18" t="s">
        <v>404</v>
      </c>
      <c r="R14" s="20" t="s">
        <v>404</v>
      </c>
      <c r="S14" s="18" t="s">
        <v>404</v>
      </c>
      <c r="T14" s="20" t="s">
        <v>404</v>
      </c>
      <c r="U14" s="18" t="s">
        <v>404</v>
      </c>
      <c r="V14" s="20" t="s">
        <v>404</v>
      </c>
      <c r="W14" s="18" t="n">
        <v>498.30966925</v>
      </c>
      <c r="X14" s="20" t="n">
        <v>22.15887182</v>
      </c>
    </row>
    <row r="15" spans="1:24">
      <c r="A15" s="15" t="s">
        <v>412</v>
      </c>
      <c r="B15" s="17" t="n">
        <v>5882</v>
      </c>
      <c r="C15" s="18">
        <f>(0.0/B15*100)</f>
        <v/>
      </c>
      <c r="D15" s="19" t="n">
        <v>5882</v>
      </c>
      <c r="E15" s="18" t="n">
        <v>502.76271907</v>
      </c>
      <c r="F15" s="20" t="n">
        <v>4.9584666</v>
      </c>
      <c r="G15" s="18" t="n">
        <v>500.81059587</v>
      </c>
      <c r="H15" s="20" t="n">
        <v>3.9240816</v>
      </c>
      <c r="I15" s="18" t="n">
        <v>511.81459232</v>
      </c>
      <c r="J15" s="20" t="n">
        <v>3.46859355</v>
      </c>
      <c r="K15" s="18" t="n">
        <v>521.10933862</v>
      </c>
      <c r="L15" s="20" t="n">
        <v>5.48650767</v>
      </c>
      <c r="M15" s="18" t="s">
        <v>404</v>
      </c>
      <c r="N15" s="20" t="s">
        <v>404</v>
      </c>
      <c r="O15" s="18" t="s">
        <v>404</v>
      </c>
      <c r="P15" s="20" t="s">
        <v>404</v>
      </c>
      <c r="Q15" s="18" t="s">
        <v>404</v>
      </c>
      <c r="R15" s="20" t="s">
        <v>404</v>
      </c>
      <c r="S15" s="18" t="s">
        <v>404</v>
      </c>
      <c r="T15" s="20" t="s">
        <v>404</v>
      </c>
      <c r="U15" s="18" t="s">
        <v>404</v>
      </c>
      <c r="V15" s="20" t="s">
        <v>404</v>
      </c>
      <c r="W15" s="18" t="n">
        <v>565.8297849</v>
      </c>
      <c r="X15" s="20" t="n">
        <v>8.465101990000001</v>
      </c>
    </row>
    <row r="16" spans="1:24">
      <c r="A16" s="15" t="s">
        <v>413</v>
      </c>
      <c r="B16" s="17" t="n">
        <v>6108</v>
      </c>
      <c r="C16" s="18">
        <f>(315.0/B16*100)</f>
        <v/>
      </c>
      <c r="D16" s="19" t="n">
        <v>5793</v>
      </c>
      <c r="E16" s="18" t="n">
        <v>476.64501576</v>
      </c>
      <c r="F16" s="20" t="n">
        <v>19.50462712</v>
      </c>
      <c r="G16" s="18" t="n">
        <v>479.42687735</v>
      </c>
      <c r="H16" s="20" t="n">
        <v>8.90405067</v>
      </c>
      <c r="I16" s="18" t="n">
        <v>496.39098773</v>
      </c>
      <c r="J16" s="20" t="n">
        <v>5.20301416</v>
      </c>
      <c r="K16" s="18" t="n">
        <v>499.82326124</v>
      </c>
      <c r="L16" s="20" t="n">
        <v>9.55279204</v>
      </c>
      <c r="M16" s="18" t="n">
        <v>511.53980979</v>
      </c>
      <c r="N16" s="20" t="n">
        <v>15.86077243</v>
      </c>
      <c r="O16" s="18" t="s">
        <v>404</v>
      </c>
      <c r="P16" s="20" t="s">
        <v>404</v>
      </c>
      <c r="Q16" s="18" t="s">
        <v>404</v>
      </c>
      <c r="R16" s="20" t="s">
        <v>404</v>
      </c>
      <c r="S16" s="18" t="s">
        <v>404</v>
      </c>
      <c r="T16" s="20" t="s">
        <v>404</v>
      </c>
      <c r="U16" s="18" t="s">
        <v>404</v>
      </c>
      <c r="V16" s="20" t="s">
        <v>404</v>
      </c>
      <c r="W16" s="18" t="n">
        <v>506.92744769</v>
      </c>
      <c r="X16" s="20" t="n">
        <v>26.97156437</v>
      </c>
    </row>
    <row r="17" spans="1:24">
      <c r="A17" s="15" t="s">
        <v>414</v>
      </c>
      <c r="B17" s="17" t="n">
        <v>6504</v>
      </c>
      <c r="C17" s="18">
        <f>(1325.0/B17*100)</f>
        <v/>
      </c>
      <c r="D17" s="19" t="n">
        <v>5179</v>
      </c>
      <c r="E17" s="18" t="n">
        <v>517.2791108599999</v>
      </c>
      <c r="F17" s="20" t="n">
        <v>14.08534941</v>
      </c>
      <c r="G17" s="18" t="n">
        <v>500.79025594</v>
      </c>
      <c r="H17" s="20" t="n">
        <v>8.7600541</v>
      </c>
      <c r="I17" s="18" t="n">
        <v>507.75059402</v>
      </c>
      <c r="J17" s="20" t="n">
        <v>6.21810623</v>
      </c>
      <c r="K17" s="18" t="n">
        <v>506.93046271</v>
      </c>
      <c r="L17" s="20" t="n">
        <v>10.10182117</v>
      </c>
      <c r="M17" s="18" t="n">
        <v>497.85658932</v>
      </c>
      <c r="N17" s="20" t="n">
        <v>20.53331348</v>
      </c>
      <c r="O17" s="18" t="s">
        <v>404</v>
      </c>
      <c r="P17" s="20" t="s">
        <v>404</v>
      </c>
      <c r="Q17" s="18" t="s">
        <v>404</v>
      </c>
      <c r="R17" s="20" t="s">
        <v>404</v>
      </c>
      <c r="S17" s="18" t="s">
        <v>404</v>
      </c>
      <c r="T17" s="20" t="s">
        <v>404</v>
      </c>
      <c r="U17" s="18" t="s">
        <v>404</v>
      </c>
      <c r="V17" s="20" t="s">
        <v>404</v>
      </c>
      <c r="W17" s="18" t="n">
        <v>501.19407789</v>
      </c>
      <c r="X17" s="20" t="n">
        <v>60.60816741</v>
      </c>
    </row>
    <row r="18" spans="1:24">
      <c r="A18" s="15" t="s">
        <v>415</v>
      </c>
      <c r="B18" s="17" t="n">
        <v>5532</v>
      </c>
      <c r="C18" s="18">
        <f>(0.0/B18*100)</f>
        <v/>
      </c>
      <c r="D18" s="19" t="n">
        <v>5532</v>
      </c>
      <c r="E18" s="18" t="n">
        <v>426.16781875</v>
      </c>
      <c r="F18" s="20" t="n">
        <v>9.45947237</v>
      </c>
      <c r="G18" s="18" t="n">
        <v>450.31275103</v>
      </c>
      <c r="H18" s="20" t="n">
        <v>9.219089049999999</v>
      </c>
      <c r="I18" s="18" t="n">
        <v>446.66985205</v>
      </c>
      <c r="J18" s="20" t="n">
        <v>7.36591312</v>
      </c>
      <c r="K18" s="18" t="n">
        <v>470.77924969</v>
      </c>
      <c r="L18" s="20" t="n">
        <v>5.89285336</v>
      </c>
      <c r="M18" s="18" t="n">
        <v>470.91126036</v>
      </c>
      <c r="N18" s="20" t="n">
        <v>13.88874562</v>
      </c>
      <c r="O18" s="18" t="s">
        <v>404</v>
      </c>
      <c r="P18" s="20" t="s">
        <v>404</v>
      </c>
      <c r="Q18" s="18" t="s">
        <v>404</v>
      </c>
      <c r="R18" s="20" t="s">
        <v>404</v>
      </c>
      <c r="S18" s="18" t="s">
        <v>404</v>
      </c>
      <c r="T18" s="20" t="s">
        <v>404</v>
      </c>
      <c r="U18" s="18" t="s">
        <v>404</v>
      </c>
      <c r="V18" s="20" t="s">
        <v>404</v>
      </c>
      <c r="W18" s="18" t="n">
        <v>461.20305189</v>
      </c>
      <c r="X18" s="20" t="n">
        <v>21.14542224</v>
      </c>
    </row>
    <row r="19" spans="1:24">
      <c r="A19" s="15" t="s">
        <v>416</v>
      </c>
      <c r="B19" s="17" t="n">
        <v>5658</v>
      </c>
      <c r="C19" s="18">
        <f>(327.0/B19*100)</f>
        <v/>
      </c>
      <c r="D19" s="19" t="n">
        <v>5331</v>
      </c>
      <c r="E19" s="18" t="n">
        <v>362.33727094</v>
      </c>
      <c r="F19" s="20" t="n">
        <v>9.665849850000001</v>
      </c>
      <c r="G19" s="18" t="n">
        <v>447.15023941</v>
      </c>
      <c r="H19" s="20" t="n">
        <v>11.2791427</v>
      </c>
      <c r="I19" s="18" t="n">
        <v>477.27276806</v>
      </c>
      <c r="J19" s="20" t="n">
        <v>7.87168032</v>
      </c>
      <c r="K19" s="18" t="n">
        <v>483.72589123</v>
      </c>
      <c r="L19" s="20" t="n">
        <v>7.7162087</v>
      </c>
      <c r="M19" s="18" t="n">
        <v>509.89311575</v>
      </c>
      <c r="N19" s="20" t="n">
        <v>5.85004809</v>
      </c>
      <c r="O19" s="18" t="s">
        <v>404</v>
      </c>
      <c r="P19" s="20" t="s">
        <v>404</v>
      </c>
      <c r="Q19" s="18" t="s">
        <v>404</v>
      </c>
      <c r="R19" s="20" t="s">
        <v>404</v>
      </c>
      <c r="S19" s="18" t="s">
        <v>404</v>
      </c>
      <c r="T19" s="20" t="s">
        <v>404</v>
      </c>
      <c r="U19" s="18" t="s">
        <v>404</v>
      </c>
      <c r="V19" s="20" t="s">
        <v>404</v>
      </c>
      <c r="W19" s="18" t="s">
        <v>404</v>
      </c>
      <c r="X19" s="20" t="s">
        <v>404</v>
      </c>
    </row>
    <row r="20" spans="1:24">
      <c r="A20" s="15" t="s">
        <v>417</v>
      </c>
      <c r="B20" s="17" t="n">
        <v>3371</v>
      </c>
      <c r="C20" s="18">
        <f>(24.0/B20*100)</f>
        <v/>
      </c>
      <c r="D20" s="19" t="n">
        <v>3347</v>
      </c>
      <c r="E20" s="18" t="n">
        <v>468.38724059</v>
      </c>
      <c r="F20" s="20" t="n">
        <v>3.9499109</v>
      </c>
      <c r="G20" s="18" t="n">
        <v>492.58291784</v>
      </c>
      <c r="H20" s="20" t="n">
        <v>4.03712304</v>
      </c>
      <c r="I20" s="18" t="n">
        <v>488.84579048</v>
      </c>
      <c r="J20" s="20" t="n">
        <v>3.10236842</v>
      </c>
      <c r="K20" s="18" t="n">
        <v>496.28441629</v>
      </c>
      <c r="L20" s="20" t="n">
        <v>3.59862881</v>
      </c>
      <c r="M20" s="18" t="s">
        <v>404</v>
      </c>
      <c r="N20" s="20" t="s">
        <v>404</v>
      </c>
      <c r="O20" s="18" t="s">
        <v>404</v>
      </c>
      <c r="P20" s="20" t="s">
        <v>404</v>
      </c>
      <c r="Q20" s="18" t="s">
        <v>404</v>
      </c>
      <c r="R20" s="20" t="s">
        <v>404</v>
      </c>
      <c r="S20" s="18" t="s">
        <v>404</v>
      </c>
      <c r="T20" s="20" t="s">
        <v>404</v>
      </c>
      <c r="U20" s="18" t="s">
        <v>404</v>
      </c>
      <c r="V20" s="20" t="s">
        <v>404</v>
      </c>
      <c r="W20" s="18" t="s">
        <v>404</v>
      </c>
      <c r="X20" s="20" t="s">
        <v>404</v>
      </c>
    </row>
    <row r="21" spans="1:24">
      <c r="A21" s="15" t="s">
        <v>418</v>
      </c>
      <c r="B21" s="17" t="n">
        <v>5741</v>
      </c>
      <c r="C21" s="18">
        <f>(0.0/B21*100)</f>
        <v/>
      </c>
      <c r="D21" s="19" t="n">
        <v>5741</v>
      </c>
      <c r="E21" s="18" t="n">
        <v>502.40365902</v>
      </c>
      <c r="F21" s="20" t="n">
        <v>4.71268603</v>
      </c>
      <c r="G21" s="18" t="n">
        <v>499.79878591</v>
      </c>
      <c r="H21" s="20" t="n">
        <v>4.43339473</v>
      </c>
      <c r="I21" s="18" t="n">
        <v>499.03085852</v>
      </c>
      <c r="J21" s="20" t="n">
        <v>4.74045325</v>
      </c>
      <c r="K21" s="18" t="n">
        <v>498.31469179</v>
      </c>
      <c r="L21" s="20" t="n">
        <v>12.48872621</v>
      </c>
      <c r="M21" s="18" t="n">
        <v>518.1548633800001</v>
      </c>
      <c r="N21" s="20" t="n">
        <v>5.74215065</v>
      </c>
      <c r="O21" s="18" t="s">
        <v>404</v>
      </c>
      <c r="P21" s="20" t="s">
        <v>404</v>
      </c>
      <c r="Q21" s="18" t="s">
        <v>404</v>
      </c>
      <c r="R21" s="20" t="s">
        <v>404</v>
      </c>
      <c r="S21" s="18" t="s">
        <v>404</v>
      </c>
      <c r="T21" s="20" t="s">
        <v>404</v>
      </c>
      <c r="U21" s="18" t="s">
        <v>404</v>
      </c>
      <c r="V21" s="20" t="s">
        <v>404</v>
      </c>
      <c r="W21" s="18" t="n">
        <v>496.00203564</v>
      </c>
      <c r="X21" s="20" t="n">
        <v>8.633481209999999</v>
      </c>
    </row>
    <row r="22" spans="1:24">
      <c r="A22" s="15" t="s">
        <v>419</v>
      </c>
      <c r="B22" s="17" t="n">
        <v>6598</v>
      </c>
      <c r="C22" s="18">
        <f>(0.0/B22*100)</f>
        <v/>
      </c>
      <c r="D22" s="19" t="n">
        <v>6598</v>
      </c>
      <c r="E22" s="18" t="n">
        <v>480.4981538</v>
      </c>
      <c r="F22" s="20" t="n">
        <v>13.98317497</v>
      </c>
      <c r="G22" s="18" t="n">
        <v>434.22476959</v>
      </c>
      <c r="H22" s="20" t="n">
        <v>13.37301016</v>
      </c>
      <c r="I22" s="18" t="n">
        <v>470.01283186</v>
      </c>
      <c r="J22" s="20" t="n">
        <v>7.33531668</v>
      </c>
      <c r="K22" s="18" t="n">
        <v>478.12098801</v>
      </c>
      <c r="L22" s="20" t="n">
        <v>7.32306054</v>
      </c>
      <c r="M22" s="18" t="s">
        <v>404</v>
      </c>
      <c r="N22" s="20" t="s">
        <v>404</v>
      </c>
      <c r="O22" s="18" t="s">
        <v>404</v>
      </c>
      <c r="P22" s="20" t="s">
        <v>404</v>
      </c>
      <c r="Q22" s="18" t="s">
        <v>404</v>
      </c>
      <c r="R22" s="20" t="s">
        <v>404</v>
      </c>
      <c r="S22" s="18" t="s">
        <v>404</v>
      </c>
      <c r="T22" s="20" t="s">
        <v>404</v>
      </c>
      <c r="U22" s="18" t="s">
        <v>404</v>
      </c>
      <c r="V22" s="20" t="s">
        <v>404</v>
      </c>
      <c r="W22" s="18" t="n">
        <v>500.4271431</v>
      </c>
      <c r="X22" s="20" t="n">
        <v>11.88271791</v>
      </c>
    </row>
    <row r="23" spans="1:24">
      <c r="A23" s="15" t="s">
        <v>420</v>
      </c>
      <c r="B23" s="17" t="n">
        <v>11583</v>
      </c>
      <c r="C23" s="18">
        <f>(3015.0/B23*100)</f>
        <v/>
      </c>
      <c r="D23" s="19" t="n">
        <v>8568</v>
      </c>
      <c r="E23" s="18" t="n">
        <v>462.55433617</v>
      </c>
      <c r="F23" s="20" t="n">
        <v>25.80082793</v>
      </c>
      <c r="G23" s="18" t="n">
        <v>474.68222497</v>
      </c>
      <c r="H23" s="20" t="n">
        <v>9.66396466</v>
      </c>
      <c r="I23" s="18" t="n">
        <v>491.65203284</v>
      </c>
      <c r="J23" s="20" t="n">
        <v>5.55538741</v>
      </c>
      <c r="K23" s="18" t="n">
        <v>507.84708899</v>
      </c>
      <c r="L23" s="20" t="n">
        <v>9.04445226</v>
      </c>
      <c r="M23" s="18" t="n">
        <v>511.65219562</v>
      </c>
      <c r="N23" s="20" t="n">
        <v>14.78114251</v>
      </c>
      <c r="O23" s="18" t="s">
        <v>404</v>
      </c>
      <c r="P23" s="20" t="s">
        <v>404</v>
      </c>
      <c r="Q23" s="18" t="s">
        <v>404</v>
      </c>
      <c r="R23" s="20" t="s">
        <v>404</v>
      </c>
      <c r="S23" s="18" t="s">
        <v>404</v>
      </c>
      <c r="T23" s="20" t="s">
        <v>404</v>
      </c>
      <c r="U23" s="18" t="s">
        <v>404</v>
      </c>
      <c r="V23" s="20" t="s">
        <v>404</v>
      </c>
      <c r="W23" s="18" t="n">
        <v>485.59960944</v>
      </c>
      <c r="X23" s="20" t="n">
        <v>20.24325284</v>
      </c>
    </row>
    <row r="24" spans="1:24">
      <c r="A24" s="15" t="s">
        <v>421</v>
      </c>
      <c r="B24" s="17" t="n">
        <v>6647</v>
      </c>
      <c r="C24" s="18">
        <f>(0.0/B24*100)</f>
        <v/>
      </c>
      <c r="D24" s="19" t="n">
        <v>6647</v>
      </c>
      <c r="E24" s="18" t="n">
        <v>441.17585158</v>
      </c>
      <c r="F24" s="20" t="n">
        <v>13.00999127</v>
      </c>
      <c r="G24" s="18" t="n">
        <v>482.34329939</v>
      </c>
      <c r="H24" s="20" t="n">
        <v>25.45128706</v>
      </c>
      <c r="I24" s="18" t="n">
        <v>521.33533613</v>
      </c>
      <c r="J24" s="20" t="n">
        <v>7.54580409</v>
      </c>
      <c r="K24" s="18" t="n">
        <v>532.20341047</v>
      </c>
      <c r="L24" s="20" t="n">
        <v>4.98286593</v>
      </c>
      <c r="M24" s="18" t="n">
        <v>550.42581722</v>
      </c>
      <c r="N24" s="20" t="n">
        <v>9.55837326</v>
      </c>
      <c r="O24" s="18" t="s">
        <v>404</v>
      </c>
      <c r="P24" s="20" t="s">
        <v>404</v>
      </c>
      <c r="Q24" s="18" t="s">
        <v>404</v>
      </c>
      <c r="R24" s="20" t="s">
        <v>404</v>
      </c>
      <c r="S24" s="18" t="s">
        <v>404</v>
      </c>
      <c r="T24" s="20" t="s">
        <v>404</v>
      </c>
      <c r="U24" s="18" t="s">
        <v>404</v>
      </c>
      <c r="V24" s="20" t="s">
        <v>404</v>
      </c>
      <c r="W24" s="18" t="s">
        <v>404</v>
      </c>
      <c r="X24" s="20" t="s">
        <v>404</v>
      </c>
    </row>
    <row r="25" spans="1:24">
      <c r="A25" s="15" t="s">
        <v>422</v>
      </c>
      <c r="B25" s="17" t="n">
        <v>5581</v>
      </c>
      <c r="C25" s="18">
        <f>(0.0/B25*100)</f>
        <v/>
      </c>
      <c r="D25" s="19" t="n">
        <v>5581</v>
      </c>
      <c r="E25" s="18" t="n">
        <v>455.80666418</v>
      </c>
      <c r="F25" s="20" t="n">
        <v>21.10736781</v>
      </c>
      <c r="G25" s="18" t="n">
        <v>565.2801755</v>
      </c>
      <c r="H25" s="20" t="n">
        <v>27.57190207</v>
      </c>
      <c r="I25" s="18" t="n">
        <v>508.19462211</v>
      </c>
      <c r="J25" s="20" t="n">
        <v>11.36218796</v>
      </c>
      <c r="K25" s="18" t="n">
        <v>523.28131163</v>
      </c>
      <c r="L25" s="20" t="n">
        <v>7.11882194</v>
      </c>
      <c r="M25" s="18" t="n">
        <v>528.0762616</v>
      </c>
      <c r="N25" s="20" t="n">
        <v>5.50545394</v>
      </c>
      <c r="O25" s="18" t="s">
        <v>404</v>
      </c>
      <c r="P25" s="20" t="s">
        <v>404</v>
      </c>
      <c r="Q25" s="18" t="s">
        <v>404</v>
      </c>
      <c r="R25" s="20" t="s">
        <v>404</v>
      </c>
      <c r="S25" s="18" t="s">
        <v>404</v>
      </c>
      <c r="T25" s="20" t="s">
        <v>404</v>
      </c>
      <c r="U25" s="18" t="s">
        <v>404</v>
      </c>
      <c r="V25" s="20" t="s">
        <v>404</v>
      </c>
      <c r="W25" s="18" t="s">
        <v>404</v>
      </c>
      <c r="X25" s="20" t="s">
        <v>404</v>
      </c>
    </row>
    <row r="26" spans="1:24">
      <c r="A26" s="15" t="s">
        <v>423</v>
      </c>
      <c r="B26" s="17" t="n">
        <v>4869</v>
      </c>
      <c r="C26" s="18">
        <f>(11.0/B26*100)</f>
        <v/>
      </c>
      <c r="D26" s="19" t="n">
        <v>4858</v>
      </c>
      <c r="E26" s="18" t="n">
        <v>454.31171388</v>
      </c>
      <c r="F26" s="20" t="n">
        <v>4.6663138</v>
      </c>
      <c r="G26" s="18" t="n">
        <v>484.92862367</v>
      </c>
      <c r="H26" s="20" t="n">
        <v>4.16699163</v>
      </c>
      <c r="I26" s="18" t="n">
        <v>489.41513378</v>
      </c>
      <c r="J26" s="20" t="n">
        <v>4.11257008</v>
      </c>
      <c r="K26" s="18" t="n">
        <v>496.22083987</v>
      </c>
      <c r="L26" s="20" t="n">
        <v>3.22996504</v>
      </c>
      <c r="M26" s="18" t="s">
        <v>404</v>
      </c>
      <c r="N26" s="20" t="s">
        <v>404</v>
      </c>
      <c r="O26" s="18" t="s">
        <v>404</v>
      </c>
      <c r="P26" s="20" t="s">
        <v>404</v>
      </c>
      <c r="Q26" s="18" t="s">
        <v>404</v>
      </c>
      <c r="R26" s="20" t="s">
        <v>404</v>
      </c>
      <c r="S26" s="18" t="s">
        <v>404</v>
      </c>
      <c r="T26" s="20" t="s">
        <v>404</v>
      </c>
      <c r="U26" s="18" t="s">
        <v>404</v>
      </c>
      <c r="V26" s="20" t="s">
        <v>404</v>
      </c>
      <c r="W26" s="18" t="n">
        <v>449.10967828</v>
      </c>
      <c r="X26" s="20" t="n">
        <v>20.50272122</v>
      </c>
    </row>
    <row r="27" spans="1:24">
      <c r="A27" s="15" t="s">
        <v>424</v>
      </c>
      <c r="B27" s="17" t="n">
        <v>5299</v>
      </c>
      <c r="C27" s="18">
        <f>(0.0/B27*100)</f>
        <v/>
      </c>
      <c r="D27" s="19" t="n">
        <v>5299</v>
      </c>
      <c r="E27" s="18" t="s">
        <v>404</v>
      </c>
      <c r="F27" s="20" t="s">
        <v>404</v>
      </c>
      <c r="G27" s="18" t="n">
        <v>480.77841917</v>
      </c>
      <c r="H27" s="20" t="n">
        <v>2.2697059</v>
      </c>
      <c r="I27" s="18" t="n">
        <v>451.5244224</v>
      </c>
      <c r="J27" s="20" t="n">
        <v>2.47623657</v>
      </c>
      <c r="K27" s="18" t="n">
        <v>508.54929118</v>
      </c>
      <c r="L27" s="20" t="n">
        <v>1.48713276</v>
      </c>
      <c r="M27" s="18" t="s">
        <v>404</v>
      </c>
      <c r="N27" s="20" t="s">
        <v>404</v>
      </c>
      <c r="O27" s="18" t="s">
        <v>404</v>
      </c>
      <c r="P27" s="20" t="s">
        <v>404</v>
      </c>
      <c r="Q27" s="18" t="s">
        <v>404</v>
      </c>
      <c r="R27" s="20" t="s">
        <v>404</v>
      </c>
      <c r="S27" s="18" t="s">
        <v>404</v>
      </c>
      <c r="T27" s="20" t="s">
        <v>404</v>
      </c>
      <c r="U27" s="18" t="s">
        <v>404</v>
      </c>
      <c r="V27" s="20" t="s">
        <v>404</v>
      </c>
      <c r="W27" s="18" t="n">
        <v>411.65507607</v>
      </c>
      <c r="X27" s="20" t="n">
        <v>14.14696918</v>
      </c>
    </row>
    <row r="28" spans="1:24">
      <c r="A28" s="15" t="s">
        <v>425</v>
      </c>
      <c r="B28" s="17" t="n">
        <v>7568</v>
      </c>
      <c r="C28" s="18">
        <f>(0.0/B28*100)</f>
        <v/>
      </c>
      <c r="D28" s="19" t="n">
        <v>7568</v>
      </c>
      <c r="E28" s="18" t="n">
        <v>370.16194282</v>
      </c>
      <c r="F28" s="20" t="n">
        <v>4.9906102</v>
      </c>
      <c r="G28" s="18" t="n">
        <v>399.45578255</v>
      </c>
      <c r="H28" s="20" t="n">
        <v>7.56609056</v>
      </c>
      <c r="I28" s="18" t="n">
        <v>413.54003611</v>
      </c>
      <c r="J28" s="20" t="n">
        <v>6.37414677</v>
      </c>
      <c r="K28" s="18" t="n">
        <v>416.51571237</v>
      </c>
      <c r="L28" s="20" t="n">
        <v>4.27895604</v>
      </c>
      <c r="M28" s="18" t="n">
        <v>429.51960972</v>
      </c>
      <c r="N28" s="20" t="n">
        <v>5.78139583</v>
      </c>
      <c r="O28" s="18" t="s">
        <v>404</v>
      </c>
      <c r="P28" s="20" t="s">
        <v>404</v>
      </c>
      <c r="Q28" s="18" t="s">
        <v>404</v>
      </c>
      <c r="R28" s="20" t="s">
        <v>404</v>
      </c>
      <c r="S28" s="18" t="s">
        <v>404</v>
      </c>
      <c r="T28" s="20" t="s">
        <v>404</v>
      </c>
      <c r="U28" s="18" t="s">
        <v>404</v>
      </c>
      <c r="V28" s="20" t="s">
        <v>404</v>
      </c>
      <c r="W28" s="18" t="n">
        <v>404.92773095</v>
      </c>
      <c r="X28" s="20" t="n">
        <v>10.99985526</v>
      </c>
    </row>
    <row r="29" spans="1:24">
      <c r="A29" s="15" t="s">
        <v>426</v>
      </c>
      <c r="B29" s="17" t="n">
        <v>5385</v>
      </c>
      <c r="C29" s="18">
        <f>(1123.0/B29*100)</f>
        <v/>
      </c>
      <c r="D29" s="19" t="n">
        <v>4262</v>
      </c>
      <c r="E29" s="18" t="n">
        <v>526.53906933</v>
      </c>
      <c r="F29" s="20" t="n">
        <v>10.41184465</v>
      </c>
      <c r="G29" s="18" t="n">
        <v>484.97106277</v>
      </c>
      <c r="H29" s="20" t="n">
        <v>9.052510420000001</v>
      </c>
      <c r="I29" s="18" t="n">
        <v>512.34024802</v>
      </c>
      <c r="J29" s="20" t="n">
        <v>6.98374462</v>
      </c>
      <c r="K29" s="18" t="n">
        <v>519.38933022</v>
      </c>
      <c r="L29" s="20" t="n">
        <v>12.86397349</v>
      </c>
      <c r="M29" s="18" t="s">
        <v>404</v>
      </c>
      <c r="N29" s="20" t="s">
        <v>404</v>
      </c>
      <c r="O29" s="18" t="s">
        <v>404</v>
      </c>
      <c r="P29" s="20" t="s">
        <v>404</v>
      </c>
      <c r="Q29" s="18" t="s">
        <v>404</v>
      </c>
      <c r="R29" s="20" t="s">
        <v>404</v>
      </c>
      <c r="S29" s="18" t="s">
        <v>404</v>
      </c>
      <c r="T29" s="20" t="s">
        <v>404</v>
      </c>
      <c r="U29" s="18" t="s">
        <v>404</v>
      </c>
      <c r="V29" s="20" t="s">
        <v>404</v>
      </c>
      <c r="W29" s="18" t="n">
        <v>512.2770081</v>
      </c>
      <c r="X29" s="20" t="n">
        <v>18.49355965</v>
      </c>
    </row>
    <row r="30" spans="1:24">
      <c r="A30" s="15" t="s">
        <v>427</v>
      </c>
      <c r="B30" s="17" t="n">
        <v>4520</v>
      </c>
      <c r="C30" s="18">
        <f>(722.0/B30*100)</f>
        <v/>
      </c>
      <c r="D30" s="19" t="n">
        <v>3798</v>
      </c>
      <c r="E30" s="18" t="n">
        <v>462.62444496</v>
      </c>
      <c r="F30" s="20" t="n">
        <v>19.09854239</v>
      </c>
      <c r="G30" s="18" t="n">
        <v>484.82079436</v>
      </c>
      <c r="H30" s="20" t="n">
        <v>7.78504581</v>
      </c>
      <c r="I30" s="18" t="n">
        <v>490.14981508</v>
      </c>
      <c r="J30" s="20" t="n">
        <v>4.63603062</v>
      </c>
      <c r="K30" s="18" t="n">
        <v>514.03644923</v>
      </c>
      <c r="L30" s="20" t="n">
        <v>4.76549804</v>
      </c>
      <c r="M30" s="18" t="n">
        <v>500.90301959</v>
      </c>
      <c r="N30" s="20" t="n">
        <v>5.97390261</v>
      </c>
      <c r="O30" s="18" t="s">
        <v>404</v>
      </c>
      <c r="P30" s="20" t="s">
        <v>404</v>
      </c>
      <c r="Q30" s="18" t="s">
        <v>404</v>
      </c>
      <c r="R30" s="20" t="s">
        <v>404</v>
      </c>
      <c r="S30" s="18" t="s">
        <v>404</v>
      </c>
      <c r="T30" s="20" t="s">
        <v>404</v>
      </c>
      <c r="U30" s="18" t="s">
        <v>404</v>
      </c>
      <c r="V30" s="20" t="s">
        <v>404</v>
      </c>
      <c r="W30" s="18" t="n">
        <v>475.24665468</v>
      </c>
      <c r="X30" s="20" t="n">
        <v>16.90428268</v>
      </c>
    </row>
    <row r="31" spans="1:24">
      <c r="A31" s="15" t="s">
        <v>428</v>
      </c>
      <c r="B31" s="17" t="n">
        <v>5456</v>
      </c>
      <c r="C31" s="18">
        <f>(502.0/B31*100)</f>
        <v/>
      </c>
      <c r="D31" s="19" t="n">
        <v>4954</v>
      </c>
      <c r="E31" s="18" t="n">
        <v>490.53990807</v>
      </c>
      <c r="F31" s="20" t="n">
        <v>5.62208023</v>
      </c>
      <c r="G31" s="18" t="n">
        <v>501.4930491</v>
      </c>
      <c r="H31" s="20" t="n">
        <v>4.03710659</v>
      </c>
      <c r="I31" s="18" t="n">
        <v>503.85614727</v>
      </c>
      <c r="J31" s="20" t="n">
        <v>4.16924927</v>
      </c>
      <c r="K31" s="18" t="n">
        <v>511.20037664</v>
      </c>
      <c r="L31" s="20" t="n">
        <v>5.59967541</v>
      </c>
      <c r="M31" s="18" t="s">
        <v>404</v>
      </c>
      <c r="N31" s="20" t="s">
        <v>404</v>
      </c>
      <c r="O31" s="18" t="s">
        <v>404</v>
      </c>
      <c r="P31" s="20" t="s">
        <v>404</v>
      </c>
      <c r="Q31" s="18" t="s">
        <v>404</v>
      </c>
      <c r="R31" s="20" t="s">
        <v>404</v>
      </c>
      <c r="S31" s="18" t="s">
        <v>404</v>
      </c>
      <c r="T31" s="20" t="s">
        <v>404</v>
      </c>
      <c r="U31" s="18" t="s">
        <v>404</v>
      </c>
      <c r="V31" s="20" t="s">
        <v>404</v>
      </c>
      <c r="W31" s="18" t="n">
        <v>501.85453684</v>
      </c>
      <c r="X31" s="20" t="n">
        <v>18.92766237</v>
      </c>
    </row>
    <row r="32" spans="1:24">
      <c r="A32" s="15" t="s">
        <v>429</v>
      </c>
      <c r="B32" s="17" t="n">
        <v>4478</v>
      </c>
      <c r="C32" s="18">
        <f>(0.0/B32*100)</f>
        <v/>
      </c>
      <c r="D32" s="19" t="n">
        <v>4478</v>
      </c>
      <c r="E32" s="18" t="n">
        <v>489.3757597</v>
      </c>
      <c r="F32" s="20" t="n">
        <v>3.01502124</v>
      </c>
      <c r="G32" s="18" t="n">
        <v>493.01016642</v>
      </c>
      <c r="H32" s="20" t="n">
        <v>6.36409307</v>
      </c>
      <c r="I32" s="18" t="n">
        <v>515.12339447</v>
      </c>
      <c r="J32" s="20" t="n">
        <v>5.67034869</v>
      </c>
      <c r="K32" s="18" t="n">
        <v>524.83395725</v>
      </c>
      <c r="L32" s="20" t="n">
        <v>6.3666371</v>
      </c>
      <c r="M32" s="18" t="n">
        <v>519.09758267</v>
      </c>
      <c r="N32" s="20" t="n">
        <v>19.04840213</v>
      </c>
      <c r="O32" s="18" t="s">
        <v>404</v>
      </c>
      <c r="P32" s="20" t="s">
        <v>404</v>
      </c>
      <c r="Q32" s="18" t="s">
        <v>404</v>
      </c>
      <c r="R32" s="20" t="s">
        <v>404</v>
      </c>
      <c r="S32" s="18" t="s">
        <v>404</v>
      </c>
      <c r="T32" s="20" t="s">
        <v>404</v>
      </c>
      <c r="U32" s="18" t="s">
        <v>404</v>
      </c>
      <c r="V32" s="20" t="s">
        <v>404</v>
      </c>
      <c r="W32" s="18" t="n">
        <v>516.28940948</v>
      </c>
      <c r="X32" s="20" t="n">
        <v>20.80497679</v>
      </c>
    </row>
    <row r="33" spans="1:24">
      <c r="A33" s="15" t="s">
        <v>430</v>
      </c>
      <c r="B33" s="17" t="n">
        <v>7325</v>
      </c>
      <c r="C33" s="18">
        <f>(29.0/B33*100)</f>
        <v/>
      </c>
      <c r="D33" s="19" t="n">
        <v>7296</v>
      </c>
      <c r="E33" s="18" t="n">
        <v>439.58454666</v>
      </c>
      <c r="F33" s="20" t="n">
        <v>15.62084862</v>
      </c>
      <c r="G33" s="18" t="n">
        <v>477.73727003</v>
      </c>
      <c r="H33" s="20" t="n">
        <v>6.8026298</v>
      </c>
      <c r="I33" s="18" t="n">
        <v>490.64020491</v>
      </c>
      <c r="J33" s="20" t="n">
        <v>4.35926422</v>
      </c>
      <c r="K33" s="18" t="n">
        <v>517.90411896</v>
      </c>
      <c r="L33" s="20" t="n">
        <v>9.19583854</v>
      </c>
      <c r="M33" s="18" t="n">
        <v>521.81579521</v>
      </c>
      <c r="N33" s="20" t="n">
        <v>20.85123284</v>
      </c>
      <c r="O33" s="18" t="s">
        <v>404</v>
      </c>
      <c r="P33" s="20" t="s">
        <v>404</v>
      </c>
      <c r="Q33" s="18" t="s">
        <v>404</v>
      </c>
      <c r="R33" s="20" t="s">
        <v>404</v>
      </c>
      <c r="S33" s="18" t="s">
        <v>404</v>
      </c>
      <c r="T33" s="20" t="s">
        <v>404</v>
      </c>
      <c r="U33" s="18" t="s">
        <v>404</v>
      </c>
      <c r="V33" s="20" t="s">
        <v>404</v>
      </c>
      <c r="W33" s="18" t="n">
        <v>529.15637793</v>
      </c>
      <c r="X33" s="20" t="n">
        <v>33.53417702</v>
      </c>
    </row>
    <row r="34" spans="1:24">
      <c r="A34" s="15" t="s">
        <v>431</v>
      </c>
      <c r="B34" s="17" t="n">
        <v>6350</v>
      </c>
      <c r="C34" s="18">
        <f>(0.0/B34*100)</f>
        <v/>
      </c>
      <c r="D34" s="19" t="n">
        <v>6350</v>
      </c>
      <c r="E34" s="18" t="n">
        <v>423.37738469</v>
      </c>
      <c r="F34" s="20" t="n">
        <v>6.83442655</v>
      </c>
      <c r="G34" s="18" t="n">
        <v>471.65420986</v>
      </c>
      <c r="H34" s="20" t="n">
        <v>6.76420161</v>
      </c>
      <c r="I34" s="18" t="n">
        <v>486.13531285</v>
      </c>
      <c r="J34" s="20" t="n">
        <v>4.11456716</v>
      </c>
      <c r="K34" s="18" t="n">
        <v>510.1872282</v>
      </c>
      <c r="L34" s="20" t="n">
        <v>8.06425561</v>
      </c>
      <c r="M34" s="18" t="s">
        <v>404</v>
      </c>
      <c r="N34" s="20" t="s">
        <v>404</v>
      </c>
      <c r="O34" s="18" t="s">
        <v>404</v>
      </c>
      <c r="P34" s="20" t="s">
        <v>404</v>
      </c>
      <c r="Q34" s="18" t="s">
        <v>404</v>
      </c>
      <c r="R34" s="20" t="s">
        <v>404</v>
      </c>
      <c r="S34" s="18" t="s">
        <v>404</v>
      </c>
      <c r="T34" s="20" t="s">
        <v>404</v>
      </c>
      <c r="U34" s="18" t="s">
        <v>404</v>
      </c>
      <c r="V34" s="20" t="s">
        <v>404</v>
      </c>
      <c r="W34" s="18" t="s">
        <v>404</v>
      </c>
      <c r="X34" s="20" t="s">
        <v>404</v>
      </c>
    </row>
    <row r="35" spans="1:24">
      <c r="A35" s="15" t="s">
        <v>432</v>
      </c>
      <c r="B35" s="17" t="n">
        <v>6406</v>
      </c>
      <c r="C35" s="18">
        <f>(443.0/B35*100)</f>
        <v/>
      </c>
      <c r="D35" s="19" t="n">
        <v>5963</v>
      </c>
      <c r="E35" s="18" t="n">
        <v>491.49036673</v>
      </c>
      <c r="F35" s="20" t="n">
        <v>7.14212804</v>
      </c>
      <c r="G35" s="18" t="n">
        <v>510.18198362</v>
      </c>
      <c r="H35" s="20" t="n">
        <v>2.68023189</v>
      </c>
      <c r="I35" s="18" t="n">
        <v>507.27215278</v>
      </c>
      <c r="J35" s="20" t="n">
        <v>2.02037914</v>
      </c>
      <c r="K35" s="18" t="n">
        <v>520.2044004000001</v>
      </c>
      <c r="L35" s="20" t="n">
        <v>2.91257411</v>
      </c>
      <c r="M35" s="18" t="s">
        <v>404</v>
      </c>
      <c r="N35" s="20" t="s">
        <v>404</v>
      </c>
      <c r="O35" s="18" t="s">
        <v>404</v>
      </c>
      <c r="P35" s="20" t="s">
        <v>404</v>
      </c>
      <c r="Q35" s="18" t="s">
        <v>404</v>
      </c>
      <c r="R35" s="20" t="s">
        <v>404</v>
      </c>
      <c r="S35" s="18" t="s">
        <v>404</v>
      </c>
      <c r="T35" s="20" t="s">
        <v>404</v>
      </c>
      <c r="U35" s="18" t="s">
        <v>404</v>
      </c>
      <c r="V35" s="20" t="s">
        <v>404</v>
      </c>
      <c r="W35" s="18" t="n">
        <v>548.1529025999999</v>
      </c>
      <c r="X35" s="20" t="n">
        <v>6.11252247</v>
      </c>
    </row>
    <row r="36" spans="1:24">
      <c r="A36" s="15" t="s">
        <v>433</v>
      </c>
      <c r="B36" s="17" t="n">
        <v>6736</v>
      </c>
      <c r="C36" s="18">
        <f>(10.0/B36*100)</f>
        <v/>
      </c>
      <c r="D36" s="19" t="n">
        <v>6726</v>
      </c>
      <c r="E36" s="18" t="n">
        <v>490.29307535</v>
      </c>
      <c r="F36" s="20" t="n">
        <v>9.30409008</v>
      </c>
      <c r="G36" s="18" t="n">
        <v>483.76231277</v>
      </c>
      <c r="H36" s="20" t="n">
        <v>4.3207088</v>
      </c>
      <c r="I36" s="18" t="n">
        <v>480.03880423</v>
      </c>
      <c r="J36" s="20" t="n">
        <v>3.55299874</v>
      </c>
      <c r="K36" s="18" t="n">
        <v>488.41874806</v>
      </c>
      <c r="L36" s="20" t="n">
        <v>5.12827654</v>
      </c>
      <c r="M36" s="18" t="n">
        <v>504.72875761</v>
      </c>
      <c r="N36" s="20" t="n">
        <v>11.14502157</v>
      </c>
      <c r="O36" s="18" t="s">
        <v>404</v>
      </c>
      <c r="P36" s="20" t="s">
        <v>404</v>
      </c>
      <c r="Q36" s="18" t="s">
        <v>404</v>
      </c>
      <c r="R36" s="20" t="s">
        <v>404</v>
      </c>
      <c r="S36" s="18" t="s">
        <v>404</v>
      </c>
      <c r="T36" s="20" t="s">
        <v>404</v>
      </c>
      <c r="U36" s="18" t="s">
        <v>404</v>
      </c>
      <c r="V36" s="20" t="s">
        <v>404</v>
      </c>
      <c r="W36" s="18" t="s">
        <v>404</v>
      </c>
      <c r="X36" s="20" t="s">
        <v>404</v>
      </c>
    </row>
    <row r="37" spans="1:24">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s">
        <v>404</v>
      </c>
      <c r="P37" s="20" t="s">
        <v>404</v>
      </c>
      <c r="Q37" s="18" t="s">
        <v>404</v>
      </c>
      <c r="R37" s="20" t="s">
        <v>404</v>
      </c>
      <c r="S37" s="18" t="s">
        <v>404</v>
      </c>
      <c r="T37" s="20" t="s">
        <v>404</v>
      </c>
      <c r="U37" s="18" t="n">
        <v>493.91812227</v>
      </c>
      <c r="V37" s="20" t="n">
        <v>3.1723403</v>
      </c>
      <c r="W37" s="18" t="s">
        <v>404</v>
      </c>
      <c r="X37" s="20" t="s">
        <v>404</v>
      </c>
    </row>
    <row r="38" spans="1:24">
      <c r="A38" s="15" t="s">
        <v>435</v>
      </c>
      <c r="B38" s="17" t="n">
        <v>5860</v>
      </c>
      <c r="C38" s="18">
        <f>(268.0/B38*100)</f>
        <v/>
      </c>
      <c r="D38" s="19" t="n">
        <v>5592</v>
      </c>
      <c r="E38" s="18" t="n">
        <v>514.5614885700001</v>
      </c>
      <c r="F38" s="20" t="n">
        <v>5.72524624</v>
      </c>
      <c r="G38" s="18" t="n">
        <v>512.58419366</v>
      </c>
      <c r="H38" s="20" t="n">
        <v>5.16904347</v>
      </c>
      <c r="I38" s="18" t="n">
        <v>528.44371802</v>
      </c>
      <c r="J38" s="20" t="n">
        <v>9.107519740000001</v>
      </c>
      <c r="K38" s="18" t="n">
        <v>532.68324563</v>
      </c>
      <c r="L38" s="20" t="n">
        <v>8.011992129999999</v>
      </c>
      <c r="M38" s="18" t="s">
        <v>404</v>
      </c>
      <c r="N38" s="20" t="s">
        <v>404</v>
      </c>
      <c r="O38" s="18" t="s">
        <v>404</v>
      </c>
      <c r="P38" s="20" t="s">
        <v>404</v>
      </c>
      <c r="Q38" s="18" t="s">
        <v>404</v>
      </c>
      <c r="R38" s="20" t="s">
        <v>404</v>
      </c>
      <c r="S38" s="18" t="s">
        <v>404</v>
      </c>
      <c r="T38" s="20" t="s">
        <v>404</v>
      </c>
      <c r="U38" s="18" t="s">
        <v>404</v>
      </c>
      <c r="V38" s="20" t="s">
        <v>404</v>
      </c>
      <c r="W38" s="18" t="n">
        <v>604.59169649</v>
      </c>
      <c r="X38" s="20" t="n">
        <v>7.81906804</v>
      </c>
    </row>
    <row r="39" spans="1:24">
      <c r="A39" s="15" t="s">
        <v>436</v>
      </c>
      <c r="B39" s="17" t="n">
        <v>5895</v>
      </c>
      <c r="C39" s="18">
        <f>(0.0/B39*100)</f>
        <v/>
      </c>
      <c r="D39" s="19" t="n">
        <v>5895</v>
      </c>
      <c r="E39" s="18" t="n">
        <v>350.40215331</v>
      </c>
      <c r="F39" s="20" t="n">
        <v>13.68032167</v>
      </c>
      <c r="G39" s="18" t="n">
        <v>393.60493979</v>
      </c>
      <c r="H39" s="20" t="n">
        <v>19.43848971</v>
      </c>
      <c r="I39" s="18" t="n">
        <v>419.71568431</v>
      </c>
      <c r="J39" s="20" t="n">
        <v>10.39068031</v>
      </c>
      <c r="K39" s="18" t="n">
        <v>417.59688457</v>
      </c>
      <c r="L39" s="20" t="n">
        <v>9.08254663</v>
      </c>
      <c r="M39" s="18" t="n">
        <v>430.00373586</v>
      </c>
      <c r="N39" s="20" t="n">
        <v>6.13271352</v>
      </c>
      <c r="O39" s="18" t="s">
        <v>404</v>
      </c>
      <c r="P39" s="20" t="s">
        <v>404</v>
      </c>
      <c r="Q39" s="18" t="s">
        <v>404</v>
      </c>
      <c r="R39" s="20" t="s">
        <v>404</v>
      </c>
      <c r="S39" s="18" t="s">
        <v>404</v>
      </c>
      <c r="T39" s="20" t="s">
        <v>404</v>
      </c>
      <c r="U39" s="18" t="s">
        <v>404</v>
      </c>
      <c r="V39" s="20" t="s">
        <v>404</v>
      </c>
      <c r="W39" s="18" t="n">
        <v>380.33562704</v>
      </c>
      <c r="X39" s="20" t="n">
        <v>12.05635212</v>
      </c>
    </row>
    <row r="40" spans="1:24">
      <c r="A40" s="15" t="s">
        <v>437</v>
      </c>
      <c r="B40" s="17" t="n">
        <v>14157</v>
      </c>
      <c r="C40" s="18">
        <f>(2463.0/B40*100)</f>
        <v/>
      </c>
      <c r="D40" s="19" t="n">
        <v>11694</v>
      </c>
      <c r="E40" s="18" t="n">
        <v>518.3792426</v>
      </c>
      <c r="F40" s="20" t="n">
        <v>10.37394345</v>
      </c>
      <c r="G40" s="18" t="n">
        <v>512.61917579</v>
      </c>
      <c r="H40" s="20" t="n">
        <v>7.51695552</v>
      </c>
      <c r="I40" s="18" t="n">
        <v>490.93812339</v>
      </c>
      <c r="J40" s="20" t="n">
        <v>3.82499921</v>
      </c>
      <c r="K40" s="18" t="n">
        <v>474.4266978</v>
      </c>
      <c r="L40" s="20" t="n">
        <v>7.07506074</v>
      </c>
      <c r="M40" s="18" t="n">
        <v>482.79684377</v>
      </c>
      <c r="N40" s="20" t="n">
        <v>18.82344828</v>
      </c>
      <c r="O40" s="18" t="s">
        <v>404</v>
      </c>
      <c r="P40" s="20" t="s">
        <v>404</v>
      </c>
      <c r="Q40" s="18" t="s">
        <v>404</v>
      </c>
      <c r="R40" s="20" t="s">
        <v>404</v>
      </c>
      <c r="S40" s="18" t="s">
        <v>404</v>
      </c>
      <c r="T40" s="20" t="s">
        <v>404</v>
      </c>
      <c r="U40" s="18" t="s">
        <v>404</v>
      </c>
      <c r="V40" s="20" t="s">
        <v>404</v>
      </c>
      <c r="W40" s="18" t="n">
        <v>500.68977619</v>
      </c>
      <c r="X40" s="20" t="n">
        <v>10.12798899</v>
      </c>
    </row>
    <row r="41" spans="1:24">
      <c r="A41" s="15" t="s">
        <v>438</v>
      </c>
      <c r="B41" s="17" t="n">
        <v>5712</v>
      </c>
      <c r="C41" s="18">
        <f>(64.0/B41*100)</f>
        <v/>
      </c>
      <c r="D41" s="19" t="n">
        <v>5648</v>
      </c>
      <c r="E41" s="18" t="n">
        <v>482.334119</v>
      </c>
      <c r="F41" s="20" t="n">
        <v>7.38120225</v>
      </c>
      <c r="G41" s="18" t="n">
        <v>467.86983129</v>
      </c>
      <c r="H41" s="20" t="n">
        <v>8.1289166</v>
      </c>
      <c r="I41" s="18" t="n">
        <v>480.42935975</v>
      </c>
      <c r="J41" s="20" t="n">
        <v>5.14929993</v>
      </c>
      <c r="K41" s="18" t="n">
        <v>463.53036885</v>
      </c>
      <c r="L41" s="20" t="n">
        <v>7.58886748</v>
      </c>
      <c r="M41" s="18" t="n">
        <v>445.38899123</v>
      </c>
      <c r="N41" s="20" t="n">
        <v>11.13059909</v>
      </c>
      <c r="O41" s="18" t="s">
        <v>404</v>
      </c>
      <c r="P41" s="20" t="s">
        <v>404</v>
      </c>
      <c r="Q41" s="18" t="s">
        <v>404</v>
      </c>
      <c r="R41" s="20" t="s">
        <v>404</v>
      </c>
      <c r="S41" s="18" t="s">
        <v>404</v>
      </c>
      <c r="T41" s="20" t="s">
        <v>404</v>
      </c>
      <c r="U41" s="18" t="s">
        <v>404</v>
      </c>
      <c r="V41" s="20" t="s">
        <v>404</v>
      </c>
      <c r="W41" s="18" t="s">
        <v>404</v>
      </c>
      <c r="X41" s="20" t="s">
        <v>404</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394.19794714</v>
      </c>
      <c r="F44" s="20" t="n">
        <v>4.18257372</v>
      </c>
      <c r="G44" s="18" t="n">
        <v>396.55539856</v>
      </c>
      <c r="H44" s="20" t="n">
        <v>7.23133212</v>
      </c>
      <c r="I44" s="18" t="n">
        <v>412.30608447</v>
      </c>
      <c r="J44" s="20" t="n">
        <v>6.38200779</v>
      </c>
      <c r="K44" s="18" t="n">
        <v>437.93174226</v>
      </c>
      <c r="L44" s="20" t="n">
        <v>6.64324844</v>
      </c>
      <c r="M44" s="18" t="s">
        <v>404</v>
      </c>
      <c r="N44" s="20" t="s">
        <v>404</v>
      </c>
      <c r="O44" s="18" t="s">
        <v>404</v>
      </c>
      <c r="P44" s="20" t="s">
        <v>404</v>
      </c>
      <c r="Q44" s="18" t="s">
        <v>404</v>
      </c>
      <c r="R44" s="20" t="s">
        <v>404</v>
      </c>
      <c r="S44" s="18" t="s">
        <v>404</v>
      </c>
      <c r="T44" s="20" t="s">
        <v>404</v>
      </c>
      <c r="U44" s="18" t="s">
        <v>404</v>
      </c>
      <c r="V44" s="20" t="s">
        <v>404</v>
      </c>
      <c r="W44" s="18" t="n">
        <v>408.75000286</v>
      </c>
      <c r="X44" s="20" t="n">
        <v>32.87862417</v>
      </c>
    </row>
    <row r="45" spans="1:24">
      <c r="A45" s="15" t="s">
        <v>442</v>
      </c>
      <c r="B45" s="17" t="n">
        <v>5519</v>
      </c>
      <c r="C45" s="18">
        <f>(0.0/B45*100)</f>
        <v/>
      </c>
      <c r="D45" s="19" t="n">
        <v>5519</v>
      </c>
      <c r="E45" s="18" t="n">
        <v>353.22847118</v>
      </c>
      <c r="F45" s="20" t="n">
        <v>5.91204275</v>
      </c>
      <c r="G45" s="18" t="n">
        <v>350.45485943</v>
      </c>
      <c r="H45" s="20" t="n">
        <v>5.18231058</v>
      </c>
      <c r="I45" s="18" t="n">
        <v>355.24495995</v>
      </c>
      <c r="J45" s="20" t="n">
        <v>5.18720567</v>
      </c>
      <c r="K45" s="18" t="n">
        <v>383.44433556</v>
      </c>
      <c r="L45" s="20" t="n">
        <v>15.44893645</v>
      </c>
      <c r="M45" s="18" t="n">
        <v>408.84307806</v>
      </c>
      <c r="N45" s="20" t="n">
        <v>14.32828181</v>
      </c>
      <c r="O45" s="18" t="s">
        <v>404</v>
      </c>
      <c r="P45" s="20" t="s">
        <v>404</v>
      </c>
      <c r="Q45" s="18" t="s">
        <v>404</v>
      </c>
      <c r="R45" s="20" t="s">
        <v>404</v>
      </c>
      <c r="S45" s="18" t="s">
        <v>404</v>
      </c>
      <c r="T45" s="20" t="s">
        <v>404</v>
      </c>
      <c r="U45" s="18" t="n">
        <v>418.27109633</v>
      </c>
      <c r="V45" s="20" t="n">
        <v>11.16459155</v>
      </c>
      <c r="W45" s="18" t="n">
        <v>323.36955821</v>
      </c>
      <c r="X45" s="20" t="n">
        <v>13.22630618</v>
      </c>
    </row>
    <row r="46" spans="1:24">
      <c r="A46" s="15" t="s">
        <v>443</v>
      </c>
      <c r="B46" s="17" t="n">
        <v>23141</v>
      </c>
      <c r="C46" s="18">
        <f>(4196.0/B46*100)</f>
        <v/>
      </c>
      <c r="D46" s="19" t="n">
        <v>18945</v>
      </c>
      <c r="E46" s="18" t="n">
        <v>338.39427128</v>
      </c>
      <c r="F46" s="20" t="n">
        <v>9.66706299</v>
      </c>
      <c r="G46" s="18" t="n">
        <v>357.95002399</v>
      </c>
      <c r="H46" s="20" t="n">
        <v>6.37582636</v>
      </c>
      <c r="I46" s="18" t="n">
        <v>373.16694405</v>
      </c>
      <c r="J46" s="20" t="n">
        <v>5.10409257</v>
      </c>
      <c r="K46" s="18" t="n">
        <v>392.42037777</v>
      </c>
      <c r="L46" s="20" t="n">
        <v>5.61594835</v>
      </c>
      <c r="M46" s="18" t="n">
        <v>393.2722102</v>
      </c>
      <c r="N46" s="20" t="n">
        <v>8.702742560000001</v>
      </c>
      <c r="O46" s="18" t="s">
        <v>404</v>
      </c>
      <c r="P46" s="20" t="s">
        <v>404</v>
      </c>
      <c r="Q46" s="18" t="s">
        <v>404</v>
      </c>
      <c r="R46" s="20" t="s">
        <v>404</v>
      </c>
      <c r="S46" s="18" t="s">
        <v>404</v>
      </c>
      <c r="T46" s="20" t="s">
        <v>404</v>
      </c>
      <c r="U46" s="18" t="s">
        <v>404</v>
      </c>
      <c r="V46" s="20" t="s">
        <v>404</v>
      </c>
      <c r="W46" s="18" t="n">
        <v>365.96697177</v>
      </c>
      <c r="X46" s="20" t="n">
        <v>21.87387316</v>
      </c>
    </row>
    <row r="47" spans="1:24">
      <c r="A47" s="15" t="s">
        <v>444</v>
      </c>
      <c r="B47" s="17" t="n">
        <v>5928</v>
      </c>
      <c r="C47" s="18">
        <f>(0.0/B47*100)</f>
        <v/>
      </c>
      <c r="D47" s="19" t="n">
        <v>5928</v>
      </c>
      <c r="E47" s="18" t="n">
        <v>359.26294616</v>
      </c>
      <c r="F47" s="20" t="n">
        <v>9.318238640000001</v>
      </c>
      <c r="G47" s="18" t="n">
        <v>405.26423109</v>
      </c>
      <c r="H47" s="20" t="n">
        <v>8.34804944</v>
      </c>
      <c r="I47" s="18" t="n">
        <v>440.53943603</v>
      </c>
      <c r="J47" s="20" t="n">
        <v>6.55621585</v>
      </c>
      <c r="K47" s="18" t="n">
        <v>450.47179175</v>
      </c>
      <c r="L47" s="20" t="n">
        <v>9.316617770000001</v>
      </c>
      <c r="M47" s="18" t="n">
        <v>489.14304193</v>
      </c>
      <c r="N47" s="20" t="n">
        <v>13.28936714</v>
      </c>
      <c r="O47" s="18" t="s">
        <v>404</v>
      </c>
      <c r="P47" s="20" t="s">
        <v>404</v>
      </c>
      <c r="Q47" s="18" t="s">
        <v>404</v>
      </c>
      <c r="R47" s="20" t="s">
        <v>404</v>
      </c>
      <c r="S47" s="18" t="s">
        <v>404</v>
      </c>
      <c r="T47" s="20" t="s">
        <v>404</v>
      </c>
      <c r="U47" s="18" t="s">
        <v>404</v>
      </c>
      <c r="V47" s="20" t="s">
        <v>404</v>
      </c>
      <c r="W47" s="18" t="s">
        <v>404</v>
      </c>
      <c r="X47" s="20" t="s">
        <v>404</v>
      </c>
    </row>
    <row r="48" spans="1:24">
      <c r="A48" s="15" t="s">
        <v>445</v>
      </c>
      <c r="B48" s="17" t="n">
        <v>9841</v>
      </c>
      <c r="C48" s="18">
        <f>(0.0/B48*100)</f>
        <v/>
      </c>
      <c r="D48" s="19" t="n">
        <v>9841</v>
      </c>
      <c r="E48" s="18" t="n">
        <v>486.42974408</v>
      </c>
      <c r="F48" s="20" t="n">
        <v>16.56835385</v>
      </c>
      <c r="G48" s="18" t="n">
        <v>489.44547254</v>
      </c>
      <c r="H48" s="20" t="n">
        <v>8.387353239999999</v>
      </c>
      <c r="I48" s="18" t="n">
        <v>535.83287773</v>
      </c>
      <c r="J48" s="20" t="n">
        <v>14.04165626</v>
      </c>
      <c r="K48" s="18" t="n">
        <v>555.5381863699999</v>
      </c>
      <c r="L48" s="20" t="n">
        <v>10.56543571</v>
      </c>
      <c r="M48" s="18" t="n">
        <v>596.44069462</v>
      </c>
      <c r="N48" s="20" t="n">
        <v>10.16988187</v>
      </c>
      <c r="O48" s="18" t="s">
        <v>404</v>
      </c>
      <c r="P48" s="20" t="s">
        <v>404</v>
      </c>
      <c r="Q48" s="18" t="s">
        <v>404</v>
      </c>
      <c r="R48" s="20" t="s">
        <v>404</v>
      </c>
      <c r="S48" s="18" t="s">
        <v>404</v>
      </c>
      <c r="T48" s="20" t="s">
        <v>404</v>
      </c>
      <c r="U48" s="18" t="s">
        <v>404</v>
      </c>
      <c r="V48" s="20" t="s">
        <v>404</v>
      </c>
      <c r="W48" s="18" t="n">
        <v>457.43406923</v>
      </c>
      <c r="X48" s="20" t="n">
        <v>18.29289851</v>
      </c>
    </row>
    <row r="49" spans="1:24">
      <c r="A49" s="15" t="s">
        <v>446</v>
      </c>
      <c r="B49" s="17" t="n">
        <v>6349</v>
      </c>
      <c r="C49" s="18">
        <f>(52.0/B49*100)</f>
        <v/>
      </c>
      <c r="D49" s="19" t="n">
        <v>6297</v>
      </c>
      <c r="E49" s="18" t="n">
        <v>391.15927155</v>
      </c>
      <c r="F49" s="20" t="n">
        <v>10.73151163</v>
      </c>
      <c r="G49" s="18" t="n">
        <v>401.54284133</v>
      </c>
      <c r="H49" s="20" t="n">
        <v>8.12218693</v>
      </c>
      <c r="I49" s="18" t="n">
        <v>404.01768593</v>
      </c>
      <c r="J49" s="20" t="n">
        <v>6.21271841</v>
      </c>
      <c r="K49" s="18" t="n">
        <v>410.40463187</v>
      </c>
      <c r="L49" s="20" t="n">
        <v>6.72515016</v>
      </c>
      <c r="M49" s="18" t="n">
        <v>439.63994796</v>
      </c>
      <c r="N49" s="20" t="n">
        <v>7.67795685</v>
      </c>
      <c r="O49" s="18" t="s">
        <v>404</v>
      </c>
      <c r="P49" s="20" t="s">
        <v>404</v>
      </c>
      <c r="Q49" s="18" t="s">
        <v>404</v>
      </c>
      <c r="R49" s="20" t="s">
        <v>404</v>
      </c>
      <c r="S49" s="18" t="s">
        <v>404</v>
      </c>
      <c r="T49" s="20" t="s">
        <v>404</v>
      </c>
      <c r="U49" s="18" t="s">
        <v>404</v>
      </c>
      <c r="V49" s="20" t="s">
        <v>404</v>
      </c>
      <c r="W49" s="18" t="n">
        <v>382.39548127</v>
      </c>
      <c r="X49" s="20" t="n">
        <v>24.46657613</v>
      </c>
    </row>
    <row r="50" spans="1:24">
      <c r="A50" s="15" t="s">
        <v>447</v>
      </c>
      <c r="B50" s="17" t="n">
        <v>11795</v>
      </c>
      <c r="C50" s="18">
        <f>(1031.0/B50*100)</f>
        <v/>
      </c>
      <c r="D50" s="19" t="n">
        <v>10764</v>
      </c>
      <c r="E50" s="18" t="n">
        <v>374.15423508</v>
      </c>
      <c r="F50" s="20" t="n">
        <v>8.43147834</v>
      </c>
      <c r="G50" s="18" t="n">
        <v>364.79172072</v>
      </c>
      <c r="H50" s="20" t="n">
        <v>6.74533119</v>
      </c>
      <c r="I50" s="18" t="n">
        <v>389.06160034</v>
      </c>
      <c r="J50" s="20" t="n">
        <v>5.24209897</v>
      </c>
      <c r="K50" s="18" t="n">
        <v>397.70675491</v>
      </c>
      <c r="L50" s="20" t="n">
        <v>6.16304848</v>
      </c>
      <c r="M50" s="18" t="n">
        <v>410.50056244</v>
      </c>
      <c r="N50" s="20" t="n">
        <v>3.87816866</v>
      </c>
      <c r="O50" s="18" t="s">
        <v>404</v>
      </c>
      <c r="P50" s="20" t="s">
        <v>404</v>
      </c>
      <c r="Q50" s="18" t="s">
        <v>404</v>
      </c>
      <c r="R50" s="20" t="s">
        <v>404</v>
      </c>
      <c r="S50" s="18" t="s">
        <v>404</v>
      </c>
      <c r="T50" s="20" t="s">
        <v>404</v>
      </c>
      <c r="U50" s="18" t="s">
        <v>404</v>
      </c>
      <c r="V50" s="20" t="s">
        <v>404</v>
      </c>
      <c r="W50" s="18" t="n">
        <v>395.94989563</v>
      </c>
      <c r="X50" s="20" t="n">
        <v>14.40540712</v>
      </c>
    </row>
    <row r="51" spans="1:24">
      <c r="A51" s="15" t="s">
        <v>448</v>
      </c>
      <c r="B51" s="17" t="n">
        <v>6866</v>
      </c>
      <c r="C51" s="18">
        <f>(0.0/B51*100)</f>
        <v/>
      </c>
      <c r="D51" s="19" t="n">
        <v>6866</v>
      </c>
      <c r="E51" s="18" t="n">
        <v>393.14350324</v>
      </c>
      <c r="F51" s="20" t="n">
        <v>4.67931728</v>
      </c>
      <c r="G51" s="18" t="n">
        <v>398.55187263</v>
      </c>
      <c r="H51" s="20" t="n">
        <v>3.96404098</v>
      </c>
      <c r="I51" s="18" t="n">
        <v>406.81319461</v>
      </c>
      <c r="J51" s="20" t="n">
        <v>4.74063002</v>
      </c>
      <c r="K51" s="18" t="n">
        <v>390.64276558</v>
      </c>
      <c r="L51" s="20" t="n">
        <v>6.16873151</v>
      </c>
      <c r="M51" s="18" t="n">
        <v>453.39190266</v>
      </c>
      <c r="N51" s="20" t="n">
        <v>14.8633165</v>
      </c>
      <c r="O51" s="18" t="s">
        <v>404</v>
      </c>
      <c r="P51" s="20" t="s">
        <v>404</v>
      </c>
      <c r="Q51" s="18" t="s">
        <v>404</v>
      </c>
      <c r="R51" s="20" t="s">
        <v>404</v>
      </c>
      <c r="S51" s="18" t="s">
        <v>404</v>
      </c>
      <c r="T51" s="20" t="s">
        <v>404</v>
      </c>
      <c r="U51" s="18" t="s">
        <v>404</v>
      </c>
      <c r="V51" s="20" t="s">
        <v>404</v>
      </c>
      <c r="W51" s="18" t="n">
        <v>442.27134674</v>
      </c>
      <c r="X51" s="20" t="n">
        <v>36.10675843</v>
      </c>
    </row>
    <row r="52" spans="1:24">
      <c r="A52" s="15" t="s">
        <v>449</v>
      </c>
      <c r="B52" s="17" t="n">
        <v>5809</v>
      </c>
      <c r="C52" s="18">
        <f>(0.0/B52*100)</f>
        <v/>
      </c>
      <c r="D52" s="19" t="n">
        <v>5809</v>
      </c>
      <c r="E52" s="18" t="n">
        <v>421.53893929</v>
      </c>
      <c r="F52" s="20" t="n">
        <v>13.15791335</v>
      </c>
      <c r="G52" s="18" t="n">
        <v>455.92099914</v>
      </c>
      <c r="H52" s="20" t="n">
        <v>8.33071941</v>
      </c>
      <c r="I52" s="18" t="n">
        <v>453.310741</v>
      </c>
      <c r="J52" s="20" t="n">
        <v>4.66232673</v>
      </c>
      <c r="K52" s="18" t="n">
        <v>478.76218001</v>
      </c>
      <c r="L52" s="20" t="n">
        <v>5.77670004</v>
      </c>
      <c r="M52" s="18" t="n">
        <v>493.56283327</v>
      </c>
      <c r="N52" s="20" t="n">
        <v>14.11596688</v>
      </c>
      <c r="O52" s="18" t="s">
        <v>404</v>
      </c>
      <c r="P52" s="20" t="s">
        <v>404</v>
      </c>
      <c r="Q52" s="18" t="s">
        <v>404</v>
      </c>
      <c r="R52" s="20" t="s">
        <v>404</v>
      </c>
      <c r="S52" s="18" t="s">
        <v>404</v>
      </c>
      <c r="T52" s="20" t="s">
        <v>404</v>
      </c>
      <c r="U52" s="18" t="s">
        <v>404</v>
      </c>
      <c r="V52" s="20" t="s">
        <v>404</v>
      </c>
      <c r="W52" s="18" t="s">
        <v>404</v>
      </c>
      <c r="X52" s="20" t="s">
        <v>404</v>
      </c>
    </row>
    <row r="53" spans="1:24">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s">
        <v>404</v>
      </c>
      <c r="N53" s="20" t="s">
        <v>404</v>
      </c>
      <c r="O53" s="18" t="s">
        <v>404</v>
      </c>
      <c r="P53" s="20" t="s">
        <v>404</v>
      </c>
      <c r="Q53" s="18" t="s">
        <v>404</v>
      </c>
      <c r="R53" s="20" t="s">
        <v>404</v>
      </c>
      <c r="S53" s="18" t="s">
        <v>404</v>
      </c>
      <c r="T53" s="20" t="s">
        <v>404</v>
      </c>
      <c r="U53" s="18" t="n">
        <v>437.12852379</v>
      </c>
      <c r="V53" s="20" t="n">
        <v>1.71824983</v>
      </c>
      <c r="W53" s="18" t="s">
        <v>404</v>
      </c>
      <c r="X53" s="20" t="s">
        <v>404</v>
      </c>
    </row>
    <row r="54" spans="1:24">
      <c r="A54" s="15" t="s">
        <v>451</v>
      </c>
      <c r="B54" s="17" t="n">
        <v>4740</v>
      </c>
      <c r="C54" s="18">
        <f>(199.0/B54*100)</f>
        <v/>
      </c>
      <c r="D54" s="19" t="n">
        <v>4541</v>
      </c>
      <c r="E54" s="18" t="n">
        <v>299.16888616</v>
      </c>
      <c r="F54" s="20" t="n">
        <v>5.86103505</v>
      </c>
      <c r="G54" s="18" t="n">
        <v>308.92262952</v>
      </c>
      <c r="H54" s="20" t="n">
        <v>4.42300961</v>
      </c>
      <c r="I54" s="18" t="n">
        <v>337.72590029</v>
      </c>
      <c r="J54" s="20" t="n">
        <v>5.99257024</v>
      </c>
      <c r="K54" s="18" t="n">
        <v>341.68666851</v>
      </c>
      <c r="L54" s="20" t="n">
        <v>7.75083159</v>
      </c>
      <c r="M54" s="18" t="n">
        <v>386.03877646</v>
      </c>
      <c r="N54" s="20" t="n">
        <v>13.85624923</v>
      </c>
      <c r="O54" s="18" t="s">
        <v>404</v>
      </c>
      <c r="P54" s="20" t="s">
        <v>404</v>
      </c>
      <c r="Q54" s="18" t="s">
        <v>404</v>
      </c>
      <c r="R54" s="20" t="s">
        <v>404</v>
      </c>
      <c r="S54" s="18" t="s">
        <v>404</v>
      </c>
      <c r="T54" s="20" t="s">
        <v>404</v>
      </c>
      <c r="U54" s="18" t="s">
        <v>404</v>
      </c>
      <c r="V54" s="20" t="s">
        <v>404</v>
      </c>
      <c r="W54" s="18" t="n">
        <v>310.32457341</v>
      </c>
      <c r="X54" s="20" t="n">
        <v>10.60676258</v>
      </c>
    </row>
    <row r="55" spans="1:24">
      <c r="A55" s="15" t="s">
        <v>452</v>
      </c>
      <c r="B55" s="17" t="n">
        <v>5316</v>
      </c>
      <c r="C55" s="18">
        <f>(43.0/B55*100)</f>
        <v/>
      </c>
      <c r="D55" s="19" t="n">
        <v>5273</v>
      </c>
      <c r="E55" s="18" t="n">
        <v>373.51263689</v>
      </c>
      <c r="F55" s="20" t="n">
        <v>4.40458094</v>
      </c>
      <c r="G55" s="18" t="n">
        <v>390.30635527</v>
      </c>
      <c r="H55" s="20" t="n">
        <v>10.68508702</v>
      </c>
      <c r="I55" s="18" t="n">
        <v>399.46466276</v>
      </c>
      <c r="J55" s="20" t="n">
        <v>7.71625205</v>
      </c>
      <c r="K55" s="18" t="n">
        <v>409.41775866</v>
      </c>
      <c r="L55" s="20" t="n">
        <v>9.066107929999999</v>
      </c>
      <c r="M55" s="18" t="n">
        <v>447.93726064</v>
      </c>
      <c r="N55" s="20" t="n">
        <v>6.21170329</v>
      </c>
      <c r="O55" s="18" t="s">
        <v>404</v>
      </c>
      <c r="P55" s="20" t="s">
        <v>404</v>
      </c>
      <c r="Q55" s="18" t="s">
        <v>404</v>
      </c>
      <c r="R55" s="20" t="s">
        <v>404</v>
      </c>
      <c r="S55" s="18" t="s">
        <v>404</v>
      </c>
      <c r="T55" s="20" t="s">
        <v>404</v>
      </c>
      <c r="U55" s="18" t="s">
        <v>404</v>
      </c>
      <c r="V55" s="20" t="s">
        <v>404</v>
      </c>
      <c r="W55" s="18" t="n">
        <v>414.33751391</v>
      </c>
      <c r="X55" s="20" t="n">
        <v>17.25824181</v>
      </c>
    </row>
    <row r="56" spans="1:24">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c r="S56" s="18" t="s">
        <v>404</v>
      </c>
      <c r="T56" s="20" t="s">
        <v>404</v>
      </c>
      <c r="U56" s="18" t="s">
        <v>404</v>
      </c>
      <c r="V56" s="20" t="s">
        <v>404</v>
      </c>
      <c r="W56" s="18" t="s">
        <v>404</v>
      </c>
      <c r="X56" s="20" t="s">
        <v>404</v>
      </c>
    </row>
    <row r="57" spans="1:24">
      <c r="A57" s="15" t="s">
        <v>454</v>
      </c>
      <c r="B57" s="17" t="n">
        <v>6513</v>
      </c>
      <c r="C57" s="18">
        <f>(0.0/B57*100)</f>
        <v/>
      </c>
      <c r="D57" s="19" t="n">
        <v>6513</v>
      </c>
      <c r="E57" s="18" t="n">
        <v>355.8748457</v>
      </c>
      <c r="F57" s="20" t="n">
        <v>5.09597854</v>
      </c>
      <c r="G57" s="18" t="n">
        <v>388.85359095</v>
      </c>
      <c r="H57" s="20" t="n">
        <v>4.99874708</v>
      </c>
      <c r="I57" s="18" t="n">
        <v>398.10040878</v>
      </c>
      <c r="J57" s="20" t="n">
        <v>13.02844408</v>
      </c>
      <c r="K57" s="18" t="n">
        <v>422.69659111</v>
      </c>
      <c r="L57" s="20" t="n">
        <v>22.2183176</v>
      </c>
      <c r="M57" s="18" t="n">
        <v>439.90096967</v>
      </c>
      <c r="N57" s="20" t="n">
        <v>15.31033783</v>
      </c>
      <c r="O57" s="18" t="s">
        <v>404</v>
      </c>
      <c r="P57" s="20" t="s">
        <v>404</v>
      </c>
      <c r="Q57" s="18" t="s">
        <v>404</v>
      </c>
      <c r="R57" s="20" t="s">
        <v>404</v>
      </c>
      <c r="S57" s="18" t="s">
        <v>404</v>
      </c>
      <c r="T57" s="20" t="s">
        <v>404</v>
      </c>
      <c r="U57" s="18" t="s">
        <v>404</v>
      </c>
      <c r="V57" s="20" t="s">
        <v>404</v>
      </c>
      <c r="W57" s="18" t="n">
        <v>355.65230856</v>
      </c>
      <c r="X57" s="20" t="n">
        <v>12.17746999</v>
      </c>
    </row>
    <row r="58" spans="1:24">
      <c r="A58" s="15" t="s">
        <v>455</v>
      </c>
      <c r="B58" s="17" t="n">
        <v>7267</v>
      </c>
      <c r="C58" s="18">
        <f>(0.0/B58*100)</f>
        <v/>
      </c>
      <c r="D58" s="19" t="n">
        <v>7267</v>
      </c>
      <c r="E58" s="18" t="n">
        <v>362.46505665</v>
      </c>
      <c r="F58" s="20" t="n">
        <v>7.639056</v>
      </c>
      <c r="G58" s="18" t="n">
        <v>371.00538833</v>
      </c>
      <c r="H58" s="20" t="n">
        <v>6.86658931</v>
      </c>
      <c r="I58" s="18" t="n">
        <v>387.46483192</v>
      </c>
      <c r="J58" s="20" t="n">
        <v>7.58856131</v>
      </c>
      <c r="K58" s="18" t="n">
        <v>380.67973086</v>
      </c>
      <c r="L58" s="20" t="n">
        <v>6.61470491</v>
      </c>
      <c r="M58" s="18" t="n">
        <v>403.07632714</v>
      </c>
      <c r="N58" s="20" t="n">
        <v>5.20684722</v>
      </c>
      <c r="O58" s="18" t="s">
        <v>404</v>
      </c>
      <c r="P58" s="20" t="s">
        <v>404</v>
      </c>
      <c r="Q58" s="18" t="s">
        <v>404</v>
      </c>
      <c r="R58" s="20" t="s">
        <v>404</v>
      </c>
      <c r="S58" s="18" t="s">
        <v>404</v>
      </c>
      <c r="T58" s="20" t="s">
        <v>404</v>
      </c>
      <c r="U58" s="18" t="s">
        <v>404</v>
      </c>
      <c r="V58" s="20" t="s">
        <v>404</v>
      </c>
      <c r="W58" s="18" t="n">
        <v>374.49925543</v>
      </c>
      <c r="X58" s="20" t="n">
        <v>16.50230875</v>
      </c>
    </row>
    <row r="59" spans="1:24">
      <c r="A59" s="15" t="s">
        <v>456</v>
      </c>
      <c r="B59" s="17" t="n">
        <v>4826</v>
      </c>
      <c r="C59" s="18">
        <f>(0.0/B59*100)</f>
        <v/>
      </c>
      <c r="D59" s="19" t="n">
        <v>4826</v>
      </c>
      <c r="E59" s="18" t="n">
        <v>339.42961502</v>
      </c>
      <c r="F59" s="20" t="n">
        <v>4.12877426</v>
      </c>
      <c r="G59" s="18" t="n">
        <v>350.11634269</v>
      </c>
      <c r="H59" s="20" t="n">
        <v>3.93429066</v>
      </c>
      <c r="I59" s="18" t="n">
        <v>363.29611439</v>
      </c>
      <c r="J59" s="20" t="n">
        <v>2.09016247</v>
      </c>
      <c r="K59" s="18" t="n">
        <v>378.02215559</v>
      </c>
      <c r="L59" s="20" t="n">
        <v>3.53856976</v>
      </c>
      <c r="M59" s="18" t="s">
        <v>404</v>
      </c>
      <c r="N59" s="20" t="s">
        <v>404</v>
      </c>
      <c r="O59" s="18" t="s">
        <v>404</v>
      </c>
      <c r="P59" s="20" t="s">
        <v>404</v>
      </c>
      <c r="Q59" s="18" t="s">
        <v>404</v>
      </c>
      <c r="R59" s="20" t="s">
        <v>404</v>
      </c>
      <c r="S59" s="18" t="s">
        <v>404</v>
      </c>
      <c r="T59" s="20" t="s">
        <v>404</v>
      </c>
      <c r="U59" s="18" t="s">
        <v>404</v>
      </c>
      <c r="V59" s="20" t="s">
        <v>404</v>
      </c>
      <c r="W59" s="18" t="n">
        <v>330.04553564</v>
      </c>
      <c r="X59" s="20" t="n">
        <v>11.36723816</v>
      </c>
    </row>
    <row r="60" spans="1:24">
      <c r="A60" s="15" t="s">
        <v>457</v>
      </c>
      <c r="B60" s="17" t="n">
        <v>4546</v>
      </c>
      <c r="C60" s="18">
        <f>(0.0/B60*100)</f>
        <v/>
      </c>
      <c r="D60" s="19" t="n">
        <v>4546</v>
      </c>
      <c r="E60" s="18" t="n">
        <v>381.75402174</v>
      </c>
      <c r="F60" s="20" t="n">
        <v>11.98441044</v>
      </c>
      <c r="G60" s="18" t="n">
        <v>374.81219805</v>
      </c>
      <c r="H60" s="20" t="n">
        <v>7.13217887</v>
      </c>
      <c r="I60" s="18" t="n">
        <v>406.40724934</v>
      </c>
      <c r="J60" s="20" t="n">
        <v>8.76312998</v>
      </c>
      <c r="K60" s="18" t="n">
        <v>419.68456736</v>
      </c>
      <c r="L60" s="20" t="n">
        <v>10.54029253</v>
      </c>
      <c r="M60" s="18" t="n">
        <v>460.9601352</v>
      </c>
      <c r="N60" s="20" t="n">
        <v>31.2100677</v>
      </c>
      <c r="O60" s="18" t="s">
        <v>404</v>
      </c>
      <c r="P60" s="20" t="s">
        <v>404</v>
      </c>
      <c r="Q60" s="18" t="s">
        <v>404</v>
      </c>
      <c r="R60" s="20" t="s">
        <v>404</v>
      </c>
      <c r="S60" s="18" t="s">
        <v>404</v>
      </c>
      <c r="T60" s="20" t="s">
        <v>404</v>
      </c>
      <c r="U60" s="18" t="s">
        <v>404</v>
      </c>
      <c r="V60" s="20" t="s">
        <v>404</v>
      </c>
      <c r="W60" s="18" t="n">
        <v>376.90911877</v>
      </c>
      <c r="X60" s="20" t="n">
        <v>15.42886838</v>
      </c>
    </row>
    <row r="61" spans="1:24">
      <c r="A61" s="15" t="s">
        <v>458</v>
      </c>
      <c r="B61" s="17" t="n">
        <v>6525</v>
      </c>
      <c r="C61" s="18">
        <f>(0.0/B61*100)</f>
        <v/>
      </c>
      <c r="D61" s="19" t="n">
        <v>6525</v>
      </c>
      <c r="E61" s="18" t="n">
        <v>447.64419634</v>
      </c>
      <c r="F61" s="20" t="n">
        <v>4.51893715</v>
      </c>
      <c r="G61" s="18" t="n">
        <v>465.96176426</v>
      </c>
      <c r="H61" s="20" t="n">
        <v>5.81531367</v>
      </c>
      <c r="I61" s="18" t="n">
        <v>482.41396515</v>
      </c>
      <c r="J61" s="20" t="n">
        <v>5.68988496</v>
      </c>
      <c r="K61" s="18" t="n">
        <v>500.32688449</v>
      </c>
      <c r="L61" s="20" t="n">
        <v>5.21499069</v>
      </c>
      <c r="M61" s="18" t="s">
        <v>404</v>
      </c>
      <c r="N61" s="20" t="s">
        <v>404</v>
      </c>
      <c r="O61" s="18" t="s">
        <v>404</v>
      </c>
      <c r="P61" s="20" t="s">
        <v>404</v>
      </c>
      <c r="Q61" s="18" t="s">
        <v>404</v>
      </c>
      <c r="R61" s="20" t="s">
        <v>404</v>
      </c>
      <c r="S61" s="18" t="s">
        <v>404</v>
      </c>
      <c r="T61" s="20" t="s">
        <v>404</v>
      </c>
      <c r="U61" s="18" t="s">
        <v>404</v>
      </c>
      <c r="V61" s="20" t="s">
        <v>404</v>
      </c>
      <c r="W61" s="18" t="s">
        <v>404</v>
      </c>
      <c r="X61" s="20" t="s">
        <v>404</v>
      </c>
    </row>
    <row r="62" spans="1:24">
      <c r="A62" s="15" t="s">
        <v>459</v>
      </c>
      <c r="B62" s="17" t="n">
        <v>4476</v>
      </c>
      <c r="C62" s="18">
        <f>(0.0/B62*100)</f>
        <v/>
      </c>
      <c r="D62" s="19" t="n">
        <v>4476</v>
      </c>
      <c r="E62" s="18" t="n">
        <v>426.3256125</v>
      </c>
      <c r="F62" s="20" t="n">
        <v>25.82132181</v>
      </c>
      <c r="G62" s="18" t="s">
        <v>404</v>
      </c>
      <c r="H62" s="20" t="s">
        <v>404</v>
      </c>
      <c r="I62" s="18" t="n">
        <v>469.08040833</v>
      </c>
      <c r="J62" s="20" t="n">
        <v>25.19245269</v>
      </c>
      <c r="K62" s="18" t="n">
        <v>544.2170883700001</v>
      </c>
      <c r="L62" s="20" t="n">
        <v>1.12278638</v>
      </c>
      <c r="M62" s="18" t="s">
        <v>404</v>
      </c>
      <c r="N62" s="20" t="s">
        <v>404</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302.47834178</v>
      </c>
      <c r="F63" s="20" t="n">
        <v>8.207188629999999</v>
      </c>
      <c r="G63" s="18" t="n">
        <v>365.21052196</v>
      </c>
      <c r="H63" s="20" t="n">
        <v>4.05525991</v>
      </c>
      <c r="I63" s="18" t="n">
        <v>370.00158988</v>
      </c>
      <c r="J63" s="20" t="n">
        <v>1.9681188</v>
      </c>
      <c r="K63" s="18" t="n">
        <v>373.69806013</v>
      </c>
      <c r="L63" s="20" t="n">
        <v>2.18888287</v>
      </c>
      <c r="M63" s="18" t="n">
        <v>305.88287265</v>
      </c>
      <c r="N63" s="20" t="n">
        <v>108.53503887</v>
      </c>
      <c r="O63" s="18" t="s">
        <v>404</v>
      </c>
      <c r="P63" s="20" t="s">
        <v>404</v>
      </c>
      <c r="Q63" s="18" t="s">
        <v>404</v>
      </c>
      <c r="R63" s="20" t="s">
        <v>404</v>
      </c>
      <c r="S63" s="18" t="s">
        <v>404</v>
      </c>
      <c r="T63" s="20" t="s">
        <v>404</v>
      </c>
      <c r="U63" s="18" t="s">
        <v>404</v>
      </c>
      <c r="V63" s="20" t="s">
        <v>404</v>
      </c>
      <c r="W63" s="18" t="n">
        <v>400.00959244</v>
      </c>
      <c r="X63" s="20" t="n">
        <v>5.5596626</v>
      </c>
    </row>
    <row r="64" spans="1:24">
      <c r="A64" s="15" t="s">
        <v>461</v>
      </c>
      <c r="B64" s="17" t="n">
        <v>3634</v>
      </c>
      <c r="C64" s="18">
        <f>(27.0/B64*100)</f>
        <v/>
      </c>
      <c r="D64" s="19" t="n">
        <v>3607</v>
      </c>
      <c r="E64" s="18" t="n">
        <v>467.76532541</v>
      </c>
      <c r="F64" s="20" t="n">
        <v>4.66295059</v>
      </c>
      <c r="G64" s="18" t="n">
        <v>486.48150768</v>
      </c>
      <c r="H64" s="20" t="n">
        <v>2.3351554</v>
      </c>
      <c r="I64" s="18" t="n">
        <v>470.28942635</v>
      </c>
      <c r="J64" s="20" t="n">
        <v>3.09911654</v>
      </c>
      <c r="K64" s="18" t="s">
        <v>404</v>
      </c>
      <c r="L64" s="20" t="s">
        <v>404</v>
      </c>
      <c r="M64" s="18" t="s">
        <v>404</v>
      </c>
      <c r="N64" s="20" t="s">
        <v>404</v>
      </c>
      <c r="O64" s="18" t="s">
        <v>404</v>
      </c>
      <c r="P64" s="20" t="s">
        <v>404</v>
      </c>
      <c r="Q64" s="18" t="s">
        <v>404</v>
      </c>
      <c r="R64" s="20" t="s">
        <v>404</v>
      </c>
      <c r="S64" s="18" t="s">
        <v>404</v>
      </c>
      <c r="T64" s="20" t="s">
        <v>404</v>
      </c>
      <c r="U64" s="18" t="s">
        <v>404</v>
      </c>
      <c r="V64" s="20" t="s">
        <v>404</v>
      </c>
      <c r="W64" s="18" t="n">
        <v>377.60466111</v>
      </c>
      <c r="X64" s="20" t="n">
        <v>20.70165525</v>
      </c>
    </row>
    <row r="65" spans="1:24">
      <c r="A65" s="15" t="s">
        <v>462</v>
      </c>
      <c r="B65" s="17" t="n">
        <v>5325</v>
      </c>
      <c r="C65" s="18">
        <f>(0.0/B65*100)</f>
        <v/>
      </c>
      <c r="D65" s="19" t="n">
        <v>5325</v>
      </c>
      <c r="E65" s="18" t="n">
        <v>400.36483742</v>
      </c>
      <c r="F65" s="20" t="n">
        <v>2.94450214</v>
      </c>
      <c r="G65" s="18" t="n">
        <v>424.25888732</v>
      </c>
      <c r="H65" s="20" t="n">
        <v>5.73161622</v>
      </c>
      <c r="I65" s="18" t="n">
        <v>433.85573181</v>
      </c>
      <c r="J65" s="20" t="n">
        <v>10.93450188</v>
      </c>
      <c r="K65" s="18" t="n">
        <v>461.57952305</v>
      </c>
      <c r="L65" s="20" t="n">
        <v>6.13843898</v>
      </c>
      <c r="M65" s="18" t="s">
        <v>404</v>
      </c>
      <c r="N65" s="20" t="s">
        <v>404</v>
      </c>
      <c r="O65" s="18" t="s">
        <v>404</v>
      </c>
      <c r="P65" s="20" t="s">
        <v>404</v>
      </c>
      <c r="Q65" s="18" t="s">
        <v>404</v>
      </c>
      <c r="R65" s="20" t="s">
        <v>404</v>
      </c>
      <c r="S65" s="18" t="s">
        <v>404</v>
      </c>
      <c r="T65" s="20" t="s">
        <v>404</v>
      </c>
      <c r="U65" s="18" t="s">
        <v>404</v>
      </c>
      <c r="V65" s="20" t="s">
        <v>404</v>
      </c>
      <c r="W65" s="18" t="n">
        <v>385.21921148</v>
      </c>
      <c r="X65" s="20" t="n">
        <v>9.415639329999999</v>
      </c>
    </row>
    <row r="66" spans="1:24">
      <c r="A66" s="15" t="s">
        <v>463</v>
      </c>
      <c r="B66" s="17" t="n">
        <v>5665</v>
      </c>
      <c r="C66" s="18">
        <f>(0.0/B66*100)</f>
        <v/>
      </c>
      <c r="D66" s="19" t="n">
        <v>5665</v>
      </c>
      <c r="E66" s="18" t="n">
        <v>367.55944307</v>
      </c>
      <c r="F66" s="20" t="n">
        <v>14.71799953</v>
      </c>
      <c r="G66" s="18" t="n">
        <v>404.96969208</v>
      </c>
      <c r="H66" s="20" t="n">
        <v>4.29094679</v>
      </c>
      <c r="I66" s="18" t="n">
        <v>418.28820724</v>
      </c>
      <c r="J66" s="20" t="n">
        <v>2.04791101</v>
      </c>
      <c r="K66" s="18" t="n">
        <v>423.50102848</v>
      </c>
      <c r="L66" s="20" t="n">
        <v>2.92417105</v>
      </c>
      <c r="M66" s="18" t="s">
        <v>404</v>
      </c>
      <c r="N66" s="20" t="s">
        <v>404</v>
      </c>
      <c r="O66" s="18" t="s">
        <v>404</v>
      </c>
      <c r="P66" s="20" t="s">
        <v>404</v>
      </c>
      <c r="Q66" s="18" t="s">
        <v>404</v>
      </c>
      <c r="R66" s="20" t="s">
        <v>404</v>
      </c>
      <c r="S66" s="18" t="s">
        <v>404</v>
      </c>
      <c r="T66" s="20" t="s">
        <v>404</v>
      </c>
      <c r="U66" s="18" t="s">
        <v>404</v>
      </c>
      <c r="V66" s="20" t="s">
        <v>404</v>
      </c>
      <c r="W66" s="18" t="s">
        <v>404</v>
      </c>
      <c r="X66" s="20" t="s">
        <v>404</v>
      </c>
    </row>
    <row r="67" spans="1:24">
      <c r="A67" s="15" t="s">
        <v>464</v>
      </c>
      <c r="B67" s="17" t="n">
        <v>6971</v>
      </c>
      <c r="C67" s="18">
        <f>(0.0/B67*100)</f>
        <v/>
      </c>
      <c r="D67" s="19" t="n">
        <v>6971</v>
      </c>
      <c r="E67" s="18" t="n">
        <v>350.46900906</v>
      </c>
      <c r="F67" s="20" t="n">
        <v>5.74026458</v>
      </c>
      <c r="G67" s="18" t="n">
        <v>387.03491</v>
      </c>
      <c r="H67" s="20" t="n">
        <v>6.35522188</v>
      </c>
      <c r="I67" s="18" t="n">
        <v>402.20685861</v>
      </c>
      <c r="J67" s="20" t="n">
        <v>5.02824297</v>
      </c>
      <c r="K67" s="18" t="n">
        <v>419.28711242</v>
      </c>
      <c r="L67" s="20" t="n">
        <v>8.94993994</v>
      </c>
      <c r="M67" s="18" t="n">
        <v>404.97689673</v>
      </c>
      <c r="N67" s="20" t="n">
        <v>14.9097639</v>
      </c>
      <c r="O67" s="18" t="s">
        <v>404</v>
      </c>
      <c r="P67" s="20" t="s">
        <v>404</v>
      </c>
      <c r="Q67" s="18" t="s">
        <v>404</v>
      </c>
      <c r="R67" s="20" t="s">
        <v>404</v>
      </c>
      <c r="S67" s="18" t="s">
        <v>404</v>
      </c>
      <c r="T67" s="20" t="s">
        <v>404</v>
      </c>
      <c r="U67" s="18" t="s">
        <v>404</v>
      </c>
      <c r="V67" s="20" t="s">
        <v>404</v>
      </c>
      <c r="W67" s="18" t="n">
        <v>391.93406865</v>
      </c>
      <c r="X67" s="20" t="n">
        <v>15.35184549</v>
      </c>
    </row>
    <row r="68" spans="1:24">
      <c r="A68" s="15" t="s">
        <v>465</v>
      </c>
      <c r="B68" s="17" t="n">
        <v>12083</v>
      </c>
      <c r="C68" s="18">
        <f>(0.0/B68*100)</f>
        <v/>
      </c>
      <c r="D68" s="19" t="n">
        <v>12083</v>
      </c>
      <c r="E68" s="18" t="n">
        <v>378.81828795</v>
      </c>
      <c r="F68" s="20" t="n">
        <v>4.51677976</v>
      </c>
      <c r="G68" s="18" t="n">
        <v>368.6822211</v>
      </c>
      <c r="H68" s="20" t="n">
        <v>2.62947725</v>
      </c>
      <c r="I68" s="18" t="n">
        <v>394.36011726</v>
      </c>
      <c r="J68" s="20" t="n">
        <v>2.48372018</v>
      </c>
      <c r="K68" s="18" t="n">
        <v>423.50130116</v>
      </c>
      <c r="L68" s="20" t="n">
        <v>2.02237842</v>
      </c>
      <c r="M68" s="18" t="n">
        <v>422.08946266</v>
      </c>
      <c r="N68" s="20" t="n">
        <v>2.24678464</v>
      </c>
      <c r="O68" s="18" t="s">
        <v>404</v>
      </c>
      <c r="P68" s="20" t="s">
        <v>404</v>
      </c>
      <c r="Q68" s="18" t="s">
        <v>404</v>
      </c>
      <c r="R68" s="20" t="s">
        <v>404</v>
      </c>
      <c r="S68" s="18" t="s">
        <v>404</v>
      </c>
      <c r="T68" s="20" t="s">
        <v>404</v>
      </c>
      <c r="U68" s="18" t="s">
        <v>404</v>
      </c>
      <c r="V68" s="20" t="s">
        <v>404</v>
      </c>
      <c r="W68" s="18" t="s">
        <v>404</v>
      </c>
      <c r="X68" s="20" t="s">
        <v>404</v>
      </c>
    </row>
    <row r="69" spans="1:24">
      <c r="A69" s="15" t="s">
        <v>466</v>
      </c>
      <c r="B69" s="17" t="n">
        <v>4876</v>
      </c>
      <c r="C69" s="18">
        <f>(0.0/B69*100)</f>
        <v/>
      </c>
      <c r="D69" s="19" t="n">
        <v>4876</v>
      </c>
      <c r="E69" s="18" t="n">
        <v>405.8955827</v>
      </c>
      <c r="F69" s="20" t="n">
        <v>9.04127102</v>
      </c>
      <c r="G69" s="18" t="n">
        <v>418.95579718</v>
      </c>
      <c r="H69" s="20" t="n">
        <v>7.37424556</v>
      </c>
      <c r="I69" s="18" t="n">
        <v>445.22538205</v>
      </c>
      <c r="J69" s="20" t="n">
        <v>6.07817748</v>
      </c>
      <c r="K69" s="18" t="n">
        <v>473.49239599</v>
      </c>
      <c r="L69" s="20" t="n">
        <v>9.12901126</v>
      </c>
      <c r="M69" s="18" t="n">
        <v>472.78490121</v>
      </c>
      <c r="N69" s="20" t="n">
        <v>18.13042884</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475.6080158</v>
      </c>
      <c r="F70" s="20" t="n">
        <v>8.42780301</v>
      </c>
      <c r="G70" s="18" t="n">
        <v>483.93281759</v>
      </c>
      <c r="H70" s="20" t="n">
        <v>7.09612962</v>
      </c>
      <c r="I70" s="18" t="n">
        <v>482.58901105</v>
      </c>
      <c r="J70" s="20" t="n">
        <v>7.18270611</v>
      </c>
      <c r="K70" s="18" t="n">
        <v>504.62167294</v>
      </c>
      <c r="L70" s="20" t="n">
        <v>5.32419372</v>
      </c>
      <c r="M70" s="18" t="n">
        <v>509.65740191</v>
      </c>
      <c r="N70" s="20" t="n">
        <v>4.87750727</v>
      </c>
      <c r="O70" s="18" t="s">
        <v>404</v>
      </c>
      <c r="P70" s="20" t="s">
        <v>404</v>
      </c>
      <c r="Q70" s="18" t="s">
        <v>404</v>
      </c>
      <c r="R70" s="20" t="s">
        <v>404</v>
      </c>
      <c r="S70" s="18" t="s">
        <v>404</v>
      </c>
      <c r="T70" s="20" t="s">
        <v>404</v>
      </c>
      <c r="U70" s="18" t="s">
        <v>404</v>
      </c>
      <c r="V70" s="20" t="s">
        <v>404</v>
      </c>
      <c r="W70" s="18" t="n">
        <v>486.14931429</v>
      </c>
      <c r="X70" s="20" t="n">
        <v>11.96308944</v>
      </c>
    </row>
    <row r="71" spans="1:24">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564.90532266</v>
      </c>
      <c r="N71" s="20" t="n">
        <v>1.65872279</v>
      </c>
      <c r="O71" s="18" t="s">
        <v>404</v>
      </c>
      <c r="P71" s="20" t="s">
        <v>404</v>
      </c>
      <c r="Q71" s="18" t="s">
        <v>404</v>
      </c>
      <c r="R71" s="20" t="s">
        <v>404</v>
      </c>
      <c r="S71" s="18" t="s">
        <v>404</v>
      </c>
      <c r="T71" s="20" t="s">
        <v>404</v>
      </c>
      <c r="U71" s="18" t="s">
        <v>404</v>
      </c>
      <c r="V71" s="20" t="s">
        <v>404</v>
      </c>
      <c r="W71" s="18" t="n">
        <v>559.61598109</v>
      </c>
      <c r="X71" s="20" t="n">
        <v>3.31611089</v>
      </c>
    </row>
    <row r="72" spans="1:24">
      <c r="A72" s="15" t="s">
        <v>469</v>
      </c>
      <c r="B72" s="17" t="n">
        <v>7708</v>
      </c>
      <c r="C72" s="18">
        <f>(0.0/B72*100)</f>
        <v/>
      </c>
      <c r="D72" s="19" t="n">
        <v>7708</v>
      </c>
      <c r="E72" s="18" t="n">
        <v>495.68352918</v>
      </c>
      <c r="F72" s="20" t="n">
        <v>9.98904943</v>
      </c>
      <c r="G72" s="18" t="n">
        <v>489.2617532</v>
      </c>
      <c r="H72" s="20" t="n">
        <v>7.80046661</v>
      </c>
      <c r="I72" s="18" t="n">
        <v>513.8807378</v>
      </c>
      <c r="J72" s="20" t="n">
        <v>6.29708877</v>
      </c>
      <c r="K72" s="18" t="n">
        <v>550.85254481</v>
      </c>
      <c r="L72" s="20" t="n">
        <v>7.87669253</v>
      </c>
      <c r="M72" s="18" t="n">
        <v>575.13123391</v>
      </c>
      <c r="N72" s="20" t="n">
        <v>7.20236981</v>
      </c>
      <c r="O72" s="18" t="s">
        <v>404</v>
      </c>
      <c r="P72" s="20" t="s">
        <v>404</v>
      </c>
      <c r="Q72" s="18" t="s">
        <v>404</v>
      </c>
      <c r="R72" s="20" t="s">
        <v>404</v>
      </c>
      <c r="S72" s="18" t="s">
        <v>404</v>
      </c>
      <c r="T72" s="20" t="s">
        <v>404</v>
      </c>
      <c r="U72" s="18" t="s">
        <v>404</v>
      </c>
      <c r="V72" s="20" t="s">
        <v>404</v>
      </c>
      <c r="W72" s="18" t="s">
        <v>404</v>
      </c>
      <c r="X72" s="20" t="s">
        <v>404</v>
      </c>
    </row>
    <row r="73" spans="1:24">
      <c r="A73" s="15" t="s">
        <v>470</v>
      </c>
      <c r="B73" s="17" t="n">
        <v>8249</v>
      </c>
      <c r="C73" s="18">
        <f>(0.0/B73*100)</f>
        <v/>
      </c>
      <c r="D73" s="19" t="n">
        <v>8249</v>
      </c>
      <c r="E73" s="18" t="n">
        <v>389.75358753</v>
      </c>
      <c r="F73" s="20" t="n">
        <v>5.35100152</v>
      </c>
      <c r="G73" s="18" t="n">
        <v>409.74820004</v>
      </c>
      <c r="H73" s="20" t="n">
        <v>5.33448541</v>
      </c>
      <c r="I73" s="18" t="n">
        <v>418.39421221</v>
      </c>
      <c r="J73" s="20" t="n">
        <v>5.83280627</v>
      </c>
      <c r="K73" s="18" t="n">
        <v>437.59601991</v>
      </c>
      <c r="L73" s="20" t="n">
        <v>9.965875280000001</v>
      </c>
      <c r="M73" s="18" t="n">
        <v>450.1751373</v>
      </c>
      <c r="N73" s="20" t="n">
        <v>18.98446034</v>
      </c>
      <c r="O73" s="18" t="s">
        <v>404</v>
      </c>
      <c r="P73" s="20" t="s">
        <v>404</v>
      </c>
      <c r="Q73" s="18" t="s">
        <v>404</v>
      </c>
      <c r="R73" s="20" t="s">
        <v>404</v>
      </c>
      <c r="S73" s="18" t="s">
        <v>404</v>
      </c>
      <c r="T73" s="20" t="s">
        <v>404</v>
      </c>
      <c r="U73" s="18" t="s">
        <v>404</v>
      </c>
      <c r="V73" s="20" t="s">
        <v>404</v>
      </c>
      <c r="W73" s="18" t="n">
        <v>409.05057453</v>
      </c>
      <c r="X73" s="20" t="n">
        <v>19.98583417</v>
      </c>
    </row>
    <row r="74" spans="1:24">
      <c r="A74" s="15" t="s">
        <v>471</v>
      </c>
      <c r="B74" s="17" t="n">
        <v>4692</v>
      </c>
      <c r="C74" s="18">
        <f>(484.0/B74*100)</f>
        <v/>
      </c>
      <c r="D74" s="19" t="n">
        <v>4208</v>
      </c>
      <c r="E74" s="18" t="n">
        <v>372.9582013</v>
      </c>
      <c r="F74" s="20" t="n">
        <v>3.71884785</v>
      </c>
      <c r="G74" s="18" t="n">
        <v>409.70568397</v>
      </c>
      <c r="H74" s="20" t="n">
        <v>2.206388</v>
      </c>
      <c r="I74" s="18" t="n">
        <v>446.60813191</v>
      </c>
      <c r="J74" s="20" t="n">
        <v>2.65671459</v>
      </c>
      <c r="K74" s="18" t="s">
        <v>404</v>
      </c>
      <c r="L74" s="20" t="s">
        <v>404</v>
      </c>
      <c r="M74" s="18" t="s">
        <v>404</v>
      </c>
      <c r="N74" s="20" t="s">
        <v>404</v>
      </c>
      <c r="O74" s="18" t="s">
        <v>404</v>
      </c>
      <c r="P74" s="20" t="s">
        <v>404</v>
      </c>
      <c r="Q74" s="18" t="s">
        <v>404</v>
      </c>
      <c r="R74" s="20" t="s">
        <v>404</v>
      </c>
      <c r="S74" s="18" t="s">
        <v>404</v>
      </c>
      <c r="T74" s="20" t="s">
        <v>404</v>
      </c>
      <c r="U74" s="18" t="s">
        <v>404</v>
      </c>
      <c r="V74" s="20" t="s">
        <v>404</v>
      </c>
      <c r="W74" s="18" t="n">
        <v>408.80962205</v>
      </c>
      <c r="X74" s="20" t="n">
        <v>12.59341851</v>
      </c>
    </row>
    <row r="75" spans="1:24">
      <c r="A75" s="15" t="s">
        <v>472</v>
      </c>
      <c r="B75" s="17" t="n">
        <v>5375</v>
      </c>
      <c r="C75" s="18">
        <f>(483.0/B75*100)</f>
        <v/>
      </c>
      <c r="D75" s="19" t="n">
        <v>4892</v>
      </c>
      <c r="E75" s="18" t="n">
        <v>311.17990806</v>
      </c>
      <c r="F75" s="20" t="n">
        <v>10.87712068</v>
      </c>
      <c r="G75" s="18" t="n">
        <v>347.80009923</v>
      </c>
      <c r="H75" s="20" t="n">
        <v>7.51985688</v>
      </c>
      <c r="I75" s="18" t="n">
        <v>364.13626853</v>
      </c>
      <c r="J75" s="20" t="n">
        <v>5.12536268</v>
      </c>
      <c r="K75" s="18" t="n">
        <v>398.40853405</v>
      </c>
      <c r="L75" s="20" t="n">
        <v>10.3629356</v>
      </c>
      <c r="M75" s="18" t="n">
        <v>364.72654594</v>
      </c>
      <c r="N75" s="20" t="n">
        <v>33.82712444</v>
      </c>
      <c r="O75" s="18" t="s">
        <v>404</v>
      </c>
      <c r="P75" s="20" t="s">
        <v>404</v>
      </c>
      <c r="Q75" s="18" t="s">
        <v>404</v>
      </c>
      <c r="R75" s="20" t="s">
        <v>404</v>
      </c>
      <c r="S75" s="18" t="s">
        <v>404</v>
      </c>
      <c r="T75" s="20" t="s">
        <v>404</v>
      </c>
      <c r="U75" s="18" t="s">
        <v>404</v>
      </c>
      <c r="V75" s="20" t="s">
        <v>404</v>
      </c>
      <c r="W75" s="18" t="n">
        <v>383.42588353</v>
      </c>
      <c r="X75" s="20" t="n">
        <v>20.84128352</v>
      </c>
    </row>
    <row r="76" spans="1:24">
      <c r="A76" s="15" t="s">
        <v>473</v>
      </c>
      <c r="B76" s="17" t="n">
        <v>14167</v>
      </c>
      <c r="C76" s="18">
        <f>(1400.0/B76*100)</f>
        <v/>
      </c>
      <c r="D76" s="19" t="n">
        <v>12767</v>
      </c>
      <c r="E76" s="18" t="n">
        <v>384.85152498</v>
      </c>
      <c r="F76" s="20" t="n">
        <v>9.97000106</v>
      </c>
      <c r="G76" s="18" t="n">
        <v>389.06864938</v>
      </c>
      <c r="H76" s="20" t="n">
        <v>8.09467289</v>
      </c>
      <c r="I76" s="18" t="n">
        <v>412.25211968</v>
      </c>
      <c r="J76" s="20" t="n">
        <v>10.7789426</v>
      </c>
      <c r="K76" s="18" t="n">
        <v>423.46988073</v>
      </c>
      <c r="L76" s="20" t="n">
        <v>5.59665773</v>
      </c>
      <c r="M76" s="18" t="n">
        <v>470.86349759</v>
      </c>
      <c r="N76" s="20" t="n">
        <v>4.45682173</v>
      </c>
      <c r="O76" s="18" t="s">
        <v>404</v>
      </c>
      <c r="P76" s="20" t="s">
        <v>404</v>
      </c>
      <c r="Q76" s="18" t="s">
        <v>404</v>
      </c>
      <c r="R76" s="20" t="s">
        <v>404</v>
      </c>
      <c r="S76" s="18" t="s">
        <v>404</v>
      </c>
      <c r="T76" s="20" t="s">
        <v>404</v>
      </c>
      <c r="U76" s="18" t="s">
        <v>404</v>
      </c>
      <c r="V76" s="20" t="s">
        <v>404</v>
      </c>
      <c r="W76" s="18" t="n">
        <v>449.98492986</v>
      </c>
      <c r="X76" s="20" t="n">
        <v>14.07574375</v>
      </c>
    </row>
    <row r="77" spans="1:24">
      <c r="A77" s="15" t="s">
        <v>474</v>
      </c>
      <c r="B77" s="17" t="n">
        <v>6062</v>
      </c>
      <c r="C77" s="18">
        <f>(0.0/B77*100)</f>
        <v/>
      </c>
      <c r="D77" s="19" t="n">
        <v>6062</v>
      </c>
      <c r="E77" s="18" t="n">
        <v>387.89521486</v>
      </c>
      <c r="F77" s="20" t="n">
        <v>10.43090547</v>
      </c>
      <c r="G77" s="18" t="n">
        <v>405.43873375</v>
      </c>
      <c r="H77" s="20" t="n">
        <v>5.76898353</v>
      </c>
      <c r="I77" s="18" t="n">
        <v>406.90696019</v>
      </c>
      <c r="J77" s="20" t="n">
        <v>4.24321888</v>
      </c>
      <c r="K77" s="18" t="n">
        <v>417.61663547</v>
      </c>
      <c r="L77" s="20" t="n">
        <v>7.90276732</v>
      </c>
      <c r="M77" s="18" t="n">
        <v>445.70939345</v>
      </c>
      <c r="N77" s="20" t="n">
        <v>6.49594219</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485.18355577</v>
      </c>
      <c r="F78" s="20" t="n">
        <v>5.94397707</v>
      </c>
      <c r="G78" s="18" t="n">
        <v>471.99439584</v>
      </c>
      <c r="H78" s="20" t="n">
        <v>8.4700793</v>
      </c>
      <c r="I78" s="18" t="n">
        <v>512.0067851</v>
      </c>
      <c r="J78" s="20" t="n">
        <v>11.92960087</v>
      </c>
      <c r="K78" s="18" t="n">
        <v>527.10367444</v>
      </c>
      <c r="L78" s="20" t="n">
        <v>14.23231263</v>
      </c>
      <c r="M78" s="18" t="n">
        <v>522.91151772</v>
      </c>
      <c r="N78" s="20" t="n">
        <v>12.61260459</v>
      </c>
      <c r="O78" s="18" t="s">
        <v>404</v>
      </c>
      <c r="P78" s="20" t="s">
        <v>404</v>
      </c>
      <c r="Q78" s="18" t="s">
        <v>404</v>
      </c>
      <c r="R78" s="20" t="s">
        <v>404</v>
      </c>
      <c r="S78" s="18" t="s">
        <v>404</v>
      </c>
      <c r="T78" s="20" t="s">
        <v>404</v>
      </c>
      <c r="U78" s="18" t="n">
        <v>530.80318183</v>
      </c>
      <c r="V78" s="20" t="n">
        <v>7.86985843</v>
      </c>
      <c r="W78" s="18" t="s">
        <v>404</v>
      </c>
      <c r="X78" s="20" t="s">
        <v>404</v>
      </c>
    </row>
    <row customHeight="1" ht="25" r="79" spans="1:24">
      <c r="A79" s="15" t="s">
        <v>476</v>
      </c>
      <c r="B79" s="17" t="n">
        <v>1657</v>
      </c>
      <c r="C79" s="18">
        <f>(21.0/B79*100)</f>
        <v/>
      </c>
      <c r="D79" s="19" t="n">
        <v>1636</v>
      </c>
      <c r="E79" s="18" t="s">
        <v>404</v>
      </c>
      <c r="F79" s="20" t="s">
        <v>404</v>
      </c>
      <c r="G79" s="18" t="s">
        <v>404</v>
      </c>
      <c r="H79" s="20" t="s">
        <v>404</v>
      </c>
      <c r="I79" s="18" t="n">
        <v>424.60255775</v>
      </c>
      <c r="J79" s="20" t="n">
        <v>28.67437343</v>
      </c>
      <c r="K79" s="18" t="n">
        <v>480.06141346</v>
      </c>
      <c r="L79" s="20" t="n">
        <v>14.42251496</v>
      </c>
      <c r="M79" s="18" t="n">
        <v>456.81111848</v>
      </c>
      <c r="N79" s="20" t="n">
        <v>7.81634547</v>
      </c>
      <c r="O79" s="18" t="s">
        <v>404</v>
      </c>
      <c r="P79" s="20" t="s">
        <v>404</v>
      </c>
      <c r="Q79" s="18" t="s">
        <v>404</v>
      </c>
      <c r="R79" s="20" t="s">
        <v>404</v>
      </c>
      <c r="S79" s="18" t="s">
        <v>404</v>
      </c>
      <c r="T79" s="20" t="s">
        <v>404</v>
      </c>
      <c r="U79" s="18" t="s">
        <v>404</v>
      </c>
      <c r="V79" s="20" t="s">
        <v>404</v>
      </c>
      <c r="W79" s="18" t="n">
        <v>454.30287093</v>
      </c>
      <c r="X79" s="20" t="n">
        <v>24.62578296</v>
      </c>
    </row>
    <row r="80" spans="1:24">
      <c r="A80" s="15" t="s">
        <v>477</v>
      </c>
      <c r="B80" s="17" t="n">
        <v>7841</v>
      </c>
      <c r="C80" s="18">
        <f>(0.0/B80*100)</f>
        <v/>
      </c>
      <c r="D80" s="19" t="n">
        <v>7841</v>
      </c>
      <c r="E80" s="18" t="n">
        <v>445.16953448</v>
      </c>
      <c r="F80" s="20" t="n">
        <v>7.49621074</v>
      </c>
      <c r="G80" s="18" t="n">
        <v>445.49701561</v>
      </c>
      <c r="H80" s="20" t="n">
        <v>9.834469240000001</v>
      </c>
      <c r="I80" s="18" t="n">
        <v>458.72231296</v>
      </c>
      <c r="J80" s="20" t="n">
        <v>10.46674391</v>
      </c>
      <c r="K80" s="18" t="n">
        <v>478.33193184</v>
      </c>
      <c r="L80" s="20" t="n">
        <v>7.10470744</v>
      </c>
      <c r="M80" s="18" t="n">
        <v>466.60614249</v>
      </c>
      <c r="N80" s="20" t="n">
        <v>13.17445187</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420.22383628</v>
      </c>
      <c r="F81" s="20" t="n">
        <v>5.90516415</v>
      </c>
      <c r="G81" s="18" t="n">
        <v>428.85648794</v>
      </c>
      <c r="H81" s="20" t="n">
        <v>5.64810996</v>
      </c>
      <c r="I81" s="18" t="n">
        <v>452.92175686</v>
      </c>
      <c r="J81" s="20" t="n">
        <v>7.24374141</v>
      </c>
      <c r="K81" s="18" t="n">
        <v>459.71771458</v>
      </c>
      <c r="L81" s="20" t="n">
        <v>5.9454909</v>
      </c>
      <c r="M81" s="18" t="n">
        <v>475.43919238</v>
      </c>
      <c r="N81" s="20" t="n">
        <v>16.60569364</v>
      </c>
      <c r="O81" s="18" t="s">
        <v>404</v>
      </c>
      <c r="P81" s="20" t="s">
        <v>404</v>
      </c>
      <c r="Q81" s="18" t="s">
        <v>404</v>
      </c>
      <c r="R81" s="20" t="s">
        <v>404</v>
      </c>
      <c r="S81" s="18" t="s">
        <v>404</v>
      </c>
      <c r="T81" s="20" t="s">
        <v>404</v>
      </c>
      <c r="U81" s="18" t="s">
        <v>404</v>
      </c>
      <c r="V81" s="20" t="s">
        <v>404</v>
      </c>
      <c r="W81" s="18" t="n">
        <v>440.34716795</v>
      </c>
      <c r="X81" s="20" t="n">
        <v>10.56228705</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F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2">
      <c r="A1" s="4" t="s">
        <v>383</v>
      </c>
    </row>
    <row r="2" spans="1:32">
      <c r="A2" s="5" t="s">
        <v>493</v>
      </c>
    </row>
    <row customHeight="1" ht="30" r="4" spans="1:32">
      <c r="A4" s="6" t="n"/>
      <c r="B4" s="7" t="s">
        <v>385</v>
      </c>
      <c r="C4" s="7" t="s">
        <v>386</v>
      </c>
      <c r="D4" s="8" t="s">
        <v>385</v>
      </c>
      <c r="E4" s="9" t="s">
        <v>494</v>
      </c>
      <c r="F4" s="10" t="n"/>
      <c r="G4" s="9" t="s">
        <v>495</v>
      </c>
      <c r="H4" s="10" t="n"/>
      <c r="I4" s="9" t="s">
        <v>496</v>
      </c>
      <c r="J4" s="10" t="n"/>
      <c r="K4" s="9" t="s">
        <v>497</v>
      </c>
      <c r="L4" s="10" t="n"/>
      <c r="M4" s="9" t="s">
        <v>498</v>
      </c>
      <c r="N4" s="10" t="n"/>
      <c r="O4" s="9" t="s">
        <v>499</v>
      </c>
      <c r="P4" s="10" t="n"/>
      <c r="Q4" s="9" t="s">
        <v>500</v>
      </c>
      <c r="R4" s="10" t="n"/>
      <c r="S4" s="9" t="s">
        <v>501</v>
      </c>
      <c r="T4" s="10" t="n"/>
      <c r="U4" s="9" t="s">
        <v>502</v>
      </c>
      <c r="V4" s="10" t="n"/>
      <c r="W4" s="9" t="s">
        <v>392</v>
      </c>
      <c r="X4" s="10" t="n"/>
      <c r="Y4" s="9" t="s">
        <v>393</v>
      </c>
      <c r="Z4" s="10" t="n"/>
      <c r="AA4" s="9" t="s">
        <v>394</v>
      </c>
      <c r="AB4" s="10" t="n"/>
      <c r="AC4" s="9" t="s">
        <v>395</v>
      </c>
      <c r="AD4" s="10" t="n"/>
      <c r="AE4" s="9" t="s">
        <v>396</v>
      </c>
      <c r="AF4" s="10" t="n"/>
    </row>
    <row r="5" spans="1:3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c r="AA5" s="12" t="s">
        <v>400</v>
      </c>
      <c r="AB5" s="11" t="s">
        <v>401</v>
      </c>
      <c r="AC5" s="12" t="s">
        <v>400</v>
      </c>
      <c r="AD5" s="11" t="s">
        <v>401</v>
      </c>
      <c r="AE5" s="12" t="s">
        <v>400</v>
      </c>
      <c r="AF5" s="11" t="s">
        <v>401</v>
      </c>
    </row>
    <row r="6" spans="1:3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6" t="n"/>
    </row>
    <row r="7" spans="1:32">
      <c r="A7" s="15" t="s">
        <v>403</v>
      </c>
      <c r="B7" s="17" t="n">
        <v>14530</v>
      </c>
      <c r="C7" s="18">
        <f>(1135.0/B7*100)</f>
        <v/>
      </c>
      <c r="D7" s="19" t="n">
        <v>13395</v>
      </c>
      <c r="E7" s="18" t="n">
        <v>472.93944287</v>
      </c>
      <c r="F7" s="20" t="n">
        <v>15.88595181</v>
      </c>
      <c r="G7" s="18" t="n">
        <v>499.84202366</v>
      </c>
      <c r="H7" s="20" t="n">
        <v>12.29124226</v>
      </c>
      <c r="I7" s="18" t="n">
        <v>492.05405444</v>
      </c>
      <c r="J7" s="20" t="n">
        <v>2.97023087</v>
      </c>
      <c r="K7" s="18" t="n">
        <v>496.16839238</v>
      </c>
      <c r="L7" s="20" t="n">
        <v>2.78821764</v>
      </c>
      <c r="M7" s="18" t="n">
        <v>511.18232497</v>
      </c>
      <c r="N7" s="20" t="n">
        <v>7.85211217</v>
      </c>
      <c r="O7" s="18" t="n">
        <v>471.10107668</v>
      </c>
      <c r="P7" s="20" t="n">
        <v>18.44520985</v>
      </c>
      <c r="Q7" s="18" t="s">
        <v>404</v>
      </c>
      <c r="R7" s="20" t="s">
        <v>404</v>
      </c>
      <c r="S7" s="18" t="s">
        <v>404</v>
      </c>
      <c r="T7" s="20" t="s">
        <v>404</v>
      </c>
      <c r="U7" s="18" t="s">
        <v>404</v>
      </c>
      <c r="V7" s="20" t="s">
        <v>404</v>
      </c>
      <c r="W7" s="18" t="s">
        <v>404</v>
      </c>
      <c r="X7" s="20" t="s">
        <v>404</v>
      </c>
      <c r="Y7" s="18" t="s">
        <v>404</v>
      </c>
      <c r="Z7" s="20" t="s">
        <v>404</v>
      </c>
      <c r="AA7" s="18" t="s">
        <v>404</v>
      </c>
      <c r="AB7" s="20" t="s">
        <v>404</v>
      </c>
      <c r="AC7" s="18" t="s">
        <v>404</v>
      </c>
      <c r="AD7" s="20" t="s">
        <v>404</v>
      </c>
      <c r="AE7" s="18" t="n">
        <v>462.26451945</v>
      </c>
      <c r="AF7" s="20" t="n">
        <v>7.07677578</v>
      </c>
    </row>
    <row r="8" spans="1:32">
      <c r="A8" s="15" t="s">
        <v>405</v>
      </c>
      <c r="B8" s="17" t="n">
        <v>7007</v>
      </c>
      <c r="C8" s="18">
        <f>(0.0/B8*100)</f>
        <v/>
      </c>
      <c r="D8" s="19" t="n">
        <v>7007</v>
      </c>
      <c r="E8" s="18" t="n">
        <v>442.21218516</v>
      </c>
      <c r="F8" s="20" t="n">
        <v>11.03991095</v>
      </c>
      <c r="G8" s="18" t="n">
        <v>467.26550379</v>
      </c>
      <c r="H8" s="20" t="n">
        <v>11.94905836</v>
      </c>
      <c r="I8" s="18" t="n">
        <v>503.66156569</v>
      </c>
      <c r="J8" s="20" t="n">
        <v>5.1285044</v>
      </c>
      <c r="K8" s="18" t="n">
        <v>514.53288793</v>
      </c>
      <c r="L8" s="20" t="n">
        <v>8.727117290000001</v>
      </c>
      <c r="M8" s="18" t="n">
        <v>528.18687955</v>
      </c>
      <c r="N8" s="20" t="n">
        <v>21.46637856</v>
      </c>
      <c r="O8" s="18" t="s">
        <v>404</v>
      </c>
      <c r="P8" s="20" t="s">
        <v>404</v>
      </c>
      <c r="Q8" s="18" t="n">
        <v>452.43675843</v>
      </c>
      <c r="R8" s="20" t="n">
        <v>14.91977164</v>
      </c>
      <c r="S8" s="18" t="n">
        <v>518.36188738</v>
      </c>
      <c r="T8" s="20" t="n">
        <v>9.394177790000001</v>
      </c>
      <c r="U8" s="18" t="n">
        <v>472.97040275</v>
      </c>
      <c r="V8" s="20" t="n">
        <v>37.69108996</v>
      </c>
      <c r="W8" s="18" t="s">
        <v>404</v>
      </c>
      <c r="X8" s="20" t="s">
        <v>404</v>
      </c>
      <c r="Y8" s="18" t="s">
        <v>404</v>
      </c>
      <c r="Z8" s="20" t="s">
        <v>404</v>
      </c>
      <c r="AA8" s="18" t="s">
        <v>404</v>
      </c>
      <c r="AB8" s="20" t="s">
        <v>404</v>
      </c>
      <c r="AC8" s="18" t="s">
        <v>404</v>
      </c>
      <c r="AD8" s="20" t="s">
        <v>404</v>
      </c>
      <c r="AE8" s="18" t="n">
        <v>567.03218321</v>
      </c>
      <c r="AF8" s="20" t="n">
        <v>24.77143998</v>
      </c>
    </row>
    <row r="9" spans="1:32">
      <c r="A9" s="15" t="s">
        <v>406</v>
      </c>
      <c r="B9" s="17" t="n">
        <v>9651</v>
      </c>
      <c r="C9" s="18">
        <f>(200.0/B9*100)</f>
        <v/>
      </c>
      <c r="D9" s="19" t="n">
        <v>9451</v>
      </c>
      <c r="E9" s="18" t="n">
        <v>433.83386034</v>
      </c>
      <c r="F9" s="20" t="n">
        <v>9.308094949999999</v>
      </c>
      <c r="G9" s="18" t="n">
        <v>508.06506199</v>
      </c>
      <c r="H9" s="20" t="n">
        <v>5.22343693</v>
      </c>
      <c r="I9" s="18" t="n">
        <v>538.80840434</v>
      </c>
      <c r="J9" s="20" t="n">
        <v>5.0966807</v>
      </c>
      <c r="K9" s="18" t="n">
        <v>562.71871673</v>
      </c>
      <c r="L9" s="20" t="n">
        <v>9.16088437</v>
      </c>
      <c r="M9" s="18" t="s">
        <v>404</v>
      </c>
      <c r="N9" s="20" t="s">
        <v>404</v>
      </c>
      <c r="O9" s="18" t="s">
        <v>404</v>
      </c>
      <c r="P9" s="20" t="s">
        <v>404</v>
      </c>
      <c r="Q9" s="18" t="s">
        <v>404</v>
      </c>
      <c r="R9" s="20" t="s">
        <v>404</v>
      </c>
      <c r="S9" s="18" t="s">
        <v>404</v>
      </c>
      <c r="T9" s="20" t="s">
        <v>404</v>
      </c>
      <c r="U9" s="18" t="n">
        <v>491.99990599</v>
      </c>
      <c r="V9" s="20" t="n">
        <v>56.67370569</v>
      </c>
      <c r="W9" s="18" t="s">
        <v>404</v>
      </c>
      <c r="X9" s="20" t="s">
        <v>404</v>
      </c>
      <c r="Y9" s="18" t="s">
        <v>404</v>
      </c>
      <c r="Z9" s="20" t="s">
        <v>404</v>
      </c>
      <c r="AA9" s="18" t="s">
        <v>404</v>
      </c>
      <c r="AB9" s="20" t="s">
        <v>404</v>
      </c>
      <c r="AC9" s="18" t="s">
        <v>404</v>
      </c>
      <c r="AD9" s="20" t="s">
        <v>404</v>
      </c>
      <c r="AE9" s="18" t="n">
        <v>427.96031588</v>
      </c>
      <c r="AF9" s="20" t="n">
        <v>12.26149136</v>
      </c>
    </row>
    <row r="10" spans="1:32">
      <c r="A10" s="15" t="s">
        <v>407</v>
      </c>
      <c r="B10" s="17" t="n">
        <v>20058</v>
      </c>
      <c r="C10" s="18">
        <f>(2769.0/B10*100)</f>
        <v/>
      </c>
      <c r="D10" s="19" t="n">
        <v>17289</v>
      </c>
      <c r="E10" s="18" t="n">
        <v>504.02134226</v>
      </c>
      <c r="F10" s="20" t="n">
        <v>13.71225847</v>
      </c>
      <c r="G10" s="18" t="n">
        <v>499.56020532</v>
      </c>
      <c r="H10" s="20" t="n">
        <v>6.68427707</v>
      </c>
      <c r="I10" s="18" t="n">
        <v>499.95129544</v>
      </c>
      <c r="J10" s="20" t="n">
        <v>4.1140687</v>
      </c>
      <c r="K10" s="18" t="n">
        <v>522.03889396</v>
      </c>
      <c r="L10" s="20" t="n">
        <v>3.44682368</v>
      </c>
      <c r="M10" s="18" t="n">
        <v>538.9919158599999</v>
      </c>
      <c r="N10" s="20" t="n">
        <v>6.26741372</v>
      </c>
      <c r="O10" s="18" t="n">
        <v>543.38862016</v>
      </c>
      <c r="P10" s="20" t="n">
        <v>17.83173186</v>
      </c>
      <c r="Q10" s="18" t="s">
        <v>404</v>
      </c>
      <c r="R10" s="20" t="s">
        <v>404</v>
      </c>
      <c r="S10" s="18" t="s">
        <v>404</v>
      </c>
      <c r="T10" s="20" t="s">
        <v>404</v>
      </c>
      <c r="U10" s="18" t="n">
        <v>522.88905</v>
      </c>
      <c r="V10" s="20" t="n">
        <v>18.90895975</v>
      </c>
      <c r="W10" s="18" t="s">
        <v>404</v>
      </c>
      <c r="X10" s="20" t="s">
        <v>404</v>
      </c>
      <c r="Y10" s="18" t="s">
        <v>404</v>
      </c>
      <c r="Z10" s="20" t="s">
        <v>404</v>
      </c>
      <c r="AA10" s="18" t="s">
        <v>404</v>
      </c>
      <c r="AB10" s="20" t="s">
        <v>404</v>
      </c>
      <c r="AC10" s="18" t="s">
        <v>404</v>
      </c>
      <c r="AD10" s="20" t="s">
        <v>404</v>
      </c>
      <c r="AE10" s="18" t="n">
        <v>491.66601501</v>
      </c>
      <c r="AF10" s="20" t="n">
        <v>9.83732839</v>
      </c>
    </row>
    <row r="11" spans="1:32">
      <c r="A11" s="15" t="s">
        <v>408</v>
      </c>
      <c r="B11" s="17" t="n">
        <v>7053</v>
      </c>
      <c r="C11" s="18">
        <f>(137.0/B11*100)</f>
        <v/>
      </c>
      <c r="D11" s="19" t="n">
        <v>6916</v>
      </c>
      <c r="E11" s="18" t="n">
        <v>393.06409678</v>
      </c>
      <c r="F11" s="20" t="n">
        <v>48.58480622</v>
      </c>
      <c r="G11" s="18" t="n">
        <v>407.02038907</v>
      </c>
      <c r="H11" s="20" t="n">
        <v>21.36723527</v>
      </c>
      <c r="I11" s="18" t="n">
        <v>413.64604486</v>
      </c>
      <c r="J11" s="20" t="n">
        <v>13.06121284</v>
      </c>
      <c r="K11" s="18" t="n">
        <v>421.48665591</v>
      </c>
      <c r="L11" s="20" t="n">
        <v>8.98877003</v>
      </c>
      <c r="M11" s="18" t="n">
        <v>414.92045073</v>
      </c>
      <c r="N11" s="20" t="n">
        <v>6.6634948</v>
      </c>
      <c r="O11" s="18" t="n">
        <v>417.1757463</v>
      </c>
      <c r="P11" s="20" t="n">
        <v>5.60163718</v>
      </c>
      <c r="Q11" s="18" t="n">
        <v>453.88062398</v>
      </c>
      <c r="R11" s="20" t="n">
        <v>8.73449257</v>
      </c>
      <c r="S11" s="18" t="s">
        <v>404</v>
      </c>
      <c r="T11" s="20" t="s">
        <v>404</v>
      </c>
      <c r="U11" s="18" t="n">
        <v>496.89402997</v>
      </c>
      <c r="V11" s="20" t="n">
        <v>10.09122403</v>
      </c>
      <c r="W11" s="18" t="s">
        <v>404</v>
      </c>
      <c r="X11" s="20" t="s">
        <v>404</v>
      </c>
      <c r="Y11" s="18" t="s">
        <v>404</v>
      </c>
      <c r="Z11" s="20" t="s">
        <v>404</v>
      </c>
      <c r="AA11" s="18" t="s">
        <v>404</v>
      </c>
      <c r="AB11" s="20" t="s">
        <v>404</v>
      </c>
      <c r="AC11" s="18" t="s">
        <v>404</v>
      </c>
      <c r="AD11" s="20" t="s">
        <v>404</v>
      </c>
      <c r="AE11" s="18" t="n">
        <v>398.56101195</v>
      </c>
      <c r="AF11" s="20" t="n">
        <v>10.1887784</v>
      </c>
    </row>
    <row r="12" spans="1:32">
      <c r="A12" s="15" t="s">
        <v>409</v>
      </c>
      <c r="B12" s="17" t="n">
        <v>6894</v>
      </c>
      <c r="C12" s="18">
        <f>(106.0/B12*100)</f>
        <v/>
      </c>
      <c r="D12" s="19" t="n">
        <v>6788</v>
      </c>
      <c r="E12" s="18" t="n">
        <v>423.29955776</v>
      </c>
      <c r="F12" s="20" t="n">
        <v>14.00411</v>
      </c>
      <c r="G12" s="18" t="n">
        <v>462.49463777</v>
      </c>
      <c r="H12" s="20" t="n">
        <v>5.25826774</v>
      </c>
      <c r="I12" s="18" t="n">
        <v>476.96779294</v>
      </c>
      <c r="J12" s="20" t="n">
        <v>3.711165</v>
      </c>
      <c r="K12" s="18" t="n">
        <v>523.09817293</v>
      </c>
      <c r="L12" s="20" t="n">
        <v>5.75268635</v>
      </c>
      <c r="M12" s="18" t="n">
        <v>578.56089416</v>
      </c>
      <c r="N12" s="20" t="n">
        <v>10.50846767</v>
      </c>
      <c r="O12" s="18" t="s">
        <v>404</v>
      </c>
      <c r="P12" s="20" t="s">
        <v>404</v>
      </c>
      <c r="Q12" s="18" t="s">
        <v>404</v>
      </c>
      <c r="R12" s="20" t="s">
        <v>404</v>
      </c>
      <c r="S12" s="18" t="s">
        <v>404</v>
      </c>
      <c r="T12" s="20" t="s">
        <v>404</v>
      </c>
      <c r="U12" s="18" t="s">
        <v>404</v>
      </c>
      <c r="V12" s="20" t="s">
        <v>404</v>
      </c>
      <c r="W12" s="18" t="s">
        <v>404</v>
      </c>
      <c r="X12" s="20" t="s">
        <v>404</v>
      </c>
      <c r="Y12" s="18" t="s">
        <v>404</v>
      </c>
      <c r="Z12" s="20" t="s">
        <v>404</v>
      </c>
      <c r="AA12" s="18" t="s">
        <v>404</v>
      </c>
      <c r="AB12" s="20" t="s">
        <v>404</v>
      </c>
      <c r="AC12" s="18" t="s">
        <v>404</v>
      </c>
      <c r="AD12" s="20" t="s">
        <v>404</v>
      </c>
      <c r="AE12" s="18" t="n">
        <v>434.34797685</v>
      </c>
      <c r="AF12" s="20" t="n">
        <v>23.06989517</v>
      </c>
    </row>
    <row r="13" spans="1:32">
      <c r="A13" s="15" t="s">
        <v>410</v>
      </c>
      <c r="B13" s="17" t="n">
        <v>7161</v>
      </c>
      <c r="C13" s="18">
        <f>(1175.0/B13*100)</f>
        <v/>
      </c>
      <c r="D13" s="19" t="n">
        <v>5986</v>
      </c>
      <c r="E13" s="18" t="n">
        <v>487.99909059</v>
      </c>
      <c r="F13" s="20" t="n">
        <v>16.56598092</v>
      </c>
      <c r="G13" s="18" t="n">
        <v>507.51191646</v>
      </c>
      <c r="H13" s="20" t="n">
        <v>3.71435226</v>
      </c>
      <c r="I13" s="18" t="n">
        <v>511.74996601</v>
      </c>
      <c r="J13" s="20" t="n">
        <v>3.20486967</v>
      </c>
      <c r="K13" s="18" t="n">
        <v>523.44419994</v>
      </c>
      <c r="L13" s="20" t="n">
        <v>11.68738415</v>
      </c>
      <c r="M13" s="18" t="n">
        <v>463.19096777</v>
      </c>
      <c r="N13" s="20" t="n">
        <v>8.4789333</v>
      </c>
      <c r="O13" s="18" t="s">
        <v>404</v>
      </c>
      <c r="P13" s="20" t="s">
        <v>404</v>
      </c>
      <c r="Q13" s="18" t="s">
        <v>404</v>
      </c>
      <c r="R13" s="20" t="s">
        <v>404</v>
      </c>
      <c r="S13" s="18" t="n">
        <v>468.05160324</v>
      </c>
      <c r="T13" s="20" t="n">
        <v>11.22225795</v>
      </c>
      <c r="U13" s="18" t="s">
        <v>404</v>
      </c>
      <c r="V13" s="20" t="s">
        <v>404</v>
      </c>
      <c r="W13" s="18" t="s">
        <v>404</v>
      </c>
      <c r="X13" s="20" t="s">
        <v>404</v>
      </c>
      <c r="Y13" s="18" t="s">
        <v>404</v>
      </c>
      <c r="Z13" s="20" t="s">
        <v>404</v>
      </c>
      <c r="AA13" s="18" t="s">
        <v>404</v>
      </c>
      <c r="AB13" s="20" t="s">
        <v>404</v>
      </c>
      <c r="AC13" s="18" t="s">
        <v>404</v>
      </c>
      <c r="AD13" s="20" t="s">
        <v>404</v>
      </c>
      <c r="AE13" s="18" t="n">
        <v>514.52906029</v>
      </c>
      <c r="AF13" s="20" t="n">
        <v>12.1063089</v>
      </c>
    </row>
    <row r="14" spans="1:32">
      <c r="A14" s="15" t="s">
        <v>411</v>
      </c>
      <c r="B14" s="17" t="n">
        <v>5587</v>
      </c>
      <c r="C14" s="18">
        <f>(0.0/B14*100)</f>
        <v/>
      </c>
      <c r="D14" s="19" t="n">
        <v>5587</v>
      </c>
      <c r="E14" s="18" t="n">
        <v>503.72094307</v>
      </c>
      <c r="F14" s="20" t="n">
        <v>5.50443651</v>
      </c>
      <c r="G14" s="18" t="n">
        <v>513.26984758</v>
      </c>
      <c r="H14" s="20" t="n">
        <v>4.57350578</v>
      </c>
      <c r="I14" s="18" t="n">
        <v>522.04105835</v>
      </c>
      <c r="J14" s="20" t="n">
        <v>3.18175095</v>
      </c>
      <c r="K14" s="18" t="n">
        <v>539.80877469</v>
      </c>
      <c r="L14" s="20" t="n">
        <v>8.280293370000001</v>
      </c>
      <c r="M14" s="18" t="n">
        <v>513.9274302600001</v>
      </c>
      <c r="N14" s="20" t="n">
        <v>8.5194785</v>
      </c>
      <c r="O14" s="18" t="n">
        <v>477.18243873</v>
      </c>
      <c r="P14" s="20" t="n">
        <v>18.40225947</v>
      </c>
      <c r="Q14" s="18" t="s">
        <v>404</v>
      </c>
      <c r="R14" s="20" t="s">
        <v>404</v>
      </c>
      <c r="S14" s="18" t="n">
        <v>496.82634417</v>
      </c>
      <c r="T14" s="20" t="n">
        <v>13.46182888</v>
      </c>
      <c r="U14" s="18" t="n">
        <v>540.5720228500001</v>
      </c>
      <c r="V14" s="20" t="n">
        <v>5.56516937</v>
      </c>
      <c r="W14" s="18" t="s">
        <v>404</v>
      </c>
      <c r="X14" s="20" t="s">
        <v>404</v>
      </c>
      <c r="Y14" s="18" t="s">
        <v>404</v>
      </c>
      <c r="Z14" s="20" t="s">
        <v>404</v>
      </c>
      <c r="AA14" s="18" t="s">
        <v>404</v>
      </c>
      <c r="AB14" s="20" t="s">
        <v>404</v>
      </c>
      <c r="AC14" s="18" t="s">
        <v>404</v>
      </c>
      <c r="AD14" s="20" t="s">
        <v>404</v>
      </c>
      <c r="AE14" s="18" t="n">
        <v>518.15099621</v>
      </c>
      <c r="AF14" s="20" t="n">
        <v>14.00844061</v>
      </c>
    </row>
    <row r="15" spans="1:32">
      <c r="A15" s="15" t="s">
        <v>412</v>
      </c>
      <c r="B15" s="17" t="n">
        <v>5882</v>
      </c>
      <c r="C15" s="18">
        <f>(0.0/B15*100)</f>
        <v/>
      </c>
      <c r="D15" s="19" t="n">
        <v>5882</v>
      </c>
      <c r="E15" s="18" t="n">
        <v>489.34491804</v>
      </c>
      <c r="F15" s="20" t="n">
        <v>10.66588798</v>
      </c>
      <c r="G15" s="18" t="n">
        <v>509.44212459</v>
      </c>
      <c r="H15" s="20" t="n">
        <v>2.77193507</v>
      </c>
      <c r="I15" s="18" t="n">
        <v>517.2578408099999</v>
      </c>
      <c r="J15" s="20" t="n">
        <v>4.02924556</v>
      </c>
      <c r="K15" s="18" t="n">
        <v>604.42033446</v>
      </c>
      <c r="L15" s="20" t="n">
        <v>10.47076078</v>
      </c>
      <c r="M15" s="18" t="s">
        <v>404</v>
      </c>
      <c r="N15" s="20" t="s">
        <v>404</v>
      </c>
      <c r="O15" s="18" t="s">
        <v>404</v>
      </c>
      <c r="P15" s="20" t="s">
        <v>404</v>
      </c>
      <c r="Q15" s="18" t="s">
        <v>404</v>
      </c>
      <c r="R15" s="20" t="s">
        <v>404</v>
      </c>
      <c r="S15" s="18" t="s">
        <v>404</v>
      </c>
      <c r="T15" s="20" t="s">
        <v>404</v>
      </c>
      <c r="U15" s="18" t="s">
        <v>404</v>
      </c>
      <c r="V15" s="20" t="s">
        <v>404</v>
      </c>
      <c r="W15" s="18" t="s">
        <v>404</v>
      </c>
      <c r="X15" s="20" t="s">
        <v>404</v>
      </c>
      <c r="Y15" s="18" t="s">
        <v>404</v>
      </c>
      <c r="Z15" s="20" t="s">
        <v>404</v>
      </c>
      <c r="AA15" s="18" t="s">
        <v>404</v>
      </c>
      <c r="AB15" s="20" t="s">
        <v>404</v>
      </c>
      <c r="AC15" s="18" t="s">
        <v>404</v>
      </c>
      <c r="AD15" s="20" t="s">
        <v>404</v>
      </c>
      <c r="AE15" s="18" t="n">
        <v>567.90569935</v>
      </c>
      <c r="AF15" s="20" t="n">
        <v>10.35065731</v>
      </c>
    </row>
    <row r="16" spans="1:32">
      <c r="A16" s="15" t="s">
        <v>413</v>
      </c>
      <c r="B16" s="17" t="n">
        <v>6108</v>
      </c>
      <c r="C16" s="18">
        <f>(339.0/B16*100)</f>
        <v/>
      </c>
      <c r="D16" s="19" t="n">
        <v>5769</v>
      </c>
      <c r="E16" s="18" t="n">
        <v>403.60680315</v>
      </c>
      <c r="F16" s="20" t="n">
        <v>13.36713014</v>
      </c>
      <c r="G16" s="18" t="n">
        <v>430.22946674</v>
      </c>
      <c r="H16" s="20" t="n">
        <v>12.86757268</v>
      </c>
      <c r="I16" s="18" t="n">
        <v>420.08949926</v>
      </c>
      <c r="J16" s="20" t="n">
        <v>9.34097154</v>
      </c>
      <c r="K16" s="18" t="n">
        <v>464.48497381</v>
      </c>
      <c r="L16" s="20" t="n">
        <v>7.27484867</v>
      </c>
      <c r="M16" s="18" t="n">
        <v>536.57807829</v>
      </c>
      <c r="N16" s="20" t="n">
        <v>3.6036702</v>
      </c>
      <c r="O16" s="18" t="n">
        <v>568.77800111</v>
      </c>
      <c r="P16" s="20" t="n">
        <v>10.68110185</v>
      </c>
      <c r="Q16" s="18" t="s">
        <v>404</v>
      </c>
      <c r="R16" s="20" t="s">
        <v>404</v>
      </c>
      <c r="S16" s="18" t="s">
        <v>404</v>
      </c>
      <c r="T16" s="20" t="s">
        <v>404</v>
      </c>
      <c r="U16" s="18" t="n">
        <v>378.20705224</v>
      </c>
      <c r="V16" s="20" t="n">
        <v>6.76834728</v>
      </c>
      <c r="W16" s="18" t="s">
        <v>404</v>
      </c>
      <c r="X16" s="20" t="s">
        <v>404</v>
      </c>
      <c r="Y16" s="18" t="s">
        <v>404</v>
      </c>
      <c r="Z16" s="20" t="s">
        <v>404</v>
      </c>
      <c r="AA16" s="18" t="s">
        <v>404</v>
      </c>
      <c r="AB16" s="20" t="s">
        <v>404</v>
      </c>
      <c r="AC16" s="18" t="s">
        <v>404</v>
      </c>
      <c r="AD16" s="20" t="s">
        <v>404</v>
      </c>
      <c r="AE16" s="18" t="n">
        <v>483.92534265</v>
      </c>
      <c r="AF16" s="20" t="n">
        <v>16.33134916</v>
      </c>
    </row>
    <row r="17" spans="1:32">
      <c r="A17" s="15" t="s">
        <v>414</v>
      </c>
      <c r="B17" s="17" t="n">
        <v>6504</v>
      </c>
      <c r="C17" s="18">
        <f>(1325.0/B17*100)</f>
        <v/>
      </c>
      <c r="D17" s="19" t="n">
        <v>5179</v>
      </c>
      <c r="E17" s="18" t="n">
        <v>376.62776412</v>
      </c>
      <c r="F17" s="20" t="n">
        <v>13.42429452</v>
      </c>
      <c r="G17" s="18" t="n">
        <v>460.97442101</v>
      </c>
      <c r="H17" s="20" t="n">
        <v>11.31237465</v>
      </c>
      <c r="I17" s="18" t="n">
        <v>500.1637542</v>
      </c>
      <c r="J17" s="20" t="n">
        <v>7.20801732</v>
      </c>
      <c r="K17" s="18" t="n">
        <v>528.56202253</v>
      </c>
      <c r="L17" s="20" t="n">
        <v>4.69486651</v>
      </c>
      <c r="M17" s="18" t="n">
        <v>543.0825402200001</v>
      </c>
      <c r="N17" s="20" t="n">
        <v>9.808512670000001</v>
      </c>
      <c r="O17" s="18" t="n">
        <v>493.52218718</v>
      </c>
      <c r="P17" s="20" t="n">
        <v>10.75598239</v>
      </c>
      <c r="Q17" s="18" t="s">
        <v>404</v>
      </c>
      <c r="R17" s="20" t="s">
        <v>404</v>
      </c>
      <c r="S17" s="18" t="s">
        <v>404</v>
      </c>
      <c r="T17" s="20" t="s">
        <v>404</v>
      </c>
      <c r="U17" s="18" t="n">
        <v>431.02523115</v>
      </c>
      <c r="V17" s="20" t="n">
        <v>9.92688317</v>
      </c>
      <c r="W17" s="18" t="s">
        <v>404</v>
      </c>
      <c r="X17" s="20" t="s">
        <v>404</v>
      </c>
      <c r="Y17" s="18" t="s">
        <v>404</v>
      </c>
      <c r="Z17" s="20" t="s">
        <v>404</v>
      </c>
      <c r="AA17" s="18" t="s">
        <v>404</v>
      </c>
      <c r="AB17" s="20" t="s">
        <v>404</v>
      </c>
      <c r="AC17" s="18" t="s">
        <v>404</v>
      </c>
      <c r="AD17" s="20" t="s">
        <v>404</v>
      </c>
      <c r="AE17" s="18" t="n">
        <v>538.50741047</v>
      </c>
      <c r="AF17" s="20" t="n">
        <v>37.39639183</v>
      </c>
    </row>
    <row r="18" spans="1:32">
      <c r="A18" s="15" t="s">
        <v>415</v>
      </c>
      <c r="B18" s="17" t="n">
        <v>5532</v>
      </c>
      <c r="C18" s="18">
        <f>(0.0/B18*100)</f>
        <v/>
      </c>
      <c r="D18" s="19" t="n">
        <v>5532</v>
      </c>
      <c r="E18" s="18" t="n">
        <v>415.65172072</v>
      </c>
      <c r="F18" s="20" t="n">
        <v>21.90902098</v>
      </c>
      <c r="G18" s="18" t="n">
        <v>431.05855007</v>
      </c>
      <c r="H18" s="20" t="n">
        <v>11.1847017</v>
      </c>
      <c r="I18" s="18" t="n">
        <v>453.46603435</v>
      </c>
      <c r="J18" s="20" t="n">
        <v>4.55417901</v>
      </c>
      <c r="K18" s="18" t="n">
        <v>499.59064332</v>
      </c>
      <c r="L18" s="20" t="n">
        <v>9.12710577</v>
      </c>
      <c r="M18" s="18" t="n">
        <v>422.50339565</v>
      </c>
      <c r="N18" s="20" t="n">
        <v>7.516405</v>
      </c>
      <c r="O18" s="18" t="s">
        <v>404</v>
      </c>
      <c r="P18" s="20" t="s">
        <v>404</v>
      </c>
      <c r="Q18" s="18" t="n">
        <v>501.90313639</v>
      </c>
      <c r="R18" s="20" t="n">
        <v>9.61510226</v>
      </c>
      <c r="S18" s="18" t="s">
        <v>404</v>
      </c>
      <c r="T18" s="20" t="s">
        <v>404</v>
      </c>
      <c r="U18" s="18" t="n">
        <v>414.56536582</v>
      </c>
      <c r="V18" s="20" t="n">
        <v>24.46109251</v>
      </c>
      <c r="W18" s="18" t="s">
        <v>404</v>
      </c>
      <c r="X18" s="20" t="s">
        <v>404</v>
      </c>
      <c r="Y18" s="18" t="s">
        <v>404</v>
      </c>
      <c r="Z18" s="20" t="s">
        <v>404</v>
      </c>
      <c r="AA18" s="18" t="s">
        <v>404</v>
      </c>
      <c r="AB18" s="20" t="s">
        <v>404</v>
      </c>
      <c r="AC18" s="18" t="s">
        <v>404</v>
      </c>
      <c r="AD18" s="20" t="s">
        <v>404</v>
      </c>
      <c r="AE18" s="18" t="n">
        <v>464.50117554</v>
      </c>
      <c r="AF18" s="20" t="n">
        <v>17.45161223</v>
      </c>
    </row>
    <row r="19" spans="1:32">
      <c r="A19" s="15" t="s">
        <v>416</v>
      </c>
      <c r="B19" s="17" t="n">
        <v>5658</v>
      </c>
      <c r="C19" s="18">
        <f>(327.0/B19*100)</f>
        <v/>
      </c>
      <c r="D19" s="19" t="n">
        <v>5331</v>
      </c>
      <c r="E19" s="18" t="n">
        <v>416.69757039</v>
      </c>
      <c r="F19" s="20" t="n">
        <v>23.01134857</v>
      </c>
      <c r="G19" s="18" t="n">
        <v>399.58005445</v>
      </c>
      <c r="H19" s="20" t="n">
        <v>11.08387892</v>
      </c>
      <c r="I19" s="18" t="n">
        <v>463.3160901</v>
      </c>
      <c r="J19" s="20" t="n">
        <v>9.03865888</v>
      </c>
      <c r="K19" s="18" t="n">
        <v>485.42488199</v>
      </c>
      <c r="L19" s="20" t="n">
        <v>6.59522033</v>
      </c>
      <c r="M19" s="18" t="n">
        <v>521.82345204</v>
      </c>
      <c r="N19" s="20" t="n">
        <v>7.40517025</v>
      </c>
      <c r="O19" s="18" t="n">
        <v>524.68707238</v>
      </c>
      <c r="P19" s="20" t="n">
        <v>26.33882043</v>
      </c>
      <c r="Q19" s="18" t="s">
        <v>404</v>
      </c>
      <c r="R19" s="20" t="s">
        <v>404</v>
      </c>
      <c r="S19" s="18" t="n">
        <v>466.91435015</v>
      </c>
      <c r="T19" s="20" t="n">
        <v>21.94357834</v>
      </c>
      <c r="U19" s="18" t="n">
        <v>500.31073297</v>
      </c>
      <c r="V19" s="20" t="n">
        <v>19.1930009</v>
      </c>
      <c r="W19" s="18" t="s">
        <v>404</v>
      </c>
      <c r="X19" s="20" t="s">
        <v>404</v>
      </c>
      <c r="Y19" s="18" t="s">
        <v>404</v>
      </c>
      <c r="Z19" s="20" t="s">
        <v>404</v>
      </c>
      <c r="AA19" s="18" t="s">
        <v>404</v>
      </c>
      <c r="AB19" s="20" t="s">
        <v>404</v>
      </c>
      <c r="AC19" s="18" t="s">
        <v>404</v>
      </c>
      <c r="AD19" s="20" t="s">
        <v>404</v>
      </c>
      <c r="AE19" s="18" t="n">
        <v>404.5792276</v>
      </c>
      <c r="AF19" s="20" t="n">
        <v>25.40211953</v>
      </c>
    </row>
    <row r="20" spans="1:32">
      <c r="A20" s="15" t="s">
        <v>417</v>
      </c>
      <c r="B20" s="17" t="n">
        <v>3371</v>
      </c>
      <c r="C20" s="18">
        <f>(24.0/B20*100)</f>
        <v/>
      </c>
      <c r="D20" s="19" t="n">
        <v>3347</v>
      </c>
      <c r="E20" s="18" t="n">
        <v>474.05380174</v>
      </c>
      <c r="F20" s="20" t="n">
        <v>4.4334984</v>
      </c>
      <c r="G20" s="18" t="n">
        <v>484.57580057</v>
      </c>
      <c r="H20" s="20" t="n">
        <v>3.22757202</v>
      </c>
      <c r="I20" s="18" t="n">
        <v>496.38691926</v>
      </c>
      <c r="J20" s="20" t="n">
        <v>3.10175367</v>
      </c>
      <c r="K20" s="18" t="n">
        <v>487.91411423</v>
      </c>
      <c r="L20" s="20" t="n">
        <v>7.10948085</v>
      </c>
      <c r="M20" s="18" t="s">
        <v>404</v>
      </c>
      <c r="N20" s="20" t="s">
        <v>404</v>
      </c>
      <c r="O20" s="18" t="n">
        <v>506.47707949</v>
      </c>
      <c r="P20" s="20" t="n">
        <v>16.9932926</v>
      </c>
      <c r="Q20" s="18" t="n">
        <v>464.2384742</v>
      </c>
      <c r="R20" s="20" t="n">
        <v>13.75452799</v>
      </c>
      <c r="S20" s="18" t="s">
        <v>404</v>
      </c>
      <c r="T20" s="20" t="s">
        <v>404</v>
      </c>
      <c r="U20" s="18" t="s">
        <v>404</v>
      </c>
      <c r="V20" s="20" t="s">
        <v>404</v>
      </c>
      <c r="W20" s="18" t="s">
        <v>404</v>
      </c>
      <c r="X20" s="20" t="s">
        <v>404</v>
      </c>
      <c r="Y20" s="18" t="s">
        <v>404</v>
      </c>
      <c r="Z20" s="20" t="s">
        <v>404</v>
      </c>
      <c r="AA20" s="18" t="s">
        <v>404</v>
      </c>
      <c r="AB20" s="20" t="s">
        <v>404</v>
      </c>
      <c r="AC20" s="18" t="s">
        <v>404</v>
      </c>
      <c r="AD20" s="20" t="s">
        <v>404</v>
      </c>
      <c r="AE20" s="18" t="s">
        <v>404</v>
      </c>
      <c r="AF20" s="20" t="s">
        <v>404</v>
      </c>
    </row>
    <row r="21" spans="1:32">
      <c r="A21" s="15" t="s">
        <v>418</v>
      </c>
      <c r="B21" s="17" t="n">
        <v>5741</v>
      </c>
      <c r="C21" s="18">
        <f>(0.0/B21*100)</f>
        <v/>
      </c>
      <c r="D21" s="19" t="n">
        <v>5741</v>
      </c>
      <c r="E21" s="18" t="n">
        <v>498.97352096</v>
      </c>
      <c r="F21" s="20" t="n">
        <v>13.92941237</v>
      </c>
      <c r="G21" s="18" t="n">
        <v>482.98330101</v>
      </c>
      <c r="H21" s="20" t="n">
        <v>10.50490483</v>
      </c>
      <c r="I21" s="18" t="n">
        <v>503.05871914</v>
      </c>
      <c r="J21" s="20" t="n">
        <v>4.39755517</v>
      </c>
      <c r="K21" s="18" t="n">
        <v>509.42363942</v>
      </c>
      <c r="L21" s="20" t="n">
        <v>3.34041664</v>
      </c>
      <c r="M21" s="18" t="s">
        <v>404</v>
      </c>
      <c r="N21" s="20" t="s">
        <v>404</v>
      </c>
      <c r="O21" s="18" t="s">
        <v>404</v>
      </c>
      <c r="P21" s="20" t="s">
        <v>404</v>
      </c>
      <c r="Q21" s="18" t="s">
        <v>404</v>
      </c>
      <c r="R21" s="20" t="s">
        <v>404</v>
      </c>
      <c r="S21" s="18" t="s">
        <v>404</v>
      </c>
      <c r="T21" s="20" t="s">
        <v>404</v>
      </c>
      <c r="U21" s="18" t="s">
        <v>404</v>
      </c>
      <c r="V21" s="20" t="s">
        <v>404</v>
      </c>
      <c r="W21" s="18" t="s">
        <v>404</v>
      </c>
      <c r="X21" s="20" t="s">
        <v>404</v>
      </c>
      <c r="Y21" s="18" t="s">
        <v>404</v>
      </c>
      <c r="Z21" s="20" t="s">
        <v>404</v>
      </c>
      <c r="AA21" s="18" t="s">
        <v>404</v>
      </c>
      <c r="AB21" s="20" t="s">
        <v>404</v>
      </c>
      <c r="AC21" s="18" t="s">
        <v>404</v>
      </c>
      <c r="AD21" s="20" t="s">
        <v>404</v>
      </c>
      <c r="AE21" s="18" t="n">
        <v>498.16005303</v>
      </c>
      <c r="AF21" s="20" t="n">
        <v>9.244512739999999</v>
      </c>
    </row>
    <row r="22" spans="1:32">
      <c r="A22" s="15" t="s">
        <v>419</v>
      </c>
      <c r="B22" s="17" t="n">
        <v>6598</v>
      </c>
      <c r="C22" s="18">
        <f>(0.0/B22*100)</f>
        <v/>
      </c>
      <c r="D22" s="19" t="n">
        <v>6598</v>
      </c>
      <c r="E22" s="18" t="n">
        <v>455.90136674</v>
      </c>
      <c r="F22" s="20" t="n">
        <v>22.99375441</v>
      </c>
      <c r="G22" s="18" t="n">
        <v>418.91311977</v>
      </c>
      <c r="H22" s="20" t="n">
        <v>16.74037016</v>
      </c>
      <c r="I22" s="18" t="n">
        <v>458.50957837</v>
      </c>
      <c r="J22" s="20" t="n">
        <v>11.98377753</v>
      </c>
      <c r="K22" s="18" t="n">
        <v>451.50042374</v>
      </c>
      <c r="L22" s="20" t="n">
        <v>9.049631189999999</v>
      </c>
      <c r="M22" s="18" t="n">
        <v>483.23689128</v>
      </c>
      <c r="N22" s="20" t="n">
        <v>9.656419120000001</v>
      </c>
      <c r="O22" s="18" t="n">
        <v>510.4181683</v>
      </c>
      <c r="P22" s="20" t="n">
        <v>9.54436761</v>
      </c>
      <c r="Q22" s="18" t="n">
        <v>522.32709354</v>
      </c>
      <c r="R22" s="20" t="n">
        <v>19.29375148</v>
      </c>
      <c r="S22" s="18" t="n">
        <v>516.27496832</v>
      </c>
      <c r="T22" s="20" t="n">
        <v>5.73601101</v>
      </c>
      <c r="U22" s="18" t="s">
        <v>404</v>
      </c>
      <c r="V22" s="20" t="s">
        <v>404</v>
      </c>
      <c r="W22" s="18" t="s">
        <v>404</v>
      </c>
      <c r="X22" s="20" t="s">
        <v>404</v>
      </c>
      <c r="Y22" s="18" t="s">
        <v>404</v>
      </c>
      <c r="Z22" s="20" t="s">
        <v>404</v>
      </c>
      <c r="AA22" s="18" t="s">
        <v>404</v>
      </c>
      <c r="AB22" s="20" t="s">
        <v>404</v>
      </c>
      <c r="AC22" s="18" t="s">
        <v>404</v>
      </c>
      <c r="AD22" s="20" t="s">
        <v>404</v>
      </c>
      <c r="AE22" s="18" t="n">
        <v>451.11576251</v>
      </c>
      <c r="AF22" s="20" t="n">
        <v>20.75473096</v>
      </c>
    </row>
    <row r="23" spans="1:32">
      <c r="A23" s="15" t="s">
        <v>420</v>
      </c>
      <c r="B23" s="17" t="n">
        <v>11583</v>
      </c>
      <c r="C23" s="18">
        <f>(3069.0/B23*100)</f>
        <v/>
      </c>
      <c r="D23" s="19" t="n">
        <v>8514</v>
      </c>
      <c r="E23" s="18" t="n">
        <v>451.87093006</v>
      </c>
      <c r="F23" s="20" t="n">
        <v>15.01324863</v>
      </c>
      <c r="G23" s="18" t="n">
        <v>458.80279759</v>
      </c>
      <c r="H23" s="20" t="n">
        <v>7.86009566</v>
      </c>
      <c r="I23" s="18" t="n">
        <v>500.04223143</v>
      </c>
      <c r="J23" s="20" t="n">
        <v>4.96506713</v>
      </c>
      <c r="K23" s="18" t="n">
        <v>520.49475795</v>
      </c>
      <c r="L23" s="20" t="n">
        <v>8.393464030000001</v>
      </c>
      <c r="M23" s="18" t="s">
        <v>404</v>
      </c>
      <c r="N23" s="20" t="s">
        <v>404</v>
      </c>
      <c r="O23" s="18" t="s">
        <v>404</v>
      </c>
      <c r="P23" s="20" t="s">
        <v>404</v>
      </c>
      <c r="Q23" s="18" t="s">
        <v>404</v>
      </c>
      <c r="R23" s="20" t="s">
        <v>404</v>
      </c>
      <c r="S23" s="18" t="s">
        <v>404</v>
      </c>
      <c r="T23" s="20" t="s">
        <v>404</v>
      </c>
      <c r="U23" s="18" t="n">
        <v>482.37017228</v>
      </c>
      <c r="V23" s="20" t="n">
        <v>24.42571374</v>
      </c>
      <c r="W23" s="18" t="s">
        <v>404</v>
      </c>
      <c r="X23" s="20" t="s">
        <v>404</v>
      </c>
      <c r="Y23" s="18" t="s">
        <v>404</v>
      </c>
      <c r="Z23" s="20" t="s">
        <v>404</v>
      </c>
      <c r="AA23" s="18" t="s">
        <v>404</v>
      </c>
      <c r="AB23" s="20" t="s">
        <v>404</v>
      </c>
      <c r="AC23" s="18" t="s">
        <v>404</v>
      </c>
      <c r="AD23" s="20" t="s">
        <v>404</v>
      </c>
      <c r="AE23" s="18" t="n">
        <v>509.84728277</v>
      </c>
      <c r="AF23" s="20" t="n">
        <v>10.02548199</v>
      </c>
    </row>
    <row r="24" spans="1:32">
      <c r="A24" s="15" t="s">
        <v>421</v>
      </c>
      <c r="B24" s="17" t="n">
        <v>6647</v>
      </c>
      <c r="C24" s="18">
        <f>(0.0/B24*100)</f>
        <v/>
      </c>
      <c r="D24" s="19" t="n">
        <v>6647</v>
      </c>
      <c r="E24" s="18" t="n">
        <v>423.92357094</v>
      </c>
      <c r="F24" s="20" t="n">
        <v>17.24782007</v>
      </c>
      <c r="G24" s="18" t="n">
        <v>467.46638959</v>
      </c>
      <c r="H24" s="20" t="n">
        <v>21.15423451</v>
      </c>
      <c r="I24" s="18" t="n">
        <v>490.59825445</v>
      </c>
      <c r="J24" s="20" t="n">
        <v>20.95905497</v>
      </c>
      <c r="K24" s="18" t="n">
        <v>482.94529277</v>
      </c>
      <c r="L24" s="20" t="n">
        <v>13.23201662</v>
      </c>
      <c r="M24" s="18" t="n">
        <v>495.33060831</v>
      </c>
      <c r="N24" s="20" t="n">
        <v>8.105169399999999</v>
      </c>
      <c r="O24" s="18" t="n">
        <v>546.65600091</v>
      </c>
      <c r="P24" s="20" t="n">
        <v>4.42532431</v>
      </c>
      <c r="Q24" s="18" t="n">
        <v>570.08846104</v>
      </c>
      <c r="R24" s="20" t="n">
        <v>10.88016742</v>
      </c>
      <c r="S24" s="18" t="s">
        <v>404</v>
      </c>
      <c r="T24" s="20" t="s">
        <v>404</v>
      </c>
      <c r="U24" s="18" t="n">
        <v>538.91114545</v>
      </c>
      <c r="V24" s="20" t="n">
        <v>56.6362989</v>
      </c>
      <c r="W24" s="18" t="s">
        <v>404</v>
      </c>
      <c r="X24" s="20" t="s">
        <v>404</v>
      </c>
      <c r="Y24" s="18" t="s">
        <v>404</v>
      </c>
      <c r="Z24" s="20" t="s">
        <v>404</v>
      </c>
      <c r="AA24" s="18" t="s">
        <v>404</v>
      </c>
      <c r="AB24" s="20" t="s">
        <v>404</v>
      </c>
      <c r="AC24" s="18" t="s">
        <v>404</v>
      </c>
      <c r="AD24" s="20" t="s">
        <v>404</v>
      </c>
      <c r="AE24" s="18" t="s">
        <v>404</v>
      </c>
      <c r="AF24" s="20" t="s">
        <v>404</v>
      </c>
    </row>
    <row r="25" spans="1:32">
      <c r="A25" s="15" t="s">
        <v>422</v>
      </c>
      <c r="B25" s="17" t="n">
        <v>5581</v>
      </c>
      <c r="C25" s="18">
        <f>(0.0/B25*100)</f>
        <v/>
      </c>
      <c r="D25" s="19" t="n">
        <v>5581</v>
      </c>
      <c r="E25" s="18" t="s">
        <v>404</v>
      </c>
      <c r="F25" s="20" t="s">
        <v>404</v>
      </c>
      <c r="G25" s="18" t="n">
        <v>556.82730468</v>
      </c>
      <c r="H25" s="20" t="n">
        <v>20.93702242</v>
      </c>
      <c r="I25" s="18" t="n">
        <v>482.21288497</v>
      </c>
      <c r="J25" s="20" t="n">
        <v>17.20435015</v>
      </c>
      <c r="K25" s="18" t="n">
        <v>502.35494028</v>
      </c>
      <c r="L25" s="20" t="n">
        <v>6.69539232</v>
      </c>
      <c r="M25" s="18" t="n">
        <v>535.1986419</v>
      </c>
      <c r="N25" s="20" t="n">
        <v>6.51434647</v>
      </c>
      <c r="O25" s="18" t="n">
        <v>550.91391115</v>
      </c>
      <c r="P25" s="20" t="n">
        <v>9.694382470000001</v>
      </c>
      <c r="Q25" s="18" t="s">
        <v>404</v>
      </c>
      <c r="R25" s="20" t="s">
        <v>404</v>
      </c>
      <c r="S25" s="18" t="s">
        <v>404</v>
      </c>
      <c r="T25" s="20" t="s">
        <v>404</v>
      </c>
      <c r="U25" s="18" t="s">
        <v>404</v>
      </c>
      <c r="V25" s="20" t="s">
        <v>404</v>
      </c>
      <c r="W25" s="18" t="s">
        <v>404</v>
      </c>
      <c r="X25" s="20" t="s">
        <v>404</v>
      </c>
      <c r="Y25" s="18" t="s">
        <v>404</v>
      </c>
      <c r="Z25" s="20" t="s">
        <v>404</v>
      </c>
      <c r="AA25" s="18" t="s">
        <v>404</v>
      </c>
      <c r="AB25" s="20" t="s">
        <v>404</v>
      </c>
      <c r="AC25" s="18" t="s">
        <v>404</v>
      </c>
      <c r="AD25" s="20" t="s">
        <v>404</v>
      </c>
      <c r="AE25" s="18" t="s">
        <v>404</v>
      </c>
      <c r="AF25" s="20" t="s">
        <v>404</v>
      </c>
    </row>
    <row r="26" spans="1:32">
      <c r="A26" s="15" t="s">
        <v>423</v>
      </c>
      <c r="B26" s="17" t="n">
        <v>4869</v>
      </c>
      <c r="C26" s="18">
        <f>(11.0/B26*100)</f>
        <v/>
      </c>
      <c r="D26" s="19" t="n">
        <v>4858</v>
      </c>
      <c r="E26" s="18" t="n">
        <v>461.64376284</v>
      </c>
      <c r="F26" s="20" t="n">
        <v>4.28060474</v>
      </c>
      <c r="G26" s="18" t="n">
        <v>478.28192395</v>
      </c>
      <c r="H26" s="20" t="n">
        <v>3.4872427</v>
      </c>
      <c r="I26" s="18" t="n">
        <v>485.24740514</v>
      </c>
      <c r="J26" s="20" t="n">
        <v>4.02067944</v>
      </c>
      <c r="K26" s="18" t="n">
        <v>503.85833374</v>
      </c>
      <c r="L26" s="20" t="n">
        <v>3.29065514</v>
      </c>
      <c r="M26" s="18" t="n">
        <v>518.49368796</v>
      </c>
      <c r="N26" s="20" t="n">
        <v>11.7220406</v>
      </c>
      <c r="O26" s="18" t="n">
        <v>484.78317085</v>
      </c>
      <c r="P26" s="20" t="n">
        <v>35.56784465</v>
      </c>
      <c r="Q26" s="18" t="n">
        <v>489.68376265</v>
      </c>
      <c r="R26" s="20" t="n">
        <v>6.69316929</v>
      </c>
      <c r="S26" s="18" t="n">
        <v>469.55039466</v>
      </c>
      <c r="T26" s="20" t="n">
        <v>6.79489736</v>
      </c>
      <c r="U26" s="18" t="n">
        <v>538.02342232</v>
      </c>
      <c r="V26" s="20" t="n">
        <v>13.29884787</v>
      </c>
      <c r="W26" s="18" t="s">
        <v>404</v>
      </c>
      <c r="X26" s="20" t="s">
        <v>404</v>
      </c>
      <c r="Y26" s="18" t="s">
        <v>404</v>
      </c>
      <c r="Z26" s="20" t="s">
        <v>404</v>
      </c>
      <c r="AA26" s="18" t="s">
        <v>404</v>
      </c>
      <c r="AB26" s="20" t="s">
        <v>404</v>
      </c>
      <c r="AC26" s="18" t="s">
        <v>404</v>
      </c>
      <c r="AD26" s="20" t="s">
        <v>404</v>
      </c>
      <c r="AE26" s="18" t="n">
        <v>444.75511194</v>
      </c>
      <c r="AF26" s="20" t="n">
        <v>16.36533538</v>
      </c>
    </row>
    <row r="27" spans="1:32">
      <c r="A27" s="15" t="s">
        <v>424</v>
      </c>
      <c r="B27" s="17" t="n">
        <v>5299</v>
      </c>
      <c r="C27" s="18">
        <f>(0.0/B27*100)</f>
        <v/>
      </c>
      <c r="D27" s="19" t="n">
        <v>5299</v>
      </c>
      <c r="E27" s="18" t="s">
        <v>404</v>
      </c>
      <c r="F27" s="20" t="s">
        <v>404</v>
      </c>
      <c r="G27" s="18" t="n">
        <v>458.57381631</v>
      </c>
      <c r="H27" s="20" t="n">
        <v>1.99853405</v>
      </c>
      <c r="I27" s="18" t="n">
        <v>498.28684936</v>
      </c>
      <c r="J27" s="20" t="n">
        <v>1.64289782</v>
      </c>
      <c r="K27" s="18" t="n">
        <v>557.42980722</v>
      </c>
      <c r="L27" s="20" t="n">
        <v>9.91242048</v>
      </c>
      <c r="M27" s="18" t="s">
        <v>404</v>
      </c>
      <c r="N27" s="20" t="s">
        <v>404</v>
      </c>
      <c r="O27" s="18" t="s">
        <v>404</v>
      </c>
      <c r="P27" s="20" t="s">
        <v>404</v>
      </c>
      <c r="Q27" s="18" t="s">
        <v>404</v>
      </c>
      <c r="R27" s="20" t="s">
        <v>404</v>
      </c>
      <c r="S27" s="18" t="s">
        <v>404</v>
      </c>
      <c r="T27" s="20" t="s">
        <v>404</v>
      </c>
      <c r="U27" s="18" t="s">
        <v>404</v>
      </c>
      <c r="V27" s="20" t="s">
        <v>404</v>
      </c>
      <c r="W27" s="18" t="s">
        <v>404</v>
      </c>
      <c r="X27" s="20" t="s">
        <v>404</v>
      </c>
      <c r="Y27" s="18" t="s">
        <v>404</v>
      </c>
      <c r="Z27" s="20" t="s">
        <v>404</v>
      </c>
      <c r="AA27" s="18" t="s">
        <v>404</v>
      </c>
      <c r="AB27" s="20" t="s">
        <v>404</v>
      </c>
      <c r="AC27" s="18" t="s">
        <v>404</v>
      </c>
      <c r="AD27" s="20" t="s">
        <v>404</v>
      </c>
      <c r="AE27" s="18" t="n">
        <v>432.08146175</v>
      </c>
      <c r="AF27" s="20" t="n">
        <v>11.9477278</v>
      </c>
    </row>
    <row r="28" spans="1:32">
      <c r="A28" s="15" t="s">
        <v>425</v>
      </c>
      <c r="B28" s="17" t="n">
        <v>7568</v>
      </c>
      <c r="C28" s="18">
        <f>(0.0/B28*100)</f>
        <v/>
      </c>
      <c r="D28" s="19" t="n">
        <v>7568</v>
      </c>
      <c r="E28" s="18" t="n">
        <v>390.82027741</v>
      </c>
      <c r="F28" s="20" t="n">
        <v>11.67863618</v>
      </c>
      <c r="G28" s="18" t="n">
        <v>388.90590641</v>
      </c>
      <c r="H28" s="20" t="n">
        <v>11.84894547</v>
      </c>
      <c r="I28" s="18" t="n">
        <v>406.90202297</v>
      </c>
      <c r="J28" s="20" t="n">
        <v>16.97759841</v>
      </c>
      <c r="K28" s="18" t="n">
        <v>396.2987085</v>
      </c>
      <c r="L28" s="20" t="n">
        <v>7.86438522</v>
      </c>
      <c r="M28" s="18" t="n">
        <v>399.93730976</v>
      </c>
      <c r="N28" s="20" t="n">
        <v>7.78088346</v>
      </c>
      <c r="O28" s="18" t="n">
        <v>405.65439371</v>
      </c>
      <c r="P28" s="20" t="n">
        <v>5.72308541</v>
      </c>
      <c r="Q28" s="18" t="n">
        <v>424.62452317</v>
      </c>
      <c r="R28" s="20" t="n">
        <v>6.22196822</v>
      </c>
      <c r="S28" s="18" t="n">
        <v>426.24603266</v>
      </c>
      <c r="T28" s="20" t="n">
        <v>7.01390715</v>
      </c>
      <c r="U28" s="18" t="n">
        <v>404.52828009</v>
      </c>
      <c r="V28" s="20" t="n">
        <v>7.17309457</v>
      </c>
      <c r="W28" s="18" t="s">
        <v>404</v>
      </c>
      <c r="X28" s="20" t="s">
        <v>404</v>
      </c>
      <c r="Y28" s="18" t="s">
        <v>404</v>
      </c>
      <c r="Z28" s="20" t="s">
        <v>404</v>
      </c>
      <c r="AA28" s="18" t="s">
        <v>404</v>
      </c>
      <c r="AB28" s="20" t="s">
        <v>404</v>
      </c>
      <c r="AC28" s="18" t="s">
        <v>404</v>
      </c>
      <c r="AD28" s="20" t="s">
        <v>404</v>
      </c>
      <c r="AE28" s="18" t="n">
        <v>344.00852057</v>
      </c>
      <c r="AF28" s="20" t="n">
        <v>23.30641328</v>
      </c>
    </row>
    <row r="29" spans="1:32">
      <c r="A29" s="15" t="s">
        <v>426</v>
      </c>
      <c r="B29" s="17" t="n">
        <v>5385</v>
      </c>
      <c r="C29" s="18">
        <f>(1123.0/B29*100)</f>
        <v/>
      </c>
      <c r="D29" s="19" t="n">
        <v>4262</v>
      </c>
      <c r="E29" s="18" t="n">
        <v>335.89139324</v>
      </c>
      <c r="F29" s="20" t="n">
        <v>13.58256429</v>
      </c>
      <c r="G29" s="18" t="n">
        <v>438.66156943</v>
      </c>
      <c r="H29" s="20" t="n">
        <v>11.76023971</v>
      </c>
      <c r="I29" s="18" t="n">
        <v>482.79451064</v>
      </c>
      <c r="J29" s="20" t="n">
        <v>9.89955548</v>
      </c>
      <c r="K29" s="18" t="n">
        <v>544.0534179</v>
      </c>
      <c r="L29" s="20" t="n">
        <v>5.6856055</v>
      </c>
      <c r="M29" s="18" t="n">
        <v>581.60950034</v>
      </c>
      <c r="N29" s="20" t="n">
        <v>11.64380729</v>
      </c>
      <c r="O29" s="18" t="n">
        <v>488.7663927</v>
      </c>
      <c r="P29" s="20" t="n">
        <v>9.22460315</v>
      </c>
      <c r="Q29" s="18" t="s">
        <v>404</v>
      </c>
      <c r="R29" s="20" t="s">
        <v>404</v>
      </c>
      <c r="S29" s="18" t="n">
        <v>411.7577365</v>
      </c>
      <c r="T29" s="20" t="n">
        <v>8.366695460000001</v>
      </c>
      <c r="U29" s="18" t="n">
        <v>573.01834931</v>
      </c>
      <c r="V29" s="20" t="n">
        <v>8.426512900000001</v>
      </c>
      <c r="W29" s="18" t="s">
        <v>404</v>
      </c>
      <c r="X29" s="20" t="s">
        <v>404</v>
      </c>
      <c r="Y29" s="18" t="s">
        <v>404</v>
      </c>
      <c r="Z29" s="20" t="s">
        <v>404</v>
      </c>
      <c r="AA29" s="18" t="s">
        <v>404</v>
      </c>
      <c r="AB29" s="20" t="s">
        <v>404</v>
      </c>
      <c r="AC29" s="18" t="s">
        <v>404</v>
      </c>
      <c r="AD29" s="20" t="s">
        <v>404</v>
      </c>
      <c r="AE29" s="18" t="n">
        <v>510.87559578</v>
      </c>
      <c r="AF29" s="20" t="n">
        <v>16.66234585</v>
      </c>
    </row>
    <row r="30" spans="1:32">
      <c r="A30" s="15" t="s">
        <v>427</v>
      </c>
      <c r="B30" s="17" t="n">
        <v>4520</v>
      </c>
      <c r="C30" s="18">
        <f>(816.0/B30*100)</f>
        <v/>
      </c>
      <c r="D30" s="19" t="n">
        <v>3704</v>
      </c>
      <c r="E30" s="18" t="n">
        <v>474.94889596</v>
      </c>
      <c r="F30" s="20" t="n">
        <v>23.92623087</v>
      </c>
      <c r="G30" s="18" t="n">
        <v>511.50239742</v>
      </c>
      <c r="H30" s="20" t="n">
        <v>13.88080098</v>
      </c>
      <c r="I30" s="18" t="n">
        <v>484.5400087</v>
      </c>
      <c r="J30" s="20" t="n">
        <v>5.16941381</v>
      </c>
      <c r="K30" s="18" t="n">
        <v>502.78663431</v>
      </c>
      <c r="L30" s="20" t="n">
        <v>4.05891519</v>
      </c>
      <c r="M30" s="18" t="n">
        <v>564.10133595</v>
      </c>
      <c r="N30" s="20" t="n">
        <v>30.55119361</v>
      </c>
      <c r="O30" s="18" t="s">
        <v>404</v>
      </c>
      <c r="P30" s="20" t="s">
        <v>404</v>
      </c>
      <c r="Q30" s="18" t="s">
        <v>404</v>
      </c>
      <c r="R30" s="20" t="s">
        <v>404</v>
      </c>
      <c r="S30" s="18" t="s">
        <v>404</v>
      </c>
      <c r="T30" s="20" t="s">
        <v>404</v>
      </c>
      <c r="U30" s="18" t="s">
        <v>404</v>
      </c>
      <c r="V30" s="20" t="s">
        <v>404</v>
      </c>
      <c r="W30" s="18" t="s">
        <v>404</v>
      </c>
      <c r="X30" s="20" t="s">
        <v>404</v>
      </c>
      <c r="Y30" s="18" t="s">
        <v>404</v>
      </c>
      <c r="Z30" s="20" t="s">
        <v>404</v>
      </c>
      <c r="AA30" s="18" t="s">
        <v>404</v>
      </c>
      <c r="AB30" s="20" t="s">
        <v>404</v>
      </c>
      <c r="AC30" s="18" t="s">
        <v>404</v>
      </c>
      <c r="AD30" s="20" t="s">
        <v>404</v>
      </c>
      <c r="AE30" s="18" t="n">
        <v>474.54661309</v>
      </c>
      <c r="AF30" s="20" t="n">
        <v>13.13047447</v>
      </c>
    </row>
    <row r="31" spans="1:32">
      <c r="A31" s="15" t="s">
        <v>428</v>
      </c>
      <c r="B31" s="17" t="n">
        <v>5456</v>
      </c>
      <c r="C31" s="18">
        <f>(502.0/B31*100)</f>
        <v/>
      </c>
      <c r="D31" s="19" t="n">
        <v>4954</v>
      </c>
      <c r="E31" s="18" t="n">
        <v>501.6732414</v>
      </c>
      <c r="F31" s="20" t="n">
        <v>8.203261850000001</v>
      </c>
      <c r="G31" s="18" t="n">
        <v>495.57823375</v>
      </c>
      <c r="H31" s="20" t="n">
        <v>6.43462438</v>
      </c>
      <c r="I31" s="18" t="n">
        <v>500.00837815</v>
      </c>
      <c r="J31" s="20" t="n">
        <v>3.95230307</v>
      </c>
      <c r="K31" s="18" t="n">
        <v>505.07966575</v>
      </c>
      <c r="L31" s="20" t="n">
        <v>3.29436624</v>
      </c>
      <c r="M31" s="18" t="n">
        <v>552.0826371000001</v>
      </c>
      <c r="N31" s="20" t="n">
        <v>7.63677897</v>
      </c>
      <c r="O31" s="18" t="s">
        <v>404</v>
      </c>
      <c r="P31" s="20" t="s">
        <v>404</v>
      </c>
      <c r="Q31" s="18" t="s">
        <v>404</v>
      </c>
      <c r="R31" s="20" t="s">
        <v>404</v>
      </c>
      <c r="S31" s="18" t="s">
        <v>404</v>
      </c>
      <c r="T31" s="20" t="s">
        <v>404</v>
      </c>
      <c r="U31" s="18" t="s">
        <v>404</v>
      </c>
      <c r="V31" s="20" t="s">
        <v>404</v>
      </c>
      <c r="W31" s="18" t="s">
        <v>404</v>
      </c>
      <c r="X31" s="20" t="s">
        <v>404</v>
      </c>
      <c r="Y31" s="18" t="s">
        <v>404</v>
      </c>
      <c r="Z31" s="20" t="s">
        <v>404</v>
      </c>
      <c r="AA31" s="18" t="s">
        <v>404</v>
      </c>
      <c r="AB31" s="20" t="s">
        <v>404</v>
      </c>
      <c r="AC31" s="18" t="s">
        <v>404</v>
      </c>
      <c r="AD31" s="20" t="s">
        <v>404</v>
      </c>
      <c r="AE31" s="18" t="n">
        <v>501.50896697</v>
      </c>
      <c r="AF31" s="20" t="n">
        <v>17.60635686</v>
      </c>
    </row>
    <row r="32" spans="1:32">
      <c r="A32" s="15" t="s">
        <v>429</v>
      </c>
      <c r="B32" s="17" t="n">
        <v>4478</v>
      </c>
      <c r="C32" s="18">
        <f>(0.0/B32*100)</f>
        <v/>
      </c>
      <c r="D32" s="19" t="n">
        <v>4478</v>
      </c>
      <c r="E32" s="18" t="n">
        <v>509.31825165</v>
      </c>
      <c r="F32" s="20" t="n">
        <v>16.19689478</v>
      </c>
      <c r="G32" s="18" t="n">
        <v>491.65053215</v>
      </c>
      <c r="H32" s="20" t="n">
        <v>6.09500633</v>
      </c>
      <c r="I32" s="18" t="n">
        <v>499.71126894</v>
      </c>
      <c r="J32" s="20" t="n">
        <v>3.56564325</v>
      </c>
      <c r="K32" s="18" t="n">
        <v>515.74100183</v>
      </c>
      <c r="L32" s="20" t="n">
        <v>5.02338288</v>
      </c>
      <c r="M32" s="18" t="n">
        <v>540.51788015</v>
      </c>
      <c r="N32" s="20" t="n">
        <v>19.5632608</v>
      </c>
      <c r="O32" s="18" t="n">
        <v>471.7339064</v>
      </c>
      <c r="P32" s="20" t="n">
        <v>9.80624239</v>
      </c>
      <c r="Q32" s="18" t="n">
        <v>510.47987813</v>
      </c>
      <c r="R32" s="20" t="n">
        <v>4.72126857</v>
      </c>
      <c r="S32" s="18" t="n">
        <v>469.17494445</v>
      </c>
      <c r="T32" s="20" t="n">
        <v>7.45556103</v>
      </c>
      <c r="U32" s="18" t="n">
        <v>499.02633993</v>
      </c>
      <c r="V32" s="20" t="n">
        <v>6.53945428</v>
      </c>
      <c r="W32" s="18" t="s">
        <v>404</v>
      </c>
      <c r="X32" s="20" t="s">
        <v>404</v>
      </c>
      <c r="Y32" s="18" t="s">
        <v>404</v>
      </c>
      <c r="Z32" s="20" t="s">
        <v>404</v>
      </c>
      <c r="AA32" s="18" t="s">
        <v>404</v>
      </c>
      <c r="AB32" s="20" t="s">
        <v>404</v>
      </c>
      <c r="AC32" s="18" t="s">
        <v>404</v>
      </c>
      <c r="AD32" s="20" t="s">
        <v>404</v>
      </c>
      <c r="AE32" s="18" t="n">
        <v>529.8914118500001</v>
      </c>
      <c r="AF32" s="20" t="n">
        <v>17.34678961</v>
      </c>
    </row>
    <row r="33" spans="1:32">
      <c r="A33" s="15" t="s">
        <v>430</v>
      </c>
      <c r="B33" s="17" t="n">
        <v>7325</v>
      </c>
      <c r="C33" s="18">
        <f>(29.0/B33*100)</f>
        <v/>
      </c>
      <c r="D33" s="19" t="n">
        <v>7296</v>
      </c>
      <c r="E33" s="18" t="n">
        <v>421.18115641</v>
      </c>
      <c r="F33" s="20" t="n">
        <v>21.75087558</v>
      </c>
      <c r="G33" s="18" t="n">
        <v>489.4581108</v>
      </c>
      <c r="H33" s="20" t="n">
        <v>21.17648202</v>
      </c>
      <c r="I33" s="18" t="n">
        <v>492.27208078</v>
      </c>
      <c r="J33" s="20" t="n">
        <v>6.59227913</v>
      </c>
      <c r="K33" s="18" t="n">
        <v>508.64912046</v>
      </c>
      <c r="L33" s="20" t="n">
        <v>3.52576399</v>
      </c>
      <c r="M33" s="18" t="n">
        <v>458.25222714</v>
      </c>
      <c r="N33" s="20" t="n">
        <v>37.38929304</v>
      </c>
      <c r="O33" s="18" t="s">
        <v>404</v>
      </c>
      <c r="P33" s="20" t="s">
        <v>404</v>
      </c>
      <c r="Q33" s="18" t="s">
        <v>404</v>
      </c>
      <c r="R33" s="20" t="s">
        <v>404</v>
      </c>
      <c r="S33" s="18" t="s">
        <v>404</v>
      </c>
      <c r="T33" s="20" t="s">
        <v>404</v>
      </c>
      <c r="U33" s="18" t="s">
        <v>404</v>
      </c>
      <c r="V33" s="20" t="s">
        <v>404</v>
      </c>
      <c r="W33" s="18" t="s">
        <v>404</v>
      </c>
      <c r="X33" s="20" t="s">
        <v>404</v>
      </c>
      <c r="Y33" s="18" t="s">
        <v>404</v>
      </c>
      <c r="Z33" s="20" t="s">
        <v>404</v>
      </c>
      <c r="AA33" s="18" t="s">
        <v>404</v>
      </c>
      <c r="AB33" s="20" t="s">
        <v>404</v>
      </c>
      <c r="AC33" s="18" t="s">
        <v>404</v>
      </c>
      <c r="AD33" s="20" t="s">
        <v>404</v>
      </c>
      <c r="AE33" s="18" t="n">
        <v>428.41974273</v>
      </c>
      <c r="AF33" s="20" t="n">
        <v>9.39097544</v>
      </c>
    </row>
    <row r="34" spans="1:32">
      <c r="A34" s="15" t="s">
        <v>431</v>
      </c>
      <c r="B34" s="17" t="n">
        <v>6350</v>
      </c>
      <c r="C34" s="18">
        <f>(0.0/B34*100)</f>
        <v/>
      </c>
      <c r="D34" s="19" t="n">
        <v>6350</v>
      </c>
      <c r="E34" s="18" t="n">
        <v>410.32579662</v>
      </c>
      <c r="F34" s="20" t="n">
        <v>10.99698922</v>
      </c>
      <c r="G34" s="18" t="n">
        <v>454.33224148</v>
      </c>
      <c r="H34" s="20" t="n">
        <v>6.6633648</v>
      </c>
      <c r="I34" s="18" t="n">
        <v>477.45290041</v>
      </c>
      <c r="J34" s="20" t="n">
        <v>4.27843077</v>
      </c>
      <c r="K34" s="18" t="n">
        <v>517.63746065</v>
      </c>
      <c r="L34" s="20" t="n">
        <v>7.35104965</v>
      </c>
      <c r="M34" s="18" t="n">
        <v>557.83324856</v>
      </c>
      <c r="N34" s="20" t="n">
        <v>27.25430396</v>
      </c>
      <c r="O34" s="18" t="s">
        <v>404</v>
      </c>
      <c r="P34" s="20" t="s">
        <v>404</v>
      </c>
      <c r="Q34" s="18" t="s">
        <v>404</v>
      </c>
      <c r="R34" s="20" t="s">
        <v>404</v>
      </c>
      <c r="S34" s="18" t="s">
        <v>404</v>
      </c>
      <c r="T34" s="20" t="s">
        <v>404</v>
      </c>
      <c r="U34" s="18" t="s">
        <v>404</v>
      </c>
      <c r="V34" s="20" t="s">
        <v>404</v>
      </c>
      <c r="W34" s="18" t="s">
        <v>404</v>
      </c>
      <c r="X34" s="20" t="s">
        <v>404</v>
      </c>
      <c r="Y34" s="18" t="s">
        <v>404</v>
      </c>
      <c r="Z34" s="20" t="s">
        <v>404</v>
      </c>
      <c r="AA34" s="18" t="s">
        <v>404</v>
      </c>
      <c r="AB34" s="20" t="s">
        <v>404</v>
      </c>
      <c r="AC34" s="18" t="s">
        <v>404</v>
      </c>
      <c r="AD34" s="20" t="s">
        <v>404</v>
      </c>
      <c r="AE34" s="18" t="s">
        <v>404</v>
      </c>
      <c r="AF34" s="20" t="s">
        <v>404</v>
      </c>
    </row>
    <row r="35" spans="1:32">
      <c r="A35" s="15" t="s">
        <v>432</v>
      </c>
      <c r="B35" s="17" t="n">
        <v>6406</v>
      </c>
      <c r="C35" s="18">
        <f>(443.0/B35*100)</f>
        <v/>
      </c>
      <c r="D35" s="19" t="n">
        <v>5963</v>
      </c>
      <c r="E35" s="18" t="n">
        <v>413.68211429</v>
      </c>
      <c r="F35" s="20" t="n">
        <v>7.09369368</v>
      </c>
      <c r="G35" s="18" t="n">
        <v>485.43348578</v>
      </c>
      <c r="H35" s="20" t="n">
        <v>5.05976097</v>
      </c>
      <c r="I35" s="18" t="n">
        <v>491.95078002</v>
      </c>
      <c r="J35" s="20" t="n">
        <v>2.42545692</v>
      </c>
      <c r="K35" s="18" t="n">
        <v>521.6152363800001</v>
      </c>
      <c r="L35" s="20" t="n">
        <v>1.61392291</v>
      </c>
      <c r="M35" s="18" t="n">
        <v>600.38732394</v>
      </c>
      <c r="N35" s="20" t="n">
        <v>8.1062511</v>
      </c>
      <c r="O35" s="18" t="s">
        <v>404</v>
      </c>
      <c r="P35" s="20" t="s">
        <v>404</v>
      </c>
      <c r="Q35" s="18" t="s">
        <v>404</v>
      </c>
      <c r="R35" s="20" t="s">
        <v>404</v>
      </c>
      <c r="S35" s="18" t="s">
        <v>404</v>
      </c>
      <c r="T35" s="20" t="s">
        <v>404</v>
      </c>
      <c r="U35" s="18" t="s">
        <v>404</v>
      </c>
      <c r="V35" s="20" t="s">
        <v>404</v>
      </c>
      <c r="W35" s="18" t="s">
        <v>404</v>
      </c>
      <c r="X35" s="20" t="s">
        <v>404</v>
      </c>
      <c r="Y35" s="18" t="s">
        <v>404</v>
      </c>
      <c r="Z35" s="20" t="s">
        <v>404</v>
      </c>
      <c r="AA35" s="18" t="s">
        <v>404</v>
      </c>
      <c r="AB35" s="20" t="s">
        <v>404</v>
      </c>
      <c r="AC35" s="18" t="s">
        <v>404</v>
      </c>
      <c r="AD35" s="20" t="s">
        <v>404</v>
      </c>
      <c r="AE35" s="18" t="n">
        <v>455.82878612</v>
      </c>
      <c r="AF35" s="20" t="n">
        <v>8.988780719999999</v>
      </c>
    </row>
    <row r="36" spans="1:32">
      <c r="A36" s="15" t="s">
        <v>433</v>
      </c>
      <c r="B36" s="17" t="n">
        <v>6736</v>
      </c>
      <c r="C36" s="18">
        <f>(10.0/B36*100)</f>
        <v/>
      </c>
      <c r="D36" s="19" t="n">
        <v>6726</v>
      </c>
      <c r="E36" s="18" t="n">
        <v>484.50280131</v>
      </c>
      <c r="F36" s="20" t="n">
        <v>13.42552208</v>
      </c>
      <c r="G36" s="18" t="n">
        <v>487.86799236</v>
      </c>
      <c r="H36" s="20" t="n">
        <v>7.34704648</v>
      </c>
      <c r="I36" s="18" t="n">
        <v>479.58311465</v>
      </c>
      <c r="J36" s="20" t="n">
        <v>5.0678907</v>
      </c>
      <c r="K36" s="18" t="n">
        <v>488.12744824</v>
      </c>
      <c r="L36" s="20" t="n">
        <v>3.07033735</v>
      </c>
      <c r="M36" s="18" t="n">
        <v>487.25681304</v>
      </c>
      <c r="N36" s="20" t="n">
        <v>8.57162106</v>
      </c>
      <c r="O36" s="18" t="n">
        <v>515.14360523</v>
      </c>
      <c r="P36" s="20" t="n">
        <v>18.55952499</v>
      </c>
      <c r="Q36" s="18" t="n">
        <v>460.76241844</v>
      </c>
      <c r="R36" s="20" t="n">
        <v>20.59732837</v>
      </c>
      <c r="S36" s="18" t="n">
        <v>516.17381161</v>
      </c>
      <c r="T36" s="20" t="n">
        <v>21.02195744</v>
      </c>
      <c r="U36" s="18" t="n">
        <v>478.6729148</v>
      </c>
      <c r="V36" s="20" t="n">
        <v>18.22537239</v>
      </c>
      <c r="W36" s="18" t="s">
        <v>404</v>
      </c>
      <c r="X36" s="20" t="s">
        <v>404</v>
      </c>
      <c r="Y36" s="18" t="s">
        <v>404</v>
      </c>
      <c r="Z36" s="20" t="s">
        <v>404</v>
      </c>
      <c r="AA36" s="18" t="s">
        <v>404</v>
      </c>
      <c r="AB36" s="20" t="s">
        <v>404</v>
      </c>
      <c r="AC36" s="18" t="s">
        <v>404</v>
      </c>
      <c r="AD36" s="20" t="s">
        <v>404</v>
      </c>
      <c r="AE36" s="18" t="n">
        <v>506.17141647</v>
      </c>
      <c r="AF36" s="20" t="n">
        <v>10.72813111</v>
      </c>
    </row>
    <row r="37" spans="1:32">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s">
        <v>404</v>
      </c>
      <c r="P37" s="20" t="s">
        <v>404</v>
      </c>
      <c r="Q37" s="18" t="s">
        <v>404</v>
      </c>
      <c r="R37" s="20" t="s">
        <v>404</v>
      </c>
      <c r="S37" s="18" t="s">
        <v>404</v>
      </c>
      <c r="T37" s="20" t="s">
        <v>404</v>
      </c>
      <c r="U37" s="18" t="s">
        <v>404</v>
      </c>
      <c r="V37" s="20" t="s">
        <v>404</v>
      </c>
      <c r="W37" s="18" t="s">
        <v>404</v>
      </c>
      <c r="X37" s="20" t="s">
        <v>404</v>
      </c>
      <c r="Y37" s="18" t="s">
        <v>404</v>
      </c>
      <c r="Z37" s="20" t="s">
        <v>404</v>
      </c>
      <c r="AA37" s="18" t="s">
        <v>404</v>
      </c>
      <c r="AB37" s="20" t="s">
        <v>404</v>
      </c>
      <c r="AC37" s="18" t="n">
        <v>493.91812227</v>
      </c>
      <c r="AD37" s="20" t="n">
        <v>3.1723403</v>
      </c>
      <c r="AE37" s="18" t="s">
        <v>404</v>
      </c>
      <c r="AF37" s="20" t="s">
        <v>404</v>
      </c>
    </row>
    <row r="38" spans="1:32">
      <c r="A38" s="15" t="s">
        <v>435</v>
      </c>
      <c r="B38" s="17" t="n">
        <v>5860</v>
      </c>
      <c r="C38" s="18">
        <f>(268.0/B38*100)</f>
        <v/>
      </c>
      <c r="D38" s="19" t="n">
        <v>5592</v>
      </c>
      <c r="E38" s="18" t="n">
        <v>508.53201527</v>
      </c>
      <c r="F38" s="20" t="n">
        <v>12.3522388</v>
      </c>
      <c r="G38" s="18" t="n">
        <v>504.48199911</v>
      </c>
      <c r="H38" s="20" t="n">
        <v>4.5344477</v>
      </c>
      <c r="I38" s="18" t="n">
        <v>556.04066261</v>
      </c>
      <c r="J38" s="20" t="n">
        <v>7.42967108</v>
      </c>
      <c r="K38" s="18" t="n">
        <v>485.88755721</v>
      </c>
      <c r="L38" s="20" t="n">
        <v>19.57813447</v>
      </c>
      <c r="M38" s="18" t="s">
        <v>404</v>
      </c>
      <c r="N38" s="20" t="s">
        <v>404</v>
      </c>
      <c r="O38" s="18" t="s">
        <v>404</v>
      </c>
      <c r="P38" s="20" t="s">
        <v>404</v>
      </c>
      <c r="Q38" s="18" t="n">
        <v>503.06968169</v>
      </c>
      <c r="R38" s="20" t="n">
        <v>8.616775690000001</v>
      </c>
      <c r="S38" s="18" t="n">
        <v>588.78875119</v>
      </c>
      <c r="T38" s="20" t="n">
        <v>12.34640245</v>
      </c>
      <c r="U38" s="18" t="n">
        <v>497.74432204</v>
      </c>
      <c r="V38" s="20" t="n">
        <v>26.07725376</v>
      </c>
      <c r="W38" s="18" t="s">
        <v>404</v>
      </c>
      <c r="X38" s="20" t="s">
        <v>404</v>
      </c>
      <c r="Y38" s="18" t="s">
        <v>404</v>
      </c>
      <c r="Z38" s="20" t="s">
        <v>404</v>
      </c>
      <c r="AA38" s="18" t="s">
        <v>404</v>
      </c>
      <c r="AB38" s="20" t="s">
        <v>404</v>
      </c>
      <c r="AC38" s="18" t="s">
        <v>404</v>
      </c>
      <c r="AD38" s="20" t="s">
        <v>404</v>
      </c>
      <c r="AE38" s="18" t="n">
        <v>553.5437875600001</v>
      </c>
      <c r="AF38" s="20" t="n">
        <v>35.94902576</v>
      </c>
    </row>
    <row r="39" spans="1:32">
      <c r="A39" s="15" t="s">
        <v>436</v>
      </c>
      <c r="B39" s="17" t="n">
        <v>5895</v>
      </c>
      <c r="C39" s="18">
        <f>(0.0/B39*100)</f>
        <v/>
      </c>
      <c r="D39" s="19" t="n">
        <v>5895</v>
      </c>
      <c r="E39" s="18" t="n">
        <v>432.61085515</v>
      </c>
      <c r="F39" s="20" t="n">
        <v>28.21097663</v>
      </c>
      <c r="G39" s="18" t="n">
        <v>345.66344008</v>
      </c>
      <c r="H39" s="20" t="n">
        <v>12.79304468</v>
      </c>
      <c r="I39" s="18" t="n">
        <v>376.10384422</v>
      </c>
      <c r="J39" s="20" t="n">
        <v>26.7779215</v>
      </c>
      <c r="K39" s="18" t="n">
        <v>366.43312268</v>
      </c>
      <c r="L39" s="20" t="n">
        <v>9.316925899999999</v>
      </c>
      <c r="M39" s="18" t="n">
        <v>436.06721956</v>
      </c>
      <c r="N39" s="20" t="n">
        <v>10.41324919</v>
      </c>
      <c r="O39" s="18" t="n">
        <v>386.53427508</v>
      </c>
      <c r="P39" s="20" t="n">
        <v>9.03660706</v>
      </c>
      <c r="Q39" s="18" t="s">
        <v>404</v>
      </c>
      <c r="R39" s="20" t="s">
        <v>404</v>
      </c>
      <c r="S39" s="18" t="n">
        <v>389.52616784</v>
      </c>
      <c r="T39" s="20" t="n">
        <v>43.34428869</v>
      </c>
      <c r="U39" s="18" t="n">
        <v>424.12837947</v>
      </c>
      <c r="V39" s="20" t="n">
        <v>5.25193165</v>
      </c>
      <c r="W39" s="18" t="s">
        <v>404</v>
      </c>
      <c r="X39" s="20" t="s">
        <v>404</v>
      </c>
      <c r="Y39" s="18" t="s">
        <v>404</v>
      </c>
      <c r="Z39" s="20" t="s">
        <v>404</v>
      </c>
      <c r="AA39" s="18" t="s">
        <v>404</v>
      </c>
      <c r="AB39" s="20" t="s">
        <v>404</v>
      </c>
      <c r="AC39" s="18" t="s">
        <v>404</v>
      </c>
      <c r="AD39" s="20" t="s">
        <v>404</v>
      </c>
      <c r="AE39" s="18" t="n">
        <v>370.00210449</v>
      </c>
      <c r="AF39" s="20" t="n">
        <v>14.50195704</v>
      </c>
    </row>
    <row r="40" spans="1:32">
      <c r="A40" s="15" t="s">
        <v>437</v>
      </c>
      <c r="B40" s="17" t="n">
        <v>14157</v>
      </c>
      <c r="C40" s="18">
        <f>(2551.0/B40*100)</f>
        <v/>
      </c>
      <c r="D40" s="19" t="n">
        <v>11606</v>
      </c>
      <c r="E40" s="18" t="n">
        <v>500.63340626</v>
      </c>
      <c r="F40" s="20" t="n">
        <v>18.43355618</v>
      </c>
      <c r="G40" s="18" t="n">
        <v>489.85225074</v>
      </c>
      <c r="H40" s="20" t="n">
        <v>10.0643653</v>
      </c>
      <c r="I40" s="18" t="n">
        <v>485.37562922</v>
      </c>
      <c r="J40" s="20" t="n">
        <v>4.98701596</v>
      </c>
      <c r="K40" s="18" t="n">
        <v>501.07686484</v>
      </c>
      <c r="L40" s="20" t="n">
        <v>5.71729108</v>
      </c>
      <c r="M40" s="18" t="n">
        <v>461.114807</v>
      </c>
      <c r="N40" s="20" t="n">
        <v>6.37226117</v>
      </c>
      <c r="O40" s="18" t="s">
        <v>404</v>
      </c>
      <c r="P40" s="20" t="s">
        <v>404</v>
      </c>
      <c r="Q40" s="18" t="s">
        <v>404</v>
      </c>
      <c r="R40" s="20" t="s">
        <v>404</v>
      </c>
      <c r="S40" s="18" t="s">
        <v>404</v>
      </c>
      <c r="T40" s="20" t="s">
        <v>404</v>
      </c>
      <c r="U40" s="18" t="n">
        <v>455.94471551</v>
      </c>
      <c r="V40" s="20" t="n">
        <v>6.43055851</v>
      </c>
      <c r="W40" s="18" t="s">
        <v>404</v>
      </c>
      <c r="X40" s="20" t="s">
        <v>404</v>
      </c>
      <c r="Y40" s="18" t="s">
        <v>404</v>
      </c>
      <c r="Z40" s="20" t="s">
        <v>404</v>
      </c>
      <c r="AA40" s="18" t="s">
        <v>404</v>
      </c>
      <c r="AB40" s="20" t="s">
        <v>404</v>
      </c>
      <c r="AC40" s="18" t="s">
        <v>404</v>
      </c>
      <c r="AD40" s="20" t="s">
        <v>404</v>
      </c>
      <c r="AE40" s="18" t="n">
        <v>498.90877978</v>
      </c>
      <c r="AF40" s="20" t="n">
        <v>10.97202428</v>
      </c>
    </row>
    <row r="41" spans="1:32">
      <c r="A41" s="15" t="s">
        <v>438</v>
      </c>
      <c r="B41" s="17" t="n">
        <v>5712</v>
      </c>
      <c r="C41" s="18">
        <f>(64.0/B41*100)</f>
        <v/>
      </c>
      <c r="D41" s="19" t="n">
        <v>5648</v>
      </c>
      <c r="E41" s="18" t="n">
        <v>465.9442929</v>
      </c>
      <c r="F41" s="20" t="n">
        <v>15.43269504</v>
      </c>
      <c r="G41" s="18" t="n">
        <v>478.27092903</v>
      </c>
      <c r="H41" s="20" t="n">
        <v>8.71758631</v>
      </c>
      <c r="I41" s="18" t="n">
        <v>473.28733741</v>
      </c>
      <c r="J41" s="20" t="n">
        <v>6.49344905</v>
      </c>
      <c r="K41" s="18" t="n">
        <v>465.97856828</v>
      </c>
      <c r="L41" s="20" t="n">
        <v>5.44872683</v>
      </c>
      <c r="M41" s="18" t="n">
        <v>466.87820604</v>
      </c>
      <c r="N41" s="20" t="n">
        <v>8.02345736</v>
      </c>
      <c r="O41" s="18" t="n">
        <v>466.29263945</v>
      </c>
      <c r="P41" s="20" t="n">
        <v>20.29153852</v>
      </c>
      <c r="Q41" s="18" t="s">
        <v>404</v>
      </c>
      <c r="R41" s="20" t="s">
        <v>404</v>
      </c>
      <c r="S41" s="18" t="s">
        <v>404</v>
      </c>
      <c r="T41" s="20" t="s">
        <v>404</v>
      </c>
      <c r="U41" s="18" t="s">
        <v>404</v>
      </c>
      <c r="V41" s="20" t="s">
        <v>404</v>
      </c>
      <c r="W41" s="18" t="s">
        <v>404</v>
      </c>
      <c r="X41" s="20" t="s">
        <v>404</v>
      </c>
      <c r="Y41" s="18" t="s">
        <v>404</v>
      </c>
      <c r="Z41" s="20" t="s">
        <v>404</v>
      </c>
      <c r="AA41" s="18" t="s">
        <v>404</v>
      </c>
      <c r="AB41" s="20" t="s">
        <v>404</v>
      </c>
      <c r="AC41" s="18" t="s">
        <v>404</v>
      </c>
      <c r="AD41" s="20" t="s">
        <v>404</v>
      </c>
      <c r="AE41" s="18" t="s">
        <v>404</v>
      </c>
      <c r="AF41" s="20" t="s">
        <v>404</v>
      </c>
    </row>
    <row r="42" spans="1:3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row>
    <row r="43" spans="1:3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6" t="n"/>
    </row>
    <row r="44" spans="1:32">
      <c r="A44" s="15" t="s">
        <v>441</v>
      </c>
      <c r="B44" s="17" t="n">
        <v>5215</v>
      </c>
      <c r="C44" s="18">
        <f>(0.0/B44*100)</f>
        <v/>
      </c>
      <c r="D44" s="19" t="n">
        <v>5215</v>
      </c>
      <c r="E44" s="18" t="n">
        <v>415.78948406</v>
      </c>
      <c r="F44" s="20" t="n">
        <v>24.51393878</v>
      </c>
      <c r="G44" s="18" t="n">
        <v>413.63736349</v>
      </c>
      <c r="H44" s="20" t="n">
        <v>13.88554707</v>
      </c>
      <c r="I44" s="18" t="n">
        <v>403.37140683</v>
      </c>
      <c r="J44" s="20" t="n">
        <v>5.53922135</v>
      </c>
      <c r="K44" s="18" t="n">
        <v>403.11911395</v>
      </c>
      <c r="L44" s="20" t="n">
        <v>5.39004809</v>
      </c>
      <c r="M44" s="18" t="n">
        <v>421.96967688</v>
      </c>
      <c r="N44" s="20" t="n">
        <v>6.92268516</v>
      </c>
      <c r="O44" s="18" t="n">
        <v>442.52632221</v>
      </c>
      <c r="P44" s="20" t="n">
        <v>9.71262145</v>
      </c>
      <c r="Q44" s="18" t="n">
        <v>411.88609272</v>
      </c>
      <c r="R44" s="20" t="n">
        <v>16.41689412</v>
      </c>
      <c r="S44" s="18" t="s">
        <v>404</v>
      </c>
      <c r="T44" s="20" t="s">
        <v>404</v>
      </c>
      <c r="U44" s="18" t="s">
        <v>404</v>
      </c>
      <c r="V44" s="20" t="s">
        <v>404</v>
      </c>
      <c r="W44" s="18" t="s">
        <v>404</v>
      </c>
      <c r="X44" s="20" t="s">
        <v>404</v>
      </c>
      <c r="Y44" s="18" t="s">
        <v>404</v>
      </c>
      <c r="Z44" s="20" t="s">
        <v>404</v>
      </c>
      <c r="AA44" s="18" t="s">
        <v>404</v>
      </c>
      <c r="AB44" s="20" t="s">
        <v>404</v>
      </c>
      <c r="AC44" s="18" t="n">
        <v>394.51779529</v>
      </c>
      <c r="AD44" s="20" t="n">
        <v>12.77477718</v>
      </c>
      <c r="AE44" s="18" t="n">
        <v>473.90969894</v>
      </c>
      <c r="AF44" s="20" t="n">
        <v>39.39598307</v>
      </c>
    </row>
    <row r="45" spans="1:32">
      <c r="A45" s="15" t="s">
        <v>442</v>
      </c>
      <c r="B45" s="17" t="n">
        <v>5519</v>
      </c>
      <c r="C45" s="18">
        <f>(0.0/B45*100)</f>
        <v/>
      </c>
      <c r="D45" s="19" t="n">
        <v>5519</v>
      </c>
      <c r="E45" s="18" t="n">
        <v>359.08185794</v>
      </c>
      <c r="F45" s="20" t="n">
        <v>19.03985685</v>
      </c>
      <c r="G45" s="18" t="n">
        <v>372.08740552</v>
      </c>
      <c r="H45" s="20" t="n">
        <v>9.56224072</v>
      </c>
      <c r="I45" s="18" t="n">
        <v>370.21363592</v>
      </c>
      <c r="J45" s="20" t="n">
        <v>12.20943551</v>
      </c>
      <c r="K45" s="18" t="n">
        <v>345.70920277</v>
      </c>
      <c r="L45" s="20" t="n">
        <v>5.3407271</v>
      </c>
      <c r="M45" s="18" t="n">
        <v>345.22429573</v>
      </c>
      <c r="N45" s="20" t="n">
        <v>5.8787906</v>
      </c>
      <c r="O45" s="18" t="n">
        <v>374.67036189</v>
      </c>
      <c r="P45" s="20" t="n">
        <v>8.500224559999999</v>
      </c>
      <c r="Q45" s="18" t="n">
        <v>367.48192741</v>
      </c>
      <c r="R45" s="20" t="n">
        <v>13.90771909</v>
      </c>
      <c r="S45" s="18" t="s">
        <v>404</v>
      </c>
      <c r="T45" s="20" t="s">
        <v>404</v>
      </c>
      <c r="U45" s="18" t="s">
        <v>404</v>
      </c>
      <c r="V45" s="20" t="s">
        <v>404</v>
      </c>
      <c r="W45" s="18" t="s">
        <v>404</v>
      </c>
      <c r="X45" s="20" t="s">
        <v>404</v>
      </c>
      <c r="Y45" s="18" t="s">
        <v>404</v>
      </c>
      <c r="Z45" s="20" t="s">
        <v>404</v>
      </c>
      <c r="AA45" s="18" t="s">
        <v>404</v>
      </c>
      <c r="AB45" s="20" t="s">
        <v>404</v>
      </c>
      <c r="AC45" s="18" t="s">
        <v>404</v>
      </c>
      <c r="AD45" s="20" t="s">
        <v>404</v>
      </c>
      <c r="AE45" s="18" t="n">
        <v>312.97362414</v>
      </c>
      <c r="AF45" s="20" t="n">
        <v>13.64784468</v>
      </c>
    </row>
    <row r="46" spans="1:32">
      <c r="A46" s="15" t="s">
        <v>443</v>
      </c>
      <c r="B46" s="17" t="n">
        <v>23141</v>
      </c>
      <c r="C46" s="18">
        <f>(4196.0/B46*100)</f>
        <v/>
      </c>
      <c r="D46" s="19" t="n">
        <v>18945</v>
      </c>
      <c r="E46" s="18" t="n">
        <v>379.66071572</v>
      </c>
      <c r="F46" s="20" t="n">
        <v>15.71836088</v>
      </c>
      <c r="G46" s="18" t="n">
        <v>385.89517295</v>
      </c>
      <c r="H46" s="20" t="n">
        <v>17.08909</v>
      </c>
      <c r="I46" s="18" t="n">
        <v>388.26510518</v>
      </c>
      <c r="J46" s="20" t="n">
        <v>13.02326259</v>
      </c>
      <c r="K46" s="18" t="n">
        <v>410.98474182</v>
      </c>
      <c r="L46" s="20" t="n">
        <v>11.89407743</v>
      </c>
      <c r="M46" s="18" t="n">
        <v>391.62787709</v>
      </c>
      <c r="N46" s="20" t="n">
        <v>9.170320029999999</v>
      </c>
      <c r="O46" s="18" t="n">
        <v>385.20562685</v>
      </c>
      <c r="P46" s="20" t="n">
        <v>4.53068907</v>
      </c>
      <c r="Q46" s="18" t="n">
        <v>376.71052439</v>
      </c>
      <c r="R46" s="20" t="n">
        <v>9.82846625</v>
      </c>
      <c r="S46" s="18" t="n">
        <v>375.87968787</v>
      </c>
      <c r="T46" s="20" t="n">
        <v>12.15162601</v>
      </c>
      <c r="U46" s="18" t="n">
        <v>399.64447578</v>
      </c>
      <c r="V46" s="20" t="n">
        <v>23.99674479</v>
      </c>
      <c r="W46" s="18" t="s">
        <v>404</v>
      </c>
      <c r="X46" s="20" t="s">
        <v>404</v>
      </c>
      <c r="Y46" s="18" t="s">
        <v>404</v>
      </c>
      <c r="Z46" s="20" t="s">
        <v>404</v>
      </c>
      <c r="AA46" s="18" t="s">
        <v>404</v>
      </c>
      <c r="AB46" s="20" t="s">
        <v>404</v>
      </c>
      <c r="AC46" s="18" t="s">
        <v>404</v>
      </c>
      <c r="AD46" s="20" t="s">
        <v>404</v>
      </c>
      <c r="AE46" s="18" t="n">
        <v>327.15395261</v>
      </c>
      <c r="AF46" s="20" t="n">
        <v>6.3640899</v>
      </c>
    </row>
    <row r="47" spans="1:32">
      <c r="A47" s="15" t="s">
        <v>444</v>
      </c>
      <c r="B47" s="17" t="n">
        <v>5928</v>
      </c>
      <c r="C47" s="18">
        <f>(0.0/B47*100)</f>
        <v/>
      </c>
      <c r="D47" s="19" t="n">
        <v>5928</v>
      </c>
      <c r="E47" s="18" t="n">
        <v>400.59376599</v>
      </c>
      <c r="F47" s="20" t="n">
        <v>27.08705054</v>
      </c>
      <c r="G47" s="18" t="n">
        <v>410.49746389</v>
      </c>
      <c r="H47" s="20" t="n">
        <v>11.9951103</v>
      </c>
      <c r="I47" s="18" t="n">
        <v>425.88924964</v>
      </c>
      <c r="J47" s="20" t="n">
        <v>5.78222969</v>
      </c>
      <c r="K47" s="18" t="n">
        <v>476.93942535</v>
      </c>
      <c r="L47" s="20" t="n">
        <v>7.68584928</v>
      </c>
      <c r="M47" s="18" t="n">
        <v>454.15587828</v>
      </c>
      <c r="N47" s="20" t="n">
        <v>62.46741445</v>
      </c>
      <c r="O47" s="18" t="n">
        <v>382.68678043</v>
      </c>
      <c r="P47" s="20" t="n">
        <v>9.88154254</v>
      </c>
      <c r="Q47" s="18" t="s">
        <v>404</v>
      </c>
      <c r="R47" s="20" t="s">
        <v>404</v>
      </c>
      <c r="S47" s="18" t="n">
        <v>374.7248869</v>
      </c>
      <c r="T47" s="20" t="n">
        <v>14.31877247</v>
      </c>
      <c r="U47" s="18" t="n">
        <v>491.2726172</v>
      </c>
      <c r="V47" s="20" t="n">
        <v>11.32982745</v>
      </c>
      <c r="W47" s="18" t="s">
        <v>404</v>
      </c>
      <c r="X47" s="20" t="s">
        <v>404</v>
      </c>
      <c r="Y47" s="18" t="s">
        <v>404</v>
      </c>
      <c r="Z47" s="20" t="s">
        <v>404</v>
      </c>
      <c r="AA47" s="18" t="s">
        <v>404</v>
      </c>
      <c r="AB47" s="20" t="s">
        <v>404</v>
      </c>
      <c r="AC47" s="18" t="s">
        <v>404</v>
      </c>
      <c r="AD47" s="20" t="s">
        <v>404</v>
      </c>
      <c r="AE47" s="18" t="n">
        <v>356.81776626</v>
      </c>
      <c r="AF47" s="20" t="n">
        <v>19.06597451</v>
      </c>
    </row>
    <row r="48" spans="1:32">
      <c r="A48" s="15" t="s">
        <v>445</v>
      </c>
      <c r="B48" s="17" t="n">
        <v>9841</v>
      </c>
      <c r="C48" s="18">
        <f>(0.0/B48*100)</f>
        <v/>
      </c>
      <c r="D48" s="19" t="n">
        <v>9841</v>
      </c>
      <c r="E48" s="18" t="n">
        <v>486.11143333</v>
      </c>
      <c r="F48" s="20" t="n">
        <v>49.52910893</v>
      </c>
      <c r="G48" s="18" t="n">
        <v>511.24449386</v>
      </c>
      <c r="H48" s="20" t="n">
        <v>33.62418255</v>
      </c>
      <c r="I48" s="18" t="n">
        <v>570.99597807</v>
      </c>
      <c r="J48" s="20" t="n">
        <v>23.9072227</v>
      </c>
      <c r="K48" s="18" t="n">
        <v>504.77183736</v>
      </c>
      <c r="L48" s="20" t="n">
        <v>28.37441394</v>
      </c>
      <c r="M48" s="18" t="n">
        <v>562.91295812</v>
      </c>
      <c r="N48" s="20" t="n">
        <v>22.90087185</v>
      </c>
      <c r="O48" s="18" t="n">
        <v>555.08082193</v>
      </c>
      <c r="P48" s="20" t="n">
        <v>10.06513771</v>
      </c>
      <c r="Q48" s="18" t="n">
        <v>529.78222684</v>
      </c>
      <c r="R48" s="20" t="n">
        <v>11.39358751</v>
      </c>
      <c r="S48" s="18" t="n">
        <v>521.24501702</v>
      </c>
      <c r="T48" s="20" t="n">
        <v>16.13191905</v>
      </c>
      <c r="U48" s="18" t="n">
        <v>535.5591537400001</v>
      </c>
      <c r="V48" s="20" t="n">
        <v>12.18836568</v>
      </c>
      <c r="W48" s="18" t="s">
        <v>404</v>
      </c>
      <c r="X48" s="20" t="s">
        <v>404</v>
      </c>
      <c r="Y48" s="18" t="s">
        <v>404</v>
      </c>
      <c r="Z48" s="20" t="s">
        <v>404</v>
      </c>
      <c r="AA48" s="18" t="s">
        <v>404</v>
      </c>
      <c r="AB48" s="20" t="s">
        <v>404</v>
      </c>
      <c r="AC48" s="18" t="s">
        <v>404</v>
      </c>
      <c r="AD48" s="20" t="s">
        <v>404</v>
      </c>
      <c r="AE48" s="18" t="n">
        <v>449.13633739</v>
      </c>
      <c r="AF48" s="20" t="n">
        <v>22.9854221</v>
      </c>
    </row>
    <row r="49" spans="1:32">
      <c r="A49" s="15" t="s">
        <v>446</v>
      </c>
      <c r="B49" s="17" t="n">
        <v>6349</v>
      </c>
      <c r="C49" s="18">
        <f>(52.0/B49*100)</f>
        <v/>
      </c>
      <c r="D49" s="19" t="n">
        <v>6297</v>
      </c>
      <c r="E49" s="18" t="n">
        <v>396.68152289</v>
      </c>
      <c r="F49" s="20" t="n">
        <v>10.9103199</v>
      </c>
      <c r="G49" s="18" t="n">
        <v>416.81203809</v>
      </c>
      <c r="H49" s="20" t="n">
        <v>10.14377943</v>
      </c>
      <c r="I49" s="18" t="n">
        <v>396.92346275</v>
      </c>
      <c r="J49" s="20" t="n">
        <v>12.67814278</v>
      </c>
      <c r="K49" s="18" t="n">
        <v>405.99188716</v>
      </c>
      <c r="L49" s="20" t="n">
        <v>11.31738723</v>
      </c>
      <c r="M49" s="18" t="n">
        <v>432.28506412</v>
      </c>
      <c r="N49" s="20" t="n">
        <v>9.939335679999999</v>
      </c>
      <c r="O49" s="18" t="n">
        <v>435.22506679</v>
      </c>
      <c r="P49" s="20" t="n">
        <v>18.3980291</v>
      </c>
      <c r="Q49" s="18" t="n">
        <v>407.94122809</v>
      </c>
      <c r="R49" s="20" t="n">
        <v>19.9690488</v>
      </c>
      <c r="S49" s="18" t="n">
        <v>392.34351401</v>
      </c>
      <c r="T49" s="20" t="n">
        <v>14.0592406</v>
      </c>
      <c r="U49" s="18" t="n">
        <v>407.27863648</v>
      </c>
      <c r="V49" s="20" t="n">
        <v>4.78459741</v>
      </c>
      <c r="W49" s="18" t="s">
        <v>404</v>
      </c>
      <c r="X49" s="20" t="s">
        <v>404</v>
      </c>
      <c r="Y49" s="18" t="s">
        <v>404</v>
      </c>
      <c r="Z49" s="20" t="s">
        <v>404</v>
      </c>
      <c r="AA49" s="18" t="s">
        <v>404</v>
      </c>
      <c r="AB49" s="20" t="s">
        <v>404</v>
      </c>
      <c r="AC49" s="18" t="s">
        <v>404</v>
      </c>
      <c r="AD49" s="20" t="s">
        <v>404</v>
      </c>
      <c r="AE49" s="18" t="n">
        <v>406.23982442</v>
      </c>
      <c r="AF49" s="20" t="n">
        <v>20.97076578</v>
      </c>
    </row>
    <row r="50" spans="1:32">
      <c r="A50" s="15" t="s">
        <v>447</v>
      </c>
      <c r="B50" s="17" t="n">
        <v>11795</v>
      </c>
      <c r="C50" s="18">
        <f>(1031.0/B50*100)</f>
        <v/>
      </c>
      <c r="D50" s="19" t="n">
        <v>10764</v>
      </c>
      <c r="E50" s="18" t="n">
        <v>366.42104571</v>
      </c>
      <c r="F50" s="20" t="n">
        <v>9.64106033</v>
      </c>
      <c r="G50" s="18" t="n">
        <v>419.35142048</v>
      </c>
      <c r="H50" s="20" t="n">
        <v>24.89253295</v>
      </c>
      <c r="I50" s="18" t="n">
        <v>400.84534579</v>
      </c>
      <c r="J50" s="20" t="n">
        <v>19.17823654</v>
      </c>
      <c r="K50" s="18" t="n">
        <v>384.04991229</v>
      </c>
      <c r="L50" s="20" t="n">
        <v>6.98746548</v>
      </c>
      <c r="M50" s="18" t="n">
        <v>405.02012821</v>
      </c>
      <c r="N50" s="20" t="n">
        <v>10.13416368</v>
      </c>
      <c r="O50" s="18" t="n">
        <v>388.61875541</v>
      </c>
      <c r="P50" s="20" t="n">
        <v>4.06384625</v>
      </c>
      <c r="Q50" s="18" t="n">
        <v>392.67554497</v>
      </c>
      <c r="R50" s="20" t="n">
        <v>5.95120901</v>
      </c>
      <c r="S50" s="18" t="n">
        <v>386.11603816</v>
      </c>
      <c r="T50" s="20" t="n">
        <v>13.53255132</v>
      </c>
      <c r="U50" s="18" t="n">
        <v>392.81408897</v>
      </c>
      <c r="V50" s="20" t="n">
        <v>6.91603231</v>
      </c>
      <c r="W50" s="18" t="s">
        <v>404</v>
      </c>
      <c r="X50" s="20" t="s">
        <v>404</v>
      </c>
      <c r="Y50" s="18" t="s">
        <v>404</v>
      </c>
      <c r="Z50" s="20" t="s">
        <v>404</v>
      </c>
      <c r="AA50" s="18" t="s">
        <v>404</v>
      </c>
      <c r="AB50" s="20" t="s">
        <v>404</v>
      </c>
      <c r="AC50" s="18" t="s">
        <v>404</v>
      </c>
      <c r="AD50" s="20" t="s">
        <v>404</v>
      </c>
      <c r="AE50" s="18" t="n">
        <v>385.3680199</v>
      </c>
      <c r="AF50" s="20" t="n">
        <v>13.27378847</v>
      </c>
    </row>
    <row r="51" spans="1:32">
      <c r="A51" s="15" t="s">
        <v>448</v>
      </c>
      <c r="B51" s="17" t="n">
        <v>6866</v>
      </c>
      <c r="C51" s="18">
        <f>(0.0/B51*100)</f>
        <v/>
      </c>
      <c r="D51" s="19" t="n">
        <v>6866</v>
      </c>
      <c r="E51" s="18" t="n">
        <v>397.58254371</v>
      </c>
      <c r="F51" s="20" t="n">
        <v>11.45673485</v>
      </c>
      <c r="G51" s="18" t="n">
        <v>410.58670616</v>
      </c>
      <c r="H51" s="20" t="n">
        <v>10.33359364</v>
      </c>
      <c r="I51" s="18" t="n">
        <v>397.92994921</v>
      </c>
      <c r="J51" s="20" t="n">
        <v>4.75787159</v>
      </c>
      <c r="K51" s="18" t="n">
        <v>397.91322292</v>
      </c>
      <c r="L51" s="20" t="n">
        <v>5.54947746</v>
      </c>
      <c r="M51" s="18" t="n">
        <v>403.64405691</v>
      </c>
      <c r="N51" s="20" t="n">
        <v>8.13891349</v>
      </c>
      <c r="O51" s="18" t="n">
        <v>420.32729059</v>
      </c>
      <c r="P51" s="20" t="n">
        <v>11.04888051</v>
      </c>
      <c r="Q51" s="18" t="n">
        <v>365.2301984</v>
      </c>
      <c r="R51" s="20" t="n">
        <v>12.60370701</v>
      </c>
      <c r="S51" s="18" t="n">
        <v>371.03255829</v>
      </c>
      <c r="T51" s="20" t="n">
        <v>7.77987038</v>
      </c>
      <c r="U51" s="18" t="n">
        <v>393.0194362</v>
      </c>
      <c r="V51" s="20" t="n">
        <v>9.847452540000001</v>
      </c>
      <c r="W51" s="18" t="s">
        <v>404</v>
      </c>
      <c r="X51" s="20" t="s">
        <v>404</v>
      </c>
      <c r="Y51" s="18" t="s">
        <v>404</v>
      </c>
      <c r="Z51" s="20" t="s">
        <v>404</v>
      </c>
      <c r="AA51" s="18" t="s">
        <v>404</v>
      </c>
      <c r="AB51" s="20" t="s">
        <v>404</v>
      </c>
      <c r="AC51" s="18" t="s">
        <v>404</v>
      </c>
      <c r="AD51" s="20" t="s">
        <v>404</v>
      </c>
      <c r="AE51" s="18" t="n">
        <v>386.16267447</v>
      </c>
      <c r="AF51" s="20" t="n">
        <v>7.94397675</v>
      </c>
    </row>
    <row r="52" spans="1:32">
      <c r="A52" s="15" t="s">
        <v>449</v>
      </c>
      <c r="B52" s="17" t="n">
        <v>5809</v>
      </c>
      <c r="C52" s="18">
        <f>(0.0/B52*100)</f>
        <v/>
      </c>
      <c r="D52" s="19" t="n">
        <v>5809</v>
      </c>
      <c r="E52" s="18" t="n">
        <v>433.38523292</v>
      </c>
      <c r="F52" s="20" t="n">
        <v>7.65711725</v>
      </c>
      <c r="G52" s="18" t="n">
        <v>418.46052462</v>
      </c>
      <c r="H52" s="20" t="n">
        <v>9.20862795</v>
      </c>
      <c r="I52" s="18" t="n">
        <v>449.97364476</v>
      </c>
      <c r="J52" s="20" t="n">
        <v>4.65315112</v>
      </c>
      <c r="K52" s="18" t="n">
        <v>485.44388313</v>
      </c>
      <c r="L52" s="20" t="n">
        <v>5.39545487</v>
      </c>
      <c r="M52" s="18" t="n">
        <v>545.52398753</v>
      </c>
      <c r="N52" s="20" t="n">
        <v>26.05930726</v>
      </c>
      <c r="O52" s="18" t="s">
        <v>404</v>
      </c>
      <c r="P52" s="20" t="s">
        <v>404</v>
      </c>
      <c r="Q52" s="18" t="s">
        <v>404</v>
      </c>
      <c r="R52" s="20" t="s">
        <v>404</v>
      </c>
      <c r="S52" s="18" t="s">
        <v>404</v>
      </c>
      <c r="T52" s="20" t="s">
        <v>404</v>
      </c>
      <c r="U52" s="18" t="s">
        <v>404</v>
      </c>
      <c r="V52" s="20" t="s">
        <v>404</v>
      </c>
      <c r="W52" s="18" t="s">
        <v>404</v>
      </c>
      <c r="X52" s="20" t="s">
        <v>404</v>
      </c>
      <c r="Y52" s="18" t="s">
        <v>404</v>
      </c>
      <c r="Z52" s="20" t="s">
        <v>404</v>
      </c>
      <c r="AA52" s="18" t="s">
        <v>404</v>
      </c>
      <c r="AB52" s="20" t="s">
        <v>404</v>
      </c>
      <c r="AC52" s="18" t="s">
        <v>404</v>
      </c>
      <c r="AD52" s="20" t="s">
        <v>404</v>
      </c>
      <c r="AE52" s="18" t="s">
        <v>404</v>
      </c>
      <c r="AF52" s="20" t="s">
        <v>404</v>
      </c>
    </row>
    <row r="53" spans="1:32">
      <c r="A53" s="15" t="s">
        <v>450</v>
      </c>
      <c r="B53" s="17" t="n">
        <v>5571</v>
      </c>
      <c r="C53" s="18">
        <f>(0.0/B53*100)</f>
        <v/>
      </c>
      <c r="D53" s="19" t="n">
        <v>5571</v>
      </c>
      <c r="E53" s="18" t="n">
        <v>427.38917298</v>
      </c>
      <c r="F53" s="20" t="n">
        <v>7.50762844</v>
      </c>
      <c r="G53" s="18" t="n">
        <v>416.33527261</v>
      </c>
      <c r="H53" s="20" t="n">
        <v>3.7119238</v>
      </c>
      <c r="I53" s="18" t="n">
        <v>442.71999471</v>
      </c>
      <c r="J53" s="20" t="n">
        <v>1.70209367</v>
      </c>
      <c r="K53" s="18" t="n">
        <v>440.04733294</v>
      </c>
      <c r="L53" s="20" t="n">
        <v>14.27626512</v>
      </c>
      <c r="M53" s="18" t="s">
        <v>404</v>
      </c>
      <c r="N53" s="20" t="s">
        <v>404</v>
      </c>
      <c r="O53" s="18" t="s">
        <v>404</v>
      </c>
      <c r="P53" s="20" t="s">
        <v>404</v>
      </c>
      <c r="Q53" s="18" t="s">
        <v>404</v>
      </c>
      <c r="R53" s="20" t="s">
        <v>404</v>
      </c>
      <c r="S53" s="18" t="n">
        <v>435.37136077</v>
      </c>
      <c r="T53" s="20" t="n">
        <v>9.14885971</v>
      </c>
      <c r="U53" s="18" t="n">
        <v>431.55752233</v>
      </c>
      <c r="V53" s="20" t="n">
        <v>7.20507064</v>
      </c>
      <c r="W53" s="18" t="s">
        <v>404</v>
      </c>
      <c r="X53" s="20" t="s">
        <v>404</v>
      </c>
      <c r="Y53" s="18" t="s">
        <v>404</v>
      </c>
      <c r="Z53" s="20" t="s">
        <v>404</v>
      </c>
      <c r="AA53" s="18" t="s">
        <v>404</v>
      </c>
      <c r="AB53" s="20" t="s">
        <v>404</v>
      </c>
      <c r="AC53" s="18" t="s">
        <v>404</v>
      </c>
      <c r="AD53" s="20" t="s">
        <v>404</v>
      </c>
      <c r="AE53" s="18" t="n">
        <v>366.60244078</v>
      </c>
      <c r="AF53" s="20" t="n">
        <v>8.100550650000001</v>
      </c>
    </row>
    <row r="54" spans="1:32">
      <c r="A54" s="15" t="s">
        <v>451</v>
      </c>
      <c r="B54" s="17" t="n">
        <v>4740</v>
      </c>
      <c r="C54" s="18">
        <f>(199.0/B54*100)</f>
        <v/>
      </c>
      <c r="D54" s="19" t="n">
        <v>4541</v>
      </c>
      <c r="E54" s="18" t="n">
        <v>321.24966772</v>
      </c>
      <c r="F54" s="20" t="n">
        <v>22.1804222</v>
      </c>
      <c r="G54" s="18" t="n">
        <v>306.34746523</v>
      </c>
      <c r="H54" s="20" t="n">
        <v>16.15976887</v>
      </c>
      <c r="I54" s="18" t="n">
        <v>328.23547964</v>
      </c>
      <c r="J54" s="20" t="n">
        <v>9.017525640000001</v>
      </c>
      <c r="K54" s="18" t="n">
        <v>331.84138312</v>
      </c>
      <c r="L54" s="20" t="n">
        <v>11.18760327</v>
      </c>
      <c r="M54" s="18" t="n">
        <v>338.72952754</v>
      </c>
      <c r="N54" s="20" t="n">
        <v>11.80673546</v>
      </c>
      <c r="O54" s="18" t="n">
        <v>341.53021653</v>
      </c>
      <c r="P54" s="20" t="n">
        <v>7.0058573</v>
      </c>
      <c r="Q54" s="18" t="n">
        <v>343.78238973</v>
      </c>
      <c r="R54" s="20" t="n">
        <v>14.2094618</v>
      </c>
      <c r="S54" s="18" t="n">
        <v>343.62476069</v>
      </c>
      <c r="T54" s="20" t="n">
        <v>8.689957830000001</v>
      </c>
      <c r="U54" s="18" t="n">
        <v>320.15656455</v>
      </c>
      <c r="V54" s="20" t="n">
        <v>8.23852434</v>
      </c>
      <c r="W54" s="18" t="s">
        <v>404</v>
      </c>
      <c r="X54" s="20" t="s">
        <v>404</v>
      </c>
      <c r="Y54" s="18" t="s">
        <v>404</v>
      </c>
      <c r="Z54" s="20" t="s">
        <v>404</v>
      </c>
      <c r="AA54" s="18" t="s">
        <v>404</v>
      </c>
      <c r="AB54" s="20" t="s">
        <v>404</v>
      </c>
      <c r="AC54" s="18" t="s">
        <v>404</v>
      </c>
      <c r="AD54" s="20" t="s">
        <v>404</v>
      </c>
      <c r="AE54" s="18" t="n">
        <v>291.38285345</v>
      </c>
      <c r="AF54" s="20" t="n">
        <v>4.44327809</v>
      </c>
    </row>
    <row r="55" spans="1:32">
      <c r="A55" s="15" t="s">
        <v>452</v>
      </c>
      <c r="B55" s="17" t="n">
        <v>5316</v>
      </c>
      <c r="C55" s="18">
        <f>(43.0/B55*100)</f>
        <v/>
      </c>
      <c r="D55" s="19" t="n">
        <v>5273</v>
      </c>
      <c r="E55" s="18" t="n">
        <v>378.89264464</v>
      </c>
      <c r="F55" s="20" t="n">
        <v>9.41348799</v>
      </c>
      <c r="G55" s="18" t="n">
        <v>388.27195068</v>
      </c>
      <c r="H55" s="20" t="n">
        <v>8.71588283</v>
      </c>
      <c r="I55" s="18" t="n">
        <v>406.49139871</v>
      </c>
      <c r="J55" s="20" t="n">
        <v>12.81797001</v>
      </c>
      <c r="K55" s="18" t="n">
        <v>406.61080132</v>
      </c>
      <c r="L55" s="20" t="n">
        <v>15.66576178</v>
      </c>
      <c r="M55" s="18" t="n">
        <v>406.02519665</v>
      </c>
      <c r="N55" s="20" t="n">
        <v>17.72106473</v>
      </c>
      <c r="O55" s="18" t="n">
        <v>400.89854213</v>
      </c>
      <c r="P55" s="20" t="n">
        <v>9.94374975</v>
      </c>
      <c r="Q55" s="18" t="n">
        <v>394.1943391</v>
      </c>
      <c r="R55" s="20" t="n">
        <v>20.51391591</v>
      </c>
      <c r="S55" s="18" t="n">
        <v>372.46024288</v>
      </c>
      <c r="T55" s="20" t="n">
        <v>12.60418719</v>
      </c>
      <c r="U55" s="18" t="n">
        <v>414.42179254</v>
      </c>
      <c r="V55" s="20" t="n">
        <v>4.22390153</v>
      </c>
      <c r="W55" s="18" t="s">
        <v>404</v>
      </c>
      <c r="X55" s="20" t="s">
        <v>404</v>
      </c>
      <c r="Y55" s="18" t="s">
        <v>404</v>
      </c>
      <c r="Z55" s="20" t="s">
        <v>404</v>
      </c>
      <c r="AA55" s="18" t="s">
        <v>404</v>
      </c>
      <c r="AB55" s="20" t="s">
        <v>404</v>
      </c>
      <c r="AC55" s="18" t="n">
        <v>418.06253765</v>
      </c>
      <c r="AD55" s="20" t="n">
        <v>11.43814898</v>
      </c>
      <c r="AE55" s="18" t="n">
        <v>303.74172454</v>
      </c>
      <c r="AF55" s="20" t="n">
        <v>11.59175338</v>
      </c>
    </row>
    <row r="56" spans="1:32">
      <c r="A56" s="15" t="s">
        <v>453</v>
      </c>
      <c r="B56" s="17" t="n">
        <v>5359</v>
      </c>
      <c r="C56" s="18">
        <f>(0.0/B56*100)</f>
        <v/>
      </c>
      <c r="D56" s="19" t="n">
        <v>5359</v>
      </c>
      <c r="E56" s="18" t="n">
        <v>523.76567714</v>
      </c>
      <c r="F56" s="20" t="n">
        <v>50.89971737</v>
      </c>
      <c r="G56" s="18" t="s">
        <v>404</v>
      </c>
      <c r="H56" s="20" t="s">
        <v>404</v>
      </c>
      <c r="I56" s="18" t="n">
        <v>492.36158985</v>
      </c>
      <c r="J56" s="20" t="n">
        <v>18.56417286</v>
      </c>
      <c r="K56" s="18" t="n">
        <v>540.07631014</v>
      </c>
      <c r="L56" s="20" t="n">
        <v>5.79713049</v>
      </c>
      <c r="M56" s="18" t="n">
        <v>560.85265728</v>
      </c>
      <c r="N56" s="20" t="n">
        <v>6.37019275</v>
      </c>
      <c r="O56" s="18" t="n">
        <v>569.30494635</v>
      </c>
      <c r="P56" s="20" t="n">
        <v>9.707669510000001</v>
      </c>
      <c r="Q56" s="18" t="n">
        <v>554.14348259</v>
      </c>
      <c r="R56" s="20" t="n">
        <v>5.0917916</v>
      </c>
      <c r="S56" s="18" t="s">
        <v>404</v>
      </c>
      <c r="T56" s="20" t="s">
        <v>404</v>
      </c>
      <c r="U56" s="18" t="s">
        <v>404</v>
      </c>
      <c r="V56" s="20" t="s">
        <v>404</v>
      </c>
      <c r="W56" s="18" t="s">
        <v>404</v>
      </c>
      <c r="X56" s="20" t="s">
        <v>404</v>
      </c>
      <c r="Y56" s="18" t="s">
        <v>404</v>
      </c>
      <c r="Z56" s="20" t="s">
        <v>404</v>
      </c>
      <c r="AA56" s="18" t="s">
        <v>404</v>
      </c>
      <c r="AB56" s="20" t="s">
        <v>404</v>
      </c>
      <c r="AC56" s="18" t="s">
        <v>404</v>
      </c>
      <c r="AD56" s="20" t="s">
        <v>404</v>
      </c>
      <c r="AE56" s="18" t="s">
        <v>404</v>
      </c>
      <c r="AF56" s="20" t="s">
        <v>404</v>
      </c>
    </row>
    <row r="57" spans="1:32">
      <c r="A57" s="15" t="s">
        <v>454</v>
      </c>
      <c r="B57" s="17" t="n">
        <v>6513</v>
      </c>
      <c r="C57" s="18">
        <f>(0.0/B57*100)</f>
        <v/>
      </c>
      <c r="D57" s="19" t="n">
        <v>6513</v>
      </c>
      <c r="E57" s="18" t="n">
        <v>367.60325225</v>
      </c>
      <c r="F57" s="20" t="n">
        <v>12.60043094</v>
      </c>
      <c r="G57" s="18" t="n">
        <v>353.96063857</v>
      </c>
      <c r="H57" s="20" t="n">
        <v>13.62829683</v>
      </c>
      <c r="I57" s="18" t="n">
        <v>369.00121469</v>
      </c>
      <c r="J57" s="20" t="n">
        <v>9.22106239</v>
      </c>
      <c r="K57" s="18" t="n">
        <v>382.40371322</v>
      </c>
      <c r="L57" s="20" t="n">
        <v>7.20294767</v>
      </c>
      <c r="M57" s="18" t="n">
        <v>396.45800033</v>
      </c>
      <c r="N57" s="20" t="n">
        <v>7.10976447</v>
      </c>
      <c r="O57" s="18" t="n">
        <v>395.92465139</v>
      </c>
      <c r="P57" s="20" t="n">
        <v>7.70088502</v>
      </c>
      <c r="Q57" s="18" t="n">
        <v>392.86483232</v>
      </c>
      <c r="R57" s="20" t="n">
        <v>31.03672614</v>
      </c>
      <c r="S57" s="18" t="n">
        <v>381.73888824</v>
      </c>
      <c r="T57" s="20" t="n">
        <v>9.75439334</v>
      </c>
      <c r="U57" s="18" t="n">
        <v>406.26222421</v>
      </c>
      <c r="V57" s="20" t="n">
        <v>22.23684212</v>
      </c>
      <c r="W57" s="18" t="s">
        <v>404</v>
      </c>
      <c r="X57" s="20" t="s">
        <v>404</v>
      </c>
      <c r="Y57" s="18" t="s">
        <v>404</v>
      </c>
      <c r="Z57" s="20" t="s">
        <v>404</v>
      </c>
      <c r="AA57" s="18" t="s">
        <v>404</v>
      </c>
      <c r="AB57" s="20" t="s">
        <v>404</v>
      </c>
      <c r="AC57" s="18" t="n">
        <v>383.67212593</v>
      </c>
      <c r="AD57" s="20" t="n">
        <v>10.68660371</v>
      </c>
      <c r="AE57" s="18" t="n">
        <v>340.32384545</v>
      </c>
      <c r="AF57" s="20" t="n">
        <v>11.85031045</v>
      </c>
    </row>
    <row r="58" spans="1:32">
      <c r="A58" s="15" t="s">
        <v>455</v>
      </c>
      <c r="B58" s="17" t="n">
        <v>7267</v>
      </c>
      <c r="C58" s="18">
        <f>(0.0/B58*100)</f>
        <v/>
      </c>
      <c r="D58" s="19" t="n">
        <v>7267</v>
      </c>
      <c r="E58" s="18" t="n">
        <v>354.12477723</v>
      </c>
      <c r="F58" s="20" t="n">
        <v>8.29221092</v>
      </c>
      <c r="G58" s="18" t="n">
        <v>386.07556353</v>
      </c>
      <c r="H58" s="20" t="n">
        <v>10.56419854</v>
      </c>
      <c r="I58" s="18" t="n">
        <v>381.32575908</v>
      </c>
      <c r="J58" s="20" t="n">
        <v>11.71260725</v>
      </c>
      <c r="K58" s="18" t="n">
        <v>369.23470903</v>
      </c>
      <c r="L58" s="20" t="n">
        <v>9.59480185</v>
      </c>
      <c r="M58" s="18" t="n">
        <v>376.13989742</v>
      </c>
      <c r="N58" s="20" t="n">
        <v>5.90745318</v>
      </c>
      <c r="O58" s="18" t="n">
        <v>388.2140569</v>
      </c>
      <c r="P58" s="20" t="n">
        <v>8.18467791</v>
      </c>
      <c r="Q58" s="18" t="n">
        <v>389.34127171</v>
      </c>
      <c r="R58" s="20" t="n">
        <v>9.28129268</v>
      </c>
      <c r="S58" s="18" t="n">
        <v>369.42128418</v>
      </c>
      <c r="T58" s="20" t="n">
        <v>9.352562689999999</v>
      </c>
      <c r="U58" s="18" t="n">
        <v>416.58372479</v>
      </c>
      <c r="V58" s="20" t="n">
        <v>21.96294068</v>
      </c>
      <c r="W58" s="18" t="s">
        <v>404</v>
      </c>
      <c r="X58" s="20" t="s">
        <v>404</v>
      </c>
      <c r="Y58" s="18" t="s">
        <v>404</v>
      </c>
      <c r="Z58" s="20" t="s">
        <v>404</v>
      </c>
      <c r="AA58" s="18" t="s">
        <v>404</v>
      </c>
      <c r="AB58" s="20" t="s">
        <v>404</v>
      </c>
      <c r="AC58" s="18" t="n">
        <v>422.11524375</v>
      </c>
      <c r="AD58" s="20" t="n">
        <v>11.50041033</v>
      </c>
      <c r="AE58" s="18" t="n">
        <v>382.28081713</v>
      </c>
      <c r="AF58" s="20" t="n">
        <v>12.31660351</v>
      </c>
    </row>
    <row r="59" spans="1:32">
      <c r="A59" s="15" t="s">
        <v>456</v>
      </c>
      <c r="B59" s="17" t="n">
        <v>4826</v>
      </c>
      <c r="C59" s="18">
        <f>(0.0/B59*100)</f>
        <v/>
      </c>
      <c r="D59" s="19" t="n">
        <v>4826</v>
      </c>
      <c r="E59" s="18" t="n">
        <v>328.60417494</v>
      </c>
      <c r="F59" s="20" t="n">
        <v>10.63966356</v>
      </c>
      <c r="G59" s="18" t="n">
        <v>321.61784774</v>
      </c>
      <c r="H59" s="20" t="n">
        <v>4.56572701</v>
      </c>
      <c r="I59" s="18" t="n">
        <v>344.03573629</v>
      </c>
      <c r="J59" s="20" t="n">
        <v>3.75828479</v>
      </c>
      <c r="K59" s="18" t="n">
        <v>351.61267153</v>
      </c>
      <c r="L59" s="20" t="n">
        <v>3.57858854</v>
      </c>
      <c r="M59" s="18" t="n">
        <v>388.94056778</v>
      </c>
      <c r="N59" s="20" t="n">
        <v>2.41243913</v>
      </c>
      <c r="O59" s="18" t="n">
        <v>363.63170224</v>
      </c>
      <c r="P59" s="20" t="n">
        <v>6.25481517</v>
      </c>
      <c r="Q59" s="18" t="s">
        <v>404</v>
      </c>
      <c r="R59" s="20" t="s">
        <v>404</v>
      </c>
      <c r="S59" s="18" t="s">
        <v>404</v>
      </c>
      <c r="T59" s="20" t="s">
        <v>404</v>
      </c>
      <c r="U59" s="18" t="s">
        <v>404</v>
      </c>
      <c r="V59" s="20" t="s">
        <v>404</v>
      </c>
      <c r="W59" s="18" t="s">
        <v>404</v>
      </c>
      <c r="X59" s="20" t="s">
        <v>404</v>
      </c>
      <c r="Y59" s="18" t="s">
        <v>404</v>
      </c>
      <c r="Z59" s="20" t="s">
        <v>404</v>
      </c>
      <c r="AA59" s="18" t="s">
        <v>404</v>
      </c>
      <c r="AB59" s="20" t="s">
        <v>404</v>
      </c>
      <c r="AC59" s="18" t="s">
        <v>404</v>
      </c>
      <c r="AD59" s="20" t="s">
        <v>404</v>
      </c>
      <c r="AE59" s="18" t="s">
        <v>404</v>
      </c>
      <c r="AF59" s="20" t="s">
        <v>404</v>
      </c>
    </row>
    <row r="60" spans="1:32">
      <c r="A60" s="15" t="s">
        <v>457</v>
      </c>
      <c r="B60" s="17" t="n">
        <v>4546</v>
      </c>
      <c r="C60" s="18">
        <f>(0.0/B60*100)</f>
        <v/>
      </c>
      <c r="D60" s="19" t="n">
        <v>4546</v>
      </c>
      <c r="E60" s="18" t="n">
        <v>365.62082007</v>
      </c>
      <c r="F60" s="20" t="n">
        <v>16.77789849</v>
      </c>
      <c r="G60" s="18" t="n">
        <v>360.10102581</v>
      </c>
      <c r="H60" s="20" t="n">
        <v>15.48148451</v>
      </c>
      <c r="I60" s="18" t="n">
        <v>412.00326862</v>
      </c>
      <c r="J60" s="20" t="n">
        <v>8.95364111</v>
      </c>
      <c r="K60" s="18" t="n">
        <v>423.96261692</v>
      </c>
      <c r="L60" s="20" t="n">
        <v>6.96415416</v>
      </c>
      <c r="M60" s="18" t="n">
        <v>422.76607943</v>
      </c>
      <c r="N60" s="20" t="n">
        <v>16.80725811</v>
      </c>
      <c r="O60" s="18" t="n">
        <v>499.47546018</v>
      </c>
      <c r="P60" s="20" t="n">
        <v>14.108042</v>
      </c>
      <c r="Q60" s="18" t="n">
        <v>441.35139113</v>
      </c>
      <c r="R60" s="20" t="n">
        <v>22.02342431</v>
      </c>
      <c r="S60" s="18" t="s">
        <v>404</v>
      </c>
      <c r="T60" s="20" t="s">
        <v>404</v>
      </c>
      <c r="U60" s="18" t="n">
        <v>359.10648264</v>
      </c>
      <c r="V60" s="20" t="n">
        <v>7.89092062</v>
      </c>
      <c r="W60" s="18" t="s">
        <v>404</v>
      </c>
      <c r="X60" s="20" t="s">
        <v>404</v>
      </c>
      <c r="Y60" s="18" t="s">
        <v>404</v>
      </c>
      <c r="Z60" s="20" t="s">
        <v>404</v>
      </c>
      <c r="AA60" s="18" t="s">
        <v>404</v>
      </c>
      <c r="AB60" s="20" t="s">
        <v>404</v>
      </c>
      <c r="AC60" s="18" t="s">
        <v>404</v>
      </c>
      <c r="AD60" s="20" t="s">
        <v>404</v>
      </c>
      <c r="AE60" s="18" t="n">
        <v>330.70775183</v>
      </c>
      <c r="AF60" s="20" t="n">
        <v>7.9434833</v>
      </c>
    </row>
    <row r="61" spans="1:32">
      <c r="A61" s="15" t="s">
        <v>458</v>
      </c>
      <c r="B61" s="17" t="n">
        <v>6525</v>
      </c>
      <c r="C61" s="18">
        <f>(0.0/B61*100)</f>
        <v/>
      </c>
      <c r="D61" s="19" t="n">
        <v>6525</v>
      </c>
      <c r="E61" s="18" t="n">
        <v>432.3347863</v>
      </c>
      <c r="F61" s="20" t="n">
        <v>7.7078421</v>
      </c>
      <c r="G61" s="18" t="n">
        <v>443.12552484</v>
      </c>
      <c r="H61" s="20" t="n">
        <v>4.16340695</v>
      </c>
      <c r="I61" s="18" t="n">
        <v>471.1492398</v>
      </c>
      <c r="J61" s="20" t="n">
        <v>4.44995264</v>
      </c>
      <c r="K61" s="18" t="n">
        <v>500.14186758</v>
      </c>
      <c r="L61" s="20" t="n">
        <v>4.29208767</v>
      </c>
      <c r="M61" s="18" t="n">
        <v>497.76739157</v>
      </c>
      <c r="N61" s="20" t="n">
        <v>21.0396309</v>
      </c>
      <c r="O61" s="18" t="s">
        <v>404</v>
      </c>
      <c r="P61" s="20" t="s">
        <v>404</v>
      </c>
      <c r="Q61" s="18" t="s">
        <v>404</v>
      </c>
      <c r="R61" s="20" t="s">
        <v>404</v>
      </c>
      <c r="S61" s="18" t="s">
        <v>404</v>
      </c>
      <c r="T61" s="20" t="s">
        <v>404</v>
      </c>
      <c r="U61" s="18" t="s">
        <v>404</v>
      </c>
      <c r="V61" s="20" t="s">
        <v>404</v>
      </c>
      <c r="W61" s="18" t="s">
        <v>404</v>
      </c>
      <c r="X61" s="20" t="s">
        <v>404</v>
      </c>
      <c r="Y61" s="18" t="s">
        <v>404</v>
      </c>
      <c r="Z61" s="20" t="s">
        <v>404</v>
      </c>
      <c r="AA61" s="18" t="s">
        <v>404</v>
      </c>
      <c r="AB61" s="20" t="s">
        <v>404</v>
      </c>
      <c r="AC61" s="18" t="s">
        <v>404</v>
      </c>
      <c r="AD61" s="20" t="s">
        <v>404</v>
      </c>
      <c r="AE61" s="18" t="s">
        <v>404</v>
      </c>
      <c r="AF61" s="20" t="s">
        <v>404</v>
      </c>
    </row>
    <row r="62" spans="1:32">
      <c r="A62" s="15" t="s">
        <v>459</v>
      </c>
      <c r="B62" s="17" t="n">
        <v>4476</v>
      </c>
      <c r="C62" s="18">
        <f>(0.0/B62*100)</f>
        <v/>
      </c>
      <c r="D62" s="19" t="n">
        <v>4476</v>
      </c>
      <c r="E62" s="18" t="n">
        <v>478.06109701</v>
      </c>
      <c r="F62" s="20" t="n">
        <v>17.2604508</v>
      </c>
      <c r="G62" s="18" t="n">
        <v>441.95009764</v>
      </c>
      <c r="H62" s="20" t="n">
        <v>9.33931939</v>
      </c>
      <c r="I62" s="18" t="n">
        <v>525.65867451</v>
      </c>
      <c r="J62" s="20" t="n">
        <v>5.73759291</v>
      </c>
      <c r="K62" s="18" t="n">
        <v>551.14275823</v>
      </c>
      <c r="L62" s="20" t="n">
        <v>2.83276116</v>
      </c>
      <c r="M62" s="18" t="n">
        <v>530.60432573</v>
      </c>
      <c r="N62" s="20" t="n">
        <v>1.75149063</v>
      </c>
      <c r="O62" s="18" t="n">
        <v>563.04269907</v>
      </c>
      <c r="P62" s="20" t="n">
        <v>2.49754712</v>
      </c>
      <c r="Q62" s="18" t="n">
        <v>548.00949144</v>
      </c>
      <c r="R62" s="20" t="n">
        <v>3.72216588</v>
      </c>
      <c r="S62" s="18" t="n">
        <v>504.21668495</v>
      </c>
      <c r="T62" s="20" t="n">
        <v>5.88164435</v>
      </c>
      <c r="U62" s="18" t="n">
        <v>600.71422895</v>
      </c>
      <c r="V62" s="20" t="n">
        <v>4.04858988</v>
      </c>
      <c r="W62" s="18" t="s">
        <v>404</v>
      </c>
      <c r="X62" s="20" t="s">
        <v>404</v>
      </c>
      <c r="Y62" s="18" t="s">
        <v>404</v>
      </c>
      <c r="Z62" s="20" t="s">
        <v>404</v>
      </c>
      <c r="AA62" s="18" t="s">
        <v>404</v>
      </c>
      <c r="AB62" s="20" t="s">
        <v>404</v>
      </c>
      <c r="AC62" s="18" t="s">
        <v>404</v>
      </c>
      <c r="AD62" s="20" t="s">
        <v>404</v>
      </c>
      <c r="AE62" s="18" t="s">
        <v>404</v>
      </c>
      <c r="AF62" s="20" t="s">
        <v>404</v>
      </c>
    </row>
    <row r="63" spans="1:32">
      <c r="A63" s="15" t="s">
        <v>460</v>
      </c>
      <c r="B63" s="17" t="n">
        <v>5324</v>
      </c>
      <c r="C63" s="18">
        <f>(0.0/B63*100)</f>
        <v/>
      </c>
      <c r="D63" s="19" t="n">
        <v>5324</v>
      </c>
      <c r="E63" s="18" t="n">
        <v>333.37729831</v>
      </c>
      <c r="F63" s="20" t="n">
        <v>8.343685219999999</v>
      </c>
      <c r="G63" s="18" t="n">
        <v>355.22652789</v>
      </c>
      <c r="H63" s="20" t="n">
        <v>3.85794758</v>
      </c>
      <c r="I63" s="18" t="n">
        <v>374.71944662</v>
      </c>
      <c r="J63" s="20" t="n">
        <v>3.24440388</v>
      </c>
      <c r="K63" s="18" t="n">
        <v>360.79825371</v>
      </c>
      <c r="L63" s="20" t="n">
        <v>3.46257543</v>
      </c>
      <c r="M63" s="18" t="n">
        <v>407.82976929</v>
      </c>
      <c r="N63" s="20" t="n">
        <v>3.71598351</v>
      </c>
      <c r="O63" s="18" t="s">
        <v>404</v>
      </c>
      <c r="P63" s="20" t="s">
        <v>404</v>
      </c>
      <c r="Q63" s="18" t="s">
        <v>404</v>
      </c>
      <c r="R63" s="20" t="s">
        <v>404</v>
      </c>
      <c r="S63" s="18" t="s">
        <v>404</v>
      </c>
      <c r="T63" s="20" t="s">
        <v>404</v>
      </c>
      <c r="U63" s="18" t="n">
        <v>302.49065109</v>
      </c>
      <c r="V63" s="20" t="n">
        <v>7.92701399</v>
      </c>
      <c r="W63" s="18" t="s">
        <v>404</v>
      </c>
      <c r="X63" s="20" t="s">
        <v>404</v>
      </c>
      <c r="Y63" s="18" t="s">
        <v>404</v>
      </c>
      <c r="Z63" s="20" t="s">
        <v>404</v>
      </c>
      <c r="AA63" s="18" t="s">
        <v>404</v>
      </c>
      <c r="AB63" s="20" t="s">
        <v>404</v>
      </c>
      <c r="AC63" s="18" t="s">
        <v>404</v>
      </c>
      <c r="AD63" s="20" t="s">
        <v>404</v>
      </c>
      <c r="AE63" s="18" t="n">
        <v>407.82527048</v>
      </c>
      <c r="AF63" s="20" t="n">
        <v>6.3545365</v>
      </c>
    </row>
    <row r="64" spans="1:32">
      <c r="A64" s="15" t="s">
        <v>461</v>
      </c>
      <c r="B64" s="17" t="n">
        <v>3634</v>
      </c>
      <c r="C64" s="18">
        <f>(27.0/B64*100)</f>
        <v/>
      </c>
      <c r="D64" s="19" t="n">
        <v>3607</v>
      </c>
      <c r="E64" s="18" t="n">
        <v>368.06162055</v>
      </c>
      <c r="F64" s="20" t="n">
        <v>8.15533827</v>
      </c>
      <c r="G64" s="18" t="n">
        <v>464.91760823</v>
      </c>
      <c r="H64" s="20" t="n">
        <v>2.69729516</v>
      </c>
      <c r="I64" s="18" t="n">
        <v>510.20335787</v>
      </c>
      <c r="J64" s="20" t="n">
        <v>2.52513849</v>
      </c>
      <c r="K64" s="18" t="s">
        <v>404</v>
      </c>
      <c r="L64" s="20" t="s">
        <v>404</v>
      </c>
      <c r="M64" s="18" t="s">
        <v>404</v>
      </c>
      <c r="N64" s="20" t="s">
        <v>404</v>
      </c>
      <c r="O64" s="18" t="s">
        <v>404</v>
      </c>
      <c r="P64" s="20" t="s">
        <v>404</v>
      </c>
      <c r="Q64" s="18" t="s">
        <v>404</v>
      </c>
      <c r="R64" s="20" t="s">
        <v>404</v>
      </c>
      <c r="S64" s="18" t="s">
        <v>404</v>
      </c>
      <c r="T64" s="20" t="s">
        <v>404</v>
      </c>
      <c r="U64" s="18" t="s">
        <v>404</v>
      </c>
      <c r="V64" s="20" t="s">
        <v>404</v>
      </c>
      <c r="W64" s="18" t="s">
        <v>404</v>
      </c>
      <c r="X64" s="20" t="s">
        <v>404</v>
      </c>
      <c r="Y64" s="18" t="s">
        <v>404</v>
      </c>
      <c r="Z64" s="20" t="s">
        <v>404</v>
      </c>
      <c r="AA64" s="18" t="s">
        <v>404</v>
      </c>
      <c r="AB64" s="20" t="s">
        <v>404</v>
      </c>
      <c r="AC64" s="18" t="n">
        <v>415.93702002</v>
      </c>
      <c r="AD64" s="20" t="n">
        <v>14.52450503</v>
      </c>
      <c r="AE64" s="18" t="n">
        <v>449.77884271</v>
      </c>
      <c r="AF64" s="20" t="n">
        <v>6.34929589</v>
      </c>
    </row>
    <row r="65" spans="1:32">
      <c r="A65" s="15" t="s">
        <v>462</v>
      </c>
      <c r="B65" s="17" t="n">
        <v>5325</v>
      </c>
      <c r="C65" s="18">
        <f>(0.0/B65*100)</f>
        <v/>
      </c>
      <c r="D65" s="19" t="n">
        <v>5325</v>
      </c>
      <c r="E65" s="18" t="n">
        <v>405.1642767</v>
      </c>
      <c r="F65" s="20" t="n">
        <v>6.66696042</v>
      </c>
      <c r="G65" s="18" t="n">
        <v>413.93782472</v>
      </c>
      <c r="H65" s="20" t="n">
        <v>4.69775501</v>
      </c>
      <c r="I65" s="18" t="n">
        <v>420.60184849</v>
      </c>
      <c r="J65" s="20" t="n">
        <v>6.3233771</v>
      </c>
      <c r="K65" s="18" t="n">
        <v>427.61028451</v>
      </c>
      <c r="L65" s="20" t="n">
        <v>8.917916719999999</v>
      </c>
      <c r="M65" s="18" t="n">
        <v>413.02199928</v>
      </c>
      <c r="N65" s="20" t="n">
        <v>12.31251815</v>
      </c>
      <c r="O65" s="18" t="n">
        <v>416.63350064</v>
      </c>
      <c r="P65" s="20" t="n">
        <v>22.05813873</v>
      </c>
      <c r="Q65" s="18" t="n">
        <v>431.14208088</v>
      </c>
      <c r="R65" s="20" t="n">
        <v>17.9368275</v>
      </c>
      <c r="S65" s="18" t="n">
        <v>497.20274339</v>
      </c>
      <c r="T65" s="20" t="n">
        <v>34.41847916</v>
      </c>
      <c r="U65" s="18" t="n">
        <v>451.40713048</v>
      </c>
      <c r="V65" s="20" t="n">
        <v>22.667707</v>
      </c>
      <c r="W65" s="18" t="s">
        <v>404</v>
      </c>
      <c r="X65" s="20" t="s">
        <v>404</v>
      </c>
      <c r="Y65" s="18" t="s">
        <v>404</v>
      </c>
      <c r="Z65" s="20" t="s">
        <v>404</v>
      </c>
      <c r="AA65" s="18" t="n">
        <v>430.56820677</v>
      </c>
      <c r="AB65" s="20" t="n">
        <v>9.24494737</v>
      </c>
      <c r="AC65" s="18" t="s">
        <v>404</v>
      </c>
      <c r="AD65" s="20" t="s">
        <v>404</v>
      </c>
      <c r="AE65" s="18" t="n">
        <v>413.57532038</v>
      </c>
      <c r="AF65" s="20" t="n">
        <v>32.50806319</v>
      </c>
    </row>
    <row r="66" spans="1:32">
      <c r="A66" s="15" t="s">
        <v>463</v>
      </c>
      <c r="B66" s="17" t="n">
        <v>5665</v>
      </c>
      <c r="C66" s="18">
        <f>(0.0/B66*100)</f>
        <v/>
      </c>
      <c r="D66" s="19" t="n">
        <v>5665</v>
      </c>
      <c r="E66" s="18" t="n">
        <v>402.26134984</v>
      </c>
      <c r="F66" s="20" t="n">
        <v>6.6615792</v>
      </c>
      <c r="G66" s="18" t="n">
        <v>386.72792775</v>
      </c>
      <c r="H66" s="20" t="n">
        <v>9.91252935</v>
      </c>
      <c r="I66" s="18" t="n">
        <v>404.75997385</v>
      </c>
      <c r="J66" s="20" t="n">
        <v>4.07214944</v>
      </c>
      <c r="K66" s="18" t="n">
        <v>420.73168466</v>
      </c>
      <c r="L66" s="20" t="n">
        <v>1.91160194</v>
      </c>
      <c r="M66" s="18" t="n">
        <v>425.26420757</v>
      </c>
      <c r="N66" s="20" t="n">
        <v>2.97097333</v>
      </c>
      <c r="O66" s="18" t="n">
        <v>417.57238912</v>
      </c>
      <c r="P66" s="20" t="n">
        <v>7.15211351</v>
      </c>
      <c r="Q66" s="18" t="s">
        <v>404</v>
      </c>
      <c r="R66" s="20" t="s">
        <v>404</v>
      </c>
      <c r="S66" s="18" t="n">
        <v>332.6507713</v>
      </c>
      <c r="T66" s="20" t="n">
        <v>16.71493391</v>
      </c>
      <c r="U66" s="18" t="s">
        <v>404</v>
      </c>
      <c r="V66" s="20" t="s">
        <v>404</v>
      </c>
      <c r="W66" s="18" t="s">
        <v>404</v>
      </c>
      <c r="X66" s="20" t="s">
        <v>404</v>
      </c>
      <c r="Y66" s="18" t="s">
        <v>404</v>
      </c>
      <c r="Z66" s="20" t="s">
        <v>404</v>
      </c>
      <c r="AA66" s="18" t="s">
        <v>404</v>
      </c>
      <c r="AB66" s="20" t="s">
        <v>404</v>
      </c>
      <c r="AC66" s="18" t="s">
        <v>404</v>
      </c>
      <c r="AD66" s="20" t="s">
        <v>404</v>
      </c>
      <c r="AE66" s="18" t="s">
        <v>404</v>
      </c>
      <c r="AF66" s="20" t="s">
        <v>404</v>
      </c>
    </row>
    <row r="67" spans="1:32">
      <c r="A67" s="15" t="s">
        <v>464</v>
      </c>
      <c r="B67" s="17" t="n">
        <v>6971</v>
      </c>
      <c r="C67" s="18">
        <f>(0.0/B67*100)</f>
        <v/>
      </c>
      <c r="D67" s="19" t="n">
        <v>6971</v>
      </c>
      <c r="E67" s="18" t="n">
        <v>358.95537597</v>
      </c>
      <c r="F67" s="20" t="n">
        <v>8.99701174</v>
      </c>
      <c r="G67" s="18" t="n">
        <v>360.30478778</v>
      </c>
      <c r="H67" s="20" t="n">
        <v>7.91547422</v>
      </c>
      <c r="I67" s="18" t="n">
        <v>379.16419149</v>
      </c>
      <c r="J67" s="20" t="n">
        <v>7.36952766</v>
      </c>
      <c r="K67" s="18" t="n">
        <v>399.0790508</v>
      </c>
      <c r="L67" s="20" t="n">
        <v>5.67891472</v>
      </c>
      <c r="M67" s="18" t="n">
        <v>398.64700666</v>
      </c>
      <c r="N67" s="20" t="n">
        <v>7.53813488</v>
      </c>
      <c r="O67" s="18" t="n">
        <v>399.77895609</v>
      </c>
      <c r="P67" s="20" t="n">
        <v>11.57515993</v>
      </c>
      <c r="Q67" s="18" t="n">
        <v>393.13154033</v>
      </c>
      <c r="R67" s="20" t="n">
        <v>16.16199172</v>
      </c>
      <c r="S67" s="18" t="n">
        <v>453.68705844</v>
      </c>
      <c r="T67" s="20" t="n">
        <v>9.78622245</v>
      </c>
      <c r="U67" s="18" t="n">
        <v>334.94335128</v>
      </c>
      <c r="V67" s="20" t="n">
        <v>31.23200681</v>
      </c>
      <c r="W67" s="18" t="s">
        <v>404</v>
      </c>
      <c r="X67" s="20" t="s">
        <v>404</v>
      </c>
      <c r="Y67" s="18" t="s">
        <v>404</v>
      </c>
      <c r="Z67" s="20" t="s">
        <v>404</v>
      </c>
      <c r="AA67" s="18" t="s">
        <v>404</v>
      </c>
      <c r="AB67" s="20" t="s">
        <v>404</v>
      </c>
      <c r="AC67" s="18" t="s">
        <v>404</v>
      </c>
      <c r="AD67" s="20" t="s">
        <v>404</v>
      </c>
      <c r="AE67" s="18" t="n">
        <v>354.05681161</v>
      </c>
      <c r="AF67" s="20" t="n">
        <v>12.00055465</v>
      </c>
    </row>
    <row r="68" spans="1:32">
      <c r="A68" s="15" t="s">
        <v>465</v>
      </c>
      <c r="B68" s="17" t="n">
        <v>12083</v>
      </c>
      <c r="C68" s="18">
        <f>(0.0/B68*100)</f>
        <v/>
      </c>
      <c r="D68" s="19" t="n">
        <v>12083</v>
      </c>
      <c r="E68" s="18" t="n">
        <v>407.95677324</v>
      </c>
      <c r="F68" s="20" t="n">
        <v>7.02176562</v>
      </c>
      <c r="G68" s="18" t="n">
        <v>450.62838362</v>
      </c>
      <c r="H68" s="20" t="n">
        <v>3.28035509</v>
      </c>
      <c r="I68" s="18" t="n">
        <v>397.99711262</v>
      </c>
      <c r="J68" s="20" t="n">
        <v>3.0354465</v>
      </c>
      <c r="K68" s="18" t="n">
        <v>396.05179702</v>
      </c>
      <c r="L68" s="20" t="n">
        <v>1.92809987</v>
      </c>
      <c r="M68" s="18" t="n">
        <v>386.27321852</v>
      </c>
      <c r="N68" s="20" t="n">
        <v>3.04449232</v>
      </c>
      <c r="O68" s="18" t="n">
        <v>462.3043037</v>
      </c>
      <c r="P68" s="20" t="n">
        <v>4.3782531</v>
      </c>
      <c r="Q68" s="18" t="n">
        <v>368.87101507</v>
      </c>
      <c r="R68" s="20" t="n">
        <v>25.01497786</v>
      </c>
      <c r="S68" s="18" t="s">
        <v>404</v>
      </c>
      <c r="T68" s="20" t="s">
        <v>404</v>
      </c>
      <c r="U68" s="18" t="n">
        <v>390.12089055</v>
      </c>
      <c r="V68" s="20" t="n">
        <v>3.92022364</v>
      </c>
      <c r="W68" s="18" t="s">
        <v>404</v>
      </c>
      <c r="X68" s="20" t="s">
        <v>404</v>
      </c>
      <c r="Y68" s="18" t="s">
        <v>404</v>
      </c>
      <c r="Z68" s="20" t="s">
        <v>404</v>
      </c>
      <c r="AA68" s="18" t="s">
        <v>404</v>
      </c>
      <c r="AB68" s="20" t="s">
        <v>404</v>
      </c>
      <c r="AC68" s="18" t="s">
        <v>404</v>
      </c>
      <c r="AD68" s="20" t="s">
        <v>404</v>
      </c>
      <c r="AE68" s="18" t="n">
        <v>424.6668281</v>
      </c>
      <c r="AF68" s="20" t="n">
        <v>13.15215532</v>
      </c>
    </row>
    <row r="69" spans="1:32">
      <c r="A69" s="15" t="s">
        <v>466</v>
      </c>
      <c r="B69" s="17" t="n">
        <v>4876</v>
      </c>
      <c r="C69" s="18">
        <f>(0.0/B69*100)</f>
        <v/>
      </c>
      <c r="D69" s="19" t="n">
        <v>4876</v>
      </c>
      <c r="E69" s="18" t="n">
        <v>420.58061624</v>
      </c>
      <c r="F69" s="20" t="n">
        <v>11.98795497</v>
      </c>
      <c r="G69" s="18" t="n">
        <v>415.53131205</v>
      </c>
      <c r="H69" s="20" t="n">
        <v>12.59373206</v>
      </c>
      <c r="I69" s="18" t="n">
        <v>406.95151919</v>
      </c>
      <c r="J69" s="20" t="n">
        <v>7.74039646</v>
      </c>
      <c r="K69" s="18" t="n">
        <v>460.66539576</v>
      </c>
      <c r="L69" s="20" t="n">
        <v>5.14940137</v>
      </c>
      <c r="M69" s="18" t="n">
        <v>454.95544428</v>
      </c>
      <c r="N69" s="20" t="n">
        <v>13.92287141</v>
      </c>
      <c r="O69" s="18" t="s">
        <v>404</v>
      </c>
      <c r="P69" s="20" t="s">
        <v>404</v>
      </c>
      <c r="Q69" s="18" t="s">
        <v>404</v>
      </c>
      <c r="R69" s="20" t="s">
        <v>404</v>
      </c>
      <c r="S69" s="18" t="n">
        <v>436.35230086</v>
      </c>
      <c r="T69" s="20" t="n">
        <v>16.93321861</v>
      </c>
      <c r="U69" s="18" t="n">
        <v>454.01764082</v>
      </c>
      <c r="V69" s="20" t="n">
        <v>34.67776683</v>
      </c>
      <c r="W69" s="18" t="s">
        <v>404</v>
      </c>
      <c r="X69" s="20" t="s">
        <v>404</v>
      </c>
      <c r="Y69" s="18" t="s">
        <v>404</v>
      </c>
      <c r="Z69" s="20" t="s">
        <v>404</v>
      </c>
      <c r="AA69" s="18" t="s">
        <v>404</v>
      </c>
      <c r="AB69" s="20" t="s">
        <v>404</v>
      </c>
      <c r="AC69" s="18" t="s">
        <v>404</v>
      </c>
      <c r="AD69" s="20" t="s">
        <v>404</v>
      </c>
      <c r="AE69" s="18" t="s">
        <v>404</v>
      </c>
      <c r="AF69" s="20" t="s">
        <v>404</v>
      </c>
    </row>
    <row r="70" spans="1:32">
      <c r="A70" s="15" t="s">
        <v>467</v>
      </c>
      <c r="B70" s="17" t="n">
        <v>6036</v>
      </c>
      <c r="C70" s="18">
        <f>(0.0/B70*100)</f>
        <v/>
      </c>
      <c r="D70" s="19" t="n">
        <v>6036</v>
      </c>
      <c r="E70" s="18" t="n">
        <v>474.29454921</v>
      </c>
      <c r="F70" s="20" t="n">
        <v>11.22377982</v>
      </c>
      <c r="G70" s="18" t="n">
        <v>478.45913586</v>
      </c>
      <c r="H70" s="20" t="n">
        <v>9.196490239999999</v>
      </c>
      <c r="I70" s="18" t="n">
        <v>493.24739088</v>
      </c>
      <c r="J70" s="20" t="n">
        <v>4.58398419</v>
      </c>
      <c r="K70" s="18" t="n">
        <v>511.14629654</v>
      </c>
      <c r="L70" s="20" t="n">
        <v>5.09560551</v>
      </c>
      <c r="M70" s="18" t="n">
        <v>481.79892588</v>
      </c>
      <c r="N70" s="20" t="n">
        <v>12.36196113</v>
      </c>
      <c r="O70" s="18" t="s">
        <v>404</v>
      </c>
      <c r="P70" s="20" t="s">
        <v>404</v>
      </c>
      <c r="Q70" s="18" t="s">
        <v>404</v>
      </c>
      <c r="R70" s="20" t="s">
        <v>404</v>
      </c>
      <c r="S70" s="18" t="s">
        <v>404</v>
      </c>
      <c r="T70" s="20" t="s">
        <v>404</v>
      </c>
      <c r="U70" s="18" t="s">
        <v>404</v>
      </c>
      <c r="V70" s="20" t="s">
        <v>404</v>
      </c>
      <c r="W70" s="18" t="s">
        <v>404</v>
      </c>
      <c r="X70" s="20" t="s">
        <v>404</v>
      </c>
      <c r="Y70" s="18" t="s">
        <v>404</v>
      </c>
      <c r="Z70" s="20" t="s">
        <v>404</v>
      </c>
      <c r="AA70" s="18" t="s">
        <v>404</v>
      </c>
      <c r="AB70" s="20" t="s">
        <v>404</v>
      </c>
      <c r="AC70" s="18" t="s">
        <v>404</v>
      </c>
      <c r="AD70" s="20" t="s">
        <v>404</v>
      </c>
      <c r="AE70" s="18" t="n">
        <v>486.14931429</v>
      </c>
      <c r="AF70" s="20" t="n">
        <v>11.96308944</v>
      </c>
    </row>
    <row r="71" spans="1:32">
      <c r="A71" s="15" t="s">
        <v>468</v>
      </c>
      <c r="B71" s="17" t="n">
        <v>6115</v>
      </c>
      <c r="C71" s="18">
        <f>(0.0/B71*100)</f>
        <v/>
      </c>
      <c r="D71" s="19" t="n">
        <v>6115</v>
      </c>
      <c r="E71" s="18" t="n">
        <v>533.56123519</v>
      </c>
      <c r="F71" s="20" t="n">
        <v>18.57723905</v>
      </c>
      <c r="G71" s="18" t="n">
        <v>479.61758651</v>
      </c>
      <c r="H71" s="20" t="n">
        <v>11.36234487</v>
      </c>
      <c r="I71" s="18" t="n">
        <v>597.40629557</v>
      </c>
      <c r="J71" s="20" t="n">
        <v>6.11724586</v>
      </c>
      <c r="K71" s="18" t="n">
        <v>533.90517858</v>
      </c>
      <c r="L71" s="20" t="n">
        <v>4.10559596</v>
      </c>
      <c r="M71" s="18" t="n">
        <v>580.93163901</v>
      </c>
      <c r="N71" s="20" t="n">
        <v>2.76974816</v>
      </c>
      <c r="O71" s="18" t="n">
        <v>560.03248135</v>
      </c>
      <c r="P71" s="20" t="n">
        <v>1.76867964</v>
      </c>
      <c r="Q71" s="18" t="n">
        <v>553.95946334</v>
      </c>
      <c r="R71" s="20" t="n">
        <v>9.33617767</v>
      </c>
      <c r="S71" s="18" t="s">
        <v>404</v>
      </c>
      <c r="T71" s="20" t="s">
        <v>404</v>
      </c>
      <c r="U71" s="18" t="n">
        <v>517.39877402</v>
      </c>
      <c r="V71" s="20" t="n">
        <v>11.18616318</v>
      </c>
      <c r="W71" s="18" t="s">
        <v>404</v>
      </c>
      <c r="X71" s="20" t="s">
        <v>404</v>
      </c>
      <c r="Y71" s="18" t="s">
        <v>404</v>
      </c>
      <c r="Z71" s="20" t="s">
        <v>404</v>
      </c>
      <c r="AA71" s="18" t="s">
        <v>404</v>
      </c>
      <c r="AB71" s="20" t="s">
        <v>404</v>
      </c>
      <c r="AC71" s="18" t="s">
        <v>404</v>
      </c>
      <c r="AD71" s="20" t="s">
        <v>404</v>
      </c>
      <c r="AE71" s="18" t="n">
        <v>540.24267682</v>
      </c>
      <c r="AF71" s="20" t="n">
        <v>14.45142559</v>
      </c>
    </row>
    <row r="72" spans="1:32">
      <c r="A72" s="15" t="s">
        <v>469</v>
      </c>
      <c r="B72" s="17" t="n">
        <v>7708</v>
      </c>
      <c r="C72" s="18">
        <f>(0.0/B72*100)</f>
        <v/>
      </c>
      <c r="D72" s="19" t="n">
        <v>7708</v>
      </c>
      <c r="E72" s="18" t="s">
        <v>404</v>
      </c>
      <c r="F72" s="20" t="s">
        <v>404</v>
      </c>
      <c r="G72" s="18" t="n">
        <v>469.22179163</v>
      </c>
      <c r="H72" s="20" t="n">
        <v>19.49728379</v>
      </c>
      <c r="I72" s="18" t="n">
        <v>475.83930162</v>
      </c>
      <c r="J72" s="20" t="n">
        <v>18.05738463</v>
      </c>
      <c r="K72" s="18" t="n">
        <v>527.55912369</v>
      </c>
      <c r="L72" s="20" t="n">
        <v>5.45467188</v>
      </c>
      <c r="M72" s="18" t="n">
        <v>548.65199847</v>
      </c>
      <c r="N72" s="20" t="n">
        <v>6.84168496</v>
      </c>
      <c r="O72" s="18" t="n">
        <v>551.8372556</v>
      </c>
      <c r="P72" s="20" t="n">
        <v>8.46053158</v>
      </c>
      <c r="Q72" s="18" t="n">
        <v>554.64089663</v>
      </c>
      <c r="R72" s="20" t="n">
        <v>12.17572989</v>
      </c>
      <c r="S72" s="18" t="n">
        <v>519.54928324</v>
      </c>
      <c r="T72" s="20" t="n">
        <v>10.07430389</v>
      </c>
      <c r="U72" s="18" t="n">
        <v>579.9942137</v>
      </c>
      <c r="V72" s="20" t="n">
        <v>94.17566136000001</v>
      </c>
      <c r="W72" s="18" t="s">
        <v>404</v>
      </c>
      <c r="X72" s="20" t="s">
        <v>404</v>
      </c>
      <c r="Y72" s="18" t="s">
        <v>404</v>
      </c>
      <c r="Z72" s="20" t="s">
        <v>404</v>
      </c>
      <c r="AA72" s="18" t="s">
        <v>404</v>
      </c>
      <c r="AB72" s="20" t="s">
        <v>404</v>
      </c>
      <c r="AC72" s="18" t="s">
        <v>404</v>
      </c>
      <c r="AD72" s="20" t="s">
        <v>404</v>
      </c>
      <c r="AE72" s="18" t="n">
        <v>425.09132621</v>
      </c>
      <c r="AF72" s="20" t="n">
        <v>16.33765984</v>
      </c>
    </row>
    <row r="73" spans="1:32">
      <c r="A73" s="15" t="s">
        <v>470</v>
      </c>
      <c r="B73" s="17" t="n">
        <v>8249</v>
      </c>
      <c r="C73" s="18">
        <f>(0.0/B73*100)</f>
        <v/>
      </c>
      <c r="D73" s="19" t="n">
        <v>8249</v>
      </c>
      <c r="E73" s="18" t="n">
        <v>416.44792281</v>
      </c>
      <c r="F73" s="20" t="n">
        <v>12.77254907</v>
      </c>
      <c r="G73" s="18" t="n">
        <v>382.77486561</v>
      </c>
      <c r="H73" s="20" t="n">
        <v>10.2784275</v>
      </c>
      <c r="I73" s="18" t="n">
        <v>395.29429285</v>
      </c>
      <c r="J73" s="20" t="n">
        <v>11.67879802</v>
      </c>
      <c r="K73" s="18" t="n">
        <v>404.13877362</v>
      </c>
      <c r="L73" s="20" t="n">
        <v>11.54015837</v>
      </c>
      <c r="M73" s="18" t="n">
        <v>402.91109</v>
      </c>
      <c r="N73" s="20" t="n">
        <v>6.17082633</v>
      </c>
      <c r="O73" s="18" t="n">
        <v>415.65624527</v>
      </c>
      <c r="P73" s="20" t="n">
        <v>5.35367744</v>
      </c>
      <c r="Q73" s="18" t="n">
        <v>418.16709758</v>
      </c>
      <c r="R73" s="20" t="n">
        <v>8.406157370000001</v>
      </c>
      <c r="S73" s="18" t="n">
        <v>455.49099161</v>
      </c>
      <c r="T73" s="20" t="n">
        <v>9.78780098</v>
      </c>
      <c r="U73" s="18" t="n">
        <v>385.00297111</v>
      </c>
      <c r="V73" s="20" t="n">
        <v>43.15142155</v>
      </c>
      <c r="W73" s="18" t="s">
        <v>404</v>
      </c>
      <c r="X73" s="20" t="s">
        <v>404</v>
      </c>
      <c r="Y73" s="18" t="s">
        <v>404</v>
      </c>
      <c r="Z73" s="20" t="s">
        <v>404</v>
      </c>
      <c r="AA73" s="18" t="s">
        <v>404</v>
      </c>
      <c r="AB73" s="20" t="s">
        <v>404</v>
      </c>
      <c r="AC73" s="18" t="s">
        <v>404</v>
      </c>
      <c r="AD73" s="20" t="s">
        <v>404</v>
      </c>
      <c r="AE73" s="18" t="n">
        <v>384.42535147</v>
      </c>
      <c r="AF73" s="20" t="n">
        <v>29.40835014</v>
      </c>
    </row>
    <row r="74" spans="1:32">
      <c r="A74" s="15" t="s">
        <v>471</v>
      </c>
      <c r="B74" s="17" t="n">
        <v>4692</v>
      </c>
      <c r="C74" s="18">
        <f>(484.0/B74*100)</f>
        <v/>
      </c>
      <c r="D74" s="19" t="n">
        <v>4208</v>
      </c>
      <c r="E74" s="18" t="n">
        <v>312.08934374</v>
      </c>
      <c r="F74" s="20" t="n">
        <v>9.47565835</v>
      </c>
      <c r="G74" s="18" t="n">
        <v>356.46773935</v>
      </c>
      <c r="H74" s="20" t="n">
        <v>4.92357849</v>
      </c>
      <c r="I74" s="18" t="n">
        <v>363.37238178</v>
      </c>
      <c r="J74" s="20" t="n">
        <v>2.94210355</v>
      </c>
      <c r="K74" s="18" t="n">
        <v>420.45495378</v>
      </c>
      <c r="L74" s="20" t="n">
        <v>2.84057924</v>
      </c>
      <c r="M74" s="18" t="n">
        <v>450.66483708</v>
      </c>
      <c r="N74" s="20" t="n">
        <v>2.80885377</v>
      </c>
      <c r="O74" s="18" t="n">
        <v>458.93837187</v>
      </c>
      <c r="P74" s="20" t="n">
        <v>3.86431686</v>
      </c>
      <c r="Q74" s="18" t="n">
        <v>478.68448218</v>
      </c>
      <c r="R74" s="20" t="n">
        <v>9.58641699</v>
      </c>
      <c r="S74" s="18" t="s">
        <v>404</v>
      </c>
      <c r="T74" s="20" t="s">
        <v>404</v>
      </c>
      <c r="U74" s="18" t="n">
        <v>479.23687598</v>
      </c>
      <c r="V74" s="20" t="n">
        <v>9.39535772</v>
      </c>
      <c r="W74" s="18" t="s">
        <v>404</v>
      </c>
      <c r="X74" s="20" t="s">
        <v>404</v>
      </c>
      <c r="Y74" s="18" t="s">
        <v>404</v>
      </c>
      <c r="Z74" s="20" t="s">
        <v>404</v>
      </c>
      <c r="AA74" s="18" t="s">
        <v>404</v>
      </c>
      <c r="AB74" s="20" t="s">
        <v>404</v>
      </c>
      <c r="AC74" s="18" t="s">
        <v>404</v>
      </c>
      <c r="AD74" s="20" t="s">
        <v>404</v>
      </c>
      <c r="AE74" s="18" t="n">
        <v>314.61116671</v>
      </c>
      <c r="AF74" s="20" t="n">
        <v>8.883929070000001</v>
      </c>
    </row>
    <row r="75" spans="1:32">
      <c r="A75" s="15" t="s">
        <v>472</v>
      </c>
      <c r="B75" s="17" t="n">
        <v>5375</v>
      </c>
      <c r="C75" s="18">
        <f>(483.0/B75*100)</f>
        <v/>
      </c>
      <c r="D75" s="19" t="n">
        <v>4892</v>
      </c>
      <c r="E75" s="18" t="n">
        <v>382.76342717</v>
      </c>
      <c r="F75" s="20" t="n">
        <v>31.46788182</v>
      </c>
      <c r="G75" s="18" t="n">
        <v>355.81604569</v>
      </c>
      <c r="H75" s="20" t="n">
        <v>9.83159371</v>
      </c>
      <c r="I75" s="18" t="n">
        <v>354.77383377</v>
      </c>
      <c r="J75" s="20" t="n">
        <v>7.51096324</v>
      </c>
      <c r="K75" s="18" t="n">
        <v>373.0158974</v>
      </c>
      <c r="L75" s="20" t="n">
        <v>6.49532687</v>
      </c>
      <c r="M75" s="18" t="n">
        <v>387.40467586</v>
      </c>
      <c r="N75" s="20" t="n">
        <v>16.69660229</v>
      </c>
      <c r="O75" s="18" t="n">
        <v>420.32344772</v>
      </c>
      <c r="P75" s="20" t="n">
        <v>8.44205713</v>
      </c>
      <c r="Q75" s="18" t="s">
        <v>404</v>
      </c>
      <c r="R75" s="20" t="s">
        <v>404</v>
      </c>
      <c r="S75" s="18" t="s">
        <v>404</v>
      </c>
      <c r="T75" s="20" t="s">
        <v>404</v>
      </c>
      <c r="U75" s="18" t="n">
        <v>326.64808577</v>
      </c>
      <c r="V75" s="20" t="n">
        <v>20.81459994</v>
      </c>
      <c r="W75" s="18" t="s">
        <v>404</v>
      </c>
      <c r="X75" s="20" t="s">
        <v>404</v>
      </c>
      <c r="Y75" s="18" t="s">
        <v>404</v>
      </c>
      <c r="Z75" s="20" t="s">
        <v>404</v>
      </c>
      <c r="AA75" s="18" t="s">
        <v>404</v>
      </c>
      <c r="AB75" s="20" t="s">
        <v>404</v>
      </c>
      <c r="AC75" s="18" t="s">
        <v>404</v>
      </c>
      <c r="AD75" s="20" t="s">
        <v>404</v>
      </c>
      <c r="AE75" s="18" t="n">
        <v>350.1781911</v>
      </c>
      <c r="AF75" s="20" t="n">
        <v>16.31772379</v>
      </c>
    </row>
    <row r="76" spans="1:32">
      <c r="A76" s="15" t="s">
        <v>473</v>
      </c>
      <c r="B76" s="17" t="n">
        <v>14167</v>
      </c>
      <c r="C76" s="18">
        <f>(1400.0/B76*100)</f>
        <v/>
      </c>
      <c r="D76" s="19" t="n">
        <v>12767</v>
      </c>
      <c r="E76" s="18" t="n">
        <v>383.99840792</v>
      </c>
      <c r="F76" s="20" t="n">
        <v>15.31839853</v>
      </c>
      <c r="G76" s="18" t="n">
        <v>469.05772786</v>
      </c>
      <c r="H76" s="20" t="n">
        <v>11.04450554</v>
      </c>
      <c r="I76" s="18" t="n">
        <v>430.10812577</v>
      </c>
      <c r="J76" s="20" t="n">
        <v>7.51092406</v>
      </c>
      <c r="K76" s="18" t="n">
        <v>432.66764164</v>
      </c>
      <c r="L76" s="20" t="n">
        <v>5.14301134</v>
      </c>
      <c r="M76" s="18" t="n">
        <v>460.39122748</v>
      </c>
      <c r="N76" s="20" t="n">
        <v>5.52916009</v>
      </c>
      <c r="O76" s="18" t="n">
        <v>450.65205389</v>
      </c>
      <c r="P76" s="20" t="n">
        <v>21.11969367</v>
      </c>
      <c r="Q76" s="18" t="n">
        <v>407.51552181</v>
      </c>
      <c r="R76" s="20" t="n">
        <v>25.49927088</v>
      </c>
      <c r="S76" s="18" t="n">
        <v>390.66583321</v>
      </c>
      <c r="T76" s="20" t="n">
        <v>25.87899458</v>
      </c>
      <c r="U76" s="18" t="n">
        <v>397.51958726</v>
      </c>
      <c r="V76" s="20" t="n">
        <v>6.57149373</v>
      </c>
      <c r="W76" s="18" t="s">
        <v>404</v>
      </c>
      <c r="X76" s="20" t="s">
        <v>404</v>
      </c>
      <c r="Y76" s="18" t="s">
        <v>404</v>
      </c>
      <c r="Z76" s="20" t="s">
        <v>404</v>
      </c>
      <c r="AA76" s="18" t="s">
        <v>404</v>
      </c>
      <c r="AB76" s="20" t="s">
        <v>404</v>
      </c>
      <c r="AC76" s="18" t="s">
        <v>404</v>
      </c>
      <c r="AD76" s="20" t="s">
        <v>404</v>
      </c>
      <c r="AE76" s="18" t="n">
        <v>380.84499971</v>
      </c>
      <c r="AF76" s="20" t="n">
        <v>13.36535979</v>
      </c>
    </row>
    <row r="77" spans="1:32">
      <c r="A77" s="15" t="s">
        <v>474</v>
      </c>
      <c r="B77" s="17" t="n">
        <v>6062</v>
      </c>
      <c r="C77" s="18">
        <f>(0.0/B77*100)</f>
        <v/>
      </c>
      <c r="D77" s="19" t="n">
        <v>6062</v>
      </c>
      <c r="E77" s="18" t="n">
        <v>412.1688157</v>
      </c>
      <c r="F77" s="20" t="n">
        <v>12.6942164</v>
      </c>
      <c r="G77" s="18" t="n">
        <v>404.43814757</v>
      </c>
      <c r="H77" s="20" t="n">
        <v>10.70745388</v>
      </c>
      <c r="I77" s="18" t="n">
        <v>406.28777754</v>
      </c>
      <c r="J77" s="20" t="n">
        <v>6.8039758</v>
      </c>
      <c r="K77" s="18" t="n">
        <v>433.04681952</v>
      </c>
      <c r="L77" s="20" t="n">
        <v>5.81691897</v>
      </c>
      <c r="M77" s="18" t="n">
        <v>416.21676298</v>
      </c>
      <c r="N77" s="20" t="n">
        <v>5.3272458</v>
      </c>
      <c r="O77" s="18" t="n">
        <v>438.03359749</v>
      </c>
      <c r="P77" s="20" t="n">
        <v>12.85339264</v>
      </c>
      <c r="Q77" s="18" t="n">
        <v>438.66446766</v>
      </c>
      <c r="R77" s="20" t="n">
        <v>17.13461887</v>
      </c>
      <c r="S77" s="18" t="n">
        <v>360.83455263</v>
      </c>
      <c r="T77" s="20" t="n">
        <v>24.37973826</v>
      </c>
      <c r="U77" s="18" t="n">
        <v>368.92772625</v>
      </c>
      <c r="V77" s="20" t="n">
        <v>11.5707427</v>
      </c>
      <c r="W77" s="18" t="s">
        <v>404</v>
      </c>
      <c r="X77" s="20" t="s">
        <v>404</v>
      </c>
      <c r="Y77" s="18" t="s">
        <v>404</v>
      </c>
      <c r="Z77" s="20" t="s">
        <v>404</v>
      </c>
      <c r="AA77" s="18" t="s">
        <v>404</v>
      </c>
      <c r="AB77" s="20" t="s">
        <v>404</v>
      </c>
      <c r="AC77" s="18" t="s">
        <v>404</v>
      </c>
      <c r="AD77" s="20" t="s">
        <v>404</v>
      </c>
      <c r="AE77" s="18" t="s">
        <v>404</v>
      </c>
      <c r="AF77" s="20" t="s">
        <v>404</v>
      </c>
    </row>
    <row r="78" spans="1:32">
      <c r="A78" s="15" t="s">
        <v>475</v>
      </c>
      <c r="B78" s="17" t="n">
        <v>5826</v>
      </c>
      <c r="C78" s="18">
        <f>(0.0/B78*100)</f>
        <v/>
      </c>
      <c r="D78" s="19" t="n">
        <v>5826</v>
      </c>
      <c r="E78" s="18" t="n">
        <v>398.66168983</v>
      </c>
      <c r="F78" s="20" t="n">
        <v>10.96879312</v>
      </c>
      <c r="G78" s="18" t="n">
        <v>435.08256665</v>
      </c>
      <c r="H78" s="20" t="n">
        <v>32.33351352</v>
      </c>
      <c r="I78" s="18" t="n">
        <v>601.95295818</v>
      </c>
      <c r="J78" s="20" t="n">
        <v>131.21826001</v>
      </c>
      <c r="K78" s="18" t="n">
        <v>475.47710699</v>
      </c>
      <c r="L78" s="20" t="n">
        <v>28.98394908</v>
      </c>
      <c r="M78" s="18" t="n">
        <v>477.21600442</v>
      </c>
      <c r="N78" s="20" t="n">
        <v>15.80907761</v>
      </c>
      <c r="O78" s="18" t="n">
        <v>489.16686554</v>
      </c>
      <c r="P78" s="20" t="n">
        <v>5.99965092</v>
      </c>
      <c r="Q78" s="18" t="n">
        <v>522.99929681</v>
      </c>
      <c r="R78" s="20" t="n">
        <v>5.9846134</v>
      </c>
      <c r="S78" s="18" t="n">
        <v>519.81642421</v>
      </c>
      <c r="T78" s="20" t="n">
        <v>10.45068882</v>
      </c>
      <c r="U78" s="18" t="n">
        <v>489.11713394</v>
      </c>
      <c r="V78" s="20" t="n">
        <v>12.16159033</v>
      </c>
      <c r="W78" s="18" t="s">
        <v>404</v>
      </c>
      <c r="X78" s="20" t="s">
        <v>404</v>
      </c>
      <c r="Y78" s="18" t="s">
        <v>404</v>
      </c>
      <c r="Z78" s="20" t="s">
        <v>404</v>
      </c>
      <c r="AA78" s="18" t="s">
        <v>404</v>
      </c>
      <c r="AB78" s="20" t="s">
        <v>404</v>
      </c>
      <c r="AC78" s="18" t="n">
        <v>473.57562353</v>
      </c>
      <c r="AD78" s="20" t="n">
        <v>7.97183771</v>
      </c>
      <c r="AE78" s="18" t="s">
        <v>404</v>
      </c>
      <c r="AF78" s="20" t="s">
        <v>404</v>
      </c>
    </row>
    <row customHeight="1" ht="25" r="79" spans="1:32">
      <c r="A79" s="15" t="s">
        <v>476</v>
      </c>
      <c r="B79" s="17" t="n">
        <v>1657</v>
      </c>
      <c r="C79" s="18">
        <f>(21.0/B79*100)</f>
        <v/>
      </c>
      <c r="D79" s="19" t="n">
        <v>1636</v>
      </c>
      <c r="E79" s="18" t="n">
        <v>367.32398969</v>
      </c>
      <c r="F79" s="20" t="n">
        <v>12.19009659</v>
      </c>
      <c r="G79" s="18" t="n">
        <v>428.03345716</v>
      </c>
      <c r="H79" s="20" t="n">
        <v>24.42019544</v>
      </c>
      <c r="I79" s="18" t="n">
        <v>365.47272793</v>
      </c>
      <c r="J79" s="20" t="n">
        <v>17.49526579</v>
      </c>
      <c r="K79" s="18" t="n">
        <v>494.22973779</v>
      </c>
      <c r="L79" s="20" t="n">
        <v>28.91774388</v>
      </c>
      <c r="M79" s="18" t="n">
        <v>471.43137819</v>
      </c>
      <c r="N79" s="20" t="n">
        <v>16.85523785</v>
      </c>
      <c r="O79" s="18" t="n">
        <v>487.68886628</v>
      </c>
      <c r="P79" s="20" t="n">
        <v>20.28672762</v>
      </c>
      <c r="Q79" s="18" t="n">
        <v>405.88324994</v>
      </c>
      <c r="R79" s="20" t="n">
        <v>48.1645648</v>
      </c>
      <c r="S79" s="18" t="n">
        <v>499.07196284</v>
      </c>
      <c r="T79" s="20" t="n">
        <v>17.68252582</v>
      </c>
      <c r="U79" s="18" t="n">
        <v>451.37663196</v>
      </c>
      <c r="V79" s="20" t="n">
        <v>12.94933288</v>
      </c>
      <c r="W79" s="18" t="s">
        <v>404</v>
      </c>
      <c r="X79" s="20" t="s">
        <v>404</v>
      </c>
      <c r="Y79" s="18" t="s">
        <v>404</v>
      </c>
      <c r="Z79" s="20" t="s">
        <v>404</v>
      </c>
      <c r="AA79" s="18" t="s">
        <v>404</v>
      </c>
      <c r="AB79" s="20" t="s">
        <v>404</v>
      </c>
      <c r="AC79" s="18" t="s">
        <v>404</v>
      </c>
      <c r="AD79" s="20" t="s">
        <v>404</v>
      </c>
      <c r="AE79" s="18" t="n">
        <v>454.30287093</v>
      </c>
      <c r="AF79" s="20" t="n">
        <v>24.62578296</v>
      </c>
    </row>
    <row r="80" spans="1:32">
      <c r="A80" s="15" t="s">
        <v>477</v>
      </c>
      <c r="B80" s="17" t="n">
        <v>7841</v>
      </c>
      <c r="C80" s="18">
        <f>(0.0/B80*100)</f>
        <v/>
      </c>
      <c r="D80" s="19" t="n">
        <v>7841</v>
      </c>
      <c r="E80" s="18" t="n">
        <v>454.62385056</v>
      </c>
      <c r="F80" s="20" t="n">
        <v>9.893433740000001</v>
      </c>
      <c r="G80" s="18" t="n">
        <v>457.51153239</v>
      </c>
      <c r="H80" s="20" t="n">
        <v>12.24680543</v>
      </c>
      <c r="I80" s="18" t="n">
        <v>461.96123691</v>
      </c>
      <c r="J80" s="20" t="n">
        <v>8.636370039999999</v>
      </c>
      <c r="K80" s="18" t="n">
        <v>475.43014236</v>
      </c>
      <c r="L80" s="20" t="n">
        <v>12.49571089</v>
      </c>
      <c r="M80" s="18" t="n">
        <v>454.05824851</v>
      </c>
      <c r="N80" s="20" t="n">
        <v>17.50864547</v>
      </c>
      <c r="O80" s="18" t="n">
        <v>504.0505662</v>
      </c>
      <c r="P80" s="20" t="n">
        <v>19.14739523</v>
      </c>
      <c r="Q80" s="18" t="n">
        <v>427.53515731</v>
      </c>
      <c r="R80" s="20" t="n">
        <v>18.18740302</v>
      </c>
      <c r="S80" s="18" t="n">
        <v>455.19237438</v>
      </c>
      <c r="T80" s="20" t="n">
        <v>24.36473771</v>
      </c>
      <c r="U80" s="18" t="n">
        <v>451.0364296</v>
      </c>
      <c r="V80" s="20" t="n">
        <v>10.83245791</v>
      </c>
      <c r="W80" s="18" t="s">
        <v>404</v>
      </c>
      <c r="X80" s="20" t="s">
        <v>404</v>
      </c>
      <c r="Y80" s="18" t="s">
        <v>404</v>
      </c>
      <c r="Z80" s="20" t="s">
        <v>404</v>
      </c>
      <c r="AA80" s="18" t="s">
        <v>404</v>
      </c>
      <c r="AB80" s="20" t="s">
        <v>404</v>
      </c>
      <c r="AC80" s="18" t="s">
        <v>404</v>
      </c>
      <c r="AD80" s="20" t="s">
        <v>404</v>
      </c>
      <c r="AE80" s="18" t="s">
        <v>404</v>
      </c>
      <c r="AF80" s="20" t="s">
        <v>404</v>
      </c>
    </row>
    <row r="81" spans="1:32">
      <c r="A81" s="21" t="s">
        <v>478</v>
      </c>
      <c r="B81" s="17" t="n">
        <v>8861</v>
      </c>
      <c r="C81" s="18">
        <f>(0.0/B81*100)</f>
        <v/>
      </c>
      <c r="D81" s="19" t="n">
        <v>8861</v>
      </c>
      <c r="E81" s="18" t="n">
        <v>450.07201351</v>
      </c>
      <c r="F81" s="20" t="n">
        <v>10.24415858</v>
      </c>
      <c r="G81" s="18" t="n">
        <v>444.21170459</v>
      </c>
      <c r="H81" s="20" t="n">
        <v>22.0366437</v>
      </c>
      <c r="I81" s="18" t="n">
        <v>447.10402174</v>
      </c>
      <c r="J81" s="20" t="n">
        <v>13.37272428</v>
      </c>
      <c r="K81" s="18" t="n">
        <v>447.36220825</v>
      </c>
      <c r="L81" s="20" t="n">
        <v>7.15511757</v>
      </c>
      <c r="M81" s="18" t="n">
        <v>443.00748174</v>
      </c>
      <c r="N81" s="20" t="n">
        <v>5.94651956</v>
      </c>
      <c r="O81" s="18" t="n">
        <v>440.16280661</v>
      </c>
      <c r="P81" s="20" t="n">
        <v>8.4190957</v>
      </c>
      <c r="Q81" s="18" t="n">
        <v>455.99636296</v>
      </c>
      <c r="R81" s="20" t="n">
        <v>13.84652608</v>
      </c>
      <c r="S81" s="18" t="s">
        <v>404</v>
      </c>
      <c r="T81" s="20" t="s">
        <v>404</v>
      </c>
      <c r="U81" s="18" t="n">
        <v>470.02437515</v>
      </c>
      <c r="V81" s="20" t="n">
        <v>23.75652677</v>
      </c>
      <c r="W81" s="18" t="s">
        <v>404</v>
      </c>
      <c r="X81" s="20" t="s">
        <v>404</v>
      </c>
      <c r="Y81" s="18" t="s">
        <v>404</v>
      </c>
      <c r="Z81" s="20" t="s">
        <v>404</v>
      </c>
      <c r="AA81" s="18" t="s">
        <v>404</v>
      </c>
      <c r="AB81" s="20" t="s">
        <v>404</v>
      </c>
      <c r="AC81" s="18" t="s">
        <v>404</v>
      </c>
      <c r="AD81" s="20" t="s">
        <v>404</v>
      </c>
      <c r="AE81" s="18" t="n">
        <v>439.29465355</v>
      </c>
      <c r="AF81" s="20" t="n">
        <v>11.75962828</v>
      </c>
    </row>
    <row r="82" spans="1:3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c r="AA82" s="22" t="s">
        <v>479</v>
      </c>
      <c r="AB82" s="22" t="s">
        <v>479</v>
      </c>
      <c r="AC82" s="22" t="s">
        <v>479</v>
      </c>
      <c r="AD82" s="22" t="s">
        <v>479</v>
      </c>
      <c r="AE82" s="22" t="s">
        <v>479</v>
      </c>
      <c r="AF82" s="22" t="s">
        <v>479</v>
      </c>
    </row>
    <row r="83" spans="1:32">
      <c r="A83" s="3" t="s">
        <v>480</v>
      </c>
    </row>
    <row r="84" spans="1:32">
      <c r="A84" s="23" t="s">
        <v>481</v>
      </c>
    </row>
    <row r="85" spans="1:32">
      <c r="A85" s="23" t="s">
        <v>482</v>
      </c>
    </row>
    <row customHeight="1" ht="30" r="86" spans="1:32">
      <c r="A86" s="23" t="s">
        <v>483</v>
      </c>
    </row>
    <row customHeight="1" ht="30" r="87" spans="1:32">
      <c r="A87" s="23" t="s">
        <v>479</v>
      </c>
    </row>
    <row customHeight="1" ht="30" r="88" spans="1:32">
      <c r="A88" s="23" t="s">
        <v>484</v>
      </c>
    </row>
    <row customHeight="1" ht="30" r="89" spans="1:32">
      <c r="A89" s="23" t="s">
        <v>485</v>
      </c>
    </row>
    <row customHeight="1" ht="30" r="90" spans="1:32">
      <c r="A90" s="23" t="s">
        <v>486</v>
      </c>
    </row>
    <row customHeight="1" ht="30" r="91" spans="1:32">
      <c r="A91" s="23" t="s">
        <v>487</v>
      </c>
    </row>
    <row customHeight="1" ht="30" r="92" spans="1:32">
      <c r="A92" s="23" t="s">
        <v>488</v>
      </c>
    </row>
    <row customHeight="1" ht="30" r="93" spans="1:32">
      <c r="A93" s="23" t="s">
        <v>489</v>
      </c>
    </row>
    <row customHeight="1" ht="30" r="94" spans="1:32">
      <c r="A94" s="23" t="s">
        <v>490</v>
      </c>
    </row>
    <row customHeight="1" ht="30" r="95" spans="1:32">
      <c r="A95" s="23" t="s">
        <v>491</v>
      </c>
    </row>
    <row customHeight="1" ht="30" r="96" spans="1:32">
      <c r="A96" s="23" t="s">
        <v>492</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E4:AF4"/>
    <mergeCell ref="A1:AF1"/>
    <mergeCell ref="A2:AF2"/>
    <mergeCell ref="A84:AF84"/>
    <mergeCell ref="A85:AF85"/>
    <mergeCell ref="A86:AF86"/>
    <mergeCell ref="A87:AF87"/>
    <mergeCell ref="A88:AF88"/>
    <mergeCell ref="A89:AF89"/>
    <mergeCell ref="A90:AF90"/>
    <mergeCell ref="A91:AF91"/>
    <mergeCell ref="A92:AF92"/>
    <mergeCell ref="A93:AF93"/>
    <mergeCell ref="A94:AF94"/>
    <mergeCell ref="A95:AF95"/>
    <mergeCell ref="A96:AF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497.41281155</v>
      </c>
      <c r="F7" s="20" t="n">
        <v>1.75179701</v>
      </c>
      <c r="G7" s="18" t="n">
        <v>465.18109408</v>
      </c>
      <c r="H7" s="20" t="n">
        <v>7.5100808</v>
      </c>
      <c r="I7" s="18" t="s">
        <v>404</v>
      </c>
      <c r="J7" s="20" t="s">
        <v>404</v>
      </c>
      <c r="K7" s="18" t="s">
        <v>404</v>
      </c>
      <c r="L7" s="20" t="s">
        <v>404</v>
      </c>
      <c r="M7" s="18" t="s">
        <v>404</v>
      </c>
      <c r="N7" s="20" t="s">
        <v>404</v>
      </c>
      <c r="O7" s="18" t="s">
        <v>404</v>
      </c>
      <c r="P7" s="20" t="s">
        <v>404</v>
      </c>
      <c r="Q7" s="18" t="n">
        <v>480.33920719</v>
      </c>
      <c r="R7" s="20" t="n">
        <v>9.538507579999999</v>
      </c>
    </row>
    <row r="8" spans="1:18">
      <c r="A8" s="15" t="s">
        <v>405</v>
      </c>
      <c r="B8" s="17" t="n">
        <v>7007</v>
      </c>
      <c r="C8" s="18">
        <f>(0.0/B8*100)</f>
        <v/>
      </c>
      <c r="D8" s="19" t="n">
        <v>7007</v>
      </c>
      <c r="E8" s="18" t="n">
        <v>532.1853903799999</v>
      </c>
      <c r="F8" s="20" t="n">
        <v>5.63578036</v>
      </c>
      <c r="G8" s="18" t="n">
        <v>467.30341248</v>
      </c>
      <c r="H8" s="20" t="n">
        <v>5.17746275</v>
      </c>
      <c r="I8" s="18" t="s">
        <v>404</v>
      </c>
      <c r="J8" s="20" t="s">
        <v>404</v>
      </c>
      <c r="K8" s="18" t="s">
        <v>404</v>
      </c>
      <c r="L8" s="20" t="s">
        <v>404</v>
      </c>
      <c r="M8" s="18" t="s">
        <v>404</v>
      </c>
      <c r="N8" s="20" t="s">
        <v>404</v>
      </c>
      <c r="O8" s="18" t="s">
        <v>404</v>
      </c>
      <c r="P8" s="20" t="s">
        <v>404</v>
      </c>
      <c r="Q8" s="18" t="n">
        <v>467.85730954</v>
      </c>
      <c r="R8" s="20" t="n">
        <v>17.40869474</v>
      </c>
    </row>
    <row r="9" spans="1:18">
      <c r="A9" s="15" t="s">
        <v>406</v>
      </c>
      <c r="B9" s="17" t="n">
        <v>9651</v>
      </c>
      <c r="C9" s="18">
        <f>(200.0/B9*100)</f>
        <v/>
      </c>
      <c r="D9" s="19" t="n">
        <v>9451</v>
      </c>
      <c r="E9" s="18" t="n">
        <v>544.65260387</v>
      </c>
      <c r="F9" s="20" t="n">
        <v>6.43915477</v>
      </c>
      <c r="G9" s="18" t="n">
        <v>498.65927892</v>
      </c>
      <c r="H9" s="20" t="n">
        <v>3.53828713</v>
      </c>
      <c r="I9" s="18" t="s">
        <v>404</v>
      </c>
      <c r="J9" s="20" t="s">
        <v>404</v>
      </c>
      <c r="K9" s="18" t="s">
        <v>404</v>
      </c>
      <c r="L9" s="20" t="s">
        <v>404</v>
      </c>
      <c r="M9" s="18" t="s">
        <v>404</v>
      </c>
      <c r="N9" s="20" t="s">
        <v>404</v>
      </c>
      <c r="O9" s="18" t="s">
        <v>404</v>
      </c>
      <c r="P9" s="20" t="s">
        <v>404</v>
      </c>
      <c r="Q9" s="18" t="n">
        <v>452.12931053</v>
      </c>
      <c r="R9" s="20" t="n">
        <v>13.17474729</v>
      </c>
    </row>
    <row r="10" spans="1:18">
      <c r="A10" s="15" t="s">
        <v>407</v>
      </c>
      <c r="B10" s="17" t="n">
        <v>20058</v>
      </c>
      <c r="C10" s="18">
        <f>(2798.0/B10*100)</f>
        <v/>
      </c>
      <c r="D10" s="19" t="n">
        <v>17260</v>
      </c>
      <c r="E10" s="18" t="n">
        <v>515.39633193</v>
      </c>
      <c r="F10" s="20" t="n">
        <v>2.4891926</v>
      </c>
      <c r="G10" s="18" t="n">
        <v>525.5225423000001</v>
      </c>
      <c r="H10" s="20" t="n">
        <v>7.00187039</v>
      </c>
      <c r="I10" s="18" t="s">
        <v>404</v>
      </c>
      <c r="J10" s="20" t="s">
        <v>404</v>
      </c>
      <c r="K10" s="18" t="s">
        <v>404</v>
      </c>
      <c r="L10" s="20" t="s">
        <v>404</v>
      </c>
      <c r="M10" s="18" t="s">
        <v>404</v>
      </c>
      <c r="N10" s="20" t="s">
        <v>404</v>
      </c>
      <c r="O10" s="18" t="s">
        <v>404</v>
      </c>
      <c r="P10" s="20" t="s">
        <v>404</v>
      </c>
      <c r="Q10" s="18" t="n">
        <v>487.02832969</v>
      </c>
      <c r="R10" s="20" t="n">
        <v>8.106746169999999</v>
      </c>
    </row>
    <row r="11" spans="1:18">
      <c r="A11" s="15" t="s">
        <v>408</v>
      </c>
      <c r="B11" s="17" t="n">
        <v>7053</v>
      </c>
      <c r="C11" s="18">
        <f>(137.0/B11*100)</f>
        <v/>
      </c>
      <c r="D11" s="19" t="n">
        <v>6916</v>
      </c>
      <c r="E11" s="18" t="n">
        <v>433.52707841</v>
      </c>
      <c r="F11" s="20" t="n">
        <v>3.61309704</v>
      </c>
      <c r="G11" s="18" t="n">
        <v>397.08443826</v>
      </c>
      <c r="H11" s="20" t="n">
        <v>6.53215816</v>
      </c>
      <c r="I11" s="18" t="s">
        <v>404</v>
      </c>
      <c r="J11" s="20" t="s">
        <v>404</v>
      </c>
      <c r="K11" s="18" t="s">
        <v>404</v>
      </c>
      <c r="L11" s="20" t="s">
        <v>404</v>
      </c>
      <c r="M11" s="18" t="s">
        <v>404</v>
      </c>
      <c r="N11" s="20" t="s">
        <v>404</v>
      </c>
      <c r="O11" s="18" t="s">
        <v>404</v>
      </c>
      <c r="P11" s="20" t="s">
        <v>404</v>
      </c>
      <c r="Q11" s="18" t="n">
        <v>410.95281832</v>
      </c>
      <c r="R11" s="20" t="n">
        <v>14.2700056</v>
      </c>
    </row>
    <row r="12" spans="1:18">
      <c r="A12" s="15" t="s">
        <v>409</v>
      </c>
      <c r="B12" s="17" t="n">
        <v>6894</v>
      </c>
      <c r="C12" s="18">
        <f>(106.0/B12*100)</f>
        <v/>
      </c>
      <c r="D12" s="19" t="n">
        <v>6788</v>
      </c>
      <c r="E12" s="18" t="n">
        <v>517.49998535</v>
      </c>
      <c r="F12" s="20" t="n">
        <v>4.93156849</v>
      </c>
      <c r="G12" s="18" t="n">
        <v>475.19668155</v>
      </c>
      <c r="H12" s="20" t="n">
        <v>3.25050694</v>
      </c>
      <c r="I12" s="18" t="s">
        <v>404</v>
      </c>
      <c r="J12" s="20" t="s">
        <v>404</v>
      </c>
      <c r="K12" s="18" t="s">
        <v>404</v>
      </c>
      <c r="L12" s="20" t="s">
        <v>404</v>
      </c>
      <c r="M12" s="18" t="s">
        <v>404</v>
      </c>
      <c r="N12" s="20" t="s">
        <v>404</v>
      </c>
      <c r="O12" s="18" t="s">
        <v>404</v>
      </c>
      <c r="P12" s="20" t="s">
        <v>404</v>
      </c>
      <c r="Q12" s="18" t="n">
        <v>467.93992921</v>
      </c>
      <c r="R12" s="20" t="n">
        <v>25.29067723</v>
      </c>
    </row>
    <row r="13" spans="1:18">
      <c r="A13" s="15" t="s">
        <v>410</v>
      </c>
      <c r="B13" s="17" t="n">
        <v>7161</v>
      </c>
      <c r="C13" s="18">
        <f>(1175.0/B13*100)</f>
        <v/>
      </c>
      <c r="D13" s="19" t="n">
        <v>5986</v>
      </c>
      <c r="E13" s="18" t="n">
        <v>516.28784059</v>
      </c>
      <c r="F13" s="20" t="n">
        <v>3.57132851</v>
      </c>
      <c r="G13" s="18" t="n">
        <v>505.9995744</v>
      </c>
      <c r="H13" s="20" t="n">
        <v>3.39917679</v>
      </c>
      <c r="I13" s="18" t="s">
        <v>404</v>
      </c>
      <c r="J13" s="20" t="s">
        <v>404</v>
      </c>
      <c r="K13" s="18" t="s">
        <v>404</v>
      </c>
      <c r="L13" s="20" t="s">
        <v>404</v>
      </c>
      <c r="M13" s="18" t="s">
        <v>404</v>
      </c>
      <c r="N13" s="20" t="s">
        <v>404</v>
      </c>
      <c r="O13" s="18" t="s">
        <v>404</v>
      </c>
      <c r="P13" s="20" t="s">
        <v>404</v>
      </c>
      <c r="Q13" s="18" t="n">
        <v>512.25112701</v>
      </c>
      <c r="R13" s="20" t="n">
        <v>8.94271189</v>
      </c>
    </row>
    <row r="14" spans="1:18">
      <c r="A14" s="15" t="s">
        <v>411</v>
      </c>
      <c r="B14" s="17" t="n">
        <v>5587</v>
      </c>
      <c r="C14" s="18">
        <f>(0.0/B14*100)</f>
        <v/>
      </c>
      <c r="D14" s="19" t="n">
        <v>5587</v>
      </c>
      <c r="E14" s="18" t="n">
        <v>524.76166131</v>
      </c>
      <c r="F14" s="20" t="n">
        <v>2.2541523</v>
      </c>
      <c r="G14" s="18" t="n">
        <v>500.75208698</v>
      </c>
      <c r="H14" s="20" t="n">
        <v>3.6940207</v>
      </c>
      <c r="I14" s="18" t="s">
        <v>404</v>
      </c>
      <c r="J14" s="20" t="s">
        <v>404</v>
      </c>
      <c r="K14" s="18" t="s">
        <v>404</v>
      </c>
      <c r="L14" s="20" t="s">
        <v>404</v>
      </c>
      <c r="M14" s="18" t="s">
        <v>404</v>
      </c>
      <c r="N14" s="20" t="s">
        <v>404</v>
      </c>
      <c r="O14" s="18" t="s">
        <v>404</v>
      </c>
      <c r="P14" s="20" t="s">
        <v>404</v>
      </c>
      <c r="Q14" s="18" t="n">
        <v>492.07097686</v>
      </c>
      <c r="R14" s="20" t="n">
        <v>13.74823574</v>
      </c>
    </row>
    <row r="15" spans="1:18">
      <c r="A15" s="15" t="s">
        <v>412</v>
      </c>
      <c r="B15" s="17" t="n">
        <v>5882</v>
      </c>
      <c r="C15" s="18">
        <f>(0.0/B15*100)</f>
        <v/>
      </c>
      <c r="D15" s="19" t="n">
        <v>5882</v>
      </c>
      <c r="E15" s="18" t="n">
        <v>512.05387124</v>
      </c>
      <c r="F15" s="20" t="n">
        <v>2.6720245</v>
      </c>
      <c r="G15" s="18" t="n">
        <v>503.21693037</v>
      </c>
      <c r="H15" s="20" t="n">
        <v>4.94076252</v>
      </c>
      <c r="I15" s="18" t="s">
        <v>404</v>
      </c>
      <c r="J15" s="20" t="s">
        <v>404</v>
      </c>
      <c r="K15" s="18" t="s">
        <v>404</v>
      </c>
      <c r="L15" s="20" t="s">
        <v>404</v>
      </c>
      <c r="M15" s="18" t="s">
        <v>404</v>
      </c>
      <c r="N15" s="20" t="s">
        <v>404</v>
      </c>
      <c r="O15" s="18" t="s">
        <v>404</v>
      </c>
      <c r="P15" s="20" t="s">
        <v>404</v>
      </c>
      <c r="Q15" s="18" t="n">
        <v>543.07427378</v>
      </c>
      <c r="R15" s="20" t="n">
        <v>18.12430637</v>
      </c>
    </row>
    <row r="16" spans="1:18">
      <c r="A16" s="15" t="s">
        <v>413</v>
      </c>
      <c r="B16" s="17" t="n">
        <v>6108</v>
      </c>
      <c r="C16" s="18">
        <f>(339.0/B16*100)</f>
        <v/>
      </c>
      <c r="D16" s="19" t="n">
        <v>5769</v>
      </c>
      <c r="E16" s="18" t="n">
        <v>480.02589015</v>
      </c>
      <c r="F16" s="20" t="n">
        <v>5.86688875</v>
      </c>
      <c r="G16" s="18" t="n">
        <v>507.77162557</v>
      </c>
      <c r="H16" s="20" t="n">
        <v>4.52403981</v>
      </c>
      <c r="I16" s="18" t="s">
        <v>404</v>
      </c>
      <c r="J16" s="20" t="s">
        <v>404</v>
      </c>
      <c r="K16" s="18" t="s">
        <v>404</v>
      </c>
      <c r="L16" s="20" t="s">
        <v>404</v>
      </c>
      <c r="M16" s="18" t="s">
        <v>404</v>
      </c>
      <c r="N16" s="20" t="s">
        <v>404</v>
      </c>
      <c r="O16" s="18" t="s">
        <v>404</v>
      </c>
      <c r="P16" s="20" t="s">
        <v>404</v>
      </c>
      <c r="Q16" s="18" t="n">
        <v>483.4910617</v>
      </c>
      <c r="R16" s="20" t="n">
        <v>11.51927158</v>
      </c>
    </row>
    <row r="17" spans="1:18">
      <c r="A17" s="15" t="s">
        <v>414</v>
      </c>
      <c r="B17" s="17" t="n">
        <v>6504</v>
      </c>
      <c r="C17" s="18">
        <f>(1325.0/B17*100)</f>
        <v/>
      </c>
      <c r="D17" s="19" t="n">
        <v>5179</v>
      </c>
      <c r="E17" s="18" t="n">
        <v>516.41090693</v>
      </c>
      <c r="F17" s="20" t="n">
        <v>4.0207939</v>
      </c>
      <c r="G17" s="18" t="n">
        <v>467.03924436</v>
      </c>
      <c r="H17" s="20" t="n">
        <v>6.69910381</v>
      </c>
      <c r="I17" s="18" t="s">
        <v>404</v>
      </c>
      <c r="J17" s="20" t="s">
        <v>404</v>
      </c>
      <c r="K17" s="18" t="s">
        <v>404</v>
      </c>
      <c r="L17" s="20" t="s">
        <v>404</v>
      </c>
      <c r="M17" s="18" t="s">
        <v>404</v>
      </c>
      <c r="N17" s="20" t="s">
        <v>404</v>
      </c>
      <c r="O17" s="18" t="s">
        <v>404</v>
      </c>
      <c r="P17" s="20" t="s">
        <v>404</v>
      </c>
      <c r="Q17" s="18" t="n">
        <v>524.90354102</v>
      </c>
      <c r="R17" s="20" t="n">
        <v>27.9738926</v>
      </c>
    </row>
    <row r="18" spans="1:18">
      <c r="A18" s="15" t="s">
        <v>415</v>
      </c>
      <c r="B18" s="17" t="n">
        <v>5532</v>
      </c>
      <c r="C18" s="18">
        <f>(0.0/B18*100)</f>
        <v/>
      </c>
      <c r="D18" s="19" t="n">
        <v>5532</v>
      </c>
      <c r="E18" s="18" t="n">
        <v>450.69552556</v>
      </c>
      <c r="F18" s="20" t="n">
        <v>5.54113561</v>
      </c>
      <c r="G18" s="18" t="n">
        <v>454.4791722</v>
      </c>
      <c r="H18" s="20" t="n">
        <v>5.72419044</v>
      </c>
      <c r="I18" s="18" t="s">
        <v>404</v>
      </c>
      <c r="J18" s="20" t="s">
        <v>404</v>
      </c>
      <c r="K18" s="18" t="s">
        <v>404</v>
      </c>
      <c r="L18" s="20" t="s">
        <v>404</v>
      </c>
      <c r="M18" s="18" t="s">
        <v>404</v>
      </c>
      <c r="N18" s="20" t="s">
        <v>404</v>
      </c>
      <c r="O18" s="18" t="s">
        <v>404</v>
      </c>
      <c r="P18" s="20" t="s">
        <v>404</v>
      </c>
      <c r="Q18" s="18" t="n">
        <v>472.50397302</v>
      </c>
      <c r="R18" s="20" t="n">
        <v>14.06259245</v>
      </c>
    </row>
    <row r="19" spans="1:18">
      <c r="A19" s="15" t="s">
        <v>416</v>
      </c>
      <c r="B19" s="17" t="n">
        <v>5658</v>
      </c>
      <c r="C19" s="18">
        <f>(327.0/B19*100)</f>
        <v/>
      </c>
      <c r="D19" s="19" t="n">
        <v>5331</v>
      </c>
      <c r="E19" s="18" t="n">
        <v>501.23311683</v>
      </c>
      <c r="F19" s="20" t="n">
        <v>5.27896161</v>
      </c>
      <c r="G19" s="18" t="n">
        <v>456.08719341</v>
      </c>
      <c r="H19" s="20" t="n">
        <v>5.58610769</v>
      </c>
      <c r="I19" s="18" t="s">
        <v>404</v>
      </c>
      <c r="J19" s="20" t="s">
        <v>404</v>
      </c>
      <c r="K19" s="18" t="s">
        <v>404</v>
      </c>
      <c r="L19" s="20" t="s">
        <v>404</v>
      </c>
      <c r="M19" s="18" t="s">
        <v>404</v>
      </c>
      <c r="N19" s="20" t="s">
        <v>404</v>
      </c>
      <c r="O19" s="18" t="s">
        <v>404</v>
      </c>
      <c r="P19" s="20" t="s">
        <v>404</v>
      </c>
      <c r="Q19" s="18" t="n">
        <v>427.28973575</v>
      </c>
      <c r="R19" s="20" t="n">
        <v>21.76917265</v>
      </c>
    </row>
    <row r="20" spans="1:18">
      <c r="A20" s="15" t="s">
        <v>417</v>
      </c>
      <c r="B20" s="17" t="n">
        <v>3371</v>
      </c>
      <c r="C20" s="18">
        <f>(24.0/B20*100)</f>
        <v/>
      </c>
      <c r="D20" s="19" t="n">
        <v>3347</v>
      </c>
      <c r="E20" s="18" t="n">
        <v>495.35725952</v>
      </c>
      <c r="F20" s="20" t="n">
        <v>2.50755256</v>
      </c>
      <c r="G20" s="18" t="n">
        <v>480.0832636</v>
      </c>
      <c r="H20" s="20" t="n">
        <v>2.74792892</v>
      </c>
      <c r="I20" s="18" t="s">
        <v>404</v>
      </c>
      <c r="J20" s="20" t="s">
        <v>404</v>
      </c>
      <c r="K20" s="18" t="s">
        <v>404</v>
      </c>
      <c r="L20" s="20" t="s">
        <v>404</v>
      </c>
      <c r="M20" s="18" t="s">
        <v>404</v>
      </c>
      <c r="N20" s="20" t="s">
        <v>404</v>
      </c>
      <c r="O20" s="18" t="s">
        <v>404</v>
      </c>
      <c r="P20" s="20" t="s">
        <v>404</v>
      </c>
      <c r="Q20" s="18" t="n">
        <v>509.02763313</v>
      </c>
      <c r="R20" s="20" t="n">
        <v>12.55057163</v>
      </c>
    </row>
    <row r="21" spans="1:18">
      <c r="A21" s="15" t="s">
        <v>418</v>
      </c>
      <c r="B21" s="17" t="n">
        <v>5741</v>
      </c>
      <c r="C21" s="18">
        <f>(0.0/B21*100)</f>
        <v/>
      </c>
      <c r="D21" s="19" t="n">
        <v>5741</v>
      </c>
      <c r="E21" s="18" t="n">
        <v>504.59151565</v>
      </c>
      <c r="F21" s="20" t="n">
        <v>2.62444888</v>
      </c>
      <c r="G21" s="18" t="n">
        <v>502.33468236</v>
      </c>
      <c r="H21" s="20" t="n">
        <v>5.14831625</v>
      </c>
      <c r="I21" s="18" t="s">
        <v>404</v>
      </c>
      <c r="J21" s="20" t="s">
        <v>404</v>
      </c>
      <c r="K21" s="18" t="s">
        <v>404</v>
      </c>
      <c r="L21" s="20" t="s">
        <v>404</v>
      </c>
      <c r="M21" s="18" t="s">
        <v>404</v>
      </c>
      <c r="N21" s="20" t="s">
        <v>404</v>
      </c>
      <c r="O21" s="18" t="s">
        <v>404</v>
      </c>
      <c r="P21" s="20" t="s">
        <v>404</v>
      </c>
      <c r="Q21" s="18" t="n">
        <v>499.2003929</v>
      </c>
      <c r="R21" s="20" t="n">
        <v>6.55997231</v>
      </c>
    </row>
    <row r="22" spans="1:18">
      <c r="A22" s="15" t="s">
        <v>419</v>
      </c>
      <c r="B22" s="17" t="n">
        <v>6598</v>
      </c>
      <c r="C22" s="18">
        <f>(0.0/B22*100)</f>
        <v/>
      </c>
      <c r="D22" s="19" t="n">
        <v>6598</v>
      </c>
      <c r="E22" s="18" t="n">
        <v>488.91448282</v>
      </c>
      <c r="F22" s="20" t="n">
        <v>6.27250964</v>
      </c>
      <c r="G22" s="18" t="n">
        <v>446.9060098</v>
      </c>
      <c r="H22" s="20" t="n">
        <v>7.27776358</v>
      </c>
      <c r="I22" s="18" t="s">
        <v>404</v>
      </c>
      <c r="J22" s="20" t="s">
        <v>404</v>
      </c>
      <c r="K22" s="18" t="s">
        <v>404</v>
      </c>
      <c r="L22" s="20" t="s">
        <v>404</v>
      </c>
      <c r="M22" s="18" t="s">
        <v>404</v>
      </c>
      <c r="N22" s="20" t="s">
        <v>404</v>
      </c>
      <c r="O22" s="18" t="s">
        <v>404</v>
      </c>
      <c r="P22" s="20" t="s">
        <v>404</v>
      </c>
      <c r="Q22" s="18" t="n">
        <v>473.09776341</v>
      </c>
      <c r="R22" s="20" t="n">
        <v>36.10704698</v>
      </c>
    </row>
    <row r="23" spans="1:18">
      <c r="A23" s="15" t="s">
        <v>420</v>
      </c>
      <c r="B23" s="17" t="n">
        <v>11583</v>
      </c>
      <c r="C23" s="18">
        <f>(3069.0/B23*100)</f>
        <v/>
      </c>
      <c r="D23" s="19" t="n">
        <v>8514</v>
      </c>
      <c r="E23" s="18" t="n">
        <v>506.8598877</v>
      </c>
      <c r="F23" s="20" t="n">
        <v>8.990064690000001</v>
      </c>
      <c r="G23" s="18" t="n">
        <v>488.67780687</v>
      </c>
      <c r="H23" s="20" t="n">
        <v>4.41756718</v>
      </c>
      <c r="I23" s="18" t="s">
        <v>404</v>
      </c>
      <c r="J23" s="20" t="s">
        <v>404</v>
      </c>
      <c r="K23" s="18" t="s">
        <v>404</v>
      </c>
      <c r="L23" s="20" t="s">
        <v>404</v>
      </c>
      <c r="M23" s="18" t="s">
        <v>404</v>
      </c>
      <c r="N23" s="20" t="s">
        <v>404</v>
      </c>
      <c r="O23" s="18" t="s">
        <v>404</v>
      </c>
      <c r="P23" s="20" t="s">
        <v>404</v>
      </c>
      <c r="Q23" s="18" t="n">
        <v>502.22315001</v>
      </c>
      <c r="R23" s="20" t="n">
        <v>17.02943888</v>
      </c>
    </row>
    <row r="24" spans="1:18">
      <c r="A24" s="15" t="s">
        <v>421</v>
      </c>
      <c r="B24" s="17" t="n">
        <v>6647</v>
      </c>
      <c r="C24" s="18">
        <f>(0.0/B24*100)</f>
        <v/>
      </c>
      <c r="D24" s="19" t="n">
        <v>6647</v>
      </c>
      <c r="E24" s="18" t="n">
        <v>535.68058761</v>
      </c>
      <c r="F24" s="20" t="n">
        <v>3.29829176</v>
      </c>
      <c r="G24" s="18" t="n">
        <v>499.56889863</v>
      </c>
      <c r="H24" s="20" t="n">
        <v>13.71558913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527.54443625</v>
      </c>
      <c r="F25" s="20" t="n">
        <v>4.29843371</v>
      </c>
      <c r="G25" s="18" t="n">
        <v>503.31438603</v>
      </c>
      <c r="H25" s="20" t="n">
        <v>10.42791617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488.98711255</v>
      </c>
      <c r="F26" s="20" t="n">
        <v>2.08778012</v>
      </c>
      <c r="G26" s="18" t="n">
        <v>461.86105211</v>
      </c>
      <c r="H26" s="20" t="n">
        <v>4.20343075</v>
      </c>
      <c r="I26" s="18" t="s">
        <v>404</v>
      </c>
      <c r="J26" s="20" t="s">
        <v>404</v>
      </c>
      <c r="K26" s="18" t="s">
        <v>404</v>
      </c>
      <c r="L26" s="20" t="s">
        <v>404</v>
      </c>
      <c r="M26" s="18" t="s">
        <v>404</v>
      </c>
      <c r="N26" s="20" t="s">
        <v>404</v>
      </c>
      <c r="O26" s="18" t="s">
        <v>404</v>
      </c>
      <c r="P26" s="20" t="s">
        <v>404</v>
      </c>
      <c r="Q26" s="18" t="n">
        <v>455.34711468</v>
      </c>
      <c r="R26" s="20" t="n">
        <v>11.76742892</v>
      </c>
    </row>
    <row r="27" spans="1:18">
      <c r="A27" s="15" t="s">
        <v>424</v>
      </c>
      <c r="B27" s="17" t="n">
        <v>5299</v>
      </c>
      <c r="C27" s="18">
        <f>(0.0/B27*100)</f>
        <v/>
      </c>
      <c r="D27" s="19" t="n">
        <v>5299</v>
      </c>
      <c r="E27" s="18" t="n">
        <v>491.9304874</v>
      </c>
      <c r="F27" s="20" t="n">
        <v>1.40303101</v>
      </c>
      <c r="G27" s="18" t="n">
        <v>445.47619567</v>
      </c>
      <c r="H27" s="20" t="n">
        <v>2.74341652</v>
      </c>
      <c r="I27" s="18" t="s">
        <v>404</v>
      </c>
      <c r="J27" s="20" t="s">
        <v>404</v>
      </c>
      <c r="K27" s="18" t="s">
        <v>404</v>
      </c>
      <c r="L27" s="20" t="s">
        <v>404</v>
      </c>
      <c r="M27" s="18" t="s">
        <v>404</v>
      </c>
      <c r="N27" s="20" t="s">
        <v>404</v>
      </c>
      <c r="O27" s="18" t="s">
        <v>404</v>
      </c>
      <c r="P27" s="20" t="s">
        <v>404</v>
      </c>
      <c r="Q27" s="18" t="n">
        <v>512.70594296</v>
      </c>
      <c r="R27" s="20" t="n">
        <v>6.63800082</v>
      </c>
    </row>
    <row r="28" spans="1:18">
      <c r="A28" s="15" t="s">
        <v>425</v>
      </c>
      <c r="B28" s="17" t="n">
        <v>7568</v>
      </c>
      <c r="C28" s="18">
        <f>(0.0/B28*100)</f>
        <v/>
      </c>
      <c r="D28" s="19" t="n">
        <v>7568</v>
      </c>
      <c r="E28" s="18" t="n">
        <v>425.68724262</v>
      </c>
      <c r="F28" s="20" t="n">
        <v>3.88291307</v>
      </c>
      <c r="G28" s="18" t="n">
        <v>395.92552886</v>
      </c>
      <c r="H28" s="20" t="n">
        <v>3.1986653</v>
      </c>
      <c r="I28" s="18" t="s">
        <v>404</v>
      </c>
      <c r="J28" s="20" t="s">
        <v>404</v>
      </c>
      <c r="K28" s="18" t="s">
        <v>404</v>
      </c>
      <c r="L28" s="20" t="s">
        <v>404</v>
      </c>
      <c r="M28" s="18" t="s">
        <v>404</v>
      </c>
      <c r="N28" s="20" t="s">
        <v>404</v>
      </c>
      <c r="O28" s="18" t="s">
        <v>404</v>
      </c>
      <c r="P28" s="20" t="s">
        <v>404</v>
      </c>
      <c r="Q28" s="18" t="n">
        <v>390.13691313</v>
      </c>
      <c r="R28" s="20" t="n">
        <v>17.30367164</v>
      </c>
    </row>
    <row r="29" spans="1:18">
      <c r="A29" s="15" t="s">
        <v>426</v>
      </c>
      <c r="B29" s="17" t="n">
        <v>5385</v>
      </c>
      <c r="C29" s="18">
        <f>(1123.0/B29*100)</f>
        <v/>
      </c>
      <c r="D29" s="19" t="n">
        <v>4262</v>
      </c>
      <c r="E29" s="18" t="n">
        <v>534.10728438</v>
      </c>
      <c r="F29" s="20" t="n">
        <v>6.98270166</v>
      </c>
      <c r="G29" s="18" t="n">
        <v>487.66187916</v>
      </c>
      <c r="H29" s="20" t="n">
        <v>8.51148646</v>
      </c>
      <c r="I29" s="18" t="s">
        <v>404</v>
      </c>
      <c r="J29" s="20" t="s">
        <v>404</v>
      </c>
      <c r="K29" s="18" t="s">
        <v>404</v>
      </c>
      <c r="L29" s="20" t="s">
        <v>404</v>
      </c>
      <c r="M29" s="18" t="s">
        <v>404</v>
      </c>
      <c r="N29" s="20" t="s">
        <v>404</v>
      </c>
      <c r="O29" s="18" t="s">
        <v>404</v>
      </c>
      <c r="P29" s="20" t="s">
        <v>404</v>
      </c>
      <c r="Q29" s="18" t="n">
        <v>507.19816677</v>
      </c>
      <c r="R29" s="20" t="n">
        <v>13.94669921</v>
      </c>
    </row>
    <row r="30" spans="1:18">
      <c r="A30" s="15" t="s">
        <v>427</v>
      </c>
      <c r="B30" s="17" t="n">
        <v>4520</v>
      </c>
      <c r="C30" s="18">
        <f>(904.0/B30*100)</f>
        <v/>
      </c>
      <c r="D30" s="19" t="n">
        <v>3616</v>
      </c>
      <c r="E30" s="18" t="n">
        <v>498.78860894</v>
      </c>
      <c r="F30" s="20" t="n">
        <v>2.70432652</v>
      </c>
      <c r="G30" s="18" t="n">
        <v>449.52082142</v>
      </c>
      <c r="H30" s="20" t="n">
        <v>9.72908192</v>
      </c>
      <c r="I30" s="18" t="s">
        <v>404</v>
      </c>
      <c r="J30" s="20" t="s">
        <v>404</v>
      </c>
      <c r="K30" s="18" t="s">
        <v>404</v>
      </c>
      <c r="L30" s="20" t="s">
        <v>404</v>
      </c>
      <c r="M30" s="18" t="s">
        <v>404</v>
      </c>
      <c r="N30" s="20" t="s">
        <v>404</v>
      </c>
      <c r="O30" s="18" t="s">
        <v>404</v>
      </c>
      <c r="P30" s="20" t="s">
        <v>404</v>
      </c>
      <c r="Q30" s="18" t="n">
        <v>477.88230384</v>
      </c>
      <c r="R30" s="20" t="n">
        <v>17.66923143</v>
      </c>
    </row>
    <row r="31" spans="1:18">
      <c r="A31" s="15" t="s">
        <v>428</v>
      </c>
      <c r="B31" s="17" t="n">
        <v>5456</v>
      </c>
      <c r="C31" s="18">
        <f>(502.0/B31*100)</f>
        <v/>
      </c>
      <c r="D31" s="19" t="n">
        <v>4954</v>
      </c>
      <c r="E31" s="18" t="n">
        <v>501.79282115</v>
      </c>
      <c r="F31" s="20" t="n">
        <v>4.34746838</v>
      </c>
      <c r="G31" s="18" t="n">
        <v>502.30996095</v>
      </c>
      <c r="H31" s="20" t="n">
        <v>2.51175293</v>
      </c>
      <c r="I31" s="18" t="s">
        <v>404</v>
      </c>
      <c r="J31" s="20" t="s">
        <v>404</v>
      </c>
      <c r="K31" s="18" t="s">
        <v>404</v>
      </c>
      <c r="L31" s="20" t="s">
        <v>404</v>
      </c>
      <c r="M31" s="18" t="s">
        <v>404</v>
      </c>
      <c r="N31" s="20" t="s">
        <v>404</v>
      </c>
      <c r="O31" s="18" t="s">
        <v>404</v>
      </c>
      <c r="P31" s="20" t="s">
        <v>404</v>
      </c>
      <c r="Q31" s="18" t="n">
        <v>499.46496998</v>
      </c>
      <c r="R31" s="20" t="n">
        <v>10.22926737</v>
      </c>
    </row>
    <row r="32" spans="1:18">
      <c r="A32" s="15" t="s">
        <v>429</v>
      </c>
      <c r="B32" s="17" t="n">
        <v>4478</v>
      </c>
      <c r="C32" s="18">
        <f>(0.0/B32*100)</f>
        <v/>
      </c>
      <c r="D32" s="19" t="n">
        <v>4478</v>
      </c>
      <c r="E32" s="18" t="n">
        <v>510.52122713</v>
      </c>
      <c r="F32" s="20" t="n">
        <v>3.33512195</v>
      </c>
      <c r="G32" s="18" t="n">
        <v>493.7828118</v>
      </c>
      <c r="H32" s="20" t="n">
        <v>4.03886203</v>
      </c>
      <c r="I32" s="18" t="s">
        <v>404</v>
      </c>
      <c r="J32" s="20" t="s">
        <v>404</v>
      </c>
      <c r="K32" s="18" t="s">
        <v>404</v>
      </c>
      <c r="L32" s="20" t="s">
        <v>404</v>
      </c>
      <c r="M32" s="18" t="s">
        <v>404</v>
      </c>
      <c r="N32" s="20" t="s">
        <v>404</v>
      </c>
      <c r="O32" s="18" t="s">
        <v>404</v>
      </c>
      <c r="P32" s="20" t="s">
        <v>404</v>
      </c>
      <c r="Q32" s="18" t="n">
        <v>500.89182033</v>
      </c>
      <c r="R32" s="20" t="n">
        <v>15.55379296</v>
      </c>
    </row>
    <row r="33" spans="1:18">
      <c r="A33" s="15" t="s">
        <v>430</v>
      </c>
      <c r="B33" s="17" t="n">
        <v>7325</v>
      </c>
      <c r="C33" s="18">
        <f>(29.0/B33*100)</f>
        <v/>
      </c>
      <c r="D33" s="19" t="n">
        <v>7296</v>
      </c>
      <c r="E33" s="18" t="n">
        <v>502.98836314</v>
      </c>
      <c r="F33" s="20" t="n">
        <v>5.39977405</v>
      </c>
      <c r="G33" s="18" t="n">
        <v>500.14101391</v>
      </c>
      <c r="H33" s="20" t="n">
        <v>3.32333937</v>
      </c>
      <c r="I33" s="18" t="s">
        <v>404</v>
      </c>
      <c r="J33" s="20" t="s">
        <v>404</v>
      </c>
      <c r="K33" s="18" t="s">
        <v>404</v>
      </c>
      <c r="L33" s="20" t="s">
        <v>404</v>
      </c>
      <c r="M33" s="18" t="s">
        <v>404</v>
      </c>
      <c r="N33" s="20" t="s">
        <v>404</v>
      </c>
      <c r="O33" s="18" t="s">
        <v>404</v>
      </c>
      <c r="P33" s="20" t="s">
        <v>404</v>
      </c>
      <c r="Q33" s="18" t="n">
        <v>442.9362601</v>
      </c>
      <c r="R33" s="20" t="n">
        <v>9.033667810000001</v>
      </c>
    </row>
    <row r="34" spans="1:18">
      <c r="A34" s="15" t="s">
        <v>431</v>
      </c>
      <c r="B34" s="17" t="n">
        <v>6350</v>
      </c>
      <c r="C34" s="18">
        <f>(0.0/B34*100)</f>
        <v/>
      </c>
      <c r="D34" s="19" t="n">
        <v>6350</v>
      </c>
      <c r="E34" s="18" t="n">
        <v>483.25019122</v>
      </c>
      <c r="F34" s="20" t="n">
        <v>7.4806886</v>
      </c>
      <c r="G34" s="18" t="n">
        <v>471.32875851</v>
      </c>
      <c r="H34" s="20" t="n">
        <v>4.09971231</v>
      </c>
      <c r="I34" s="18" t="s">
        <v>404</v>
      </c>
      <c r="J34" s="20" t="s">
        <v>404</v>
      </c>
      <c r="K34" s="18" t="s">
        <v>404</v>
      </c>
      <c r="L34" s="20" t="s">
        <v>404</v>
      </c>
      <c r="M34" s="18" t="s">
        <v>404</v>
      </c>
      <c r="N34" s="20" t="s">
        <v>404</v>
      </c>
      <c r="O34" s="18" t="s">
        <v>404</v>
      </c>
      <c r="P34" s="20" t="s">
        <v>404</v>
      </c>
      <c r="Q34" s="18" t="n">
        <v>471.26700029</v>
      </c>
      <c r="R34" s="20" t="n">
        <v>12.95133969</v>
      </c>
    </row>
    <row r="35" spans="1:18">
      <c r="A35" s="15" t="s">
        <v>432</v>
      </c>
      <c r="B35" s="17" t="n">
        <v>6406</v>
      </c>
      <c r="C35" s="18">
        <f>(443.0/B35*100)</f>
        <v/>
      </c>
      <c r="D35" s="19" t="n">
        <v>5963</v>
      </c>
      <c r="E35" s="18" t="n">
        <v>519.02873745</v>
      </c>
      <c r="F35" s="20" t="n">
        <v>1.7001739</v>
      </c>
      <c r="G35" s="18" t="n">
        <v>497.06285089</v>
      </c>
      <c r="H35" s="20" t="n">
        <v>2.04421737</v>
      </c>
      <c r="I35" s="18" t="s">
        <v>404</v>
      </c>
      <c r="J35" s="20" t="s">
        <v>404</v>
      </c>
      <c r="K35" s="18" t="s">
        <v>404</v>
      </c>
      <c r="L35" s="20" t="s">
        <v>404</v>
      </c>
      <c r="M35" s="18" t="s">
        <v>404</v>
      </c>
      <c r="N35" s="20" t="s">
        <v>404</v>
      </c>
      <c r="O35" s="18" t="s">
        <v>404</v>
      </c>
      <c r="P35" s="20" t="s">
        <v>404</v>
      </c>
      <c r="Q35" s="18" t="n">
        <v>502.13278473</v>
      </c>
      <c r="R35" s="20" t="n">
        <v>7.9165419</v>
      </c>
    </row>
    <row r="36" spans="1:18">
      <c r="A36" s="15" t="s">
        <v>433</v>
      </c>
      <c r="B36" s="17" t="n">
        <v>6736</v>
      </c>
      <c r="C36" s="18">
        <f>(10.0/B36*100)</f>
        <v/>
      </c>
      <c r="D36" s="19" t="n">
        <v>6726</v>
      </c>
      <c r="E36" s="18" t="n">
        <v>494.32572467</v>
      </c>
      <c r="F36" s="20" t="n">
        <v>4.98455356</v>
      </c>
      <c r="G36" s="18" t="n">
        <v>481.77952529</v>
      </c>
      <c r="H36" s="20" t="n">
        <v>2.36781437</v>
      </c>
      <c r="I36" s="18" t="s">
        <v>404</v>
      </c>
      <c r="J36" s="20" t="s">
        <v>404</v>
      </c>
      <c r="K36" s="18" t="s">
        <v>404</v>
      </c>
      <c r="L36" s="20" t="s">
        <v>404</v>
      </c>
      <c r="M36" s="18" t="s">
        <v>404</v>
      </c>
      <c r="N36" s="20" t="s">
        <v>404</v>
      </c>
      <c r="O36" s="18" t="s">
        <v>404</v>
      </c>
      <c r="P36" s="20" t="s">
        <v>404</v>
      </c>
      <c r="Q36" s="18" t="n">
        <v>499.59553671</v>
      </c>
      <c r="R36" s="20" t="n">
        <v>8.64653315</v>
      </c>
    </row>
    <row r="37" spans="1:18">
      <c r="A37" s="15" t="s">
        <v>434</v>
      </c>
      <c r="B37" s="17" t="n">
        <v>5458</v>
      </c>
      <c r="C37" s="18">
        <f>(0.0/B37*100)</f>
        <v/>
      </c>
      <c r="D37" s="19" t="n">
        <v>5458</v>
      </c>
      <c r="E37" s="18" t="n">
        <v>498.71534539</v>
      </c>
      <c r="F37" s="20" t="n">
        <v>3.6089846</v>
      </c>
      <c r="G37" s="18" t="n">
        <v>483.64171006</v>
      </c>
      <c r="H37" s="20" t="n">
        <v>5.119929</v>
      </c>
      <c r="I37" s="18" t="s">
        <v>404</v>
      </c>
      <c r="J37" s="20" t="s">
        <v>404</v>
      </c>
      <c r="K37" s="18" t="s">
        <v>404</v>
      </c>
      <c r="L37" s="20" t="s">
        <v>404</v>
      </c>
      <c r="M37" s="18" t="s">
        <v>404</v>
      </c>
      <c r="N37" s="20" t="s">
        <v>404</v>
      </c>
      <c r="O37" s="18" t="s">
        <v>404</v>
      </c>
      <c r="P37" s="20" t="s">
        <v>404</v>
      </c>
      <c r="Q37" s="18" t="n">
        <v>568.80670105</v>
      </c>
      <c r="R37" s="20" t="n">
        <v>40.14730181</v>
      </c>
    </row>
    <row r="38" spans="1:18">
      <c r="A38" s="15" t="s">
        <v>435</v>
      </c>
      <c r="B38" s="17" t="n">
        <v>5860</v>
      </c>
      <c r="C38" s="18">
        <f>(268.0/B38*100)</f>
        <v/>
      </c>
      <c r="D38" s="19" t="n">
        <v>5592</v>
      </c>
      <c r="E38" s="18" t="n">
        <v>522.24866462</v>
      </c>
      <c r="F38" s="20" t="n">
        <v>3.97528491</v>
      </c>
      <c r="G38" s="18" t="n">
        <v>517.53647951</v>
      </c>
      <c r="H38" s="20" t="n">
        <v>5.71960154</v>
      </c>
      <c r="I38" s="18" t="s">
        <v>404</v>
      </c>
      <c r="J38" s="20" t="s">
        <v>404</v>
      </c>
      <c r="K38" s="18" t="s">
        <v>404</v>
      </c>
      <c r="L38" s="20" t="s">
        <v>404</v>
      </c>
      <c r="M38" s="18" t="s">
        <v>404</v>
      </c>
      <c r="N38" s="20" t="s">
        <v>404</v>
      </c>
      <c r="O38" s="18" t="s">
        <v>404</v>
      </c>
      <c r="P38" s="20" t="s">
        <v>404</v>
      </c>
      <c r="Q38" s="18" t="n">
        <v>519.7505169</v>
      </c>
      <c r="R38" s="20" t="n">
        <v>22.21785011</v>
      </c>
    </row>
    <row r="39" spans="1:18">
      <c r="A39" s="15" t="s">
        <v>436</v>
      </c>
      <c r="B39" s="17" t="n">
        <v>5895</v>
      </c>
      <c r="C39" s="18">
        <f>(0.0/B39*100)</f>
        <v/>
      </c>
      <c r="D39" s="19" t="n">
        <v>5895</v>
      </c>
      <c r="E39" s="18" t="n">
        <v>441.86241096</v>
      </c>
      <c r="F39" s="20" t="n">
        <v>7.12115018</v>
      </c>
      <c r="G39" s="18" t="n">
        <v>407.65898166</v>
      </c>
      <c r="H39" s="20" t="n">
        <v>6.33292986</v>
      </c>
      <c r="I39" s="18" t="s">
        <v>404</v>
      </c>
      <c r="J39" s="20" t="s">
        <v>404</v>
      </c>
      <c r="K39" s="18" t="s">
        <v>404</v>
      </c>
      <c r="L39" s="20" t="s">
        <v>404</v>
      </c>
      <c r="M39" s="18" t="s">
        <v>404</v>
      </c>
      <c r="N39" s="20" t="s">
        <v>404</v>
      </c>
      <c r="O39" s="18" t="s">
        <v>404</v>
      </c>
      <c r="P39" s="20" t="s">
        <v>404</v>
      </c>
      <c r="Q39" s="18" t="n">
        <v>403.2437818</v>
      </c>
      <c r="R39" s="20" t="n">
        <v>16.74398437</v>
      </c>
    </row>
    <row r="40" spans="1:18">
      <c r="A40" s="15" t="s">
        <v>437</v>
      </c>
      <c r="B40" s="17" t="n">
        <v>14157</v>
      </c>
      <c r="C40" s="18">
        <f>(2602.0/B40*100)</f>
        <v/>
      </c>
      <c r="D40" s="19" t="n">
        <v>11555</v>
      </c>
      <c r="E40" s="18" t="n">
        <v>493.70556216</v>
      </c>
      <c r="F40" s="20" t="n">
        <v>3.29380218</v>
      </c>
      <c r="G40" s="18" t="n">
        <v>470.90680309</v>
      </c>
      <c r="H40" s="20" t="n">
        <v>21.05521708</v>
      </c>
      <c r="I40" s="18" t="s">
        <v>404</v>
      </c>
      <c r="J40" s="20" t="s">
        <v>404</v>
      </c>
      <c r="K40" s="18" t="s">
        <v>404</v>
      </c>
      <c r="L40" s="20" t="s">
        <v>404</v>
      </c>
      <c r="M40" s="18" t="s">
        <v>404</v>
      </c>
      <c r="N40" s="20" t="s">
        <v>404</v>
      </c>
      <c r="O40" s="18" t="s">
        <v>404</v>
      </c>
      <c r="P40" s="20" t="s">
        <v>404</v>
      </c>
      <c r="Q40" s="18" t="n">
        <v>501.69065135</v>
      </c>
      <c r="R40" s="20" t="n">
        <v>12.53371071</v>
      </c>
    </row>
    <row r="41" spans="1:18">
      <c r="A41" s="15" t="s">
        <v>438</v>
      </c>
      <c r="B41" s="17" t="n">
        <v>5712</v>
      </c>
      <c r="C41" s="18">
        <f>(70.0/B41*100)</f>
        <v/>
      </c>
      <c r="D41" s="19" t="n">
        <v>5642</v>
      </c>
      <c r="E41" s="18" t="n">
        <v>470.82448708</v>
      </c>
      <c r="F41" s="20" t="n">
        <v>3.09372054</v>
      </c>
      <c r="G41" s="18" t="n">
        <v>462.59161473</v>
      </c>
      <c r="H41" s="20" t="n">
        <v>22.27173154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414.96961484</v>
      </c>
      <c r="F44" s="20" t="n">
        <v>4.44861123</v>
      </c>
      <c r="G44" s="18" t="n">
        <v>410.78898335</v>
      </c>
      <c r="H44" s="20" t="n">
        <v>4.54305453</v>
      </c>
      <c r="I44" s="18" t="s">
        <v>404</v>
      </c>
      <c r="J44" s="20" t="s">
        <v>404</v>
      </c>
      <c r="K44" s="18" t="s">
        <v>404</v>
      </c>
      <c r="L44" s="20" t="s">
        <v>404</v>
      </c>
      <c r="M44" s="18" t="s">
        <v>404</v>
      </c>
      <c r="N44" s="20" t="s">
        <v>404</v>
      </c>
      <c r="O44" s="18" t="s">
        <v>404</v>
      </c>
      <c r="P44" s="20" t="s">
        <v>404</v>
      </c>
      <c r="Q44" s="18" t="n">
        <v>413.32676417</v>
      </c>
      <c r="R44" s="20" t="n">
        <v>18.44539558</v>
      </c>
    </row>
    <row r="45" spans="1:18">
      <c r="A45" s="15" t="s">
        <v>442</v>
      </c>
      <c r="B45" s="17" t="n">
        <v>5519</v>
      </c>
      <c r="C45" s="18">
        <f>(0.0/B45*100)</f>
        <v/>
      </c>
      <c r="D45" s="19" t="n">
        <v>5519</v>
      </c>
      <c r="E45" s="18" t="n">
        <v>375.69800258</v>
      </c>
      <c r="F45" s="20" t="n">
        <v>7.55692547</v>
      </c>
      <c r="G45" s="18" t="n">
        <v>353.66022618</v>
      </c>
      <c r="H45" s="20" t="n">
        <v>3.77285295</v>
      </c>
      <c r="I45" s="18" t="s">
        <v>404</v>
      </c>
      <c r="J45" s="20" t="s">
        <v>404</v>
      </c>
      <c r="K45" s="18" t="s">
        <v>404</v>
      </c>
      <c r="L45" s="20" t="s">
        <v>404</v>
      </c>
      <c r="M45" s="18" t="s">
        <v>404</v>
      </c>
      <c r="N45" s="20" t="s">
        <v>404</v>
      </c>
      <c r="O45" s="18" t="s">
        <v>404</v>
      </c>
      <c r="P45" s="20" t="s">
        <v>404</v>
      </c>
      <c r="Q45" s="18" t="n">
        <v>349.93626903</v>
      </c>
      <c r="R45" s="20" t="n">
        <v>6.77895663</v>
      </c>
    </row>
    <row r="46" spans="1:18">
      <c r="A46" s="15" t="s">
        <v>443</v>
      </c>
      <c r="B46" s="17" t="n">
        <v>23141</v>
      </c>
      <c r="C46" s="18">
        <f>(4196.0/B46*100)</f>
        <v/>
      </c>
      <c r="D46" s="19" t="n">
        <v>18945</v>
      </c>
      <c r="E46" s="18" t="n">
        <v>391.23107205</v>
      </c>
      <c r="F46" s="20" t="n">
        <v>6.36400341</v>
      </c>
      <c r="G46" s="18" t="n">
        <v>385.42984336</v>
      </c>
      <c r="H46" s="20" t="n">
        <v>4.23162127</v>
      </c>
      <c r="I46" s="18" t="s">
        <v>404</v>
      </c>
      <c r="J46" s="20" t="s">
        <v>404</v>
      </c>
      <c r="K46" s="18" t="s">
        <v>404</v>
      </c>
      <c r="L46" s="20" t="s">
        <v>404</v>
      </c>
      <c r="M46" s="18" t="s">
        <v>404</v>
      </c>
      <c r="N46" s="20" t="s">
        <v>404</v>
      </c>
      <c r="O46" s="18" t="s">
        <v>404</v>
      </c>
      <c r="P46" s="20" t="s">
        <v>404</v>
      </c>
      <c r="Q46" s="18" t="n">
        <v>331.99789367</v>
      </c>
      <c r="R46" s="20" t="n">
        <v>6.96821765</v>
      </c>
    </row>
    <row r="47" spans="1:18">
      <c r="A47" s="15" t="s">
        <v>444</v>
      </c>
      <c r="B47" s="17" t="n">
        <v>5928</v>
      </c>
      <c r="C47" s="18">
        <f>(0.0/B47*100)</f>
        <v/>
      </c>
      <c r="D47" s="19" t="n">
        <v>5928</v>
      </c>
      <c r="E47" s="18" t="n">
        <v>467.21130275</v>
      </c>
      <c r="F47" s="20" t="n">
        <v>7.32406387</v>
      </c>
      <c r="G47" s="18" t="n">
        <v>425.57776602</v>
      </c>
      <c r="H47" s="20" t="n">
        <v>5.56108588</v>
      </c>
      <c r="I47" s="18" t="s">
        <v>404</v>
      </c>
      <c r="J47" s="20" t="s">
        <v>404</v>
      </c>
      <c r="K47" s="18" t="s">
        <v>404</v>
      </c>
      <c r="L47" s="20" t="s">
        <v>404</v>
      </c>
      <c r="M47" s="18" t="s">
        <v>404</v>
      </c>
      <c r="N47" s="20" t="s">
        <v>404</v>
      </c>
      <c r="O47" s="18" t="s">
        <v>404</v>
      </c>
      <c r="P47" s="20" t="s">
        <v>404</v>
      </c>
      <c r="Q47" s="18" t="n">
        <v>426.14344591</v>
      </c>
      <c r="R47" s="20" t="n">
        <v>27.78354202</v>
      </c>
    </row>
    <row r="48" spans="1:18">
      <c r="A48" s="15" t="s">
        <v>445</v>
      </c>
      <c r="B48" s="17" t="n">
        <v>9841</v>
      </c>
      <c r="C48" s="18">
        <f>(0.0/B48*100)</f>
        <v/>
      </c>
      <c r="D48" s="19" t="n">
        <v>9841</v>
      </c>
      <c r="E48" s="18" t="n">
        <v>548.95234265</v>
      </c>
      <c r="F48" s="20" t="n">
        <v>7.1663223</v>
      </c>
      <c r="G48" s="18" t="n">
        <v>497.54891513</v>
      </c>
      <c r="H48" s="20" t="n">
        <v>8.689573920000001</v>
      </c>
      <c r="I48" s="18" t="s">
        <v>404</v>
      </c>
      <c r="J48" s="20" t="s">
        <v>404</v>
      </c>
      <c r="K48" s="18" t="s">
        <v>404</v>
      </c>
      <c r="L48" s="20" t="s">
        <v>404</v>
      </c>
      <c r="M48" s="18" t="s">
        <v>404</v>
      </c>
      <c r="N48" s="20" t="s">
        <v>404</v>
      </c>
      <c r="O48" s="18" t="s">
        <v>404</v>
      </c>
      <c r="P48" s="20" t="s">
        <v>404</v>
      </c>
      <c r="Q48" s="18" t="n">
        <v>488.66629571</v>
      </c>
      <c r="R48" s="20" t="n">
        <v>23.27209012</v>
      </c>
    </row>
    <row r="49" spans="1:18">
      <c r="A49" s="15" t="s">
        <v>446</v>
      </c>
      <c r="B49" s="17" t="n">
        <v>6349</v>
      </c>
      <c r="C49" s="18">
        <f>(52.0/B49*100)</f>
        <v/>
      </c>
      <c r="D49" s="19" t="n">
        <v>6297</v>
      </c>
      <c r="E49" s="18" t="n">
        <v>412.29043495</v>
      </c>
      <c r="F49" s="20" t="n">
        <v>5.70757473</v>
      </c>
      <c r="G49" s="18" t="n">
        <v>408.21946435</v>
      </c>
      <c r="H49" s="20" t="n">
        <v>3.99765101</v>
      </c>
      <c r="I49" s="18" t="s">
        <v>404</v>
      </c>
      <c r="J49" s="20" t="s">
        <v>404</v>
      </c>
      <c r="K49" s="18" t="s">
        <v>404</v>
      </c>
      <c r="L49" s="20" t="s">
        <v>404</v>
      </c>
      <c r="M49" s="18" t="s">
        <v>404</v>
      </c>
      <c r="N49" s="20" t="s">
        <v>404</v>
      </c>
      <c r="O49" s="18" t="s">
        <v>404</v>
      </c>
      <c r="P49" s="20" t="s">
        <v>404</v>
      </c>
      <c r="Q49" s="18" t="n">
        <v>365.49599469</v>
      </c>
      <c r="R49" s="20" t="n">
        <v>23.66118102</v>
      </c>
    </row>
    <row r="50" spans="1:18">
      <c r="A50" s="15" t="s">
        <v>447</v>
      </c>
      <c r="B50" s="17" t="n">
        <v>11795</v>
      </c>
      <c r="C50" s="18">
        <f>(1031.0/B50*100)</f>
        <v/>
      </c>
      <c r="D50" s="19" t="n">
        <v>10764</v>
      </c>
      <c r="E50" s="18" t="n">
        <v>410.540379</v>
      </c>
      <c r="F50" s="20" t="n">
        <v>4.61538548</v>
      </c>
      <c r="G50" s="18" t="n">
        <v>379.90584308</v>
      </c>
      <c r="H50" s="20" t="n">
        <v>3.52964207</v>
      </c>
      <c r="I50" s="18" t="s">
        <v>404</v>
      </c>
      <c r="J50" s="20" t="s">
        <v>404</v>
      </c>
      <c r="K50" s="18" t="s">
        <v>404</v>
      </c>
      <c r="L50" s="20" t="s">
        <v>404</v>
      </c>
      <c r="M50" s="18" t="s">
        <v>404</v>
      </c>
      <c r="N50" s="20" t="s">
        <v>404</v>
      </c>
      <c r="O50" s="18" t="s">
        <v>404</v>
      </c>
      <c r="P50" s="20" t="s">
        <v>404</v>
      </c>
      <c r="Q50" s="18" t="n">
        <v>387.0478046</v>
      </c>
      <c r="R50" s="20" t="n">
        <v>9.131148359999999</v>
      </c>
    </row>
    <row r="51" spans="1:18">
      <c r="A51" s="15" t="s">
        <v>448</v>
      </c>
      <c r="B51" s="17" t="n">
        <v>6866</v>
      </c>
      <c r="C51" s="18">
        <f>(0.0/B51*100)</f>
        <v/>
      </c>
      <c r="D51" s="19" t="n">
        <v>6866</v>
      </c>
      <c r="E51" s="18" t="n">
        <v>401.58483629</v>
      </c>
      <c r="F51" s="20" t="n">
        <v>2.89780669</v>
      </c>
      <c r="G51" s="18" t="n">
        <v>396.53043622</v>
      </c>
      <c r="H51" s="20" t="n">
        <v>5.09957941</v>
      </c>
      <c r="I51" s="18" t="s">
        <v>404</v>
      </c>
      <c r="J51" s="20" t="s">
        <v>404</v>
      </c>
      <c r="K51" s="18" t="s">
        <v>404</v>
      </c>
      <c r="L51" s="20" t="s">
        <v>404</v>
      </c>
      <c r="M51" s="18" t="s">
        <v>404</v>
      </c>
      <c r="N51" s="20" t="s">
        <v>404</v>
      </c>
      <c r="O51" s="18" t="s">
        <v>404</v>
      </c>
      <c r="P51" s="20" t="s">
        <v>404</v>
      </c>
      <c r="Q51" s="18" t="n">
        <v>380.92155587</v>
      </c>
      <c r="R51" s="20" t="n">
        <v>14.87012333</v>
      </c>
    </row>
    <row r="52" spans="1:18">
      <c r="A52" s="15" t="s">
        <v>449</v>
      </c>
      <c r="B52" s="17" t="n">
        <v>5809</v>
      </c>
      <c r="C52" s="18">
        <f>(0.0/B52*100)</f>
        <v/>
      </c>
      <c r="D52" s="19" t="n">
        <v>5809</v>
      </c>
      <c r="E52" s="18" t="n">
        <v>488.37856865</v>
      </c>
      <c r="F52" s="20" t="n">
        <v>5.76829418</v>
      </c>
      <c r="G52" s="18" t="n">
        <v>446.72023663</v>
      </c>
      <c r="H52" s="20" t="n">
        <v>4.22581873</v>
      </c>
      <c r="I52" s="18" t="s">
        <v>404</v>
      </c>
      <c r="J52" s="20" t="s">
        <v>404</v>
      </c>
      <c r="K52" s="18" t="s">
        <v>404</v>
      </c>
      <c r="L52" s="20" t="s">
        <v>404</v>
      </c>
      <c r="M52" s="18" t="s">
        <v>404</v>
      </c>
      <c r="N52" s="20" t="s">
        <v>404</v>
      </c>
      <c r="O52" s="18" t="s">
        <v>404</v>
      </c>
      <c r="P52" s="20" t="s">
        <v>404</v>
      </c>
      <c r="Q52" s="18" t="n">
        <v>447.75234522</v>
      </c>
      <c r="R52" s="20" t="n">
        <v>11.2999847</v>
      </c>
    </row>
    <row r="53" spans="1:18">
      <c r="A53" s="15" t="s">
        <v>450</v>
      </c>
      <c r="B53" s="17" t="n">
        <v>5571</v>
      </c>
      <c r="C53" s="18">
        <f>(0.0/B53*100)</f>
        <v/>
      </c>
      <c r="D53" s="19" t="n">
        <v>5571</v>
      </c>
      <c r="E53" s="18" t="n">
        <v>439.96176682</v>
      </c>
      <c r="F53" s="20" t="n">
        <v>1.70707584</v>
      </c>
      <c r="G53" s="18" t="n">
        <v>330.02178246</v>
      </c>
      <c r="H53" s="20" t="n">
        <v>11.08045177</v>
      </c>
      <c r="I53" s="18" t="s">
        <v>404</v>
      </c>
      <c r="J53" s="20" t="s">
        <v>404</v>
      </c>
      <c r="K53" s="18" t="s">
        <v>404</v>
      </c>
      <c r="L53" s="20" t="s">
        <v>404</v>
      </c>
      <c r="M53" s="18" t="s">
        <v>404</v>
      </c>
      <c r="N53" s="20" t="s">
        <v>404</v>
      </c>
      <c r="O53" s="18" t="s">
        <v>404</v>
      </c>
      <c r="P53" s="20" t="s">
        <v>404</v>
      </c>
      <c r="Q53" s="18" t="n">
        <v>398.97968266</v>
      </c>
      <c r="R53" s="20" t="n">
        <v>6.13508049</v>
      </c>
    </row>
    <row r="54" spans="1:18">
      <c r="A54" s="15" t="s">
        <v>451</v>
      </c>
      <c r="B54" s="17" t="n">
        <v>4740</v>
      </c>
      <c r="C54" s="18">
        <f>(199.0/B54*100)</f>
        <v/>
      </c>
      <c r="D54" s="19" t="n">
        <v>4541</v>
      </c>
      <c r="E54" s="18" t="n">
        <v>347.00035604</v>
      </c>
      <c r="F54" s="20" t="n">
        <v>4.73620852</v>
      </c>
      <c r="G54" s="18" t="n">
        <v>317.67078461</v>
      </c>
      <c r="H54" s="20" t="n">
        <v>4.20902569</v>
      </c>
      <c r="I54" s="18" t="s">
        <v>404</v>
      </c>
      <c r="J54" s="20" t="s">
        <v>404</v>
      </c>
      <c r="K54" s="18" t="s">
        <v>404</v>
      </c>
      <c r="L54" s="20" t="s">
        <v>404</v>
      </c>
      <c r="M54" s="18" t="s">
        <v>404</v>
      </c>
      <c r="N54" s="20" t="s">
        <v>404</v>
      </c>
      <c r="O54" s="18" t="s">
        <v>404</v>
      </c>
      <c r="P54" s="20" t="s">
        <v>404</v>
      </c>
      <c r="Q54" s="18" t="n">
        <v>301.61520865</v>
      </c>
      <c r="R54" s="20" t="n">
        <v>5.95354713</v>
      </c>
    </row>
    <row r="55" spans="1:18">
      <c r="A55" s="15" t="s">
        <v>452</v>
      </c>
      <c r="B55" s="17" t="n">
        <v>5316</v>
      </c>
      <c r="C55" s="18">
        <f>(43.0/B55*100)</f>
        <v/>
      </c>
      <c r="D55" s="19" t="n">
        <v>5273</v>
      </c>
      <c r="E55" s="18" t="n">
        <v>406.45633362</v>
      </c>
      <c r="F55" s="20" t="n">
        <v>6.56652164</v>
      </c>
      <c r="G55" s="18" t="n">
        <v>401.97746147</v>
      </c>
      <c r="H55" s="20" t="n">
        <v>3.93498136</v>
      </c>
      <c r="I55" s="18" t="s">
        <v>404</v>
      </c>
      <c r="J55" s="20" t="s">
        <v>404</v>
      </c>
      <c r="K55" s="18" t="s">
        <v>404</v>
      </c>
      <c r="L55" s="20" t="s">
        <v>404</v>
      </c>
      <c r="M55" s="18" t="s">
        <v>404</v>
      </c>
      <c r="N55" s="20" t="s">
        <v>404</v>
      </c>
      <c r="O55" s="18" t="s">
        <v>404</v>
      </c>
      <c r="P55" s="20" t="s">
        <v>404</v>
      </c>
      <c r="Q55" s="18" t="n">
        <v>408.84960711</v>
      </c>
      <c r="R55" s="20" t="n">
        <v>11.90607918</v>
      </c>
    </row>
    <row r="56" spans="1:18">
      <c r="A56" s="15" t="s">
        <v>453</v>
      </c>
      <c r="B56" s="17" t="n">
        <v>5359</v>
      </c>
      <c r="C56" s="18">
        <f>(0.0/B56*100)</f>
        <v/>
      </c>
      <c r="D56" s="19" t="n">
        <v>5359</v>
      </c>
      <c r="E56" s="18" t="n">
        <v>553.24869147</v>
      </c>
      <c r="F56" s="20" t="n">
        <v>3.47320951</v>
      </c>
      <c r="G56" s="18" t="n">
        <v>477.52312204</v>
      </c>
      <c r="H56" s="20" t="n">
        <v>13.55471201</v>
      </c>
      <c r="I56" s="18" t="s">
        <v>404</v>
      </c>
      <c r="J56" s="20" t="s">
        <v>404</v>
      </c>
      <c r="K56" s="18" t="s">
        <v>404</v>
      </c>
      <c r="L56" s="20" t="s">
        <v>404</v>
      </c>
      <c r="M56" s="18" t="s">
        <v>404</v>
      </c>
      <c r="N56" s="20" t="s">
        <v>404</v>
      </c>
      <c r="O56" s="18" t="s">
        <v>404</v>
      </c>
      <c r="P56" s="20" t="s">
        <v>404</v>
      </c>
      <c r="Q56" s="18" t="n">
        <v>528.95962431</v>
      </c>
      <c r="R56" s="20" t="n">
        <v>13.02609347</v>
      </c>
    </row>
    <row r="57" spans="1:18">
      <c r="A57" s="15" t="s">
        <v>454</v>
      </c>
      <c r="B57" s="17" t="n">
        <v>6513</v>
      </c>
      <c r="C57" s="18">
        <f>(0.0/B57*100)</f>
        <v/>
      </c>
      <c r="D57" s="19" t="n">
        <v>6513</v>
      </c>
      <c r="E57" s="18" t="n">
        <v>398.51417362</v>
      </c>
      <c r="F57" s="20" t="n">
        <v>4.83415097</v>
      </c>
      <c r="G57" s="18" t="n">
        <v>366.42306959</v>
      </c>
      <c r="H57" s="20" t="n">
        <v>5.95925555</v>
      </c>
      <c r="I57" s="18" t="s">
        <v>404</v>
      </c>
      <c r="J57" s="20" t="s">
        <v>404</v>
      </c>
      <c r="K57" s="18" t="s">
        <v>404</v>
      </c>
      <c r="L57" s="20" t="s">
        <v>404</v>
      </c>
      <c r="M57" s="18" t="s">
        <v>404</v>
      </c>
      <c r="N57" s="20" t="s">
        <v>404</v>
      </c>
      <c r="O57" s="18" t="s">
        <v>404</v>
      </c>
      <c r="P57" s="20" t="s">
        <v>404</v>
      </c>
      <c r="Q57" s="18" t="n">
        <v>374.19324347</v>
      </c>
      <c r="R57" s="20" t="n">
        <v>13.05001258</v>
      </c>
    </row>
    <row r="58" spans="1:18">
      <c r="A58" s="15" t="s">
        <v>455</v>
      </c>
      <c r="B58" s="17" t="n">
        <v>7267</v>
      </c>
      <c r="C58" s="18">
        <f>(0.0/B58*100)</f>
        <v/>
      </c>
      <c r="D58" s="19" t="n">
        <v>7267</v>
      </c>
      <c r="E58" s="18" t="n">
        <v>399.07529973</v>
      </c>
      <c r="F58" s="20" t="n">
        <v>6.47514763</v>
      </c>
      <c r="G58" s="18" t="n">
        <v>376.26276117</v>
      </c>
      <c r="H58" s="20" t="n">
        <v>3.49854751</v>
      </c>
      <c r="I58" s="18" t="s">
        <v>404</v>
      </c>
      <c r="J58" s="20" t="s">
        <v>404</v>
      </c>
      <c r="K58" s="18" t="s">
        <v>404</v>
      </c>
      <c r="L58" s="20" t="s">
        <v>404</v>
      </c>
      <c r="M58" s="18" t="s">
        <v>404</v>
      </c>
      <c r="N58" s="20" t="s">
        <v>404</v>
      </c>
      <c r="O58" s="18" t="s">
        <v>404</v>
      </c>
      <c r="P58" s="20" t="s">
        <v>404</v>
      </c>
      <c r="Q58" s="18" t="n">
        <v>362.75517233</v>
      </c>
      <c r="R58" s="20" t="n">
        <v>10.24282075</v>
      </c>
    </row>
    <row r="59" spans="1:18">
      <c r="A59" s="15" t="s">
        <v>456</v>
      </c>
      <c r="B59" s="17" t="n">
        <v>4826</v>
      </c>
      <c r="C59" s="18">
        <f>(0.0/B59*100)</f>
        <v/>
      </c>
      <c r="D59" s="19" t="n">
        <v>4826</v>
      </c>
      <c r="E59" s="18" t="n">
        <v>365.94694091</v>
      </c>
      <c r="F59" s="20" t="n">
        <v>2.26064152</v>
      </c>
      <c r="G59" s="18" t="n">
        <v>356.50659485</v>
      </c>
      <c r="H59" s="20" t="n">
        <v>2.55548054</v>
      </c>
      <c r="I59" s="18" t="s">
        <v>404</v>
      </c>
      <c r="J59" s="20" t="s">
        <v>404</v>
      </c>
      <c r="K59" s="18" t="s">
        <v>404</v>
      </c>
      <c r="L59" s="20" t="s">
        <v>404</v>
      </c>
      <c r="M59" s="18" t="s">
        <v>404</v>
      </c>
      <c r="N59" s="20" t="s">
        <v>404</v>
      </c>
      <c r="O59" s="18" t="s">
        <v>404</v>
      </c>
      <c r="P59" s="20" t="s">
        <v>404</v>
      </c>
      <c r="Q59" s="18" t="n">
        <v>331.8535492</v>
      </c>
      <c r="R59" s="20" t="n">
        <v>11.99618169</v>
      </c>
    </row>
    <row r="60" spans="1:18">
      <c r="A60" s="15" t="s">
        <v>457</v>
      </c>
      <c r="B60" s="17" t="n">
        <v>4546</v>
      </c>
      <c r="C60" s="18">
        <f>(0.0/B60*100)</f>
        <v/>
      </c>
      <c r="D60" s="19" t="n">
        <v>4546</v>
      </c>
      <c r="E60" s="18" t="n">
        <v>428.87089019</v>
      </c>
      <c r="F60" s="20" t="n">
        <v>11.47795554</v>
      </c>
      <c r="G60" s="18" t="n">
        <v>405.59114567</v>
      </c>
      <c r="H60" s="20" t="n">
        <v>5.25980199</v>
      </c>
      <c r="I60" s="18" t="s">
        <v>404</v>
      </c>
      <c r="J60" s="20" t="s">
        <v>404</v>
      </c>
      <c r="K60" s="18" t="s">
        <v>404</v>
      </c>
      <c r="L60" s="20" t="s">
        <v>404</v>
      </c>
      <c r="M60" s="18" t="s">
        <v>404</v>
      </c>
      <c r="N60" s="20" t="s">
        <v>404</v>
      </c>
      <c r="O60" s="18" t="s">
        <v>404</v>
      </c>
      <c r="P60" s="20" t="s">
        <v>404</v>
      </c>
      <c r="Q60" s="18" t="n">
        <v>358.21197351</v>
      </c>
      <c r="R60" s="20" t="n">
        <v>7.9415718</v>
      </c>
    </row>
    <row r="61" spans="1:18">
      <c r="A61" s="15" t="s">
        <v>458</v>
      </c>
      <c r="B61" s="17" t="n">
        <v>6525</v>
      </c>
      <c r="C61" s="18">
        <f>(0.0/B61*100)</f>
        <v/>
      </c>
      <c r="D61" s="19" t="n">
        <v>6525</v>
      </c>
      <c r="E61" s="18" t="n">
        <v>480.22900666</v>
      </c>
      <c r="F61" s="20" t="n">
        <v>2.62432732</v>
      </c>
      <c r="G61" s="18" t="n">
        <v>464.36872537</v>
      </c>
      <c r="H61" s="20" t="n">
        <v>11.41361771</v>
      </c>
      <c r="I61" s="18" t="s">
        <v>404</v>
      </c>
      <c r="J61" s="20" t="s">
        <v>404</v>
      </c>
      <c r="K61" s="18" t="s">
        <v>404</v>
      </c>
      <c r="L61" s="20" t="s">
        <v>404</v>
      </c>
      <c r="M61" s="18" t="s">
        <v>404</v>
      </c>
      <c r="N61" s="20" t="s">
        <v>404</v>
      </c>
      <c r="O61" s="18" t="s">
        <v>404</v>
      </c>
      <c r="P61" s="20" t="s">
        <v>404</v>
      </c>
      <c r="Q61" s="18" t="n">
        <v>448.88947791</v>
      </c>
      <c r="R61" s="20" t="n">
        <v>36.34574885</v>
      </c>
    </row>
    <row r="62" spans="1:18">
      <c r="A62" s="15" t="s">
        <v>459</v>
      </c>
      <c r="B62" s="17" t="n">
        <v>4476</v>
      </c>
      <c r="C62" s="18">
        <f>(0.0/B62*100)</f>
        <v/>
      </c>
      <c r="D62" s="19" t="n">
        <v>4476</v>
      </c>
      <c r="E62" s="18" t="n">
        <v>547.10710204</v>
      </c>
      <c r="F62" s="20" t="n">
        <v>1.12381857</v>
      </c>
      <c r="G62" s="18" t="n">
        <v>493.35346527</v>
      </c>
      <c r="H62" s="20" t="n">
        <v>4.54279092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378.52405968</v>
      </c>
      <c r="F63" s="20" t="n">
        <v>1.5737284</v>
      </c>
      <c r="G63" s="18" t="n">
        <v>347.63217358</v>
      </c>
      <c r="H63" s="20" t="n">
        <v>2.80799318</v>
      </c>
      <c r="I63" s="18" t="s">
        <v>404</v>
      </c>
      <c r="J63" s="20" t="s">
        <v>404</v>
      </c>
      <c r="K63" s="18" t="s">
        <v>404</v>
      </c>
      <c r="L63" s="20" t="s">
        <v>404</v>
      </c>
      <c r="M63" s="18" t="s">
        <v>404</v>
      </c>
      <c r="N63" s="20" t="s">
        <v>404</v>
      </c>
      <c r="O63" s="18" t="s">
        <v>404</v>
      </c>
      <c r="P63" s="20" t="s">
        <v>404</v>
      </c>
      <c r="Q63" s="18" t="n">
        <v>388.59780787</v>
      </c>
      <c r="R63" s="20" t="n">
        <v>6.28870736</v>
      </c>
    </row>
    <row r="64" spans="1:18">
      <c r="A64" s="15" t="s">
        <v>461</v>
      </c>
      <c r="B64" s="17" t="n">
        <v>3634</v>
      </c>
      <c r="C64" s="18">
        <f>(27.0/B64*100)</f>
        <v/>
      </c>
      <c r="D64" s="19" t="n">
        <v>3607</v>
      </c>
      <c r="E64" s="18" t="n">
        <v>485.26538362</v>
      </c>
      <c r="F64" s="20" t="n">
        <v>1.94220109</v>
      </c>
      <c r="G64" s="18" t="n">
        <v>474.25986931</v>
      </c>
      <c r="H64" s="20" t="n">
        <v>3.18701203</v>
      </c>
      <c r="I64" s="18" t="s">
        <v>404</v>
      </c>
      <c r="J64" s="20" t="s">
        <v>404</v>
      </c>
      <c r="K64" s="18" t="s">
        <v>404</v>
      </c>
      <c r="L64" s="20" t="s">
        <v>404</v>
      </c>
      <c r="M64" s="18" t="s">
        <v>404</v>
      </c>
      <c r="N64" s="20" t="s">
        <v>404</v>
      </c>
      <c r="O64" s="18" t="s">
        <v>404</v>
      </c>
      <c r="P64" s="20" t="s">
        <v>404</v>
      </c>
      <c r="Q64" s="18" t="n">
        <v>385.26853058</v>
      </c>
      <c r="R64" s="20" t="n">
        <v>8.58400619</v>
      </c>
    </row>
    <row r="65" spans="1:18">
      <c r="A65" s="15" t="s">
        <v>462</v>
      </c>
      <c r="B65" s="17" t="n">
        <v>5325</v>
      </c>
      <c r="C65" s="18">
        <f>(0.0/B65*100)</f>
        <v/>
      </c>
      <c r="D65" s="19" t="n">
        <v>5325</v>
      </c>
      <c r="E65" s="18" t="n">
        <v>429.04735038</v>
      </c>
      <c r="F65" s="20" t="n">
        <v>5.35311167</v>
      </c>
      <c r="G65" s="18" t="n">
        <v>414.71591207</v>
      </c>
      <c r="H65" s="20" t="n">
        <v>3.96706568</v>
      </c>
      <c r="I65" s="18" t="s">
        <v>404</v>
      </c>
      <c r="J65" s="20" t="s">
        <v>404</v>
      </c>
      <c r="K65" s="18" t="s">
        <v>404</v>
      </c>
      <c r="L65" s="20" t="s">
        <v>404</v>
      </c>
      <c r="M65" s="18" t="s">
        <v>404</v>
      </c>
      <c r="N65" s="20" t="s">
        <v>404</v>
      </c>
      <c r="O65" s="18" t="s">
        <v>404</v>
      </c>
      <c r="P65" s="20" t="s">
        <v>404</v>
      </c>
      <c r="Q65" s="18" t="n">
        <v>426.3606262</v>
      </c>
      <c r="R65" s="20" t="n">
        <v>11.22366758</v>
      </c>
    </row>
    <row r="66" spans="1:18">
      <c r="A66" s="15" t="s">
        <v>463</v>
      </c>
      <c r="B66" s="17" t="n">
        <v>5665</v>
      </c>
      <c r="C66" s="18">
        <f>(0.0/B66*100)</f>
        <v/>
      </c>
      <c r="D66" s="19" t="n">
        <v>5665</v>
      </c>
      <c r="E66" s="18" t="n">
        <v>449.90191287</v>
      </c>
      <c r="F66" s="20" t="n">
        <v>2.74071114</v>
      </c>
      <c r="G66" s="18" t="n">
        <v>393.67083672</v>
      </c>
      <c r="H66" s="20" t="n">
        <v>1.5966723</v>
      </c>
      <c r="I66" s="18" t="s">
        <v>404</v>
      </c>
      <c r="J66" s="20" t="s">
        <v>404</v>
      </c>
      <c r="K66" s="18" t="s">
        <v>404</v>
      </c>
      <c r="L66" s="20" t="s">
        <v>404</v>
      </c>
      <c r="M66" s="18" t="s">
        <v>404</v>
      </c>
      <c r="N66" s="20" t="s">
        <v>404</v>
      </c>
      <c r="O66" s="18" t="s">
        <v>404</v>
      </c>
      <c r="P66" s="20" t="s">
        <v>404</v>
      </c>
      <c r="Q66" s="18" t="n">
        <v>417.57238912</v>
      </c>
      <c r="R66" s="20" t="n">
        <v>7.15211351</v>
      </c>
    </row>
    <row r="67" spans="1:18">
      <c r="A67" s="15" t="s">
        <v>464</v>
      </c>
      <c r="B67" s="17" t="n">
        <v>6971</v>
      </c>
      <c r="C67" s="18">
        <f>(0.0/B67*100)</f>
        <v/>
      </c>
      <c r="D67" s="19" t="n">
        <v>6971</v>
      </c>
      <c r="E67" s="18" t="n">
        <v>396.57496662</v>
      </c>
      <c r="F67" s="20" t="n">
        <v>4.40417082</v>
      </c>
      <c r="G67" s="18" t="n">
        <v>374.96911955</v>
      </c>
      <c r="H67" s="20" t="n">
        <v>3.77840223</v>
      </c>
      <c r="I67" s="18" t="s">
        <v>404</v>
      </c>
      <c r="J67" s="20" t="s">
        <v>404</v>
      </c>
      <c r="K67" s="18" t="s">
        <v>404</v>
      </c>
      <c r="L67" s="20" t="s">
        <v>404</v>
      </c>
      <c r="M67" s="18" t="s">
        <v>404</v>
      </c>
      <c r="N67" s="20" t="s">
        <v>404</v>
      </c>
      <c r="O67" s="18" t="s">
        <v>404</v>
      </c>
      <c r="P67" s="20" t="s">
        <v>404</v>
      </c>
      <c r="Q67" s="18" t="n">
        <v>420.85225073</v>
      </c>
      <c r="R67" s="20" t="n">
        <v>21.22423486</v>
      </c>
    </row>
    <row r="68" spans="1:18">
      <c r="A68" s="15" t="s">
        <v>465</v>
      </c>
      <c r="B68" s="17" t="n">
        <v>12083</v>
      </c>
      <c r="C68" s="18">
        <f>(0.0/B68*100)</f>
        <v/>
      </c>
      <c r="D68" s="19" t="n">
        <v>12083</v>
      </c>
      <c r="E68" s="18" t="n">
        <v>472.47621106</v>
      </c>
      <c r="F68" s="20" t="n">
        <v>1.98507842</v>
      </c>
      <c r="G68" s="18" t="n">
        <v>372.90994686</v>
      </c>
      <c r="H68" s="20" t="n">
        <v>1.5341853</v>
      </c>
      <c r="I68" s="18" t="s">
        <v>404</v>
      </c>
      <c r="J68" s="20" t="s">
        <v>404</v>
      </c>
      <c r="K68" s="18" t="s">
        <v>404</v>
      </c>
      <c r="L68" s="20" t="s">
        <v>404</v>
      </c>
      <c r="M68" s="18" t="s">
        <v>404</v>
      </c>
      <c r="N68" s="20" t="s">
        <v>404</v>
      </c>
      <c r="O68" s="18" t="s">
        <v>404</v>
      </c>
      <c r="P68" s="20" t="s">
        <v>404</v>
      </c>
      <c r="Q68" s="18" t="n">
        <v>394.26836951</v>
      </c>
      <c r="R68" s="20" t="n">
        <v>11.5941772</v>
      </c>
    </row>
    <row r="69" spans="1:18">
      <c r="A69" s="15" t="s">
        <v>466</v>
      </c>
      <c r="B69" s="17" t="n">
        <v>4876</v>
      </c>
      <c r="C69" s="18">
        <f>(0.0/B69*100)</f>
        <v/>
      </c>
      <c r="D69" s="19" t="n">
        <v>4876</v>
      </c>
      <c r="E69" s="18" t="n">
        <v>465.00144938</v>
      </c>
      <c r="F69" s="20" t="n">
        <v>6.50853879</v>
      </c>
      <c r="G69" s="18" t="n">
        <v>428.92417463</v>
      </c>
      <c r="H69" s="20" t="n">
        <v>5.24075304</v>
      </c>
      <c r="I69" s="18" t="s">
        <v>404</v>
      </c>
      <c r="J69" s="20" t="s">
        <v>404</v>
      </c>
      <c r="K69" s="18" t="s">
        <v>404</v>
      </c>
      <c r="L69" s="20" t="s">
        <v>404</v>
      </c>
      <c r="M69" s="18" t="s">
        <v>404</v>
      </c>
      <c r="N69" s="20" t="s">
        <v>404</v>
      </c>
      <c r="O69" s="18" t="s">
        <v>404</v>
      </c>
      <c r="P69" s="20" t="s">
        <v>404</v>
      </c>
      <c r="Q69" s="18" t="n">
        <v>369.77000286</v>
      </c>
      <c r="R69" s="20" t="n">
        <v>11.57289717</v>
      </c>
    </row>
    <row r="70" spans="1:18">
      <c r="A70" s="15" t="s">
        <v>467</v>
      </c>
      <c r="B70" s="17" t="n">
        <v>6036</v>
      </c>
      <c r="C70" s="18">
        <f>(0.0/B70*100)</f>
        <v/>
      </c>
      <c r="D70" s="19" t="n">
        <v>6036</v>
      </c>
      <c r="E70" s="18" t="n">
        <v>498.11722232</v>
      </c>
      <c r="F70" s="20" t="n">
        <v>3.76694802</v>
      </c>
      <c r="G70" s="18" t="n">
        <v>486.32296772</v>
      </c>
      <c r="H70" s="20" t="n">
        <v>6.03512364</v>
      </c>
      <c r="I70" s="18" t="s">
        <v>404</v>
      </c>
      <c r="J70" s="20" t="s">
        <v>404</v>
      </c>
      <c r="K70" s="18" t="s">
        <v>404</v>
      </c>
      <c r="L70" s="20" t="s">
        <v>404</v>
      </c>
      <c r="M70" s="18" t="s">
        <v>404</v>
      </c>
      <c r="N70" s="20" t="s">
        <v>404</v>
      </c>
      <c r="O70" s="18" t="s">
        <v>404</v>
      </c>
      <c r="P70" s="20" t="s">
        <v>404</v>
      </c>
      <c r="Q70" s="18" t="n">
        <v>471.61011413</v>
      </c>
      <c r="R70" s="20" t="n">
        <v>8.05480837</v>
      </c>
    </row>
    <row r="71" spans="1:18">
      <c r="A71" s="15" t="s">
        <v>468</v>
      </c>
      <c r="B71" s="17" t="n">
        <v>6115</v>
      </c>
      <c r="C71" s="18">
        <f>(0.0/B71*100)</f>
        <v/>
      </c>
      <c r="D71" s="19" t="n">
        <v>6115</v>
      </c>
      <c r="E71" s="18" t="n">
        <v>563.58764154</v>
      </c>
      <c r="F71" s="20" t="n">
        <v>1.42418095</v>
      </c>
      <c r="G71" s="18" t="n">
        <v>629.5026467500001</v>
      </c>
      <c r="H71" s="20" t="n">
        <v>9.277692350000001</v>
      </c>
      <c r="I71" s="18" t="s">
        <v>404</v>
      </c>
      <c r="J71" s="20" t="s">
        <v>404</v>
      </c>
      <c r="K71" s="18" t="s">
        <v>404</v>
      </c>
      <c r="L71" s="20" t="s">
        <v>404</v>
      </c>
      <c r="M71" s="18" t="s">
        <v>404</v>
      </c>
      <c r="N71" s="20" t="s">
        <v>404</v>
      </c>
      <c r="O71" s="18" t="s">
        <v>404</v>
      </c>
      <c r="P71" s="20" t="s">
        <v>404</v>
      </c>
      <c r="Q71" s="18" t="n">
        <v>557.9283883099999</v>
      </c>
      <c r="R71" s="20" t="n">
        <v>16.28652215</v>
      </c>
    </row>
    <row r="72" spans="1:18">
      <c r="A72" s="15" t="s">
        <v>469</v>
      </c>
      <c r="B72" s="17" t="n">
        <v>7708</v>
      </c>
      <c r="C72" s="18">
        <f>(0.0/B72*100)</f>
        <v/>
      </c>
      <c r="D72" s="19" t="n">
        <v>7708</v>
      </c>
      <c r="E72" s="18" t="n">
        <v>545.93199191</v>
      </c>
      <c r="F72" s="20" t="n">
        <v>3.33978305</v>
      </c>
      <c r="G72" s="18" t="n">
        <v>502.98631907</v>
      </c>
      <c r="H72" s="20" t="n">
        <v>11.25131028</v>
      </c>
      <c r="I72" s="18" t="s">
        <v>404</v>
      </c>
      <c r="J72" s="20" t="s">
        <v>404</v>
      </c>
      <c r="K72" s="18" t="s">
        <v>404</v>
      </c>
      <c r="L72" s="20" t="s">
        <v>404</v>
      </c>
      <c r="M72" s="18" t="s">
        <v>404</v>
      </c>
      <c r="N72" s="20" t="s">
        <v>404</v>
      </c>
      <c r="O72" s="18" t="s">
        <v>404</v>
      </c>
      <c r="P72" s="20" t="s">
        <v>404</v>
      </c>
      <c r="Q72" s="18" t="n">
        <v>542.50328442</v>
      </c>
      <c r="R72" s="20" t="n">
        <v>25.69392068</v>
      </c>
    </row>
    <row r="73" spans="1:18">
      <c r="A73" s="15" t="s">
        <v>470</v>
      </c>
      <c r="B73" s="17" t="n">
        <v>8249</v>
      </c>
      <c r="C73" s="18">
        <f>(0.0/B73*100)</f>
        <v/>
      </c>
      <c r="D73" s="19" t="n">
        <v>8249</v>
      </c>
      <c r="E73" s="18" t="n">
        <v>421.87447109</v>
      </c>
      <c r="F73" s="20" t="n">
        <v>3.75305209</v>
      </c>
      <c r="G73" s="18" t="n">
        <v>387.18143722</v>
      </c>
      <c r="H73" s="20" t="n">
        <v>5.76149886</v>
      </c>
      <c r="I73" s="18" t="s">
        <v>404</v>
      </c>
      <c r="J73" s="20" t="s">
        <v>404</v>
      </c>
      <c r="K73" s="18" t="s">
        <v>404</v>
      </c>
      <c r="L73" s="20" t="s">
        <v>404</v>
      </c>
      <c r="M73" s="18" t="s">
        <v>404</v>
      </c>
      <c r="N73" s="20" t="s">
        <v>404</v>
      </c>
      <c r="O73" s="18" t="s">
        <v>404</v>
      </c>
      <c r="P73" s="20" t="s">
        <v>404</v>
      </c>
      <c r="Q73" s="18" t="n">
        <v>414.96352889</v>
      </c>
      <c r="R73" s="20" t="n">
        <v>18.85417846</v>
      </c>
    </row>
    <row r="74" spans="1:18">
      <c r="A74" s="15" t="s">
        <v>471</v>
      </c>
      <c r="B74" s="17" t="n">
        <v>4692</v>
      </c>
      <c r="C74" s="18">
        <f>(484.0/B74*100)</f>
        <v/>
      </c>
      <c r="D74" s="19" t="n">
        <v>4208</v>
      </c>
      <c r="E74" s="18" t="n">
        <v>425.00159218</v>
      </c>
      <c r="F74" s="20" t="n">
        <v>1.83864829</v>
      </c>
      <c r="G74" s="18" t="n">
        <v>403.72439356</v>
      </c>
      <c r="H74" s="20" t="n">
        <v>2.34450751</v>
      </c>
      <c r="I74" s="18" t="s">
        <v>404</v>
      </c>
      <c r="J74" s="20" t="s">
        <v>404</v>
      </c>
      <c r="K74" s="18" t="s">
        <v>404</v>
      </c>
      <c r="L74" s="20" t="s">
        <v>404</v>
      </c>
      <c r="M74" s="18" t="s">
        <v>404</v>
      </c>
      <c r="N74" s="20" t="s">
        <v>404</v>
      </c>
      <c r="O74" s="18" t="s">
        <v>404</v>
      </c>
      <c r="P74" s="20" t="s">
        <v>404</v>
      </c>
      <c r="Q74" s="18" t="n">
        <v>360.44025746</v>
      </c>
      <c r="R74" s="20" t="n">
        <v>7.6305683</v>
      </c>
    </row>
    <row r="75" spans="1:18">
      <c r="A75" s="15" t="s">
        <v>472</v>
      </c>
      <c r="B75" s="17" t="n">
        <v>5375</v>
      </c>
      <c r="C75" s="18">
        <f>(483.0/B75*100)</f>
        <v/>
      </c>
      <c r="D75" s="19" t="n">
        <v>4892</v>
      </c>
      <c r="E75" s="18" t="n">
        <v>369.80675425</v>
      </c>
      <c r="F75" s="20" t="n">
        <v>12.3531181</v>
      </c>
      <c r="G75" s="18" t="n">
        <v>366.32403209</v>
      </c>
      <c r="H75" s="20" t="n">
        <v>4.39100019</v>
      </c>
      <c r="I75" s="18" t="s">
        <v>404</v>
      </c>
      <c r="J75" s="20" t="s">
        <v>404</v>
      </c>
      <c r="K75" s="18" t="s">
        <v>404</v>
      </c>
      <c r="L75" s="20" t="s">
        <v>404</v>
      </c>
      <c r="M75" s="18" t="s">
        <v>404</v>
      </c>
      <c r="N75" s="20" t="s">
        <v>404</v>
      </c>
      <c r="O75" s="18" t="s">
        <v>404</v>
      </c>
      <c r="P75" s="20" t="s">
        <v>404</v>
      </c>
      <c r="Q75" s="18" t="n">
        <v>366.1529981</v>
      </c>
      <c r="R75" s="20" t="n">
        <v>14.9879947</v>
      </c>
    </row>
    <row r="76" spans="1:18">
      <c r="A76" s="15" t="s">
        <v>473</v>
      </c>
      <c r="B76" s="17" t="n">
        <v>14167</v>
      </c>
      <c r="C76" s="18">
        <f>(1400.0/B76*100)</f>
        <v/>
      </c>
      <c r="D76" s="19" t="n">
        <v>12767</v>
      </c>
      <c r="E76" s="18" t="n">
        <v>480.63430637</v>
      </c>
      <c r="F76" s="20" t="n">
        <v>5.41650094</v>
      </c>
      <c r="G76" s="18" t="n">
        <v>408.19743088</v>
      </c>
      <c r="H76" s="20" t="n">
        <v>3.83593617</v>
      </c>
      <c r="I76" s="18" t="s">
        <v>404</v>
      </c>
      <c r="J76" s="20" t="s">
        <v>404</v>
      </c>
      <c r="K76" s="18" t="s">
        <v>404</v>
      </c>
      <c r="L76" s="20" t="s">
        <v>404</v>
      </c>
      <c r="M76" s="18" t="s">
        <v>404</v>
      </c>
      <c r="N76" s="20" t="s">
        <v>404</v>
      </c>
      <c r="O76" s="18" t="s">
        <v>404</v>
      </c>
      <c r="P76" s="20" t="s">
        <v>404</v>
      </c>
      <c r="Q76" s="18" t="n">
        <v>390.51542519</v>
      </c>
      <c r="R76" s="20" t="n">
        <v>9.327609130000001</v>
      </c>
    </row>
    <row r="77" spans="1:18">
      <c r="A77" s="15" t="s">
        <v>474</v>
      </c>
      <c r="B77" s="17" t="n">
        <v>6062</v>
      </c>
      <c r="C77" s="18">
        <f>(0.0/B77*100)</f>
        <v/>
      </c>
      <c r="D77" s="19" t="n">
        <v>6062</v>
      </c>
      <c r="E77" s="18" t="n">
        <v>421.62752724</v>
      </c>
      <c r="F77" s="20" t="n">
        <v>2.82872928</v>
      </c>
      <c r="G77" s="18" t="n">
        <v>413.3254094</v>
      </c>
      <c r="H77" s="20" t="n">
        <v>6.04378794</v>
      </c>
      <c r="I77" s="18" t="s">
        <v>404</v>
      </c>
      <c r="J77" s="20" t="s">
        <v>404</v>
      </c>
      <c r="K77" s="18" t="s">
        <v>404</v>
      </c>
      <c r="L77" s="20" t="s">
        <v>404</v>
      </c>
      <c r="M77" s="18" t="s">
        <v>404</v>
      </c>
      <c r="N77" s="20" t="s">
        <v>404</v>
      </c>
      <c r="O77" s="18" t="s">
        <v>404</v>
      </c>
      <c r="P77" s="20" t="s">
        <v>404</v>
      </c>
      <c r="Q77" s="18" t="n">
        <v>374.94449529</v>
      </c>
      <c r="R77" s="20" t="n">
        <v>15.85256525</v>
      </c>
    </row>
    <row r="78" spans="1:18">
      <c r="A78" s="15" t="s">
        <v>475</v>
      </c>
      <c r="B78" s="17" t="n">
        <v>5826</v>
      </c>
      <c r="C78" s="18">
        <f>(0.0/B78*100)</f>
        <v/>
      </c>
      <c r="D78" s="19" t="n">
        <v>5826</v>
      </c>
      <c r="E78" s="18" t="n">
        <v>522.38295341</v>
      </c>
      <c r="F78" s="20" t="n">
        <v>13.23891211</v>
      </c>
      <c r="G78" s="18" t="n">
        <v>486.01302944</v>
      </c>
      <c r="H78" s="20" t="n">
        <v>4.97298985</v>
      </c>
      <c r="I78" s="18" t="s">
        <v>404</v>
      </c>
      <c r="J78" s="20" t="s">
        <v>404</v>
      </c>
      <c r="K78" s="18" t="s">
        <v>404</v>
      </c>
      <c r="L78" s="20" t="s">
        <v>404</v>
      </c>
      <c r="M78" s="18" t="s">
        <v>404</v>
      </c>
      <c r="N78" s="20" t="s">
        <v>404</v>
      </c>
      <c r="O78" s="18" t="s">
        <v>404</v>
      </c>
      <c r="P78" s="20" t="s">
        <v>404</v>
      </c>
      <c r="Q78" s="18" t="n">
        <v>516.44281696</v>
      </c>
      <c r="R78" s="20" t="n">
        <v>8.15323485</v>
      </c>
    </row>
    <row customHeight="1" ht="25" r="79" spans="1:18">
      <c r="A79" s="15" t="s">
        <v>476</v>
      </c>
      <c r="B79" s="17" t="n">
        <v>1657</v>
      </c>
      <c r="C79" s="18">
        <f>(21.0/B79*100)</f>
        <v/>
      </c>
      <c r="D79" s="19" t="n">
        <v>1636</v>
      </c>
      <c r="E79" s="18" t="n">
        <v>474.23200775</v>
      </c>
      <c r="F79" s="20" t="n">
        <v>11.03840497</v>
      </c>
      <c r="G79" s="18" t="n">
        <v>429.62210463</v>
      </c>
      <c r="H79" s="20" t="n">
        <v>11.07648458</v>
      </c>
      <c r="I79" s="18" t="s">
        <v>404</v>
      </c>
      <c r="J79" s="20" t="s">
        <v>404</v>
      </c>
      <c r="K79" s="18" t="s">
        <v>404</v>
      </c>
      <c r="L79" s="20" t="s">
        <v>404</v>
      </c>
      <c r="M79" s="18" t="s">
        <v>404</v>
      </c>
      <c r="N79" s="20" t="s">
        <v>404</v>
      </c>
      <c r="O79" s="18" t="s">
        <v>404</v>
      </c>
      <c r="P79" s="20" t="s">
        <v>404</v>
      </c>
      <c r="Q79" s="18" t="n">
        <v>428.66967803</v>
      </c>
      <c r="R79" s="20" t="n">
        <v>33.07584126</v>
      </c>
    </row>
    <row r="80" spans="1:18">
      <c r="A80" s="15" t="s">
        <v>477</v>
      </c>
      <c r="B80" s="17" t="n">
        <v>7841</v>
      </c>
      <c r="C80" s="18">
        <f>(0.0/B80*100)</f>
        <v/>
      </c>
      <c r="D80" s="19" t="n">
        <v>7841</v>
      </c>
      <c r="E80" s="18" t="n">
        <v>460.34549342</v>
      </c>
      <c r="F80" s="20" t="n">
        <v>5.03375211</v>
      </c>
      <c r="G80" s="18" t="n">
        <v>458.51164219</v>
      </c>
      <c r="H80" s="20" t="n">
        <v>8.262005459999999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467.35155069</v>
      </c>
      <c r="F81" s="20" t="n">
        <v>6.09931507</v>
      </c>
      <c r="G81" s="18" t="n">
        <v>434.00774681</v>
      </c>
      <c r="H81" s="20" t="n">
        <v>3.75468749</v>
      </c>
      <c r="I81" s="18" t="s">
        <v>404</v>
      </c>
      <c r="J81" s="20" t="s">
        <v>404</v>
      </c>
      <c r="K81" s="18" t="s">
        <v>404</v>
      </c>
      <c r="L81" s="20" t="s">
        <v>404</v>
      </c>
      <c r="M81" s="18" t="s">
        <v>404</v>
      </c>
      <c r="N81" s="20" t="s">
        <v>404</v>
      </c>
      <c r="O81" s="18" t="s">
        <v>404</v>
      </c>
      <c r="P81" s="20" t="s">
        <v>404</v>
      </c>
      <c r="Q81" s="18" t="n">
        <v>434.85354677</v>
      </c>
      <c r="R81" s="20" t="n">
        <v>15.62298738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501.02245044</v>
      </c>
      <c r="F7" s="20" t="n">
        <v>2.02487154</v>
      </c>
      <c r="G7" s="18" t="n">
        <v>476.78498123</v>
      </c>
      <c r="H7" s="20" t="n">
        <v>3.79985594</v>
      </c>
      <c r="I7" s="18" t="s">
        <v>404</v>
      </c>
      <c r="J7" s="20" t="s">
        <v>404</v>
      </c>
      <c r="K7" s="18" t="s">
        <v>404</v>
      </c>
      <c r="L7" s="20" t="s">
        <v>404</v>
      </c>
      <c r="M7" s="18" t="s">
        <v>404</v>
      </c>
      <c r="N7" s="20" t="s">
        <v>404</v>
      </c>
      <c r="O7" s="18" t="s">
        <v>404</v>
      </c>
      <c r="P7" s="20" t="s">
        <v>404</v>
      </c>
      <c r="Q7" s="18" t="n">
        <v>487.74164579</v>
      </c>
      <c r="R7" s="20" t="n">
        <v>9.45375044</v>
      </c>
    </row>
    <row r="8" spans="1:18">
      <c r="A8" s="15" t="s">
        <v>405</v>
      </c>
      <c r="B8" s="17" t="n">
        <v>7007</v>
      </c>
      <c r="C8" s="18">
        <f>(0.0/B8*100)</f>
        <v/>
      </c>
      <c r="D8" s="19" t="n">
        <v>7007</v>
      </c>
      <c r="E8" s="18" t="n">
        <v>508.47148074</v>
      </c>
      <c r="F8" s="20" t="n">
        <v>7.16698981</v>
      </c>
      <c r="G8" s="18" t="n">
        <v>491.90572545</v>
      </c>
      <c r="H8" s="20" t="n">
        <v>3.96818426</v>
      </c>
      <c r="I8" s="18" t="s">
        <v>404</v>
      </c>
      <c r="J8" s="20" t="s">
        <v>404</v>
      </c>
      <c r="K8" s="18" t="s">
        <v>404</v>
      </c>
      <c r="L8" s="20" t="s">
        <v>404</v>
      </c>
      <c r="M8" s="18" t="s">
        <v>404</v>
      </c>
      <c r="N8" s="20" t="s">
        <v>404</v>
      </c>
      <c r="O8" s="18" t="s">
        <v>404</v>
      </c>
      <c r="P8" s="20" t="s">
        <v>404</v>
      </c>
      <c r="Q8" s="18" t="n">
        <v>477.60792566</v>
      </c>
      <c r="R8" s="20" t="n">
        <v>19.95746552</v>
      </c>
    </row>
    <row r="9" spans="1:18">
      <c r="A9" s="15" t="s">
        <v>406</v>
      </c>
      <c r="B9" s="17" t="n">
        <v>9651</v>
      </c>
      <c r="C9" s="18">
        <f>(200.0/B9*100)</f>
        <v/>
      </c>
      <c r="D9" s="19" t="n">
        <v>9451</v>
      </c>
      <c r="E9" s="18" t="n">
        <v>518.36166601</v>
      </c>
      <c r="F9" s="20" t="n">
        <v>5.18772041</v>
      </c>
      <c r="G9" s="18" t="n">
        <v>500.74405601</v>
      </c>
      <c r="H9" s="20" t="n">
        <v>3.98162237</v>
      </c>
      <c r="I9" s="18" t="s">
        <v>404</v>
      </c>
      <c r="J9" s="20" t="s">
        <v>404</v>
      </c>
      <c r="K9" s="18" t="s">
        <v>404</v>
      </c>
      <c r="L9" s="20" t="s">
        <v>404</v>
      </c>
      <c r="M9" s="18" t="s">
        <v>404</v>
      </c>
      <c r="N9" s="20" t="s">
        <v>404</v>
      </c>
      <c r="O9" s="18" t="s">
        <v>404</v>
      </c>
      <c r="P9" s="20" t="s">
        <v>404</v>
      </c>
      <c r="Q9" s="18" t="n">
        <v>465.09042649</v>
      </c>
      <c r="R9" s="20" t="n">
        <v>19.02106313</v>
      </c>
    </row>
    <row r="10" spans="1:18">
      <c r="A10" s="15" t="s">
        <v>407</v>
      </c>
      <c r="B10" s="17" t="n">
        <v>20058</v>
      </c>
      <c r="C10" s="18">
        <f>(2798.0/B10*100)</f>
        <v/>
      </c>
      <c r="D10" s="19" t="n">
        <v>17260</v>
      </c>
      <c r="E10" s="18" t="n">
        <v>518.86173732</v>
      </c>
      <c r="F10" s="20" t="n">
        <v>2.69590449</v>
      </c>
      <c r="G10" s="18" t="n">
        <v>499.99966578</v>
      </c>
      <c r="H10" s="20" t="n">
        <v>6.38542715</v>
      </c>
      <c r="I10" s="18" t="s">
        <v>404</v>
      </c>
      <c r="J10" s="20" t="s">
        <v>404</v>
      </c>
      <c r="K10" s="18" t="s">
        <v>404</v>
      </c>
      <c r="L10" s="20" t="s">
        <v>404</v>
      </c>
      <c r="M10" s="18" t="s">
        <v>404</v>
      </c>
      <c r="N10" s="20" t="s">
        <v>404</v>
      </c>
      <c r="O10" s="18" t="s">
        <v>404</v>
      </c>
      <c r="P10" s="20" t="s">
        <v>404</v>
      </c>
      <c r="Q10" s="18" t="n">
        <v>485.18200234</v>
      </c>
      <c r="R10" s="20" t="n">
        <v>7.9819534</v>
      </c>
    </row>
    <row r="11" spans="1:18">
      <c r="A11" s="15" t="s">
        <v>408</v>
      </c>
      <c r="B11" s="17" t="n">
        <v>7053</v>
      </c>
      <c r="C11" s="18">
        <f>(137.0/B11*100)</f>
        <v/>
      </c>
      <c r="D11" s="19" t="n">
        <v>6916</v>
      </c>
      <c r="E11" s="18" t="n">
        <v>433.77974926</v>
      </c>
      <c r="F11" s="20" t="n">
        <v>4.68117161</v>
      </c>
      <c r="G11" s="18" t="n">
        <v>408.39718882</v>
      </c>
      <c r="H11" s="20" t="n">
        <v>4.5153919</v>
      </c>
      <c r="I11" s="18" t="s">
        <v>404</v>
      </c>
      <c r="J11" s="20" t="s">
        <v>404</v>
      </c>
      <c r="K11" s="18" t="s">
        <v>404</v>
      </c>
      <c r="L11" s="20" t="s">
        <v>404</v>
      </c>
      <c r="M11" s="18" t="s">
        <v>404</v>
      </c>
      <c r="N11" s="20" t="s">
        <v>404</v>
      </c>
      <c r="O11" s="18" t="s">
        <v>404</v>
      </c>
      <c r="P11" s="20" t="s">
        <v>404</v>
      </c>
      <c r="Q11" s="18" t="n">
        <v>425.18169092</v>
      </c>
      <c r="R11" s="20" t="n">
        <v>19.72686329</v>
      </c>
    </row>
    <row r="12" spans="1:18">
      <c r="A12" s="15" t="s">
        <v>409</v>
      </c>
      <c r="B12" s="17" t="n">
        <v>6894</v>
      </c>
      <c r="C12" s="18">
        <f>(106.0/B12*100)</f>
        <v/>
      </c>
      <c r="D12" s="19" t="n">
        <v>6788</v>
      </c>
      <c r="E12" s="18" t="n">
        <v>510.25007157</v>
      </c>
      <c r="F12" s="20" t="n">
        <v>7.58985988</v>
      </c>
      <c r="G12" s="18" t="n">
        <v>485.7892247</v>
      </c>
      <c r="H12" s="20" t="n">
        <v>3.31527245</v>
      </c>
      <c r="I12" s="18" t="s">
        <v>404</v>
      </c>
      <c r="J12" s="20" t="s">
        <v>404</v>
      </c>
      <c r="K12" s="18" t="s">
        <v>404</v>
      </c>
      <c r="L12" s="20" t="s">
        <v>404</v>
      </c>
      <c r="M12" s="18" t="s">
        <v>404</v>
      </c>
      <c r="N12" s="20" t="s">
        <v>404</v>
      </c>
      <c r="O12" s="18" t="s">
        <v>404</v>
      </c>
      <c r="P12" s="20" t="s">
        <v>404</v>
      </c>
      <c r="Q12" s="18" t="n">
        <v>498.13069727</v>
      </c>
      <c r="R12" s="20" t="n">
        <v>21.8096131</v>
      </c>
    </row>
    <row r="13" spans="1:18">
      <c r="A13" s="15" t="s">
        <v>410</v>
      </c>
      <c r="B13" s="17" t="n">
        <v>7161</v>
      </c>
      <c r="C13" s="18">
        <f>(1175.0/B13*100)</f>
        <v/>
      </c>
      <c r="D13" s="19" t="n">
        <v>5986</v>
      </c>
      <c r="E13" s="18" t="n">
        <v>515.27863754</v>
      </c>
      <c r="F13" s="20" t="n">
        <v>5.02836216</v>
      </c>
      <c r="G13" s="18" t="n">
        <v>507.86673086</v>
      </c>
      <c r="H13" s="20" t="n">
        <v>2.86864502</v>
      </c>
      <c r="I13" s="18" t="s">
        <v>404</v>
      </c>
      <c r="J13" s="20" t="s">
        <v>404</v>
      </c>
      <c r="K13" s="18" t="s">
        <v>404</v>
      </c>
      <c r="L13" s="20" t="s">
        <v>404</v>
      </c>
      <c r="M13" s="18" t="s">
        <v>404</v>
      </c>
      <c r="N13" s="20" t="s">
        <v>404</v>
      </c>
      <c r="O13" s="18" t="s">
        <v>404</v>
      </c>
      <c r="P13" s="20" t="s">
        <v>404</v>
      </c>
      <c r="Q13" s="18" t="n">
        <v>505.74506523</v>
      </c>
      <c r="R13" s="20" t="n">
        <v>5.86403814</v>
      </c>
    </row>
    <row r="14" spans="1:18">
      <c r="A14" s="15" t="s">
        <v>411</v>
      </c>
      <c r="B14" s="17" t="n">
        <v>5587</v>
      </c>
      <c r="C14" s="18">
        <f>(0.0/B14*100)</f>
        <v/>
      </c>
      <c r="D14" s="19" t="n">
        <v>5587</v>
      </c>
      <c r="E14" s="18" t="n">
        <v>519.1970846</v>
      </c>
      <c r="F14" s="20" t="n">
        <v>2.88380185</v>
      </c>
      <c r="G14" s="18" t="n">
        <v>521.16737686</v>
      </c>
      <c r="H14" s="20" t="n">
        <v>3.28464774</v>
      </c>
      <c r="I14" s="18" t="s">
        <v>404</v>
      </c>
      <c r="J14" s="20" t="s">
        <v>404</v>
      </c>
      <c r="K14" s="18" t="s">
        <v>404</v>
      </c>
      <c r="L14" s="20" t="s">
        <v>404</v>
      </c>
      <c r="M14" s="18" t="s">
        <v>404</v>
      </c>
      <c r="N14" s="20" t="s">
        <v>404</v>
      </c>
      <c r="O14" s="18" t="s">
        <v>404</v>
      </c>
      <c r="P14" s="20" t="s">
        <v>404</v>
      </c>
      <c r="Q14" s="18" t="n">
        <v>506.12268592</v>
      </c>
      <c r="R14" s="20" t="n">
        <v>6.78006023</v>
      </c>
    </row>
    <row r="15" spans="1:18">
      <c r="A15" s="15" t="s">
        <v>412</v>
      </c>
      <c r="B15" s="17" t="n">
        <v>5882</v>
      </c>
      <c r="C15" s="18">
        <f>(0.0/B15*100)</f>
        <v/>
      </c>
      <c r="D15" s="19" t="n">
        <v>5882</v>
      </c>
      <c r="E15" s="18" t="n">
        <v>515.14226952</v>
      </c>
      <c r="F15" s="20" t="n">
        <v>3.40111438</v>
      </c>
      <c r="G15" s="18" t="n">
        <v>506.91025522</v>
      </c>
      <c r="H15" s="20" t="n">
        <v>3.451097</v>
      </c>
      <c r="I15" s="18" t="s">
        <v>404</v>
      </c>
      <c r="J15" s="20" t="s">
        <v>404</v>
      </c>
      <c r="K15" s="18" t="s">
        <v>404</v>
      </c>
      <c r="L15" s="20" t="s">
        <v>404</v>
      </c>
      <c r="M15" s="18" t="s">
        <v>404</v>
      </c>
      <c r="N15" s="20" t="s">
        <v>404</v>
      </c>
      <c r="O15" s="18" t="s">
        <v>404</v>
      </c>
      <c r="P15" s="20" t="s">
        <v>404</v>
      </c>
      <c r="Q15" s="18" t="n">
        <v>535.28762891</v>
      </c>
      <c r="R15" s="20" t="n">
        <v>12.20889659</v>
      </c>
    </row>
    <row r="16" spans="1:18">
      <c r="A16" s="15" t="s">
        <v>413</v>
      </c>
      <c r="B16" s="17" t="n">
        <v>6108</v>
      </c>
      <c r="C16" s="18">
        <f>(339.0/B16*100)</f>
        <v/>
      </c>
      <c r="D16" s="19" t="n">
        <v>5769</v>
      </c>
      <c r="E16" s="18" t="n">
        <v>503.44144885</v>
      </c>
      <c r="F16" s="20" t="n">
        <v>3.97055796</v>
      </c>
      <c r="G16" s="18" t="n">
        <v>480.36681183</v>
      </c>
      <c r="H16" s="20" t="n">
        <v>8.15177452</v>
      </c>
      <c r="I16" s="18" t="s">
        <v>404</v>
      </c>
      <c r="J16" s="20" t="s">
        <v>404</v>
      </c>
      <c r="K16" s="18" t="s">
        <v>404</v>
      </c>
      <c r="L16" s="20" t="s">
        <v>404</v>
      </c>
      <c r="M16" s="18" t="s">
        <v>404</v>
      </c>
      <c r="N16" s="20" t="s">
        <v>404</v>
      </c>
      <c r="O16" s="18" t="s">
        <v>404</v>
      </c>
      <c r="P16" s="20" t="s">
        <v>404</v>
      </c>
      <c r="Q16" s="18" t="n">
        <v>475.10823916</v>
      </c>
      <c r="R16" s="20" t="n">
        <v>12.16934999</v>
      </c>
    </row>
    <row r="17" spans="1:18">
      <c r="A17" s="15" t="s">
        <v>414</v>
      </c>
      <c r="B17" s="17" t="n">
        <v>6504</v>
      </c>
      <c r="C17" s="18">
        <f>(1325.0/B17*100)</f>
        <v/>
      </c>
      <c r="D17" s="19" t="n">
        <v>5179</v>
      </c>
      <c r="E17" s="18" t="n">
        <v>517.31380886</v>
      </c>
      <c r="F17" s="20" t="n">
        <v>5.15211012</v>
      </c>
      <c r="G17" s="18" t="n">
        <v>483.5134678</v>
      </c>
      <c r="H17" s="20" t="n">
        <v>6.55325055</v>
      </c>
      <c r="I17" s="18" t="s">
        <v>404</v>
      </c>
      <c r="J17" s="20" t="s">
        <v>404</v>
      </c>
      <c r="K17" s="18" t="s">
        <v>404</v>
      </c>
      <c r="L17" s="20" t="s">
        <v>404</v>
      </c>
      <c r="M17" s="18" t="s">
        <v>404</v>
      </c>
      <c r="N17" s="20" t="s">
        <v>404</v>
      </c>
      <c r="O17" s="18" t="s">
        <v>404</v>
      </c>
      <c r="P17" s="20" t="s">
        <v>404</v>
      </c>
      <c r="Q17" s="18" t="n">
        <v>544.2680261100001</v>
      </c>
      <c r="R17" s="20" t="n">
        <v>15.63387824</v>
      </c>
    </row>
    <row r="18" spans="1:18">
      <c r="A18" s="15" t="s">
        <v>415</v>
      </c>
      <c r="B18" s="17" t="n">
        <v>5532</v>
      </c>
      <c r="C18" s="18">
        <f>(0.0/B18*100)</f>
        <v/>
      </c>
      <c r="D18" s="19" t="n">
        <v>5532</v>
      </c>
      <c r="E18" s="18" t="n">
        <v>465.798975</v>
      </c>
      <c r="F18" s="20" t="n">
        <v>3.74915668</v>
      </c>
      <c r="G18" s="18" t="n">
        <v>435.96274236</v>
      </c>
      <c r="H18" s="20" t="n">
        <v>7.05683802</v>
      </c>
      <c r="I18" s="18" t="s">
        <v>404</v>
      </c>
      <c r="J18" s="20" t="s">
        <v>404</v>
      </c>
      <c r="K18" s="18" t="s">
        <v>404</v>
      </c>
      <c r="L18" s="20" t="s">
        <v>404</v>
      </c>
      <c r="M18" s="18" t="s">
        <v>404</v>
      </c>
      <c r="N18" s="20" t="s">
        <v>404</v>
      </c>
      <c r="O18" s="18" t="s">
        <v>404</v>
      </c>
      <c r="P18" s="20" t="s">
        <v>404</v>
      </c>
      <c r="Q18" s="18" t="n">
        <v>445.47914498</v>
      </c>
      <c r="R18" s="20" t="n">
        <v>13.23710142</v>
      </c>
    </row>
    <row r="19" spans="1:18">
      <c r="A19" s="15" t="s">
        <v>416</v>
      </c>
      <c r="B19" s="17" t="n">
        <v>5658</v>
      </c>
      <c r="C19" s="18">
        <f>(327.0/B19*100)</f>
        <v/>
      </c>
      <c r="D19" s="19" t="n">
        <v>5331</v>
      </c>
      <c r="E19" s="18" t="n">
        <v>502.67516905</v>
      </c>
      <c r="F19" s="20" t="n">
        <v>5.81695164</v>
      </c>
      <c r="G19" s="18" t="n">
        <v>458.07459687</v>
      </c>
      <c r="H19" s="20" t="n">
        <v>5.30385399</v>
      </c>
      <c r="I19" s="18" t="s">
        <v>404</v>
      </c>
      <c r="J19" s="20" t="s">
        <v>404</v>
      </c>
      <c r="K19" s="18" t="s">
        <v>404</v>
      </c>
      <c r="L19" s="20" t="s">
        <v>404</v>
      </c>
      <c r="M19" s="18" t="s">
        <v>404</v>
      </c>
      <c r="N19" s="20" t="s">
        <v>404</v>
      </c>
      <c r="O19" s="18" t="s">
        <v>404</v>
      </c>
      <c r="P19" s="20" t="s">
        <v>404</v>
      </c>
      <c r="Q19" s="18" t="n">
        <v>450.94373064</v>
      </c>
      <c r="R19" s="20" t="n">
        <v>38.83331387</v>
      </c>
    </row>
    <row r="20" spans="1:18">
      <c r="A20" s="15" t="s">
        <v>417</v>
      </c>
      <c r="B20" s="17" t="n">
        <v>3371</v>
      </c>
      <c r="C20" s="18">
        <f>(24.0/B20*100)</f>
        <v/>
      </c>
      <c r="D20" s="19" t="n">
        <v>3347</v>
      </c>
      <c r="E20" s="18" t="n">
        <v>486.16574563</v>
      </c>
      <c r="F20" s="20" t="n">
        <v>2.23352458</v>
      </c>
      <c r="G20" s="18" t="n">
        <v>492.88629178</v>
      </c>
      <c r="H20" s="20" t="n">
        <v>3.67900402</v>
      </c>
      <c r="I20" s="18" t="s">
        <v>404</v>
      </c>
      <c r="J20" s="20" t="s">
        <v>404</v>
      </c>
      <c r="K20" s="18" t="s">
        <v>404</v>
      </c>
      <c r="L20" s="20" t="s">
        <v>404</v>
      </c>
      <c r="M20" s="18" t="s">
        <v>404</v>
      </c>
      <c r="N20" s="20" t="s">
        <v>404</v>
      </c>
      <c r="O20" s="18" t="s">
        <v>404</v>
      </c>
      <c r="P20" s="20" t="s">
        <v>404</v>
      </c>
      <c r="Q20" s="18" t="n">
        <v>491.52940831</v>
      </c>
      <c r="R20" s="20" t="n">
        <v>10.59705975</v>
      </c>
    </row>
    <row r="21" spans="1:18">
      <c r="A21" s="15" t="s">
        <v>418</v>
      </c>
      <c r="B21" s="17" t="n">
        <v>5741</v>
      </c>
      <c r="C21" s="18">
        <f>(0.0/B21*100)</f>
        <v/>
      </c>
      <c r="D21" s="19" t="n">
        <v>5741</v>
      </c>
      <c r="E21" s="18" t="n">
        <v>507.57500897</v>
      </c>
      <c r="F21" s="20" t="n">
        <v>3.7152559</v>
      </c>
      <c r="G21" s="18" t="n">
        <v>502.72285818</v>
      </c>
      <c r="H21" s="20" t="n">
        <v>3.55389391</v>
      </c>
      <c r="I21" s="18" t="s">
        <v>404</v>
      </c>
      <c r="J21" s="20" t="s">
        <v>404</v>
      </c>
      <c r="K21" s="18" t="s">
        <v>404</v>
      </c>
      <c r="L21" s="20" t="s">
        <v>404</v>
      </c>
      <c r="M21" s="18" t="s">
        <v>404</v>
      </c>
      <c r="N21" s="20" t="s">
        <v>404</v>
      </c>
      <c r="O21" s="18" t="s">
        <v>404</v>
      </c>
      <c r="P21" s="20" t="s">
        <v>404</v>
      </c>
      <c r="Q21" s="18" t="n">
        <v>496.47459556</v>
      </c>
      <c r="R21" s="20" t="n">
        <v>6.27900259</v>
      </c>
    </row>
    <row r="22" spans="1:18">
      <c r="A22" s="15" t="s">
        <v>419</v>
      </c>
      <c r="B22" s="17" t="n">
        <v>6598</v>
      </c>
      <c r="C22" s="18">
        <f>(0.0/B22*100)</f>
        <v/>
      </c>
      <c r="D22" s="19" t="n">
        <v>6598</v>
      </c>
      <c r="E22" s="18" t="n">
        <v>487.45933339</v>
      </c>
      <c r="F22" s="20" t="n">
        <v>6.21548814</v>
      </c>
      <c r="G22" s="18" t="n">
        <v>453.22454857</v>
      </c>
      <c r="H22" s="20" t="n">
        <v>6.6310117</v>
      </c>
      <c r="I22" s="18" t="s">
        <v>404</v>
      </c>
      <c r="J22" s="20" t="s">
        <v>404</v>
      </c>
      <c r="K22" s="18" t="s">
        <v>404</v>
      </c>
      <c r="L22" s="20" t="s">
        <v>404</v>
      </c>
      <c r="M22" s="18" t="s">
        <v>404</v>
      </c>
      <c r="N22" s="20" t="s">
        <v>404</v>
      </c>
      <c r="O22" s="18" t="s">
        <v>404</v>
      </c>
      <c r="P22" s="20" t="s">
        <v>404</v>
      </c>
      <c r="Q22" s="18" t="n">
        <v>468.4606926</v>
      </c>
      <c r="R22" s="20" t="n">
        <v>35.05700353</v>
      </c>
    </row>
    <row r="23" spans="1:18">
      <c r="A23" s="15" t="s">
        <v>420</v>
      </c>
      <c r="B23" s="17" t="n">
        <v>11583</v>
      </c>
      <c r="C23" s="18">
        <f>(3069.0/B23*100)</f>
        <v/>
      </c>
      <c r="D23" s="19" t="n">
        <v>8514</v>
      </c>
      <c r="E23" s="18" t="n">
        <v>501.32367253</v>
      </c>
      <c r="F23" s="20" t="n">
        <v>4.84286882</v>
      </c>
      <c r="G23" s="18" t="n">
        <v>475.79403503</v>
      </c>
      <c r="H23" s="20" t="n">
        <v>7.80092545</v>
      </c>
      <c r="I23" s="18" t="s">
        <v>404</v>
      </c>
      <c r="J23" s="20" t="s">
        <v>404</v>
      </c>
      <c r="K23" s="18" t="s">
        <v>404</v>
      </c>
      <c r="L23" s="20" t="s">
        <v>404</v>
      </c>
      <c r="M23" s="18" t="s">
        <v>404</v>
      </c>
      <c r="N23" s="20" t="s">
        <v>404</v>
      </c>
      <c r="O23" s="18" t="s">
        <v>404</v>
      </c>
      <c r="P23" s="20" t="s">
        <v>404</v>
      </c>
      <c r="Q23" s="18" t="n">
        <v>494.28608193</v>
      </c>
      <c r="R23" s="20" t="n">
        <v>22.59797858</v>
      </c>
    </row>
    <row r="24" spans="1:18">
      <c r="A24" s="15" t="s">
        <v>421</v>
      </c>
      <c r="B24" s="17" t="n">
        <v>6647</v>
      </c>
      <c r="C24" s="18">
        <f>(0.0/B24*100)</f>
        <v/>
      </c>
      <c r="D24" s="19" t="n">
        <v>6647</v>
      </c>
      <c r="E24" s="18" t="n">
        <v>538.26577932</v>
      </c>
      <c r="F24" s="20" t="n">
        <v>5.8804348</v>
      </c>
      <c r="G24" s="18" t="n">
        <v>526.42463543</v>
      </c>
      <c r="H24" s="20" t="n">
        <v>5.96729237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533.85468787</v>
      </c>
      <c r="F25" s="20" t="n">
        <v>5.36360979</v>
      </c>
      <c r="G25" s="18" t="n">
        <v>512.73018795</v>
      </c>
      <c r="H25" s="20" t="n">
        <v>5.90455651</v>
      </c>
      <c r="I25" s="18" t="s">
        <v>404</v>
      </c>
      <c r="J25" s="20" t="s">
        <v>404</v>
      </c>
      <c r="K25" s="18" t="s">
        <v>404</v>
      </c>
      <c r="L25" s="20" t="s">
        <v>404</v>
      </c>
      <c r="M25" s="18" t="s">
        <v>404</v>
      </c>
      <c r="N25" s="20" t="s">
        <v>404</v>
      </c>
      <c r="O25" s="18" t="s">
        <v>404</v>
      </c>
      <c r="P25" s="20" t="s">
        <v>404</v>
      </c>
      <c r="Q25" s="18" t="n">
        <v>508.74134171</v>
      </c>
      <c r="R25" s="20" t="n">
        <v>10.80105411</v>
      </c>
    </row>
    <row r="26" spans="1:18">
      <c r="A26" s="15" t="s">
        <v>423</v>
      </c>
      <c r="B26" s="17" t="n">
        <v>4869</v>
      </c>
      <c r="C26" s="18">
        <f>(11.0/B26*100)</f>
        <v/>
      </c>
      <c r="D26" s="19" t="n">
        <v>4858</v>
      </c>
      <c r="E26" s="18" t="n">
        <v>486.25676662</v>
      </c>
      <c r="F26" s="20" t="n">
        <v>2.14506593</v>
      </c>
      <c r="G26" s="18" t="n">
        <v>474.63391554</v>
      </c>
      <c r="H26" s="20" t="n">
        <v>4.37693558</v>
      </c>
      <c r="I26" s="18" t="s">
        <v>404</v>
      </c>
      <c r="J26" s="20" t="s">
        <v>404</v>
      </c>
      <c r="K26" s="18" t="s">
        <v>404</v>
      </c>
      <c r="L26" s="20" t="s">
        <v>404</v>
      </c>
      <c r="M26" s="18" t="s">
        <v>404</v>
      </c>
      <c r="N26" s="20" t="s">
        <v>404</v>
      </c>
      <c r="O26" s="18" t="s">
        <v>404</v>
      </c>
      <c r="P26" s="20" t="s">
        <v>404</v>
      </c>
      <c r="Q26" s="18" t="n">
        <v>460.24419512</v>
      </c>
      <c r="R26" s="20" t="n">
        <v>7.88842729</v>
      </c>
    </row>
    <row r="27" spans="1:18">
      <c r="A27" s="15" t="s">
        <v>424</v>
      </c>
      <c r="B27" s="17" t="n">
        <v>5299</v>
      </c>
      <c r="C27" s="18">
        <f>(0.0/B27*100)</f>
        <v/>
      </c>
      <c r="D27" s="19" t="n">
        <v>5299</v>
      </c>
      <c r="E27" s="18" t="n">
        <v>490.8687985</v>
      </c>
      <c r="F27" s="20" t="n">
        <v>1.45095342</v>
      </c>
      <c r="G27" s="18" t="n">
        <v>458.40229975</v>
      </c>
      <c r="H27" s="20" t="n">
        <v>2.13218435</v>
      </c>
      <c r="I27" s="18" t="s">
        <v>404</v>
      </c>
      <c r="J27" s="20" t="s">
        <v>404</v>
      </c>
      <c r="K27" s="18" t="s">
        <v>404</v>
      </c>
      <c r="L27" s="20" t="s">
        <v>404</v>
      </c>
      <c r="M27" s="18" t="s">
        <v>404</v>
      </c>
      <c r="N27" s="20" t="s">
        <v>404</v>
      </c>
      <c r="O27" s="18" t="s">
        <v>404</v>
      </c>
      <c r="P27" s="20" t="s">
        <v>404</v>
      </c>
      <c r="Q27" s="18" t="n">
        <v>528.50024408</v>
      </c>
      <c r="R27" s="20" t="n">
        <v>4.54884904</v>
      </c>
    </row>
    <row r="28" spans="1:18">
      <c r="A28" s="15" t="s">
        <v>425</v>
      </c>
      <c r="B28" s="17" t="n">
        <v>7568</v>
      </c>
      <c r="C28" s="18">
        <f>(0.0/B28*100)</f>
        <v/>
      </c>
      <c r="D28" s="19" t="n">
        <v>7568</v>
      </c>
      <c r="E28" s="18" t="n">
        <v>421.51810878</v>
      </c>
      <c r="F28" s="20" t="n">
        <v>3.70737548</v>
      </c>
      <c r="G28" s="18" t="n">
        <v>395.61361729</v>
      </c>
      <c r="H28" s="20" t="n">
        <v>3.07042127</v>
      </c>
      <c r="I28" s="18" t="s">
        <v>404</v>
      </c>
      <c r="J28" s="20" t="s">
        <v>404</v>
      </c>
      <c r="K28" s="18" t="s">
        <v>404</v>
      </c>
      <c r="L28" s="20" t="s">
        <v>404</v>
      </c>
      <c r="M28" s="18" t="s">
        <v>404</v>
      </c>
      <c r="N28" s="20" t="s">
        <v>404</v>
      </c>
      <c r="O28" s="18" t="s">
        <v>404</v>
      </c>
      <c r="P28" s="20" t="s">
        <v>404</v>
      </c>
      <c r="Q28" s="18" t="n">
        <v>386.4556179</v>
      </c>
      <c r="R28" s="20" t="n">
        <v>11.03120029</v>
      </c>
    </row>
    <row r="29" spans="1:18">
      <c r="A29" s="15" t="s">
        <v>426</v>
      </c>
      <c r="B29" s="17" t="n">
        <v>5385</v>
      </c>
      <c r="C29" s="18">
        <f>(1123.0/B29*100)</f>
        <v/>
      </c>
      <c r="D29" s="19" t="n">
        <v>4262</v>
      </c>
      <c r="E29" s="18" t="n">
        <v>529.95069011</v>
      </c>
      <c r="F29" s="20" t="n">
        <v>6.72644916</v>
      </c>
      <c r="G29" s="18" t="n">
        <v>488.58872335</v>
      </c>
      <c r="H29" s="20" t="n">
        <v>9.28890837</v>
      </c>
      <c r="I29" s="18" t="s">
        <v>404</v>
      </c>
      <c r="J29" s="20" t="s">
        <v>404</v>
      </c>
      <c r="K29" s="18" t="s">
        <v>404</v>
      </c>
      <c r="L29" s="20" t="s">
        <v>404</v>
      </c>
      <c r="M29" s="18" t="s">
        <v>404</v>
      </c>
      <c r="N29" s="20" t="s">
        <v>404</v>
      </c>
      <c r="O29" s="18" t="s">
        <v>404</v>
      </c>
      <c r="P29" s="20" t="s">
        <v>404</v>
      </c>
      <c r="Q29" s="18" t="n">
        <v>499.6002296</v>
      </c>
      <c r="R29" s="20" t="n">
        <v>14.82847138</v>
      </c>
    </row>
    <row r="30" spans="1:18">
      <c r="A30" s="15" t="s">
        <v>427</v>
      </c>
      <c r="B30" s="17" t="n">
        <v>4520</v>
      </c>
      <c r="C30" s="18">
        <f>(904.0/B30*100)</f>
        <v/>
      </c>
      <c r="D30" s="19" t="n">
        <v>3616</v>
      </c>
      <c r="E30" s="18" t="n">
        <v>501.42400094</v>
      </c>
      <c r="F30" s="20" t="n">
        <v>3.11325031</v>
      </c>
      <c r="G30" s="18" t="n">
        <v>483.09290966</v>
      </c>
      <c r="H30" s="20" t="n">
        <v>9.96703711</v>
      </c>
      <c r="I30" s="18" t="s">
        <v>404</v>
      </c>
      <c r="J30" s="20" t="s">
        <v>404</v>
      </c>
      <c r="K30" s="18" t="s">
        <v>404</v>
      </c>
      <c r="L30" s="20" t="s">
        <v>404</v>
      </c>
      <c r="M30" s="18" t="s">
        <v>404</v>
      </c>
      <c r="N30" s="20" t="s">
        <v>404</v>
      </c>
      <c r="O30" s="18" t="s">
        <v>404</v>
      </c>
      <c r="P30" s="20" t="s">
        <v>404</v>
      </c>
      <c r="Q30" s="18" t="n">
        <v>450.98518549</v>
      </c>
      <c r="R30" s="20" t="n">
        <v>19.97326636</v>
      </c>
    </row>
    <row r="31" spans="1:18">
      <c r="A31" s="15" t="s">
        <v>428</v>
      </c>
      <c r="B31" s="17" t="n">
        <v>5456</v>
      </c>
      <c r="C31" s="18">
        <f>(502.0/B31*100)</f>
        <v/>
      </c>
      <c r="D31" s="19" t="n">
        <v>4954</v>
      </c>
      <c r="E31" s="18" t="n">
        <v>502.46170894</v>
      </c>
      <c r="F31" s="20" t="n">
        <v>3.60753154</v>
      </c>
      <c r="G31" s="18" t="n">
        <v>501.84213551</v>
      </c>
      <c r="H31" s="20" t="n">
        <v>2.65676134</v>
      </c>
      <c r="I31" s="18" t="s">
        <v>404</v>
      </c>
      <c r="J31" s="20" t="s">
        <v>404</v>
      </c>
      <c r="K31" s="18" t="s">
        <v>404</v>
      </c>
      <c r="L31" s="20" t="s">
        <v>404</v>
      </c>
      <c r="M31" s="18" t="s">
        <v>404</v>
      </c>
      <c r="N31" s="20" t="s">
        <v>404</v>
      </c>
      <c r="O31" s="18" t="s">
        <v>404</v>
      </c>
      <c r="P31" s="20" t="s">
        <v>404</v>
      </c>
      <c r="Q31" s="18" t="n">
        <v>500.72297712</v>
      </c>
      <c r="R31" s="20" t="n">
        <v>10.85819818</v>
      </c>
    </row>
    <row r="32" spans="1:18">
      <c r="A32" s="15" t="s">
        <v>429</v>
      </c>
      <c r="B32" s="17" t="n">
        <v>4478</v>
      </c>
      <c r="C32" s="18">
        <f>(0.0/B32*100)</f>
        <v/>
      </c>
      <c r="D32" s="19" t="n">
        <v>4478</v>
      </c>
      <c r="E32" s="18" t="n">
        <v>504.48615507</v>
      </c>
      <c r="F32" s="20" t="n">
        <v>2.83678739</v>
      </c>
      <c r="G32" s="18" t="n">
        <v>499.21539101</v>
      </c>
      <c r="H32" s="20" t="n">
        <v>4.7478896</v>
      </c>
      <c r="I32" s="18" t="s">
        <v>404</v>
      </c>
      <c r="J32" s="20" t="s">
        <v>404</v>
      </c>
      <c r="K32" s="18" t="s">
        <v>404</v>
      </c>
      <c r="L32" s="20" t="s">
        <v>404</v>
      </c>
      <c r="M32" s="18" t="s">
        <v>404</v>
      </c>
      <c r="N32" s="20" t="s">
        <v>404</v>
      </c>
      <c r="O32" s="18" t="s">
        <v>404</v>
      </c>
      <c r="P32" s="20" t="s">
        <v>404</v>
      </c>
      <c r="Q32" s="18" t="n">
        <v>533.47564081</v>
      </c>
      <c r="R32" s="20" t="n">
        <v>11.07052866</v>
      </c>
    </row>
    <row r="33" spans="1:18">
      <c r="A33" s="15" t="s">
        <v>430</v>
      </c>
      <c r="B33" s="17" t="n">
        <v>7325</v>
      </c>
      <c r="C33" s="18">
        <f>(29.0/B33*100)</f>
        <v/>
      </c>
      <c r="D33" s="19" t="n">
        <v>7296</v>
      </c>
      <c r="E33" s="18" t="n">
        <v>502.50403711</v>
      </c>
      <c r="F33" s="20" t="n">
        <v>3.6877119</v>
      </c>
      <c r="G33" s="18" t="n">
        <v>496.84524934</v>
      </c>
      <c r="H33" s="20" t="n">
        <v>4.81226424</v>
      </c>
      <c r="I33" s="18" t="s">
        <v>404</v>
      </c>
      <c r="J33" s="20" t="s">
        <v>404</v>
      </c>
      <c r="K33" s="18" t="s">
        <v>404</v>
      </c>
      <c r="L33" s="20" t="s">
        <v>404</v>
      </c>
      <c r="M33" s="18" t="s">
        <v>404</v>
      </c>
      <c r="N33" s="20" t="s">
        <v>404</v>
      </c>
      <c r="O33" s="18" t="s">
        <v>404</v>
      </c>
      <c r="P33" s="20" t="s">
        <v>404</v>
      </c>
      <c r="Q33" s="18" t="n">
        <v>447.00037143</v>
      </c>
      <c r="R33" s="20" t="n">
        <v>9.437628589999999</v>
      </c>
    </row>
    <row r="34" spans="1:18">
      <c r="A34" s="15" t="s">
        <v>431</v>
      </c>
      <c r="B34" s="17" t="n">
        <v>6350</v>
      </c>
      <c r="C34" s="18">
        <f>(0.0/B34*100)</f>
        <v/>
      </c>
      <c r="D34" s="19" t="n">
        <v>6350</v>
      </c>
      <c r="E34" s="18" t="n">
        <v>483.33316986</v>
      </c>
      <c r="F34" s="20" t="n">
        <v>4.61869625</v>
      </c>
      <c r="G34" s="18" t="n">
        <v>468.55648185</v>
      </c>
      <c r="H34" s="20" t="n">
        <v>5.33519717</v>
      </c>
      <c r="I34" s="18" t="s">
        <v>404</v>
      </c>
      <c r="J34" s="20" t="s">
        <v>404</v>
      </c>
      <c r="K34" s="18" t="s">
        <v>404</v>
      </c>
      <c r="L34" s="20" t="s">
        <v>404</v>
      </c>
      <c r="M34" s="18" t="s">
        <v>404</v>
      </c>
      <c r="N34" s="20" t="s">
        <v>404</v>
      </c>
      <c r="O34" s="18" t="s">
        <v>404</v>
      </c>
      <c r="P34" s="20" t="s">
        <v>404</v>
      </c>
      <c r="Q34" s="18" t="n">
        <v>472.16959403</v>
      </c>
      <c r="R34" s="20" t="n">
        <v>14.11666863</v>
      </c>
    </row>
    <row r="35" spans="1:18">
      <c r="A35" s="15" t="s">
        <v>432</v>
      </c>
      <c r="B35" s="17" t="n">
        <v>6406</v>
      </c>
      <c r="C35" s="18">
        <f>(443.0/B35*100)</f>
        <v/>
      </c>
      <c r="D35" s="19" t="n">
        <v>5963</v>
      </c>
      <c r="E35" s="18" t="n">
        <v>517.55202672</v>
      </c>
      <c r="F35" s="20" t="n">
        <v>1.69895345</v>
      </c>
      <c r="G35" s="18" t="n">
        <v>499.75919414</v>
      </c>
      <c r="H35" s="20" t="n">
        <v>2.31745585</v>
      </c>
      <c r="I35" s="18" t="s">
        <v>404</v>
      </c>
      <c r="J35" s="20" t="s">
        <v>404</v>
      </c>
      <c r="K35" s="18" t="s">
        <v>404</v>
      </c>
      <c r="L35" s="20" t="s">
        <v>404</v>
      </c>
      <c r="M35" s="18" t="s">
        <v>404</v>
      </c>
      <c r="N35" s="20" t="s">
        <v>404</v>
      </c>
      <c r="O35" s="18" t="s">
        <v>404</v>
      </c>
      <c r="P35" s="20" t="s">
        <v>404</v>
      </c>
      <c r="Q35" s="18" t="n">
        <v>495.21631666</v>
      </c>
      <c r="R35" s="20" t="n">
        <v>6.79746721</v>
      </c>
    </row>
    <row r="36" spans="1:18">
      <c r="A36" s="15" t="s">
        <v>433</v>
      </c>
      <c r="B36" s="17" t="n">
        <v>6736</v>
      </c>
      <c r="C36" s="18">
        <f>(10.0/B36*100)</f>
        <v/>
      </c>
      <c r="D36" s="19" t="n">
        <v>6726</v>
      </c>
      <c r="E36" s="18" t="n">
        <v>492.48147353</v>
      </c>
      <c r="F36" s="20" t="n">
        <v>3.26463445</v>
      </c>
      <c r="G36" s="18" t="n">
        <v>479.43502971</v>
      </c>
      <c r="H36" s="20" t="n">
        <v>3.51207505</v>
      </c>
      <c r="I36" s="18" t="s">
        <v>404</v>
      </c>
      <c r="J36" s="20" t="s">
        <v>404</v>
      </c>
      <c r="K36" s="18" t="s">
        <v>404</v>
      </c>
      <c r="L36" s="20" t="s">
        <v>404</v>
      </c>
      <c r="M36" s="18" t="s">
        <v>404</v>
      </c>
      <c r="N36" s="20" t="s">
        <v>404</v>
      </c>
      <c r="O36" s="18" t="s">
        <v>404</v>
      </c>
      <c r="P36" s="20" t="s">
        <v>404</v>
      </c>
      <c r="Q36" s="18" t="n">
        <v>494.15393256</v>
      </c>
      <c r="R36" s="20" t="n">
        <v>7.80393608</v>
      </c>
    </row>
    <row r="37" spans="1:18">
      <c r="A37" s="15" t="s">
        <v>434</v>
      </c>
      <c r="B37" s="17" t="n">
        <v>5458</v>
      </c>
      <c r="C37" s="18">
        <f>(0.0/B37*100)</f>
        <v/>
      </c>
      <c r="D37" s="19" t="n">
        <v>5458</v>
      </c>
      <c r="E37" s="18" t="n">
        <v>496.1408623</v>
      </c>
      <c r="F37" s="20" t="n">
        <v>4.23023949</v>
      </c>
      <c r="G37" s="18" t="n">
        <v>489.66657918</v>
      </c>
      <c r="H37" s="20" t="n">
        <v>4.47277434</v>
      </c>
      <c r="I37" s="18" t="s">
        <v>404</v>
      </c>
      <c r="J37" s="20" t="s">
        <v>404</v>
      </c>
      <c r="K37" s="18" t="s">
        <v>404</v>
      </c>
      <c r="L37" s="20" t="s">
        <v>404</v>
      </c>
      <c r="M37" s="18" t="s">
        <v>404</v>
      </c>
      <c r="N37" s="20" t="s">
        <v>404</v>
      </c>
      <c r="O37" s="18" t="s">
        <v>404</v>
      </c>
      <c r="P37" s="20" t="s">
        <v>404</v>
      </c>
      <c r="Q37" s="18" t="n">
        <v>525.1895538799999</v>
      </c>
      <c r="R37" s="20" t="n">
        <v>26.82534966</v>
      </c>
    </row>
    <row r="38" spans="1:18">
      <c r="A38" s="15" t="s">
        <v>435</v>
      </c>
      <c r="B38" s="17" t="n">
        <v>5860</v>
      </c>
      <c r="C38" s="18">
        <f>(268.0/B38*100)</f>
        <v/>
      </c>
      <c r="D38" s="19" t="n">
        <v>5592</v>
      </c>
      <c r="E38" s="18" t="n">
        <v>532.03819849</v>
      </c>
      <c r="F38" s="20" t="n">
        <v>4.92244403</v>
      </c>
      <c r="G38" s="18" t="n">
        <v>508.85847732</v>
      </c>
      <c r="H38" s="20" t="n">
        <v>4.80744259</v>
      </c>
      <c r="I38" s="18" t="s">
        <v>404</v>
      </c>
      <c r="J38" s="20" t="s">
        <v>404</v>
      </c>
      <c r="K38" s="18" t="s">
        <v>404</v>
      </c>
      <c r="L38" s="20" t="s">
        <v>404</v>
      </c>
      <c r="M38" s="18" t="s">
        <v>404</v>
      </c>
      <c r="N38" s="20" t="s">
        <v>404</v>
      </c>
      <c r="O38" s="18" t="s">
        <v>404</v>
      </c>
      <c r="P38" s="20" t="s">
        <v>404</v>
      </c>
      <c r="Q38" s="18" t="n">
        <v>495.60147149</v>
      </c>
      <c r="R38" s="20" t="n">
        <v>22.36243673</v>
      </c>
    </row>
    <row r="39" spans="1:18">
      <c r="A39" s="15" t="s">
        <v>436</v>
      </c>
      <c r="B39" s="17" t="n">
        <v>5895</v>
      </c>
      <c r="C39" s="18">
        <f>(0.0/B39*100)</f>
        <v/>
      </c>
      <c r="D39" s="19" t="n">
        <v>5895</v>
      </c>
      <c r="E39" s="18" t="n">
        <v>424.49312563</v>
      </c>
      <c r="F39" s="20" t="n">
        <v>5.34928151</v>
      </c>
      <c r="G39" s="18" t="n">
        <v>415.92982532</v>
      </c>
      <c r="H39" s="20" t="n">
        <v>8.040807729999999</v>
      </c>
      <c r="I39" s="18" t="s">
        <v>404</v>
      </c>
      <c r="J39" s="20" t="s">
        <v>404</v>
      </c>
      <c r="K39" s="18" t="s">
        <v>404</v>
      </c>
      <c r="L39" s="20" t="s">
        <v>404</v>
      </c>
      <c r="M39" s="18" t="s">
        <v>404</v>
      </c>
      <c r="N39" s="20" t="s">
        <v>404</v>
      </c>
      <c r="O39" s="18" t="s">
        <v>404</v>
      </c>
      <c r="P39" s="20" t="s">
        <v>404</v>
      </c>
      <c r="Q39" s="18" t="n">
        <v>426.9432863</v>
      </c>
      <c r="R39" s="20" t="n">
        <v>24.14284383</v>
      </c>
    </row>
    <row r="40" spans="1:18">
      <c r="A40" s="15" t="s">
        <v>437</v>
      </c>
      <c r="B40" s="17" t="n">
        <v>14157</v>
      </c>
      <c r="C40" s="18">
        <f>(2602.0/B40*100)</f>
        <v/>
      </c>
      <c r="D40" s="19" t="n">
        <v>11555</v>
      </c>
      <c r="E40" s="18" t="n">
        <v>494.55370709</v>
      </c>
      <c r="F40" s="20" t="n">
        <v>3.45025061</v>
      </c>
      <c r="G40" s="18" t="n">
        <v>481.05414566</v>
      </c>
      <c r="H40" s="20" t="n">
        <v>8.236102799999999</v>
      </c>
      <c r="I40" s="18" t="s">
        <v>404</v>
      </c>
      <c r="J40" s="20" t="s">
        <v>404</v>
      </c>
      <c r="K40" s="18" t="s">
        <v>404</v>
      </c>
      <c r="L40" s="20" t="s">
        <v>404</v>
      </c>
      <c r="M40" s="18" t="s">
        <v>404</v>
      </c>
      <c r="N40" s="20" t="s">
        <v>404</v>
      </c>
      <c r="O40" s="18" t="s">
        <v>404</v>
      </c>
      <c r="P40" s="20" t="s">
        <v>404</v>
      </c>
      <c r="Q40" s="18" t="n">
        <v>499.40866103</v>
      </c>
      <c r="R40" s="20" t="n">
        <v>12.74011428</v>
      </c>
    </row>
    <row r="41" spans="1:18">
      <c r="A41" s="15" t="s">
        <v>438</v>
      </c>
      <c r="B41" s="17" t="n">
        <v>5712</v>
      </c>
      <c r="C41" s="18">
        <f>(70.0/B41*100)</f>
        <v/>
      </c>
      <c r="D41" s="19" t="n">
        <v>5642</v>
      </c>
      <c r="E41" s="18" t="n">
        <v>474.65022785</v>
      </c>
      <c r="F41" s="20" t="n">
        <v>3.25233032</v>
      </c>
      <c r="G41" s="18" t="n">
        <v>448.26210877</v>
      </c>
      <c r="H41" s="20" t="n">
        <v>12.20955856</v>
      </c>
      <c r="I41" s="18" t="s">
        <v>404</v>
      </c>
      <c r="J41" s="20" t="s">
        <v>404</v>
      </c>
      <c r="K41" s="18" t="s">
        <v>404</v>
      </c>
      <c r="L41" s="20" t="s">
        <v>404</v>
      </c>
      <c r="M41" s="18" t="s">
        <v>404</v>
      </c>
      <c r="N41" s="20" t="s">
        <v>404</v>
      </c>
      <c r="O41" s="18" t="s">
        <v>404</v>
      </c>
      <c r="P41" s="20" t="s">
        <v>404</v>
      </c>
      <c r="Q41" s="18" t="n">
        <v>437.26306346</v>
      </c>
      <c r="R41" s="20" t="n">
        <v>23.61253866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416.82490636</v>
      </c>
      <c r="F44" s="20" t="n">
        <v>4.46112372</v>
      </c>
      <c r="G44" s="18" t="n">
        <v>408.52004246</v>
      </c>
      <c r="H44" s="20" t="n">
        <v>5.52321733</v>
      </c>
      <c r="I44" s="18" t="s">
        <v>404</v>
      </c>
      <c r="J44" s="20" t="s">
        <v>404</v>
      </c>
      <c r="K44" s="18" t="s">
        <v>404</v>
      </c>
      <c r="L44" s="20" t="s">
        <v>404</v>
      </c>
      <c r="M44" s="18" t="s">
        <v>404</v>
      </c>
      <c r="N44" s="20" t="s">
        <v>404</v>
      </c>
      <c r="O44" s="18" t="s">
        <v>404</v>
      </c>
      <c r="P44" s="20" t="s">
        <v>404</v>
      </c>
      <c r="Q44" s="18" t="n">
        <v>401.47351554</v>
      </c>
      <c r="R44" s="20" t="n">
        <v>17.42795623</v>
      </c>
    </row>
    <row r="45" spans="1:18">
      <c r="A45" s="15" t="s">
        <v>442</v>
      </c>
      <c r="B45" s="17" t="n">
        <v>5519</v>
      </c>
      <c r="C45" s="18">
        <f>(0.0/B45*100)</f>
        <v/>
      </c>
      <c r="D45" s="19" t="n">
        <v>5519</v>
      </c>
      <c r="E45" s="18" t="n">
        <v>364.89701036</v>
      </c>
      <c r="F45" s="20" t="n">
        <v>4.64638259</v>
      </c>
      <c r="G45" s="18" t="n">
        <v>355.79646539</v>
      </c>
      <c r="H45" s="20" t="n">
        <v>5.33244442</v>
      </c>
      <c r="I45" s="18" t="s">
        <v>404</v>
      </c>
      <c r="J45" s="20" t="s">
        <v>404</v>
      </c>
      <c r="K45" s="18" t="s">
        <v>404</v>
      </c>
      <c r="L45" s="20" t="s">
        <v>404</v>
      </c>
      <c r="M45" s="18" t="s">
        <v>404</v>
      </c>
      <c r="N45" s="20" t="s">
        <v>404</v>
      </c>
      <c r="O45" s="18" t="s">
        <v>404</v>
      </c>
      <c r="P45" s="20" t="s">
        <v>404</v>
      </c>
      <c r="Q45" s="18" t="n">
        <v>340.71530621</v>
      </c>
      <c r="R45" s="20" t="n">
        <v>8.90894145</v>
      </c>
    </row>
    <row r="46" spans="1:18">
      <c r="A46" s="15" t="s">
        <v>443</v>
      </c>
      <c r="B46" s="17" t="n">
        <v>23141</v>
      </c>
      <c r="C46" s="18">
        <f>(4196.0/B46*100)</f>
        <v/>
      </c>
      <c r="D46" s="19" t="n">
        <v>18945</v>
      </c>
      <c r="E46" s="18" t="n">
        <v>393.33366641</v>
      </c>
      <c r="F46" s="20" t="n">
        <v>4.68004445</v>
      </c>
      <c r="G46" s="18" t="n">
        <v>380.71978656</v>
      </c>
      <c r="H46" s="20" t="n">
        <v>4.89361713</v>
      </c>
      <c r="I46" s="18" t="s">
        <v>404</v>
      </c>
      <c r="J46" s="20" t="s">
        <v>404</v>
      </c>
      <c r="K46" s="18" t="s">
        <v>404</v>
      </c>
      <c r="L46" s="20" t="s">
        <v>404</v>
      </c>
      <c r="M46" s="18" t="s">
        <v>404</v>
      </c>
      <c r="N46" s="20" t="s">
        <v>404</v>
      </c>
      <c r="O46" s="18" t="s">
        <v>404</v>
      </c>
      <c r="P46" s="20" t="s">
        <v>404</v>
      </c>
      <c r="Q46" s="18" t="n">
        <v>330.57745194</v>
      </c>
      <c r="R46" s="20" t="n">
        <v>6.82849334</v>
      </c>
    </row>
    <row r="47" spans="1:18">
      <c r="A47" s="15" t="s">
        <v>444</v>
      </c>
      <c r="B47" s="17" t="n">
        <v>5928</v>
      </c>
      <c r="C47" s="18">
        <f>(0.0/B47*100)</f>
        <v/>
      </c>
      <c r="D47" s="19" t="n">
        <v>5928</v>
      </c>
      <c r="E47" s="18" t="n">
        <v>470.75858658</v>
      </c>
      <c r="F47" s="20" t="n">
        <v>7.84983232</v>
      </c>
      <c r="G47" s="18" t="n">
        <v>421.33865312</v>
      </c>
      <c r="H47" s="20" t="n">
        <v>6.06667521</v>
      </c>
      <c r="I47" s="18" t="s">
        <v>404</v>
      </c>
      <c r="J47" s="20" t="s">
        <v>404</v>
      </c>
      <c r="K47" s="18" t="s">
        <v>404</v>
      </c>
      <c r="L47" s="20" t="s">
        <v>404</v>
      </c>
      <c r="M47" s="18" t="s">
        <v>404</v>
      </c>
      <c r="N47" s="20" t="s">
        <v>404</v>
      </c>
      <c r="O47" s="18" t="s">
        <v>404</v>
      </c>
      <c r="P47" s="20" t="s">
        <v>404</v>
      </c>
      <c r="Q47" s="18" t="n">
        <v>426.36995578</v>
      </c>
      <c r="R47" s="20" t="n">
        <v>23.39002297</v>
      </c>
    </row>
    <row r="48" spans="1:18">
      <c r="A48" s="15" t="s">
        <v>445</v>
      </c>
      <c r="B48" s="17" t="n">
        <v>9841</v>
      </c>
      <c r="C48" s="18">
        <f>(0.0/B48*100)</f>
        <v/>
      </c>
      <c r="D48" s="19" t="n">
        <v>9841</v>
      </c>
      <c r="E48" s="18" t="n">
        <v>557.25644591</v>
      </c>
      <c r="F48" s="20" t="n">
        <v>9.12542185</v>
      </c>
      <c r="G48" s="18" t="n">
        <v>501.15294895</v>
      </c>
      <c r="H48" s="20" t="n">
        <v>6.28633196</v>
      </c>
      <c r="I48" s="18" t="s">
        <v>404</v>
      </c>
      <c r="J48" s="20" t="s">
        <v>404</v>
      </c>
      <c r="K48" s="18" t="s">
        <v>404</v>
      </c>
      <c r="L48" s="20" t="s">
        <v>404</v>
      </c>
      <c r="M48" s="18" t="s">
        <v>404</v>
      </c>
      <c r="N48" s="20" t="s">
        <v>404</v>
      </c>
      <c r="O48" s="18" t="s">
        <v>404</v>
      </c>
      <c r="P48" s="20" t="s">
        <v>404</v>
      </c>
      <c r="Q48" s="18" t="n">
        <v>529.95407746</v>
      </c>
      <c r="R48" s="20" t="n">
        <v>30.58643186</v>
      </c>
    </row>
    <row r="49" spans="1:18">
      <c r="A49" s="15" t="s">
        <v>446</v>
      </c>
      <c r="B49" s="17" t="n">
        <v>6349</v>
      </c>
      <c r="C49" s="18">
        <f>(52.0/B49*100)</f>
        <v/>
      </c>
      <c r="D49" s="19" t="n">
        <v>6297</v>
      </c>
      <c r="E49" s="18" t="n">
        <v>410.0292644</v>
      </c>
      <c r="F49" s="20" t="n">
        <v>6.05994099</v>
      </c>
      <c r="G49" s="18" t="n">
        <v>409.60967426</v>
      </c>
      <c r="H49" s="20" t="n">
        <v>3.92294356</v>
      </c>
      <c r="I49" s="18" t="s">
        <v>404</v>
      </c>
      <c r="J49" s="20" t="s">
        <v>404</v>
      </c>
      <c r="K49" s="18" t="s">
        <v>404</v>
      </c>
      <c r="L49" s="20" t="s">
        <v>404</v>
      </c>
      <c r="M49" s="18" t="s">
        <v>404</v>
      </c>
      <c r="N49" s="20" t="s">
        <v>404</v>
      </c>
      <c r="O49" s="18" t="s">
        <v>404</v>
      </c>
      <c r="P49" s="20" t="s">
        <v>404</v>
      </c>
      <c r="Q49" s="18" t="n">
        <v>390.76545127</v>
      </c>
      <c r="R49" s="20" t="n">
        <v>13.28435061</v>
      </c>
    </row>
    <row r="50" spans="1:18">
      <c r="A50" s="15" t="s">
        <v>447</v>
      </c>
      <c r="B50" s="17" t="n">
        <v>11795</v>
      </c>
      <c r="C50" s="18">
        <f>(1031.0/B50*100)</f>
        <v/>
      </c>
      <c r="D50" s="19" t="n">
        <v>10764</v>
      </c>
      <c r="E50" s="18" t="n">
        <v>400.34346287</v>
      </c>
      <c r="F50" s="20" t="n">
        <v>4.73972597</v>
      </c>
      <c r="G50" s="18" t="n">
        <v>385.43996194</v>
      </c>
      <c r="H50" s="20" t="n">
        <v>3.70991373</v>
      </c>
      <c r="I50" s="18" t="s">
        <v>404</v>
      </c>
      <c r="J50" s="20" t="s">
        <v>404</v>
      </c>
      <c r="K50" s="18" t="s">
        <v>404</v>
      </c>
      <c r="L50" s="20" t="s">
        <v>404</v>
      </c>
      <c r="M50" s="18" t="s">
        <v>404</v>
      </c>
      <c r="N50" s="20" t="s">
        <v>404</v>
      </c>
      <c r="O50" s="18" t="s">
        <v>404</v>
      </c>
      <c r="P50" s="20" t="s">
        <v>404</v>
      </c>
      <c r="Q50" s="18" t="n">
        <v>392.77652814</v>
      </c>
      <c r="R50" s="20" t="n">
        <v>9.010222710000001</v>
      </c>
    </row>
    <row r="51" spans="1:18">
      <c r="A51" s="15" t="s">
        <v>448</v>
      </c>
      <c r="B51" s="17" t="n">
        <v>6866</v>
      </c>
      <c r="C51" s="18">
        <f>(0.0/B51*100)</f>
        <v/>
      </c>
      <c r="D51" s="19" t="n">
        <v>6866</v>
      </c>
      <c r="E51" s="18" t="n">
        <v>403.66474655</v>
      </c>
      <c r="F51" s="20" t="n">
        <v>3.10369423</v>
      </c>
      <c r="G51" s="18" t="n">
        <v>398.26256853</v>
      </c>
      <c r="H51" s="20" t="n">
        <v>4.69780495</v>
      </c>
      <c r="I51" s="18" t="s">
        <v>404</v>
      </c>
      <c r="J51" s="20" t="s">
        <v>404</v>
      </c>
      <c r="K51" s="18" t="s">
        <v>404</v>
      </c>
      <c r="L51" s="20" t="s">
        <v>404</v>
      </c>
      <c r="M51" s="18" t="s">
        <v>404</v>
      </c>
      <c r="N51" s="20" t="s">
        <v>404</v>
      </c>
      <c r="O51" s="18" t="s">
        <v>404</v>
      </c>
      <c r="P51" s="20" t="s">
        <v>404</v>
      </c>
      <c r="Q51" s="18" t="n">
        <v>365.90018156</v>
      </c>
      <c r="R51" s="20" t="n">
        <v>13.08549595</v>
      </c>
    </row>
    <row r="52" spans="1:18">
      <c r="A52" s="15" t="s">
        <v>449</v>
      </c>
      <c r="B52" s="17" t="n">
        <v>5809</v>
      </c>
      <c r="C52" s="18">
        <f>(0.0/B52*100)</f>
        <v/>
      </c>
      <c r="D52" s="19" t="n">
        <v>5809</v>
      </c>
      <c r="E52" s="18" t="n">
        <v>476.54682489</v>
      </c>
      <c r="F52" s="20" t="n">
        <v>4.78519221</v>
      </c>
      <c r="G52" s="18" t="n">
        <v>447.4075075</v>
      </c>
      <c r="H52" s="20" t="n">
        <v>5.52740169</v>
      </c>
      <c r="I52" s="18" t="s">
        <v>404</v>
      </c>
      <c r="J52" s="20" t="s">
        <v>404</v>
      </c>
      <c r="K52" s="18" t="s">
        <v>404</v>
      </c>
      <c r="L52" s="20" t="s">
        <v>404</v>
      </c>
      <c r="M52" s="18" t="s">
        <v>404</v>
      </c>
      <c r="N52" s="20" t="s">
        <v>404</v>
      </c>
      <c r="O52" s="18" t="s">
        <v>404</v>
      </c>
      <c r="P52" s="20" t="s">
        <v>404</v>
      </c>
      <c r="Q52" s="18" t="n">
        <v>461.70046964</v>
      </c>
      <c r="R52" s="20" t="n">
        <v>15.36047217</v>
      </c>
    </row>
    <row r="53" spans="1:18">
      <c r="A53" s="15" t="s">
        <v>450</v>
      </c>
      <c r="B53" s="17" t="n">
        <v>5571</v>
      </c>
      <c r="C53" s="18">
        <f>(0.0/B53*100)</f>
        <v/>
      </c>
      <c r="D53" s="19" t="n">
        <v>5571</v>
      </c>
      <c r="E53" s="18" t="n">
        <v>441.94253836</v>
      </c>
      <c r="F53" s="20" t="n">
        <v>1.72653123</v>
      </c>
      <c r="G53" s="18" t="n">
        <v>415.32496686</v>
      </c>
      <c r="H53" s="20" t="n">
        <v>4.55116623</v>
      </c>
      <c r="I53" s="18" t="s">
        <v>404</v>
      </c>
      <c r="J53" s="20" t="s">
        <v>404</v>
      </c>
      <c r="K53" s="18" t="s">
        <v>404</v>
      </c>
      <c r="L53" s="20" t="s">
        <v>404</v>
      </c>
      <c r="M53" s="18" t="s">
        <v>404</v>
      </c>
      <c r="N53" s="20" t="s">
        <v>404</v>
      </c>
      <c r="O53" s="18" t="s">
        <v>404</v>
      </c>
      <c r="P53" s="20" t="s">
        <v>404</v>
      </c>
      <c r="Q53" s="18" t="n">
        <v>363.61058434</v>
      </c>
      <c r="R53" s="20" t="n">
        <v>7.49285787</v>
      </c>
    </row>
    <row r="54" spans="1:18">
      <c r="A54" s="15" t="s">
        <v>451</v>
      </c>
      <c r="B54" s="17" t="n">
        <v>4740</v>
      </c>
      <c r="C54" s="18">
        <f>(199.0/B54*100)</f>
        <v/>
      </c>
      <c r="D54" s="19" t="n">
        <v>4541</v>
      </c>
      <c r="E54" s="18" t="n">
        <v>340.83773985</v>
      </c>
      <c r="F54" s="20" t="n">
        <v>4.29655847</v>
      </c>
      <c r="G54" s="18" t="n">
        <v>321.91205731</v>
      </c>
      <c r="H54" s="20" t="n">
        <v>5.44433625</v>
      </c>
      <c r="I54" s="18" t="s">
        <v>404</v>
      </c>
      <c r="J54" s="20" t="s">
        <v>404</v>
      </c>
      <c r="K54" s="18" t="s">
        <v>404</v>
      </c>
      <c r="L54" s="20" t="s">
        <v>404</v>
      </c>
      <c r="M54" s="18" t="s">
        <v>404</v>
      </c>
      <c r="N54" s="20" t="s">
        <v>404</v>
      </c>
      <c r="O54" s="18" t="s">
        <v>404</v>
      </c>
      <c r="P54" s="20" t="s">
        <v>404</v>
      </c>
      <c r="Q54" s="18" t="n">
        <v>298.18171747</v>
      </c>
      <c r="R54" s="20" t="n">
        <v>5.68516226</v>
      </c>
    </row>
    <row r="55" spans="1:18">
      <c r="A55" s="15" t="s">
        <v>452</v>
      </c>
      <c r="B55" s="17" t="n">
        <v>5316</v>
      </c>
      <c r="C55" s="18">
        <f>(43.0/B55*100)</f>
        <v/>
      </c>
      <c r="D55" s="19" t="n">
        <v>5273</v>
      </c>
      <c r="E55" s="18" t="n">
        <v>408.5634352</v>
      </c>
      <c r="F55" s="20" t="n">
        <v>4.32083156</v>
      </c>
      <c r="G55" s="18" t="n">
        <v>400.64114338</v>
      </c>
      <c r="H55" s="20" t="n">
        <v>4.31853341</v>
      </c>
      <c r="I55" s="18" t="s">
        <v>404</v>
      </c>
      <c r="J55" s="20" t="s">
        <v>404</v>
      </c>
      <c r="K55" s="18" t="s">
        <v>404</v>
      </c>
      <c r="L55" s="20" t="s">
        <v>404</v>
      </c>
      <c r="M55" s="18" t="s">
        <v>404</v>
      </c>
      <c r="N55" s="20" t="s">
        <v>404</v>
      </c>
      <c r="O55" s="18" t="n">
        <v>315.47959811</v>
      </c>
      <c r="P55" s="20" t="n">
        <v>12.78628874</v>
      </c>
      <c r="Q55" s="18" t="n">
        <v>392.91100598</v>
      </c>
      <c r="R55" s="20" t="n">
        <v>18.08872643</v>
      </c>
    </row>
    <row r="56" spans="1:18">
      <c r="A56" s="15" t="s">
        <v>453</v>
      </c>
      <c r="B56" s="17" t="n">
        <v>5359</v>
      </c>
      <c r="C56" s="18">
        <f>(0.0/B56*100)</f>
        <v/>
      </c>
      <c r="D56" s="19" t="n">
        <v>5359</v>
      </c>
      <c r="E56" s="18" t="n">
        <v>551.44849084</v>
      </c>
      <c r="F56" s="20" t="n">
        <v>3.90191711</v>
      </c>
      <c r="G56" s="18" t="n">
        <v>534.45472961</v>
      </c>
      <c r="H56" s="20" t="n">
        <v>10.89738101</v>
      </c>
      <c r="I56" s="18" t="s">
        <v>404</v>
      </c>
      <c r="J56" s="20" t="s">
        <v>404</v>
      </c>
      <c r="K56" s="18" t="s">
        <v>404</v>
      </c>
      <c r="L56" s="20" t="s">
        <v>404</v>
      </c>
      <c r="M56" s="18" t="s">
        <v>404</v>
      </c>
      <c r="N56" s="20" t="s">
        <v>404</v>
      </c>
      <c r="O56" s="18" t="s">
        <v>404</v>
      </c>
      <c r="P56" s="20" t="s">
        <v>404</v>
      </c>
      <c r="Q56" s="18" t="n">
        <v>544.48230353</v>
      </c>
      <c r="R56" s="20" t="n">
        <v>15.75593592</v>
      </c>
    </row>
    <row r="57" spans="1:18">
      <c r="A57" s="15" t="s">
        <v>454</v>
      </c>
      <c r="B57" s="17" t="n">
        <v>6513</v>
      </c>
      <c r="C57" s="18">
        <f>(0.0/B57*100)</f>
        <v/>
      </c>
      <c r="D57" s="19" t="n">
        <v>6513</v>
      </c>
      <c r="E57" s="18" t="n">
        <v>410.92313955</v>
      </c>
      <c r="F57" s="20" t="n">
        <v>6.6218137</v>
      </c>
      <c r="G57" s="18" t="n">
        <v>370.92271862</v>
      </c>
      <c r="H57" s="20" t="n">
        <v>4.2100289</v>
      </c>
      <c r="I57" s="18" t="s">
        <v>404</v>
      </c>
      <c r="J57" s="20" t="s">
        <v>404</v>
      </c>
      <c r="K57" s="18" t="s">
        <v>404</v>
      </c>
      <c r="L57" s="20" t="s">
        <v>404</v>
      </c>
      <c r="M57" s="18" t="s">
        <v>404</v>
      </c>
      <c r="N57" s="20" t="s">
        <v>404</v>
      </c>
      <c r="O57" s="18" t="s">
        <v>404</v>
      </c>
      <c r="P57" s="20" t="s">
        <v>404</v>
      </c>
      <c r="Q57" s="18" t="n">
        <v>393.24416781</v>
      </c>
      <c r="R57" s="20" t="n">
        <v>11.59701047</v>
      </c>
    </row>
    <row r="58" spans="1:18">
      <c r="A58" s="15" t="s">
        <v>455</v>
      </c>
      <c r="B58" s="17" t="n">
        <v>7267</v>
      </c>
      <c r="C58" s="18">
        <f>(0.0/B58*100)</f>
        <v/>
      </c>
      <c r="D58" s="19" t="n">
        <v>7267</v>
      </c>
      <c r="E58" s="18" t="n">
        <v>389.62301942</v>
      </c>
      <c r="F58" s="20" t="n">
        <v>3.92344866</v>
      </c>
      <c r="G58" s="18" t="n">
        <v>371.29298661</v>
      </c>
      <c r="H58" s="20" t="n">
        <v>4.4661229</v>
      </c>
      <c r="I58" s="18" t="s">
        <v>404</v>
      </c>
      <c r="J58" s="20" t="s">
        <v>404</v>
      </c>
      <c r="K58" s="18" t="s">
        <v>404</v>
      </c>
      <c r="L58" s="20" t="s">
        <v>404</v>
      </c>
      <c r="M58" s="18" t="s">
        <v>404</v>
      </c>
      <c r="N58" s="20" t="s">
        <v>404</v>
      </c>
      <c r="O58" s="18" t="n">
        <v>339.62587844</v>
      </c>
      <c r="P58" s="20" t="n">
        <v>10.61312178</v>
      </c>
      <c r="Q58" s="18" t="n">
        <v>365.34631076</v>
      </c>
      <c r="R58" s="20" t="n">
        <v>11.3860533</v>
      </c>
    </row>
    <row r="59" spans="1:18">
      <c r="A59" s="15" t="s">
        <v>456</v>
      </c>
      <c r="B59" s="17" t="n">
        <v>4826</v>
      </c>
      <c r="C59" s="18">
        <f>(0.0/B59*100)</f>
        <v/>
      </c>
      <c r="D59" s="19" t="n">
        <v>4826</v>
      </c>
      <c r="E59" s="18" t="n">
        <v>372.96790828</v>
      </c>
      <c r="F59" s="20" t="n">
        <v>2.68520091</v>
      </c>
      <c r="G59" s="18" t="n">
        <v>350.52692146</v>
      </c>
      <c r="H59" s="20" t="n">
        <v>2.05118413</v>
      </c>
      <c r="I59" s="18" t="s">
        <v>404</v>
      </c>
      <c r="J59" s="20" t="s">
        <v>404</v>
      </c>
      <c r="K59" s="18" t="s">
        <v>404</v>
      </c>
      <c r="L59" s="20" t="s">
        <v>404</v>
      </c>
      <c r="M59" s="18" t="s">
        <v>404</v>
      </c>
      <c r="N59" s="20" t="s">
        <v>404</v>
      </c>
      <c r="O59" s="18" t="s">
        <v>404</v>
      </c>
      <c r="P59" s="20" t="s">
        <v>404</v>
      </c>
      <c r="Q59" s="18" t="n">
        <v>358.52950524</v>
      </c>
      <c r="R59" s="20" t="n">
        <v>7.03862431</v>
      </c>
    </row>
    <row r="60" spans="1:18">
      <c r="A60" s="15" t="s">
        <v>457</v>
      </c>
      <c r="B60" s="17" t="n">
        <v>4546</v>
      </c>
      <c r="C60" s="18">
        <f>(0.0/B60*100)</f>
        <v/>
      </c>
      <c r="D60" s="19" t="n">
        <v>4546</v>
      </c>
      <c r="E60" s="18" t="n">
        <v>427.36429534</v>
      </c>
      <c r="F60" s="20" t="n">
        <v>8.384576770000001</v>
      </c>
      <c r="G60" s="18" t="n">
        <v>392.50653182</v>
      </c>
      <c r="H60" s="20" t="n">
        <v>6.19860272</v>
      </c>
      <c r="I60" s="18" t="s">
        <v>404</v>
      </c>
      <c r="J60" s="20" t="s">
        <v>404</v>
      </c>
      <c r="K60" s="18" t="s">
        <v>404</v>
      </c>
      <c r="L60" s="20" t="s">
        <v>404</v>
      </c>
      <c r="M60" s="18" t="s">
        <v>404</v>
      </c>
      <c r="N60" s="20" t="s">
        <v>404</v>
      </c>
      <c r="O60" s="18" t="s">
        <v>404</v>
      </c>
      <c r="P60" s="20" t="s">
        <v>404</v>
      </c>
      <c r="Q60" s="18" t="n">
        <v>349.84080494</v>
      </c>
      <c r="R60" s="20" t="n">
        <v>8.861844189999999</v>
      </c>
    </row>
    <row r="61" spans="1:18">
      <c r="A61" s="15" t="s">
        <v>458</v>
      </c>
      <c r="B61" s="17" t="n">
        <v>6525</v>
      </c>
      <c r="C61" s="18">
        <f>(0.0/B61*100)</f>
        <v/>
      </c>
      <c r="D61" s="19" t="n">
        <v>6525</v>
      </c>
      <c r="E61" s="18" t="n">
        <v>492.63489683</v>
      </c>
      <c r="F61" s="20" t="n">
        <v>3.59606041</v>
      </c>
      <c r="G61" s="18" t="n">
        <v>460.84813359</v>
      </c>
      <c r="H61" s="20" t="n">
        <v>3.20879103</v>
      </c>
      <c r="I61" s="18" t="s">
        <v>404</v>
      </c>
      <c r="J61" s="20" t="s">
        <v>404</v>
      </c>
      <c r="K61" s="18" t="s">
        <v>404</v>
      </c>
      <c r="L61" s="20" t="s">
        <v>404</v>
      </c>
      <c r="M61" s="18" t="s">
        <v>404</v>
      </c>
      <c r="N61" s="20" t="s">
        <v>404</v>
      </c>
      <c r="O61" s="18" t="s">
        <v>404</v>
      </c>
      <c r="P61" s="20" t="s">
        <v>404</v>
      </c>
      <c r="Q61" s="18" t="n">
        <v>467.13167188</v>
      </c>
      <c r="R61" s="20" t="n">
        <v>14.16584752</v>
      </c>
    </row>
    <row r="62" spans="1:18">
      <c r="A62" s="15" t="s">
        <v>459</v>
      </c>
      <c r="B62" s="17" t="n">
        <v>4476</v>
      </c>
      <c r="C62" s="18">
        <f>(0.0/B62*100)</f>
        <v/>
      </c>
      <c r="D62" s="19" t="n">
        <v>4476</v>
      </c>
      <c r="E62" s="18" t="n">
        <v>543.21694358</v>
      </c>
      <c r="F62" s="20" t="n">
        <v>1.11722344</v>
      </c>
      <c r="G62" s="18" t="n">
        <v>554.99960221</v>
      </c>
      <c r="H62" s="20" t="n">
        <v>5.12020276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379.20226521</v>
      </c>
      <c r="F63" s="20" t="n">
        <v>1.89122701</v>
      </c>
      <c r="G63" s="18" t="n">
        <v>349.16696483</v>
      </c>
      <c r="H63" s="20" t="n">
        <v>2.44486226</v>
      </c>
      <c r="I63" s="18" t="s">
        <v>404</v>
      </c>
      <c r="J63" s="20" t="s">
        <v>404</v>
      </c>
      <c r="K63" s="18" t="s">
        <v>404</v>
      </c>
      <c r="L63" s="20" t="s">
        <v>404</v>
      </c>
      <c r="M63" s="18" t="s">
        <v>404</v>
      </c>
      <c r="N63" s="20" t="s">
        <v>404</v>
      </c>
      <c r="O63" s="18" t="s">
        <v>404</v>
      </c>
      <c r="P63" s="20" t="s">
        <v>404</v>
      </c>
      <c r="Q63" s="18" t="n">
        <v>381.79355498</v>
      </c>
      <c r="R63" s="20" t="n">
        <v>6.01945355</v>
      </c>
    </row>
    <row r="64" spans="1:18">
      <c r="A64" s="15" t="s">
        <v>461</v>
      </c>
      <c r="B64" s="17" t="n">
        <v>3634</v>
      </c>
      <c r="C64" s="18">
        <f>(27.0/B64*100)</f>
        <v/>
      </c>
      <c r="D64" s="19" t="n">
        <v>3607</v>
      </c>
      <c r="E64" s="18" t="n">
        <v>485.26335298</v>
      </c>
      <c r="F64" s="20" t="n">
        <v>1.84501155</v>
      </c>
      <c r="G64" s="18" t="n">
        <v>470.76073694</v>
      </c>
      <c r="H64" s="20" t="n">
        <v>4.04694387</v>
      </c>
      <c r="I64" s="18" t="s">
        <v>404</v>
      </c>
      <c r="J64" s="20" t="s">
        <v>404</v>
      </c>
      <c r="K64" s="18" t="s">
        <v>404</v>
      </c>
      <c r="L64" s="20" t="s">
        <v>404</v>
      </c>
      <c r="M64" s="18" t="s">
        <v>404</v>
      </c>
      <c r="N64" s="20" t="s">
        <v>404</v>
      </c>
      <c r="O64" s="18" t="s">
        <v>404</v>
      </c>
      <c r="P64" s="20" t="s">
        <v>404</v>
      </c>
      <c r="Q64" s="18" t="n">
        <v>350.08171979</v>
      </c>
      <c r="R64" s="20" t="n">
        <v>9.8488551</v>
      </c>
    </row>
    <row r="65" spans="1:18">
      <c r="A65" s="15" t="s">
        <v>462</v>
      </c>
      <c r="B65" s="17" t="n">
        <v>5325</v>
      </c>
      <c r="C65" s="18">
        <f>(0.0/B65*100)</f>
        <v/>
      </c>
      <c r="D65" s="19" t="n">
        <v>5325</v>
      </c>
      <c r="E65" s="18" t="n">
        <v>419.1114599</v>
      </c>
      <c r="F65" s="20" t="n">
        <v>5.05226633</v>
      </c>
      <c r="G65" s="18" t="n">
        <v>418.28598149</v>
      </c>
      <c r="H65" s="20" t="n">
        <v>4.36816462</v>
      </c>
      <c r="I65" s="18" t="s">
        <v>404</v>
      </c>
      <c r="J65" s="20" t="s">
        <v>404</v>
      </c>
      <c r="K65" s="18" t="s">
        <v>404</v>
      </c>
      <c r="L65" s="20" t="s">
        <v>404</v>
      </c>
      <c r="M65" s="18" t="s">
        <v>404</v>
      </c>
      <c r="N65" s="20" t="s">
        <v>404</v>
      </c>
      <c r="O65" s="18" t="s">
        <v>404</v>
      </c>
      <c r="P65" s="20" t="s">
        <v>404</v>
      </c>
      <c r="Q65" s="18" t="n">
        <v>437.52996464</v>
      </c>
      <c r="R65" s="20" t="n">
        <v>15.26708124</v>
      </c>
    </row>
    <row r="66" spans="1:18">
      <c r="A66" s="15" t="s">
        <v>463</v>
      </c>
      <c r="B66" s="17" t="n">
        <v>5665</v>
      </c>
      <c r="C66" s="18">
        <f>(0.0/B66*100)</f>
        <v/>
      </c>
      <c r="D66" s="19" t="n">
        <v>5665</v>
      </c>
      <c r="E66" s="18" t="n">
        <v>422.00193746</v>
      </c>
      <c r="F66" s="20" t="n">
        <v>1.91197642</v>
      </c>
      <c r="G66" s="18" t="n">
        <v>402.94619893</v>
      </c>
      <c r="H66" s="20" t="n">
        <v>3.06496334</v>
      </c>
      <c r="I66" s="18" t="s">
        <v>404</v>
      </c>
      <c r="J66" s="20" t="s">
        <v>404</v>
      </c>
      <c r="K66" s="18" t="s">
        <v>404</v>
      </c>
      <c r="L66" s="20" t="s">
        <v>404</v>
      </c>
      <c r="M66" s="18" t="s">
        <v>404</v>
      </c>
      <c r="N66" s="20" t="s">
        <v>404</v>
      </c>
      <c r="O66" s="18" t="s">
        <v>404</v>
      </c>
      <c r="P66" s="20" t="s">
        <v>404</v>
      </c>
      <c r="Q66" s="18" t="n">
        <v>417.57238912</v>
      </c>
      <c r="R66" s="20" t="n">
        <v>7.15211351</v>
      </c>
    </row>
    <row r="67" spans="1:18">
      <c r="A67" s="15" t="s">
        <v>464</v>
      </c>
      <c r="B67" s="17" t="n">
        <v>6971</v>
      </c>
      <c r="C67" s="18">
        <f>(0.0/B67*100)</f>
        <v/>
      </c>
      <c r="D67" s="19" t="n">
        <v>6971</v>
      </c>
      <c r="E67" s="18" t="n">
        <v>399.69556173</v>
      </c>
      <c r="F67" s="20" t="n">
        <v>4.21950815</v>
      </c>
      <c r="G67" s="18" t="n">
        <v>369.03839937</v>
      </c>
      <c r="H67" s="20" t="n">
        <v>4.08765099</v>
      </c>
      <c r="I67" s="18" t="s">
        <v>404</v>
      </c>
      <c r="J67" s="20" t="s">
        <v>404</v>
      </c>
      <c r="K67" s="18" t="s">
        <v>404</v>
      </c>
      <c r="L67" s="20" t="s">
        <v>404</v>
      </c>
      <c r="M67" s="18" t="s">
        <v>404</v>
      </c>
      <c r="N67" s="20" t="s">
        <v>404</v>
      </c>
      <c r="O67" s="18" t="s">
        <v>404</v>
      </c>
      <c r="P67" s="20" t="s">
        <v>404</v>
      </c>
      <c r="Q67" s="18" t="n">
        <v>401.01413846</v>
      </c>
      <c r="R67" s="20" t="n">
        <v>14.77701914</v>
      </c>
    </row>
    <row r="68" spans="1:18">
      <c r="A68" s="15" t="s">
        <v>465</v>
      </c>
      <c r="B68" s="17" t="n">
        <v>12083</v>
      </c>
      <c r="C68" s="18">
        <f>(0.0/B68*100)</f>
        <v/>
      </c>
      <c r="D68" s="19" t="n">
        <v>12083</v>
      </c>
      <c r="E68" s="18" t="n">
        <v>412.04129957</v>
      </c>
      <c r="F68" s="20" t="n">
        <v>1.48693033</v>
      </c>
      <c r="G68" s="18" t="n">
        <v>374.88682182</v>
      </c>
      <c r="H68" s="20" t="n">
        <v>1.65913697</v>
      </c>
      <c r="I68" s="18" t="s">
        <v>404</v>
      </c>
      <c r="J68" s="20" t="s">
        <v>404</v>
      </c>
      <c r="K68" s="18" t="s">
        <v>404</v>
      </c>
      <c r="L68" s="20" t="s">
        <v>404</v>
      </c>
      <c r="M68" s="18" t="s">
        <v>404</v>
      </c>
      <c r="N68" s="20" t="s">
        <v>404</v>
      </c>
      <c r="O68" s="18" t="s">
        <v>404</v>
      </c>
      <c r="P68" s="20" t="s">
        <v>404</v>
      </c>
      <c r="Q68" s="18" t="n">
        <v>405.96756812</v>
      </c>
      <c r="R68" s="20" t="n">
        <v>10.54315419</v>
      </c>
    </row>
    <row r="69" spans="1:18">
      <c r="A69" s="15" t="s">
        <v>466</v>
      </c>
      <c r="B69" s="17" t="n">
        <v>4876</v>
      </c>
      <c r="C69" s="18">
        <f>(0.0/B69*100)</f>
        <v/>
      </c>
      <c r="D69" s="19" t="n">
        <v>4876</v>
      </c>
      <c r="E69" s="18" t="n">
        <v>451.34000059</v>
      </c>
      <c r="F69" s="20" t="n">
        <v>4.62324698</v>
      </c>
      <c r="G69" s="18" t="n">
        <v>427.33315602</v>
      </c>
      <c r="H69" s="20" t="n">
        <v>7.10052873</v>
      </c>
      <c r="I69" s="18" t="s">
        <v>404</v>
      </c>
      <c r="J69" s="20" t="s">
        <v>404</v>
      </c>
      <c r="K69" s="18" t="s">
        <v>404</v>
      </c>
      <c r="L69" s="20" t="s">
        <v>404</v>
      </c>
      <c r="M69" s="18" t="s">
        <v>404</v>
      </c>
      <c r="N69" s="20" t="s">
        <v>404</v>
      </c>
      <c r="O69" s="18" t="s">
        <v>404</v>
      </c>
      <c r="P69" s="20" t="s">
        <v>404</v>
      </c>
      <c r="Q69" s="18" t="n">
        <v>445.10073621</v>
      </c>
      <c r="R69" s="20" t="n">
        <v>56.6548156</v>
      </c>
    </row>
    <row r="70" spans="1:18">
      <c r="A70" s="15" t="s">
        <v>467</v>
      </c>
      <c r="B70" s="17" t="n">
        <v>6036</v>
      </c>
      <c r="C70" s="18">
        <f>(0.0/B70*100)</f>
        <v/>
      </c>
      <c r="D70" s="19" t="n">
        <v>6036</v>
      </c>
      <c r="E70" s="18" t="n">
        <v>495.50313856</v>
      </c>
      <c r="F70" s="20" t="n">
        <v>4.26500088</v>
      </c>
      <c r="G70" s="18" t="n">
        <v>494.27065066</v>
      </c>
      <c r="H70" s="20" t="n">
        <v>4.36510009</v>
      </c>
      <c r="I70" s="18" t="s">
        <v>404</v>
      </c>
      <c r="J70" s="20" t="s">
        <v>404</v>
      </c>
      <c r="K70" s="18" t="s">
        <v>404</v>
      </c>
      <c r="L70" s="20" t="s">
        <v>404</v>
      </c>
      <c r="M70" s="18" t="s">
        <v>404</v>
      </c>
      <c r="N70" s="20" t="s">
        <v>404</v>
      </c>
      <c r="O70" s="18" t="s">
        <v>404</v>
      </c>
      <c r="P70" s="20" t="s">
        <v>404</v>
      </c>
      <c r="Q70" s="18" t="n">
        <v>467.51683445</v>
      </c>
      <c r="R70" s="20" t="n">
        <v>9.74190213</v>
      </c>
    </row>
    <row r="71" spans="1:18">
      <c r="A71" s="15" t="s">
        <v>468</v>
      </c>
      <c r="B71" s="17" t="n">
        <v>6115</v>
      </c>
      <c r="C71" s="18">
        <f>(0.0/B71*100)</f>
        <v/>
      </c>
      <c r="D71" s="19" t="n">
        <v>6115</v>
      </c>
      <c r="E71" s="18" t="n">
        <v>574.9747205800001</v>
      </c>
      <c r="F71" s="20" t="n">
        <v>1.62866964</v>
      </c>
      <c r="G71" s="18" t="n">
        <v>541.7085766</v>
      </c>
      <c r="H71" s="20" t="n">
        <v>3.05209089</v>
      </c>
      <c r="I71" s="18" t="s">
        <v>404</v>
      </c>
      <c r="J71" s="20" t="s">
        <v>404</v>
      </c>
      <c r="K71" s="18" t="s">
        <v>404</v>
      </c>
      <c r="L71" s="20" t="s">
        <v>404</v>
      </c>
      <c r="M71" s="18" t="s">
        <v>404</v>
      </c>
      <c r="N71" s="20" t="s">
        <v>404</v>
      </c>
      <c r="O71" s="18" t="s">
        <v>404</v>
      </c>
      <c r="P71" s="20" t="s">
        <v>404</v>
      </c>
      <c r="Q71" s="18" t="n">
        <v>537.53158158</v>
      </c>
      <c r="R71" s="20" t="n">
        <v>9.48469396</v>
      </c>
    </row>
    <row r="72" spans="1:18">
      <c r="A72" s="15" t="s">
        <v>469</v>
      </c>
      <c r="B72" s="17" t="n">
        <v>7708</v>
      </c>
      <c r="C72" s="18">
        <f>(0.0/B72*100)</f>
        <v/>
      </c>
      <c r="D72" s="19" t="n">
        <v>7708</v>
      </c>
      <c r="E72" s="18" t="n">
        <v>555.1427906</v>
      </c>
      <c r="F72" s="20" t="n">
        <v>4.66806294</v>
      </c>
      <c r="G72" s="18" t="n">
        <v>525.24633604</v>
      </c>
      <c r="H72" s="20" t="n">
        <v>4.97942174</v>
      </c>
      <c r="I72" s="18" t="s">
        <v>404</v>
      </c>
      <c r="J72" s="20" t="s">
        <v>404</v>
      </c>
      <c r="K72" s="18" t="s">
        <v>404</v>
      </c>
      <c r="L72" s="20" t="s">
        <v>404</v>
      </c>
      <c r="M72" s="18" t="s">
        <v>404</v>
      </c>
      <c r="N72" s="20" t="s">
        <v>404</v>
      </c>
      <c r="O72" s="18" t="s">
        <v>404</v>
      </c>
      <c r="P72" s="20" t="s">
        <v>404</v>
      </c>
      <c r="Q72" s="18" t="n">
        <v>520.08726443</v>
      </c>
      <c r="R72" s="20" t="n">
        <v>16.84797161</v>
      </c>
    </row>
    <row r="73" spans="1:18">
      <c r="A73" s="15" t="s">
        <v>470</v>
      </c>
      <c r="B73" s="17" t="n">
        <v>8249</v>
      </c>
      <c r="C73" s="18">
        <f>(0.0/B73*100)</f>
        <v/>
      </c>
      <c r="D73" s="19" t="n">
        <v>8249</v>
      </c>
      <c r="E73" s="18" t="n">
        <v>422.35163382</v>
      </c>
      <c r="F73" s="20" t="n">
        <v>3.79002593</v>
      </c>
      <c r="G73" s="18" t="n">
        <v>391.61629837</v>
      </c>
      <c r="H73" s="20" t="n">
        <v>5.36125359</v>
      </c>
      <c r="I73" s="18" t="s">
        <v>404</v>
      </c>
      <c r="J73" s="20" t="s">
        <v>404</v>
      </c>
      <c r="K73" s="18" t="s">
        <v>404</v>
      </c>
      <c r="L73" s="20" t="s">
        <v>404</v>
      </c>
      <c r="M73" s="18" t="s">
        <v>404</v>
      </c>
      <c r="N73" s="20" t="s">
        <v>404</v>
      </c>
      <c r="O73" s="18" t="s">
        <v>404</v>
      </c>
      <c r="P73" s="20" t="s">
        <v>404</v>
      </c>
      <c r="Q73" s="18" t="n">
        <v>405.25012424</v>
      </c>
      <c r="R73" s="20" t="n">
        <v>20.97522271</v>
      </c>
    </row>
    <row r="74" spans="1:18">
      <c r="A74" s="15" t="s">
        <v>471</v>
      </c>
      <c r="B74" s="17" t="n">
        <v>4692</v>
      </c>
      <c r="C74" s="18">
        <f>(484.0/B74*100)</f>
        <v/>
      </c>
      <c r="D74" s="19" t="n">
        <v>4208</v>
      </c>
      <c r="E74" s="18" t="n">
        <v>424.90921757</v>
      </c>
      <c r="F74" s="20" t="n">
        <v>2.39402674</v>
      </c>
      <c r="G74" s="18" t="n">
        <v>410.79397176</v>
      </c>
      <c r="H74" s="20" t="n">
        <v>1.93073659</v>
      </c>
      <c r="I74" s="18" t="s">
        <v>404</v>
      </c>
      <c r="J74" s="20" t="s">
        <v>404</v>
      </c>
      <c r="K74" s="18" t="s">
        <v>404</v>
      </c>
      <c r="L74" s="20" t="s">
        <v>404</v>
      </c>
      <c r="M74" s="18" t="s">
        <v>404</v>
      </c>
      <c r="N74" s="20" t="s">
        <v>404</v>
      </c>
      <c r="O74" s="18" t="s">
        <v>404</v>
      </c>
      <c r="P74" s="20" t="s">
        <v>404</v>
      </c>
      <c r="Q74" s="18" t="n">
        <v>385.18956056</v>
      </c>
      <c r="R74" s="20" t="n">
        <v>6.41384775</v>
      </c>
    </row>
    <row r="75" spans="1:18">
      <c r="A75" s="15" t="s">
        <v>472</v>
      </c>
      <c r="B75" s="17" t="n">
        <v>5375</v>
      </c>
      <c r="C75" s="18">
        <f>(483.0/B75*100)</f>
        <v/>
      </c>
      <c r="D75" s="19" t="n">
        <v>4892</v>
      </c>
      <c r="E75" s="18" t="n">
        <v>362.37625364</v>
      </c>
      <c r="F75" s="20" t="n">
        <v>7.07973242</v>
      </c>
      <c r="G75" s="18" t="n">
        <v>372.60111345</v>
      </c>
      <c r="H75" s="20" t="n">
        <v>6.17687645</v>
      </c>
      <c r="I75" s="18" t="s">
        <v>404</v>
      </c>
      <c r="J75" s="20" t="s">
        <v>404</v>
      </c>
      <c r="K75" s="18" t="s">
        <v>404</v>
      </c>
      <c r="L75" s="20" t="s">
        <v>404</v>
      </c>
      <c r="M75" s="18" t="s">
        <v>404</v>
      </c>
      <c r="N75" s="20" t="s">
        <v>404</v>
      </c>
      <c r="O75" s="18" t="s">
        <v>404</v>
      </c>
      <c r="P75" s="20" t="s">
        <v>404</v>
      </c>
      <c r="Q75" s="18" t="n">
        <v>360.07156856</v>
      </c>
      <c r="R75" s="20" t="n">
        <v>14.63533485</v>
      </c>
    </row>
    <row r="76" spans="1:18">
      <c r="A76" s="15" t="s">
        <v>473</v>
      </c>
      <c r="B76" s="17" t="n">
        <v>14167</v>
      </c>
      <c r="C76" s="18">
        <f>(1400.0/B76*100)</f>
        <v/>
      </c>
      <c r="D76" s="19" t="n">
        <v>12767</v>
      </c>
      <c r="E76" s="18" t="n">
        <v>441.48134514</v>
      </c>
      <c r="F76" s="20" t="n">
        <v>3.97003389</v>
      </c>
      <c r="G76" s="18" t="n">
        <v>413.55770312</v>
      </c>
      <c r="H76" s="20" t="n">
        <v>4.70474033</v>
      </c>
      <c r="I76" s="18" t="s">
        <v>404</v>
      </c>
      <c r="J76" s="20" t="s">
        <v>404</v>
      </c>
      <c r="K76" s="18" t="s">
        <v>404</v>
      </c>
      <c r="L76" s="20" t="s">
        <v>404</v>
      </c>
      <c r="M76" s="18" t="s">
        <v>404</v>
      </c>
      <c r="N76" s="20" t="s">
        <v>404</v>
      </c>
      <c r="O76" s="18" t="s">
        <v>404</v>
      </c>
      <c r="P76" s="20" t="s">
        <v>404</v>
      </c>
      <c r="Q76" s="18" t="n">
        <v>390.56229449</v>
      </c>
      <c r="R76" s="20" t="n">
        <v>10.4769442</v>
      </c>
    </row>
    <row r="77" spans="1:18">
      <c r="A77" s="15" t="s">
        <v>474</v>
      </c>
      <c r="B77" s="17" t="n">
        <v>6062</v>
      </c>
      <c r="C77" s="18">
        <f>(0.0/B77*100)</f>
        <v/>
      </c>
      <c r="D77" s="19" t="n">
        <v>6062</v>
      </c>
      <c r="E77" s="18" t="n">
        <v>423.57219101</v>
      </c>
      <c r="F77" s="20" t="n">
        <v>5.08154312</v>
      </c>
      <c r="G77" s="18" t="n">
        <v>415.51823306</v>
      </c>
      <c r="H77" s="20" t="n">
        <v>4.4258308</v>
      </c>
      <c r="I77" s="18" t="s">
        <v>404</v>
      </c>
      <c r="J77" s="20" t="s">
        <v>404</v>
      </c>
      <c r="K77" s="18" t="s">
        <v>404</v>
      </c>
      <c r="L77" s="20" t="s">
        <v>404</v>
      </c>
      <c r="M77" s="18" t="s">
        <v>404</v>
      </c>
      <c r="N77" s="20" t="s">
        <v>404</v>
      </c>
      <c r="O77" s="18" t="s">
        <v>404</v>
      </c>
      <c r="P77" s="20" t="s">
        <v>404</v>
      </c>
      <c r="Q77" s="18" t="n">
        <v>399.44082729</v>
      </c>
      <c r="R77" s="20" t="n">
        <v>14.31674554</v>
      </c>
    </row>
    <row r="78" spans="1:18">
      <c r="A78" s="15" t="s">
        <v>475</v>
      </c>
      <c r="B78" s="17" t="n">
        <v>5826</v>
      </c>
      <c r="C78" s="18">
        <f>(0.0/B78*100)</f>
        <v/>
      </c>
      <c r="D78" s="19" t="n">
        <v>5826</v>
      </c>
      <c r="E78" s="18" t="n">
        <v>499.33998148</v>
      </c>
      <c r="F78" s="20" t="n">
        <v>4.72790609</v>
      </c>
      <c r="G78" s="18" t="n">
        <v>457.21082103</v>
      </c>
      <c r="H78" s="20" t="n">
        <v>9.483148119999999</v>
      </c>
      <c r="I78" s="18" t="s">
        <v>404</v>
      </c>
      <c r="J78" s="20" t="s">
        <v>404</v>
      </c>
      <c r="K78" s="18" t="s">
        <v>404</v>
      </c>
      <c r="L78" s="20" t="s">
        <v>404</v>
      </c>
      <c r="M78" s="18" t="s">
        <v>404</v>
      </c>
      <c r="N78" s="20" t="s">
        <v>404</v>
      </c>
      <c r="O78" s="18" t="s">
        <v>404</v>
      </c>
      <c r="P78" s="20" t="s">
        <v>404</v>
      </c>
      <c r="Q78" s="18" t="n">
        <v>421.86347754</v>
      </c>
      <c r="R78" s="20" t="n">
        <v>11.57768523</v>
      </c>
    </row>
    <row customHeight="1" ht="25" r="79" spans="1:18">
      <c r="A79" s="15" t="s">
        <v>476</v>
      </c>
      <c r="B79" s="17" t="n">
        <v>1657</v>
      </c>
      <c r="C79" s="18">
        <f>(21.0/B79*100)</f>
        <v/>
      </c>
      <c r="D79" s="19" t="n">
        <v>1636</v>
      </c>
      <c r="E79" s="18" t="n">
        <v>472.9225241</v>
      </c>
      <c r="F79" s="20" t="n">
        <v>11.0818225</v>
      </c>
      <c r="G79" s="18" t="n">
        <v>439.32236596</v>
      </c>
      <c r="H79" s="20" t="n">
        <v>10.46504867</v>
      </c>
      <c r="I79" s="18" t="s">
        <v>404</v>
      </c>
      <c r="J79" s="20" t="s">
        <v>404</v>
      </c>
      <c r="K79" s="18" t="s">
        <v>404</v>
      </c>
      <c r="L79" s="20" t="s">
        <v>404</v>
      </c>
      <c r="M79" s="18" t="s">
        <v>404</v>
      </c>
      <c r="N79" s="20" t="s">
        <v>404</v>
      </c>
      <c r="O79" s="18" t="s">
        <v>404</v>
      </c>
      <c r="P79" s="20" t="s">
        <v>404</v>
      </c>
      <c r="Q79" s="18" t="n">
        <v>428.66967803</v>
      </c>
      <c r="R79" s="20" t="n">
        <v>33.07584126</v>
      </c>
    </row>
    <row r="80" spans="1:18">
      <c r="A80" s="15" t="s">
        <v>477</v>
      </c>
      <c r="B80" s="17" t="n">
        <v>7841</v>
      </c>
      <c r="C80" s="18">
        <f>(0.0/B80*100)</f>
        <v/>
      </c>
      <c r="D80" s="19" t="n">
        <v>7841</v>
      </c>
      <c r="E80" s="18" t="n">
        <v>465.28414962</v>
      </c>
      <c r="F80" s="20" t="n">
        <v>6.31625357</v>
      </c>
      <c r="G80" s="18" t="n">
        <v>456.46490795</v>
      </c>
      <c r="H80" s="20" t="n">
        <v>5.83475416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456.97743902</v>
      </c>
      <c r="F81" s="20" t="n">
        <v>5.43042698</v>
      </c>
      <c r="G81" s="18" t="n">
        <v>436.93561045</v>
      </c>
      <c r="H81" s="20" t="n">
        <v>4.65129126</v>
      </c>
      <c r="I81" s="18" t="s">
        <v>404</v>
      </c>
      <c r="J81" s="20" t="s">
        <v>404</v>
      </c>
      <c r="K81" s="18" t="s">
        <v>404</v>
      </c>
      <c r="L81" s="20" t="s">
        <v>404</v>
      </c>
      <c r="M81" s="18" t="s">
        <v>404</v>
      </c>
      <c r="N81" s="20" t="s">
        <v>404</v>
      </c>
      <c r="O81" s="18" t="s">
        <v>404</v>
      </c>
      <c r="P81" s="20" t="s">
        <v>404</v>
      </c>
      <c r="Q81" s="18" t="n">
        <v>428.18995992</v>
      </c>
      <c r="R81" s="20" t="n">
        <v>12.8974767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498.48730966</v>
      </c>
      <c r="F7" s="20" t="n">
        <v>1.97039705</v>
      </c>
      <c r="G7" s="18" t="n">
        <v>486.98960744</v>
      </c>
      <c r="H7" s="20" t="n">
        <v>3.3539897</v>
      </c>
      <c r="I7" s="18" t="s">
        <v>404</v>
      </c>
      <c r="J7" s="20" t="s">
        <v>404</v>
      </c>
      <c r="K7" s="18" t="s">
        <v>404</v>
      </c>
      <c r="L7" s="20" t="s">
        <v>404</v>
      </c>
      <c r="M7" s="18" t="s">
        <v>404</v>
      </c>
      <c r="N7" s="20" t="s">
        <v>404</v>
      </c>
      <c r="O7" s="18" t="s">
        <v>404</v>
      </c>
      <c r="P7" s="20" t="s">
        <v>404</v>
      </c>
      <c r="Q7" s="18" t="n">
        <v>480.87664541</v>
      </c>
      <c r="R7" s="20" t="n">
        <v>8.09593913</v>
      </c>
    </row>
    <row r="8" spans="1:18">
      <c r="A8" s="15" t="s">
        <v>405</v>
      </c>
      <c r="B8" s="17" t="n">
        <v>7007</v>
      </c>
      <c r="C8" s="18">
        <f>(0.0/B8*100)</f>
        <v/>
      </c>
      <c r="D8" s="19" t="n">
        <v>7007</v>
      </c>
      <c r="E8" s="18" t="n">
        <v>507.86221149</v>
      </c>
      <c r="F8" s="20" t="n">
        <v>6.72286422</v>
      </c>
      <c r="G8" s="18" t="n">
        <v>488.47332605</v>
      </c>
      <c r="H8" s="20" t="n">
        <v>5.09437696</v>
      </c>
      <c r="I8" s="18" t="s">
        <v>404</v>
      </c>
      <c r="J8" s="20" t="s">
        <v>404</v>
      </c>
      <c r="K8" s="18" t="s">
        <v>404</v>
      </c>
      <c r="L8" s="20" t="s">
        <v>404</v>
      </c>
      <c r="M8" s="18" t="s">
        <v>404</v>
      </c>
      <c r="N8" s="20" t="s">
        <v>404</v>
      </c>
      <c r="O8" s="18" t="s">
        <v>404</v>
      </c>
      <c r="P8" s="20" t="s">
        <v>404</v>
      </c>
      <c r="Q8" s="18" t="n">
        <v>497.5928929</v>
      </c>
      <c r="R8" s="20" t="n">
        <v>20.71791036</v>
      </c>
    </row>
    <row r="9" spans="1:18">
      <c r="A9" s="15" t="s">
        <v>406</v>
      </c>
      <c r="B9" s="17" t="n">
        <v>9651</v>
      </c>
      <c r="C9" s="18">
        <f>(200.0/B9*100)</f>
        <v/>
      </c>
      <c r="D9" s="19" t="n">
        <v>9451</v>
      </c>
      <c r="E9" s="18" t="n">
        <v>527.70371002</v>
      </c>
      <c r="F9" s="20" t="n">
        <v>5.54134449</v>
      </c>
      <c r="G9" s="18" t="n">
        <v>499.11918935</v>
      </c>
      <c r="H9" s="20" t="n">
        <v>4.03731535</v>
      </c>
      <c r="I9" s="18" t="s">
        <v>404</v>
      </c>
      <c r="J9" s="20" t="s">
        <v>404</v>
      </c>
      <c r="K9" s="18" t="s">
        <v>404</v>
      </c>
      <c r="L9" s="20" t="s">
        <v>404</v>
      </c>
      <c r="M9" s="18" t="s">
        <v>404</v>
      </c>
      <c r="N9" s="20" t="s">
        <v>404</v>
      </c>
      <c r="O9" s="18" t="s">
        <v>404</v>
      </c>
      <c r="P9" s="20" t="s">
        <v>404</v>
      </c>
      <c r="Q9" s="18" t="n">
        <v>480.18709376</v>
      </c>
      <c r="R9" s="20" t="n">
        <v>17.92344381</v>
      </c>
    </row>
    <row r="10" spans="1:18">
      <c r="A10" s="15" t="s">
        <v>407</v>
      </c>
      <c r="B10" s="17" t="n">
        <v>20058</v>
      </c>
      <c r="C10" s="18">
        <f>(2798.0/B10*100)</f>
        <v/>
      </c>
      <c r="D10" s="19" t="n">
        <v>17260</v>
      </c>
      <c r="E10" s="18" t="n">
        <v>516.41543248</v>
      </c>
      <c r="F10" s="20" t="n">
        <v>2.84793767</v>
      </c>
      <c r="G10" s="18" t="n">
        <v>517.68155697</v>
      </c>
      <c r="H10" s="20" t="n">
        <v>7.99245495</v>
      </c>
      <c r="I10" s="18" t="s">
        <v>404</v>
      </c>
      <c r="J10" s="20" t="s">
        <v>404</v>
      </c>
      <c r="K10" s="18" t="s">
        <v>404</v>
      </c>
      <c r="L10" s="20" t="s">
        <v>404</v>
      </c>
      <c r="M10" s="18" t="s">
        <v>404</v>
      </c>
      <c r="N10" s="20" t="s">
        <v>404</v>
      </c>
      <c r="O10" s="18" t="s">
        <v>404</v>
      </c>
      <c r="P10" s="20" t="s">
        <v>404</v>
      </c>
      <c r="Q10" s="18" t="n">
        <v>508.77036064</v>
      </c>
      <c r="R10" s="20" t="n">
        <v>13.59959252</v>
      </c>
    </row>
    <row r="11" spans="1:18">
      <c r="A11" s="15" t="s">
        <v>408</v>
      </c>
      <c r="B11" s="17" t="n">
        <v>7053</v>
      </c>
      <c r="C11" s="18">
        <f>(137.0/B11*100)</f>
        <v/>
      </c>
      <c r="D11" s="19" t="n">
        <v>6916</v>
      </c>
      <c r="E11" s="18" t="n">
        <v>445.62539749</v>
      </c>
      <c r="F11" s="20" t="n">
        <v>6.55177696</v>
      </c>
      <c r="G11" s="18" t="n">
        <v>414.07752506</v>
      </c>
      <c r="H11" s="20" t="n">
        <v>3.90842798</v>
      </c>
      <c r="I11" s="18" t="s">
        <v>404</v>
      </c>
      <c r="J11" s="20" t="s">
        <v>404</v>
      </c>
      <c r="K11" s="18" t="s">
        <v>404</v>
      </c>
      <c r="L11" s="20" t="s">
        <v>404</v>
      </c>
      <c r="M11" s="18" t="s">
        <v>404</v>
      </c>
      <c r="N11" s="20" t="s">
        <v>404</v>
      </c>
      <c r="O11" s="18" t="s">
        <v>404</v>
      </c>
      <c r="P11" s="20" t="s">
        <v>404</v>
      </c>
      <c r="Q11" s="18" t="n">
        <v>420.95506996</v>
      </c>
      <c r="R11" s="20" t="n">
        <v>11.99567443</v>
      </c>
    </row>
    <row r="12" spans="1:18">
      <c r="A12" s="15" t="s">
        <v>409</v>
      </c>
      <c r="B12" s="17" t="n">
        <v>6894</v>
      </c>
      <c r="C12" s="18">
        <f>(106.0/B12*100)</f>
        <v/>
      </c>
      <c r="D12" s="19" t="n">
        <v>6788</v>
      </c>
      <c r="E12" s="18" t="n">
        <v>498.56419452</v>
      </c>
      <c r="F12" s="20" t="n">
        <v>4.05101769</v>
      </c>
      <c r="G12" s="18" t="n">
        <v>486.61066653</v>
      </c>
      <c r="H12" s="20" t="n">
        <v>3.49852114</v>
      </c>
      <c r="I12" s="18" t="s">
        <v>404</v>
      </c>
      <c r="J12" s="20" t="s">
        <v>404</v>
      </c>
      <c r="K12" s="18" t="s">
        <v>404</v>
      </c>
      <c r="L12" s="20" t="s">
        <v>404</v>
      </c>
      <c r="M12" s="18" t="s">
        <v>404</v>
      </c>
      <c r="N12" s="20" t="s">
        <v>404</v>
      </c>
      <c r="O12" s="18" t="s">
        <v>404</v>
      </c>
      <c r="P12" s="20" t="s">
        <v>404</v>
      </c>
      <c r="Q12" s="18" t="n">
        <v>461.47604155</v>
      </c>
      <c r="R12" s="20" t="n">
        <v>25.52895422</v>
      </c>
    </row>
    <row r="13" spans="1:18">
      <c r="A13" s="15" t="s">
        <v>410</v>
      </c>
      <c r="B13" s="17" t="n">
        <v>7161</v>
      </c>
      <c r="C13" s="18">
        <f>(1175.0/B13*100)</f>
        <v/>
      </c>
      <c r="D13" s="19" t="n">
        <v>5986</v>
      </c>
      <c r="E13" s="18" t="n">
        <v>510.99678303</v>
      </c>
      <c r="F13" s="20" t="n">
        <v>6.45439698</v>
      </c>
      <c r="G13" s="18" t="n">
        <v>510.50346137</v>
      </c>
      <c r="H13" s="20" t="n">
        <v>2.59945814</v>
      </c>
      <c r="I13" s="18" t="s">
        <v>404</v>
      </c>
      <c r="J13" s="20" t="s">
        <v>404</v>
      </c>
      <c r="K13" s="18" t="s">
        <v>404</v>
      </c>
      <c r="L13" s="20" t="s">
        <v>404</v>
      </c>
      <c r="M13" s="18" t="s">
        <v>404</v>
      </c>
      <c r="N13" s="20" t="s">
        <v>404</v>
      </c>
      <c r="O13" s="18" t="s">
        <v>404</v>
      </c>
      <c r="P13" s="20" t="s">
        <v>404</v>
      </c>
      <c r="Q13" s="18" t="n">
        <v>508.88214667</v>
      </c>
      <c r="R13" s="20" t="n">
        <v>6.74167176</v>
      </c>
    </row>
    <row r="14" spans="1:18">
      <c r="A14" s="15" t="s">
        <v>411</v>
      </c>
      <c r="B14" s="17" t="n">
        <v>5587</v>
      </c>
      <c r="C14" s="18">
        <f>(0.0/B14*100)</f>
        <v/>
      </c>
      <c r="D14" s="19" t="n">
        <v>5587</v>
      </c>
      <c r="E14" s="18" t="n">
        <v>524.91461759</v>
      </c>
      <c r="F14" s="20" t="n">
        <v>2.66102539</v>
      </c>
      <c r="G14" s="18" t="n">
        <v>513.67041815</v>
      </c>
      <c r="H14" s="20" t="n">
        <v>3.60228298</v>
      </c>
      <c r="I14" s="18" t="s">
        <v>404</v>
      </c>
      <c r="J14" s="20" t="s">
        <v>404</v>
      </c>
      <c r="K14" s="18" t="s">
        <v>404</v>
      </c>
      <c r="L14" s="20" t="s">
        <v>404</v>
      </c>
      <c r="M14" s="18" t="s">
        <v>404</v>
      </c>
      <c r="N14" s="20" t="s">
        <v>404</v>
      </c>
      <c r="O14" s="18" t="s">
        <v>404</v>
      </c>
      <c r="P14" s="20" t="s">
        <v>404</v>
      </c>
      <c r="Q14" s="18" t="n">
        <v>508.37225031</v>
      </c>
      <c r="R14" s="20" t="n">
        <v>9.98898148</v>
      </c>
    </row>
    <row r="15" spans="1:18">
      <c r="A15" s="15" t="s">
        <v>412</v>
      </c>
      <c r="B15" s="17" t="n">
        <v>5882</v>
      </c>
      <c r="C15" s="18">
        <f>(0.0/B15*100)</f>
        <v/>
      </c>
      <c r="D15" s="19" t="n">
        <v>5882</v>
      </c>
      <c r="E15" s="18" t="n">
        <v>515.34907185</v>
      </c>
      <c r="F15" s="20" t="n">
        <v>4.17145499</v>
      </c>
      <c r="G15" s="18" t="n">
        <v>506.99440442</v>
      </c>
      <c r="H15" s="20" t="n">
        <v>2.85682092</v>
      </c>
      <c r="I15" s="18" t="s">
        <v>404</v>
      </c>
      <c r="J15" s="20" t="s">
        <v>404</v>
      </c>
      <c r="K15" s="18" t="s">
        <v>404</v>
      </c>
      <c r="L15" s="20" t="s">
        <v>404</v>
      </c>
      <c r="M15" s="18" t="s">
        <v>404</v>
      </c>
      <c r="N15" s="20" t="s">
        <v>404</v>
      </c>
      <c r="O15" s="18" t="s">
        <v>404</v>
      </c>
      <c r="P15" s="20" t="s">
        <v>404</v>
      </c>
      <c r="Q15" s="18" t="n">
        <v>535.5895322600001</v>
      </c>
      <c r="R15" s="20" t="n">
        <v>13.24144728</v>
      </c>
    </row>
    <row r="16" spans="1:18">
      <c r="A16" s="15" t="s">
        <v>413</v>
      </c>
      <c r="B16" s="17" t="n">
        <v>6108</v>
      </c>
      <c r="C16" s="18">
        <f>(339.0/B16*100)</f>
        <v/>
      </c>
      <c r="D16" s="19" t="n">
        <v>5769</v>
      </c>
      <c r="E16" s="18" t="n">
        <v>501.17428832</v>
      </c>
      <c r="F16" s="20" t="n">
        <v>6.79696174</v>
      </c>
      <c r="G16" s="18" t="n">
        <v>494.27728611</v>
      </c>
      <c r="H16" s="20" t="n">
        <v>5.25725133</v>
      </c>
      <c r="I16" s="18" t="s">
        <v>404</v>
      </c>
      <c r="J16" s="20" t="s">
        <v>404</v>
      </c>
      <c r="K16" s="18" t="s">
        <v>404</v>
      </c>
      <c r="L16" s="20" t="s">
        <v>404</v>
      </c>
      <c r="M16" s="18" t="s">
        <v>404</v>
      </c>
      <c r="N16" s="20" t="s">
        <v>404</v>
      </c>
      <c r="O16" s="18" t="s">
        <v>404</v>
      </c>
      <c r="P16" s="20" t="s">
        <v>404</v>
      </c>
      <c r="Q16" s="18" t="n">
        <v>474.43542618</v>
      </c>
      <c r="R16" s="20" t="n">
        <v>11.27486281</v>
      </c>
    </row>
    <row r="17" spans="1:18">
      <c r="A17" s="15" t="s">
        <v>414</v>
      </c>
      <c r="B17" s="17" t="n">
        <v>6504</v>
      </c>
      <c r="C17" s="18">
        <f>(1325.0/B17*100)</f>
        <v/>
      </c>
      <c r="D17" s="19" t="n">
        <v>5179</v>
      </c>
      <c r="E17" s="18" t="n">
        <v>520.66238048</v>
      </c>
      <c r="F17" s="20" t="n">
        <v>5.22136547</v>
      </c>
      <c r="G17" s="18" t="n">
        <v>491.02853433</v>
      </c>
      <c r="H17" s="20" t="n">
        <v>5.63563238</v>
      </c>
      <c r="I17" s="18" t="s">
        <v>404</v>
      </c>
      <c r="J17" s="20" t="s">
        <v>404</v>
      </c>
      <c r="K17" s="18" t="s">
        <v>404</v>
      </c>
      <c r="L17" s="20" t="s">
        <v>404</v>
      </c>
      <c r="M17" s="18" t="s">
        <v>404</v>
      </c>
      <c r="N17" s="20" t="s">
        <v>404</v>
      </c>
      <c r="O17" s="18" t="s">
        <v>404</v>
      </c>
      <c r="P17" s="20" t="s">
        <v>404</v>
      </c>
      <c r="Q17" s="18" t="n">
        <v>486.90015434</v>
      </c>
      <c r="R17" s="20" t="n">
        <v>21.40834503</v>
      </c>
    </row>
    <row r="18" spans="1:18">
      <c r="A18" s="15" t="s">
        <v>415</v>
      </c>
      <c r="B18" s="17" t="n">
        <v>5532</v>
      </c>
      <c r="C18" s="18">
        <f>(0.0/B18*100)</f>
        <v/>
      </c>
      <c r="D18" s="19" t="n">
        <v>5532</v>
      </c>
      <c r="E18" s="18" t="n">
        <v>474.12465863</v>
      </c>
      <c r="F18" s="20" t="n">
        <v>6.52807149</v>
      </c>
      <c r="G18" s="18" t="n">
        <v>445.88860735</v>
      </c>
      <c r="H18" s="20" t="n">
        <v>4.83173486</v>
      </c>
      <c r="I18" s="18" t="s">
        <v>404</v>
      </c>
      <c r="J18" s="20" t="s">
        <v>404</v>
      </c>
      <c r="K18" s="18" t="s">
        <v>404</v>
      </c>
      <c r="L18" s="20" t="s">
        <v>404</v>
      </c>
      <c r="M18" s="18" t="s">
        <v>404</v>
      </c>
      <c r="N18" s="20" t="s">
        <v>404</v>
      </c>
      <c r="O18" s="18" t="s">
        <v>404</v>
      </c>
      <c r="P18" s="20" t="s">
        <v>404</v>
      </c>
      <c r="Q18" s="18" t="n">
        <v>458.26589653</v>
      </c>
      <c r="R18" s="20" t="n">
        <v>12.30786541</v>
      </c>
    </row>
    <row r="19" spans="1:18">
      <c r="A19" s="15" t="s">
        <v>416</v>
      </c>
      <c r="B19" s="17" t="n">
        <v>5658</v>
      </c>
      <c r="C19" s="18">
        <f>(327.0/B19*100)</f>
        <v/>
      </c>
      <c r="D19" s="19" t="n">
        <v>5331</v>
      </c>
      <c r="E19" s="18" t="n">
        <v>507.1406729</v>
      </c>
      <c r="F19" s="20" t="n">
        <v>4.91202717</v>
      </c>
      <c r="G19" s="18" t="n">
        <v>451.88575471</v>
      </c>
      <c r="H19" s="20" t="n">
        <v>5.29980496</v>
      </c>
      <c r="I19" s="18" t="s">
        <v>404</v>
      </c>
      <c r="J19" s="20" t="s">
        <v>404</v>
      </c>
      <c r="K19" s="18" t="s">
        <v>404</v>
      </c>
      <c r="L19" s="20" t="s">
        <v>404</v>
      </c>
      <c r="M19" s="18" t="s">
        <v>404</v>
      </c>
      <c r="N19" s="20" t="s">
        <v>404</v>
      </c>
      <c r="O19" s="18" t="s">
        <v>404</v>
      </c>
      <c r="P19" s="20" t="s">
        <v>404</v>
      </c>
      <c r="Q19" s="18" t="n">
        <v>423.58484373</v>
      </c>
      <c r="R19" s="20" t="n">
        <v>23.39623006</v>
      </c>
    </row>
    <row r="20" spans="1:18">
      <c r="A20" s="15" t="s">
        <v>417</v>
      </c>
      <c r="B20" s="17" t="n">
        <v>3371</v>
      </c>
      <c r="C20" s="18">
        <f>(24.0/B20*100)</f>
        <v/>
      </c>
      <c r="D20" s="19" t="n">
        <v>3347</v>
      </c>
      <c r="E20" s="18" t="n">
        <v>493.95693409</v>
      </c>
      <c r="F20" s="20" t="n">
        <v>2.54576179</v>
      </c>
      <c r="G20" s="18" t="n">
        <v>476.14374109</v>
      </c>
      <c r="H20" s="20" t="n">
        <v>3.15399289</v>
      </c>
      <c r="I20" s="18" t="s">
        <v>404</v>
      </c>
      <c r="J20" s="20" t="s">
        <v>404</v>
      </c>
      <c r="K20" s="18" t="s">
        <v>404</v>
      </c>
      <c r="L20" s="20" t="s">
        <v>404</v>
      </c>
      <c r="M20" s="18" t="s">
        <v>404</v>
      </c>
      <c r="N20" s="20" t="s">
        <v>404</v>
      </c>
      <c r="O20" s="18" t="s">
        <v>404</v>
      </c>
      <c r="P20" s="20" t="s">
        <v>404</v>
      </c>
      <c r="Q20" s="18" t="n">
        <v>473.18651446</v>
      </c>
      <c r="R20" s="20" t="n">
        <v>9.182057800000001</v>
      </c>
    </row>
    <row r="21" spans="1:18">
      <c r="A21" s="15" t="s">
        <v>418</v>
      </c>
      <c r="B21" s="17" t="n">
        <v>5741</v>
      </c>
      <c r="C21" s="18">
        <f>(0.0/B21*100)</f>
        <v/>
      </c>
      <c r="D21" s="19" t="n">
        <v>5741</v>
      </c>
      <c r="E21" s="18" t="n">
        <v>503.03650923</v>
      </c>
      <c r="F21" s="20" t="n">
        <v>4.16207027</v>
      </c>
      <c r="G21" s="18" t="n">
        <v>506.81946128</v>
      </c>
      <c r="H21" s="20" t="n">
        <v>3.36427254</v>
      </c>
      <c r="I21" s="18" t="s">
        <v>404</v>
      </c>
      <c r="J21" s="20" t="s">
        <v>404</v>
      </c>
      <c r="K21" s="18" t="s">
        <v>404</v>
      </c>
      <c r="L21" s="20" t="s">
        <v>404</v>
      </c>
      <c r="M21" s="18" t="s">
        <v>404</v>
      </c>
      <c r="N21" s="20" t="s">
        <v>404</v>
      </c>
      <c r="O21" s="18" t="s">
        <v>404</v>
      </c>
      <c r="P21" s="20" t="s">
        <v>404</v>
      </c>
      <c r="Q21" s="18" t="n">
        <v>495.28661501</v>
      </c>
      <c r="R21" s="20" t="n">
        <v>6.17301165</v>
      </c>
    </row>
    <row r="22" spans="1:18">
      <c r="A22" s="15" t="s">
        <v>419</v>
      </c>
      <c r="B22" s="17" t="n">
        <v>6598</v>
      </c>
      <c r="C22" s="18">
        <f>(0.0/B22*100)</f>
        <v/>
      </c>
      <c r="D22" s="19" t="n">
        <v>6598</v>
      </c>
      <c r="E22" s="18" t="n">
        <v>471.71305831</v>
      </c>
      <c r="F22" s="20" t="n">
        <v>6.34375088</v>
      </c>
      <c r="G22" s="18" t="n">
        <v>464.68130326</v>
      </c>
      <c r="H22" s="20" t="n">
        <v>8.00407596</v>
      </c>
      <c r="I22" s="18" t="s">
        <v>404</v>
      </c>
      <c r="J22" s="20" t="s">
        <v>404</v>
      </c>
      <c r="K22" s="18" t="s">
        <v>404</v>
      </c>
      <c r="L22" s="20" t="s">
        <v>404</v>
      </c>
      <c r="M22" s="18" t="s">
        <v>404</v>
      </c>
      <c r="N22" s="20" t="s">
        <v>404</v>
      </c>
      <c r="O22" s="18" t="s">
        <v>404</v>
      </c>
      <c r="P22" s="20" t="s">
        <v>404</v>
      </c>
      <c r="Q22" s="18" t="n">
        <v>488.85210018</v>
      </c>
      <c r="R22" s="20" t="n">
        <v>26.95116983</v>
      </c>
    </row>
    <row r="23" spans="1:18">
      <c r="A23" s="15" t="s">
        <v>420</v>
      </c>
      <c r="B23" s="17" t="n">
        <v>11583</v>
      </c>
      <c r="C23" s="18">
        <f>(3069.0/B23*100)</f>
        <v/>
      </c>
      <c r="D23" s="19" t="n">
        <v>8514</v>
      </c>
      <c r="E23" s="18" t="n">
        <v>502.5400876</v>
      </c>
      <c r="F23" s="20" t="n">
        <v>5.38809895</v>
      </c>
      <c r="G23" s="18" t="n">
        <v>481.6773113</v>
      </c>
      <c r="H23" s="20" t="n">
        <v>6.32854039</v>
      </c>
      <c r="I23" s="18" t="s">
        <v>404</v>
      </c>
      <c r="J23" s="20" t="s">
        <v>404</v>
      </c>
      <c r="K23" s="18" t="s">
        <v>404</v>
      </c>
      <c r="L23" s="20" t="s">
        <v>404</v>
      </c>
      <c r="M23" s="18" t="s">
        <v>404</v>
      </c>
      <c r="N23" s="20" t="s">
        <v>404</v>
      </c>
      <c r="O23" s="18" t="s">
        <v>404</v>
      </c>
      <c r="P23" s="20" t="s">
        <v>404</v>
      </c>
      <c r="Q23" s="18" t="n">
        <v>512.2134147100001</v>
      </c>
      <c r="R23" s="20" t="n">
        <v>14.01008987</v>
      </c>
    </row>
    <row r="24" spans="1:18">
      <c r="A24" s="15" t="s">
        <v>421</v>
      </c>
      <c r="B24" s="17" t="n">
        <v>6647</v>
      </c>
      <c r="C24" s="18">
        <f>(0.0/B24*100)</f>
        <v/>
      </c>
      <c r="D24" s="19" t="n">
        <v>6647</v>
      </c>
      <c r="E24" s="18" t="n">
        <v>545.29161921</v>
      </c>
      <c r="F24" s="20" t="n">
        <v>5.57731619</v>
      </c>
      <c r="G24" s="18" t="n">
        <v>520.6508056599999</v>
      </c>
      <c r="H24" s="20" t="n">
        <v>5.01311949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533.80412255</v>
      </c>
      <c r="F25" s="20" t="n">
        <v>3.99046066</v>
      </c>
      <c r="G25" s="18" t="n">
        <v>469.84040171</v>
      </c>
      <c r="H25" s="20" t="n">
        <v>10.68116201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483.74941141</v>
      </c>
      <c r="F26" s="20" t="n">
        <v>2.47066365</v>
      </c>
      <c r="G26" s="18" t="n">
        <v>482.24216074</v>
      </c>
      <c r="H26" s="20" t="n">
        <v>3.37860329</v>
      </c>
      <c r="I26" s="18" t="s">
        <v>404</v>
      </c>
      <c r="J26" s="20" t="s">
        <v>404</v>
      </c>
      <c r="K26" s="18" t="s">
        <v>404</v>
      </c>
      <c r="L26" s="20" t="s">
        <v>404</v>
      </c>
      <c r="M26" s="18" t="s">
        <v>404</v>
      </c>
      <c r="N26" s="20" t="s">
        <v>404</v>
      </c>
      <c r="O26" s="18" t="s">
        <v>404</v>
      </c>
      <c r="P26" s="20" t="s">
        <v>404</v>
      </c>
      <c r="Q26" s="18" t="n">
        <v>463.18249805</v>
      </c>
      <c r="R26" s="20" t="n">
        <v>10.04196937</v>
      </c>
    </row>
    <row r="27" spans="1:18">
      <c r="A27" s="15" t="s">
        <v>424</v>
      </c>
      <c r="B27" s="17" t="n">
        <v>5299</v>
      </c>
      <c r="C27" s="18">
        <f>(0.0/B27*100)</f>
        <v/>
      </c>
      <c r="D27" s="19" t="n">
        <v>5299</v>
      </c>
      <c r="E27" s="18" t="n">
        <v>497.68200132</v>
      </c>
      <c r="F27" s="20" t="n">
        <v>1.83320019</v>
      </c>
      <c r="G27" s="18" t="n">
        <v>470.58023622</v>
      </c>
      <c r="H27" s="20" t="n">
        <v>1.61809303</v>
      </c>
      <c r="I27" s="18" t="s">
        <v>404</v>
      </c>
      <c r="J27" s="20" t="s">
        <v>404</v>
      </c>
      <c r="K27" s="18" t="s">
        <v>404</v>
      </c>
      <c r="L27" s="20" t="s">
        <v>404</v>
      </c>
      <c r="M27" s="18" t="s">
        <v>404</v>
      </c>
      <c r="N27" s="20" t="s">
        <v>404</v>
      </c>
      <c r="O27" s="18" t="s">
        <v>404</v>
      </c>
      <c r="P27" s="20" t="s">
        <v>404</v>
      </c>
      <c r="Q27" s="18" t="n">
        <v>512.70594296</v>
      </c>
      <c r="R27" s="20" t="n">
        <v>6.63800082</v>
      </c>
    </row>
    <row r="28" spans="1:18">
      <c r="A28" s="15" t="s">
        <v>425</v>
      </c>
      <c r="B28" s="17" t="n">
        <v>7568</v>
      </c>
      <c r="C28" s="18">
        <f>(0.0/B28*100)</f>
        <v/>
      </c>
      <c r="D28" s="19" t="n">
        <v>7568</v>
      </c>
      <c r="E28" s="18" t="n">
        <v>413.38128719</v>
      </c>
      <c r="F28" s="20" t="n">
        <v>5.62745207</v>
      </c>
      <c r="G28" s="18" t="n">
        <v>406.32611446</v>
      </c>
      <c r="H28" s="20" t="n">
        <v>3.25871544</v>
      </c>
      <c r="I28" s="18" t="s">
        <v>404</v>
      </c>
      <c r="J28" s="20" t="s">
        <v>404</v>
      </c>
      <c r="K28" s="18" t="s">
        <v>404</v>
      </c>
      <c r="L28" s="20" t="s">
        <v>404</v>
      </c>
      <c r="M28" s="18" t="s">
        <v>404</v>
      </c>
      <c r="N28" s="20" t="s">
        <v>404</v>
      </c>
      <c r="O28" s="18" t="s">
        <v>404</v>
      </c>
      <c r="P28" s="20" t="s">
        <v>404</v>
      </c>
      <c r="Q28" s="18" t="n">
        <v>394.0912273</v>
      </c>
      <c r="R28" s="20" t="n">
        <v>8.584810210000001</v>
      </c>
    </row>
    <row r="29" spans="1:18">
      <c r="A29" s="15" t="s">
        <v>426</v>
      </c>
      <c r="B29" s="17" t="n">
        <v>5385</v>
      </c>
      <c r="C29" s="18">
        <f>(1123.0/B29*100)</f>
        <v/>
      </c>
      <c r="D29" s="19" t="n">
        <v>4262</v>
      </c>
      <c r="E29" s="18" t="n">
        <v>531.57303021</v>
      </c>
      <c r="F29" s="20" t="n">
        <v>8.531773340000001</v>
      </c>
      <c r="G29" s="18" t="n">
        <v>493.25984709</v>
      </c>
      <c r="H29" s="20" t="n">
        <v>7.32172469</v>
      </c>
      <c r="I29" s="18" t="s">
        <v>404</v>
      </c>
      <c r="J29" s="20" t="s">
        <v>404</v>
      </c>
      <c r="K29" s="18" t="s">
        <v>404</v>
      </c>
      <c r="L29" s="20" t="s">
        <v>404</v>
      </c>
      <c r="M29" s="18" t="s">
        <v>404</v>
      </c>
      <c r="N29" s="20" t="s">
        <v>404</v>
      </c>
      <c r="O29" s="18" t="s">
        <v>404</v>
      </c>
      <c r="P29" s="20" t="s">
        <v>404</v>
      </c>
      <c r="Q29" s="18" t="n">
        <v>507.18458242</v>
      </c>
      <c r="R29" s="20" t="n">
        <v>13.89379054</v>
      </c>
    </row>
    <row r="30" spans="1:18">
      <c r="A30" s="15" t="s">
        <v>427</v>
      </c>
      <c r="B30" s="17" t="n">
        <v>4520</v>
      </c>
      <c r="C30" s="18">
        <f>(904.0/B30*100)</f>
        <v/>
      </c>
      <c r="D30" s="19" t="n">
        <v>3616</v>
      </c>
      <c r="E30" s="18" t="n">
        <v>497.89533186</v>
      </c>
      <c r="F30" s="20" t="n">
        <v>3.07492329</v>
      </c>
      <c r="G30" s="18" t="n">
        <v>491.5656873</v>
      </c>
      <c r="H30" s="20" t="n">
        <v>7.05330928</v>
      </c>
      <c r="I30" s="18" t="s">
        <v>404</v>
      </c>
      <c r="J30" s="20" t="s">
        <v>404</v>
      </c>
      <c r="K30" s="18" t="s">
        <v>404</v>
      </c>
      <c r="L30" s="20" t="s">
        <v>404</v>
      </c>
      <c r="M30" s="18" t="s">
        <v>404</v>
      </c>
      <c r="N30" s="20" t="s">
        <v>404</v>
      </c>
      <c r="O30" s="18" t="s">
        <v>404</v>
      </c>
      <c r="P30" s="20" t="s">
        <v>404</v>
      </c>
      <c r="Q30" s="18" t="n">
        <v>482.80403509</v>
      </c>
      <c r="R30" s="20" t="n">
        <v>10.63403408</v>
      </c>
    </row>
    <row r="31" spans="1:18">
      <c r="A31" s="15" t="s">
        <v>428</v>
      </c>
      <c r="B31" s="17" t="n">
        <v>5456</v>
      </c>
      <c r="C31" s="18">
        <f>(502.0/B31*100)</f>
        <v/>
      </c>
      <c r="D31" s="19" t="n">
        <v>4954</v>
      </c>
      <c r="E31" s="18" t="n">
        <v>507.03085391</v>
      </c>
      <c r="F31" s="20" t="n">
        <v>4.31654044</v>
      </c>
      <c r="G31" s="18" t="n">
        <v>500.20570681</v>
      </c>
      <c r="H31" s="20" t="n">
        <v>2.75397438</v>
      </c>
      <c r="I31" s="18" t="s">
        <v>404</v>
      </c>
      <c r="J31" s="20" t="s">
        <v>404</v>
      </c>
      <c r="K31" s="18" t="s">
        <v>404</v>
      </c>
      <c r="L31" s="20" t="s">
        <v>404</v>
      </c>
      <c r="M31" s="18" t="s">
        <v>404</v>
      </c>
      <c r="N31" s="20" t="s">
        <v>404</v>
      </c>
      <c r="O31" s="18" t="s">
        <v>404</v>
      </c>
      <c r="P31" s="20" t="s">
        <v>404</v>
      </c>
      <c r="Q31" s="18" t="n">
        <v>501.39528864</v>
      </c>
      <c r="R31" s="20" t="n">
        <v>10.19371522</v>
      </c>
    </row>
    <row r="32" spans="1:18">
      <c r="A32" s="15" t="s">
        <v>429</v>
      </c>
      <c r="B32" s="17" t="n">
        <v>4478</v>
      </c>
      <c r="C32" s="18">
        <f>(0.0/B32*100)</f>
        <v/>
      </c>
      <c r="D32" s="19" t="n">
        <v>4478</v>
      </c>
      <c r="E32" s="18" t="n">
        <v>508.19435404</v>
      </c>
      <c r="F32" s="20" t="n">
        <v>3.10246757</v>
      </c>
      <c r="G32" s="18" t="n">
        <v>495.72822703</v>
      </c>
      <c r="H32" s="20" t="n">
        <v>3.61878657</v>
      </c>
      <c r="I32" s="18" t="s">
        <v>404</v>
      </c>
      <c r="J32" s="20" t="s">
        <v>404</v>
      </c>
      <c r="K32" s="18" t="s">
        <v>404</v>
      </c>
      <c r="L32" s="20" t="s">
        <v>404</v>
      </c>
      <c r="M32" s="18" t="s">
        <v>404</v>
      </c>
      <c r="N32" s="20" t="s">
        <v>404</v>
      </c>
      <c r="O32" s="18" t="s">
        <v>404</v>
      </c>
      <c r="P32" s="20" t="s">
        <v>404</v>
      </c>
      <c r="Q32" s="18" t="n">
        <v>521.80906097</v>
      </c>
      <c r="R32" s="20" t="n">
        <v>12.55686635</v>
      </c>
    </row>
    <row r="33" spans="1:18">
      <c r="A33" s="15" t="s">
        <v>430</v>
      </c>
      <c r="B33" s="17" t="n">
        <v>7325</v>
      </c>
      <c r="C33" s="18">
        <f>(29.0/B33*100)</f>
        <v/>
      </c>
      <c r="D33" s="19" t="n">
        <v>7296</v>
      </c>
      <c r="E33" s="18" t="n">
        <v>501.79160604</v>
      </c>
      <c r="F33" s="20" t="n">
        <v>3.84680848</v>
      </c>
      <c r="G33" s="18" t="n">
        <v>497.99306844</v>
      </c>
      <c r="H33" s="20" t="n">
        <v>5.47870854</v>
      </c>
      <c r="I33" s="18" t="s">
        <v>404</v>
      </c>
      <c r="J33" s="20" t="s">
        <v>404</v>
      </c>
      <c r="K33" s="18" t="s">
        <v>404</v>
      </c>
      <c r="L33" s="20" t="s">
        <v>404</v>
      </c>
      <c r="M33" s="18" t="s">
        <v>404</v>
      </c>
      <c r="N33" s="20" t="s">
        <v>404</v>
      </c>
      <c r="O33" s="18" t="s">
        <v>404</v>
      </c>
      <c r="P33" s="20" t="s">
        <v>404</v>
      </c>
      <c r="Q33" s="18" t="n">
        <v>437.88428046</v>
      </c>
      <c r="R33" s="20" t="n">
        <v>8.83370727</v>
      </c>
    </row>
    <row r="34" spans="1:18">
      <c r="A34" s="15" t="s">
        <v>431</v>
      </c>
      <c r="B34" s="17" t="n">
        <v>6350</v>
      </c>
      <c r="C34" s="18">
        <f>(0.0/B34*100)</f>
        <v/>
      </c>
      <c r="D34" s="19" t="n">
        <v>6350</v>
      </c>
      <c r="E34" s="18" t="n">
        <v>481.91191004</v>
      </c>
      <c r="F34" s="20" t="n">
        <v>3.37180032</v>
      </c>
      <c r="G34" s="18" t="n">
        <v>457.26582334</v>
      </c>
      <c r="H34" s="20" t="n">
        <v>6.87067316</v>
      </c>
      <c r="I34" s="18" t="s">
        <v>404</v>
      </c>
      <c r="J34" s="20" t="s">
        <v>404</v>
      </c>
      <c r="K34" s="18" t="s">
        <v>404</v>
      </c>
      <c r="L34" s="20" t="s">
        <v>404</v>
      </c>
      <c r="M34" s="18" t="s">
        <v>404</v>
      </c>
      <c r="N34" s="20" t="s">
        <v>404</v>
      </c>
      <c r="O34" s="18" t="s">
        <v>404</v>
      </c>
      <c r="P34" s="20" t="s">
        <v>404</v>
      </c>
      <c r="Q34" s="18" t="n">
        <v>478.21350489</v>
      </c>
      <c r="R34" s="20" t="n">
        <v>13.56673976</v>
      </c>
    </row>
    <row r="35" spans="1:18">
      <c r="A35" s="15" t="s">
        <v>432</v>
      </c>
      <c r="B35" s="17" t="n">
        <v>6406</v>
      </c>
      <c r="C35" s="18">
        <f>(443.0/B35*100)</f>
        <v/>
      </c>
      <c r="D35" s="19" t="n">
        <v>5963</v>
      </c>
      <c r="E35" s="18" t="n">
        <v>514.10444448</v>
      </c>
      <c r="F35" s="20" t="n">
        <v>1.55632025</v>
      </c>
      <c r="G35" s="18" t="n">
        <v>490.74683793</v>
      </c>
      <c r="H35" s="20" t="n">
        <v>3.75445007</v>
      </c>
      <c r="I35" s="18" t="s">
        <v>404</v>
      </c>
      <c r="J35" s="20" t="s">
        <v>404</v>
      </c>
      <c r="K35" s="18" t="s">
        <v>404</v>
      </c>
      <c r="L35" s="20" t="s">
        <v>404</v>
      </c>
      <c r="M35" s="18" t="s">
        <v>404</v>
      </c>
      <c r="N35" s="20" t="s">
        <v>404</v>
      </c>
      <c r="O35" s="18" t="s">
        <v>404</v>
      </c>
      <c r="P35" s="20" t="s">
        <v>404</v>
      </c>
      <c r="Q35" s="18" t="n">
        <v>570.01152964</v>
      </c>
      <c r="R35" s="20" t="n">
        <v>12.67550181</v>
      </c>
    </row>
    <row r="36" spans="1:18">
      <c r="A36" s="15" t="s">
        <v>433</v>
      </c>
      <c r="B36" s="17" t="n">
        <v>6736</v>
      </c>
      <c r="C36" s="18">
        <f>(10.0/B36*100)</f>
        <v/>
      </c>
      <c r="D36" s="19" t="n">
        <v>6726</v>
      </c>
      <c r="E36" s="18" t="n">
        <v>489.14870892</v>
      </c>
      <c r="F36" s="20" t="n">
        <v>3.51929236</v>
      </c>
      <c r="G36" s="18" t="n">
        <v>482.4022028</v>
      </c>
      <c r="H36" s="20" t="n">
        <v>3.24946031</v>
      </c>
      <c r="I36" s="18" t="s">
        <v>404</v>
      </c>
      <c r="J36" s="20" t="s">
        <v>404</v>
      </c>
      <c r="K36" s="18" t="s">
        <v>404</v>
      </c>
      <c r="L36" s="20" t="s">
        <v>404</v>
      </c>
      <c r="M36" s="18" t="s">
        <v>404</v>
      </c>
      <c r="N36" s="20" t="s">
        <v>404</v>
      </c>
      <c r="O36" s="18" t="s">
        <v>404</v>
      </c>
      <c r="P36" s="20" t="s">
        <v>404</v>
      </c>
      <c r="Q36" s="18" t="n">
        <v>495.84825738</v>
      </c>
      <c r="R36" s="20" t="n">
        <v>9.28819644</v>
      </c>
    </row>
    <row r="37" spans="1:18">
      <c r="A37" s="15" t="s">
        <v>434</v>
      </c>
      <c r="B37" s="17" t="n">
        <v>5458</v>
      </c>
      <c r="C37" s="18">
        <f>(0.0/B37*100)</f>
        <v/>
      </c>
      <c r="D37" s="19" t="n">
        <v>5458</v>
      </c>
      <c r="E37" s="18" t="n">
        <v>512.55801331</v>
      </c>
      <c r="F37" s="20" t="n">
        <v>7.65208388</v>
      </c>
      <c r="G37" s="18" t="n">
        <v>489.03687744</v>
      </c>
      <c r="H37" s="20" t="n">
        <v>3.68079956</v>
      </c>
      <c r="I37" s="18" t="s">
        <v>404</v>
      </c>
      <c r="J37" s="20" t="s">
        <v>404</v>
      </c>
      <c r="K37" s="18" t="s">
        <v>404</v>
      </c>
      <c r="L37" s="20" t="s">
        <v>404</v>
      </c>
      <c r="M37" s="18" t="s">
        <v>404</v>
      </c>
      <c r="N37" s="20" t="s">
        <v>404</v>
      </c>
      <c r="O37" s="18" t="s">
        <v>404</v>
      </c>
      <c r="P37" s="20" t="s">
        <v>404</v>
      </c>
      <c r="Q37" s="18" t="n">
        <v>487.87376374</v>
      </c>
      <c r="R37" s="20" t="n">
        <v>13.08888976</v>
      </c>
    </row>
    <row r="38" spans="1:18">
      <c r="A38" s="15" t="s">
        <v>435</v>
      </c>
      <c r="B38" s="17" t="n">
        <v>5860</v>
      </c>
      <c r="C38" s="18">
        <f>(268.0/B38*100)</f>
        <v/>
      </c>
      <c r="D38" s="19" t="n">
        <v>5592</v>
      </c>
      <c r="E38" s="18" t="n">
        <v>532.9378650800001</v>
      </c>
      <c r="F38" s="20" t="n">
        <v>8.634261220000001</v>
      </c>
      <c r="G38" s="18" t="n">
        <v>517.40361421</v>
      </c>
      <c r="H38" s="20" t="n">
        <v>3.68040777</v>
      </c>
      <c r="I38" s="18" t="s">
        <v>404</v>
      </c>
      <c r="J38" s="20" t="s">
        <v>404</v>
      </c>
      <c r="K38" s="18" t="s">
        <v>404</v>
      </c>
      <c r="L38" s="20" t="s">
        <v>404</v>
      </c>
      <c r="M38" s="18" t="s">
        <v>404</v>
      </c>
      <c r="N38" s="20" t="s">
        <v>404</v>
      </c>
      <c r="O38" s="18" t="s">
        <v>404</v>
      </c>
      <c r="P38" s="20" t="s">
        <v>404</v>
      </c>
      <c r="Q38" s="18" t="n">
        <v>504.54338424</v>
      </c>
      <c r="R38" s="20" t="n">
        <v>13.55352246</v>
      </c>
    </row>
    <row r="39" spans="1:18">
      <c r="A39" s="15" t="s">
        <v>436</v>
      </c>
      <c r="B39" s="17" t="n">
        <v>5895</v>
      </c>
      <c r="C39" s="18">
        <f>(0.0/B39*100)</f>
        <v/>
      </c>
      <c r="D39" s="19" t="n">
        <v>5895</v>
      </c>
      <c r="E39" s="18" t="n">
        <v>442.66381151</v>
      </c>
      <c r="F39" s="20" t="n">
        <v>7.40212961</v>
      </c>
      <c r="G39" s="18" t="n">
        <v>406.36781588</v>
      </c>
      <c r="H39" s="20" t="n">
        <v>5.34598304</v>
      </c>
      <c r="I39" s="18" t="s">
        <v>404</v>
      </c>
      <c r="J39" s="20" t="s">
        <v>404</v>
      </c>
      <c r="K39" s="18" t="s">
        <v>404</v>
      </c>
      <c r="L39" s="20" t="s">
        <v>404</v>
      </c>
      <c r="M39" s="18" t="s">
        <v>404</v>
      </c>
      <c r="N39" s="20" t="s">
        <v>404</v>
      </c>
      <c r="O39" s="18" t="s">
        <v>404</v>
      </c>
      <c r="P39" s="20" t="s">
        <v>404</v>
      </c>
      <c r="Q39" s="18" t="n">
        <v>380.52451305</v>
      </c>
      <c r="R39" s="20" t="n">
        <v>13.96689147</v>
      </c>
    </row>
    <row r="40" spans="1:18">
      <c r="A40" s="15" t="s">
        <v>437</v>
      </c>
      <c r="B40" s="17" t="n">
        <v>14157</v>
      </c>
      <c r="C40" s="18">
        <f>(2602.0/B40*100)</f>
        <v/>
      </c>
      <c r="D40" s="19" t="n">
        <v>11555</v>
      </c>
      <c r="E40" s="18" t="n">
        <v>494.33727631</v>
      </c>
      <c r="F40" s="20" t="n">
        <v>4.1451453</v>
      </c>
      <c r="G40" s="18" t="n">
        <v>488.38693872</v>
      </c>
      <c r="H40" s="20" t="n">
        <v>6.61995947</v>
      </c>
      <c r="I40" s="18" t="s">
        <v>404</v>
      </c>
      <c r="J40" s="20" t="s">
        <v>404</v>
      </c>
      <c r="K40" s="18" t="s">
        <v>404</v>
      </c>
      <c r="L40" s="20" t="s">
        <v>404</v>
      </c>
      <c r="M40" s="18" t="s">
        <v>404</v>
      </c>
      <c r="N40" s="20" t="s">
        <v>404</v>
      </c>
      <c r="O40" s="18" t="s">
        <v>404</v>
      </c>
      <c r="P40" s="20" t="s">
        <v>404</v>
      </c>
      <c r="Q40" s="18" t="n">
        <v>495.64660548</v>
      </c>
      <c r="R40" s="20" t="n">
        <v>8.13505071</v>
      </c>
    </row>
    <row r="41" spans="1:18">
      <c r="A41" s="15" t="s">
        <v>438</v>
      </c>
      <c r="B41" s="17" t="n">
        <v>5712</v>
      </c>
      <c r="C41" s="18">
        <f>(70.0/B41*100)</f>
        <v/>
      </c>
      <c r="D41" s="19" t="n">
        <v>5642</v>
      </c>
      <c r="E41" s="18" t="n">
        <v>471.18817777</v>
      </c>
      <c r="F41" s="20" t="n">
        <v>3.19661103</v>
      </c>
      <c r="G41" s="18" t="n">
        <v>450.71146015</v>
      </c>
      <c r="H41" s="20" t="n">
        <v>14.31205554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432.43621028</v>
      </c>
      <c r="F44" s="20" t="n">
        <v>6.1297391</v>
      </c>
      <c r="G44" s="18" t="n">
        <v>404.75034544</v>
      </c>
      <c r="H44" s="20" t="n">
        <v>3.74966478</v>
      </c>
      <c r="I44" s="18" t="s">
        <v>404</v>
      </c>
      <c r="J44" s="20" t="s">
        <v>404</v>
      </c>
      <c r="K44" s="18" t="s">
        <v>404</v>
      </c>
      <c r="L44" s="20" t="s">
        <v>404</v>
      </c>
      <c r="M44" s="18" t="s">
        <v>404</v>
      </c>
      <c r="N44" s="20" t="s">
        <v>404</v>
      </c>
      <c r="O44" s="18" t="s">
        <v>404</v>
      </c>
      <c r="P44" s="20" t="s">
        <v>404</v>
      </c>
      <c r="Q44" s="18" t="n">
        <v>395.5262746</v>
      </c>
      <c r="R44" s="20" t="n">
        <v>8.335690339999999</v>
      </c>
    </row>
    <row r="45" spans="1:18">
      <c r="A45" s="15" t="s">
        <v>442</v>
      </c>
      <c r="B45" s="17" t="n">
        <v>5519</v>
      </c>
      <c r="C45" s="18">
        <f>(0.0/B45*100)</f>
        <v/>
      </c>
      <c r="D45" s="19" t="n">
        <v>5519</v>
      </c>
      <c r="E45" s="18" t="n">
        <v>354.89212352</v>
      </c>
      <c r="F45" s="20" t="n">
        <v>5.0793898</v>
      </c>
      <c r="G45" s="18" t="n">
        <v>367.24519176</v>
      </c>
      <c r="H45" s="20" t="n">
        <v>5.12223065</v>
      </c>
      <c r="I45" s="18" t="s">
        <v>404</v>
      </c>
      <c r="J45" s="20" t="s">
        <v>404</v>
      </c>
      <c r="K45" s="18" t="s">
        <v>404</v>
      </c>
      <c r="L45" s="20" t="s">
        <v>404</v>
      </c>
      <c r="M45" s="18" t="s">
        <v>404</v>
      </c>
      <c r="N45" s="20" t="s">
        <v>404</v>
      </c>
      <c r="O45" s="18" t="s">
        <v>404</v>
      </c>
      <c r="P45" s="20" t="s">
        <v>404</v>
      </c>
      <c r="Q45" s="18" t="n">
        <v>343.82500788</v>
      </c>
      <c r="R45" s="20" t="n">
        <v>7.86227944</v>
      </c>
    </row>
    <row r="46" spans="1:18">
      <c r="A46" s="15" t="s">
        <v>443</v>
      </c>
      <c r="B46" s="17" t="n">
        <v>23141</v>
      </c>
      <c r="C46" s="18">
        <f>(4196.0/B46*100)</f>
        <v/>
      </c>
      <c r="D46" s="19" t="n">
        <v>18945</v>
      </c>
      <c r="E46" s="18" t="n">
        <v>399.08660609</v>
      </c>
      <c r="F46" s="20" t="n">
        <v>6.63867042</v>
      </c>
      <c r="G46" s="18" t="n">
        <v>383.12139283</v>
      </c>
      <c r="H46" s="20" t="n">
        <v>3.97517245</v>
      </c>
      <c r="I46" s="18" t="s">
        <v>404</v>
      </c>
      <c r="J46" s="20" t="s">
        <v>404</v>
      </c>
      <c r="K46" s="18" t="s">
        <v>404</v>
      </c>
      <c r="L46" s="20" t="s">
        <v>404</v>
      </c>
      <c r="M46" s="18" t="s">
        <v>404</v>
      </c>
      <c r="N46" s="20" t="s">
        <v>404</v>
      </c>
      <c r="O46" s="18" t="s">
        <v>404</v>
      </c>
      <c r="P46" s="20" t="s">
        <v>404</v>
      </c>
      <c r="Q46" s="18" t="n">
        <v>332.5314839</v>
      </c>
      <c r="R46" s="20" t="n">
        <v>6.9890374</v>
      </c>
    </row>
    <row r="47" spans="1:18">
      <c r="A47" s="15" t="s">
        <v>444</v>
      </c>
      <c r="B47" s="17" t="n">
        <v>5928</v>
      </c>
      <c r="C47" s="18">
        <f>(0.0/B47*100)</f>
        <v/>
      </c>
      <c r="D47" s="19" t="n">
        <v>5928</v>
      </c>
      <c r="E47" s="18" t="n">
        <v>452.90835381</v>
      </c>
      <c r="F47" s="20" t="n">
        <v>5.98757666</v>
      </c>
      <c r="G47" s="18" t="n">
        <v>427.21772572</v>
      </c>
      <c r="H47" s="20" t="n">
        <v>6.22755771</v>
      </c>
      <c r="I47" s="18" t="s">
        <v>404</v>
      </c>
      <c r="J47" s="20" t="s">
        <v>404</v>
      </c>
      <c r="K47" s="18" t="s">
        <v>404</v>
      </c>
      <c r="L47" s="20" t="s">
        <v>404</v>
      </c>
      <c r="M47" s="18" t="s">
        <v>404</v>
      </c>
      <c r="N47" s="20" t="s">
        <v>404</v>
      </c>
      <c r="O47" s="18" t="s">
        <v>404</v>
      </c>
      <c r="P47" s="20" t="s">
        <v>404</v>
      </c>
      <c r="Q47" s="18" t="n">
        <v>428.06866487</v>
      </c>
      <c r="R47" s="20" t="n">
        <v>30.2072387</v>
      </c>
    </row>
    <row r="48" spans="1:18">
      <c r="A48" s="15" t="s">
        <v>445</v>
      </c>
      <c r="B48" s="17" t="n">
        <v>9841</v>
      </c>
      <c r="C48" s="18">
        <f>(0.0/B48*100)</f>
        <v/>
      </c>
      <c r="D48" s="19" t="n">
        <v>9841</v>
      </c>
      <c r="E48" s="18" t="n">
        <v>538.67121894</v>
      </c>
      <c r="F48" s="20" t="n">
        <v>5.88715214</v>
      </c>
      <c r="G48" s="18" t="n">
        <v>505.54457193</v>
      </c>
      <c r="H48" s="20" t="n">
        <v>17.33758454</v>
      </c>
      <c r="I48" s="18" t="s">
        <v>404</v>
      </c>
      <c r="J48" s="20" t="s">
        <v>404</v>
      </c>
      <c r="K48" s="18" t="s">
        <v>404</v>
      </c>
      <c r="L48" s="20" t="s">
        <v>404</v>
      </c>
      <c r="M48" s="18" t="s">
        <v>404</v>
      </c>
      <c r="N48" s="20" t="s">
        <v>404</v>
      </c>
      <c r="O48" s="18" t="s">
        <v>404</v>
      </c>
      <c r="P48" s="20" t="s">
        <v>404</v>
      </c>
      <c r="Q48" s="18" t="n">
        <v>488.66629571</v>
      </c>
      <c r="R48" s="20" t="n">
        <v>23.27209012</v>
      </c>
    </row>
    <row r="49" spans="1:18">
      <c r="A49" s="15" t="s">
        <v>446</v>
      </c>
      <c r="B49" s="17" t="n">
        <v>6349</v>
      </c>
      <c r="C49" s="18">
        <f>(52.0/B49*100)</f>
        <v/>
      </c>
      <c r="D49" s="19" t="n">
        <v>6297</v>
      </c>
      <c r="E49" s="18" t="n">
        <v>418.39010717</v>
      </c>
      <c r="F49" s="20" t="n">
        <v>6.05355728</v>
      </c>
      <c r="G49" s="18" t="n">
        <v>407.01858479</v>
      </c>
      <c r="H49" s="20" t="n">
        <v>3.99096732</v>
      </c>
      <c r="I49" s="18" t="s">
        <v>404</v>
      </c>
      <c r="J49" s="20" t="s">
        <v>404</v>
      </c>
      <c r="K49" s="18" t="s">
        <v>404</v>
      </c>
      <c r="L49" s="20" t="s">
        <v>404</v>
      </c>
      <c r="M49" s="18" t="s">
        <v>404</v>
      </c>
      <c r="N49" s="20" t="s">
        <v>404</v>
      </c>
      <c r="O49" s="18" t="s">
        <v>404</v>
      </c>
      <c r="P49" s="20" t="s">
        <v>404</v>
      </c>
      <c r="Q49" s="18" t="n">
        <v>383.93588999</v>
      </c>
      <c r="R49" s="20" t="n">
        <v>12.68520469</v>
      </c>
    </row>
    <row r="50" spans="1:18">
      <c r="A50" s="15" t="s">
        <v>447</v>
      </c>
      <c r="B50" s="17" t="n">
        <v>11795</v>
      </c>
      <c r="C50" s="18">
        <f>(1031.0/B50*100)</f>
        <v/>
      </c>
      <c r="D50" s="19" t="n">
        <v>10764</v>
      </c>
      <c r="E50" s="18" t="n">
        <v>400.98462263</v>
      </c>
      <c r="F50" s="20" t="n">
        <v>5.58969463</v>
      </c>
      <c r="G50" s="18" t="n">
        <v>385.86485158</v>
      </c>
      <c r="H50" s="20" t="n">
        <v>3.60282383</v>
      </c>
      <c r="I50" s="18" t="s">
        <v>404</v>
      </c>
      <c r="J50" s="20" t="s">
        <v>404</v>
      </c>
      <c r="K50" s="18" t="s">
        <v>404</v>
      </c>
      <c r="L50" s="20" t="s">
        <v>404</v>
      </c>
      <c r="M50" s="18" t="s">
        <v>404</v>
      </c>
      <c r="N50" s="20" t="s">
        <v>404</v>
      </c>
      <c r="O50" s="18" t="s">
        <v>404</v>
      </c>
      <c r="P50" s="20" t="s">
        <v>404</v>
      </c>
      <c r="Q50" s="18" t="n">
        <v>390.5581264</v>
      </c>
      <c r="R50" s="20" t="n">
        <v>9.05885908</v>
      </c>
    </row>
    <row r="51" spans="1:18">
      <c r="A51" s="15" t="s">
        <v>448</v>
      </c>
      <c r="B51" s="17" t="n">
        <v>6866</v>
      </c>
      <c r="C51" s="18">
        <f>(0.0/B51*100)</f>
        <v/>
      </c>
      <c r="D51" s="19" t="n">
        <v>6866</v>
      </c>
      <c r="E51" s="18" t="n">
        <v>390.49876444</v>
      </c>
      <c r="F51" s="20" t="n">
        <v>8.666782299999999</v>
      </c>
      <c r="G51" s="18" t="n">
        <v>402.07379879</v>
      </c>
      <c r="H51" s="20" t="n">
        <v>2.63441506</v>
      </c>
      <c r="I51" s="18" t="s">
        <v>404</v>
      </c>
      <c r="J51" s="20" t="s">
        <v>404</v>
      </c>
      <c r="K51" s="18" t="s">
        <v>404</v>
      </c>
      <c r="L51" s="20" t="s">
        <v>404</v>
      </c>
      <c r="M51" s="18" t="s">
        <v>404</v>
      </c>
      <c r="N51" s="20" t="s">
        <v>404</v>
      </c>
      <c r="O51" s="18" t="s">
        <v>404</v>
      </c>
      <c r="P51" s="20" t="s">
        <v>404</v>
      </c>
      <c r="Q51" s="18" t="n">
        <v>382.34313001</v>
      </c>
      <c r="R51" s="20" t="n">
        <v>11.63050549</v>
      </c>
    </row>
    <row r="52" spans="1:18">
      <c r="A52" s="15" t="s">
        <v>449</v>
      </c>
      <c r="B52" s="17" t="n">
        <v>5809</v>
      </c>
      <c r="C52" s="18">
        <f>(0.0/B52*100)</f>
        <v/>
      </c>
      <c r="D52" s="19" t="n">
        <v>5809</v>
      </c>
      <c r="E52" s="18" t="n">
        <v>470.29857288</v>
      </c>
      <c r="F52" s="20" t="n">
        <v>4.63158562</v>
      </c>
      <c r="G52" s="18" t="n">
        <v>455.02428503</v>
      </c>
      <c r="H52" s="20" t="n">
        <v>5.53951802</v>
      </c>
      <c r="I52" s="18" t="s">
        <v>404</v>
      </c>
      <c r="J52" s="20" t="s">
        <v>404</v>
      </c>
      <c r="K52" s="18" t="s">
        <v>404</v>
      </c>
      <c r="L52" s="20" t="s">
        <v>404</v>
      </c>
      <c r="M52" s="18" t="s">
        <v>404</v>
      </c>
      <c r="N52" s="20" t="s">
        <v>404</v>
      </c>
      <c r="O52" s="18" t="s">
        <v>404</v>
      </c>
      <c r="P52" s="20" t="s">
        <v>404</v>
      </c>
      <c r="Q52" s="18" t="n">
        <v>447.97936941</v>
      </c>
      <c r="R52" s="20" t="n">
        <v>20.72875541</v>
      </c>
    </row>
    <row r="53" spans="1:18">
      <c r="A53" s="15" t="s">
        <v>450</v>
      </c>
      <c r="B53" s="17" t="n">
        <v>5571</v>
      </c>
      <c r="C53" s="18">
        <f>(0.0/B53*100)</f>
        <v/>
      </c>
      <c r="D53" s="19" t="n">
        <v>5571</v>
      </c>
      <c r="E53" s="18" t="n">
        <v>437.4057996</v>
      </c>
      <c r="F53" s="20" t="n">
        <v>1.72159136</v>
      </c>
      <c r="G53" s="18" t="n">
        <v>457.91668847</v>
      </c>
      <c r="H53" s="20" t="n">
        <v>8.439315710000001</v>
      </c>
      <c r="I53" s="18" t="s">
        <v>404</v>
      </c>
      <c r="J53" s="20" t="s">
        <v>404</v>
      </c>
      <c r="K53" s="18" t="s">
        <v>404</v>
      </c>
      <c r="L53" s="20" t="s">
        <v>404</v>
      </c>
      <c r="M53" s="18" t="s">
        <v>404</v>
      </c>
      <c r="N53" s="20" t="s">
        <v>404</v>
      </c>
      <c r="O53" s="18" t="s">
        <v>404</v>
      </c>
      <c r="P53" s="20" t="s">
        <v>404</v>
      </c>
      <c r="Q53" s="18" t="n">
        <v>366.08706649</v>
      </c>
      <c r="R53" s="20" t="n">
        <v>8.024731620000001</v>
      </c>
    </row>
    <row r="54" spans="1:18">
      <c r="A54" s="15" t="s">
        <v>451</v>
      </c>
      <c r="B54" s="17" t="n">
        <v>4740</v>
      </c>
      <c r="C54" s="18">
        <f>(199.0/B54*100)</f>
        <v/>
      </c>
      <c r="D54" s="19" t="n">
        <v>4541</v>
      </c>
      <c r="E54" s="18" t="n">
        <v>342.11916546</v>
      </c>
      <c r="F54" s="20" t="n">
        <v>9.14669155</v>
      </c>
      <c r="G54" s="18" t="n">
        <v>328.08005875</v>
      </c>
      <c r="H54" s="20" t="n">
        <v>3.85947188</v>
      </c>
      <c r="I54" s="18" t="s">
        <v>404</v>
      </c>
      <c r="J54" s="20" t="s">
        <v>404</v>
      </c>
      <c r="K54" s="18" t="s">
        <v>404</v>
      </c>
      <c r="L54" s="20" t="s">
        <v>404</v>
      </c>
      <c r="M54" s="18" t="s">
        <v>404</v>
      </c>
      <c r="N54" s="20" t="s">
        <v>404</v>
      </c>
      <c r="O54" s="18" t="s">
        <v>404</v>
      </c>
      <c r="P54" s="20" t="s">
        <v>404</v>
      </c>
      <c r="Q54" s="18" t="n">
        <v>308.76204636</v>
      </c>
      <c r="R54" s="20" t="n">
        <v>7.15343526</v>
      </c>
    </row>
    <row r="55" spans="1:18">
      <c r="A55" s="15" t="s">
        <v>452</v>
      </c>
      <c r="B55" s="17" t="n">
        <v>5316</v>
      </c>
      <c r="C55" s="18">
        <f>(43.0/B55*100)</f>
        <v/>
      </c>
      <c r="D55" s="19" t="n">
        <v>5273</v>
      </c>
      <c r="E55" s="18" t="n">
        <v>402.95241637</v>
      </c>
      <c r="F55" s="20" t="n">
        <v>3.66796805</v>
      </c>
      <c r="G55" s="18" t="n">
        <v>406.21240152</v>
      </c>
      <c r="H55" s="20" t="n">
        <v>6.21167615</v>
      </c>
      <c r="I55" s="18" t="s">
        <v>404</v>
      </c>
      <c r="J55" s="20" t="s">
        <v>404</v>
      </c>
      <c r="K55" s="18" t="s">
        <v>404</v>
      </c>
      <c r="L55" s="20" t="s">
        <v>404</v>
      </c>
      <c r="M55" s="18" t="s">
        <v>404</v>
      </c>
      <c r="N55" s="20" t="s">
        <v>404</v>
      </c>
      <c r="O55" s="18" t="s">
        <v>404</v>
      </c>
      <c r="P55" s="20" t="s">
        <v>404</v>
      </c>
      <c r="Q55" s="18" t="n">
        <v>401.06994096</v>
      </c>
      <c r="R55" s="20" t="n">
        <v>11.42403639</v>
      </c>
    </row>
    <row r="56" spans="1:18">
      <c r="A56" s="15" t="s">
        <v>453</v>
      </c>
      <c r="B56" s="17" t="n">
        <v>5359</v>
      </c>
      <c r="C56" s="18">
        <f>(0.0/B56*100)</f>
        <v/>
      </c>
      <c r="D56" s="19" t="n">
        <v>5359</v>
      </c>
      <c r="E56" s="18" t="n">
        <v>551.68673897</v>
      </c>
      <c r="F56" s="20" t="n">
        <v>3.62740673</v>
      </c>
      <c r="G56" s="18" t="n">
        <v>533.73506786</v>
      </c>
      <c r="H56" s="20" t="n">
        <v>11.95989172</v>
      </c>
      <c r="I56" s="18" t="s">
        <v>404</v>
      </c>
      <c r="J56" s="20" t="s">
        <v>404</v>
      </c>
      <c r="K56" s="18" t="s">
        <v>404</v>
      </c>
      <c r="L56" s="20" t="s">
        <v>404</v>
      </c>
      <c r="M56" s="18" t="s">
        <v>404</v>
      </c>
      <c r="N56" s="20" t="s">
        <v>404</v>
      </c>
      <c r="O56" s="18" t="s">
        <v>404</v>
      </c>
      <c r="P56" s="20" t="s">
        <v>404</v>
      </c>
      <c r="Q56" s="18" t="n">
        <v>526.61092704</v>
      </c>
      <c r="R56" s="20" t="n">
        <v>13.67610197</v>
      </c>
    </row>
    <row r="57" spans="1:18">
      <c r="A57" s="15" t="s">
        <v>454</v>
      </c>
      <c r="B57" s="17" t="n">
        <v>6513</v>
      </c>
      <c r="C57" s="18">
        <f>(0.0/B57*100)</f>
        <v/>
      </c>
      <c r="D57" s="19" t="n">
        <v>6513</v>
      </c>
      <c r="E57" s="18" t="n">
        <v>398.3313681</v>
      </c>
      <c r="F57" s="20" t="n">
        <v>4.49786919</v>
      </c>
      <c r="G57" s="18" t="n">
        <v>366.0792321</v>
      </c>
      <c r="H57" s="20" t="n">
        <v>5.874469</v>
      </c>
      <c r="I57" s="18" t="s">
        <v>404</v>
      </c>
      <c r="J57" s="20" t="s">
        <v>404</v>
      </c>
      <c r="K57" s="18" t="s">
        <v>404</v>
      </c>
      <c r="L57" s="20" t="s">
        <v>404</v>
      </c>
      <c r="M57" s="18" t="s">
        <v>404</v>
      </c>
      <c r="N57" s="20" t="s">
        <v>404</v>
      </c>
      <c r="O57" s="18" t="s">
        <v>404</v>
      </c>
      <c r="P57" s="20" t="s">
        <v>404</v>
      </c>
      <c r="Q57" s="18" t="n">
        <v>366.62672303</v>
      </c>
      <c r="R57" s="20" t="n">
        <v>15.07787734</v>
      </c>
    </row>
    <row r="58" spans="1:18">
      <c r="A58" s="15" t="s">
        <v>455</v>
      </c>
      <c r="B58" s="17" t="n">
        <v>7267</v>
      </c>
      <c r="C58" s="18">
        <f>(0.0/B58*100)</f>
        <v/>
      </c>
      <c r="D58" s="19" t="n">
        <v>7267</v>
      </c>
      <c r="E58" s="18" t="n">
        <v>388.01037995</v>
      </c>
      <c r="F58" s="20" t="n">
        <v>4.92656651</v>
      </c>
      <c r="G58" s="18" t="n">
        <v>374.59475365</v>
      </c>
      <c r="H58" s="20" t="n">
        <v>4.14606652</v>
      </c>
      <c r="I58" s="18" t="s">
        <v>404</v>
      </c>
      <c r="J58" s="20" t="s">
        <v>404</v>
      </c>
      <c r="K58" s="18" t="s">
        <v>404</v>
      </c>
      <c r="L58" s="20" t="s">
        <v>404</v>
      </c>
      <c r="M58" s="18" t="s">
        <v>404</v>
      </c>
      <c r="N58" s="20" t="s">
        <v>404</v>
      </c>
      <c r="O58" s="18" t="s">
        <v>404</v>
      </c>
      <c r="P58" s="20" t="s">
        <v>404</v>
      </c>
      <c r="Q58" s="18" t="n">
        <v>372.61192113</v>
      </c>
      <c r="R58" s="20" t="n">
        <v>10.20469677</v>
      </c>
    </row>
    <row r="59" spans="1:18">
      <c r="A59" s="15" t="s">
        <v>456</v>
      </c>
      <c r="B59" s="17" t="n">
        <v>4826</v>
      </c>
      <c r="C59" s="18">
        <f>(0.0/B59*100)</f>
        <v/>
      </c>
      <c r="D59" s="19" t="n">
        <v>4826</v>
      </c>
      <c r="E59" s="18" t="n">
        <v>367.27492407</v>
      </c>
      <c r="F59" s="20" t="n">
        <v>3.03598965</v>
      </c>
      <c r="G59" s="18" t="n">
        <v>355.67324203</v>
      </c>
      <c r="H59" s="20" t="n">
        <v>2.08030147</v>
      </c>
      <c r="I59" s="18" t="s">
        <v>404</v>
      </c>
      <c r="J59" s="20" t="s">
        <v>404</v>
      </c>
      <c r="K59" s="18" t="s">
        <v>404</v>
      </c>
      <c r="L59" s="20" t="s">
        <v>404</v>
      </c>
      <c r="M59" s="18" t="s">
        <v>404</v>
      </c>
      <c r="N59" s="20" t="s">
        <v>404</v>
      </c>
      <c r="O59" s="18" t="s">
        <v>404</v>
      </c>
      <c r="P59" s="20" t="s">
        <v>404</v>
      </c>
      <c r="Q59" s="18" t="n">
        <v>363.0445305</v>
      </c>
      <c r="R59" s="20" t="n">
        <v>6.15692767</v>
      </c>
    </row>
    <row r="60" spans="1:18">
      <c r="A60" s="15" t="s">
        <v>457</v>
      </c>
      <c r="B60" s="17" t="n">
        <v>4546</v>
      </c>
      <c r="C60" s="18">
        <f>(0.0/B60*100)</f>
        <v/>
      </c>
      <c r="D60" s="19" t="n">
        <v>4546</v>
      </c>
      <c r="E60" s="18" t="n">
        <v>432.04349496</v>
      </c>
      <c r="F60" s="20" t="n">
        <v>7.14151249</v>
      </c>
      <c r="G60" s="18" t="n">
        <v>390.00720983</v>
      </c>
      <c r="H60" s="20" t="n">
        <v>6.17024167</v>
      </c>
      <c r="I60" s="18" t="s">
        <v>404</v>
      </c>
      <c r="J60" s="20" t="s">
        <v>404</v>
      </c>
      <c r="K60" s="18" t="s">
        <v>404</v>
      </c>
      <c r="L60" s="20" t="s">
        <v>404</v>
      </c>
      <c r="M60" s="18" t="s">
        <v>404</v>
      </c>
      <c r="N60" s="20" t="s">
        <v>404</v>
      </c>
      <c r="O60" s="18" t="s">
        <v>404</v>
      </c>
      <c r="P60" s="20" t="s">
        <v>404</v>
      </c>
      <c r="Q60" s="18" t="n">
        <v>359.6828327</v>
      </c>
      <c r="R60" s="20" t="n">
        <v>7.70201263</v>
      </c>
    </row>
    <row r="61" spans="1:18">
      <c r="A61" s="15" t="s">
        <v>458</v>
      </c>
      <c r="B61" s="17" t="n">
        <v>6525</v>
      </c>
      <c r="C61" s="18">
        <f>(0.0/B61*100)</f>
        <v/>
      </c>
      <c r="D61" s="19" t="n">
        <v>6525</v>
      </c>
      <c r="E61" s="18" t="n">
        <v>484.38441283</v>
      </c>
      <c r="F61" s="20" t="n">
        <v>3.0699546</v>
      </c>
      <c r="G61" s="18" t="n">
        <v>463.93584827</v>
      </c>
      <c r="H61" s="20" t="n">
        <v>4.86265075</v>
      </c>
      <c r="I61" s="18" t="s">
        <v>404</v>
      </c>
      <c r="J61" s="20" t="s">
        <v>404</v>
      </c>
      <c r="K61" s="18" t="s">
        <v>404</v>
      </c>
      <c r="L61" s="20" t="s">
        <v>404</v>
      </c>
      <c r="M61" s="18" t="s">
        <v>404</v>
      </c>
      <c r="N61" s="20" t="s">
        <v>404</v>
      </c>
      <c r="O61" s="18" t="s">
        <v>404</v>
      </c>
      <c r="P61" s="20" t="s">
        <v>404</v>
      </c>
      <c r="Q61" s="18" t="n">
        <v>493.17111432</v>
      </c>
      <c r="R61" s="20" t="n">
        <v>15.97581605</v>
      </c>
    </row>
    <row r="62" spans="1:18">
      <c r="A62" s="15" t="s">
        <v>459</v>
      </c>
      <c r="B62" s="17" t="n">
        <v>4476</v>
      </c>
      <c r="C62" s="18">
        <f>(0.0/B62*100)</f>
        <v/>
      </c>
      <c r="D62" s="19" t="n">
        <v>4476</v>
      </c>
      <c r="E62" s="18" t="n">
        <v>545.0252501799999</v>
      </c>
      <c r="F62" s="20" t="n">
        <v>1.13632564</v>
      </c>
      <c r="G62" s="18" t="n">
        <v>518.00408792</v>
      </c>
      <c r="H62" s="20" t="n">
        <v>5.3899356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371.0149107</v>
      </c>
      <c r="F63" s="20" t="n">
        <v>2.03397153</v>
      </c>
      <c r="G63" s="18" t="n">
        <v>367.56490211</v>
      </c>
      <c r="H63" s="20" t="n">
        <v>2.143525</v>
      </c>
      <c r="I63" s="18" t="s">
        <v>404</v>
      </c>
      <c r="J63" s="20" t="s">
        <v>404</v>
      </c>
      <c r="K63" s="18" t="s">
        <v>404</v>
      </c>
      <c r="L63" s="20" t="s">
        <v>404</v>
      </c>
      <c r="M63" s="18" t="s">
        <v>404</v>
      </c>
      <c r="N63" s="20" t="s">
        <v>404</v>
      </c>
      <c r="O63" s="18" t="s">
        <v>404</v>
      </c>
      <c r="P63" s="20" t="s">
        <v>404</v>
      </c>
      <c r="Q63" s="18" t="n">
        <v>381.91568853</v>
      </c>
      <c r="R63" s="20" t="n">
        <v>4.72601287</v>
      </c>
    </row>
    <row r="64" spans="1:18">
      <c r="A64" s="15" t="s">
        <v>461</v>
      </c>
      <c r="B64" s="17" t="n">
        <v>3634</v>
      </c>
      <c r="C64" s="18">
        <f>(27.0/B64*100)</f>
        <v/>
      </c>
      <c r="D64" s="19" t="n">
        <v>3607</v>
      </c>
      <c r="E64" s="18" t="n">
        <v>490.44785973</v>
      </c>
      <c r="F64" s="20" t="n">
        <v>2.17813511</v>
      </c>
      <c r="G64" s="18" t="n">
        <v>463.52153765</v>
      </c>
      <c r="H64" s="20" t="n">
        <v>2.29410193</v>
      </c>
      <c r="I64" s="18" t="s">
        <v>404</v>
      </c>
      <c r="J64" s="20" t="s">
        <v>404</v>
      </c>
      <c r="K64" s="18" t="s">
        <v>404</v>
      </c>
      <c r="L64" s="20" t="s">
        <v>404</v>
      </c>
      <c r="M64" s="18" t="s">
        <v>404</v>
      </c>
      <c r="N64" s="20" t="s">
        <v>404</v>
      </c>
      <c r="O64" s="18" t="s">
        <v>404</v>
      </c>
      <c r="P64" s="20" t="s">
        <v>404</v>
      </c>
      <c r="Q64" s="18" t="n">
        <v>462.8952884</v>
      </c>
      <c r="R64" s="20" t="n">
        <v>15.77970157</v>
      </c>
    </row>
    <row r="65" spans="1:18">
      <c r="A65" s="15" t="s">
        <v>462</v>
      </c>
      <c r="B65" s="17" t="n">
        <v>5325</v>
      </c>
      <c r="C65" s="18">
        <f>(0.0/B65*100)</f>
        <v/>
      </c>
      <c r="D65" s="19" t="n">
        <v>5325</v>
      </c>
      <c r="E65" s="18" t="n">
        <v>423.5651854</v>
      </c>
      <c r="F65" s="20" t="n">
        <v>5.09366975</v>
      </c>
      <c r="G65" s="18" t="n">
        <v>415.06670343</v>
      </c>
      <c r="H65" s="20" t="n">
        <v>3.75342755</v>
      </c>
      <c r="I65" s="18" t="s">
        <v>404</v>
      </c>
      <c r="J65" s="20" t="s">
        <v>404</v>
      </c>
      <c r="K65" s="18" t="s">
        <v>404</v>
      </c>
      <c r="L65" s="20" t="s">
        <v>404</v>
      </c>
      <c r="M65" s="18" t="s">
        <v>404</v>
      </c>
      <c r="N65" s="20" t="s">
        <v>404</v>
      </c>
      <c r="O65" s="18" t="s">
        <v>404</v>
      </c>
      <c r="P65" s="20" t="s">
        <v>404</v>
      </c>
      <c r="Q65" s="18" t="n">
        <v>433.9143712</v>
      </c>
      <c r="R65" s="20" t="n">
        <v>12.65841643</v>
      </c>
    </row>
    <row r="66" spans="1:18">
      <c r="A66" s="15" t="s">
        <v>463</v>
      </c>
      <c r="B66" s="17" t="n">
        <v>5665</v>
      </c>
      <c r="C66" s="18">
        <f>(0.0/B66*100)</f>
        <v/>
      </c>
      <c r="D66" s="19" t="n">
        <v>5665</v>
      </c>
      <c r="E66" s="18" t="n">
        <v>416.41015001</v>
      </c>
      <c r="F66" s="20" t="n">
        <v>1.41964283</v>
      </c>
      <c r="G66" s="18" t="n">
        <v>429.29532923</v>
      </c>
      <c r="H66" s="20" t="n">
        <v>5.4183091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392.76663422</v>
      </c>
      <c r="F67" s="20" t="n">
        <v>6.56250578</v>
      </c>
      <c r="G67" s="18" t="n">
        <v>382.43625608</v>
      </c>
      <c r="H67" s="20" t="n">
        <v>3.15584891</v>
      </c>
      <c r="I67" s="18" t="s">
        <v>404</v>
      </c>
      <c r="J67" s="20" t="s">
        <v>404</v>
      </c>
      <c r="K67" s="18" t="s">
        <v>404</v>
      </c>
      <c r="L67" s="20" t="s">
        <v>404</v>
      </c>
      <c r="M67" s="18" t="s">
        <v>404</v>
      </c>
      <c r="N67" s="20" t="s">
        <v>404</v>
      </c>
      <c r="O67" s="18" t="s">
        <v>404</v>
      </c>
      <c r="P67" s="20" t="s">
        <v>404</v>
      </c>
      <c r="Q67" s="18" t="n">
        <v>414.84565816</v>
      </c>
      <c r="R67" s="20" t="n">
        <v>13.68242296</v>
      </c>
    </row>
    <row r="68" spans="1:18">
      <c r="A68" s="15" t="s">
        <v>465</v>
      </c>
      <c r="B68" s="17" t="n">
        <v>12083</v>
      </c>
      <c r="C68" s="18">
        <f>(0.0/B68*100)</f>
        <v/>
      </c>
      <c r="D68" s="19" t="n">
        <v>12083</v>
      </c>
      <c r="E68" s="18" t="n">
        <v>404.94173937</v>
      </c>
      <c r="F68" s="20" t="n">
        <v>1.4105937</v>
      </c>
      <c r="G68" s="18" t="n">
        <v>387.11439021</v>
      </c>
      <c r="H68" s="20" t="n">
        <v>2.47506032</v>
      </c>
      <c r="I68" s="18" t="s">
        <v>404</v>
      </c>
      <c r="J68" s="20" t="s">
        <v>404</v>
      </c>
      <c r="K68" s="18" t="s">
        <v>404</v>
      </c>
      <c r="L68" s="20" t="s">
        <v>404</v>
      </c>
      <c r="M68" s="18" t="s">
        <v>404</v>
      </c>
      <c r="N68" s="20" t="s">
        <v>404</v>
      </c>
      <c r="O68" s="18" t="s">
        <v>404</v>
      </c>
      <c r="P68" s="20" t="s">
        <v>404</v>
      </c>
      <c r="Q68" s="18" t="n">
        <v>389.27231825</v>
      </c>
      <c r="R68" s="20" t="n">
        <v>8.159574409999999</v>
      </c>
    </row>
    <row r="69" spans="1:18">
      <c r="A69" s="15" t="s">
        <v>466</v>
      </c>
      <c r="B69" s="17" t="n">
        <v>4876</v>
      </c>
      <c r="C69" s="18">
        <f>(0.0/B69*100)</f>
        <v/>
      </c>
      <c r="D69" s="19" t="n">
        <v>4876</v>
      </c>
      <c r="E69" s="18" t="n">
        <v>445.11938584</v>
      </c>
      <c r="F69" s="20" t="n">
        <v>4.05523489</v>
      </c>
      <c r="G69" s="18" t="n">
        <v>428.60757848</v>
      </c>
      <c r="H69" s="20" t="n">
        <v>15.65272844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499.19639684</v>
      </c>
      <c r="F70" s="20" t="n">
        <v>3.44365779</v>
      </c>
      <c r="G70" s="18" t="n">
        <v>486.3735871</v>
      </c>
      <c r="H70" s="20" t="n">
        <v>6.19206136</v>
      </c>
      <c r="I70" s="18" t="s">
        <v>404</v>
      </c>
      <c r="J70" s="20" t="s">
        <v>404</v>
      </c>
      <c r="K70" s="18" t="s">
        <v>404</v>
      </c>
      <c r="L70" s="20" t="s">
        <v>404</v>
      </c>
      <c r="M70" s="18" t="s">
        <v>404</v>
      </c>
      <c r="N70" s="20" t="s">
        <v>404</v>
      </c>
      <c r="O70" s="18" t="s">
        <v>404</v>
      </c>
      <c r="P70" s="20" t="s">
        <v>404</v>
      </c>
      <c r="Q70" s="18" t="n">
        <v>468.92831284</v>
      </c>
      <c r="R70" s="20" t="n">
        <v>8.957863290000001</v>
      </c>
    </row>
    <row r="71" spans="1:18">
      <c r="A71" s="15" t="s">
        <v>468</v>
      </c>
      <c r="B71" s="17" t="n">
        <v>6115</v>
      </c>
      <c r="C71" s="18">
        <f>(0.0/B71*100)</f>
        <v/>
      </c>
      <c r="D71" s="19" t="n">
        <v>6115</v>
      </c>
      <c r="E71" s="18" t="n">
        <v>565.37852324</v>
      </c>
      <c r="F71" s="20" t="n">
        <v>1.49991784</v>
      </c>
      <c r="G71" s="18" t="n">
        <v>545.9351242</v>
      </c>
      <c r="H71" s="20" t="n">
        <v>4.85757669</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544.72615181</v>
      </c>
      <c r="F72" s="20" t="n">
        <v>3.26266864</v>
      </c>
      <c r="G72" s="18" t="n">
        <v>478.81619817</v>
      </c>
      <c r="H72" s="20" t="n">
        <v>24.69490453</v>
      </c>
      <c r="I72" s="18" t="s">
        <v>404</v>
      </c>
      <c r="J72" s="20" t="s">
        <v>404</v>
      </c>
      <c r="K72" s="18" t="s">
        <v>404</v>
      </c>
      <c r="L72" s="20" t="s">
        <v>404</v>
      </c>
      <c r="M72" s="18" t="s">
        <v>404</v>
      </c>
      <c r="N72" s="20" t="s">
        <v>404</v>
      </c>
      <c r="O72" s="18" t="s">
        <v>404</v>
      </c>
      <c r="P72" s="20" t="s">
        <v>404</v>
      </c>
      <c r="Q72" s="18" t="n">
        <v>531.49919234</v>
      </c>
      <c r="R72" s="20" t="n">
        <v>17.04302664</v>
      </c>
    </row>
    <row r="73" spans="1:18">
      <c r="A73" s="15" t="s">
        <v>470</v>
      </c>
      <c r="B73" s="17" t="n">
        <v>8249</v>
      </c>
      <c r="C73" s="18">
        <f>(0.0/B73*100)</f>
        <v/>
      </c>
      <c r="D73" s="19" t="n">
        <v>8249</v>
      </c>
      <c r="E73" s="18" t="n">
        <v>418.9034456</v>
      </c>
      <c r="F73" s="20" t="n">
        <v>3.89104815</v>
      </c>
      <c r="G73" s="18" t="n">
        <v>398.37820509</v>
      </c>
      <c r="H73" s="20" t="n">
        <v>8.91763806</v>
      </c>
      <c r="I73" s="18" t="s">
        <v>404</v>
      </c>
      <c r="J73" s="20" t="s">
        <v>404</v>
      </c>
      <c r="K73" s="18" t="s">
        <v>404</v>
      </c>
      <c r="L73" s="20" t="s">
        <v>404</v>
      </c>
      <c r="M73" s="18" t="s">
        <v>404</v>
      </c>
      <c r="N73" s="20" t="s">
        <v>404</v>
      </c>
      <c r="O73" s="18" t="s">
        <v>404</v>
      </c>
      <c r="P73" s="20" t="s">
        <v>404</v>
      </c>
      <c r="Q73" s="18" t="n">
        <v>404.60450552</v>
      </c>
      <c r="R73" s="20" t="n">
        <v>17.71943109</v>
      </c>
    </row>
    <row r="74" spans="1:18">
      <c r="A74" s="15" t="s">
        <v>471</v>
      </c>
      <c r="B74" s="17" t="n">
        <v>4692</v>
      </c>
      <c r="C74" s="18">
        <f>(484.0/B74*100)</f>
        <v/>
      </c>
      <c r="D74" s="19" t="n">
        <v>4208</v>
      </c>
      <c r="E74" s="18" t="n">
        <v>447.4893462</v>
      </c>
      <c r="F74" s="20" t="n">
        <v>2.61145836</v>
      </c>
      <c r="G74" s="18" t="n">
        <v>405.17019232</v>
      </c>
      <c r="H74" s="20" t="n">
        <v>1.72037131</v>
      </c>
      <c r="I74" s="18" t="s">
        <v>404</v>
      </c>
      <c r="J74" s="20" t="s">
        <v>404</v>
      </c>
      <c r="K74" s="18" t="s">
        <v>404</v>
      </c>
      <c r="L74" s="20" t="s">
        <v>404</v>
      </c>
      <c r="M74" s="18" t="s">
        <v>404</v>
      </c>
      <c r="N74" s="20" t="s">
        <v>404</v>
      </c>
      <c r="O74" s="18" t="s">
        <v>404</v>
      </c>
      <c r="P74" s="20" t="s">
        <v>404</v>
      </c>
      <c r="Q74" s="18" t="n">
        <v>376.54313405</v>
      </c>
      <c r="R74" s="20" t="n">
        <v>5.65585911</v>
      </c>
    </row>
    <row r="75" spans="1:18">
      <c r="A75" s="15" t="s">
        <v>472</v>
      </c>
      <c r="B75" s="17" t="n">
        <v>5375</v>
      </c>
      <c r="C75" s="18">
        <f>(483.0/B75*100)</f>
        <v/>
      </c>
      <c r="D75" s="19" t="n">
        <v>4892</v>
      </c>
      <c r="E75" s="18" t="n">
        <v>373.87926587</v>
      </c>
      <c r="F75" s="20" t="n">
        <v>8.032246600000001</v>
      </c>
      <c r="G75" s="18" t="n">
        <v>363.64715149</v>
      </c>
      <c r="H75" s="20" t="n">
        <v>4.96299735</v>
      </c>
      <c r="I75" s="18" t="s">
        <v>404</v>
      </c>
      <c r="J75" s="20" t="s">
        <v>404</v>
      </c>
      <c r="K75" s="18" t="s">
        <v>404</v>
      </c>
      <c r="L75" s="20" t="s">
        <v>404</v>
      </c>
      <c r="M75" s="18" t="s">
        <v>404</v>
      </c>
      <c r="N75" s="20" t="s">
        <v>404</v>
      </c>
      <c r="O75" s="18" t="s">
        <v>404</v>
      </c>
      <c r="P75" s="20" t="s">
        <v>404</v>
      </c>
      <c r="Q75" s="18" t="n">
        <v>364.38306302</v>
      </c>
      <c r="R75" s="20" t="n">
        <v>12.99754831</v>
      </c>
    </row>
    <row r="76" spans="1:18">
      <c r="A76" s="15" t="s">
        <v>473</v>
      </c>
      <c r="B76" s="17" t="n">
        <v>14167</v>
      </c>
      <c r="C76" s="18">
        <f>(1400.0/B76*100)</f>
        <v/>
      </c>
      <c r="D76" s="19" t="n">
        <v>12767</v>
      </c>
      <c r="E76" s="18" t="n">
        <v>443.78199871</v>
      </c>
      <c r="F76" s="20" t="n">
        <v>3.26000106</v>
      </c>
      <c r="G76" s="18" t="n">
        <v>394.72237518</v>
      </c>
      <c r="H76" s="20" t="n">
        <v>6.25262308</v>
      </c>
      <c r="I76" s="18" t="s">
        <v>404</v>
      </c>
      <c r="J76" s="20" t="s">
        <v>404</v>
      </c>
      <c r="K76" s="18" t="s">
        <v>404</v>
      </c>
      <c r="L76" s="20" t="s">
        <v>404</v>
      </c>
      <c r="M76" s="18" t="s">
        <v>404</v>
      </c>
      <c r="N76" s="20" t="s">
        <v>404</v>
      </c>
      <c r="O76" s="18" t="s">
        <v>404</v>
      </c>
      <c r="P76" s="20" t="s">
        <v>404</v>
      </c>
      <c r="Q76" s="18" t="n">
        <v>395.52309755</v>
      </c>
      <c r="R76" s="20" t="n">
        <v>11.92133942</v>
      </c>
    </row>
    <row r="77" spans="1:18">
      <c r="A77" s="15" t="s">
        <v>474</v>
      </c>
      <c r="B77" s="17" t="n">
        <v>6062</v>
      </c>
      <c r="C77" s="18">
        <f>(0.0/B77*100)</f>
        <v/>
      </c>
      <c r="D77" s="19" t="n">
        <v>6062</v>
      </c>
      <c r="E77" s="18" t="n">
        <v>434.19848197</v>
      </c>
      <c r="F77" s="20" t="n">
        <v>13.34224824</v>
      </c>
      <c r="G77" s="18" t="n">
        <v>416.39813706</v>
      </c>
      <c r="H77" s="20" t="n">
        <v>3.11029277</v>
      </c>
      <c r="I77" s="18" t="s">
        <v>404</v>
      </c>
      <c r="J77" s="20" t="s">
        <v>404</v>
      </c>
      <c r="K77" s="18" t="s">
        <v>404</v>
      </c>
      <c r="L77" s="20" t="s">
        <v>404</v>
      </c>
      <c r="M77" s="18" t="s">
        <v>404</v>
      </c>
      <c r="N77" s="20" t="s">
        <v>404</v>
      </c>
      <c r="O77" s="18" t="s">
        <v>404</v>
      </c>
      <c r="P77" s="20" t="s">
        <v>404</v>
      </c>
      <c r="Q77" s="18" t="n">
        <v>411.01221317</v>
      </c>
      <c r="R77" s="20" t="n">
        <v>15.21817539</v>
      </c>
    </row>
    <row r="78" spans="1:18">
      <c r="A78" s="15" t="s">
        <v>475</v>
      </c>
      <c r="B78" s="17" t="n">
        <v>5826</v>
      </c>
      <c r="C78" s="18">
        <f>(0.0/B78*100)</f>
        <v/>
      </c>
      <c r="D78" s="19" t="n">
        <v>5826</v>
      </c>
      <c r="E78" s="18" t="n">
        <v>508.47072018</v>
      </c>
      <c r="F78" s="20" t="n">
        <v>7.02563854</v>
      </c>
      <c r="G78" s="18" t="n">
        <v>482.85478876</v>
      </c>
      <c r="H78" s="20" t="n">
        <v>6.21869362</v>
      </c>
      <c r="I78" s="18" t="s">
        <v>404</v>
      </c>
      <c r="J78" s="20" t="s">
        <v>404</v>
      </c>
      <c r="K78" s="18" t="s">
        <v>404</v>
      </c>
      <c r="L78" s="20" t="s">
        <v>404</v>
      </c>
      <c r="M78" s="18" t="s">
        <v>404</v>
      </c>
      <c r="N78" s="20" t="s">
        <v>404</v>
      </c>
      <c r="O78" s="18" t="s">
        <v>404</v>
      </c>
      <c r="P78" s="20" t="s">
        <v>404</v>
      </c>
      <c r="Q78" s="18" t="n">
        <v>495.33615053</v>
      </c>
      <c r="R78" s="20" t="n">
        <v>16.73960642</v>
      </c>
    </row>
    <row customHeight="1" ht="25" r="79" spans="1:18">
      <c r="A79" s="15" t="s">
        <v>476</v>
      </c>
      <c r="B79" s="17" t="n">
        <v>1657</v>
      </c>
      <c r="C79" s="18">
        <f>(21.0/B79*100)</f>
        <v/>
      </c>
      <c r="D79" s="19" t="n">
        <v>1636</v>
      </c>
      <c r="E79" s="18" t="n">
        <v>475.91623972</v>
      </c>
      <c r="F79" s="20" t="n">
        <v>12.5522114</v>
      </c>
      <c r="G79" s="18" t="n">
        <v>449.92055214</v>
      </c>
      <c r="H79" s="20" t="n">
        <v>9.36422321</v>
      </c>
      <c r="I79" s="18" t="s">
        <v>404</v>
      </c>
      <c r="J79" s="20" t="s">
        <v>404</v>
      </c>
      <c r="K79" s="18" t="s">
        <v>404</v>
      </c>
      <c r="L79" s="20" t="s">
        <v>404</v>
      </c>
      <c r="M79" s="18" t="s">
        <v>404</v>
      </c>
      <c r="N79" s="20" t="s">
        <v>404</v>
      </c>
      <c r="O79" s="18" t="s">
        <v>404</v>
      </c>
      <c r="P79" s="20" t="s">
        <v>404</v>
      </c>
      <c r="Q79" s="18" t="n">
        <v>453.63560075</v>
      </c>
      <c r="R79" s="20" t="n">
        <v>30.40202546</v>
      </c>
    </row>
    <row r="80" spans="1:18">
      <c r="A80" s="15" t="s">
        <v>477</v>
      </c>
      <c r="B80" s="17" t="n">
        <v>7841</v>
      </c>
      <c r="C80" s="18">
        <f>(0.0/B80*100)</f>
        <v/>
      </c>
      <c r="D80" s="19" t="n">
        <v>7841</v>
      </c>
      <c r="E80" s="18" t="n">
        <v>461.28567647</v>
      </c>
      <c r="F80" s="20" t="n">
        <v>5.11464724</v>
      </c>
      <c r="G80" s="18" t="n">
        <v>456.88840041</v>
      </c>
      <c r="H80" s="20" t="n">
        <v>6.72580667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447.4505254</v>
      </c>
      <c r="F81" s="20" t="n">
        <v>3.48572886</v>
      </c>
      <c r="G81" s="18" t="n">
        <v>435.42698432</v>
      </c>
      <c r="H81" s="20" t="n">
        <v>12.9558667</v>
      </c>
      <c r="I81" s="18" t="s">
        <v>404</v>
      </c>
      <c r="J81" s="20" t="s">
        <v>404</v>
      </c>
      <c r="K81" s="18" t="s">
        <v>404</v>
      </c>
      <c r="L81" s="20" t="s">
        <v>404</v>
      </c>
      <c r="M81" s="18" t="s">
        <v>404</v>
      </c>
      <c r="N81" s="20" t="s">
        <v>404</v>
      </c>
      <c r="O81" s="18" t="s">
        <v>404</v>
      </c>
      <c r="P81" s="20" t="s">
        <v>404</v>
      </c>
      <c r="Q81" s="18" t="n">
        <v>418.00690799</v>
      </c>
      <c r="R81" s="20" t="n">
        <v>16.62761759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497.46100655</v>
      </c>
      <c r="F7" s="20" t="n">
        <v>1.83460477</v>
      </c>
      <c r="G7" s="18" t="n">
        <v>479.41935622</v>
      </c>
      <c r="H7" s="20" t="n">
        <v>4.71745068</v>
      </c>
      <c r="I7" s="18" t="s">
        <v>404</v>
      </c>
      <c r="J7" s="20" t="s">
        <v>404</v>
      </c>
      <c r="K7" s="18" t="s">
        <v>404</v>
      </c>
      <c r="L7" s="20" t="s">
        <v>404</v>
      </c>
      <c r="M7" s="18" t="s">
        <v>404</v>
      </c>
      <c r="N7" s="20" t="s">
        <v>404</v>
      </c>
      <c r="O7" s="18" t="s">
        <v>404</v>
      </c>
      <c r="P7" s="20" t="s">
        <v>404</v>
      </c>
      <c r="Q7" s="18" t="n">
        <v>486.2889171</v>
      </c>
      <c r="R7" s="20" t="n">
        <v>9.83913338</v>
      </c>
    </row>
    <row r="8" spans="1:18">
      <c r="A8" s="15" t="s">
        <v>405</v>
      </c>
      <c r="B8" s="17" t="n">
        <v>7007</v>
      </c>
      <c r="C8" s="18">
        <f>(0.0/B8*100)</f>
        <v/>
      </c>
      <c r="D8" s="19" t="n">
        <v>7007</v>
      </c>
      <c r="E8" s="18" t="n">
        <v>505.12856558</v>
      </c>
      <c r="F8" s="20" t="n">
        <v>3.47325851</v>
      </c>
      <c r="G8" s="18" t="n">
        <v>444.3031164</v>
      </c>
      <c r="H8" s="20" t="n">
        <v>9.34013043</v>
      </c>
      <c r="I8" s="18" t="s">
        <v>404</v>
      </c>
      <c r="J8" s="20" t="s">
        <v>404</v>
      </c>
      <c r="K8" s="18" t="s">
        <v>404</v>
      </c>
      <c r="L8" s="20" t="s">
        <v>404</v>
      </c>
      <c r="M8" s="18" t="s">
        <v>404</v>
      </c>
      <c r="N8" s="20" t="s">
        <v>404</v>
      </c>
      <c r="O8" s="18" t="s">
        <v>404</v>
      </c>
      <c r="P8" s="20" t="s">
        <v>404</v>
      </c>
      <c r="Q8" s="18" t="n">
        <v>476.24694525</v>
      </c>
      <c r="R8" s="20" t="n">
        <v>22.24707754</v>
      </c>
    </row>
    <row r="9" spans="1:18">
      <c r="A9" s="15" t="s">
        <v>406</v>
      </c>
      <c r="B9" s="17" t="n">
        <v>9651</v>
      </c>
      <c r="C9" s="18">
        <f>(200.0/B9*100)</f>
        <v/>
      </c>
      <c r="D9" s="19" t="n">
        <v>9451</v>
      </c>
      <c r="E9" s="18" t="n">
        <v>525.77097488</v>
      </c>
      <c r="F9" s="20" t="n">
        <v>3.1950758</v>
      </c>
      <c r="G9" s="18" t="n">
        <v>473.15493865</v>
      </c>
      <c r="H9" s="20" t="n">
        <v>6.59957857</v>
      </c>
      <c r="I9" s="18" t="s">
        <v>404</v>
      </c>
      <c r="J9" s="20" t="s">
        <v>404</v>
      </c>
      <c r="K9" s="18" t="s">
        <v>404</v>
      </c>
      <c r="L9" s="20" t="s">
        <v>404</v>
      </c>
      <c r="M9" s="18" t="s">
        <v>404</v>
      </c>
      <c r="N9" s="20" t="s">
        <v>404</v>
      </c>
      <c r="O9" s="18" t="s">
        <v>404</v>
      </c>
      <c r="P9" s="20" t="s">
        <v>404</v>
      </c>
      <c r="Q9" s="18" t="n">
        <v>442.51003309</v>
      </c>
      <c r="R9" s="20" t="n">
        <v>15.25791194</v>
      </c>
    </row>
    <row r="10" spans="1:18">
      <c r="A10" s="15" t="s">
        <v>407</v>
      </c>
      <c r="B10" s="17" t="n">
        <v>20058</v>
      </c>
      <c r="C10" s="18">
        <f>(2798.0/B10*100)</f>
        <v/>
      </c>
      <c r="D10" s="19" t="n">
        <v>17260</v>
      </c>
      <c r="E10" s="18" t="n">
        <v>516.92264338</v>
      </c>
      <c r="F10" s="20" t="n">
        <v>2.5784156</v>
      </c>
      <c r="G10" s="18" t="n">
        <v>507.08633344</v>
      </c>
      <c r="H10" s="20" t="n">
        <v>9.259875620000001</v>
      </c>
      <c r="I10" s="18" t="s">
        <v>404</v>
      </c>
      <c r="J10" s="20" t="s">
        <v>404</v>
      </c>
      <c r="K10" s="18" t="s">
        <v>404</v>
      </c>
      <c r="L10" s="20" t="s">
        <v>404</v>
      </c>
      <c r="M10" s="18" t="s">
        <v>404</v>
      </c>
      <c r="N10" s="20" t="s">
        <v>404</v>
      </c>
      <c r="O10" s="18" t="s">
        <v>404</v>
      </c>
      <c r="P10" s="20" t="s">
        <v>404</v>
      </c>
      <c r="Q10" s="18" t="n">
        <v>490.36290422</v>
      </c>
      <c r="R10" s="20" t="n">
        <v>8.982753649999999</v>
      </c>
    </row>
    <row r="11" spans="1:18">
      <c r="A11" s="15" t="s">
        <v>408</v>
      </c>
      <c r="B11" s="17" t="n">
        <v>7053</v>
      </c>
      <c r="C11" s="18">
        <f>(137.0/B11*100)</f>
        <v/>
      </c>
      <c r="D11" s="19" t="n">
        <v>6916</v>
      </c>
      <c r="E11" s="18" t="n">
        <v>445.30734067</v>
      </c>
      <c r="F11" s="20" t="n">
        <v>4.20375707</v>
      </c>
      <c r="G11" s="18" t="n">
        <v>392.72678053</v>
      </c>
      <c r="H11" s="20" t="n">
        <v>4.65057725</v>
      </c>
      <c r="I11" s="18" t="s">
        <v>404</v>
      </c>
      <c r="J11" s="20" t="s">
        <v>404</v>
      </c>
      <c r="K11" s="18" t="s">
        <v>404</v>
      </c>
      <c r="L11" s="20" t="s">
        <v>404</v>
      </c>
      <c r="M11" s="18" t="s">
        <v>404</v>
      </c>
      <c r="N11" s="20" t="s">
        <v>404</v>
      </c>
      <c r="O11" s="18" t="s">
        <v>404</v>
      </c>
      <c r="P11" s="20" t="s">
        <v>404</v>
      </c>
      <c r="Q11" s="18" t="n">
        <v>407.59471656</v>
      </c>
      <c r="R11" s="20" t="n">
        <v>16.80709762</v>
      </c>
    </row>
    <row r="12" spans="1:18">
      <c r="A12" s="15" t="s">
        <v>409</v>
      </c>
      <c r="B12" s="17" t="n">
        <v>6894</v>
      </c>
      <c r="C12" s="18">
        <f>(106.0/B12*100)</f>
        <v/>
      </c>
      <c r="D12" s="19" t="n">
        <v>6788</v>
      </c>
      <c r="E12" s="18" t="n">
        <v>493.4991649</v>
      </c>
      <c r="F12" s="20" t="n">
        <v>3.72851698</v>
      </c>
      <c r="G12" s="18" t="n">
        <v>491.72428038</v>
      </c>
      <c r="H12" s="20" t="n">
        <v>5.32541987</v>
      </c>
      <c r="I12" s="18" t="s">
        <v>404</v>
      </c>
      <c r="J12" s="20" t="s">
        <v>404</v>
      </c>
      <c r="K12" s="18" t="s">
        <v>404</v>
      </c>
      <c r="L12" s="20" t="s">
        <v>404</v>
      </c>
      <c r="M12" s="18" t="s">
        <v>404</v>
      </c>
      <c r="N12" s="20" t="s">
        <v>404</v>
      </c>
      <c r="O12" s="18" t="s">
        <v>404</v>
      </c>
      <c r="P12" s="20" t="s">
        <v>404</v>
      </c>
      <c r="Q12" s="18" t="n">
        <v>472.48949609</v>
      </c>
      <c r="R12" s="20" t="n">
        <v>24.5612982</v>
      </c>
    </row>
    <row r="13" spans="1:18">
      <c r="A13" s="15" t="s">
        <v>410</v>
      </c>
      <c r="B13" s="17" t="n">
        <v>7161</v>
      </c>
      <c r="C13" s="18">
        <f>(1175.0/B13*100)</f>
        <v/>
      </c>
      <c r="D13" s="19" t="n">
        <v>5986</v>
      </c>
      <c r="E13" s="18" t="n">
        <v>510.71380027</v>
      </c>
      <c r="F13" s="20" t="n">
        <v>5.35869201</v>
      </c>
      <c r="G13" s="18" t="n">
        <v>510.45434461</v>
      </c>
      <c r="H13" s="20" t="n">
        <v>2.91963498</v>
      </c>
      <c r="I13" s="18" t="s">
        <v>404</v>
      </c>
      <c r="J13" s="20" t="s">
        <v>404</v>
      </c>
      <c r="K13" s="18" t="s">
        <v>404</v>
      </c>
      <c r="L13" s="20" t="s">
        <v>404</v>
      </c>
      <c r="M13" s="18" t="s">
        <v>404</v>
      </c>
      <c r="N13" s="20" t="s">
        <v>404</v>
      </c>
      <c r="O13" s="18" t="s">
        <v>404</v>
      </c>
      <c r="P13" s="20" t="s">
        <v>404</v>
      </c>
      <c r="Q13" s="18" t="n">
        <v>510.62227718</v>
      </c>
      <c r="R13" s="20" t="n">
        <v>7.1044031</v>
      </c>
    </row>
    <row r="14" spans="1:18">
      <c r="A14" s="15" t="s">
        <v>411</v>
      </c>
      <c r="B14" s="17" t="n">
        <v>5587</v>
      </c>
      <c r="C14" s="18">
        <f>(0.0/B14*100)</f>
        <v/>
      </c>
      <c r="D14" s="19" t="n">
        <v>5587</v>
      </c>
      <c r="E14" s="18" t="n">
        <v>519.36871693</v>
      </c>
      <c r="F14" s="20" t="n">
        <v>2.13575875</v>
      </c>
      <c r="G14" s="18" t="n">
        <v>520.70382428</v>
      </c>
      <c r="H14" s="20" t="n">
        <v>4.51376804</v>
      </c>
      <c r="I14" s="18" t="s">
        <v>404</v>
      </c>
      <c r="J14" s="20" t="s">
        <v>404</v>
      </c>
      <c r="K14" s="18" t="s">
        <v>404</v>
      </c>
      <c r="L14" s="20" t="s">
        <v>404</v>
      </c>
      <c r="M14" s="18" t="s">
        <v>404</v>
      </c>
      <c r="N14" s="20" t="s">
        <v>404</v>
      </c>
      <c r="O14" s="18" t="s">
        <v>404</v>
      </c>
      <c r="P14" s="20" t="s">
        <v>404</v>
      </c>
      <c r="Q14" s="18" t="n">
        <v>511.74608513</v>
      </c>
      <c r="R14" s="20" t="n">
        <v>20.89145657</v>
      </c>
    </row>
    <row r="15" spans="1:18">
      <c r="A15" s="15" t="s">
        <v>412</v>
      </c>
      <c r="B15" s="17" t="n">
        <v>5882</v>
      </c>
      <c r="C15" s="18">
        <f>(0.0/B15*100)</f>
        <v/>
      </c>
      <c r="D15" s="19" t="n">
        <v>5882</v>
      </c>
      <c r="E15" s="18" t="n">
        <v>513.7590502100001</v>
      </c>
      <c r="F15" s="20" t="n">
        <v>3.62306102</v>
      </c>
      <c r="G15" s="18" t="n">
        <v>509.3134583</v>
      </c>
      <c r="H15" s="20" t="n">
        <v>2.77572106</v>
      </c>
      <c r="I15" s="18" t="s">
        <v>404</v>
      </c>
      <c r="J15" s="20" t="s">
        <v>404</v>
      </c>
      <c r="K15" s="18" t="s">
        <v>404</v>
      </c>
      <c r="L15" s="20" t="s">
        <v>404</v>
      </c>
      <c r="M15" s="18" t="s">
        <v>404</v>
      </c>
      <c r="N15" s="20" t="s">
        <v>404</v>
      </c>
      <c r="O15" s="18" t="s">
        <v>404</v>
      </c>
      <c r="P15" s="20" t="s">
        <v>404</v>
      </c>
      <c r="Q15" s="18" t="n">
        <v>518.68705405</v>
      </c>
      <c r="R15" s="20" t="n">
        <v>24.04286429</v>
      </c>
    </row>
    <row r="16" spans="1:18">
      <c r="A16" s="15" t="s">
        <v>413</v>
      </c>
      <c r="B16" s="17" t="n">
        <v>6108</v>
      </c>
      <c r="C16" s="18">
        <f>(339.0/B16*100)</f>
        <v/>
      </c>
      <c r="D16" s="19" t="n">
        <v>5769</v>
      </c>
      <c r="E16" s="18" t="n">
        <v>505.32758367</v>
      </c>
      <c r="F16" s="20" t="n">
        <v>5.81083514</v>
      </c>
      <c r="G16" s="18" t="n">
        <v>488.77291408</v>
      </c>
      <c r="H16" s="20" t="n">
        <v>4.22639629</v>
      </c>
      <c r="I16" s="18" t="s">
        <v>404</v>
      </c>
      <c r="J16" s="20" t="s">
        <v>404</v>
      </c>
      <c r="K16" s="18" t="s">
        <v>404</v>
      </c>
      <c r="L16" s="20" t="s">
        <v>404</v>
      </c>
      <c r="M16" s="18" t="s">
        <v>404</v>
      </c>
      <c r="N16" s="20" t="s">
        <v>404</v>
      </c>
      <c r="O16" s="18" t="s">
        <v>404</v>
      </c>
      <c r="P16" s="20" t="s">
        <v>404</v>
      </c>
      <c r="Q16" s="18" t="n">
        <v>488.79496265</v>
      </c>
      <c r="R16" s="20" t="n">
        <v>12.04842796</v>
      </c>
    </row>
    <row r="17" spans="1:18">
      <c r="A17" s="15" t="s">
        <v>414</v>
      </c>
      <c r="B17" s="17" t="n">
        <v>6504</v>
      </c>
      <c r="C17" s="18">
        <f>(1325.0/B17*100)</f>
        <v/>
      </c>
      <c r="D17" s="19" t="n">
        <v>5179</v>
      </c>
      <c r="E17" s="18" t="n">
        <v>505.777499</v>
      </c>
      <c r="F17" s="20" t="n">
        <v>3.80054719</v>
      </c>
      <c r="G17" s="18" t="n">
        <v>495.03242933</v>
      </c>
      <c r="H17" s="20" t="n">
        <v>15.19207333</v>
      </c>
      <c r="I17" s="18" t="s">
        <v>404</v>
      </c>
      <c r="J17" s="20" t="s">
        <v>404</v>
      </c>
      <c r="K17" s="18" t="s">
        <v>404</v>
      </c>
      <c r="L17" s="20" t="s">
        <v>404</v>
      </c>
      <c r="M17" s="18" t="s">
        <v>404</v>
      </c>
      <c r="N17" s="20" t="s">
        <v>404</v>
      </c>
      <c r="O17" s="18" t="s">
        <v>404</v>
      </c>
      <c r="P17" s="20" t="s">
        <v>404</v>
      </c>
      <c r="Q17" s="18" t="n">
        <v>541.51119578</v>
      </c>
      <c r="R17" s="20" t="n">
        <v>16.32254346</v>
      </c>
    </row>
    <row r="18" spans="1:18">
      <c r="A18" s="15" t="s">
        <v>415</v>
      </c>
      <c r="B18" s="17" t="n">
        <v>5532</v>
      </c>
      <c r="C18" s="18">
        <f>(0.0/B18*100)</f>
        <v/>
      </c>
      <c r="D18" s="19" t="n">
        <v>5532</v>
      </c>
      <c r="E18" s="18" t="n">
        <v>450.11648788</v>
      </c>
      <c r="F18" s="20" t="n">
        <v>4.98697844</v>
      </c>
      <c r="G18" s="18" t="n">
        <v>455.27289844</v>
      </c>
      <c r="H18" s="20" t="n">
        <v>6.66467147</v>
      </c>
      <c r="I18" s="18" t="s">
        <v>404</v>
      </c>
      <c r="J18" s="20" t="s">
        <v>404</v>
      </c>
      <c r="K18" s="18" t="s">
        <v>404</v>
      </c>
      <c r="L18" s="20" t="s">
        <v>404</v>
      </c>
      <c r="M18" s="18" t="s">
        <v>404</v>
      </c>
      <c r="N18" s="20" t="s">
        <v>404</v>
      </c>
      <c r="O18" s="18" t="s">
        <v>404</v>
      </c>
      <c r="P18" s="20" t="s">
        <v>404</v>
      </c>
      <c r="Q18" s="18" t="n">
        <v>472.24807913</v>
      </c>
      <c r="R18" s="20" t="n">
        <v>10.77935</v>
      </c>
    </row>
    <row r="19" spans="1:18">
      <c r="A19" s="15" t="s">
        <v>416</v>
      </c>
      <c r="B19" s="17" t="n">
        <v>5658</v>
      </c>
      <c r="C19" s="18">
        <f>(327.0/B19*100)</f>
        <v/>
      </c>
      <c r="D19" s="19" t="n">
        <v>5331</v>
      </c>
      <c r="E19" s="18" t="n">
        <v>490.56461649</v>
      </c>
      <c r="F19" s="20" t="n">
        <v>3.42883639</v>
      </c>
      <c r="G19" s="18" t="n">
        <v>419.7659154</v>
      </c>
      <c r="H19" s="20" t="n">
        <v>11.57014347</v>
      </c>
      <c r="I19" s="18" t="s">
        <v>404</v>
      </c>
      <c r="J19" s="20" t="s">
        <v>404</v>
      </c>
      <c r="K19" s="18" t="s">
        <v>404</v>
      </c>
      <c r="L19" s="20" t="s">
        <v>404</v>
      </c>
      <c r="M19" s="18" t="s">
        <v>404</v>
      </c>
      <c r="N19" s="20" t="s">
        <v>404</v>
      </c>
      <c r="O19" s="18" t="s">
        <v>404</v>
      </c>
      <c r="P19" s="20" t="s">
        <v>404</v>
      </c>
      <c r="Q19" s="18" t="n">
        <v>450.75826003</v>
      </c>
      <c r="R19" s="20" t="n">
        <v>33.80412052</v>
      </c>
    </row>
    <row r="20" spans="1:18">
      <c r="A20" s="15" t="s">
        <v>417</v>
      </c>
      <c r="B20" s="17" t="n">
        <v>3371</v>
      </c>
      <c r="C20" s="18">
        <f>(24.0/B20*100)</f>
        <v/>
      </c>
      <c r="D20" s="19" t="n">
        <v>3347</v>
      </c>
      <c r="E20" s="18" t="n">
        <v>498.46598824</v>
      </c>
      <c r="F20" s="20" t="n">
        <v>3.20152221</v>
      </c>
      <c r="G20" s="18" t="n">
        <v>483.87973104</v>
      </c>
      <c r="H20" s="20" t="n">
        <v>2.4039117</v>
      </c>
      <c r="I20" s="18" t="s">
        <v>404</v>
      </c>
      <c r="J20" s="20" t="s">
        <v>404</v>
      </c>
      <c r="K20" s="18" t="s">
        <v>404</v>
      </c>
      <c r="L20" s="20" t="s">
        <v>404</v>
      </c>
      <c r="M20" s="18" t="s">
        <v>404</v>
      </c>
      <c r="N20" s="20" t="s">
        <v>404</v>
      </c>
      <c r="O20" s="18" t="s">
        <v>404</v>
      </c>
      <c r="P20" s="20" t="s">
        <v>404</v>
      </c>
      <c r="Q20" s="18" t="n">
        <v>471.04630256</v>
      </c>
      <c r="R20" s="20" t="n">
        <v>11.84251641</v>
      </c>
    </row>
    <row r="21" spans="1:18">
      <c r="A21" s="15" t="s">
        <v>418</v>
      </c>
      <c r="B21" s="17" t="n">
        <v>5741</v>
      </c>
      <c r="C21" s="18">
        <f>(0.0/B21*100)</f>
        <v/>
      </c>
      <c r="D21" s="19" t="n">
        <v>5741</v>
      </c>
      <c r="E21" s="18" t="n">
        <v>505.85348091</v>
      </c>
      <c r="F21" s="20" t="n">
        <v>2.95023732</v>
      </c>
      <c r="G21" s="18" t="n">
        <v>502.5815435</v>
      </c>
      <c r="H21" s="20" t="n">
        <v>4.67862702</v>
      </c>
      <c r="I21" s="18" t="s">
        <v>404</v>
      </c>
      <c r="J21" s="20" t="s">
        <v>404</v>
      </c>
      <c r="K21" s="18" t="s">
        <v>404</v>
      </c>
      <c r="L21" s="20" t="s">
        <v>404</v>
      </c>
      <c r="M21" s="18" t="s">
        <v>404</v>
      </c>
      <c r="N21" s="20" t="s">
        <v>404</v>
      </c>
      <c r="O21" s="18" t="s">
        <v>404</v>
      </c>
      <c r="P21" s="20" t="s">
        <v>404</v>
      </c>
      <c r="Q21" s="18" t="n">
        <v>495.4416875</v>
      </c>
      <c r="R21" s="20" t="n">
        <v>7.05630491</v>
      </c>
    </row>
    <row r="22" spans="1:18">
      <c r="A22" s="15" t="s">
        <v>419</v>
      </c>
      <c r="B22" s="17" t="n">
        <v>6598</v>
      </c>
      <c r="C22" s="18">
        <f>(0.0/B22*100)</f>
        <v/>
      </c>
      <c r="D22" s="19" t="n">
        <v>6598</v>
      </c>
      <c r="E22" s="18" t="n">
        <v>469.96610545</v>
      </c>
      <c r="F22" s="20" t="n">
        <v>3.72015491</v>
      </c>
      <c r="G22" s="18" t="n">
        <v>445.97282391</v>
      </c>
      <c r="H22" s="20" t="n">
        <v>49.81679283</v>
      </c>
      <c r="I22" s="18" t="s">
        <v>404</v>
      </c>
      <c r="J22" s="20" t="s">
        <v>404</v>
      </c>
      <c r="K22" s="18" t="s">
        <v>404</v>
      </c>
      <c r="L22" s="20" t="s">
        <v>404</v>
      </c>
      <c r="M22" s="18" t="s">
        <v>404</v>
      </c>
      <c r="N22" s="20" t="s">
        <v>404</v>
      </c>
      <c r="O22" s="18" t="s">
        <v>404</v>
      </c>
      <c r="P22" s="20" t="s">
        <v>404</v>
      </c>
      <c r="Q22" s="18" t="n">
        <v>475.21642226</v>
      </c>
      <c r="R22" s="20" t="n">
        <v>25.560697</v>
      </c>
    </row>
    <row r="23" spans="1:18">
      <c r="A23" s="15" t="s">
        <v>420</v>
      </c>
      <c r="B23" s="17" t="n">
        <v>11583</v>
      </c>
      <c r="C23" s="18">
        <f>(3069.0/B23*100)</f>
        <v/>
      </c>
      <c r="D23" s="19" t="n">
        <v>8514</v>
      </c>
      <c r="E23" s="18" t="n">
        <v>497.73245196</v>
      </c>
      <c r="F23" s="20" t="n">
        <v>4.49003673</v>
      </c>
      <c r="G23" s="18" t="n">
        <v>481.73113141</v>
      </c>
      <c r="H23" s="20" t="n">
        <v>7.05260368</v>
      </c>
      <c r="I23" s="18" t="s">
        <v>404</v>
      </c>
      <c r="J23" s="20" t="s">
        <v>404</v>
      </c>
      <c r="K23" s="18" t="s">
        <v>404</v>
      </c>
      <c r="L23" s="20" t="s">
        <v>404</v>
      </c>
      <c r="M23" s="18" t="s">
        <v>404</v>
      </c>
      <c r="N23" s="20" t="s">
        <v>404</v>
      </c>
      <c r="O23" s="18" t="s">
        <v>404</v>
      </c>
      <c r="P23" s="20" t="s">
        <v>404</v>
      </c>
      <c r="Q23" s="18" t="n">
        <v>509.26748879</v>
      </c>
      <c r="R23" s="20" t="n">
        <v>18.44301451</v>
      </c>
    </row>
    <row r="24" spans="1:18">
      <c r="A24" s="15" t="s">
        <v>421</v>
      </c>
      <c r="B24" s="17" t="n">
        <v>6647</v>
      </c>
      <c r="C24" s="18">
        <f>(0.0/B24*100)</f>
        <v/>
      </c>
      <c r="D24" s="19" t="n">
        <v>6647</v>
      </c>
      <c r="E24" s="18" t="n">
        <v>529.98843342</v>
      </c>
      <c r="F24" s="20" t="n">
        <v>3.19804108</v>
      </c>
      <c r="G24" s="18" t="n">
        <v>558.66775573</v>
      </c>
      <c r="H24" s="20" t="n">
        <v>14.5929492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524.78201484</v>
      </c>
      <c r="F25" s="20" t="n">
        <v>3.66036928</v>
      </c>
      <c r="G25" s="18" t="n">
        <v>377.95137857</v>
      </c>
      <c r="H25" s="20" t="n">
        <v>16.24208562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483.4845277</v>
      </c>
      <c r="F26" s="20" t="n">
        <v>2.01161969</v>
      </c>
      <c r="G26" s="18" t="n">
        <v>481.63727213</v>
      </c>
      <c r="H26" s="20" t="n">
        <v>5.0567003</v>
      </c>
      <c r="I26" s="18" t="s">
        <v>404</v>
      </c>
      <c r="J26" s="20" t="s">
        <v>404</v>
      </c>
      <c r="K26" s="18" t="s">
        <v>404</v>
      </c>
      <c r="L26" s="20" t="s">
        <v>404</v>
      </c>
      <c r="M26" s="18" t="s">
        <v>404</v>
      </c>
      <c r="N26" s="20" t="s">
        <v>404</v>
      </c>
      <c r="O26" s="18" t="s">
        <v>404</v>
      </c>
      <c r="P26" s="20" t="s">
        <v>404</v>
      </c>
      <c r="Q26" s="18" t="n">
        <v>457.5246849</v>
      </c>
      <c r="R26" s="20" t="n">
        <v>9.800015070000001</v>
      </c>
    </row>
    <row r="27" spans="1:18">
      <c r="A27" s="15" t="s">
        <v>424</v>
      </c>
      <c r="B27" s="17" t="n">
        <v>5299</v>
      </c>
      <c r="C27" s="18">
        <f>(0.0/B27*100)</f>
        <v/>
      </c>
      <c r="D27" s="19" t="n">
        <v>5299</v>
      </c>
      <c r="E27" s="18" t="n">
        <v>484.1901253</v>
      </c>
      <c r="F27" s="20" t="n">
        <v>1.36061627</v>
      </c>
      <c r="G27" s="18" t="n">
        <v>493.31677757</v>
      </c>
      <c r="H27" s="20" t="n">
        <v>3.99113112</v>
      </c>
      <c r="I27" s="18" t="s">
        <v>404</v>
      </c>
      <c r="J27" s="20" t="s">
        <v>404</v>
      </c>
      <c r="K27" s="18" t="s">
        <v>404</v>
      </c>
      <c r="L27" s="20" t="s">
        <v>404</v>
      </c>
      <c r="M27" s="18" t="s">
        <v>404</v>
      </c>
      <c r="N27" s="20" t="s">
        <v>404</v>
      </c>
      <c r="O27" s="18" t="s">
        <v>404</v>
      </c>
      <c r="P27" s="20" t="s">
        <v>404</v>
      </c>
      <c r="Q27" s="18" t="n">
        <v>512.70594296</v>
      </c>
      <c r="R27" s="20" t="n">
        <v>6.63800082</v>
      </c>
    </row>
    <row r="28" spans="1:18">
      <c r="A28" s="15" t="s">
        <v>425</v>
      </c>
      <c r="B28" s="17" t="n">
        <v>7568</v>
      </c>
      <c r="C28" s="18">
        <f>(0.0/B28*100)</f>
        <v/>
      </c>
      <c r="D28" s="19" t="n">
        <v>7568</v>
      </c>
      <c r="E28" s="18" t="n">
        <v>420.79888092</v>
      </c>
      <c r="F28" s="20" t="n">
        <v>3.2570811</v>
      </c>
      <c r="G28" s="18" t="n">
        <v>392.18335795</v>
      </c>
      <c r="H28" s="20" t="n">
        <v>3.71138341</v>
      </c>
      <c r="I28" s="18" t="s">
        <v>404</v>
      </c>
      <c r="J28" s="20" t="s">
        <v>404</v>
      </c>
      <c r="K28" s="18" t="s">
        <v>404</v>
      </c>
      <c r="L28" s="20" t="s">
        <v>404</v>
      </c>
      <c r="M28" s="18" t="s">
        <v>404</v>
      </c>
      <c r="N28" s="20" t="s">
        <v>404</v>
      </c>
      <c r="O28" s="18" t="s">
        <v>404</v>
      </c>
      <c r="P28" s="20" t="s">
        <v>404</v>
      </c>
      <c r="Q28" s="18" t="n">
        <v>401.43808769</v>
      </c>
      <c r="R28" s="20" t="n">
        <v>13.84126866</v>
      </c>
    </row>
    <row r="29" spans="1:18">
      <c r="A29" s="15" t="s">
        <v>426</v>
      </c>
      <c r="B29" s="17" t="n">
        <v>5385</v>
      </c>
      <c r="C29" s="18">
        <f>(1123.0/B29*100)</f>
        <v/>
      </c>
      <c r="D29" s="19" t="n">
        <v>4262</v>
      </c>
      <c r="E29" s="18" t="n">
        <v>512.156159</v>
      </c>
      <c r="F29" s="20" t="n">
        <v>4.73737467</v>
      </c>
      <c r="G29" s="18" t="n">
        <v>510.61653718</v>
      </c>
      <c r="H29" s="20" t="n">
        <v>33.41578598</v>
      </c>
      <c r="I29" s="18" t="s">
        <v>404</v>
      </c>
      <c r="J29" s="20" t="s">
        <v>404</v>
      </c>
      <c r="K29" s="18" t="s">
        <v>404</v>
      </c>
      <c r="L29" s="20" t="s">
        <v>404</v>
      </c>
      <c r="M29" s="18" t="s">
        <v>404</v>
      </c>
      <c r="N29" s="20" t="s">
        <v>404</v>
      </c>
      <c r="O29" s="18" t="s">
        <v>404</v>
      </c>
      <c r="P29" s="20" t="s">
        <v>404</v>
      </c>
      <c r="Q29" s="18" t="n">
        <v>505.93894721</v>
      </c>
      <c r="R29" s="20" t="n">
        <v>14.84572757</v>
      </c>
    </row>
    <row r="30" spans="1:18">
      <c r="A30" s="15" t="s">
        <v>427</v>
      </c>
      <c r="B30" s="17" t="n">
        <v>4520</v>
      </c>
      <c r="C30" s="18">
        <f>(904.0/B30*100)</f>
        <v/>
      </c>
      <c r="D30" s="19" t="n">
        <v>3616</v>
      </c>
      <c r="E30" s="18" t="n">
        <v>499.12899712</v>
      </c>
      <c r="F30" s="20" t="n">
        <v>2.60091558</v>
      </c>
      <c r="G30" s="18" t="n">
        <v>422.91804641</v>
      </c>
      <c r="H30" s="20" t="n">
        <v>20.77237576</v>
      </c>
      <c r="I30" s="18" t="s">
        <v>404</v>
      </c>
      <c r="J30" s="20" t="s">
        <v>404</v>
      </c>
      <c r="K30" s="18" t="s">
        <v>404</v>
      </c>
      <c r="L30" s="20" t="s">
        <v>404</v>
      </c>
      <c r="M30" s="18" t="s">
        <v>404</v>
      </c>
      <c r="N30" s="20" t="s">
        <v>404</v>
      </c>
      <c r="O30" s="18" t="s">
        <v>404</v>
      </c>
      <c r="P30" s="20" t="s">
        <v>404</v>
      </c>
      <c r="Q30" s="18" t="n">
        <v>434.70992284</v>
      </c>
      <c r="R30" s="20" t="n">
        <v>20.99997874</v>
      </c>
    </row>
    <row r="31" spans="1:18">
      <c r="A31" s="15" t="s">
        <v>428</v>
      </c>
      <c r="B31" s="17" t="n">
        <v>5456</v>
      </c>
      <c r="C31" s="18">
        <f>(502.0/B31*100)</f>
        <v/>
      </c>
      <c r="D31" s="19" t="n">
        <v>4954</v>
      </c>
      <c r="E31" s="18" t="n">
        <v>502.85216099</v>
      </c>
      <c r="F31" s="20" t="n">
        <v>2.94461943</v>
      </c>
      <c r="G31" s="18" t="n">
        <v>501.0693748</v>
      </c>
      <c r="H31" s="20" t="n">
        <v>3.15798259</v>
      </c>
      <c r="I31" s="18" t="s">
        <v>404</v>
      </c>
      <c r="J31" s="20" t="s">
        <v>404</v>
      </c>
      <c r="K31" s="18" t="s">
        <v>404</v>
      </c>
      <c r="L31" s="20" t="s">
        <v>404</v>
      </c>
      <c r="M31" s="18" t="s">
        <v>404</v>
      </c>
      <c r="N31" s="20" t="s">
        <v>404</v>
      </c>
      <c r="O31" s="18" t="s">
        <v>404</v>
      </c>
      <c r="P31" s="20" t="s">
        <v>404</v>
      </c>
      <c r="Q31" s="18" t="n">
        <v>501.07034567</v>
      </c>
      <c r="R31" s="20" t="n">
        <v>12.91702125</v>
      </c>
    </row>
    <row r="32" spans="1:18">
      <c r="A32" s="15" t="s">
        <v>429</v>
      </c>
      <c r="B32" s="17" t="n">
        <v>4478</v>
      </c>
      <c r="C32" s="18">
        <f>(0.0/B32*100)</f>
        <v/>
      </c>
      <c r="D32" s="19" t="n">
        <v>4478</v>
      </c>
      <c r="E32" s="18" t="n">
        <v>503.66973886</v>
      </c>
      <c r="F32" s="20" t="n">
        <v>2.39771753</v>
      </c>
      <c r="G32" s="18" t="n">
        <v>488.5430689</v>
      </c>
      <c r="H32" s="20" t="n">
        <v>7.72178781</v>
      </c>
      <c r="I32" s="18" t="s">
        <v>404</v>
      </c>
      <c r="J32" s="20" t="s">
        <v>404</v>
      </c>
      <c r="K32" s="18" t="s">
        <v>404</v>
      </c>
      <c r="L32" s="20" t="s">
        <v>404</v>
      </c>
      <c r="M32" s="18" t="s">
        <v>404</v>
      </c>
      <c r="N32" s="20" t="s">
        <v>404</v>
      </c>
      <c r="O32" s="18" t="s">
        <v>404</v>
      </c>
      <c r="P32" s="20" t="s">
        <v>404</v>
      </c>
      <c r="Q32" s="18" t="n">
        <v>539.07163425</v>
      </c>
      <c r="R32" s="20" t="n">
        <v>20.16482948</v>
      </c>
    </row>
    <row r="33" spans="1:18">
      <c r="A33" s="15" t="s">
        <v>430</v>
      </c>
      <c r="B33" s="17" t="n">
        <v>7325</v>
      </c>
      <c r="C33" s="18">
        <f>(29.0/B33*100)</f>
        <v/>
      </c>
      <c r="D33" s="19" t="n">
        <v>7296</v>
      </c>
      <c r="E33" s="18" t="n">
        <v>502.39678201</v>
      </c>
      <c r="F33" s="20" t="n">
        <v>2.67514232</v>
      </c>
      <c r="G33" s="18" t="n">
        <v>485.78985614</v>
      </c>
      <c r="H33" s="20" t="n">
        <v>13.49503322</v>
      </c>
      <c r="I33" s="18" t="s">
        <v>404</v>
      </c>
      <c r="J33" s="20" t="s">
        <v>404</v>
      </c>
      <c r="K33" s="18" t="s">
        <v>404</v>
      </c>
      <c r="L33" s="20" t="s">
        <v>404</v>
      </c>
      <c r="M33" s="18" t="s">
        <v>404</v>
      </c>
      <c r="N33" s="20" t="s">
        <v>404</v>
      </c>
      <c r="O33" s="18" t="s">
        <v>404</v>
      </c>
      <c r="P33" s="20" t="s">
        <v>404</v>
      </c>
      <c r="Q33" s="18" t="n">
        <v>426.22721063</v>
      </c>
      <c r="R33" s="20" t="n">
        <v>9.282027769999999</v>
      </c>
    </row>
    <row r="34" spans="1:18">
      <c r="A34" s="15" t="s">
        <v>431</v>
      </c>
      <c r="B34" s="17" t="n">
        <v>6350</v>
      </c>
      <c r="C34" s="18">
        <f>(0.0/B34*100)</f>
        <v/>
      </c>
      <c r="D34" s="19" t="n">
        <v>6350</v>
      </c>
      <c r="E34" s="18" t="n">
        <v>480.21874222</v>
      </c>
      <c r="F34" s="20" t="n">
        <v>3.16048822</v>
      </c>
      <c r="G34" s="18" t="n">
        <v>444.56745686</v>
      </c>
      <c r="H34" s="20" t="n">
        <v>9.156703609999999</v>
      </c>
      <c r="I34" s="18" t="s">
        <v>404</v>
      </c>
      <c r="J34" s="20" t="s">
        <v>404</v>
      </c>
      <c r="K34" s="18" t="s">
        <v>404</v>
      </c>
      <c r="L34" s="20" t="s">
        <v>404</v>
      </c>
      <c r="M34" s="18" t="s">
        <v>404</v>
      </c>
      <c r="N34" s="20" t="s">
        <v>404</v>
      </c>
      <c r="O34" s="18" t="s">
        <v>404</v>
      </c>
      <c r="P34" s="20" t="s">
        <v>404</v>
      </c>
      <c r="Q34" s="18" t="n">
        <v>478.23684247</v>
      </c>
      <c r="R34" s="20" t="n">
        <v>18.21430693</v>
      </c>
    </row>
    <row r="35" spans="1:18">
      <c r="A35" s="15" t="s">
        <v>432</v>
      </c>
      <c r="B35" s="17" t="n">
        <v>6406</v>
      </c>
      <c r="C35" s="18">
        <f>(443.0/B35*100)</f>
        <v/>
      </c>
      <c r="D35" s="19" t="n">
        <v>5963</v>
      </c>
      <c r="E35" s="18" t="n">
        <v>515.81249925</v>
      </c>
      <c r="F35" s="20" t="n">
        <v>1.45725761</v>
      </c>
      <c r="G35" s="18" t="n">
        <v>491.71411088</v>
      </c>
      <c r="H35" s="20" t="n">
        <v>3.30966809</v>
      </c>
      <c r="I35" s="18" t="s">
        <v>404</v>
      </c>
      <c r="J35" s="20" t="s">
        <v>404</v>
      </c>
      <c r="K35" s="18" t="s">
        <v>404</v>
      </c>
      <c r="L35" s="20" t="s">
        <v>404</v>
      </c>
      <c r="M35" s="18" t="s">
        <v>404</v>
      </c>
      <c r="N35" s="20" t="s">
        <v>404</v>
      </c>
      <c r="O35" s="18" t="s">
        <v>404</v>
      </c>
      <c r="P35" s="20" t="s">
        <v>404</v>
      </c>
      <c r="Q35" s="18" t="n">
        <v>480.11966081</v>
      </c>
      <c r="R35" s="20" t="n">
        <v>7.26117987</v>
      </c>
    </row>
    <row r="36" spans="1:18">
      <c r="A36" s="15" t="s">
        <v>433</v>
      </c>
      <c r="B36" s="17" t="n">
        <v>6736</v>
      </c>
      <c r="C36" s="18">
        <f>(10.0/B36*100)</f>
        <v/>
      </c>
      <c r="D36" s="19" t="n">
        <v>6726</v>
      </c>
      <c r="E36" s="18" t="n">
        <v>489.52435772</v>
      </c>
      <c r="F36" s="20" t="n">
        <v>2.77029144</v>
      </c>
      <c r="G36" s="18" t="n">
        <v>478.83671216</v>
      </c>
      <c r="H36" s="20" t="n">
        <v>3.96180579</v>
      </c>
      <c r="I36" s="18" t="s">
        <v>404</v>
      </c>
      <c r="J36" s="20" t="s">
        <v>404</v>
      </c>
      <c r="K36" s="18" t="s">
        <v>404</v>
      </c>
      <c r="L36" s="20" t="s">
        <v>404</v>
      </c>
      <c r="M36" s="18" t="s">
        <v>404</v>
      </c>
      <c r="N36" s="20" t="s">
        <v>404</v>
      </c>
      <c r="O36" s="18" t="s">
        <v>404</v>
      </c>
      <c r="P36" s="20" t="s">
        <v>404</v>
      </c>
      <c r="Q36" s="18" t="n">
        <v>501.92515203</v>
      </c>
      <c r="R36" s="20" t="n">
        <v>10.34468821</v>
      </c>
    </row>
    <row r="37" spans="1:18">
      <c r="A37" s="15" t="s">
        <v>434</v>
      </c>
      <c r="B37" s="17" t="n">
        <v>5458</v>
      </c>
      <c r="C37" s="18">
        <f>(0.0/B37*100)</f>
        <v/>
      </c>
      <c r="D37" s="19" t="n">
        <v>5458</v>
      </c>
      <c r="E37" s="18" t="n">
        <v>501.15824031</v>
      </c>
      <c r="F37" s="20" t="n">
        <v>4.63258592</v>
      </c>
      <c r="G37" s="18" t="n">
        <v>488.03699632</v>
      </c>
      <c r="H37" s="20" t="n">
        <v>3.86852168</v>
      </c>
      <c r="I37" s="18" t="s">
        <v>404</v>
      </c>
      <c r="J37" s="20" t="s">
        <v>404</v>
      </c>
      <c r="K37" s="18" t="s">
        <v>404</v>
      </c>
      <c r="L37" s="20" t="s">
        <v>404</v>
      </c>
      <c r="M37" s="18" t="s">
        <v>404</v>
      </c>
      <c r="N37" s="20" t="s">
        <v>404</v>
      </c>
      <c r="O37" s="18" t="s">
        <v>404</v>
      </c>
      <c r="P37" s="20" t="s">
        <v>404</v>
      </c>
      <c r="Q37" s="18" t="n">
        <v>513.35927405</v>
      </c>
      <c r="R37" s="20" t="n">
        <v>39.98481976</v>
      </c>
    </row>
    <row r="38" spans="1:18">
      <c r="A38" s="15" t="s">
        <v>435</v>
      </c>
      <c r="B38" s="17" t="n">
        <v>5860</v>
      </c>
      <c r="C38" s="18">
        <f>(268.0/B38*100)</f>
        <v/>
      </c>
      <c r="D38" s="19" t="n">
        <v>5592</v>
      </c>
      <c r="E38" s="18" t="n">
        <v>535.65046663</v>
      </c>
      <c r="F38" s="20" t="n">
        <v>7.53826997</v>
      </c>
      <c r="G38" s="18" t="n">
        <v>512.04493329</v>
      </c>
      <c r="H38" s="20" t="n">
        <v>4.55783369</v>
      </c>
      <c r="I38" s="18" t="s">
        <v>404</v>
      </c>
      <c r="J38" s="20" t="s">
        <v>404</v>
      </c>
      <c r="K38" s="18" t="s">
        <v>404</v>
      </c>
      <c r="L38" s="20" t="s">
        <v>404</v>
      </c>
      <c r="M38" s="18" t="s">
        <v>404</v>
      </c>
      <c r="N38" s="20" t="s">
        <v>404</v>
      </c>
      <c r="O38" s="18" t="s">
        <v>404</v>
      </c>
      <c r="P38" s="20" t="s">
        <v>404</v>
      </c>
      <c r="Q38" s="18" t="n">
        <v>525.14829609</v>
      </c>
      <c r="R38" s="20" t="n">
        <v>14.21514581</v>
      </c>
    </row>
    <row r="39" spans="1:18">
      <c r="A39" s="15" t="s">
        <v>436</v>
      </c>
      <c r="B39" s="17" t="n">
        <v>5895</v>
      </c>
      <c r="C39" s="18">
        <f>(0.0/B39*100)</f>
        <v/>
      </c>
      <c r="D39" s="19" t="n">
        <v>5895</v>
      </c>
      <c r="E39" s="18" t="n">
        <v>425.70038272</v>
      </c>
      <c r="F39" s="20" t="n">
        <v>5.40072137</v>
      </c>
      <c r="G39" s="18" t="n">
        <v>407.11167887</v>
      </c>
      <c r="H39" s="20" t="n">
        <v>8.796775909999999</v>
      </c>
      <c r="I39" s="18" t="s">
        <v>404</v>
      </c>
      <c r="J39" s="20" t="s">
        <v>404</v>
      </c>
      <c r="K39" s="18" t="s">
        <v>404</v>
      </c>
      <c r="L39" s="20" t="s">
        <v>404</v>
      </c>
      <c r="M39" s="18" t="s">
        <v>404</v>
      </c>
      <c r="N39" s="20" t="s">
        <v>404</v>
      </c>
      <c r="O39" s="18" t="s">
        <v>404</v>
      </c>
      <c r="P39" s="20" t="s">
        <v>404</v>
      </c>
      <c r="Q39" s="18" t="n">
        <v>391.33197812</v>
      </c>
      <c r="R39" s="20" t="n">
        <v>9.28796142</v>
      </c>
    </row>
    <row r="40" spans="1:18">
      <c r="A40" s="15" t="s">
        <v>437</v>
      </c>
      <c r="B40" s="17" t="n">
        <v>14157</v>
      </c>
      <c r="C40" s="18">
        <f>(2602.0/B40*100)</f>
        <v/>
      </c>
      <c r="D40" s="19" t="n">
        <v>11555</v>
      </c>
      <c r="E40" s="18" t="n">
        <v>494.17891783</v>
      </c>
      <c r="F40" s="20" t="n">
        <v>3.22520108</v>
      </c>
      <c r="G40" s="18" t="n">
        <v>488.23448883</v>
      </c>
      <c r="H40" s="20" t="n">
        <v>14.28804685</v>
      </c>
      <c r="I40" s="18" t="s">
        <v>404</v>
      </c>
      <c r="J40" s="20" t="s">
        <v>404</v>
      </c>
      <c r="K40" s="18" t="s">
        <v>404</v>
      </c>
      <c r="L40" s="20" t="s">
        <v>404</v>
      </c>
      <c r="M40" s="18" t="s">
        <v>404</v>
      </c>
      <c r="N40" s="20" t="s">
        <v>404</v>
      </c>
      <c r="O40" s="18" t="s">
        <v>404</v>
      </c>
      <c r="P40" s="20" t="s">
        <v>404</v>
      </c>
      <c r="Q40" s="18" t="n">
        <v>487.65230433</v>
      </c>
      <c r="R40" s="20" t="n">
        <v>11.81026074</v>
      </c>
    </row>
    <row r="41" spans="1:18">
      <c r="A41" s="15" t="s">
        <v>438</v>
      </c>
      <c r="B41" s="17" t="n">
        <v>5712</v>
      </c>
      <c r="C41" s="18">
        <f>(70.0/B41*100)</f>
        <v/>
      </c>
      <c r="D41" s="19" t="n">
        <v>5642</v>
      </c>
      <c r="E41" s="18" t="n">
        <v>470.28756932</v>
      </c>
      <c r="F41" s="20" t="n">
        <v>3.22371687</v>
      </c>
      <c r="G41" s="18" t="n">
        <v>468.53147346</v>
      </c>
      <c r="H41" s="20" t="n">
        <v>11.57125603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417.45376572</v>
      </c>
      <c r="F44" s="20" t="n">
        <v>3.81430301</v>
      </c>
      <c r="G44" s="18" t="n">
        <v>382.97614342</v>
      </c>
      <c r="H44" s="20" t="n">
        <v>6.23345755</v>
      </c>
      <c r="I44" s="18" t="s">
        <v>404</v>
      </c>
      <c r="J44" s="20" t="s">
        <v>404</v>
      </c>
      <c r="K44" s="18" t="s">
        <v>404</v>
      </c>
      <c r="L44" s="20" t="s">
        <v>404</v>
      </c>
      <c r="M44" s="18" t="s">
        <v>404</v>
      </c>
      <c r="N44" s="20" t="s">
        <v>404</v>
      </c>
      <c r="O44" s="18" t="s">
        <v>404</v>
      </c>
      <c r="P44" s="20" t="s">
        <v>404</v>
      </c>
      <c r="Q44" s="18" t="n">
        <v>407.68899937</v>
      </c>
      <c r="R44" s="20" t="n">
        <v>16.18062569</v>
      </c>
    </row>
    <row r="45" spans="1:18">
      <c r="A45" s="15" t="s">
        <v>442</v>
      </c>
      <c r="B45" s="17" t="n">
        <v>5519</v>
      </c>
      <c r="C45" s="18">
        <f>(0.0/B45*100)</f>
        <v/>
      </c>
      <c r="D45" s="19" t="n">
        <v>5519</v>
      </c>
      <c r="E45" s="18" t="n">
        <v>354.63279312</v>
      </c>
      <c r="F45" s="20" t="n">
        <v>4.25489274</v>
      </c>
      <c r="G45" s="18" t="n">
        <v>370.54767258</v>
      </c>
      <c r="H45" s="20" t="n">
        <v>6.82574715</v>
      </c>
      <c r="I45" s="18" t="s">
        <v>404</v>
      </c>
      <c r="J45" s="20" t="s">
        <v>404</v>
      </c>
      <c r="K45" s="18" t="s">
        <v>404</v>
      </c>
      <c r="L45" s="20" t="s">
        <v>404</v>
      </c>
      <c r="M45" s="18" t="s">
        <v>404</v>
      </c>
      <c r="N45" s="20" t="s">
        <v>404</v>
      </c>
      <c r="O45" s="18" t="s">
        <v>404</v>
      </c>
      <c r="P45" s="20" t="s">
        <v>404</v>
      </c>
      <c r="Q45" s="18" t="n">
        <v>351.30184891</v>
      </c>
      <c r="R45" s="20" t="n">
        <v>11.25416897</v>
      </c>
    </row>
    <row r="46" spans="1:18">
      <c r="A46" s="15" t="s">
        <v>443</v>
      </c>
      <c r="B46" s="17" t="n">
        <v>23141</v>
      </c>
      <c r="C46" s="18">
        <f>(4196.0/B46*100)</f>
        <v/>
      </c>
      <c r="D46" s="19" t="n">
        <v>18945</v>
      </c>
      <c r="E46" s="18" t="n">
        <v>405.01455275</v>
      </c>
      <c r="F46" s="20" t="n">
        <v>4.80902151</v>
      </c>
      <c r="G46" s="18" t="n">
        <v>370.0362895</v>
      </c>
      <c r="H46" s="20" t="n">
        <v>4.87207608</v>
      </c>
      <c r="I46" s="18" t="s">
        <v>404</v>
      </c>
      <c r="J46" s="20" t="s">
        <v>404</v>
      </c>
      <c r="K46" s="18" t="s">
        <v>404</v>
      </c>
      <c r="L46" s="20" t="s">
        <v>404</v>
      </c>
      <c r="M46" s="18" t="s">
        <v>404</v>
      </c>
      <c r="N46" s="20" t="s">
        <v>404</v>
      </c>
      <c r="O46" s="18" t="s">
        <v>404</v>
      </c>
      <c r="P46" s="20" t="s">
        <v>404</v>
      </c>
      <c r="Q46" s="18" t="n">
        <v>331.64497768</v>
      </c>
      <c r="R46" s="20" t="n">
        <v>7.03075642</v>
      </c>
    </row>
    <row r="47" spans="1:18">
      <c r="A47" s="15" t="s">
        <v>444</v>
      </c>
      <c r="B47" s="17" t="n">
        <v>5928</v>
      </c>
      <c r="C47" s="18">
        <f>(0.0/B47*100)</f>
        <v/>
      </c>
      <c r="D47" s="19" t="n">
        <v>5928</v>
      </c>
      <c r="E47" s="18" t="n">
        <v>448.34708545</v>
      </c>
      <c r="F47" s="20" t="n">
        <v>4.014046</v>
      </c>
      <c r="G47" s="18" t="n">
        <v>386.69199269</v>
      </c>
      <c r="H47" s="20" t="n">
        <v>18.62162406</v>
      </c>
      <c r="I47" s="18" t="s">
        <v>404</v>
      </c>
      <c r="J47" s="20" t="s">
        <v>404</v>
      </c>
      <c r="K47" s="18" t="s">
        <v>404</v>
      </c>
      <c r="L47" s="20" t="s">
        <v>404</v>
      </c>
      <c r="M47" s="18" t="s">
        <v>404</v>
      </c>
      <c r="N47" s="20" t="s">
        <v>404</v>
      </c>
      <c r="O47" s="18" t="s">
        <v>404</v>
      </c>
      <c r="P47" s="20" t="s">
        <v>404</v>
      </c>
      <c r="Q47" s="18" t="n">
        <v>427.33464183</v>
      </c>
      <c r="R47" s="20" t="n">
        <v>32.50458219</v>
      </c>
    </row>
    <row r="48" spans="1:18">
      <c r="A48" s="15" t="s">
        <v>445</v>
      </c>
      <c r="B48" s="17" t="n">
        <v>9841</v>
      </c>
      <c r="C48" s="18">
        <f>(0.0/B48*100)</f>
        <v/>
      </c>
      <c r="D48" s="19" t="n">
        <v>9841</v>
      </c>
      <c r="E48" s="18" t="n">
        <v>535.88319012</v>
      </c>
      <c r="F48" s="20" t="n">
        <v>5.39799489</v>
      </c>
      <c r="G48" s="18" t="n">
        <v>480.07699646</v>
      </c>
      <c r="H48" s="20" t="n">
        <v>18.59476518</v>
      </c>
      <c r="I48" s="18" t="s">
        <v>404</v>
      </c>
      <c r="J48" s="20" t="s">
        <v>404</v>
      </c>
      <c r="K48" s="18" t="s">
        <v>404</v>
      </c>
      <c r="L48" s="20" t="s">
        <v>404</v>
      </c>
      <c r="M48" s="18" t="s">
        <v>404</v>
      </c>
      <c r="N48" s="20" t="s">
        <v>404</v>
      </c>
      <c r="O48" s="18" t="s">
        <v>404</v>
      </c>
      <c r="P48" s="20" t="s">
        <v>404</v>
      </c>
      <c r="Q48" s="18" t="n">
        <v>472.0802306</v>
      </c>
      <c r="R48" s="20" t="n">
        <v>23.41989271</v>
      </c>
    </row>
    <row r="49" spans="1:18">
      <c r="A49" s="15" t="s">
        <v>446</v>
      </c>
      <c r="B49" s="17" t="n">
        <v>6349</v>
      </c>
      <c r="C49" s="18">
        <f>(52.0/B49*100)</f>
        <v/>
      </c>
      <c r="D49" s="19" t="n">
        <v>6297</v>
      </c>
      <c r="E49" s="18" t="n">
        <v>422.56579144</v>
      </c>
      <c r="F49" s="20" t="n">
        <v>4.27919737</v>
      </c>
      <c r="G49" s="18" t="n">
        <v>394.49249578</v>
      </c>
      <c r="H49" s="20" t="n">
        <v>4.59645017</v>
      </c>
      <c r="I49" s="18" t="s">
        <v>404</v>
      </c>
      <c r="J49" s="20" t="s">
        <v>404</v>
      </c>
      <c r="K49" s="18" t="s">
        <v>404</v>
      </c>
      <c r="L49" s="20" t="s">
        <v>404</v>
      </c>
      <c r="M49" s="18" t="s">
        <v>404</v>
      </c>
      <c r="N49" s="20" t="s">
        <v>404</v>
      </c>
      <c r="O49" s="18" t="s">
        <v>404</v>
      </c>
      <c r="P49" s="20" t="s">
        <v>404</v>
      </c>
      <c r="Q49" s="18" t="n">
        <v>338.80836985</v>
      </c>
      <c r="R49" s="20" t="n">
        <v>16.86473883</v>
      </c>
    </row>
    <row r="50" spans="1:18">
      <c r="A50" s="15" t="s">
        <v>447</v>
      </c>
      <c r="B50" s="17" t="n">
        <v>11795</v>
      </c>
      <c r="C50" s="18">
        <f>(1031.0/B50*100)</f>
        <v/>
      </c>
      <c r="D50" s="19" t="n">
        <v>10764</v>
      </c>
      <c r="E50" s="18" t="n">
        <v>393.1733095</v>
      </c>
      <c r="F50" s="20" t="n">
        <v>2.95757712</v>
      </c>
      <c r="G50" s="18" t="n">
        <v>377.2179281</v>
      </c>
      <c r="H50" s="20" t="n">
        <v>11.83814475</v>
      </c>
      <c r="I50" s="18" t="s">
        <v>404</v>
      </c>
      <c r="J50" s="20" t="s">
        <v>404</v>
      </c>
      <c r="K50" s="18" t="s">
        <v>404</v>
      </c>
      <c r="L50" s="20" t="s">
        <v>404</v>
      </c>
      <c r="M50" s="18" t="s">
        <v>404</v>
      </c>
      <c r="N50" s="20" t="s">
        <v>404</v>
      </c>
      <c r="O50" s="18" t="s">
        <v>404</v>
      </c>
      <c r="P50" s="20" t="s">
        <v>404</v>
      </c>
      <c r="Q50" s="18" t="n">
        <v>392.94513688</v>
      </c>
      <c r="R50" s="20" t="n">
        <v>11.71741236</v>
      </c>
    </row>
    <row r="51" spans="1:18">
      <c r="A51" s="15" t="s">
        <v>448</v>
      </c>
      <c r="B51" s="17" t="n">
        <v>6866</v>
      </c>
      <c r="C51" s="18">
        <f>(0.0/B51*100)</f>
        <v/>
      </c>
      <c r="D51" s="19" t="n">
        <v>6866</v>
      </c>
      <c r="E51" s="18" t="n">
        <v>403.88863392</v>
      </c>
      <c r="F51" s="20" t="n">
        <v>4.93198527</v>
      </c>
      <c r="G51" s="18" t="n">
        <v>399.17990452</v>
      </c>
      <c r="H51" s="20" t="n">
        <v>3.11497009</v>
      </c>
      <c r="I51" s="18" t="s">
        <v>404</v>
      </c>
      <c r="J51" s="20" t="s">
        <v>404</v>
      </c>
      <c r="K51" s="18" t="s">
        <v>404</v>
      </c>
      <c r="L51" s="20" t="s">
        <v>404</v>
      </c>
      <c r="M51" s="18" t="s">
        <v>404</v>
      </c>
      <c r="N51" s="20" t="s">
        <v>404</v>
      </c>
      <c r="O51" s="18" t="s">
        <v>404</v>
      </c>
      <c r="P51" s="20" t="s">
        <v>404</v>
      </c>
      <c r="Q51" s="18" t="n">
        <v>382.34313001</v>
      </c>
      <c r="R51" s="20" t="n">
        <v>11.63050549</v>
      </c>
    </row>
    <row r="52" spans="1:18">
      <c r="A52" s="15" t="s">
        <v>449</v>
      </c>
      <c r="B52" s="17" t="n">
        <v>5809</v>
      </c>
      <c r="C52" s="18">
        <f>(0.0/B52*100)</f>
        <v/>
      </c>
      <c r="D52" s="19" t="n">
        <v>5809</v>
      </c>
      <c r="E52" s="18" t="n">
        <v>465.11349265</v>
      </c>
      <c r="F52" s="20" t="n">
        <v>2.79489889</v>
      </c>
      <c r="G52" s="18" t="n">
        <v>424.35891659</v>
      </c>
      <c r="H52" s="20" t="n">
        <v>10.70344017</v>
      </c>
      <c r="I52" s="18" t="s">
        <v>404</v>
      </c>
      <c r="J52" s="20" t="s">
        <v>404</v>
      </c>
      <c r="K52" s="18" t="s">
        <v>404</v>
      </c>
      <c r="L52" s="20" t="s">
        <v>404</v>
      </c>
      <c r="M52" s="18" t="s">
        <v>404</v>
      </c>
      <c r="N52" s="20" t="s">
        <v>404</v>
      </c>
      <c r="O52" s="18" t="s">
        <v>404</v>
      </c>
      <c r="P52" s="20" t="s">
        <v>404</v>
      </c>
      <c r="Q52" s="18" t="n">
        <v>450.43379968</v>
      </c>
      <c r="R52" s="20" t="n">
        <v>31.66182181</v>
      </c>
    </row>
    <row r="53" spans="1:18">
      <c r="A53" s="15" t="s">
        <v>450</v>
      </c>
      <c r="B53" s="17" t="n">
        <v>5571</v>
      </c>
      <c r="C53" s="18">
        <f>(0.0/B53*100)</f>
        <v/>
      </c>
      <c r="D53" s="19" t="n">
        <v>5571</v>
      </c>
      <c r="E53" s="18" t="n">
        <v>438.40981362</v>
      </c>
      <c r="F53" s="20" t="n">
        <v>1.77404213</v>
      </c>
      <c r="G53" s="18" t="n">
        <v>403.01294085</v>
      </c>
      <c r="H53" s="20" t="n">
        <v>8.87940459</v>
      </c>
      <c r="I53" s="18" t="s">
        <v>404</v>
      </c>
      <c r="J53" s="20" t="s">
        <v>404</v>
      </c>
      <c r="K53" s="18" t="s">
        <v>404</v>
      </c>
      <c r="L53" s="20" t="s">
        <v>404</v>
      </c>
      <c r="M53" s="18" t="s">
        <v>404</v>
      </c>
      <c r="N53" s="20" t="s">
        <v>404</v>
      </c>
      <c r="O53" s="18" t="s">
        <v>404</v>
      </c>
      <c r="P53" s="20" t="s">
        <v>404</v>
      </c>
      <c r="Q53" s="18" t="n">
        <v>411.52794163</v>
      </c>
      <c r="R53" s="20" t="n">
        <v>6.46679691</v>
      </c>
    </row>
    <row r="54" spans="1:18">
      <c r="A54" s="15" t="s">
        <v>451</v>
      </c>
      <c r="B54" s="17" t="n">
        <v>4740</v>
      </c>
      <c r="C54" s="18">
        <f>(199.0/B54*100)</f>
        <v/>
      </c>
      <c r="D54" s="19" t="n">
        <v>4541</v>
      </c>
      <c r="E54" s="18" t="n">
        <v>333.38645591</v>
      </c>
      <c r="F54" s="20" t="n">
        <v>3.38487519</v>
      </c>
      <c r="G54" s="18" t="n">
        <v>324.99457127</v>
      </c>
      <c r="H54" s="20" t="n">
        <v>9.096051490000001</v>
      </c>
      <c r="I54" s="18" t="s">
        <v>404</v>
      </c>
      <c r="J54" s="20" t="s">
        <v>404</v>
      </c>
      <c r="K54" s="18" t="s">
        <v>404</v>
      </c>
      <c r="L54" s="20" t="s">
        <v>404</v>
      </c>
      <c r="M54" s="18" t="s">
        <v>404</v>
      </c>
      <c r="N54" s="20" t="s">
        <v>404</v>
      </c>
      <c r="O54" s="18" t="s">
        <v>404</v>
      </c>
      <c r="P54" s="20" t="s">
        <v>404</v>
      </c>
      <c r="Q54" s="18" t="n">
        <v>299.19563501</v>
      </c>
      <c r="R54" s="20" t="n">
        <v>5.866629</v>
      </c>
    </row>
    <row r="55" spans="1:18">
      <c r="A55" s="15" t="s">
        <v>452</v>
      </c>
      <c r="B55" s="17" t="n">
        <v>5316</v>
      </c>
      <c r="C55" s="18">
        <f>(43.0/B55*100)</f>
        <v/>
      </c>
      <c r="D55" s="19" t="n">
        <v>5273</v>
      </c>
      <c r="E55" s="18" t="n">
        <v>408.11248256</v>
      </c>
      <c r="F55" s="20" t="n">
        <v>3.39007513</v>
      </c>
      <c r="G55" s="18" t="n">
        <v>386.22593616</v>
      </c>
      <c r="H55" s="20" t="n">
        <v>6.17101977</v>
      </c>
      <c r="I55" s="18" t="s">
        <v>404</v>
      </c>
      <c r="J55" s="20" t="s">
        <v>404</v>
      </c>
      <c r="K55" s="18" t="s">
        <v>404</v>
      </c>
      <c r="L55" s="20" t="s">
        <v>404</v>
      </c>
      <c r="M55" s="18" t="s">
        <v>404</v>
      </c>
      <c r="N55" s="20" t="s">
        <v>404</v>
      </c>
      <c r="O55" s="18" t="s">
        <v>404</v>
      </c>
      <c r="P55" s="20" t="s">
        <v>404</v>
      </c>
      <c r="Q55" s="18" t="n">
        <v>380.09850006</v>
      </c>
      <c r="R55" s="20" t="n">
        <v>32.34152373</v>
      </c>
    </row>
    <row r="56" spans="1:18">
      <c r="A56" s="15" t="s">
        <v>453</v>
      </c>
      <c r="B56" s="17" t="n">
        <v>5359</v>
      </c>
      <c r="C56" s="18">
        <f>(0.0/B56*100)</f>
        <v/>
      </c>
      <c r="D56" s="19" t="n">
        <v>5359</v>
      </c>
      <c r="E56" s="18" t="n">
        <v>548.73838921</v>
      </c>
      <c r="F56" s="20" t="n">
        <v>3.13550399</v>
      </c>
      <c r="G56" s="18" t="s">
        <v>404</v>
      </c>
      <c r="H56" s="20" t="s">
        <v>404</v>
      </c>
      <c r="I56" s="18" t="s">
        <v>404</v>
      </c>
      <c r="J56" s="20" t="s">
        <v>404</v>
      </c>
      <c r="K56" s="18" t="s">
        <v>404</v>
      </c>
      <c r="L56" s="20" t="s">
        <v>404</v>
      </c>
      <c r="M56" s="18" t="s">
        <v>404</v>
      </c>
      <c r="N56" s="20" t="s">
        <v>404</v>
      </c>
      <c r="O56" s="18" t="s">
        <v>404</v>
      </c>
      <c r="P56" s="20" t="s">
        <v>404</v>
      </c>
      <c r="Q56" s="18" t="n">
        <v>530.99999984</v>
      </c>
      <c r="R56" s="20" t="n">
        <v>13.20861944</v>
      </c>
    </row>
    <row r="57" spans="1:18">
      <c r="A57" s="15" t="s">
        <v>454</v>
      </c>
      <c r="B57" s="17" t="n">
        <v>6513</v>
      </c>
      <c r="C57" s="18">
        <f>(0.0/B57*100)</f>
        <v/>
      </c>
      <c r="D57" s="19" t="n">
        <v>6513</v>
      </c>
      <c r="E57" s="18" t="n">
        <v>396.75840013</v>
      </c>
      <c r="F57" s="20" t="n">
        <v>3.45824576</v>
      </c>
      <c r="G57" s="18" t="n">
        <v>361.08111929</v>
      </c>
      <c r="H57" s="20" t="n">
        <v>5.64542555</v>
      </c>
      <c r="I57" s="18" t="s">
        <v>404</v>
      </c>
      <c r="J57" s="20" t="s">
        <v>404</v>
      </c>
      <c r="K57" s="18" t="s">
        <v>404</v>
      </c>
      <c r="L57" s="20" t="s">
        <v>404</v>
      </c>
      <c r="M57" s="18" t="s">
        <v>404</v>
      </c>
      <c r="N57" s="20" t="s">
        <v>404</v>
      </c>
      <c r="O57" s="18" t="s">
        <v>404</v>
      </c>
      <c r="P57" s="20" t="s">
        <v>404</v>
      </c>
      <c r="Q57" s="18" t="n">
        <v>358.03319294</v>
      </c>
      <c r="R57" s="20" t="n">
        <v>17.68316992</v>
      </c>
    </row>
    <row r="58" spans="1:18">
      <c r="A58" s="15" t="s">
        <v>455</v>
      </c>
      <c r="B58" s="17" t="n">
        <v>7267</v>
      </c>
      <c r="C58" s="18">
        <f>(0.0/B58*100)</f>
        <v/>
      </c>
      <c r="D58" s="19" t="n">
        <v>7267</v>
      </c>
      <c r="E58" s="18" t="n">
        <v>382.25714673</v>
      </c>
      <c r="F58" s="20" t="n">
        <v>3.21196746</v>
      </c>
      <c r="G58" s="18" t="n">
        <v>369.7356226</v>
      </c>
      <c r="H58" s="20" t="n">
        <v>8.18538642</v>
      </c>
      <c r="I58" s="18" t="s">
        <v>404</v>
      </c>
      <c r="J58" s="20" t="s">
        <v>404</v>
      </c>
      <c r="K58" s="18" t="s">
        <v>404</v>
      </c>
      <c r="L58" s="20" t="s">
        <v>404</v>
      </c>
      <c r="M58" s="18" t="s">
        <v>404</v>
      </c>
      <c r="N58" s="20" t="s">
        <v>404</v>
      </c>
      <c r="O58" s="18" t="n">
        <v>339.62587844</v>
      </c>
      <c r="P58" s="20" t="n">
        <v>10.61312178</v>
      </c>
      <c r="Q58" s="18" t="n">
        <v>374.63343999</v>
      </c>
      <c r="R58" s="20" t="n">
        <v>18.40027052</v>
      </c>
    </row>
    <row r="59" spans="1:18">
      <c r="A59" s="15" t="s">
        <v>456</v>
      </c>
      <c r="B59" s="17" t="n">
        <v>4826</v>
      </c>
      <c r="C59" s="18">
        <f>(0.0/B59*100)</f>
        <v/>
      </c>
      <c r="D59" s="19" t="n">
        <v>4826</v>
      </c>
      <c r="E59" s="18" t="n">
        <v>367.76430788</v>
      </c>
      <c r="F59" s="20" t="n">
        <v>2.17509961</v>
      </c>
      <c r="G59" s="18" t="n">
        <v>340.84145605</v>
      </c>
      <c r="H59" s="20" t="n">
        <v>3.3709995</v>
      </c>
      <c r="I59" s="18" t="s">
        <v>404</v>
      </c>
      <c r="J59" s="20" t="s">
        <v>404</v>
      </c>
      <c r="K59" s="18" t="s">
        <v>404</v>
      </c>
      <c r="L59" s="20" t="s">
        <v>404</v>
      </c>
      <c r="M59" s="18" t="s">
        <v>404</v>
      </c>
      <c r="N59" s="20" t="s">
        <v>404</v>
      </c>
      <c r="O59" s="18" t="s">
        <v>404</v>
      </c>
      <c r="P59" s="20" t="s">
        <v>404</v>
      </c>
      <c r="Q59" s="18" t="n">
        <v>358.6766135</v>
      </c>
      <c r="R59" s="20" t="n">
        <v>9.11095622</v>
      </c>
    </row>
    <row r="60" spans="1:18">
      <c r="A60" s="15" t="s">
        <v>457</v>
      </c>
      <c r="B60" s="17" t="n">
        <v>4546</v>
      </c>
      <c r="C60" s="18">
        <f>(0.0/B60*100)</f>
        <v/>
      </c>
      <c r="D60" s="19" t="n">
        <v>4546</v>
      </c>
      <c r="E60" s="18" t="n">
        <v>425.69737584</v>
      </c>
      <c r="F60" s="20" t="n">
        <v>5.23414429</v>
      </c>
      <c r="G60" s="18" t="n">
        <v>366.05802648</v>
      </c>
      <c r="H60" s="20" t="n">
        <v>8.712516580000001</v>
      </c>
      <c r="I60" s="18" t="s">
        <v>404</v>
      </c>
      <c r="J60" s="20" t="s">
        <v>404</v>
      </c>
      <c r="K60" s="18" t="s">
        <v>404</v>
      </c>
      <c r="L60" s="20" t="s">
        <v>404</v>
      </c>
      <c r="M60" s="18" t="s">
        <v>404</v>
      </c>
      <c r="N60" s="20" t="s">
        <v>404</v>
      </c>
      <c r="O60" s="18" t="s">
        <v>404</v>
      </c>
      <c r="P60" s="20" t="s">
        <v>404</v>
      </c>
      <c r="Q60" s="18" t="n">
        <v>338.97239165</v>
      </c>
      <c r="R60" s="20" t="n">
        <v>6.62534109</v>
      </c>
    </row>
    <row r="61" spans="1:18">
      <c r="A61" s="15" t="s">
        <v>458</v>
      </c>
      <c r="B61" s="17" t="n">
        <v>6525</v>
      </c>
      <c r="C61" s="18">
        <f>(0.0/B61*100)</f>
        <v/>
      </c>
      <c r="D61" s="19" t="n">
        <v>6525</v>
      </c>
      <c r="E61" s="18" t="n">
        <v>485.200231</v>
      </c>
      <c r="F61" s="20" t="n">
        <v>3.12547299</v>
      </c>
      <c r="G61" s="18" t="n">
        <v>459.75646354</v>
      </c>
      <c r="H61" s="20" t="n">
        <v>5.20571087</v>
      </c>
      <c r="I61" s="18" t="s">
        <v>404</v>
      </c>
      <c r="J61" s="20" t="s">
        <v>404</v>
      </c>
      <c r="K61" s="18" t="s">
        <v>404</v>
      </c>
      <c r="L61" s="20" t="s">
        <v>404</v>
      </c>
      <c r="M61" s="18" t="s">
        <v>404</v>
      </c>
      <c r="N61" s="20" t="s">
        <v>404</v>
      </c>
      <c r="O61" s="18" t="s">
        <v>404</v>
      </c>
      <c r="P61" s="20" t="s">
        <v>404</v>
      </c>
      <c r="Q61" s="18" t="n">
        <v>473.52691982</v>
      </c>
      <c r="R61" s="20" t="n">
        <v>14.33618335</v>
      </c>
    </row>
    <row r="62" spans="1:18">
      <c r="A62" s="15" t="s">
        <v>459</v>
      </c>
      <c r="B62" s="17" t="n">
        <v>4476</v>
      </c>
      <c r="C62" s="18">
        <f>(0.0/B62*100)</f>
        <v/>
      </c>
      <c r="D62" s="19" t="n">
        <v>4476</v>
      </c>
      <c r="E62" s="18" t="n">
        <v>543.90867283</v>
      </c>
      <c r="F62" s="20" t="n">
        <v>1.11323784</v>
      </c>
      <c r="G62" s="18" t="n">
        <v>471.56325</v>
      </c>
      <c r="H62" s="20" t="n">
        <v>37.4212152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370.05186581</v>
      </c>
      <c r="F63" s="20" t="n">
        <v>1.67900391</v>
      </c>
      <c r="G63" s="18" t="n">
        <v>367.76435739</v>
      </c>
      <c r="H63" s="20" t="n">
        <v>4.30438295</v>
      </c>
      <c r="I63" s="18" t="s">
        <v>404</v>
      </c>
      <c r="J63" s="20" t="s">
        <v>404</v>
      </c>
      <c r="K63" s="18" t="s">
        <v>404</v>
      </c>
      <c r="L63" s="20" t="s">
        <v>404</v>
      </c>
      <c r="M63" s="18" t="s">
        <v>404</v>
      </c>
      <c r="N63" s="20" t="s">
        <v>404</v>
      </c>
      <c r="O63" s="18" t="s">
        <v>404</v>
      </c>
      <c r="P63" s="20" t="s">
        <v>404</v>
      </c>
      <c r="Q63" s="18" t="n">
        <v>392.86805794</v>
      </c>
      <c r="R63" s="20" t="n">
        <v>8.50503247</v>
      </c>
    </row>
    <row r="64" spans="1:18">
      <c r="A64" s="15" t="s">
        <v>461</v>
      </c>
      <c r="B64" s="17" t="n">
        <v>3634</v>
      </c>
      <c r="C64" s="18">
        <f>(27.0/B64*100)</f>
        <v/>
      </c>
      <c r="D64" s="19" t="n">
        <v>3607</v>
      </c>
      <c r="E64" s="18" t="n">
        <v>479.76103782</v>
      </c>
      <c r="F64" s="20" t="n">
        <v>1.78810093</v>
      </c>
      <c r="G64" s="18" t="n">
        <v>468.85909082</v>
      </c>
      <c r="H64" s="20" t="n">
        <v>5.75177798</v>
      </c>
      <c r="I64" s="18" t="s">
        <v>404</v>
      </c>
      <c r="J64" s="20" t="s">
        <v>404</v>
      </c>
      <c r="K64" s="18" t="s">
        <v>404</v>
      </c>
      <c r="L64" s="20" t="s">
        <v>404</v>
      </c>
      <c r="M64" s="18" t="s">
        <v>404</v>
      </c>
      <c r="N64" s="20" t="s">
        <v>404</v>
      </c>
      <c r="O64" s="18" t="s">
        <v>404</v>
      </c>
      <c r="P64" s="20" t="s">
        <v>404</v>
      </c>
      <c r="Q64" s="18" t="n">
        <v>373.92818462</v>
      </c>
      <c r="R64" s="20" t="n">
        <v>30.11559625</v>
      </c>
    </row>
    <row r="65" spans="1:18">
      <c r="A65" s="15" t="s">
        <v>462</v>
      </c>
      <c r="B65" s="17" t="n">
        <v>5325</v>
      </c>
      <c r="C65" s="18">
        <f>(0.0/B65*100)</f>
        <v/>
      </c>
      <c r="D65" s="19" t="n">
        <v>5325</v>
      </c>
      <c r="E65" s="18" t="n">
        <v>420.67385132</v>
      </c>
      <c r="F65" s="20" t="n">
        <v>2.73189016</v>
      </c>
      <c r="G65" s="18" t="n">
        <v>409.6659003</v>
      </c>
      <c r="H65" s="20" t="n">
        <v>10.57484098</v>
      </c>
      <c r="I65" s="18" t="s">
        <v>404</v>
      </c>
      <c r="J65" s="20" t="s">
        <v>404</v>
      </c>
      <c r="K65" s="18" t="s">
        <v>404</v>
      </c>
      <c r="L65" s="20" t="s">
        <v>404</v>
      </c>
      <c r="M65" s="18" t="s">
        <v>404</v>
      </c>
      <c r="N65" s="20" t="s">
        <v>404</v>
      </c>
      <c r="O65" s="18" t="s">
        <v>404</v>
      </c>
      <c r="P65" s="20" t="s">
        <v>404</v>
      </c>
      <c r="Q65" s="18" t="n">
        <v>441.64329226</v>
      </c>
      <c r="R65" s="20" t="n">
        <v>13.24360304</v>
      </c>
    </row>
    <row r="66" spans="1:18">
      <c r="A66" s="15" t="s">
        <v>463</v>
      </c>
      <c r="B66" s="17" t="n">
        <v>5665</v>
      </c>
      <c r="C66" s="18">
        <f>(0.0/B66*100)</f>
        <v/>
      </c>
      <c r="D66" s="19" t="n">
        <v>5665</v>
      </c>
      <c r="E66" s="18" t="n">
        <v>418.7357357</v>
      </c>
      <c r="F66" s="20" t="n">
        <v>1.5791634</v>
      </c>
      <c r="G66" s="18" t="n">
        <v>414.67665986</v>
      </c>
      <c r="H66" s="20" t="n">
        <v>3.69431084</v>
      </c>
      <c r="I66" s="18" t="s">
        <v>404</v>
      </c>
      <c r="J66" s="20" t="s">
        <v>404</v>
      </c>
      <c r="K66" s="18" t="s">
        <v>404</v>
      </c>
      <c r="L66" s="20" t="s">
        <v>404</v>
      </c>
      <c r="M66" s="18" t="s">
        <v>404</v>
      </c>
      <c r="N66" s="20" t="s">
        <v>404</v>
      </c>
      <c r="O66" s="18" t="s">
        <v>404</v>
      </c>
      <c r="P66" s="20" t="s">
        <v>404</v>
      </c>
      <c r="Q66" s="18" t="n">
        <v>417.57238912</v>
      </c>
      <c r="R66" s="20" t="n">
        <v>7.15211351</v>
      </c>
    </row>
    <row r="67" spans="1:18">
      <c r="A67" s="15" t="s">
        <v>464</v>
      </c>
      <c r="B67" s="17" t="n">
        <v>6971</v>
      </c>
      <c r="C67" s="18">
        <f>(0.0/B67*100)</f>
        <v/>
      </c>
      <c r="D67" s="19" t="n">
        <v>6971</v>
      </c>
      <c r="E67" s="18" t="n">
        <v>394.26744166</v>
      </c>
      <c r="F67" s="20" t="n">
        <v>4.93483575</v>
      </c>
      <c r="G67" s="18" t="n">
        <v>379.57277852</v>
      </c>
      <c r="H67" s="20" t="n">
        <v>3.57797211</v>
      </c>
      <c r="I67" s="18" t="s">
        <v>404</v>
      </c>
      <c r="J67" s="20" t="s">
        <v>404</v>
      </c>
      <c r="K67" s="18" t="s">
        <v>404</v>
      </c>
      <c r="L67" s="20" t="s">
        <v>404</v>
      </c>
      <c r="M67" s="18" t="s">
        <v>404</v>
      </c>
      <c r="N67" s="20" t="s">
        <v>404</v>
      </c>
      <c r="O67" s="18" t="s">
        <v>404</v>
      </c>
      <c r="P67" s="20" t="s">
        <v>404</v>
      </c>
      <c r="Q67" s="18" t="n">
        <v>396.26837704</v>
      </c>
      <c r="R67" s="20" t="n">
        <v>13.40975213</v>
      </c>
    </row>
    <row r="68" spans="1:18">
      <c r="A68" s="15" t="s">
        <v>465</v>
      </c>
      <c r="B68" s="17" t="n">
        <v>12083</v>
      </c>
      <c r="C68" s="18">
        <f>(0.0/B68*100)</f>
        <v/>
      </c>
      <c r="D68" s="19" t="n">
        <v>12083</v>
      </c>
      <c r="E68" s="18" t="n">
        <v>404.40408736</v>
      </c>
      <c r="F68" s="20" t="n">
        <v>1.28697636</v>
      </c>
      <c r="G68" s="18" t="n">
        <v>365.14580852</v>
      </c>
      <c r="H68" s="20" t="n">
        <v>4.3852198</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466.58063423</v>
      </c>
      <c r="F69" s="20" t="n">
        <v>9.58810336</v>
      </c>
      <c r="G69" s="18" t="n">
        <v>436.39241079</v>
      </c>
      <c r="H69" s="20" t="n">
        <v>4.37738796</v>
      </c>
      <c r="I69" s="18" t="s">
        <v>404</v>
      </c>
      <c r="J69" s="20" t="s">
        <v>404</v>
      </c>
      <c r="K69" s="18" t="s">
        <v>404</v>
      </c>
      <c r="L69" s="20" t="s">
        <v>404</v>
      </c>
      <c r="M69" s="18" t="s">
        <v>404</v>
      </c>
      <c r="N69" s="20" t="s">
        <v>404</v>
      </c>
      <c r="O69" s="18" t="s">
        <v>404</v>
      </c>
      <c r="P69" s="20" t="s">
        <v>404</v>
      </c>
      <c r="Q69" s="18" t="n">
        <v>445.10073621</v>
      </c>
      <c r="R69" s="20" t="n">
        <v>56.6548156</v>
      </c>
    </row>
    <row r="70" spans="1:18">
      <c r="A70" s="15" t="s">
        <v>467</v>
      </c>
      <c r="B70" s="17" t="n">
        <v>6036</v>
      </c>
      <c r="C70" s="18">
        <f>(0.0/B70*100)</f>
        <v/>
      </c>
      <c r="D70" s="19" t="n">
        <v>6036</v>
      </c>
      <c r="E70" s="18" t="n">
        <v>494.33292063</v>
      </c>
      <c r="F70" s="20" t="n">
        <v>3.31410525</v>
      </c>
      <c r="G70" s="18" t="n">
        <v>497.10354696</v>
      </c>
      <c r="H70" s="20" t="n">
        <v>13.13266492</v>
      </c>
      <c r="I70" s="18" t="s">
        <v>404</v>
      </c>
      <c r="J70" s="20" t="s">
        <v>404</v>
      </c>
      <c r="K70" s="18" t="s">
        <v>404</v>
      </c>
      <c r="L70" s="20" t="s">
        <v>404</v>
      </c>
      <c r="M70" s="18" t="s">
        <v>404</v>
      </c>
      <c r="N70" s="20" t="s">
        <v>404</v>
      </c>
      <c r="O70" s="18" t="s">
        <v>404</v>
      </c>
      <c r="P70" s="20" t="s">
        <v>404</v>
      </c>
      <c r="Q70" s="18" t="n">
        <v>472.34513803</v>
      </c>
      <c r="R70" s="20" t="n">
        <v>8.558258370000001</v>
      </c>
    </row>
    <row r="71" spans="1:18">
      <c r="A71" s="15" t="s">
        <v>468</v>
      </c>
      <c r="B71" s="17" t="n">
        <v>6115</v>
      </c>
      <c r="C71" s="18">
        <f>(0.0/B71*100)</f>
        <v/>
      </c>
      <c r="D71" s="19" t="n">
        <v>6115</v>
      </c>
      <c r="E71" s="18" t="n">
        <v>564.42633521</v>
      </c>
      <c r="F71" s="20" t="n">
        <v>1.47032954</v>
      </c>
      <c r="G71" s="18" t="s">
        <v>404</v>
      </c>
      <c r="H71" s="20" t="s">
        <v>404</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542.3132255100001</v>
      </c>
      <c r="F72" s="20" t="n">
        <v>3.01883862</v>
      </c>
      <c r="G72" s="18" t="n">
        <v>542.78609959</v>
      </c>
      <c r="H72" s="20" t="n">
        <v>22.69107302</v>
      </c>
      <c r="I72" s="18" t="s">
        <v>404</v>
      </c>
      <c r="J72" s="20" t="s">
        <v>404</v>
      </c>
      <c r="K72" s="18" t="s">
        <v>404</v>
      </c>
      <c r="L72" s="20" t="s">
        <v>404</v>
      </c>
      <c r="M72" s="18" t="s">
        <v>404</v>
      </c>
      <c r="N72" s="20" t="s">
        <v>404</v>
      </c>
      <c r="O72" s="18" t="s">
        <v>404</v>
      </c>
      <c r="P72" s="20" t="s">
        <v>404</v>
      </c>
      <c r="Q72" s="18" t="n">
        <v>542.50328442</v>
      </c>
      <c r="R72" s="20" t="n">
        <v>25.69392068</v>
      </c>
    </row>
    <row r="73" spans="1:18">
      <c r="A73" s="15" t="s">
        <v>470</v>
      </c>
      <c r="B73" s="17" t="n">
        <v>8249</v>
      </c>
      <c r="C73" s="18">
        <f>(0.0/B73*100)</f>
        <v/>
      </c>
      <c r="D73" s="19" t="n">
        <v>8249</v>
      </c>
      <c r="E73" s="18" t="n">
        <v>415.32549407</v>
      </c>
      <c r="F73" s="20" t="n">
        <v>3.49225268</v>
      </c>
      <c r="G73" s="18" t="n">
        <v>419.3011785</v>
      </c>
      <c r="H73" s="20" t="n">
        <v>6.85123338</v>
      </c>
      <c r="I73" s="18" t="s">
        <v>404</v>
      </c>
      <c r="J73" s="20" t="s">
        <v>404</v>
      </c>
      <c r="K73" s="18" t="s">
        <v>404</v>
      </c>
      <c r="L73" s="20" t="s">
        <v>404</v>
      </c>
      <c r="M73" s="18" t="s">
        <v>404</v>
      </c>
      <c r="N73" s="20" t="s">
        <v>404</v>
      </c>
      <c r="O73" s="18" t="s">
        <v>404</v>
      </c>
      <c r="P73" s="20" t="s">
        <v>404</v>
      </c>
      <c r="Q73" s="18" t="n">
        <v>408.02754384</v>
      </c>
      <c r="R73" s="20" t="n">
        <v>21.92485943</v>
      </c>
    </row>
    <row r="74" spans="1:18">
      <c r="A74" s="15" t="s">
        <v>471</v>
      </c>
      <c r="B74" s="17" t="n">
        <v>4692</v>
      </c>
      <c r="C74" s="18">
        <f>(484.0/B74*100)</f>
        <v/>
      </c>
      <c r="D74" s="19" t="n">
        <v>4208</v>
      </c>
      <c r="E74" s="18" t="n">
        <v>429.71913103</v>
      </c>
      <c r="F74" s="20" t="n">
        <v>1.78646035</v>
      </c>
      <c r="G74" s="18" t="n">
        <v>370.14962542</v>
      </c>
      <c r="H74" s="20" t="n">
        <v>3.58528459</v>
      </c>
      <c r="I74" s="18" t="s">
        <v>404</v>
      </c>
      <c r="J74" s="20" t="s">
        <v>404</v>
      </c>
      <c r="K74" s="18" t="s">
        <v>404</v>
      </c>
      <c r="L74" s="20" t="s">
        <v>404</v>
      </c>
      <c r="M74" s="18" t="s">
        <v>404</v>
      </c>
      <c r="N74" s="20" t="s">
        <v>404</v>
      </c>
      <c r="O74" s="18" t="s">
        <v>404</v>
      </c>
      <c r="P74" s="20" t="s">
        <v>404</v>
      </c>
      <c r="Q74" s="18" t="n">
        <v>331.31796672</v>
      </c>
      <c r="R74" s="20" t="n">
        <v>6.10938129</v>
      </c>
    </row>
    <row r="75" spans="1:18">
      <c r="A75" s="15" t="s">
        <v>472</v>
      </c>
      <c r="B75" s="17" t="n">
        <v>5375</v>
      </c>
      <c r="C75" s="18">
        <f>(483.0/B75*100)</f>
        <v/>
      </c>
      <c r="D75" s="19" t="n">
        <v>4892</v>
      </c>
      <c r="E75" s="18" t="n">
        <v>366.11655033</v>
      </c>
      <c r="F75" s="20" t="n">
        <v>5.40616015</v>
      </c>
      <c r="G75" s="18" t="n">
        <v>369.74919513</v>
      </c>
      <c r="H75" s="20" t="n">
        <v>5.35897661</v>
      </c>
      <c r="I75" s="18" t="s">
        <v>404</v>
      </c>
      <c r="J75" s="20" t="s">
        <v>404</v>
      </c>
      <c r="K75" s="18" t="s">
        <v>404</v>
      </c>
      <c r="L75" s="20" t="s">
        <v>404</v>
      </c>
      <c r="M75" s="18" t="s">
        <v>404</v>
      </c>
      <c r="N75" s="20" t="s">
        <v>404</v>
      </c>
      <c r="O75" s="18" t="s">
        <v>404</v>
      </c>
      <c r="P75" s="20" t="s">
        <v>404</v>
      </c>
      <c r="Q75" s="18" t="n">
        <v>364.44234109</v>
      </c>
      <c r="R75" s="20" t="n">
        <v>19.70242124</v>
      </c>
    </row>
    <row r="76" spans="1:18">
      <c r="A76" s="15" t="s">
        <v>473</v>
      </c>
      <c r="B76" s="17" t="n">
        <v>14167</v>
      </c>
      <c r="C76" s="18">
        <f>(1400.0/B76*100)</f>
        <v/>
      </c>
      <c r="D76" s="19" t="n">
        <v>12767</v>
      </c>
      <c r="E76" s="18" t="n">
        <v>433.76221706</v>
      </c>
      <c r="F76" s="20" t="n">
        <v>2.8732589</v>
      </c>
      <c r="G76" s="18" t="n">
        <v>412.1068757</v>
      </c>
      <c r="H76" s="20" t="n">
        <v>15.27695027</v>
      </c>
      <c r="I76" s="18" t="s">
        <v>404</v>
      </c>
      <c r="J76" s="20" t="s">
        <v>404</v>
      </c>
      <c r="K76" s="18" t="s">
        <v>404</v>
      </c>
      <c r="L76" s="20" t="s">
        <v>404</v>
      </c>
      <c r="M76" s="18" t="s">
        <v>404</v>
      </c>
      <c r="N76" s="20" t="s">
        <v>404</v>
      </c>
      <c r="O76" s="18" t="s">
        <v>404</v>
      </c>
      <c r="P76" s="20" t="s">
        <v>404</v>
      </c>
      <c r="Q76" s="18" t="n">
        <v>392.83893623</v>
      </c>
      <c r="R76" s="20" t="n">
        <v>12.4542153</v>
      </c>
    </row>
    <row r="77" spans="1:18">
      <c r="A77" s="15" t="s">
        <v>474</v>
      </c>
      <c r="B77" s="17" t="n">
        <v>6062</v>
      </c>
      <c r="C77" s="18">
        <f>(0.0/B77*100)</f>
        <v/>
      </c>
      <c r="D77" s="19" t="n">
        <v>6062</v>
      </c>
      <c r="E77" s="18" t="n">
        <v>456.14059541</v>
      </c>
      <c r="F77" s="20" t="n">
        <v>6.23465662</v>
      </c>
      <c r="G77" s="18" t="n">
        <v>406.27076587</v>
      </c>
      <c r="H77" s="20" t="n">
        <v>3.05033534</v>
      </c>
      <c r="I77" s="18" t="s">
        <v>404</v>
      </c>
      <c r="J77" s="20" t="s">
        <v>404</v>
      </c>
      <c r="K77" s="18" t="s">
        <v>404</v>
      </c>
      <c r="L77" s="20" t="s">
        <v>404</v>
      </c>
      <c r="M77" s="18" t="s">
        <v>404</v>
      </c>
      <c r="N77" s="20" t="s">
        <v>404</v>
      </c>
      <c r="O77" s="18" t="s">
        <v>404</v>
      </c>
      <c r="P77" s="20" t="s">
        <v>404</v>
      </c>
      <c r="Q77" s="18" t="n">
        <v>391.56524139</v>
      </c>
      <c r="R77" s="20" t="n">
        <v>12.81340303</v>
      </c>
    </row>
    <row r="78" spans="1:18">
      <c r="A78" s="15" t="s">
        <v>475</v>
      </c>
      <c r="B78" s="17" t="n">
        <v>5826</v>
      </c>
      <c r="C78" s="18">
        <f>(0.0/B78*100)</f>
        <v/>
      </c>
      <c r="D78" s="19" t="n">
        <v>5826</v>
      </c>
      <c r="E78" s="18" t="n">
        <v>499.39089183</v>
      </c>
      <c r="F78" s="20" t="n">
        <v>4.77960872</v>
      </c>
      <c r="G78" s="18" t="n">
        <v>472.79736608</v>
      </c>
      <c r="H78" s="20" t="n">
        <v>10.83825656</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476.09321777</v>
      </c>
      <c r="F79" s="20" t="n">
        <v>8.43478236</v>
      </c>
      <c r="G79" s="18" t="n">
        <v>404.71128705</v>
      </c>
      <c r="H79" s="20" t="n">
        <v>13.18831582</v>
      </c>
      <c r="I79" s="18" t="s">
        <v>404</v>
      </c>
      <c r="J79" s="20" t="s">
        <v>404</v>
      </c>
      <c r="K79" s="18" t="s">
        <v>404</v>
      </c>
      <c r="L79" s="20" t="s">
        <v>404</v>
      </c>
      <c r="M79" s="18" t="s">
        <v>404</v>
      </c>
      <c r="N79" s="20" t="s">
        <v>404</v>
      </c>
      <c r="O79" s="18" t="s">
        <v>404</v>
      </c>
      <c r="P79" s="20" t="s">
        <v>404</v>
      </c>
      <c r="Q79" s="18" t="n">
        <v>369.06330521</v>
      </c>
      <c r="R79" s="20" t="n">
        <v>7.95655471</v>
      </c>
    </row>
    <row r="80" spans="1:18">
      <c r="A80" s="15" t="s">
        <v>477</v>
      </c>
      <c r="B80" s="17" t="n">
        <v>7841</v>
      </c>
      <c r="C80" s="18">
        <f>(0.0/B80*100)</f>
        <v/>
      </c>
      <c r="D80" s="19" t="n">
        <v>7841</v>
      </c>
      <c r="E80" s="18" t="n">
        <v>457.28217231</v>
      </c>
      <c r="F80" s="20" t="n">
        <v>4.25490751</v>
      </c>
      <c r="G80" s="18" t="n">
        <v>500.81897653</v>
      </c>
      <c r="H80" s="20" t="n">
        <v>21.23049506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450.04121224</v>
      </c>
      <c r="F81" s="20" t="n">
        <v>3.69451366</v>
      </c>
      <c r="G81" s="18" t="n">
        <v>427.39117034</v>
      </c>
      <c r="H81" s="20" t="n">
        <v>8.85131436</v>
      </c>
      <c r="I81" s="18" t="s">
        <v>404</v>
      </c>
      <c r="J81" s="20" t="s">
        <v>404</v>
      </c>
      <c r="K81" s="18" t="s">
        <v>404</v>
      </c>
      <c r="L81" s="20" t="s">
        <v>404</v>
      </c>
      <c r="M81" s="18" t="s">
        <v>404</v>
      </c>
      <c r="N81" s="20" t="s">
        <v>404</v>
      </c>
      <c r="O81" s="18" t="s">
        <v>404</v>
      </c>
      <c r="P81" s="20" t="s">
        <v>404</v>
      </c>
      <c r="Q81" s="18" t="n">
        <v>410.37595466</v>
      </c>
      <c r="R81" s="20" t="n">
        <v>9.35481848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505.69238639</v>
      </c>
      <c r="F7" s="20" t="n">
        <v>3.31951</v>
      </c>
      <c r="G7" s="18" t="n">
        <v>488.77662618</v>
      </c>
      <c r="H7" s="20" t="n">
        <v>2.08234039</v>
      </c>
      <c r="I7" s="18" t="s">
        <v>404</v>
      </c>
      <c r="J7" s="20" t="s">
        <v>404</v>
      </c>
      <c r="K7" s="18" t="s">
        <v>404</v>
      </c>
      <c r="L7" s="20" t="s">
        <v>404</v>
      </c>
      <c r="M7" s="18" t="s">
        <v>404</v>
      </c>
      <c r="N7" s="20" t="s">
        <v>404</v>
      </c>
      <c r="O7" s="18" t="s">
        <v>404</v>
      </c>
      <c r="P7" s="20" t="s">
        <v>404</v>
      </c>
      <c r="Q7" s="18" t="n">
        <v>480.43137639</v>
      </c>
      <c r="R7" s="20" t="n">
        <v>5.85057488</v>
      </c>
    </row>
    <row r="8" spans="1:18">
      <c r="A8" s="15" t="s">
        <v>405</v>
      </c>
      <c r="B8" s="17" t="n">
        <v>7007</v>
      </c>
      <c r="C8" s="18">
        <f>(0.0/B8*100)</f>
        <v/>
      </c>
      <c r="D8" s="19" t="n">
        <v>7007</v>
      </c>
      <c r="E8" s="18" t="n">
        <v>508.12094748</v>
      </c>
      <c r="F8" s="20" t="n">
        <v>17.67810415</v>
      </c>
      <c r="G8" s="18" t="n">
        <v>495.9521333</v>
      </c>
      <c r="H8" s="20" t="n">
        <v>3.09307606</v>
      </c>
      <c r="I8" s="18" t="s">
        <v>404</v>
      </c>
      <c r="J8" s="20" t="s">
        <v>404</v>
      </c>
      <c r="K8" s="18" t="s">
        <v>404</v>
      </c>
      <c r="L8" s="20" t="s">
        <v>404</v>
      </c>
      <c r="M8" s="18" t="s">
        <v>404</v>
      </c>
      <c r="N8" s="20" t="s">
        <v>404</v>
      </c>
      <c r="O8" s="18" t="s">
        <v>404</v>
      </c>
      <c r="P8" s="20" t="s">
        <v>404</v>
      </c>
      <c r="Q8" s="18" t="n">
        <v>499.78423833</v>
      </c>
      <c r="R8" s="20" t="n">
        <v>22.74648051</v>
      </c>
    </row>
    <row r="9" spans="1:18">
      <c r="A9" s="15" t="s">
        <v>406</v>
      </c>
      <c r="B9" s="17" t="n">
        <v>9651</v>
      </c>
      <c r="C9" s="18">
        <f>(200.0/B9*100)</f>
        <v/>
      </c>
      <c r="D9" s="19" t="n">
        <v>9451</v>
      </c>
      <c r="E9" s="18" t="n">
        <v>524.84269876</v>
      </c>
      <c r="F9" s="20" t="n">
        <v>23.04803288</v>
      </c>
      <c r="G9" s="18" t="n">
        <v>508.00081639</v>
      </c>
      <c r="H9" s="20" t="n">
        <v>2.87322706</v>
      </c>
      <c r="I9" s="18" t="s">
        <v>404</v>
      </c>
      <c r="J9" s="20" t="s">
        <v>404</v>
      </c>
      <c r="K9" s="18" t="s">
        <v>404</v>
      </c>
      <c r="L9" s="20" t="s">
        <v>404</v>
      </c>
      <c r="M9" s="18" t="s">
        <v>404</v>
      </c>
      <c r="N9" s="20" t="s">
        <v>404</v>
      </c>
      <c r="O9" s="18" t="s">
        <v>404</v>
      </c>
      <c r="P9" s="20" t="s">
        <v>404</v>
      </c>
      <c r="Q9" s="18" t="n">
        <v>492.73120022</v>
      </c>
      <c r="R9" s="20" t="n">
        <v>15.48860072</v>
      </c>
    </row>
    <row r="10" spans="1:18">
      <c r="A10" s="15" t="s">
        <v>407</v>
      </c>
      <c r="B10" s="17" t="n">
        <v>20058</v>
      </c>
      <c r="C10" s="18">
        <f>(2798.0/B10*100)</f>
        <v/>
      </c>
      <c r="D10" s="19" t="n">
        <v>17260</v>
      </c>
      <c r="E10" s="18" t="n">
        <v>522.67018437</v>
      </c>
      <c r="F10" s="20" t="n">
        <v>3.30434793</v>
      </c>
      <c r="G10" s="18" t="n">
        <v>510.19386053</v>
      </c>
      <c r="H10" s="20" t="n">
        <v>3.65062109</v>
      </c>
      <c r="I10" s="18" t="s">
        <v>404</v>
      </c>
      <c r="J10" s="20" t="s">
        <v>404</v>
      </c>
      <c r="K10" s="18" t="s">
        <v>404</v>
      </c>
      <c r="L10" s="20" t="s">
        <v>404</v>
      </c>
      <c r="M10" s="18" t="s">
        <v>404</v>
      </c>
      <c r="N10" s="20" t="s">
        <v>404</v>
      </c>
      <c r="O10" s="18" t="s">
        <v>404</v>
      </c>
      <c r="P10" s="20" t="s">
        <v>404</v>
      </c>
      <c r="Q10" s="18" t="n">
        <v>499.36941214</v>
      </c>
      <c r="R10" s="20" t="n">
        <v>10.52542163</v>
      </c>
    </row>
    <row r="11" spans="1:18">
      <c r="A11" s="15" t="s">
        <v>408</v>
      </c>
      <c r="B11" s="17" t="n">
        <v>7053</v>
      </c>
      <c r="C11" s="18">
        <f>(137.0/B11*100)</f>
        <v/>
      </c>
      <c r="D11" s="19" t="n">
        <v>6916</v>
      </c>
      <c r="E11" s="18" t="n">
        <v>435.14069114</v>
      </c>
      <c r="F11" s="20" t="n">
        <v>6.32690246</v>
      </c>
      <c r="G11" s="18" t="n">
        <v>417.57881324</v>
      </c>
      <c r="H11" s="20" t="n">
        <v>4.06066835</v>
      </c>
      <c r="I11" s="18" t="s">
        <v>404</v>
      </c>
      <c r="J11" s="20" t="s">
        <v>404</v>
      </c>
      <c r="K11" s="18" t="s">
        <v>404</v>
      </c>
      <c r="L11" s="20" t="s">
        <v>404</v>
      </c>
      <c r="M11" s="18" t="s">
        <v>404</v>
      </c>
      <c r="N11" s="20" t="s">
        <v>404</v>
      </c>
      <c r="O11" s="18" t="s">
        <v>404</v>
      </c>
      <c r="P11" s="20" t="s">
        <v>404</v>
      </c>
      <c r="Q11" s="18" t="n">
        <v>415.48455778</v>
      </c>
      <c r="R11" s="20" t="n">
        <v>11.50070921</v>
      </c>
    </row>
    <row r="12" spans="1:18">
      <c r="A12" s="15" t="s">
        <v>409</v>
      </c>
      <c r="B12" s="17" t="n">
        <v>6894</v>
      </c>
      <c r="C12" s="18">
        <f>(106.0/B12*100)</f>
        <v/>
      </c>
      <c r="D12" s="19" t="n">
        <v>6788</v>
      </c>
      <c r="E12" s="18" t="n">
        <v>508.10732522</v>
      </c>
      <c r="F12" s="20" t="n">
        <v>4.52943782</v>
      </c>
      <c r="G12" s="18" t="n">
        <v>478.36896512</v>
      </c>
      <c r="H12" s="20" t="n">
        <v>3.88427648</v>
      </c>
      <c r="I12" s="18" t="s">
        <v>404</v>
      </c>
      <c r="J12" s="20" t="s">
        <v>404</v>
      </c>
      <c r="K12" s="18" t="s">
        <v>404</v>
      </c>
      <c r="L12" s="20" t="s">
        <v>404</v>
      </c>
      <c r="M12" s="18" t="s">
        <v>404</v>
      </c>
      <c r="N12" s="20" t="s">
        <v>404</v>
      </c>
      <c r="O12" s="18" t="s">
        <v>404</v>
      </c>
      <c r="P12" s="20" t="s">
        <v>404</v>
      </c>
      <c r="Q12" s="18" t="n">
        <v>490.14163358</v>
      </c>
      <c r="R12" s="20" t="n">
        <v>13.27195627</v>
      </c>
    </row>
    <row r="13" spans="1:18">
      <c r="A13" s="15" t="s">
        <v>410</v>
      </c>
      <c r="B13" s="17" t="n">
        <v>7161</v>
      </c>
      <c r="C13" s="18">
        <f>(1175.0/B13*100)</f>
        <v/>
      </c>
      <c r="D13" s="19" t="n">
        <v>5986</v>
      </c>
      <c r="E13" s="18" t="n">
        <v>518.98969808</v>
      </c>
      <c r="F13" s="20" t="n">
        <v>5.73017272</v>
      </c>
      <c r="G13" s="18" t="n">
        <v>509.40525145</v>
      </c>
      <c r="H13" s="20" t="n">
        <v>2.65529604</v>
      </c>
      <c r="I13" s="18" t="s">
        <v>404</v>
      </c>
      <c r="J13" s="20" t="s">
        <v>404</v>
      </c>
      <c r="K13" s="18" t="s">
        <v>404</v>
      </c>
      <c r="L13" s="20" t="s">
        <v>404</v>
      </c>
      <c r="M13" s="18" t="s">
        <v>404</v>
      </c>
      <c r="N13" s="20" t="s">
        <v>404</v>
      </c>
      <c r="O13" s="18" t="s">
        <v>404</v>
      </c>
      <c r="P13" s="20" t="s">
        <v>404</v>
      </c>
      <c r="Q13" s="18" t="n">
        <v>512.92656178</v>
      </c>
      <c r="R13" s="20" t="n">
        <v>6.23009693</v>
      </c>
    </row>
    <row r="14" spans="1:18">
      <c r="A14" s="15" t="s">
        <v>411</v>
      </c>
      <c r="B14" s="17" t="n">
        <v>5587</v>
      </c>
      <c r="C14" s="18">
        <f>(0.0/B14*100)</f>
        <v/>
      </c>
      <c r="D14" s="19" t="n">
        <v>5587</v>
      </c>
      <c r="E14" s="18" t="n">
        <v>521.6067751099999</v>
      </c>
      <c r="F14" s="20" t="n">
        <v>3.29997948</v>
      </c>
      <c r="G14" s="18" t="n">
        <v>519.39735967</v>
      </c>
      <c r="H14" s="20" t="n">
        <v>2.64234105</v>
      </c>
      <c r="I14" s="18" t="s">
        <v>404</v>
      </c>
      <c r="J14" s="20" t="s">
        <v>404</v>
      </c>
      <c r="K14" s="18" t="s">
        <v>404</v>
      </c>
      <c r="L14" s="20" t="s">
        <v>404</v>
      </c>
      <c r="M14" s="18" t="s">
        <v>404</v>
      </c>
      <c r="N14" s="20" t="s">
        <v>404</v>
      </c>
      <c r="O14" s="18" t="s">
        <v>404</v>
      </c>
      <c r="P14" s="20" t="s">
        <v>404</v>
      </c>
      <c r="Q14" s="18" t="n">
        <v>507.03055573</v>
      </c>
      <c r="R14" s="20" t="n">
        <v>7.01347778</v>
      </c>
    </row>
    <row r="15" spans="1:18">
      <c r="A15" s="15" t="s">
        <v>412</v>
      </c>
      <c r="B15" s="17" t="n">
        <v>5882</v>
      </c>
      <c r="C15" s="18">
        <f>(0.0/B15*100)</f>
        <v/>
      </c>
      <c r="D15" s="19" t="n">
        <v>5882</v>
      </c>
      <c r="E15" s="18" t="n">
        <v>511.34414705</v>
      </c>
      <c r="F15" s="20" t="n">
        <v>9.693142979999999</v>
      </c>
      <c r="G15" s="18" t="n">
        <v>510.23149997</v>
      </c>
      <c r="H15" s="20" t="n">
        <v>2.52604009</v>
      </c>
      <c r="I15" s="18" t="s">
        <v>404</v>
      </c>
      <c r="J15" s="20" t="s">
        <v>404</v>
      </c>
      <c r="K15" s="18" t="s">
        <v>404</v>
      </c>
      <c r="L15" s="20" t="s">
        <v>404</v>
      </c>
      <c r="M15" s="18" t="s">
        <v>404</v>
      </c>
      <c r="N15" s="20" t="s">
        <v>404</v>
      </c>
      <c r="O15" s="18" t="s">
        <v>404</v>
      </c>
      <c r="P15" s="20" t="s">
        <v>404</v>
      </c>
      <c r="Q15" s="18" t="n">
        <v>520.5967409</v>
      </c>
      <c r="R15" s="20" t="n">
        <v>10.04039546</v>
      </c>
    </row>
    <row r="16" spans="1:18">
      <c r="A16" s="15" t="s">
        <v>413</v>
      </c>
      <c r="B16" s="17" t="n">
        <v>6108</v>
      </c>
      <c r="C16" s="18">
        <f>(339.0/B16*100)</f>
        <v/>
      </c>
      <c r="D16" s="19" t="n">
        <v>5769</v>
      </c>
      <c r="E16" s="18" t="n">
        <v>493.44581724</v>
      </c>
      <c r="F16" s="20" t="n">
        <v>6.83753738</v>
      </c>
      <c r="G16" s="18" t="n">
        <v>497.88095953</v>
      </c>
      <c r="H16" s="20" t="n">
        <v>4.50568341</v>
      </c>
      <c r="I16" s="18" t="s">
        <v>404</v>
      </c>
      <c r="J16" s="20" t="s">
        <v>404</v>
      </c>
      <c r="K16" s="18" t="s">
        <v>404</v>
      </c>
      <c r="L16" s="20" t="s">
        <v>404</v>
      </c>
      <c r="M16" s="18" t="s">
        <v>404</v>
      </c>
      <c r="N16" s="20" t="s">
        <v>404</v>
      </c>
      <c r="O16" s="18" t="s">
        <v>404</v>
      </c>
      <c r="P16" s="20" t="s">
        <v>404</v>
      </c>
      <c r="Q16" s="18" t="n">
        <v>479.03518369</v>
      </c>
      <c r="R16" s="20" t="n">
        <v>10.65991286</v>
      </c>
    </row>
    <row r="17" spans="1:18">
      <c r="A17" s="15" t="s">
        <v>414</v>
      </c>
      <c r="B17" s="17" t="n">
        <v>6504</v>
      </c>
      <c r="C17" s="18">
        <f>(1325.0/B17*100)</f>
        <v/>
      </c>
      <c r="D17" s="19" t="n">
        <v>5179</v>
      </c>
      <c r="E17" s="18" t="n">
        <v>526.16756722</v>
      </c>
      <c r="F17" s="20" t="n">
        <v>6.64722665</v>
      </c>
      <c r="G17" s="18" t="n">
        <v>486.93420673</v>
      </c>
      <c r="H17" s="20" t="n">
        <v>5.51456337</v>
      </c>
      <c r="I17" s="18" t="s">
        <v>404</v>
      </c>
      <c r="J17" s="20" t="s">
        <v>404</v>
      </c>
      <c r="K17" s="18" t="s">
        <v>404</v>
      </c>
      <c r="L17" s="20" t="s">
        <v>404</v>
      </c>
      <c r="M17" s="18" t="s">
        <v>404</v>
      </c>
      <c r="N17" s="20" t="s">
        <v>404</v>
      </c>
      <c r="O17" s="18" t="s">
        <v>404</v>
      </c>
      <c r="P17" s="20" t="s">
        <v>404</v>
      </c>
      <c r="Q17" s="18" t="n">
        <v>508.1148165</v>
      </c>
      <c r="R17" s="20" t="n">
        <v>14.35893366</v>
      </c>
    </row>
    <row r="18" spans="1:18">
      <c r="A18" s="15" t="s">
        <v>415</v>
      </c>
      <c r="B18" s="17" t="n">
        <v>5532</v>
      </c>
      <c r="C18" s="18">
        <f>(0.0/B18*100)</f>
        <v/>
      </c>
      <c r="D18" s="19" t="n">
        <v>5532</v>
      </c>
      <c r="E18" s="18" t="n">
        <v>494.90595214</v>
      </c>
      <c r="F18" s="20" t="n">
        <v>8.44097854</v>
      </c>
      <c r="G18" s="18" t="n">
        <v>444.18372725</v>
      </c>
      <c r="H18" s="20" t="n">
        <v>4.66937702</v>
      </c>
      <c r="I18" s="18" t="s">
        <v>404</v>
      </c>
      <c r="J18" s="20" t="s">
        <v>404</v>
      </c>
      <c r="K18" s="18" t="s">
        <v>404</v>
      </c>
      <c r="L18" s="20" t="s">
        <v>404</v>
      </c>
      <c r="M18" s="18" t="s">
        <v>404</v>
      </c>
      <c r="N18" s="20" t="s">
        <v>404</v>
      </c>
      <c r="O18" s="18" t="s">
        <v>404</v>
      </c>
      <c r="P18" s="20" t="s">
        <v>404</v>
      </c>
      <c r="Q18" s="18" t="n">
        <v>453.8832586</v>
      </c>
      <c r="R18" s="20" t="n">
        <v>10.40869914</v>
      </c>
    </row>
    <row r="19" spans="1:18">
      <c r="A19" s="15" t="s">
        <v>416</v>
      </c>
      <c r="B19" s="17" t="n">
        <v>5658</v>
      </c>
      <c r="C19" s="18">
        <f>(327.0/B19*100)</f>
        <v/>
      </c>
      <c r="D19" s="19" t="n">
        <v>5331</v>
      </c>
      <c r="E19" s="18" t="n">
        <v>508.66714409</v>
      </c>
      <c r="F19" s="20" t="n">
        <v>5.36931617</v>
      </c>
      <c r="G19" s="18" t="n">
        <v>444.68391546</v>
      </c>
      <c r="H19" s="20" t="n">
        <v>6.27573769</v>
      </c>
      <c r="I19" s="18" t="s">
        <v>404</v>
      </c>
      <c r="J19" s="20" t="s">
        <v>404</v>
      </c>
      <c r="K19" s="18" t="s">
        <v>404</v>
      </c>
      <c r="L19" s="20" t="s">
        <v>404</v>
      </c>
      <c r="M19" s="18" t="s">
        <v>404</v>
      </c>
      <c r="N19" s="20" t="s">
        <v>404</v>
      </c>
      <c r="O19" s="18" t="s">
        <v>404</v>
      </c>
      <c r="P19" s="20" t="s">
        <v>404</v>
      </c>
      <c r="Q19" s="18" t="n">
        <v>455.82311082</v>
      </c>
      <c r="R19" s="20" t="n">
        <v>31.57355396</v>
      </c>
    </row>
    <row r="20" spans="1:18">
      <c r="A20" s="15" t="s">
        <v>417</v>
      </c>
      <c r="B20" s="17" t="n">
        <v>3371</v>
      </c>
      <c r="C20" s="18">
        <f>(24.0/B20*100)</f>
        <v/>
      </c>
      <c r="D20" s="19" t="n">
        <v>3347</v>
      </c>
      <c r="E20" s="18" t="n">
        <v>494.73234367</v>
      </c>
      <c r="F20" s="20" t="n">
        <v>6.88827969</v>
      </c>
      <c r="G20" s="18" t="n">
        <v>486.6142725</v>
      </c>
      <c r="H20" s="20" t="n">
        <v>2.15840983</v>
      </c>
      <c r="I20" s="18" t="s">
        <v>404</v>
      </c>
      <c r="J20" s="20" t="s">
        <v>404</v>
      </c>
      <c r="K20" s="18" t="s">
        <v>404</v>
      </c>
      <c r="L20" s="20" t="s">
        <v>404</v>
      </c>
      <c r="M20" s="18" t="s">
        <v>404</v>
      </c>
      <c r="N20" s="20" t="s">
        <v>404</v>
      </c>
      <c r="O20" s="18" t="s">
        <v>404</v>
      </c>
      <c r="P20" s="20" t="s">
        <v>404</v>
      </c>
      <c r="Q20" s="18" t="n">
        <v>493.53454393</v>
      </c>
      <c r="R20" s="20" t="n">
        <v>5.97090927</v>
      </c>
    </row>
    <row r="21" spans="1:18">
      <c r="A21" s="15" t="s">
        <v>418</v>
      </c>
      <c r="B21" s="17" t="n">
        <v>5741</v>
      </c>
      <c r="C21" s="18">
        <f>(0.0/B21*100)</f>
        <v/>
      </c>
      <c r="D21" s="19" t="n">
        <v>5741</v>
      </c>
      <c r="E21" s="18" t="n">
        <v>513.04771432</v>
      </c>
      <c r="F21" s="20" t="n">
        <v>4.44249869</v>
      </c>
      <c r="G21" s="18" t="n">
        <v>501.63581052</v>
      </c>
      <c r="H21" s="20" t="n">
        <v>2.87303869</v>
      </c>
      <c r="I21" s="18" t="s">
        <v>404</v>
      </c>
      <c r="J21" s="20" t="s">
        <v>404</v>
      </c>
      <c r="K21" s="18" t="s">
        <v>404</v>
      </c>
      <c r="L21" s="20" t="s">
        <v>404</v>
      </c>
      <c r="M21" s="18" t="s">
        <v>404</v>
      </c>
      <c r="N21" s="20" t="s">
        <v>404</v>
      </c>
      <c r="O21" s="18" t="s">
        <v>404</v>
      </c>
      <c r="P21" s="20" t="s">
        <v>404</v>
      </c>
      <c r="Q21" s="18" t="n">
        <v>492.6926</v>
      </c>
      <c r="R21" s="20" t="n">
        <v>5.12450979</v>
      </c>
    </row>
    <row r="22" spans="1:18">
      <c r="A22" s="15" t="s">
        <v>419</v>
      </c>
      <c r="B22" s="17" t="n">
        <v>6598</v>
      </c>
      <c r="C22" s="18">
        <f>(0.0/B22*100)</f>
        <v/>
      </c>
      <c r="D22" s="19" t="n">
        <v>6598</v>
      </c>
      <c r="E22" s="18" t="n">
        <v>473.23359554</v>
      </c>
      <c r="F22" s="20" t="n">
        <v>6.4739884</v>
      </c>
      <c r="G22" s="18" t="n">
        <v>461.93938524</v>
      </c>
      <c r="H22" s="20" t="n">
        <v>6.97910046</v>
      </c>
      <c r="I22" s="18" t="s">
        <v>404</v>
      </c>
      <c r="J22" s="20" t="s">
        <v>404</v>
      </c>
      <c r="K22" s="18" t="s">
        <v>404</v>
      </c>
      <c r="L22" s="20" t="s">
        <v>404</v>
      </c>
      <c r="M22" s="18" t="s">
        <v>404</v>
      </c>
      <c r="N22" s="20" t="s">
        <v>404</v>
      </c>
      <c r="O22" s="18" t="s">
        <v>404</v>
      </c>
      <c r="P22" s="20" t="s">
        <v>404</v>
      </c>
      <c r="Q22" s="18" t="n">
        <v>497.04794413</v>
      </c>
      <c r="R22" s="20" t="n">
        <v>10.67792321</v>
      </c>
    </row>
    <row r="23" spans="1:18">
      <c r="A23" s="15" t="s">
        <v>420</v>
      </c>
      <c r="B23" s="17" t="n">
        <v>11583</v>
      </c>
      <c r="C23" s="18">
        <f>(3069.0/B23*100)</f>
        <v/>
      </c>
      <c r="D23" s="19" t="n">
        <v>8514</v>
      </c>
      <c r="E23" s="18" t="n">
        <v>500.96961182</v>
      </c>
      <c r="F23" s="20" t="n">
        <v>6.45317843</v>
      </c>
      <c r="G23" s="18" t="n">
        <v>485.52734387</v>
      </c>
      <c r="H23" s="20" t="n">
        <v>6.04124216</v>
      </c>
      <c r="I23" s="18" t="s">
        <v>404</v>
      </c>
      <c r="J23" s="20" t="s">
        <v>404</v>
      </c>
      <c r="K23" s="18" t="s">
        <v>404</v>
      </c>
      <c r="L23" s="20" t="s">
        <v>404</v>
      </c>
      <c r="M23" s="18" t="s">
        <v>404</v>
      </c>
      <c r="N23" s="20" t="s">
        <v>404</v>
      </c>
      <c r="O23" s="18" t="s">
        <v>404</v>
      </c>
      <c r="P23" s="20" t="s">
        <v>404</v>
      </c>
      <c r="Q23" s="18" t="n">
        <v>501.17603107</v>
      </c>
      <c r="R23" s="20" t="n">
        <v>16.86590133</v>
      </c>
    </row>
    <row r="24" spans="1:18">
      <c r="A24" s="15" t="s">
        <v>421</v>
      </c>
      <c r="B24" s="17" t="n">
        <v>6647</v>
      </c>
      <c r="C24" s="18">
        <f>(0.0/B24*100)</f>
        <v/>
      </c>
      <c r="D24" s="19" t="n">
        <v>6647</v>
      </c>
      <c r="E24" s="18" t="n">
        <v>547.90286373</v>
      </c>
      <c r="F24" s="20" t="n">
        <v>4.95711656</v>
      </c>
      <c r="G24" s="18" t="n">
        <v>509.41636918</v>
      </c>
      <c r="H24" s="20" t="n">
        <v>4.81200914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528.55845091</v>
      </c>
      <c r="F25" s="20" t="n">
        <v>3.87680858</v>
      </c>
      <c r="G25" s="18" t="n">
        <v>466.57600466</v>
      </c>
      <c r="H25" s="20" t="n">
        <v>20.69102924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485.93017087</v>
      </c>
      <c r="F26" s="20" t="n">
        <v>3.07097803</v>
      </c>
      <c r="G26" s="18" t="n">
        <v>480.3028119</v>
      </c>
      <c r="H26" s="20" t="n">
        <v>3.00135607</v>
      </c>
      <c r="I26" s="18" t="s">
        <v>404</v>
      </c>
      <c r="J26" s="20" t="s">
        <v>404</v>
      </c>
      <c r="K26" s="18" t="s">
        <v>404</v>
      </c>
      <c r="L26" s="20" t="s">
        <v>404</v>
      </c>
      <c r="M26" s="18" t="s">
        <v>404</v>
      </c>
      <c r="N26" s="20" t="s">
        <v>404</v>
      </c>
      <c r="O26" s="18" t="s">
        <v>404</v>
      </c>
      <c r="P26" s="20" t="s">
        <v>404</v>
      </c>
      <c r="Q26" s="18" t="n">
        <v>473.44223443</v>
      </c>
      <c r="R26" s="20" t="n">
        <v>12.28255759</v>
      </c>
    </row>
    <row r="27" spans="1:18">
      <c r="A27" s="15" t="s">
        <v>424</v>
      </c>
      <c r="B27" s="17" t="n">
        <v>5299</v>
      </c>
      <c r="C27" s="18">
        <f>(0.0/B27*100)</f>
        <v/>
      </c>
      <c r="D27" s="19" t="n">
        <v>5299</v>
      </c>
      <c r="E27" s="18" t="n">
        <v>504.71137062</v>
      </c>
      <c r="F27" s="20" t="n">
        <v>2.2610905</v>
      </c>
      <c r="G27" s="18" t="n">
        <v>477.29216494</v>
      </c>
      <c r="H27" s="20" t="n">
        <v>1.54435268</v>
      </c>
      <c r="I27" s="18" t="s">
        <v>404</v>
      </c>
      <c r="J27" s="20" t="s">
        <v>404</v>
      </c>
      <c r="K27" s="18" t="s">
        <v>404</v>
      </c>
      <c r="L27" s="20" t="s">
        <v>404</v>
      </c>
      <c r="M27" s="18" t="s">
        <v>404</v>
      </c>
      <c r="N27" s="20" t="s">
        <v>404</v>
      </c>
      <c r="O27" s="18" t="s">
        <v>404</v>
      </c>
      <c r="P27" s="20" t="s">
        <v>404</v>
      </c>
      <c r="Q27" s="18" t="n">
        <v>480.59101808</v>
      </c>
      <c r="R27" s="20" t="n">
        <v>4.35076939</v>
      </c>
    </row>
    <row r="28" spans="1:18">
      <c r="A28" s="15" t="s">
        <v>425</v>
      </c>
      <c r="B28" s="17" t="n">
        <v>7568</v>
      </c>
      <c r="C28" s="18">
        <f>(0.0/B28*100)</f>
        <v/>
      </c>
      <c r="D28" s="19" t="n">
        <v>7568</v>
      </c>
      <c r="E28" s="18" t="n">
        <v>422.7549772</v>
      </c>
      <c r="F28" s="20" t="n">
        <v>5.09721266</v>
      </c>
      <c r="G28" s="18" t="n">
        <v>403.27188</v>
      </c>
      <c r="H28" s="20" t="n">
        <v>3.26746738</v>
      </c>
      <c r="I28" s="18" t="s">
        <v>404</v>
      </c>
      <c r="J28" s="20" t="s">
        <v>404</v>
      </c>
      <c r="K28" s="18" t="s">
        <v>404</v>
      </c>
      <c r="L28" s="20" t="s">
        <v>404</v>
      </c>
      <c r="M28" s="18" t="s">
        <v>404</v>
      </c>
      <c r="N28" s="20" t="s">
        <v>404</v>
      </c>
      <c r="O28" s="18" t="s">
        <v>404</v>
      </c>
      <c r="P28" s="20" t="s">
        <v>404</v>
      </c>
      <c r="Q28" s="18" t="n">
        <v>393.47484206</v>
      </c>
      <c r="R28" s="20" t="n">
        <v>8.76951644</v>
      </c>
    </row>
    <row r="29" spans="1:18">
      <c r="A29" s="15" t="s">
        <v>426</v>
      </c>
      <c r="B29" s="17" t="n">
        <v>5385</v>
      </c>
      <c r="C29" s="18">
        <f>(1123.0/B29*100)</f>
        <v/>
      </c>
      <c r="D29" s="19" t="n">
        <v>4262</v>
      </c>
      <c r="E29" s="18" t="n">
        <v>543.40527193</v>
      </c>
      <c r="F29" s="20" t="n">
        <v>11.92010419</v>
      </c>
      <c r="G29" s="18" t="n">
        <v>506.4067814</v>
      </c>
      <c r="H29" s="20" t="n">
        <v>5.92645405</v>
      </c>
      <c r="I29" s="18" t="s">
        <v>404</v>
      </c>
      <c r="J29" s="20" t="s">
        <v>404</v>
      </c>
      <c r="K29" s="18" t="s">
        <v>404</v>
      </c>
      <c r="L29" s="20" t="s">
        <v>404</v>
      </c>
      <c r="M29" s="18" t="s">
        <v>404</v>
      </c>
      <c r="N29" s="20" t="s">
        <v>404</v>
      </c>
      <c r="O29" s="18" t="s">
        <v>404</v>
      </c>
      <c r="P29" s="20" t="s">
        <v>404</v>
      </c>
      <c r="Q29" s="18" t="n">
        <v>502.33066637</v>
      </c>
      <c r="R29" s="20" t="n">
        <v>13.55717883</v>
      </c>
    </row>
    <row r="30" spans="1:18">
      <c r="A30" s="15" t="s">
        <v>427</v>
      </c>
      <c r="B30" s="17" t="n">
        <v>4520</v>
      </c>
      <c r="C30" s="18">
        <f>(904.0/B30*100)</f>
        <v/>
      </c>
      <c r="D30" s="19" t="n">
        <v>3616</v>
      </c>
      <c r="E30" s="18" t="n">
        <v>504.05833123</v>
      </c>
      <c r="F30" s="20" t="n">
        <v>4.50668678</v>
      </c>
      <c r="G30" s="18" t="n">
        <v>491.17359164</v>
      </c>
      <c r="H30" s="20" t="n">
        <v>4.59050813</v>
      </c>
      <c r="I30" s="18" t="s">
        <v>404</v>
      </c>
      <c r="J30" s="20" t="s">
        <v>404</v>
      </c>
      <c r="K30" s="18" t="s">
        <v>404</v>
      </c>
      <c r="L30" s="20" t="s">
        <v>404</v>
      </c>
      <c r="M30" s="18" t="s">
        <v>404</v>
      </c>
      <c r="N30" s="20" t="s">
        <v>404</v>
      </c>
      <c r="O30" s="18" t="s">
        <v>404</v>
      </c>
      <c r="P30" s="20" t="s">
        <v>404</v>
      </c>
      <c r="Q30" s="18" t="n">
        <v>487.07750997</v>
      </c>
      <c r="R30" s="20" t="n">
        <v>11.89820262</v>
      </c>
    </row>
    <row r="31" spans="1:18">
      <c r="A31" s="15" t="s">
        <v>428</v>
      </c>
      <c r="B31" s="17" t="n">
        <v>5456</v>
      </c>
      <c r="C31" s="18">
        <f>(502.0/B31*100)</f>
        <v/>
      </c>
      <c r="D31" s="19" t="n">
        <v>4954</v>
      </c>
      <c r="E31" s="18" t="n">
        <v>534.98302998</v>
      </c>
      <c r="F31" s="20" t="n">
        <v>13.47606435</v>
      </c>
      <c r="G31" s="18" t="n">
        <v>501.38316708</v>
      </c>
      <c r="H31" s="20" t="n">
        <v>2.16657529</v>
      </c>
      <c r="I31" s="18" t="s">
        <v>404</v>
      </c>
      <c r="J31" s="20" t="s">
        <v>404</v>
      </c>
      <c r="K31" s="18" t="s">
        <v>404</v>
      </c>
      <c r="L31" s="20" t="s">
        <v>404</v>
      </c>
      <c r="M31" s="18" t="s">
        <v>404</v>
      </c>
      <c r="N31" s="20" t="s">
        <v>404</v>
      </c>
      <c r="O31" s="18" t="s">
        <v>404</v>
      </c>
      <c r="P31" s="20" t="s">
        <v>404</v>
      </c>
      <c r="Q31" s="18" t="n">
        <v>502.14612653</v>
      </c>
      <c r="R31" s="20" t="n">
        <v>8.742894789999999</v>
      </c>
    </row>
    <row r="32" spans="1:18">
      <c r="A32" s="15" t="s">
        <v>429</v>
      </c>
      <c r="B32" s="17" t="n">
        <v>4478</v>
      </c>
      <c r="C32" s="18">
        <f>(0.0/B32*100)</f>
        <v/>
      </c>
      <c r="D32" s="19" t="n">
        <v>4478</v>
      </c>
      <c r="E32" s="18" t="n">
        <v>504.96230706</v>
      </c>
      <c r="F32" s="20" t="n">
        <v>3.04358168</v>
      </c>
      <c r="G32" s="18" t="n">
        <v>496.52306669</v>
      </c>
      <c r="H32" s="20" t="n">
        <v>4.9814716</v>
      </c>
      <c r="I32" s="18" t="s">
        <v>404</v>
      </c>
      <c r="J32" s="20" t="s">
        <v>404</v>
      </c>
      <c r="K32" s="18" t="s">
        <v>404</v>
      </c>
      <c r="L32" s="20" t="s">
        <v>404</v>
      </c>
      <c r="M32" s="18" t="s">
        <v>404</v>
      </c>
      <c r="N32" s="20" t="s">
        <v>404</v>
      </c>
      <c r="O32" s="18" t="s">
        <v>404</v>
      </c>
      <c r="P32" s="20" t="s">
        <v>404</v>
      </c>
      <c r="Q32" s="18" t="n">
        <v>526.78135901</v>
      </c>
      <c r="R32" s="20" t="n">
        <v>14.23934528</v>
      </c>
    </row>
    <row r="33" spans="1:18">
      <c r="A33" s="15" t="s">
        <v>430</v>
      </c>
      <c r="B33" s="17" t="n">
        <v>7325</v>
      </c>
      <c r="C33" s="18">
        <f>(29.0/B33*100)</f>
        <v/>
      </c>
      <c r="D33" s="19" t="n">
        <v>7296</v>
      </c>
      <c r="E33" s="18" t="n">
        <v>505.00576442</v>
      </c>
      <c r="F33" s="20" t="n">
        <v>4.14220451</v>
      </c>
      <c r="G33" s="18" t="n">
        <v>495.67325996</v>
      </c>
      <c r="H33" s="20" t="n">
        <v>5.05420984</v>
      </c>
      <c r="I33" s="18" t="s">
        <v>404</v>
      </c>
      <c r="J33" s="20" t="s">
        <v>404</v>
      </c>
      <c r="K33" s="18" t="s">
        <v>404</v>
      </c>
      <c r="L33" s="20" t="s">
        <v>404</v>
      </c>
      <c r="M33" s="18" t="s">
        <v>404</v>
      </c>
      <c r="N33" s="20" t="s">
        <v>404</v>
      </c>
      <c r="O33" s="18" t="s">
        <v>404</v>
      </c>
      <c r="P33" s="20" t="s">
        <v>404</v>
      </c>
      <c r="Q33" s="18" t="n">
        <v>448.27037117</v>
      </c>
      <c r="R33" s="20" t="n">
        <v>8.128101940000001</v>
      </c>
    </row>
    <row r="34" spans="1:18">
      <c r="A34" s="15" t="s">
        <v>431</v>
      </c>
      <c r="B34" s="17" t="n">
        <v>6350</v>
      </c>
      <c r="C34" s="18">
        <f>(0.0/B34*100)</f>
        <v/>
      </c>
      <c r="D34" s="19" t="n">
        <v>6350</v>
      </c>
      <c r="E34" s="18" t="n">
        <v>485.82840379</v>
      </c>
      <c r="F34" s="20" t="n">
        <v>4.26064928</v>
      </c>
      <c r="G34" s="18" t="n">
        <v>460.95906787</v>
      </c>
      <c r="H34" s="20" t="n">
        <v>4.6399229</v>
      </c>
      <c r="I34" s="18" t="s">
        <v>404</v>
      </c>
      <c r="J34" s="20" t="s">
        <v>404</v>
      </c>
      <c r="K34" s="18" t="s">
        <v>404</v>
      </c>
      <c r="L34" s="20" t="s">
        <v>404</v>
      </c>
      <c r="M34" s="18" t="s">
        <v>404</v>
      </c>
      <c r="N34" s="20" t="s">
        <v>404</v>
      </c>
      <c r="O34" s="18" t="s">
        <v>404</v>
      </c>
      <c r="P34" s="20" t="s">
        <v>404</v>
      </c>
      <c r="Q34" s="18" t="n">
        <v>466.81445626</v>
      </c>
      <c r="R34" s="20" t="n">
        <v>12.04115965</v>
      </c>
    </row>
    <row r="35" spans="1:18">
      <c r="A35" s="15" t="s">
        <v>432</v>
      </c>
      <c r="B35" s="17" t="n">
        <v>6406</v>
      </c>
      <c r="C35" s="18">
        <f>(443.0/B35*100)</f>
        <v/>
      </c>
      <c r="D35" s="19" t="n">
        <v>5963</v>
      </c>
      <c r="E35" s="18" t="n">
        <v>528.76348387</v>
      </c>
      <c r="F35" s="20" t="n">
        <v>2.08419806</v>
      </c>
      <c r="G35" s="18" t="n">
        <v>495.66710045</v>
      </c>
      <c r="H35" s="20" t="n">
        <v>1.82249096</v>
      </c>
      <c r="I35" s="18" t="s">
        <v>404</v>
      </c>
      <c r="J35" s="20" t="s">
        <v>404</v>
      </c>
      <c r="K35" s="18" t="s">
        <v>404</v>
      </c>
      <c r="L35" s="20" t="s">
        <v>404</v>
      </c>
      <c r="M35" s="18" t="s">
        <v>404</v>
      </c>
      <c r="N35" s="20" t="s">
        <v>404</v>
      </c>
      <c r="O35" s="18" t="s">
        <v>404</v>
      </c>
      <c r="P35" s="20" t="s">
        <v>404</v>
      </c>
      <c r="Q35" s="18" t="n">
        <v>486.1643104</v>
      </c>
      <c r="R35" s="20" t="n">
        <v>5.7086375</v>
      </c>
    </row>
    <row r="36" spans="1:18">
      <c r="A36" s="15" t="s">
        <v>433</v>
      </c>
      <c r="B36" s="17" t="n">
        <v>6736</v>
      </c>
      <c r="C36" s="18">
        <f>(10.0/B36*100)</f>
        <v/>
      </c>
      <c r="D36" s="19" t="n">
        <v>6726</v>
      </c>
      <c r="E36" s="18" t="n">
        <v>494.24650972</v>
      </c>
      <c r="F36" s="20" t="n">
        <v>5.35766138</v>
      </c>
      <c r="G36" s="18" t="n">
        <v>483.77419664</v>
      </c>
      <c r="H36" s="20" t="n">
        <v>2.47117915</v>
      </c>
      <c r="I36" s="18" t="s">
        <v>404</v>
      </c>
      <c r="J36" s="20" t="s">
        <v>404</v>
      </c>
      <c r="K36" s="18" t="s">
        <v>404</v>
      </c>
      <c r="L36" s="20" t="s">
        <v>404</v>
      </c>
      <c r="M36" s="18" t="s">
        <v>404</v>
      </c>
      <c r="N36" s="20" t="s">
        <v>404</v>
      </c>
      <c r="O36" s="18" t="s">
        <v>404</v>
      </c>
      <c r="P36" s="20" t="s">
        <v>404</v>
      </c>
      <c r="Q36" s="18" t="n">
        <v>493.20372685</v>
      </c>
      <c r="R36" s="20" t="n">
        <v>6.77765611</v>
      </c>
    </row>
    <row r="37" spans="1:18">
      <c r="A37" s="15" t="s">
        <v>434</v>
      </c>
      <c r="B37" s="17" t="n">
        <v>5458</v>
      </c>
      <c r="C37" s="18">
        <f>(0.0/B37*100)</f>
        <v/>
      </c>
      <c r="D37" s="19" t="n">
        <v>5458</v>
      </c>
      <c r="E37" s="18" t="n">
        <v>511.36298972</v>
      </c>
      <c r="F37" s="20" t="n">
        <v>18.97409686</v>
      </c>
      <c r="G37" s="18" t="n">
        <v>493.24050733</v>
      </c>
      <c r="H37" s="20" t="n">
        <v>3.34821975</v>
      </c>
      <c r="I37" s="18" t="s">
        <v>404</v>
      </c>
      <c r="J37" s="20" t="s">
        <v>404</v>
      </c>
      <c r="K37" s="18" t="s">
        <v>404</v>
      </c>
      <c r="L37" s="20" t="s">
        <v>404</v>
      </c>
      <c r="M37" s="18" t="s">
        <v>404</v>
      </c>
      <c r="N37" s="20" t="s">
        <v>404</v>
      </c>
      <c r="O37" s="18" t="s">
        <v>404</v>
      </c>
      <c r="P37" s="20" t="s">
        <v>404</v>
      </c>
      <c r="Q37" s="18" t="n">
        <v>476.61522398</v>
      </c>
      <c r="R37" s="20" t="n">
        <v>8.96242764</v>
      </c>
    </row>
    <row r="38" spans="1:18">
      <c r="A38" s="15" t="s">
        <v>435</v>
      </c>
      <c r="B38" s="17" t="n">
        <v>5860</v>
      </c>
      <c r="C38" s="18">
        <f>(268.0/B38*100)</f>
        <v/>
      </c>
      <c r="D38" s="19" t="n">
        <v>5592</v>
      </c>
      <c r="E38" s="18" t="n">
        <v>524.26649758</v>
      </c>
      <c r="F38" s="20" t="n">
        <v>7.39394665</v>
      </c>
      <c r="G38" s="18" t="n">
        <v>517.13145739</v>
      </c>
      <c r="H38" s="20" t="n">
        <v>4.7077225</v>
      </c>
      <c r="I38" s="18" t="s">
        <v>404</v>
      </c>
      <c r="J38" s="20" t="s">
        <v>404</v>
      </c>
      <c r="K38" s="18" t="s">
        <v>404</v>
      </c>
      <c r="L38" s="20" t="s">
        <v>404</v>
      </c>
      <c r="M38" s="18" t="s">
        <v>404</v>
      </c>
      <c r="N38" s="20" t="s">
        <v>404</v>
      </c>
      <c r="O38" s="18" t="s">
        <v>404</v>
      </c>
      <c r="P38" s="20" t="s">
        <v>404</v>
      </c>
      <c r="Q38" s="18" t="n">
        <v>533.31629551</v>
      </c>
      <c r="R38" s="20" t="n">
        <v>17.98943886</v>
      </c>
    </row>
    <row r="39" spans="1:18">
      <c r="A39" s="15" t="s">
        <v>436</v>
      </c>
      <c r="B39" s="17" t="n">
        <v>5895</v>
      </c>
      <c r="C39" s="18">
        <f>(0.0/B39*100)</f>
        <v/>
      </c>
      <c r="D39" s="19" t="n">
        <v>5895</v>
      </c>
      <c r="E39" s="18" t="n">
        <v>432.3634422</v>
      </c>
      <c r="F39" s="20" t="n">
        <v>7.62969311</v>
      </c>
      <c r="G39" s="18" t="n">
        <v>412.01846961</v>
      </c>
      <c r="H39" s="20" t="n">
        <v>6.34815549</v>
      </c>
      <c r="I39" s="18" t="s">
        <v>404</v>
      </c>
      <c r="J39" s="20" t="s">
        <v>404</v>
      </c>
      <c r="K39" s="18" t="s">
        <v>404</v>
      </c>
      <c r="L39" s="20" t="s">
        <v>404</v>
      </c>
      <c r="M39" s="18" t="s">
        <v>404</v>
      </c>
      <c r="N39" s="20" t="s">
        <v>404</v>
      </c>
      <c r="O39" s="18" t="s">
        <v>404</v>
      </c>
      <c r="P39" s="20" t="s">
        <v>404</v>
      </c>
      <c r="Q39" s="18" t="n">
        <v>416.79335823</v>
      </c>
      <c r="R39" s="20" t="n">
        <v>22.18314994</v>
      </c>
    </row>
    <row r="40" spans="1:18">
      <c r="A40" s="15" t="s">
        <v>437</v>
      </c>
      <c r="B40" s="17" t="n">
        <v>14157</v>
      </c>
      <c r="C40" s="18">
        <f>(2602.0/B40*100)</f>
        <v/>
      </c>
      <c r="D40" s="19" t="n">
        <v>11555</v>
      </c>
      <c r="E40" s="18" t="n">
        <v>494.1270284</v>
      </c>
      <c r="F40" s="20" t="n">
        <v>3.64869606</v>
      </c>
      <c r="G40" s="18" t="n">
        <v>486.26961422</v>
      </c>
      <c r="H40" s="20" t="n">
        <v>8.876716630000001</v>
      </c>
      <c r="I40" s="18" t="s">
        <v>404</v>
      </c>
      <c r="J40" s="20" t="s">
        <v>404</v>
      </c>
      <c r="K40" s="18" t="s">
        <v>404</v>
      </c>
      <c r="L40" s="20" t="s">
        <v>404</v>
      </c>
      <c r="M40" s="18" t="s">
        <v>404</v>
      </c>
      <c r="N40" s="20" t="s">
        <v>404</v>
      </c>
      <c r="O40" s="18" t="s">
        <v>404</v>
      </c>
      <c r="P40" s="20" t="s">
        <v>404</v>
      </c>
      <c r="Q40" s="18" t="n">
        <v>503.59812575</v>
      </c>
      <c r="R40" s="20" t="n">
        <v>9.67994532</v>
      </c>
    </row>
    <row r="41" spans="1:18">
      <c r="A41" s="15" t="s">
        <v>438</v>
      </c>
      <c r="B41" s="17" t="n">
        <v>5712</v>
      </c>
      <c r="C41" s="18">
        <f>(70.0/B41*100)</f>
        <v/>
      </c>
      <c r="D41" s="19" t="n">
        <v>5642</v>
      </c>
      <c r="E41" s="18" t="n">
        <v>476.18138658</v>
      </c>
      <c r="F41" s="20" t="n">
        <v>3.55323336</v>
      </c>
      <c r="G41" s="18" t="n">
        <v>453.02918874</v>
      </c>
      <c r="H41" s="20" t="n">
        <v>8.31471045</v>
      </c>
      <c r="I41" s="18" t="s">
        <v>404</v>
      </c>
      <c r="J41" s="20" t="s">
        <v>404</v>
      </c>
      <c r="K41" s="18" t="s">
        <v>404</v>
      </c>
      <c r="L41" s="20" t="s">
        <v>404</v>
      </c>
      <c r="M41" s="18" t="s">
        <v>404</v>
      </c>
      <c r="N41" s="20" t="s">
        <v>404</v>
      </c>
      <c r="O41" s="18" t="s">
        <v>404</v>
      </c>
      <c r="P41" s="20" t="s">
        <v>404</v>
      </c>
      <c r="Q41" s="18" t="n">
        <v>463.86761175</v>
      </c>
      <c r="R41" s="20" t="n">
        <v>20.53688984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421.10835872</v>
      </c>
      <c r="F44" s="20" t="n">
        <v>5.6903055</v>
      </c>
      <c r="G44" s="18" t="n">
        <v>407.71443986</v>
      </c>
      <c r="H44" s="20" t="n">
        <v>3.77031695</v>
      </c>
      <c r="I44" s="18" t="s">
        <v>404</v>
      </c>
      <c r="J44" s="20" t="s">
        <v>404</v>
      </c>
      <c r="K44" s="18" t="s">
        <v>404</v>
      </c>
      <c r="L44" s="20" t="s">
        <v>404</v>
      </c>
      <c r="M44" s="18" t="s">
        <v>404</v>
      </c>
      <c r="N44" s="20" t="s">
        <v>404</v>
      </c>
      <c r="O44" s="18" t="s">
        <v>404</v>
      </c>
      <c r="P44" s="20" t="s">
        <v>404</v>
      </c>
      <c r="Q44" s="18" t="n">
        <v>403.76960709</v>
      </c>
      <c r="R44" s="20" t="n">
        <v>11.60796368</v>
      </c>
    </row>
    <row r="45" spans="1:18">
      <c r="A45" s="15" t="s">
        <v>442</v>
      </c>
      <c r="B45" s="17" t="n">
        <v>5519</v>
      </c>
      <c r="C45" s="18">
        <f>(0.0/B45*100)</f>
        <v/>
      </c>
      <c r="D45" s="19" t="n">
        <v>5519</v>
      </c>
      <c r="E45" s="18" t="n">
        <v>356.98741472</v>
      </c>
      <c r="F45" s="20" t="n">
        <v>4.87735905</v>
      </c>
      <c r="G45" s="18" t="n">
        <v>368.12780146</v>
      </c>
      <c r="H45" s="20" t="n">
        <v>6.05579873</v>
      </c>
      <c r="I45" s="18" t="s">
        <v>404</v>
      </c>
      <c r="J45" s="20" t="s">
        <v>404</v>
      </c>
      <c r="K45" s="18" t="s">
        <v>404</v>
      </c>
      <c r="L45" s="20" t="s">
        <v>404</v>
      </c>
      <c r="M45" s="18" t="s">
        <v>404</v>
      </c>
      <c r="N45" s="20" t="s">
        <v>404</v>
      </c>
      <c r="O45" s="18" t="s">
        <v>404</v>
      </c>
      <c r="P45" s="20" t="s">
        <v>404</v>
      </c>
      <c r="Q45" s="18" t="n">
        <v>343.53333238</v>
      </c>
      <c r="R45" s="20" t="n">
        <v>7.63452379</v>
      </c>
    </row>
    <row r="46" spans="1:18">
      <c r="A46" s="15" t="s">
        <v>443</v>
      </c>
      <c r="B46" s="17" t="n">
        <v>23141</v>
      </c>
      <c r="C46" s="18">
        <f>(4196.0/B46*100)</f>
        <v/>
      </c>
      <c r="D46" s="19" t="n">
        <v>18945</v>
      </c>
      <c r="E46" s="18" t="n">
        <v>428.28744193</v>
      </c>
      <c r="F46" s="20" t="n">
        <v>12.94080117</v>
      </c>
      <c r="G46" s="18" t="n">
        <v>381.11745546</v>
      </c>
      <c r="H46" s="20" t="n">
        <v>3.44721774</v>
      </c>
      <c r="I46" s="18" t="s">
        <v>404</v>
      </c>
      <c r="J46" s="20" t="s">
        <v>404</v>
      </c>
      <c r="K46" s="18" t="s">
        <v>404</v>
      </c>
      <c r="L46" s="20" t="s">
        <v>404</v>
      </c>
      <c r="M46" s="18" t="s">
        <v>404</v>
      </c>
      <c r="N46" s="20" t="s">
        <v>404</v>
      </c>
      <c r="O46" s="18" t="s">
        <v>404</v>
      </c>
      <c r="P46" s="20" t="s">
        <v>404</v>
      </c>
      <c r="Q46" s="18" t="n">
        <v>331.57382431</v>
      </c>
      <c r="R46" s="20" t="n">
        <v>7.22361112</v>
      </c>
    </row>
    <row r="47" spans="1:18">
      <c r="A47" s="15" t="s">
        <v>444</v>
      </c>
      <c r="B47" s="17" t="n">
        <v>5928</v>
      </c>
      <c r="C47" s="18">
        <f>(0.0/B47*100)</f>
        <v/>
      </c>
      <c r="D47" s="19" t="n">
        <v>5928</v>
      </c>
      <c r="E47" s="18" t="n">
        <v>453.74144145</v>
      </c>
      <c r="F47" s="20" t="n">
        <v>5.93395433</v>
      </c>
      <c r="G47" s="18" t="n">
        <v>424.4577901</v>
      </c>
      <c r="H47" s="20" t="n">
        <v>8.38629927</v>
      </c>
      <c r="I47" s="18" t="s">
        <v>404</v>
      </c>
      <c r="J47" s="20" t="s">
        <v>404</v>
      </c>
      <c r="K47" s="18" t="s">
        <v>404</v>
      </c>
      <c r="L47" s="20" t="s">
        <v>404</v>
      </c>
      <c r="M47" s="18" t="s">
        <v>404</v>
      </c>
      <c r="N47" s="20" t="s">
        <v>404</v>
      </c>
      <c r="O47" s="18" t="s">
        <v>404</v>
      </c>
      <c r="P47" s="20" t="s">
        <v>404</v>
      </c>
      <c r="Q47" s="18" t="n">
        <v>422.58001841</v>
      </c>
      <c r="R47" s="20" t="n">
        <v>24.69588198</v>
      </c>
    </row>
    <row r="48" spans="1:18">
      <c r="A48" s="15" t="s">
        <v>445</v>
      </c>
      <c r="B48" s="17" t="n">
        <v>9841</v>
      </c>
      <c r="C48" s="18">
        <f>(0.0/B48*100)</f>
        <v/>
      </c>
      <c r="D48" s="19" t="n">
        <v>9841</v>
      </c>
      <c r="E48" s="18" t="n">
        <v>534.81278423</v>
      </c>
      <c r="F48" s="20" t="n">
        <v>5.57702965</v>
      </c>
      <c r="G48" s="18" t="n">
        <v>502.86585561</v>
      </c>
      <c r="H48" s="20" t="n">
        <v>15.65771194</v>
      </c>
      <c r="I48" s="18" t="s">
        <v>404</v>
      </c>
      <c r="J48" s="20" t="s">
        <v>404</v>
      </c>
      <c r="K48" s="18" t="s">
        <v>404</v>
      </c>
      <c r="L48" s="20" t="s">
        <v>404</v>
      </c>
      <c r="M48" s="18" t="s">
        <v>404</v>
      </c>
      <c r="N48" s="20" t="s">
        <v>404</v>
      </c>
      <c r="O48" s="18" t="s">
        <v>404</v>
      </c>
      <c r="P48" s="20" t="s">
        <v>404</v>
      </c>
      <c r="Q48" s="18" t="n">
        <v>472.0802306</v>
      </c>
      <c r="R48" s="20" t="n">
        <v>23.41989271</v>
      </c>
    </row>
    <row r="49" spans="1:18">
      <c r="A49" s="15" t="s">
        <v>446</v>
      </c>
      <c r="B49" s="17" t="n">
        <v>6349</v>
      </c>
      <c r="C49" s="18">
        <f>(52.0/B49*100)</f>
        <v/>
      </c>
      <c r="D49" s="19" t="n">
        <v>6297</v>
      </c>
      <c r="E49" s="18" t="n">
        <v>412.00804773</v>
      </c>
      <c r="F49" s="20" t="n">
        <v>5.44198125</v>
      </c>
      <c r="G49" s="18" t="n">
        <v>407.63700331</v>
      </c>
      <c r="H49" s="20" t="n">
        <v>3.96270644</v>
      </c>
      <c r="I49" s="18" t="s">
        <v>404</v>
      </c>
      <c r="J49" s="20" t="s">
        <v>404</v>
      </c>
      <c r="K49" s="18" t="s">
        <v>404</v>
      </c>
      <c r="L49" s="20" t="s">
        <v>404</v>
      </c>
      <c r="M49" s="18" t="s">
        <v>404</v>
      </c>
      <c r="N49" s="20" t="s">
        <v>404</v>
      </c>
      <c r="O49" s="18" t="s">
        <v>404</v>
      </c>
      <c r="P49" s="20" t="s">
        <v>404</v>
      </c>
      <c r="Q49" s="18" t="n">
        <v>396.173417</v>
      </c>
      <c r="R49" s="20" t="n">
        <v>12.0260141</v>
      </c>
    </row>
    <row r="50" spans="1:18">
      <c r="A50" s="15" t="s">
        <v>447</v>
      </c>
      <c r="B50" s="17" t="n">
        <v>11795</v>
      </c>
      <c r="C50" s="18">
        <f>(1031.0/B50*100)</f>
        <v/>
      </c>
      <c r="D50" s="19" t="n">
        <v>10764</v>
      </c>
      <c r="E50" s="18" t="n">
        <v>403.22514251</v>
      </c>
      <c r="F50" s="20" t="n">
        <v>5.04613609</v>
      </c>
      <c r="G50" s="18" t="n">
        <v>386.08336595</v>
      </c>
      <c r="H50" s="20" t="n">
        <v>3.65161439</v>
      </c>
      <c r="I50" s="18" t="s">
        <v>404</v>
      </c>
      <c r="J50" s="20" t="s">
        <v>404</v>
      </c>
      <c r="K50" s="18" t="s">
        <v>404</v>
      </c>
      <c r="L50" s="20" t="s">
        <v>404</v>
      </c>
      <c r="M50" s="18" t="s">
        <v>404</v>
      </c>
      <c r="N50" s="20" t="s">
        <v>404</v>
      </c>
      <c r="O50" s="18" t="s">
        <v>404</v>
      </c>
      <c r="P50" s="20" t="s">
        <v>404</v>
      </c>
      <c r="Q50" s="18" t="n">
        <v>390.54060644</v>
      </c>
      <c r="R50" s="20" t="n">
        <v>7.16613608</v>
      </c>
    </row>
    <row r="51" spans="1:18">
      <c r="A51" s="15" t="s">
        <v>448</v>
      </c>
      <c r="B51" s="17" t="n">
        <v>6866</v>
      </c>
      <c r="C51" s="18">
        <f>(0.0/B51*100)</f>
        <v/>
      </c>
      <c r="D51" s="19" t="n">
        <v>6866</v>
      </c>
      <c r="E51" s="18" t="n">
        <v>406.64531621</v>
      </c>
      <c r="F51" s="20" t="n">
        <v>6.02766497</v>
      </c>
      <c r="G51" s="18" t="n">
        <v>399.19793874</v>
      </c>
      <c r="H51" s="20" t="n">
        <v>2.85892661</v>
      </c>
      <c r="I51" s="18" t="s">
        <v>404</v>
      </c>
      <c r="J51" s="20" t="s">
        <v>404</v>
      </c>
      <c r="K51" s="18" t="s">
        <v>404</v>
      </c>
      <c r="L51" s="20" t="s">
        <v>404</v>
      </c>
      <c r="M51" s="18" t="s">
        <v>404</v>
      </c>
      <c r="N51" s="20" t="s">
        <v>404</v>
      </c>
      <c r="O51" s="18" t="s">
        <v>404</v>
      </c>
      <c r="P51" s="20" t="s">
        <v>404</v>
      </c>
      <c r="Q51" s="18" t="n">
        <v>380.68182728</v>
      </c>
      <c r="R51" s="20" t="n">
        <v>14.71302484</v>
      </c>
    </row>
    <row r="52" spans="1:18">
      <c r="A52" s="15" t="s">
        <v>449</v>
      </c>
      <c r="B52" s="17" t="n">
        <v>5809</v>
      </c>
      <c r="C52" s="18">
        <f>(0.0/B52*100)</f>
        <v/>
      </c>
      <c r="D52" s="19" t="n">
        <v>5809</v>
      </c>
      <c r="E52" s="18" t="n">
        <v>476.94132893</v>
      </c>
      <c r="F52" s="20" t="n">
        <v>5.07179087</v>
      </c>
      <c r="G52" s="18" t="n">
        <v>449.42215935</v>
      </c>
      <c r="H52" s="20" t="n">
        <v>5.45668304</v>
      </c>
      <c r="I52" s="18" t="s">
        <v>404</v>
      </c>
      <c r="J52" s="20" t="s">
        <v>404</v>
      </c>
      <c r="K52" s="18" t="s">
        <v>404</v>
      </c>
      <c r="L52" s="20" t="s">
        <v>404</v>
      </c>
      <c r="M52" s="18" t="s">
        <v>404</v>
      </c>
      <c r="N52" s="20" t="s">
        <v>404</v>
      </c>
      <c r="O52" s="18" t="s">
        <v>404</v>
      </c>
      <c r="P52" s="20" t="s">
        <v>404</v>
      </c>
      <c r="Q52" s="18" t="n">
        <v>472.88194092</v>
      </c>
      <c r="R52" s="20" t="n">
        <v>17.9401054</v>
      </c>
    </row>
    <row r="53" spans="1:18">
      <c r="A53" s="15" t="s">
        <v>450</v>
      </c>
      <c r="B53" s="17" t="n">
        <v>5571</v>
      </c>
      <c r="C53" s="18">
        <f>(0.0/B53*100)</f>
        <v/>
      </c>
      <c r="D53" s="19" t="n">
        <v>5571</v>
      </c>
      <c r="E53" s="18" t="n">
        <v>439.67489528</v>
      </c>
      <c r="F53" s="20" t="n">
        <v>2.10523754</v>
      </c>
      <c r="G53" s="18" t="n">
        <v>429.53449087</v>
      </c>
      <c r="H53" s="20" t="n">
        <v>2.90154808</v>
      </c>
      <c r="I53" s="18" t="s">
        <v>404</v>
      </c>
      <c r="J53" s="20" t="s">
        <v>404</v>
      </c>
      <c r="K53" s="18" t="s">
        <v>404</v>
      </c>
      <c r="L53" s="20" t="s">
        <v>404</v>
      </c>
      <c r="M53" s="18" t="s">
        <v>404</v>
      </c>
      <c r="N53" s="20" t="s">
        <v>404</v>
      </c>
      <c r="O53" s="18" t="s">
        <v>404</v>
      </c>
      <c r="P53" s="20" t="s">
        <v>404</v>
      </c>
      <c r="Q53" s="18" t="n">
        <v>437.69861224</v>
      </c>
      <c r="R53" s="20" t="n">
        <v>5.82269137</v>
      </c>
    </row>
    <row r="54" spans="1:18">
      <c r="A54" s="15" t="s">
        <v>451</v>
      </c>
      <c r="B54" s="17" t="n">
        <v>4740</v>
      </c>
      <c r="C54" s="18">
        <f>(199.0/B54*100)</f>
        <v/>
      </c>
      <c r="D54" s="19" t="n">
        <v>4541</v>
      </c>
      <c r="E54" s="18" t="n">
        <v>336.66942416</v>
      </c>
      <c r="F54" s="20" t="n">
        <v>4.34503246</v>
      </c>
      <c r="G54" s="18" t="n">
        <v>325.08055755</v>
      </c>
      <c r="H54" s="20" t="n">
        <v>4.99952543</v>
      </c>
      <c r="I54" s="18" t="s">
        <v>404</v>
      </c>
      <c r="J54" s="20" t="s">
        <v>404</v>
      </c>
      <c r="K54" s="18" t="s">
        <v>404</v>
      </c>
      <c r="L54" s="20" t="s">
        <v>404</v>
      </c>
      <c r="M54" s="18" t="s">
        <v>404</v>
      </c>
      <c r="N54" s="20" t="s">
        <v>404</v>
      </c>
      <c r="O54" s="18" t="s">
        <v>404</v>
      </c>
      <c r="P54" s="20" t="s">
        <v>404</v>
      </c>
      <c r="Q54" s="18" t="n">
        <v>309.94323244</v>
      </c>
      <c r="R54" s="20" t="n">
        <v>6.7731836</v>
      </c>
    </row>
    <row r="55" spans="1:18">
      <c r="A55" s="15" t="s">
        <v>452</v>
      </c>
      <c r="B55" s="17" t="n">
        <v>5316</v>
      </c>
      <c r="C55" s="18">
        <f>(43.0/B55*100)</f>
        <v/>
      </c>
      <c r="D55" s="19" t="n">
        <v>5273</v>
      </c>
      <c r="E55" s="18" t="n">
        <v>408.61287773</v>
      </c>
      <c r="F55" s="20" t="n">
        <v>6.25135477</v>
      </c>
      <c r="G55" s="18" t="n">
        <v>401.31750243</v>
      </c>
      <c r="H55" s="20" t="n">
        <v>3.86771484</v>
      </c>
      <c r="I55" s="18" t="s">
        <v>404</v>
      </c>
      <c r="J55" s="20" t="s">
        <v>404</v>
      </c>
      <c r="K55" s="18" t="s">
        <v>404</v>
      </c>
      <c r="L55" s="20" t="s">
        <v>404</v>
      </c>
      <c r="M55" s="18" t="s">
        <v>404</v>
      </c>
      <c r="N55" s="20" t="s">
        <v>404</v>
      </c>
      <c r="O55" s="18" t="s">
        <v>404</v>
      </c>
      <c r="P55" s="20" t="s">
        <v>404</v>
      </c>
      <c r="Q55" s="18" t="n">
        <v>398.58104244</v>
      </c>
      <c r="R55" s="20" t="n">
        <v>18.5188955</v>
      </c>
    </row>
    <row r="56" spans="1:18">
      <c r="A56" s="15" t="s">
        <v>453</v>
      </c>
      <c r="B56" s="17" t="n">
        <v>5359</v>
      </c>
      <c r="C56" s="18">
        <f>(0.0/B56*100)</f>
        <v/>
      </c>
      <c r="D56" s="19" t="n">
        <v>5359</v>
      </c>
      <c r="E56" s="18" t="n">
        <v>549.7480447299999</v>
      </c>
      <c r="F56" s="20" t="n">
        <v>3.19264339</v>
      </c>
      <c r="G56" s="18" t="n">
        <v>533.84208784</v>
      </c>
      <c r="H56" s="20" t="n">
        <v>21.6630202</v>
      </c>
      <c r="I56" s="18" t="s">
        <v>404</v>
      </c>
      <c r="J56" s="20" t="s">
        <v>404</v>
      </c>
      <c r="K56" s="18" t="s">
        <v>404</v>
      </c>
      <c r="L56" s="20" t="s">
        <v>404</v>
      </c>
      <c r="M56" s="18" t="s">
        <v>404</v>
      </c>
      <c r="N56" s="20" t="s">
        <v>404</v>
      </c>
      <c r="O56" s="18" t="s">
        <v>404</v>
      </c>
      <c r="P56" s="20" t="s">
        <v>404</v>
      </c>
      <c r="Q56" s="18" t="n">
        <v>528.95962431</v>
      </c>
      <c r="R56" s="20" t="n">
        <v>13.02609347</v>
      </c>
    </row>
    <row r="57" spans="1:18">
      <c r="A57" s="15" t="s">
        <v>454</v>
      </c>
      <c r="B57" s="17" t="n">
        <v>6513</v>
      </c>
      <c r="C57" s="18">
        <f>(0.0/B57*100)</f>
        <v/>
      </c>
      <c r="D57" s="19" t="n">
        <v>6513</v>
      </c>
      <c r="E57" s="18" t="n">
        <v>403.75680898</v>
      </c>
      <c r="F57" s="20" t="n">
        <v>4.57601481</v>
      </c>
      <c r="G57" s="18" t="n">
        <v>362.47386546</v>
      </c>
      <c r="H57" s="20" t="n">
        <v>4.84674937</v>
      </c>
      <c r="I57" s="18" t="s">
        <v>404</v>
      </c>
      <c r="J57" s="20" t="s">
        <v>404</v>
      </c>
      <c r="K57" s="18" t="s">
        <v>404</v>
      </c>
      <c r="L57" s="20" t="s">
        <v>404</v>
      </c>
      <c r="M57" s="18" t="s">
        <v>404</v>
      </c>
      <c r="N57" s="20" t="s">
        <v>404</v>
      </c>
      <c r="O57" s="18" t="s">
        <v>404</v>
      </c>
      <c r="P57" s="20" t="s">
        <v>404</v>
      </c>
      <c r="Q57" s="18" t="n">
        <v>380.44017946</v>
      </c>
      <c r="R57" s="20" t="n">
        <v>15.57492265</v>
      </c>
    </row>
    <row r="58" spans="1:18">
      <c r="A58" s="15" t="s">
        <v>455</v>
      </c>
      <c r="B58" s="17" t="n">
        <v>7267</v>
      </c>
      <c r="C58" s="18">
        <f>(0.0/B58*100)</f>
        <v/>
      </c>
      <c r="D58" s="19" t="n">
        <v>7267</v>
      </c>
      <c r="E58" s="18" t="n">
        <v>390.50846862</v>
      </c>
      <c r="F58" s="20" t="n">
        <v>4.37089926</v>
      </c>
      <c r="G58" s="18" t="n">
        <v>370.74217483</v>
      </c>
      <c r="H58" s="20" t="n">
        <v>4.77630027</v>
      </c>
      <c r="I58" s="18" t="s">
        <v>404</v>
      </c>
      <c r="J58" s="20" t="s">
        <v>404</v>
      </c>
      <c r="K58" s="18" t="s">
        <v>404</v>
      </c>
      <c r="L58" s="20" t="s">
        <v>404</v>
      </c>
      <c r="M58" s="18" t="s">
        <v>404</v>
      </c>
      <c r="N58" s="20" t="s">
        <v>404</v>
      </c>
      <c r="O58" s="18" t="s">
        <v>404</v>
      </c>
      <c r="P58" s="20" t="s">
        <v>404</v>
      </c>
      <c r="Q58" s="18" t="n">
        <v>373.94664427</v>
      </c>
      <c r="R58" s="20" t="n">
        <v>10.59581163</v>
      </c>
    </row>
    <row r="59" spans="1:18">
      <c r="A59" s="15" t="s">
        <v>456</v>
      </c>
      <c r="B59" s="17" t="n">
        <v>4826</v>
      </c>
      <c r="C59" s="18">
        <f>(0.0/B59*100)</f>
        <v/>
      </c>
      <c r="D59" s="19" t="n">
        <v>4826</v>
      </c>
      <c r="E59" s="18" t="n">
        <v>371.65425575</v>
      </c>
      <c r="F59" s="20" t="n">
        <v>3.06697767</v>
      </c>
      <c r="G59" s="18" t="n">
        <v>352.38649593</v>
      </c>
      <c r="H59" s="20" t="n">
        <v>1.98673234</v>
      </c>
      <c r="I59" s="18" t="s">
        <v>404</v>
      </c>
      <c r="J59" s="20" t="s">
        <v>404</v>
      </c>
      <c r="K59" s="18" t="s">
        <v>404</v>
      </c>
      <c r="L59" s="20" t="s">
        <v>404</v>
      </c>
      <c r="M59" s="18" t="s">
        <v>404</v>
      </c>
      <c r="N59" s="20" t="s">
        <v>404</v>
      </c>
      <c r="O59" s="18" t="s">
        <v>404</v>
      </c>
      <c r="P59" s="20" t="s">
        <v>404</v>
      </c>
      <c r="Q59" s="18" t="n">
        <v>353.375228</v>
      </c>
      <c r="R59" s="20" t="n">
        <v>5.47098299</v>
      </c>
    </row>
    <row r="60" spans="1:18">
      <c r="A60" s="15" t="s">
        <v>457</v>
      </c>
      <c r="B60" s="17" t="n">
        <v>4546</v>
      </c>
      <c r="C60" s="18">
        <f>(0.0/B60*100)</f>
        <v/>
      </c>
      <c r="D60" s="19" t="n">
        <v>4546</v>
      </c>
      <c r="E60" s="18" t="n">
        <v>425.63806519</v>
      </c>
      <c r="F60" s="20" t="n">
        <v>8.831052509999999</v>
      </c>
      <c r="G60" s="18" t="n">
        <v>403.48637071</v>
      </c>
      <c r="H60" s="20" t="n">
        <v>6.2085122</v>
      </c>
      <c r="I60" s="18" t="s">
        <v>404</v>
      </c>
      <c r="J60" s="20" t="s">
        <v>404</v>
      </c>
      <c r="K60" s="18" t="s">
        <v>404</v>
      </c>
      <c r="L60" s="20" t="s">
        <v>404</v>
      </c>
      <c r="M60" s="18" t="s">
        <v>404</v>
      </c>
      <c r="N60" s="20" t="s">
        <v>404</v>
      </c>
      <c r="O60" s="18" t="s">
        <v>404</v>
      </c>
      <c r="P60" s="20" t="s">
        <v>404</v>
      </c>
      <c r="Q60" s="18" t="n">
        <v>352.87098021</v>
      </c>
      <c r="R60" s="20" t="n">
        <v>6.96884732</v>
      </c>
    </row>
    <row r="61" spans="1:18">
      <c r="A61" s="15" t="s">
        <v>458</v>
      </c>
      <c r="B61" s="17" t="n">
        <v>6525</v>
      </c>
      <c r="C61" s="18">
        <f>(0.0/B61*100)</f>
        <v/>
      </c>
      <c r="D61" s="19" t="n">
        <v>6525</v>
      </c>
      <c r="E61" s="18" t="n">
        <v>486.93148476</v>
      </c>
      <c r="F61" s="20" t="n">
        <v>3.78975278</v>
      </c>
      <c r="G61" s="18" t="n">
        <v>473.85162955</v>
      </c>
      <c r="H61" s="20" t="n">
        <v>3.07608031</v>
      </c>
      <c r="I61" s="18" t="s">
        <v>404</v>
      </c>
      <c r="J61" s="20" t="s">
        <v>404</v>
      </c>
      <c r="K61" s="18" t="s">
        <v>404</v>
      </c>
      <c r="L61" s="20" t="s">
        <v>404</v>
      </c>
      <c r="M61" s="18" t="s">
        <v>404</v>
      </c>
      <c r="N61" s="20" t="s">
        <v>404</v>
      </c>
      <c r="O61" s="18" t="s">
        <v>404</v>
      </c>
      <c r="P61" s="20" t="s">
        <v>404</v>
      </c>
      <c r="Q61" s="18" t="n">
        <v>478.76722235</v>
      </c>
      <c r="R61" s="20" t="n">
        <v>14.01604245</v>
      </c>
    </row>
    <row r="62" spans="1:18">
      <c r="A62" s="15" t="s">
        <v>459</v>
      </c>
      <c r="B62" s="17" t="n">
        <v>4476</v>
      </c>
      <c r="C62" s="18">
        <f>(0.0/B62*100)</f>
        <v/>
      </c>
      <c r="D62" s="19" t="n">
        <v>4476</v>
      </c>
      <c r="E62" s="18" t="n">
        <v>547.52648462</v>
      </c>
      <c r="F62" s="20" t="n">
        <v>1.28562529</v>
      </c>
      <c r="G62" s="18" t="n">
        <v>533.409796</v>
      </c>
      <c r="H62" s="20" t="n">
        <v>2.13511703</v>
      </c>
      <c r="I62" s="18" t="s">
        <v>404</v>
      </c>
      <c r="J62" s="20" t="s">
        <v>404</v>
      </c>
      <c r="K62" s="18" t="s">
        <v>404</v>
      </c>
      <c r="L62" s="20" t="s">
        <v>404</v>
      </c>
      <c r="M62" s="18" t="s">
        <v>404</v>
      </c>
      <c r="N62" s="20" t="s">
        <v>404</v>
      </c>
      <c r="O62" s="18" t="s">
        <v>404</v>
      </c>
      <c r="P62" s="20" t="s">
        <v>404</v>
      </c>
      <c r="Q62" s="18" t="n">
        <v>541.16576553</v>
      </c>
      <c r="R62" s="20" t="n">
        <v>6.90574568</v>
      </c>
    </row>
    <row r="63" spans="1:18">
      <c r="A63" s="15" t="s">
        <v>460</v>
      </c>
      <c r="B63" s="17" t="n">
        <v>5324</v>
      </c>
      <c r="C63" s="18">
        <f>(0.0/B63*100)</f>
        <v/>
      </c>
      <c r="D63" s="19" t="n">
        <v>5324</v>
      </c>
      <c r="E63" s="18" t="n">
        <v>380.65054177</v>
      </c>
      <c r="F63" s="20" t="n">
        <v>2.4440661</v>
      </c>
      <c r="G63" s="18" t="n">
        <v>361.8826632</v>
      </c>
      <c r="H63" s="20" t="n">
        <v>1.67223773</v>
      </c>
      <c r="I63" s="18" t="s">
        <v>404</v>
      </c>
      <c r="J63" s="20" t="s">
        <v>404</v>
      </c>
      <c r="K63" s="18" t="s">
        <v>404</v>
      </c>
      <c r="L63" s="20" t="s">
        <v>404</v>
      </c>
      <c r="M63" s="18" t="s">
        <v>404</v>
      </c>
      <c r="N63" s="20" t="s">
        <v>404</v>
      </c>
      <c r="O63" s="18" t="s">
        <v>404</v>
      </c>
      <c r="P63" s="20" t="s">
        <v>404</v>
      </c>
      <c r="Q63" s="18" t="n">
        <v>384.96492198</v>
      </c>
      <c r="R63" s="20" t="n">
        <v>4.76608749</v>
      </c>
    </row>
    <row r="64" spans="1:18">
      <c r="A64" s="15" t="s">
        <v>461</v>
      </c>
      <c r="B64" s="17" t="n">
        <v>3634</v>
      </c>
      <c r="C64" s="18">
        <f>(27.0/B64*100)</f>
        <v/>
      </c>
      <c r="D64" s="19" t="n">
        <v>3607</v>
      </c>
      <c r="E64" s="18" t="n">
        <v>479.25579599</v>
      </c>
      <c r="F64" s="20" t="n">
        <v>2.09838215</v>
      </c>
      <c r="G64" s="18" t="n">
        <v>485.30106728</v>
      </c>
      <c r="H64" s="20" t="n">
        <v>2.67382112</v>
      </c>
      <c r="I64" s="18" t="s">
        <v>404</v>
      </c>
      <c r="J64" s="20" t="s">
        <v>404</v>
      </c>
      <c r="K64" s="18" t="s">
        <v>404</v>
      </c>
      <c r="L64" s="20" t="s">
        <v>404</v>
      </c>
      <c r="M64" s="18" t="s">
        <v>404</v>
      </c>
      <c r="N64" s="20" t="s">
        <v>404</v>
      </c>
      <c r="O64" s="18" t="s">
        <v>404</v>
      </c>
      <c r="P64" s="20" t="s">
        <v>404</v>
      </c>
      <c r="Q64" s="18" t="n">
        <v>436.80658576</v>
      </c>
      <c r="R64" s="20" t="n">
        <v>6.3897895</v>
      </c>
    </row>
    <row r="65" spans="1:18">
      <c r="A65" s="15" t="s">
        <v>462</v>
      </c>
      <c r="B65" s="17" t="n">
        <v>5325</v>
      </c>
      <c r="C65" s="18">
        <f>(0.0/B65*100)</f>
        <v/>
      </c>
      <c r="D65" s="19" t="n">
        <v>5325</v>
      </c>
      <c r="E65" s="18" t="n">
        <v>444.48568099</v>
      </c>
      <c r="F65" s="20" t="n">
        <v>10.57728104</v>
      </c>
      <c r="G65" s="18" t="n">
        <v>412.67463891</v>
      </c>
      <c r="H65" s="20" t="n">
        <v>3.06983855</v>
      </c>
      <c r="I65" s="18" t="s">
        <v>404</v>
      </c>
      <c r="J65" s="20" t="s">
        <v>404</v>
      </c>
      <c r="K65" s="18" t="s">
        <v>404</v>
      </c>
      <c r="L65" s="20" t="s">
        <v>404</v>
      </c>
      <c r="M65" s="18" t="s">
        <v>404</v>
      </c>
      <c r="N65" s="20" t="s">
        <v>404</v>
      </c>
      <c r="O65" s="18" t="s">
        <v>404</v>
      </c>
      <c r="P65" s="20" t="s">
        <v>404</v>
      </c>
      <c r="Q65" s="18" t="n">
        <v>434.15587627</v>
      </c>
      <c r="R65" s="20" t="n">
        <v>10.20831525</v>
      </c>
    </row>
    <row r="66" spans="1:18">
      <c r="A66" s="15" t="s">
        <v>463</v>
      </c>
      <c r="B66" s="17" t="n">
        <v>5665</v>
      </c>
      <c r="C66" s="18">
        <f>(0.0/B66*100)</f>
        <v/>
      </c>
      <c r="D66" s="19" t="n">
        <v>5665</v>
      </c>
      <c r="E66" s="18" t="n">
        <v>416.62913245</v>
      </c>
      <c r="F66" s="20" t="n">
        <v>1.56395187</v>
      </c>
      <c r="G66" s="18" t="n">
        <v>422.06132905</v>
      </c>
      <c r="H66" s="20" t="n">
        <v>3.29557736</v>
      </c>
      <c r="I66" s="18" t="s">
        <v>404</v>
      </c>
      <c r="J66" s="20" t="s">
        <v>404</v>
      </c>
      <c r="K66" s="18" t="s">
        <v>404</v>
      </c>
      <c r="L66" s="20" t="s">
        <v>404</v>
      </c>
      <c r="M66" s="18" t="s">
        <v>404</v>
      </c>
      <c r="N66" s="20" t="s">
        <v>404</v>
      </c>
      <c r="O66" s="18" t="s">
        <v>404</v>
      </c>
      <c r="P66" s="20" t="s">
        <v>404</v>
      </c>
      <c r="Q66" s="18" t="n">
        <v>417.57238912</v>
      </c>
      <c r="R66" s="20" t="n">
        <v>7.15211351</v>
      </c>
    </row>
    <row r="67" spans="1:18">
      <c r="A67" s="15" t="s">
        <v>464</v>
      </c>
      <c r="B67" s="17" t="n">
        <v>6971</v>
      </c>
      <c r="C67" s="18">
        <f>(0.0/B67*100)</f>
        <v/>
      </c>
      <c r="D67" s="19" t="n">
        <v>6971</v>
      </c>
      <c r="E67" s="18" t="n">
        <v>402.67824205</v>
      </c>
      <c r="F67" s="20" t="n">
        <v>5.6547162</v>
      </c>
      <c r="G67" s="18" t="n">
        <v>377.79598875</v>
      </c>
      <c r="H67" s="20" t="n">
        <v>3.03537201</v>
      </c>
      <c r="I67" s="18" t="s">
        <v>404</v>
      </c>
      <c r="J67" s="20" t="s">
        <v>404</v>
      </c>
      <c r="K67" s="18" t="s">
        <v>404</v>
      </c>
      <c r="L67" s="20" t="s">
        <v>404</v>
      </c>
      <c r="M67" s="18" t="s">
        <v>404</v>
      </c>
      <c r="N67" s="20" t="s">
        <v>404</v>
      </c>
      <c r="O67" s="18" t="s">
        <v>404</v>
      </c>
      <c r="P67" s="20" t="s">
        <v>404</v>
      </c>
      <c r="Q67" s="18" t="n">
        <v>414.85361817</v>
      </c>
      <c r="R67" s="20" t="n">
        <v>15.27129671</v>
      </c>
    </row>
    <row r="68" spans="1:18">
      <c r="A68" s="15" t="s">
        <v>465</v>
      </c>
      <c r="B68" s="17" t="n">
        <v>12083</v>
      </c>
      <c r="C68" s="18">
        <f>(0.0/B68*100)</f>
        <v/>
      </c>
      <c r="D68" s="19" t="n">
        <v>12083</v>
      </c>
      <c r="E68" s="18" t="n">
        <v>404.75333862</v>
      </c>
      <c r="F68" s="20" t="n">
        <v>1.5375708</v>
      </c>
      <c r="G68" s="18" t="n">
        <v>385.88131938</v>
      </c>
      <c r="H68" s="20" t="n">
        <v>2.79448264</v>
      </c>
      <c r="I68" s="18" t="s">
        <v>404</v>
      </c>
      <c r="J68" s="20" t="s">
        <v>404</v>
      </c>
      <c r="K68" s="18" t="s">
        <v>404</v>
      </c>
      <c r="L68" s="20" t="s">
        <v>404</v>
      </c>
      <c r="M68" s="18" t="s">
        <v>404</v>
      </c>
      <c r="N68" s="20" t="s">
        <v>404</v>
      </c>
      <c r="O68" s="18" t="s">
        <v>404</v>
      </c>
      <c r="P68" s="20" t="s">
        <v>404</v>
      </c>
      <c r="Q68" s="18" t="n">
        <v>426.90418074</v>
      </c>
      <c r="R68" s="20" t="n">
        <v>9.400401949999999</v>
      </c>
    </row>
    <row r="69" spans="1:18">
      <c r="A69" s="15" t="s">
        <v>466</v>
      </c>
      <c r="B69" s="17" t="n">
        <v>4876</v>
      </c>
      <c r="C69" s="18">
        <f>(0.0/B69*100)</f>
        <v/>
      </c>
      <c r="D69" s="19" t="n">
        <v>4876</v>
      </c>
      <c r="E69" s="18" t="n">
        <v>453.20322204</v>
      </c>
      <c r="F69" s="20" t="n">
        <v>5.01355575</v>
      </c>
      <c r="G69" s="18" t="n">
        <v>418.44251733</v>
      </c>
      <c r="H69" s="20" t="n">
        <v>6.31202279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494.47988735</v>
      </c>
      <c r="F70" s="20" t="n">
        <v>3.2956744</v>
      </c>
      <c r="G70" s="18" t="n">
        <v>495.10049563</v>
      </c>
      <c r="H70" s="20" t="n">
        <v>8.39092417</v>
      </c>
      <c r="I70" s="18" t="s">
        <v>404</v>
      </c>
      <c r="J70" s="20" t="s">
        <v>404</v>
      </c>
      <c r="K70" s="18" t="s">
        <v>404</v>
      </c>
      <c r="L70" s="20" t="s">
        <v>404</v>
      </c>
      <c r="M70" s="18" t="s">
        <v>404</v>
      </c>
      <c r="N70" s="20" t="s">
        <v>404</v>
      </c>
      <c r="O70" s="18" t="s">
        <v>404</v>
      </c>
      <c r="P70" s="20" t="s">
        <v>404</v>
      </c>
      <c r="Q70" s="18" t="n">
        <v>464.98165487</v>
      </c>
      <c r="R70" s="20" t="n">
        <v>11.44193765</v>
      </c>
    </row>
    <row r="71" spans="1:18">
      <c r="A71" s="15" t="s">
        <v>468</v>
      </c>
      <c r="B71" s="17" t="n">
        <v>6115</v>
      </c>
      <c r="C71" s="18">
        <f>(0.0/B71*100)</f>
        <v/>
      </c>
      <c r="D71" s="19" t="n">
        <v>6115</v>
      </c>
      <c r="E71" s="18" t="n">
        <v>595.78021267</v>
      </c>
      <c r="F71" s="20" t="n">
        <v>2.33367429</v>
      </c>
      <c r="G71" s="18" t="n">
        <v>542.0299668</v>
      </c>
      <c r="H71" s="20" t="n">
        <v>1.60341581</v>
      </c>
      <c r="I71" s="18" t="s">
        <v>404</v>
      </c>
      <c r="J71" s="20" t="s">
        <v>404</v>
      </c>
      <c r="K71" s="18" t="s">
        <v>404</v>
      </c>
      <c r="L71" s="20" t="s">
        <v>404</v>
      </c>
      <c r="M71" s="18" t="s">
        <v>404</v>
      </c>
      <c r="N71" s="20" t="s">
        <v>404</v>
      </c>
      <c r="O71" s="18" t="s">
        <v>404</v>
      </c>
      <c r="P71" s="20" t="s">
        <v>404</v>
      </c>
      <c r="Q71" s="18" t="n">
        <v>557.4975296699999</v>
      </c>
      <c r="R71" s="20" t="n">
        <v>6.95339767</v>
      </c>
    </row>
    <row r="72" spans="1:18">
      <c r="A72" s="15" t="s">
        <v>469</v>
      </c>
      <c r="B72" s="17" t="n">
        <v>7708</v>
      </c>
      <c r="C72" s="18">
        <f>(0.0/B72*100)</f>
        <v/>
      </c>
      <c r="D72" s="19" t="n">
        <v>7708</v>
      </c>
      <c r="E72" s="18" t="n">
        <v>555.0125847199999</v>
      </c>
      <c r="F72" s="20" t="n">
        <v>3.60458071</v>
      </c>
      <c r="G72" s="18" t="n">
        <v>492.53857163</v>
      </c>
      <c r="H72" s="20" t="n">
        <v>6.56261227</v>
      </c>
      <c r="I72" s="18" t="s">
        <v>404</v>
      </c>
      <c r="J72" s="20" t="s">
        <v>404</v>
      </c>
      <c r="K72" s="18" t="s">
        <v>404</v>
      </c>
      <c r="L72" s="20" t="s">
        <v>404</v>
      </c>
      <c r="M72" s="18" t="s">
        <v>404</v>
      </c>
      <c r="N72" s="20" t="s">
        <v>404</v>
      </c>
      <c r="O72" s="18" t="s">
        <v>404</v>
      </c>
      <c r="P72" s="20" t="s">
        <v>404</v>
      </c>
      <c r="Q72" s="18" t="n">
        <v>544.72466232</v>
      </c>
      <c r="R72" s="20" t="n">
        <v>21.34123505</v>
      </c>
    </row>
    <row r="73" spans="1:18">
      <c r="A73" s="15" t="s">
        <v>470</v>
      </c>
      <c r="B73" s="17" t="n">
        <v>8249</v>
      </c>
      <c r="C73" s="18">
        <f>(0.0/B73*100)</f>
        <v/>
      </c>
      <c r="D73" s="19" t="n">
        <v>8249</v>
      </c>
      <c r="E73" s="18" t="n">
        <v>418.32028002</v>
      </c>
      <c r="F73" s="20" t="n">
        <v>3.49194891</v>
      </c>
      <c r="G73" s="18" t="n">
        <v>394.7918084</v>
      </c>
      <c r="H73" s="20" t="n">
        <v>6.89431536</v>
      </c>
      <c r="I73" s="18" t="s">
        <v>404</v>
      </c>
      <c r="J73" s="20" t="s">
        <v>404</v>
      </c>
      <c r="K73" s="18" t="s">
        <v>404</v>
      </c>
      <c r="L73" s="20" t="s">
        <v>404</v>
      </c>
      <c r="M73" s="18" t="s">
        <v>404</v>
      </c>
      <c r="N73" s="20" t="s">
        <v>404</v>
      </c>
      <c r="O73" s="18" t="s">
        <v>404</v>
      </c>
      <c r="P73" s="20" t="s">
        <v>404</v>
      </c>
      <c r="Q73" s="18" t="n">
        <v>405.96067961</v>
      </c>
      <c r="R73" s="20" t="n">
        <v>17.08089685</v>
      </c>
    </row>
    <row r="74" spans="1:18">
      <c r="A74" s="15" t="s">
        <v>471</v>
      </c>
      <c r="B74" s="17" t="n">
        <v>4692</v>
      </c>
      <c r="C74" s="18">
        <f>(484.0/B74*100)</f>
        <v/>
      </c>
      <c r="D74" s="19" t="n">
        <v>4208</v>
      </c>
      <c r="E74" s="18" t="n">
        <v>447.72500663</v>
      </c>
      <c r="F74" s="20" t="n">
        <v>2.2931301</v>
      </c>
      <c r="G74" s="18" t="n">
        <v>400.33495511</v>
      </c>
      <c r="H74" s="20" t="n">
        <v>1.8187392</v>
      </c>
      <c r="I74" s="18" t="s">
        <v>404</v>
      </c>
      <c r="J74" s="20" t="s">
        <v>404</v>
      </c>
      <c r="K74" s="18" t="s">
        <v>404</v>
      </c>
      <c r="L74" s="20" t="s">
        <v>404</v>
      </c>
      <c r="M74" s="18" t="s">
        <v>404</v>
      </c>
      <c r="N74" s="20" t="s">
        <v>404</v>
      </c>
      <c r="O74" s="18" t="s">
        <v>404</v>
      </c>
      <c r="P74" s="20" t="s">
        <v>404</v>
      </c>
      <c r="Q74" s="18" t="n">
        <v>373.32978841</v>
      </c>
      <c r="R74" s="20" t="n">
        <v>5.1967031</v>
      </c>
    </row>
    <row r="75" spans="1:18">
      <c r="A75" s="15" t="s">
        <v>472</v>
      </c>
      <c r="B75" s="17" t="n">
        <v>5375</v>
      </c>
      <c r="C75" s="18">
        <f>(483.0/B75*100)</f>
        <v/>
      </c>
      <c r="D75" s="19" t="n">
        <v>4892</v>
      </c>
      <c r="E75" s="18" t="n">
        <v>366.06775126</v>
      </c>
      <c r="F75" s="20" t="n">
        <v>6.12833199</v>
      </c>
      <c r="G75" s="18" t="n">
        <v>369.21227888</v>
      </c>
      <c r="H75" s="20" t="n">
        <v>5.30409444</v>
      </c>
      <c r="I75" s="18" t="s">
        <v>404</v>
      </c>
      <c r="J75" s="20" t="s">
        <v>404</v>
      </c>
      <c r="K75" s="18" t="s">
        <v>404</v>
      </c>
      <c r="L75" s="20" t="s">
        <v>404</v>
      </c>
      <c r="M75" s="18" t="s">
        <v>404</v>
      </c>
      <c r="N75" s="20" t="s">
        <v>404</v>
      </c>
      <c r="O75" s="18" t="s">
        <v>404</v>
      </c>
      <c r="P75" s="20" t="s">
        <v>404</v>
      </c>
      <c r="Q75" s="18" t="n">
        <v>365.38996066</v>
      </c>
      <c r="R75" s="20" t="n">
        <v>15.86881168</v>
      </c>
    </row>
    <row r="76" spans="1:18">
      <c r="A76" s="15" t="s">
        <v>473</v>
      </c>
      <c r="B76" s="17" t="n">
        <v>14167</v>
      </c>
      <c r="C76" s="18">
        <f>(1400.0/B76*100)</f>
        <v/>
      </c>
      <c r="D76" s="19" t="n">
        <v>12767</v>
      </c>
      <c r="E76" s="18" t="n">
        <v>431.10107148</v>
      </c>
      <c r="F76" s="20" t="n">
        <v>3.39354452</v>
      </c>
      <c r="G76" s="18" t="n">
        <v>435.22658344</v>
      </c>
      <c r="H76" s="20" t="n">
        <v>7.90704146</v>
      </c>
      <c r="I76" s="18" t="s">
        <v>404</v>
      </c>
      <c r="J76" s="20" t="s">
        <v>404</v>
      </c>
      <c r="K76" s="18" t="s">
        <v>404</v>
      </c>
      <c r="L76" s="20" t="s">
        <v>404</v>
      </c>
      <c r="M76" s="18" t="s">
        <v>404</v>
      </c>
      <c r="N76" s="20" t="s">
        <v>404</v>
      </c>
      <c r="O76" s="18" t="s">
        <v>404</v>
      </c>
      <c r="P76" s="20" t="s">
        <v>404</v>
      </c>
      <c r="Q76" s="18" t="n">
        <v>393.48951509</v>
      </c>
      <c r="R76" s="20" t="n">
        <v>11.42572623</v>
      </c>
    </row>
    <row r="77" spans="1:18">
      <c r="A77" s="15" t="s">
        <v>474</v>
      </c>
      <c r="B77" s="17" t="n">
        <v>6062</v>
      </c>
      <c r="C77" s="18">
        <f>(0.0/B77*100)</f>
        <v/>
      </c>
      <c r="D77" s="19" t="n">
        <v>6062</v>
      </c>
      <c r="E77" s="18" t="n">
        <v>413.43341708</v>
      </c>
      <c r="F77" s="20" t="n">
        <v>5.81217227</v>
      </c>
      <c r="G77" s="18" t="n">
        <v>421.64734154</v>
      </c>
      <c r="H77" s="20" t="n">
        <v>3.70484482</v>
      </c>
      <c r="I77" s="18" t="s">
        <v>404</v>
      </c>
      <c r="J77" s="20" t="s">
        <v>404</v>
      </c>
      <c r="K77" s="18" t="s">
        <v>404</v>
      </c>
      <c r="L77" s="20" t="s">
        <v>404</v>
      </c>
      <c r="M77" s="18" t="s">
        <v>404</v>
      </c>
      <c r="N77" s="20" t="s">
        <v>404</v>
      </c>
      <c r="O77" s="18" t="s">
        <v>404</v>
      </c>
      <c r="P77" s="20" t="s">
        <v>404</v>
      </c>
      <c r="Q77" s="18" t="n">
        <v>405.77840196</v>
      </c>
      <c r="R77" s="20" t="n">
        <v>14.59220271</v>
      </c>
    </row>
    <row r="78" spans="1:18">
      <c r="A78" s="15" t="s">
        <v>475</v>
      </c>
      <c r="B78" s="17" t="n">
        <v>5826</v>
      </c>
      <c r="C78" s="18">
        <f>(0.0/B78*100)</f>
        <v/>
      </c>
      <c r="D78" s="19" t="n">
        <v>5826</v>
      </c>
      <c r="E78" s="18" t="n">
        <v>513.97246075</v>
      </c>
      <c r="F78" s="20" t="n">
        <v>6.23878086</v>
      </c>
      <c r="G78" s="18" t="n">
        <v>476.87662668</v>
      </c>
      <c r="H78" s="20" t="n">
        <v>6.28917312</v>
      </c>
      <c r="I78" s="18" t="s">
        <v>404</v>
      </c>
      <c r="J78" s="20" t="s">
        <v>404</v>
      </c>
      <c r="K78" s="18" t="s">
        <v>404</v>
      </c>
      <c r="L78" s="20" t="s">
        <v>404</v>
      </c>
      <c r="M78" s="18" t="s">
        <v>404</v>
      </c>
      <c r="N78" s="20" t="s">
        <v>404</v>
      </c>
      <c r="O78" s="18" t="s">
        <v>404</v>
      </c>
      <c r="P78" s="20" t="s">
        <v>404</v>
      </c>
      <c r="Q78" s="18" t="n">
        <v>529.21270665</v>
      </c>
      <c r="R78" s="20" t="n">
        <v>20.71204313</v>
      </c>
    </row>
    <row customHeight="1" ht="25" r="79" spans="1:18">
      <c r="A79" s="15" t="s">
        <v>476</v>
      </c>
      <c r="B79" s="17" t="n">
        <v>1657</v>
      </c>
      <c r="C79" s="18">
        <f>(21.0/B79*100)</f>
        <v/>
      </c>
      <c r="D79" s="19" t="n">
        <v>1636</v>
      </c>
      <c r="E79" s="18" t="n">
        <v>458.18092923</v>
      </c>
      <c r="F79" s="20" t="n">
        <v>10.91517831</v>
      </c>
      <c r="G79" s="18" t="n">
        <v>449.91217246</v>
      </c>
      <c r="H79" s="20" t="n">
        <v>9.926151559999999</v>
      </c>
      <c r="I79" s="18" t="s">
        <v>404</v>
      </c>
      <c r="J79" s="20" t="s">
        <v>404</v>
      </c>
      <c r="K79" s="18" t="s">
        <v>404</v>
      </c>
      <c r="L79" s="20" t="s">
        <v>404</v>
      </c>
      <c r="M79" s="18" t="s">
        <v>404</v>
      </c>
      <c r="N79" s="20" t="s">
        <v>404</v>
      </c>
      <c r="O79" s="18" t="s">
        <v>404</v>
      </c>
      <c r="P79" s="20" t="s">
        <v>404</v>
      </c>
      <c r="Q79" s="18" t="n">
        <v>516.02168222</v>
      </c>
      <c r="R79" s="20" t="n">
        <v>45.97070945</v>
      </c>
    </row>
    <row r="80" spans="1:18">
      <c r="A80" s="15" t="s">
        <v>477</v>
      </c>
      <c r="B80" s="17" t="n">
        <v>7841</v>
      </c>
      <c r="C80" s="18">
        <f>(0.0/B80*100)</f>
        <v/>
      </c>
      <c r="D80" s="19" t="n">
        <v>7841</v>
      </c>
      <c r="E80" s="18" t="n">
        <v>463.86451168</v>
      </c>
      <c r="F80" s="20" t="n">
        <v>4.71034367</v>
      </c>
      <c r="G80" s="18" t="n">
        <v>446.19035687</v>
      </c>
      <c r="H80" s="20" t="n">
        <v>8.654365589999999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446.81541235</v>
      </c>
      <c r="F81" s="20" t="n">
        <v>3.35661654</v>
      </c>
      <c r="G81" s="18" t="n">
        <v>439.86762288</v>
      </c>
      <c r="H81" s="20" t="n">
        <v>11.98461493</v>
      </c>
      <c r="I81" s="18" t="s">
        <v>404</v>
      </c>
      <c r="J81" s="20" t="s">
        <v>404</v>
      </c>
      <c r="K81" s="18" t="s">
        <v>404</v>
      </c>
      <c r="L81" s="20" t="s">
        <v>404</v>
      </c>
      <c r="M81" s="18" t="s">
        <v>404</v>
      </c>
      <c r="N81" s="20" t="s">
        <v>404</v>
      </c>
      <c r="O81" s="18" t="s">
        <v>404</v>
      </c>
      <c r="P81" s="20" t="s">
        <v>404</v>
      </c>
      <c r="Q81" s="18" t="n">
        <v>405.14790281</v>
      </c>
      <c r="R81" s="20" t="n">
        <v>12.85156609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496.58046176</v>
      </c>
      <c r="F7" s="20" t="n">
        <v>1.94306866</v>
      </c>
      <c r="G7" s="18" t="n">
        <v>475.92098548</v>
      </c>
      <c r="H7" s="20" t="n">
        <v>6.52482388</v>
      </c>
      <c r="I7" s="18" t="s">
        <v>404</v>
      </c>
      <c r="J7" s="20" t="s">
        <v>404</v>
      </c>
      <c r="K7" s="18" t="s">
        <v>404</v>
      </c>
      <c r="L7" s="20" t="s">
        <v>404</v>
      </c>
      <c r="M7" s="18" t="s">
        <v>404</v>
      </c>
      <c r="N7" s="20" t="s">
        <v>404</v>
      </c>
      <c r="O7" s="18" t="s">
        <v>404</v>
      </c>
      <c r="P7" s="20" t="s">
        <v>404</v>
      </c>
      <c r="Q7" s="18" t="n">
        <v>481.17554624</v>
      </c>
      <c r="R7" s="20" t="n">
        <v>9.4272486</v>
      </c>
    </row>
    <row r="8" spans="1:18">
      <c r="A8" s="15" t="s">
        <v>405</v>
      </c>
      <c r="B8" s="17" t="n">
        <v>7007</v>
      </c>
      <c r="C8" s="18">
        <f>(0.0/B8*100)</f>
        <v/>
      </c>
      <c r="D8" s="19" t="n">
        <v>7007</v>
      </c>
      <c r="E8" s="18" t="n">
        <v>539.68435333</v>
      </c>
      <c r="F8" s="20" t="n">
        <v>6.91121902</v>
      </c>
      <c r="G8" s="18" t="n">
        <v>479.03113456</v>
      </c>
      <c r="H8" s="20" t="n">
        <v>4.12935515</v>
      </c>
      <c r="I8" s="18" t="s">
        <v>404</v>
      </c>
      <c r="J8" s="20" t="s">
        <v>404</v>
      </c>
      <c r="K8" s="18" t="s">
        <v>404</v>
      </c>
      <c r="L8" s="20" t="s">
        <v>404</v>
      </c>
      <c r="M8" s="18" t="s">
        <v>404</v>
      </c>
      <c r="N8" s="20" t="s">
        <v>404</v>
      </c>
      <c r="O8" s="18" t="s">
        <v>404</v>
      </c>
      <c r="P8" s="20" t="s">
        <v>404</v>
      </c>
      <c r="Q8" s="18" t="n">
        <v>477.54125715</v>
      </c>
      <c r="R8" s="20" t="n">
        <v>18.42883784</v>
      </c>
    </row>
    <row r="9" spans="1:18">
      <c r="A9" s="15" t="s">
        <v>406</v>
      </c>
      <c r="B9" s="17" t="n">
        <v>9651</v>
      </c>
      <c r="C9" s="18">
        <f>(200.0/B9*100)</f>
        <v/>
      </c>
      <c r="D9" s="19" t="n">
        <v>9451</v>
      </c>
      <c r="E9" s="18" t="n">
        <v>528.92469811</v>
      </c>
      <c r="F9" s="20" t="n">
        <v>3.56369336</v>
      </c>
      <c r="G9" s="18" t="n">
        <v>470.02369956</v>
      </c>
      <c r="H9" s="20" t="n">
        <v>5.704752</v>
      </c>
      <c r="I9" s="18" t="s">
        <v>404</v>
      </c>
      <c r="J9" s="20" t="s">
        <v>404</v>
      </c>
      <c r="K9" s="18" t="s">
        <v>404</v>
      </c>
      <c r="L9" s="20" t="s">
        <v>404</v>
      </c>
      <c r="M9" s="18" t="s">
        <v>404</v>
      </c>
      <c r="N9" s="20" t="s">
        <v>404</v>
      </c>
      <c r="O9" s="18" t="s">
        <v>404</v>
      </c>
      <c r="P9" s="20" t="s">
        <v>404</v>
      </c>
      <c r="Q9" s="18" t="n">
        <v>453.1237423</v>
      </c>
      <c r="R9" s="20" t="n">
        <v>14.74526219</v>
      </c>
    </row>
    <row r="10" spans="1:18">
      <c r="A10" s="15" t="s">
        <v>407</v>
      </c>
      <c r="B10" s="17" t="n">
        <v>20058</v>
      </c>
      <c r="C10" s="18">
        <f>(2798.0/B10*100)</f>
        <v/>
      </c>
      <c r="D10" s="19" t="n">
        <v>17260</v>
      </c>
      <c r="E10" s="18" t="n">
        <v>519.83935567</v>
      </c>
      <c r="F10" s="20" t="n">
        <v>3.01651853</v>
      </c>
      <c r="G10" s="18" t="n">
        <v>507.16733028</v>
      </c>
      <c r="H10" s="20" t="n">
        <v>4.39732746</v>
      </c>
      <c r="I10" s="18" t="s">
        <v>404</v>
      </c>
      <c r="J10" s="20" t="s">
        <v>404</v>
      </c>
      <c r="K10" s="18" t="s">
        <v>404</v>
      </c>
      <c r="L10" s="20" t="s">
        <v>404</v>
      </c>
      <c r="M10" s="18" t="s">
        <v>404</v>
      </c>
      <c r="N10" s="20" t="s">
        <v>404</v>
      </c>
      <c r="O10" s="18" t="s">
        <v>404</v>
      </c>
      <c r="P10" s="20" t="s">
        <v>404</v>
      </c>
      <c r="Q10" s="18" t="n">
        <v>496.80374183</v>
      </c>
      <c r="R10" s="20" t="n">
        <v>7.18818669</v>
      </c>
    </row>
    <row r="11" spans="1:18">
      <c r="A11" s="15" t="s">
        <v>408</v>
      </c>
      <c r="B11" s="17" t="n">
        <v>7053</v>
      </c>
      <c r="C11" s="18">
        <f>(137.0/B11*100)</f>
        <v/>
      </c>
      <c r="D11" s="19" t="n">
        <v>6916</v>
      </c>
      <c r="E11" s="18" t="n">
        <v>437.15563621</v>
      </c>
      <c r="F11" s="20" t="n">
        <v>4.14684617</v>
      </c>
      <c r="G11" s="18" t="n">
        <v>400.26549289</v>
      </c>
      <c r="H11" s="20" t="n">
        <v>6.61032424</v>
      </c>
      <c r="I11" s="18" t="s">
        <v>404</v>
      </c>
      <c r="J11" s="20" t="s">
        <v>404</v>
      </c>
      <c r="K11" s="18" t="s">
        <v>404</v>
      </c>
      <c r="L11" s="20" t="s">
        <v>404</v>
      </c>
      <c r="M11" s="18" t="s">
        <v>404</v>
      </c>
      <c r="N11" s="20" t="s">
        <v>404</v>
      </c>
      <c r="O11" s="18" t="s">
        <v>404</v>
      </c>
      <c r="P11" s="20" t="s">
        <v>404</v>
      </c>
      <c r="Q11" s="18" t="n">
        <v>415.63085916</v>
      </c>
      <c r="R11" s="20" t="n">
        <v>16.34687944</v>
      </c>
    </row>
    <row r="12" spans="1:18">
      <c r="A12" s="15" t="s">
        <v>409</v>
      </c>
      <c r="B12" s="17" t="n">
        <v>6894</v>
      </c>
      <c r="C12" s="18">
        <f>(106.0/B12*100)</f>
        <v/>
      </c>
      <c r="D12" s="19" t="n">
        <v>6788</v>
      </c>
      <c r="E12" s="18" t="n">
        <v>499.85439667</v>
      </c>
      <c r="F12" s="20" t="n">
        <v>2.65951017</v>
      </c>
      <c r="G12" s="18" t="n">
        <v>457.47739391</v>
      </c>
      <c r="H12" s="20" t="n">
        <v>9.2313498</v>
      </c>
      <c r="I12" s="18" t="s">
        <v>404</v>
      </c>
      <c r="J12" s="20" t="s">
        <v>404</v>
      </c>
      <c r="K12" s="18" t="s">
        <v>404</v>
      </c>
      <c r="L12" s="20" t="s">
        <v>404</v>
      </c>
      <c r="M12" s="18" t="s">
        <v>404</v>
      </c>
      <c r="N12" s="20" t="s">
        <v>404</v>
      </c>
      <c r="O12" s="18" t="s">
        <v>404</v>
      </c>
      <c r="P12" s="20" t="s">
        <v>404</v>
      </c>
      <c r="Q12" s="18" t="n">
        <v>448.9935499</v>
      </c>
      <c r="R12" s="20" t="n">
        <v>23.69942973</v>
      </c>
    </row>
    <row r="13" spans="1:18">
      <c r="A13" s="15" t="s">
        <v>410</v>
      </c>
      <c r="B13" s="17" t="n">
        <v>7161</v>
      </c>
      <c r="C13" s="18">
        <f>(1175.0/B13*100)</f>
        <v/>
      </c>
      <c r="D13" s="19" t="n">
        <v>5986</v>
      </c>
      <c r="E13" s="18" t="n">
        <v>512.48370029</v>
      </c>
      <c r="F13" s="20" t="n">
        <v>3.30472041</v>
      </c>
      <c r="G13" s="18" t="n">
        <v>508.7930181</v>
      </c>
      <c r="H13" s="20" t="n">
        <v>3.44052015</v>
      </c>
      <c r="I13" s="18" t="s">
        <v>404</v>
      </c>
      <c r="J13" s="20" t="s">
        <v>404</v>
      </c>
      <c r="K13" s="18" t="s">
        <v>404</v>
      </c>
      <c r="L13" s="20" t="s">
        <v>404</v>
      </c>
      <c r="M13" s="18" t="s">
        <v>404</v>
      </c>
      <c r="N13" s="20" t="s">
        <v>404</v>
      </c>
      <c r="O13" s="18" t="s">
        <v>404</v>
      </c>
      <c r="P13" s="20" t="s">
        <v>404</v>
      </c>
      <c r="Q13" s="18" t="n">
        <v>515.35727734</v>
      </c>
      <c r="R13" s="20" t="n">
        <v>6.40932219</v>
      </c>
    </row>
    <row r="14" spans="1:18">
      <c r="A14" s="15" t="s">
        <v>411</v>
      </c>
      <c r="B14" s="17" t="n">
        <v>5587</v>
      </c>
      <c r="C14" s="18">
        <f>(0.0/B14*100)</f>
        <v/>
      </c>
      <c r="D14" s="19" t="n">
        <v>5587</v>
      </c>
      <c r="E14" s="18" t="n">
        <v>521.79074599</v>
      </c>
      <c r="F14" s="20" t="n">
        <v>2.12418076</v>
      </c>
      <c r="G14" s="18" t="n">
        <v>487.90223203</v>
      </c>
      <c r="H14" s="20" t="n">
        <v>8.578211659999999</v>
      </c>
      <c r="I14" s="18" t="s">
        <v>404</v>
      </c>
      <c r="J14" s="20" t="s">
        <v>404</v>
      </c>
      <c r="K14" s="18" t="s">
        <v>404</v>
      </c>
      <c r="L14" s="20" t="s">
        <v>404</v>
      </c>
      <c r="M14" s="18" t="s">
        <v>404</v>
      </c>
      <c r="N14" s="20" t="s">
        <v>404</v>
      </c>
      <c r="O14" s="18" t="s">
        <v>404</v>
      </c>
      <c r="P14" s="20" t="s">
        <v>404</v>
      </c>
      <c r="Q14" s="18" t="n">
        <v>499.58231435</v>
      </c>
      <c r="R14" s="20" t="n">
        <v>12.90478001</v>
      </c>
    </row>
    <row r="15" spans="1:18">
      <c r="A15" s="15" t="s">
        <v>412</v>
      </c>
      <c r="B15" s="17" t="n">
        <v>5882</v>
      </c>
      <c r="C15" s="18">
        <f>(0.0/B15*100)</f>
        <v/>
      </c>
      <c r="D15" s="19" t="n">
        <v>5882</v>
      </c>
      <c r="E15" s="18" t="n">
        <v>514.5124035600001</v>
      </c>
      <c r="F15" s="20" t="n">
        <v>2.36040593</v>
      </c>
      <c r="G15" s="18" t="n">
        <v>487.61153769</v>
      </c>
      <c r="H15" s="20" t="n">
        <v>5.9394148</v>
      </c>
      <c r="I15" s="18" t="s">
        <v>404</v>
      </c>
      <c r="J15" s="20" t="s">
        <v>404</v>
      </c>
      <c r="K15" s="18" t="s">
        <v>404</v>
      </c>
      <c r="L15" s="20" t="s">
        <v>404</v>
      </c>
      <c r="M15" s="18" t="s">
        <v>404</v>
      </c>
      <c r="N15" s="20" t="s">
        <v>404</v>
      </c>
      <c r="O15" s="18" t="s">
        <v>404</v>
      </c>
      <c r="P15" s="20" t="s">
        <v>404</v>
      </c>
      <c r="Q15" s="18" t="n">
        <v>522.93525401</v>
      </c>
      <c r="R15" s="20" t="n">
        <v>19.50528499</v>
      </c>
    </row>
    <row r="16" spans="1:18">
      <c r="A16" s="15" t="s">
        <v>413</v>
      </c>
      <c r="B16" s="17" t="n">
        <v>6108</v>
      </c>
      <c r="C16" s="18">
        <f>(339.0/B16*100)</f>
        <v/>
      </c>
      <c r="D16" s="19" t="n">
        <v>5769</v>
      </c>
      <c r="E16" s="18" t="n">
        <v>510.30477142</v>
      </c>
      <c r="F16" s="20" t="n">
        <v>4.11844981</v>
      </c>
      <c r="G16" s="18" t="n">
        <v>467.69993005</v>
      </c>
      <c r="H16" s="20" t="n">
        <v>7.42533392</v>
      </c>
      <c r="I16" s="18" t="s">
        <v>404</v>
      </c>
      <c r="J16" s="20" t="s">
        <v>404</v>
      </c>
      <c r="K16" s="18" t="s">
        <v>404</v>
      </c>
      <c r="L16" s="20" t="s">
        <v>404</v>
      </c>
      <c r="M16" s="18" t="s">
        <v>404</v>
      </c>
      <c r="N16" s="20" t="s">
        <v>404</v>
      </c>
      <c r="O16" s="18" t="s">
        <v>404</v>
      </c>
      <c r="P16" s="20" t="s">
        <v>404</v>
      </c>
      <c r="Q16" s="18" t="n">
        <v>476.58572009</v>
      </c>
      <c r="R16" s="20" t="n">
        <v>13.77565537</v>
      </c>
    </row>
    <row r="17" spans="1:18">
      <c r="A17" s="15" t="s">
        <v>414</v>
      </c>
      <c r="B17" s="17" t="n">
        <v>6504</v>
      </c>
      <c r="C17" s="18">
        <f>(1325.0/B17*100)</f>
        <v/>
      </c>
      <c r="D17" s="19" t="n">
        <v>5179</v>
      </c>
      <c r="E17" s="18" t="n">
        <v>532.3540881599999</v>
      </c>
      <c r="F17" s="20" t="n">
        <v>5.46552539</v>
      </c>
      <c r="G17" s="18" t="n">
        <v>467.48178812</v>
      </c>
      <c r="H17" s="20" t="n">
        <v>5.20649922</v>
      </c>
      <c r="I17" s="18" t="s">
        <v>404</v>
      </c>
      <c r="J17" s="20" t="s">
        <v>404</v>
      </c>
      <c r="K17" s="18" t="s">
        <v>404</v>
      </c>
      <c r="L17" s="20" t="s">
        <v>404</v>
      </c>
      <c r="M17" s="18" t="s">
        <v>404</v>
      </c>
      <c r="N17" s="20" t="s">
        <v>404</v>
      </c>
      <c r="O17" s="18" t="s">
        <v>404</v>
      </c>
      <c r="P17" s="20" t="s">
        <v>404</v>
      </c>
      <c r="Q17" s="18" t="n">
        <v>512.16811782</v>
      </c>
      <c r="R17" s="20" t="n">
        <v>13.22810812</v>
      </c>
    </row>
    <row r="18" spans="1:18">
      <c r="A18" s="15" t="s">
        <v>415</v>
      </c>
      <c r="B18" s="17" t="n">
        <v>5532</v>
      </c>
      <c r="C18" s="18">
        <f>(0.0/B18*100)</f>
        <v/>
      </c>
      <c r="D18" s="19" t="n">
        <v>5532</v>
      </c>
      <c r="E18" s="18" t="n">
        <v>474.62625607</v>
      </c>
      <c r="F18" s="20" t="n">
        <v>3.74702628</v>
      </c>
      <c r="G18" s="18" t="n">
        <v>416.15070056</v>
      </c>
      <c r="H18" s="20" t="n">
        <v>7.9406648</v>
      </c>
      <c r="I18" s="18" t="s">
        <v>404</v>
      </c>
      <c r="J18" s="20" t="s">
        <v>404</v>
      </c>
      <c r="K18" s="18" t="s">
        <v>404</v>
      </c>
      <c r="L18" s="20" t="s">
        <v>404</v>
      </c>
      <c r="M18" s="18" t="s">
        <v>404</v>
      </c>
      <c r="N18" s="20" t="s">
        <v>404</v>
      </c>
      <c r="O18" s="18" t="s">
        <v>404</v>
      </c>
      <c r="P18" s="20" t="s">
        <v>404</v>
      </c>
      <c r="Q18" s="18" t="n">
        <v>415.59068027</v>
      </c>
      <c r="R18" s="20" t="n">
        <v>16.18924952</v>
      </c>
    </row>
    <row r="19" spans="1:18">
      <c r="A19" s="15" t="s">
        <v>416</v>
      </c>
      <c r="B19" s="17" t="n">
        <v>5658</v>
      </c>
      <c r="C19" s="18">
        <f>(327.0/B19*100)</f>
        <v/>
      </c>
      <c r="D19" s="19" t="n">
        <v>5331</v>
      </c>
      <c r="E19" s="18" t="n">
        <v>482.4918792</v>
      </c>
      <c r="F19" s="20" t="n">
        <v>3.33466881</v>
      </c>
      <c r="G19" s="18" t="n">
        <v>420.53466572</v>
      </c>
      <c r="H19" s="20" t="n">
        <v>17.48417844</v>
      </c>
      <c r="I19" s="18" t="s">
        <v>404</v>
      </c>
      <c r="J19" s="20" t="s">
        <v>404</v>
      </c>
      <c r="K19" s="18" t="s">
        <v>404</v>
      </c>
      <c r="L19" s="20" t="s">
        <v>404</v>
      </c>
      <c r="M19" s="18" t="s">
        <v>404</v>
      </c>
      <c r="N19" s="20" t="s">
        <v>404</v>
      </c>
      <c r="O19" s="18" t="s">
        <v>404</v>
      </c>
      <c r="P19" s="20" t="s">
        <v>404</v>
      </c>
      <c r="Q19" s="18" t="n">
        <v>422.44485311</v>
      </c>
      <c r="R19" s="20" t="n">
        <v>34.76678803</v>
      </c>
    </row>
    <row r="20" spans="1:18">
      <c r="A20" s="15" t="s">
        <v>417</v>
      </c>
      <c r="B20" s="17" t="n">
        <v>3371</v>
      </c>
      <c r="C20" s="18">
        <f>(24.0/B20*100)</f>
        <v/>
      </c>
      <c r="D20" s="19" t="n">
        <v>3347</v>
      </c>
      <c r="E20" s="18" t="n">
        <v>497.73672509</v>
      </c>
      <c r="F20" s="20" t="n">
        <v>3.91415266</v>
      </c>
      <c r="G20" s="18" t="n">
        <v>483.86720794</v>
      </c>
      <c r="H20" s="20" t="n">
        <v>2.39532212</v>
      </c>
      <c r="I20" s="18" t="s">
        <v>404</v>
      </c>
      <c r="J20" s="20" t="s">
        <v>404</v>
      </c>
      <c r="K20" s="18" t="s">
        <v>404</v>
      </c>
      <c r="L20" s="20" t="s">
        <v>404</v>
      </c>
      <c r="M20" s="18" t="s">
        <v>404</v>
      </c>
      <c r="N20" s="20" t="s">
        <v>404</v>
      </c>
      <c r="O20" s="18" t="s">
        <v>404</v>
      </c>
      <c r="P20" s="20" t="s">
        <v>404</v>
      </c>
      <c r="Q20" s="18" t="n">
        <v>494.26462542</v>
      </c>
      <c r="R20" s="20" t="n">
        <v>7.02878205</v>
      </c>
    </row>
    <row r="21" spans="1:18">
      <c r="A21" s="15" t="s">
        <v>418</v>
      </c>
      <c r="B21" s="17" t="n">
        <v>5741</v>
      </c>
      <c r="C21" s="18">
        <f>(0.0/B21*100)</f>
        <v/>
      </c>
      <c r="D21" s="19" t="n">
        <v>5741</v>
      </c>
      <c r="E21" s="18" t="n">
        <v>506.85502144</v>
      </c>
      <c r="F21" s="20" t="n">
        <v>3.3297379</v>
      </c>
      <c r="G21" s="18" t="n">
        <v>501.64159636</v>
      </c>
      <c r="H21" s="20" t="n">
        <v>3.90037513</v>
      </c>
      <c r="I21" s="18" t="s">
        <v>404</v>
      </c>
      <c r="J21" s="20" t="s">
        <v>404</v>
      </c>
      <c r="K21" s="18" t="s">
        <v>404</v>
      </c>
      <c r="L21" s="20" t="s">
        <v>404</v>
      </c>
      <c r="M21" s="18" t="s">
        <v>404</v>
      </c>
      <c r="N21" s="20" t="s">
        <v>404</v>
      </c>
      <c r="O21" s="18" t="s">
        <v>404</v>
      </c>
      <c r="P21" s="20" t="s">
        <v>404</v>
      </c>
      <c r="Q21" s="18" t="n">
        <v>492.7951599</v>
      </c>
      <c r="R21" s="20" t="n">
        <v>5.87431788</v>
      </c>
    </row>
    <row r="22" spans="1:18">
      <c r="A22" s="15" t="s">
        <v>419</v>
      </c>
      <c r="B22" s="17" t="n">
        <v>6598</v>
      </c>
      <c r="C22" s="18">
        <f>(0.0/B22*100)</f>
        <v/>
      </c>
      <c r="D22" s="19" t="n">
        <v>6598</v>
      </c>
      <c r="E22" s="18" t="n">
        <v>472.22463884</v>
      </c>
      <c r="F22" s="20" t="n">
        <v>6.05417171</v>
      </c>
      <c r="G22" s="18" t="n">
        <v>466.94359296</v>
      </c>
      <c r="H22" s="20" t="n">
        <v>7.09821652</v>
      </c>
      <c r="I22" s="18" t="s">
        <v>404</v>
      </c>
      <c r="J22" s="20" t="s">
        <v>404</v>
      </c>
      <c r="K22" s="18" t="s">
        <v>404</v>
      </c>
      <c r="L22" s="20" t="s">
        <v>404</v>
      </c>
      <c r="M22" s="18" t="s">
        <v>404</v>
      </c>
      <c r="N22" s="20" t="s">
        <v>404</v>
      </c>
      <c r="O22" s="18" t="s">
        <v>404</v>
      </c>
      <c r="P22" s="20" t="s">
        <v>404</v>
      </c>
      <c r="Q22" s="18" t="n">
        <v>461.78193434</v>
      </c>
      <c r="R22" s="20" t="n">
        <v>35.5680277</v>
      </c>
    </row>
    <row r="23" spans="1:18">
      <c r="A23" s="15" t="s">
        <v>420</v>
      </c>
      <c r="B23" s="17" t="n">
        <v>11583</v>
      </c>
      <c r="C23" s="18">
        <f>(3069.0/B23*100)</f>
        <v/>
      </c>
      <c r="D23" s="19" t="n">
        <v>8514</v>
      </c>
      <c r="E23" s="18" t="n">
        <v>510.48479429</v>
      </c>
      <c r="F23" s="20" t="n">
        <v>4.63721769</v>
      </c>
      <c r="G23" s="18" t="n">
        <v>460.02397667</v>
      </c>
      <c r="H23" s="20" t="n">
        <v>7.55347727</v>
      </c>
      <c r="I23" s="18" t="s">
        <v>404</v>
      </c>
      <c r="J23" s="20" t="s">
        <v>404</v>
      </c>
      <c r="K23" s="18" t="s">
        <v>404</v>
      </c>
      <c r="L23" s="20" t="s">
        <v>404</v>
      </c>
      <c r="M23" s="18" t="s">
        <v>404</v>
      </c>
      <c r="N23" s="20" t="s">
        <v>404</v>
      </c>
      <c r="O23" s="18" t="s">
        <v>404</v>
      </c>
      <c r="P23" s="20" t="s">
        <v>404</v>
      </c>
      <c r="Q23" s="18" t="n">
        <v>490.7784204</v>
      </c>
      <c r="R23" s="20" t="n">
        <v>21.36855152</v>
      </c>
    </row>
    <row r="24" spans="1:18">
      <c r="A24" s="15" t="s">
        <v>421</v>
      </c>
      <c r="B24" s="17" t="n">
        <v>6647</v>
      </c>
      <c r="C24" s="18">
        <f>(0.0/B24*100)</f>
        <v/>
      </c>
      <c r="D24" s="19" t="n">
        <v>6647</v>
      </c>
      <c r="E24" s="18" t="n">
        <v>569.48505542</v>
      </c>
      <c r="F24" s="20" t="n">
        <v>9.479370469999999</v>
      </c>
      <c r="G24" s="18" t="n">
        <v>520.99518234</v>
      </c>
      <c r="H24" s="20" t="n">
        <v>3.53194989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533.29891221</v>
      </c>
      <c r="F25" s="20" t="n">
        <v>4.11091759</v>
      </c>
      <c r="G25" s="18" t="n">
        <v>470.89761643</v>
      </c>
      <c r="H25" s="20" t="n">
        <v>12.71176106</v>
      </c>
      <c r="I25" s="18" t="s">
        <v>404</v>
      </c>
      <c r="J25" s="20" t="s">
        <v>404</v>
      </c>
      <c r="K25" s="18" t="s">
        <v>404</v>
      </c>
      <c r="L25" s="20" t="s">
        <v>404</v>
      </c>
      <c r="M25" s="18" t="s">
        <v>404</v>
      </c>
      <c r="N25" s="20" t="s">
        <v>404</v>
      </c>
      <c r="O25" s="18" t="s">
        <v>404</v>
      </c>
      <c r="P25" s="20" t="s">
        <v>404</v>
      </c>
      <c r="Q25" s="18" t="n">
        <v>486.00498571</v>
      </c>
      <c r="R25" s="20" t="n">
        <v>10.137061</v>
      </c>
    </row>
    <row r="26" spans="1:18">
      <c r="A26" s="15" t="s">
        <v>423</v>
      </c>
      <c r="B26" s="17" t="n">
        <v>4869</v>
      </c>
      <c r="C26" s="18">
        <f>(11.0/B26*100)</f>
        <v/>
      </c>
      <c r="D26" s="19" t="n">
        <v>4858</v>
      </c>
      <c r="E26" s="18" t="n">
        <v>484.03361095</v>
      </c>
      <c r="F26" s="20" t="n">
        <v>2.15271988</v>
      </c>
      <c r="G26" s="18" t="n">
        <v>476.79180844</v>
      </c>
      <c r="H26" s="20" t="n">
        <v>7.27887743</v>
      </c>
      <c r="I26" s="18" t="s">
        <v>404</v>
      </c>
      <c r="J26" s="20" t="s">
        <v>404</v>
      </c>
      <c r="K26" s="18" t="s">
        <v>404</v>
      </c>
      <c r="L26" s="20" t="s">
        <v>404</v>
      </c>
      <c r="M26" s="18" t="s">
        <v>404</v>
      </c>
      <c r="N26" s="20" t="s">
        <v>404</v>
      </c>
      <c r="O26" s="18" t="s">
        <v>404</v>
      </c>
      <c r="P26" s="20" t="s">
        <v>404</v>
      </c>
      <c r="Q26" s="18" t="n">
        <v>465.11820782</v>
      </c>
      <c r="R26" s="20" t="n">
        <v>11.5142527</v>
      </c>
    </row>
    <row r="27" spans="1:18">
      <c r="A27" s="15" t="s">
        <v>424</v>
      </c>
      <c r="B27" s="17" t="n">
        <v>5299</v>
      </c>
      <c r="C27" s="18">
        <f>(0.0/B27*100)</f>
        <v/>
      </c>
      <c r="D27" s="19" t="n">
        <v>5299</v>
      </c>
      <c r="E27" s="18" t="n">
        <v>496.07887472</v>
      </c>
      <c r="F27" s="20" t="n">
        <v>1.31634603</v>
      </c>
      <c r="G27" s="18" t="n">
        <v>437.76445749</v>
      </c>
      <c r="H27" s="20" t="n">
        <v>2.42902543</v>
      </c>
      <c r="I27" s="18" t="s">
        <v>404</v>
      </c>
      <c r="J27" s="20" t="s">
        <v>404</v>
      </c>
      <c r="K27" s="18" t="s">
        <v>404</v>
      </c>
      <c r="L27" s="20" t="s">
        <v>404</v>
      </c>
      <c r="M27" s="18" t="s">
        <v>404</v>
      </c>
      <c r="N27" s="20" t="s">
        <v>404</v>
      </c>
      <c r="O27" s="18" t="s">
        <v>404</v>
      </c>
      <c r="P27" s="20" t="s">
        <v>404</v>
      </c>
      <c r="Q27" s="18" t="n">
        <v>512.70594296</v>
      </c>
      <c r="R27" s="20" t="n">
        <v>6.63800082</v>
      </c>
    </row>
    <row r="28" spans="1:18">
      <c r="A28" s="15" t="s">
        <v>425</v>
      </c>
      <c r="B28" s="17" t="n">
        <v>7568</v>
      </c>
      <c r="C28" s="18">
        <f>(0.0/B28*100)</f>
        <v/>
      </c>
      <c r="D28" s="19" t="n">
        <v>7568</v>
      </c>
      <c r="E28" s="18" t="n">
        <v>417.12796353</v>
      </c>
      <c r="F28" s="20" t="n">
        <v>3.36310929</v>
      </c>
      <c r="G28" s="18" t="n">
        <v>390.34293929</v>
      </c>
      <c r="H28" s="20" t="n">
        <v>4.40488065</v>
      </c>
      <c r="I28" s="18" t="s">
        <v>404</v>
      </c>
      <c r="J28" s="20" t="s">
        <v>404</v>
      </c>
      <c r="K28" s="18" t="s">
        <v>404</v>
      </c>
      <c r="L28" s="20" t="s">
        <v>404</v>
      </c>
      <c r="M28" s="18" t="s">
        <v>404</v>
      </c>
      <c r="N28" s="20" t="s">
        <v>404</v>
      </c>
      <c r="O28" s="18" t="s">
        <v>404</v>
      </c>
      <c r="P28" s="20" t="s">
        <v>404</v>
      </c>
      <c r="Q28" s="18" t="n">
        <v>375.58162703</v>
      </c>
      <c r="R28" s="20" t="n">
        <v>10.88506056</v>
      </c>
    </row>
    <row r="29" spans="1:18">
      <c r="A29" s="15" t="s">
        <v>426</v>
      </c>
      <c r="B29" s="17" t="n">
        <v>5385</v>
      </c>
      <c r="C29" s="18">
        <f>(1123.0/B29*100)</f>
        <v/>
      </c>
      <c r="D29" s="19" t="n">
        <v>4262</v>
      </c>
      <c r="E29" s="18" t="n">
        <v>553.70034035</v>
      </c>
      <c r="F29" s="20" t="n">
        <v>6.27511902</v>
      </c>
      <c r="G29" s="18" t="n">
        <v>467.85907463</v>
      </c>
      <c r="H29" s="20" t="n">
        <v>7.23775741</v>
      </c>
      <c r="I29" s="18" t="s">
        <v>404</v>
      </c>
      <c r="J29" s="20" t="s">
        <v>404</v>
      </c>
      <c r="K29" s="18" t="s">
        <v>404</v>
      </c>
      <c r="L29" s="20" t="s">
        <v>404</v>
      </c>
      <c r="M29" s="18" t="s">
        <v>404</v>
      </c>
      <c r="N29" s="20" t="s">
        <v>404</v>
      </c>
      <c r="O29" s="18" t="s">
        <v>404</v>
      </c>
      <c r="P29" s="20" t="s">
        <v>404</v>
      </c>
      <c r="Q29" s="18" t="n">
        <v>509.28906282</v>
      </c>
      <c r="R29" s="20" t="n">
        <v>13.81031261</v>
      </c>
    </row>
    <row r="30" spans="1:18">
      <c r="A30" s="15" t="s">
        <v>427</v>
      </c>
      <c r="B30" s="17" t="n">
        <v>4520</v>
      </c>
      <c r="C30" s="18">
        <f>(904.0/B30*100)</f>
        <v/>
      </c>
      <c r="D30" s="19" t="n">
        <v>3616</v>
      </c>
      <c r="E30" s="18" t="n">
        <v>504.2490517</v>
      </c>
      <c r="F30" s="20" t="n">
        <v>3.06568556</v>
      </c>
      <c r="G30" s="18" t="n">
        <v>467.3113237</v>
      </c>
      <c r="H30" s="20" t="n">
        <v>8.405001589999999</v>
      </c>
      <c r="I30" s="18" t="s">
        <v>404</v>
      </c>
      <c r="J30" s="20" t="s">
        <v>404</v>
      </c>
      <c r="K30" s="18" t="s">
        <v>404</v>
      </c>
      <c r="L30" s="20" t="s">
        <v>404</v>
      </c>
      <c r="M30" s="18" t="s">
        <v>404</v>
      </c>
      <c r="N30" s="20" t="s">
        <v>404</v>
      </c>
      <c r="O30" s="18" t="s">
        <v>404</v>
      </c>
      <c r="P30" s="20" t="s">
        <v>404</v>
      </c>
      <c r="Q30" s="18" t="n">
        <v>451.601659</v>
      </c>
      <c r="R30" s="20" t="n">
        <v>18.4591033</v>
      </c>
    </row>
    <row r="31" spans="1:18">
      <c r="A31" s="15" t="s">
        <v>428</v>
      </c>
      <c r="B31" s="17" t="n">
        <v>5456</v>
      </c>
      <c r="C31" s="18">
        <f>(502.0/B31*100)</f>
        <v/>
      </c>
      <c r="D31" s="19" t="n">
        <v>4954</v>
      </c>
      <c r="E31" s="18" t="n">
        <v>496.5017669</v>
      </c>
      <c r="F31" s="20" t="n">
        <v>6.69467713</v>
      </c>
      <c r="G31" s="18" t="n">
        <v>502.88298125</v>
      </c>
      <c r="H31" s="20" t="n">
        <v>2.32723111</v>
      </c>
      <c r="I31" s="18" t="s">
        <v>404</v>
      </c>
      <c r="J31" s="20" t="s">
        <v>404</v>
      </c>
      <c r="K31" s="18" t="s">
        <v>404</v>
      </c>
      <c r="L31" s="20" t="s">
        <v>404</v>
      </c>
      <c r="M31" s="18" t="s">
        <v>404</v>
      </c>
      <c r="N31" s="20" t="s">
        <v>404</v>
      </c>
      <c r="O31" s="18" t="s">
        <v>404</v>
      </c>
      <c r="P31" s="20" t="s">
        <v>404</v>
      </c>
      <c r="Q31" s="18" t="n">
        <v>500.73073901</v>
      </c>
      <c r="R31" s="20" t="n">
        <v>9.031846229999999</v>
      </c>
    </row>
    <row r="32" spans="1:18">
      <c r="A32" s="15" t="s">
        <v>429</v>
      </c>
      <c r="B32" s="17" t="n">
        <v>4478</v>
      </c>
      <c r="C32" s="18">
        <f>(0.0/B32*100)</f>
        <v/>
      </c>
      <c r="D32" s="19" t="n">
        <v>4478</v>
      </c>
      <c r="E32" s="18" t="n">
        <v>504.32279371</v>
      </c>
      <c r="F32" s="20" t="n">
        <v>2.48732146</v>
      </c>
      <c r="G32" s="18" t="n">
        <v>486.41661037</v>
      </c>
      <c r="H32" s="20" t="n">
        <v>8.21351825</v>
      </c>
      <c r="I32" s="18" t="s">
        <v>404</v>
      </c>
      <c r="J32" s="20" t="s">
        <v>404</v>
      </c>
      <c r="K32" s="18" t="s">
        <v>404</v>
      </c>
      <c r="L32" s="20" t="s">
        <v>404</v>
      </c>
      <c r="M32" s="18" t="s">
        <v>404</v>
      </c>
      <c r="N32" s="20" t="s">
        <v>404</v>
      </c>
      <c r="O32" s="18" t="s">
        <v>404</v>
      </c>
      <c r="P32" s="20" t="s">
        <v>404</v>
      </c>
      <c r="Q32" s="18" t="n">
        <v>536.18803915</v>
      </c>
      <c r="R32" s="20" t="n">
        <v>10.39824146</v>
      </c>
    </row>
    <row r="33" spans="1:18">
      <c r="A33" s="15" t="s">
        <v>430</v>
      </c>
      <c r="B33" s="17" t="n">
        <v>7325</v>
      </c>
      <c r="C33" s="18">
        <f>(29.0/B33*100)</f>
        <v/>
      </c>
      <c r="D33" s="19" t="n">
        <v>7296</v>
      </c>
      <c r="E33" s="18" t="n">
        <v>504.22053452</v>
      </c>
      <c r="F33" s="20" t="n">
        <v>2.93495657</v>
      </c>
      <c r="G33" s="18" t="n">
        <v>475.99625742</v>
      </c>
      <c r="H33" s="20" t="n">
        <v>12.75798752</v>
      </c>
      <c r="I33" s="18" t="s">
        <v>404</v>
      </c>
      <c r="J33" s="20" t="s">
        <v>404</v>
      </c>
      <c r="K33" s="18" t="s">
        <v>404</v>
      </c>
      <c r="L33" s="20" t="s">
        <v>404</v>
      </c>
      <c r="M33" s="18" t="s">
        <v>404</v>
      </c>
      <c r="N33" s="20" t="s">
        <v>404</v>
      </c>
      <c r="O33" s="18" t="s">
        <v>404</v>
      </c>
      <c r="P33" s="20" t="s">
        <v>404</v>
      </c>
      <c r="Q33" s="18" t="n">
        <v>426.30240275</v>
      </c>
      <c r="R33" s="20" t="n">
        <v>8.88805</v>
      </c>
    </row>
    <row r="34" spans="1:18">
      <c r="A34" s="15" t="s">
        <v>431</v>
      </c>
      <c r="B34" s="17" t="n">
        <v>6350</v>
      </c>
      <c r="C34" s="18">
        <f>(0.0/B34*100)</f>
        <v/>
      </c>
      <c r="D34" s="19" t="n">
        <v>6350</v>
      </c>
      <c r="E34" s="18" t="n">
        <v>483.09668174</v>
      </c>
      <c r="F34" s="20" t="n">
        <v>3.11716124</v>
      </c>
      <c r="G34" s="18" t="n">
        <v>446.37767136</v>
      </c>
      <c r="H34" s="20" t="n">
        <v>6.44552848</v>
      </c>
      <c r="I34" s="18" t="s">
        <v>404</v>
      </c>
      <c r="J34" s="20" t="s">
        <v>404</v>
      </c>
      <c r="K34" s="18" t="s">
        <v>404</v>
      </c>
      <c r="L34" s="20" t="s">
        <v>404</v>
      </c>
      <c r="M34" s="18" t="s">
        <v>404</v>
      </c>
      <c r="N34" s="20" t="s">
        <v>404</v>
      </c>
      <c r="O34" s="18" t="s">
        <v>404</v>
      </c>
      <c r="P34" s="20" t="s">
        <v>404</v>
      </c>
      <c r="Q34" s="18" t="n">
        <v>457.77805418</v>
      </c>
      <c r="R34" s="20" t="n">
        <v>19.81111306</v>
      </c>
    </row>
    <row r="35" spans="1:18">
      <c r="A35" s="15" t="s">
        <v>432</v>
      </c>
      <c r="B35" s="17" t="n">
        <v>6406</v>
      </c>
      <c r="C35" s="18">
        <f>(443.0/B35*100)</f>
        <v/>
      </c>
      <c r="D35" s="19" t="n">
        <v>5963</v>
      </c>
      <c r="E35" s="18" t="n">
        <v>519.18296443</v>
      </c>
      <c r="F35" s="20" t="n">
        <v>1.46224133</v>
      </c>
      <c r="G35" s="18" t="n">
        <v>463.56329051</v>
      </c>
      <c r="H35" s="20" t="n">
        <v>2.65193544</v>
      </c>
      <c r="I35" s="18" t="s">
        <v>404</v>
      </c>
      <c r="J35" s="20" t="s">
        <v>404</v>
      </c>
      <c r="K35" s="18" t="s">
        <v>404</v>
      </c>
      <c r="L35" s="20" t="s">
        <v>404</v>
      </c>
      <c r="M35" s="18" t="s">
        <v>404</v>
      </c>
      <c r="N35" s="20" t="s">
        <v>404</v>
      </c>
      <c r="O35" s="18" t="s">
        <v>404</v>
      </c>
      <c r="P35" s="20" t="s">
        <v>404</v>
      </c>
      <c r="Q35" s="18" t="n">
        <v>493.55238511</v>
      </c>
      <c r="R35" s="20" t="n">
        <v>8.26224912</v>
      </c>
    </row>
    <row r="36" spans="1:18">
      <c r="A36" s="15" t="s">
        <v>433</v>
      </c>
      <c r="B36" s="17" t="n">
        <v>6736</v>
      </c>
      <c r="C36" s="18">
        <f>(10.0/B36*100)</f>
        <v/>
      </c>
      <c r="D36" s="19" t="n">
        <v>6726</v>
      </c>
      <c r="E36" s="18" t="n">
        <v>487.88993247</v>
      </c>
      <c r="F36" s="20" t="n">
        <v>2.72456474</v>
      </c>
      <c r="G36" s="18" t="n">
        <v>480.69688237</v>
      </c>
      <c r="H36" s="20" t="n">
        <v>4.8147532</v>
      </c>
      <c r="I36" s="18" t="s">
        <v>404</v>
      </c>
      <c r="J36" s="20" t="s">
        <v>404</v>
      </c>
      <c r="K36" s="18" t="s">
        <v>404</v>
      </c>
      <c r="L36" s="20" t="s">
        <v>404</v>
      </c>
      <c r="M36" s="18" t="s">
        <v>404</v>
      </c>
      <c r="N36" s="20" t="s">
        <v>404</v>
      </c>
      <c r="O36" s="18" t="s">
        <v>404</v>
      </c>
      <c r="P36" s="20" t="s">
        <v>404</v>
      </c>
      <c r="Q36" s="18" t="n">
        <v>511.19452016</v>
      </c>
      <c r="R36" s="20" t="n">
        <v>9.39070031</v>
      </c>
    </row>
    <row r="37" spans="1:18">
      <c r="A37" s="15" t="s">
        <v>434</v>
      </c>
      <c r="B37" s="17" t="n">
        <v>5458</v>
      </c>
      <c r="C37" s="18">
        <f>(0.0/B37*100)</f>
        <v/>
      </c>
      <c r="D37" s="19" t="n">
        <v>5458</v>
      </c>
      <c r="E37" s="18" t="n">
        <v>495.66994097</v>
      </c>
      <c r="F37" s="20" t="n">
        <v>3.89059318</v>
      </c>
      <c r="G37" s="18" t="n">
        <v>488.76747592</v>
      </c>
      <c r="H37" s="20" t="n">
        <v>5.24903969</v>
      </c>
      <c r="I37" s="18" t="s">
        <v>404</v>
      </c>
      <c r="J37" s="20" t="s">
        <v>404</v>
      </c>
      <c r="K37" s="18" t="s">
        <v>404</v>
      </c>
      <c r="L37" s="20" t="s">
        <v>404</v>
      </c>
      <c r="M37" s="18" t="s">
        <v>404</v>
      </c>
      <c r="N37" s="20" t="s">
        <v>404</v>
      </c>
      <c r="O37" s="18" t="s">
        <v>404</v>
      </c>
      <c r="P37" s="20" t="s">
        <v>404</v>
      </c>
      <c r="Q37" s="18" t="n">
        <v>527.23280938</v>
      </c>
      <c r="R37" s="20" t="n">
        <v>35.73121074</v>
      </c>
    </row>
    <row r="38" spans="1:18">
      <c r="A38" s="15" t="s">
        <v>435</v>
      </c>
      <c r="B38" s="17" t="n">
        <v>5860</v>
      </c>
      <c r="C38" s="18">
        <f>(268.0/B38*100)</f>
        <v/>
      </c>
      <c r="D38" s="19" t="n">
        <v>5592</v>
      </c>
      <c r="E38" s="18" t="n">
        <v>565.44933243</v>
      </c>
      <c r="F38" s="20" t="n">
        <v>10.38038835</v>
      </c>
      <c r="G38" s="18" t="n">
        <v>507.11812066</v>
      </c>
      <c r="H38" s="20" t="n">
        <v>3.74807199</v>
      </c>
      <c r="I38" s="18" t="s">
        <v>404</v>
      </c>
      <c r="J38" s="20" t="s">
        <v>404</v>
      </c>
      <c r="K38" s="18" t="s">
        <v>404</v>
      </c>
      <c r="L38" s="20" t="s">
        <v>404</v>
      </c>
      <c r="M38" s="18" t="s">
        <v>404</v>
      </c>
      <c r="N38" s="20" t="s">
        <v>404</v>
      </c>
      <c r="O38" s="18" t="s">
        <v>404</v>
      </c>
      <c r="P38" s="20" t="s">
        <v>404</v>
      </c>
      <c r="Q38" s="18" t="n">
        <v>516.97238276</v>
      </c>
      <c r="R38" s="20" t="n">
        <v>20.6879468</v>
      </c>
    </row>
    <row r="39" spans="1:18">
      <c r="A39" s="15" t="s">
        <v>436</v>
      </c>
      <c r="B39" s="17" t="n">
        <v>5895</v>
      </c>
      <c r="C39" s="18">
        <f>(0.0/B39*100)</f>
        <v/>
      </c>
      <c r="D39" s="19" t="n">
        <v>5895</v>
      </c>
      <c r="E39" s="18" t="n">
        <v>432.71751346</v>
      </c>
      <c r="F39" s="20" t="n">
        <v>6.58601042</v>
      </c>
      <c r="G39" s="18" t="n">
        <v>404.91048599</v>
      </c>
      <c r="H39" s="20" t="n">
        <v>6.35544376</v>
      </c>
      <c r="I39" s="18" t="s">
        <v>404</v>
      </c>
      <c r="J39" s="20" t="s">
        <v>404</v>
      </c>
      <c r="K39" s="18" t="s">
        <v>404</v>
      </c>
      <c r="L39" s="20" t="s">
        <v>404</v>
      </c>
      <c r="M39" s="18" t="s">
        <v>404</v>
      </c>
      <c r="N39" s="20" t="s">
        <v>404</v>
      </c>
      <c r="O39" s="18" t="s">
        <v>404</v>
      </c>
      <c r="P39" s="20" t="s">
        <v>404</v>
      </c>
      <c r="Q39" s="18" t="n">
        <v>394.91685677</v>
      </c>
      <c r="R39" s="20" t="n">
        <v>22.72670242</v>
      </c>
    </row>
    <row r="40" spans="1:18">
      <c r="A40" s="15" t="s">
        <v>437</v>
      </c>
      <c r="B40" s="17" t="n">
        <v>14157</v>
      </c>
      <c r="C40" s="18">
        <f>(2602.0/B40*100)</f>
        <v/>
      </c>
      <c r="D40" s="19" t="n">
        <v>11555</v>
      </c>
      <c r="E40" s="18" t="n">
        <v>499.4814115</v>
      </c>
      <c r="F40" s="20" t="n">
        <v>4.08121943</v>
      </c>
      <c r="G40" s="18" t="n">
        <v>476.27010744</v>
      </c>
      <c r="H40" s="20" t="n">
        <v>5.79389445</v>
      </c>
      <c r="I40" s="18" t="s">
        <v>404</v>
      </c>
      <c r="J40" s="20" t="s">
        <v>404</v>
      </c>
      <c r="K40" s="18" t="s">
        <v>404</v>
      </c>
      <c r="L40" s="20" t="s">
        <v>404</v>
      </c>
      <c r="M40" s="18" t="s">
        <v>404</v>
      </c>
      <c r="N40" s="20" t="s">
        <v>404</v>
      </c>
      <c r="O40" s="18" t="s">
        <v>404</v>
      </c>
      <c r="P40" s="20" t="s">
        <v>404</v>
      </c>
      <c r="Q40" s="18" t="n">
        <v>495.54669397</v>
      </c>
      <c r="R40" s="20" t="n">
        <v>8.014170910000001</v>
      </c>
    </row>
    <row r="41" spans="1:18">
      <c r="A41" s="15" t="s">
        <v>438</v>
      </c>
      <c r="B41" s="17" t="n">
        <v>5712</v>
      </c>
      <c r="C41" s="18">
        <f>(70.0/B41*100)</f>
        <v/>
      </c>
      <c r="D41" s="19" t="n">
        <v>5642</v>
      </c>
      <c r="E41" s="18" t="n">
        <v>472.22323991</v>
      </c>
      <c r="F41" s="20" t="n">
        <v>3.51610416</v>
      </c>
      <c r="G41" s="18" t="n">
        <v>467.60267722</v>
      </c>
      <c r="H41" s="20" t="n">
        <v>6.50209284</v>
      </c>
      <c r="I41" s="18" t="s">
        <v>404</v>
      </c>
      <c r="J41" s="20" t="s">
        <v>404</v>
      </c>
      <c r="K41" s="18" t="s">
        <v>404</v>
      </c>
      <c r="L41" s="20" t="s">
        <v>404</v>
      </c>
      <c r="M41" s="18" t="s">
        <v>404</v>
      </c>
      <c r="N41" s="20" t="s">
        <v>404</v>
      </c>
      <c r="O41" s="18" t="s">
        <v>404</v>
      </c>
      <c r="P41" s="20" t="s">
        <v>404</v>
      </c>
      <c r="Q41" s="18" t="n">
        <v>410.53746924</v>
      </c>
      <c r="R41" s="20" t="n">
        <v>10.00413768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416.3331007</v>
      </c>
      <c r="F44" s="20" t="n">
        <v>3.95297367</v>
      </c>
      <c r="G44" s="18" t="n">
        <v>399.43913064</v>
      </c>
      <c r="H44" s="20" t="n">
        <v>8.071323570000001</v>
      </c>
      <c r="I44" s="18" t="s">
        <v>404</v>
      </c>
      <c r="J44" s="20" t="s">
        <v>404</v>
      </c>
      <c r="K44" s="18" t="s">
        <v>404</v>
      </c>
      <c r="L44" s="20" t="s">
        <v>404</v>
      </c>
      <c r="M44" s="18" t="s">
        <v>404</v>
      </c>
      <c r="N44" s="20" t="s">
        <v>404</v>
      </c>
      <c r="O44" s="18" t="s">
        <v>404</v>
      </c>
      <c r="P44" s="20" t="s">
        <v>404</v>
      </c>
      <c r="Q44" s="18" t="n">
        <v>394.90303551</v>
      </c>
      <c r="R44" s="20" t="n">
        <v>12.75563425</v>
      </c>
    </row>
    <row r="45" spans="1:18">
      <c r="A45" s="15" t="s">
        <v>442</v>
      </c>
      <c r="B45" s="17" t="n">
        <v>5519</v>
      </c>
      <c r="C45" s="18">
        <f>(0.0/B45*100)</f>
        <v/>
      </c>
      <c r="D45" s="19" t="n">
        <v>5519</v>
      </c>
      <c r="E45" s="18" t="n">
        <v>380.01644362</v>
      </c>
      <c r="F45" s="20" t="n">
        <v>7.70590248</v>
      </c>
      <c r="G45" s="18" t="n">
        <v>350.7751894</v>
      </c>
      <c r="H45" s="20" t="n">
        <v>3.72821068</v>
      </c>
      <c r="I45" s="18" t="s">
        <v>404</v>
      </c>
      <c r="J45" s="20" t="s">
        <v>404</v>
      </c>
      <c r="K45" s="18" t="s">
        <v>404</v>
      </c>
      <c r="L45" s="20" t="s">
        <v>404</v>
      </c>
      <c r="M45" s="18" t="s">
        <v>404</v>
      </c>
      <c r="N45" s="20" t="s">
        <v>404</v>
      </c>
      <c r="O45" s="18" t="s">
        <v>404</v>
      </c>
      <c r="P45" s="20" t="s">
        <v>404</v>
      </c>
      <c r="Q45" s="18" t="n">
        <v>352.42835418</v>
      </c>
      <c r="R45" s="20" t="n">
        <v>8.539679400000001</v>
      </c>
    </row>
    <row r="46" spans="1:18">
      <c r="A46" s="15" t="s">
        <v>443</v>
      </c>
      <c r="B46" s="17" t="n">
        <v>23141</v>
      </c>
      <c r="C46" s="18">
        <f>(4196.0/B46*100)</f>
        <v/>
      </c>
      <c r="D46" s="19" t="n">
        <v>18945</v>
      </c>
      <c r="E46" s="18" t="n">
        <v>408.7656088</v>
      </c>
      <c r="F46" s="20" t="n">
        <v>6.55949446</v>
      </c>
      <c r="G46" s="18" t="n">
        <v>379.39046646</v>
      </c>
      <c r="H46" s="20" t="n">
        <v>4.11057197</v>
      </c>
      <c r="I46" s="18" t="s">
        <v>404</v>
      </c>
      <c r="J46" s="20" t="s">
        <v>404</v>
      </c>
      <c r="K46" s="18" t="s">
        <v>404</v>
      </c>
      <c r="L46" s="20" t="s">
        <v>404</v>
      </c>
      <c r="M46" s="18" t="s">
        <v>404</v>
      </c>
      <c r="N46" s="20" t="s">
        <v>404</v>
      </c>
      <c r="O46" s="18" t="s">
        <v>404</v>
      </c>
      <c r="P46" s="20" t="s">
        <v>404</v>
      </c>
      <c r="Q46" s="18" t="n">
        <v>331.21706911</v>
      </c>
      <c r="R46" s="20" t="n">
        <v>7.01868707</v>
      </c>
    </row>
    <row r="47" spans="1:18">
      <c r="A47" s="15" t="s">
        <v>444</v>
      </c>
      <c r="B47" s="17" t="n">
        <v>5928</v>
      </c>
      <c r="C47" s="18">
        <f>(0.0/B47*100)</f>
        <v/>
      </c>
      <c r="D47" s="19" t="n">
        <v>5928</v>
      </c>
      <c r="E47" s="18" t="n">
        <v>454.54478267</v>
      </c>
      <c r="F47" s="20" t="n">
        <v>4.16826849</v>
      </c>
      <c r="G47" s="18" t="n">
        <v>381.37337418</v>
      </c>
      <c r="H47" s="20" t="n">
        <v>8.95026292</v>
      </c>
      <c r="I47" s="18" t="s">
        <v>404</v>
      </c>
      <c r="J47" s="20" t="s">
        <v>404</v>
      </c>
      <c r="K47" s="18" t="s">
        <v>404</v>
      </c>
      <c r="L47" s="20" t="s">
        <v>404</v>
      </c>
      <c r="M47" s="18" t="s">
        <v>404</v>
      </c>
      <c r="N47" s="20" t="s">
        <v>404</v>
      </c>
      <c r="O47" s="18" t="s">
        <v>404</v>
      </c>
      <c r="P47" s="20" t="s">
        <v>404</v>
      </c>
      <c r="Q47" s="18" t="n">
        <v>417.02451271</v>
      </c>
      <c r="R47" s="20" t="n">
        <v>31.2415846</v>
      </c>
    </row>
    <row r="48" spans="1:18">
      <c r="A48" s="15" t="s">
        <v>445</v>
      </c>
      <c r="B48" s="17" t="n">
        <v>9841</v>
      </c>
      <c r="C48" s="18">
        <f>(0.0/B48*100)</f>
        <v/>
      </c>
      <c r="D48" s="19" t="n">
        <v>9841</v>
      </c>
      <c r="E48" s="18" t="n">
        <v>535.6611083400001</v>
      </c>
      <c r="F48" s="20" t="n">
        <v>5.64704003</v>
      </c>
      <c r="G48" s="18" t="n">
        <v>497.09718845</v>
      </c>
      <c r="H48" s="20" t="n">
        <v>13.33450199</v>
      </c>
      <c r="I48" s="18" t="s">
        <v>404</v>
      </c>
      <c r="J48" s="20" t="s">
        <v>404</v>
      </c>
      <c r="K48" s="18" t="s">
        <v>404</v>
      </c>
      <c r="L48" s="20" t="s">
        <v>404</v>
      </c>
      <c r="M48" s="18" t="s">
        <v>404</v>
      </c>
      <c r="N48" s="20" t="s">
        <v>404</v>
      </c>
      <c r="O48" s="18" t="s">
        <v>404</v>
      </c>
      <c r="P48" s="20" t="s">
        <v>404</v>
      </c>
      <c r="Q48" s="18" t="n">
        <v>471.38815561</v>
      </c>
      <c r="R48" s="20" t="n">
        <v>18.72286435</v>
      </c>
    </row>
    <row r="49" spans="1:18">
      <c r="A49" s="15" t="s">
        <v>446</v>
      </c>
      <c r="B49" s="17" t="n">
        <v>6349</v>
      </c>
      <c r="C49" s="18">
        <f>(52.0/B49*100)</f>
        <v/>
      </c>
      <c r="D49" s="19" t="n">
        <v>6297</v>
      </c>
      <c r="E49" s="18" t="n">
        <v>413.49441027</v>
      </c>
      <c r="F49" s="20" t="n">
        <v>4.53085367</v>
      </c>
      <c r="G49" s="18" t="n">
        <v>402.61242867</v>
      </c>
      <c r="H49" s="20" t="n">
        <v>4.91174992</v>
      </c>
      <c r="I49" s="18" t="s">
        <v>404</v>
      </c>
      <c r="J49" s="20" t="s">
        <v>404</v>
      </c>
      <c r="K49" s="18" t="s">
        <v>404</v>
      </c>
      <c r="L49" s="20" t="s">
        <v>404</v>
      </c>
      <c r="M49" s="18" t="s">
        <v>404</v>
      </c>
      <c r="N49" s="20" t="s">
        <v>404</v>
      </c>
      <c r="O49" s="18" t="s">
        <v>404</v>
      </c>
      <c r="P49" s="20" t="s">
        <v>404</v>
      </c>
      <c r="Q49" s="18" t="n">
        <v>406.13481624</v>
      </c>
      <c r="R49" s="20" t="n">
        <v>30.51830068</v>
      </c>
    </row>
    <row r="50" spans="1:18">
      <c r="A50" s="15" t="s">
        <v>447</v>
      </c>
      <c r="B50" s="17" t="n">
        <v>11795</v>
      </c>
      <c r="C50" s="18">
        <f>(1031.0/B50*100)</f>
        <v/>
      </c>
      <c r="D50" s="19" t="n">
        <v>10764</v>
      </c>
      <c r="E50" s="18" t="n">
        <v>396.602767</v>
      </c>
      <c r="F50" s="20" t="n">
        <v>3.56178833</v>
      </c>
      <c r="G50" s="18" t="n">
        <v>383.22498379</v>
      </c>
      <c r="H50" s="20" t="n">
        <v>5.25132064</v>
      </c>
      <c r="I50" s="18" t="s">
        <v>404</v>
      </c>
      <c r="J50" s="20" t="s">
        <v>404</v>
      </c>
      <c r="K50" s="18" t="s">
        <v>404</v>
      </c>
      <c r="L50" s="20" t="s">
        <v>404</v>
      </c>
      <c r="M50" s="18" t="s">
        <v>404</v>
      </c>
      <c r="N50" s="20" t="s">
        <v>404</v>
      </c>
      <c r="O50" s="18" t="s">
        <v>404</v>
      </c>
      <c r="P50" s="20" t="s">
        <v>404</v>
      </c>
      <c r="Q50" s="18" t="n">
        <v>385.98887937</v>
      </c>
      <c r="R50" s="20" t="n">
        <v>10.06566512</v>
      </c>
    </row>
    <row r="51" spans="1:18">
      <c r="A51" s="15" t="s">
        <v>448</v>
      </c>
      <c r="B51" s="17" t="n">
        <v>6866</v>
      </c>
      <c r="C51" s="18">
        <f>(0.0/B51*100)</f>
        <v/>
      </c>
      <c r="D51" s="19" t="n">
        <v>6866</v>
      </c>
      <c r="E51" s="18" t="n">
        <v>399.6090924</v>
      </c>
      <c r="F51" s="20" t="n">
        <v>2.55419404</v>
      </c>
      <c r="G51" s="18" t="n">
        <v>409.60198025</v>
      </c>
      <c r="H51" s="20" t="n">
        <v>10.5782394</v>
      </c>
      <c r="I51" s="18" t="s">
        <v>404</v>
      </c>
      <c r="J51" s="20" t="s">
        <v>404</v>
      </c>
      <c r="K51" s="18" t="s">
        <v>404</v>
      </c>
      <c r="L51" s="20" t="s">
        <v>404</v>
      </c>
      <c r="M51" s="18" t="s">
        <v>404</v>
      </c>
      <c r="N51" s="20" t="s">
        <v>404</v>
      </c>
      <c r="O51" s="18" t="s">
        <v>404</v>
      </c>
      <c r="P51" s="20" t="s">
        <v>404</v>
      </c>
      <c r="Q51" s="18" t="n">
        <v>380.92155587</v>
      </c>
      <c r="R51" s="20" t="n">
        <v>14.87012333</v>
      </c>
    </row>
    <row r="52" spans="1:18">
      <c r="A52" s="15" t="s">
        <v>449</v>
      </c>
      <c r="B52" s="17" t="n">
        <v>5809</v>
      </c>
      <c r="C52" s="18">
        <f>(0.0/B52*100)</f>
        <v/>
      </c>
      <c r="D52" s="19" t="n">
        <v>5809</v>
      </c>
      <c r="E52" s="18" t="n">
        <v>474.35035059</v>
      </c>
      <c r="F52" s="20" t="n">
        <v>3.44713877</v>
      </c>
      <c r="G52" s="18" t="n">
        <v>420.0082273</v>
      </c>
      <c r="H52" s="20" t="n">
        <v>5.56766668</v>
      </c>
      <c r="I52" s="18" t="s">
        <v>404</v>
      </c>
      <c r="J52" s="20" t="s">
        <v>404</v>
      </c>
      <c r="K52" s="18" t="s">
        <v>404</v>
      </c>
      <c r="L52" s="20" t="s">
        <v>404</v>
      </c>
      <c r="M52" s="18" t="s">
        <v>404</v>
      </c>
      <c r="N52" s="20" t="s">
        <v>404</v>
      </c>
      <c r="O52" s="18" t="s">
        <v>404</v>
      </c>
      <c r="P52" s="20" t="s">
        <v>404</v>
      </c>
      <c r="Q52" s="18" t="n">
        <v>453.6358449</v>
      </c>
      <c r="R52" s="20" t="n">
        <v>26.60526583</v>
      </c>
    </row>
    <row r="53" spans="1:18">
      <c r="A53" s="15" t="s">
        <v>450</v>
      </c>
      <c r="B53" s="17" t="n">
        <v>5571</v>
      </c>
      <c r="C53" s="18">
        <f>(0.0/B53*100)</f>
        <v/>
      </c>
      <c r="D53" s="19" t="n">
        <v>5571</v>
      </c>
      <c r="E53" s="18" t="n">
        <v>441.22796194</v>
      </c>
      <c r="F53" s="20" t="n">
        <v>1.88036096</v>
      </c>
      <c r="G53" s="18" t="n">
        <v>414.70736912</v>
      </c>
      <c r="H53" s="20" t="n">
        <v>3.77906757</v>
      </c>
      <c r="I53" s="18" t="s">
        <v>404</v>
      </c>
      <c r="J53" s="20" t="s">
        <v>404</v>
      </c>
      <c r="K53" s="18" t="s">
        <v>404</v>
      </c>
      <c r="L53" s="20" t="s">
        <v>404</v>
      </c>
      <c r="M53" s="18" t="s">
        <v>404</v>
      </c>
      <c r="N53" s="20" t="s">
        <v>404</v>
      </c>
      <c r="O53" s="18" t="s">
        <v>404</v>
      </c>
      <c r="P53" s="20" t="s">
        <v>404</v>
      </c>
      <c r="Q53" s="18" t="n">
        <v>411.52794163</v>
      </c>
      <c r="R53" s="20" t="n">
        <v>6.46679691</v>
      </c>
    </row>
    <row r="54" spans="1:18">
      <c r="A54" s="15" t="s">
        <v>451</v>
      </c>
      <c r="B54" s="17" t="n">
        <v>4740</v>
      </c>
      <c r="C54" s="18">
        <f>(199.0/B54*100)</f>
        <v/>
      </c>
      <c r="D54" s="19" t="n">
        <v>4541</v>
      </c>
      <c r="E54" s="18" t="n">
        <v>334.09114784</v>
      </c>
      <c r="F54" s="20" t="n">
        <v>3.5798968</v>
      </c>
      <c r="G54" s="18" t="n">
        <v>321.82505882</v>
      </c>
      <c r="H54" s="20" t="n">
        <v>11.31239251</v>
      </c>
      <c r="I54" s="18" t="s">
        <v>404</v>
      </c>
      <c r="J54" s="20" t="s">
        <v>404</v>
      </c>
      <c r="K54" s="18" t="s">
        <v>404</v>
      </c>
      <c r="L54" s="20" t="s">
        <v>404</v>
      </c>
      <c r="M54" s="18" t="s">
        <v>404</v>
      </c>
      <c r="N54" s="20" t="s">
        <v>404</v>
      </c>
      <c r="O54" s="18" t="s">
        <v>404</v>
      </c>
      <c r="P54" s="20" t="s">
        <v>404</v>
      </c>
      <c r="Q54" s="18" t="n">
        <v>301.38977348</v>
      </c>
      <c r="R54" s="20" t="n">
        <v>5.84723579</v>
      </c>
    </row>
    <row r="55" spans="1:18">
      <c r="A55" s="15" t="s">
        <v>452</v>
      </c>
      <c r="B55" s="17" t="n">
        <v>5316</v>
      </c>
      <c r="C55" s="18">
        <f>(43.0/B55*100)</f>
        <v/>
      </c>
      <c r="D55" s="19" t="n">
        <v>5273</v>
      </c>
      <c r="E55" s="18" t="n">
        <v>407.11709983</v>
      </c>
      <c r="F55" s="20" t="n">
        <v>3.69660194</v>
      </c>
      <c r="G55" s="18" t="n">
        <v>395.56227806</v>
      </c>
      <c r="H55" s="20" t="n">
        <v>7.19738717</v>
      </c>
      <c r="I55" s="18" t="s">
        <v>404</v>
      </c>
      <c r="J55" s="20" t="s">
        <v>404</v>
      </c>
      <c r="K55" s="18" t="s">
        <v>404</v>
      </c>
      <c r="L55" s="20" t="s">
        <v>404</v>
      </c>
      <c r="M55" s="18" t="s">
        <v>404</v>
      </c>
      <c r="N55" s="20" t="s">
        <v>404</v>
      </c>
      <c r="O55" s="18" t="n">
        <v>400.13524854</v>
      </c>
      <c r="P55" s="20" t="n">
        <v>9.666341340000001</v>
      </c>
      <c r="Q55" s="18" t="n">
        <v>381.7154724</v>
      </c>
      <c r="R55" s="20" t="n">
        <v>30.45076563</v>
      </c>
    </row>
    <row r="56" spans="1:18">
      <c r="A56" s="15" t="s">
        <v>453</v>
      </c>
      <c r="B56" s="17" t="n">
        <v>5359</v>
      </c>
      <c r="C56" s="18">
        <f>(0.0/B56*100)</f>
        <v/>
      </c>
      <c r="D56" s="19" t="n">
        <v>5359</v>
      </c>
      <c r="E56" s="18" t="n">
        <v>553.81127631</v>
      </c>
      <c r="F56" s="20" t="n">
        <v>3.78571134</v>
      </c>
      <c r="G56" s="18" t="n">
        <v>517.46219766</v>
      </c>
      <c r="H56" s="20" t="n">
        <v>10.6605347</v>
      </c>
      <c r="I56" s="18" t="s">
        <v>404</v>
      </c>
      <c r="J56" s="20" t="s">
        <v>404</v>
      </c>
      <c r="K56" s="18" t="s">
        <v>404</v>
      </c>
      <c r="L56" s="20" t="s">
        <v>404</v>
      </c>
      <c r="M56" s="18" t="s">
        <v>404</v>
      </c>
      <c r="N56" s="20" t="s">
        <v>404</v>
      </c>
      <c r="O56" s="18" t="s">
        <v>404</v>
      </c>
      <c r="P56" s="20" t="s">
        <v>404</v>
      </c>
      <c r="Q56" s="18" t="n">
        <v>525.46287233</v>
      </c>
      <c r="R56" s="20" t="n">
        <v>11.86033572</v>
      </c>
    </row>
    <row r="57" spans="1:18">
      <c r="A57" s="15" t="s">
        <v>454</v>
      </c>
      <c r="B57" s="17" t="n">
        <v>6513</v>
      </c>
      <c r="C57" s="18">
        <f>(0.0/B57*100)</f>
        <v/>
      </c>
      <c r="D57" s="19" t="n">
        <v>6513</v>
      </c>
      <c r="E57" s="18" t="n">
        <v>391.94722227</v>
      </c>
      <c r="F57" s="20" t="n">
        <v>3.51758933</v>
      </c>
      <c r="G57" s="18" t="n">
        <v>366.25314505</v>
      </c>
      <c r="H57" s="20" t="n">
        <v>7.17651445</v>
      </c>
      <c r="I57" s="18" t="s">
        <v>404</v>
      </c>
      <c r="J57" s="20" t="s">
        <v>404</v>
      </c>
      <c r="K57" s="18" t="s">
        <v>404</v>
      </c>
      <c r="L57" s="20" t="s">
        <v>404</v>
      </c>
      <c r="M57" s="18" t="s">
        <v>404</v>
      </c>
      <c r="N57" s="20" t="s">
        <v>404</v>
      </c>
      <c r="O57" s="18" t="s">
        <v>404</v>
      </c>
      <c r="P57" s="20" t="s">
        <v>404</v>
      </c>
      <c r="Q57" s="18" t="n">
        <v>370.83531927</v>
      </c>
      <c r="R57" s="20" t="n">
        <v>14.85558034</v>
      </c>
    </row>
    <row r="58" spans="1:18">
      <c r="A58" s="15" t="s">
        <v>455</v>
      </c>
      <c r="B58" s="17" t="n">
        <v>7267</v>
      </c>
      <c r="C58" s="18">
        <f>(0.0/B58*100)</f>
        <v/>
      </c>
      <c r="D58" s="19" t="n">
        <v>7267</v>
      </c>
      <c r="E58" s="18" t="n">
        <v>406.02547092</v>
      </c>
      <c r="F58" s="20" t="n">
        <v>6.37678955</v>
      </c>
      <c r="G58" s="18" t="n">
        <v>372.83372047</v>
      </c>
      <c r="H58" s="20" t="n">
        <v>3.51819601</v>
      </c>
      <c r="I58" s="18" t="s">
        <v>404</v>
      </c>
      <c r="J58" s="20" t="s">
        <v>404</v>
      </c>
      <c r="K58" s="18" t="s">
        <v>404</v>
      </c>
      <c r="L58" s="20" t="s">
        <v>404</v>
      </c>
      <c r="M58" s="18" t="s">
        <v>404</v>
      </c>
      <c r="N58" s="20" t="s">
        <v>404</v>
      </c>
      <c r="O58" s="18" t="s">
        <v>404</v>
      </c>
      <c r="P58" s="20" t="s">
        <v>404</v>
      </c>
      <c r="Q58" s="18" t="n">
        <v>370.5066359</v>
      </c>
      <c r="R58" s="20" t="n">
        <v>9.336645989999999</v>
      </c>
    </row>
    <row r="59" spans="1:18">
      <c r="A59" s="15" t="s">
        <v>456</v>
      </c>
      <c r="B59" s="17" t="n">
        <v>4826</v>
      </c>
      <c r="C59" s="18">
        <f>(0.0/B59*100)</f>
        <v/>
      </c>
      <c r="D59" s="19" t="n">
        <v>4826</v>
      </c>
      <c r="E59" s="18" t="n">
        <v>369.05549944</v>
      </c>
      <c r="F59" s="20" t="n">
        <v>2.46277397</v>
      </c>
      <c r="G59" s="18" t="n">
        <v>354.76314545</v>
      </c>
      <c r="H59" s="20" t="n">
        <v>2.0932579</v>
      </c>
      <c r="I59" s="18" t="s">
        <v>404</v>
      </c>
      <c r="J59" s="20" t="s">
        <v>404</v>
      </c>
      <c r="K59" s="18" t="s">
        <v>404</v>
      </c>
      <c r="L59" s="20" t="s">
        <v>404</v>
      </c>
      <c r="M59" s="18" t="s">
        <v>404</v>
      </c>
      <c r="N59" s="20" t="s">
        <v>404</v>
      </c>
      <c r="O59" s="18" t="s">
        <v>404</v>
      </c>
      <c r="P59" s="20" t="s">
        <v>404</v>
      </c>
      <c r="Q59" s="18" t="n">
        <v>339.04107024</v>
      </c>
      <c r="R59" s="20" t="n">
        <v>6.46522505</v>
      </c>
    </row>
    <row r="60" spans="1:18">
      <c r="A60" s="15" t="s">
        <v>457</v>
      </c>
      <c r="B60" s="17" t="n">
        <v>4546</v>
      </c>
      <c r="C60" s="18">
        <f>(0.0/B60*100)</f>
        <v/>
      </c>
      <c r="D60" s="19" t="n">
        <v>4546</v>
      </c>
      <c r="E60" s="18" t="n">
        <v>422.63682519</v>
      </c>
      <c r="F60" s="20" t="n">
        <v>6.55623634</v>
      </c>
      <c r="G60" s="18" t="n">
        <v>397.24882679</v>
      </c>
      <c r="H60" s="20" t="n">
        <v>7.31012188</v>
      </c>
      <c r="I60" s="18" t="s">
        <v>404</v>
      </c>
      <c r="J60" s="20" t="s">
        <v>404</v>
      </c>
      <c r="K60" s="18" t="s">
        <v>404</v>
      </c>
      <c r="L60" s="20" t="s">
        <v>404</v>
      </c>
      <c r="M60" s="18" t="s">
        <v>404</v>
      </c>
      <c r="N60" s="20" t="s">
        <v>404</v>
      </c>
      <c r="O60" s="18" t="s">
        <v>404</v>
      </c>
      <c r="P60" s="20" t="s">
        <v>404</v>
      </c>
      <c r="Q60" s="18" t="n">
        <v>345.08569862</v>
      </c>
      <c r="R60" s="20" t="n">
        <v>8.545689980000001</v>
      </c>
    </row>
    <row r="61" spans="1:18">
      <c r="A61" s="15" t="s">
        <v>458</v>
      </c>
      <c r="B61" s="17" t="n">
        <v>6525</v>
      </c>
      <c r="C61" s="18">
        <f>(0.0/B61*100)</f>
        <v/>
      </c>
      <c r="D61" s="19" t="n">
        <v>6525</v>
      </c>
      <c r="E61" s="18" t="n">
        <v>480.94481369</v>
      </c>
      <c r="F61" s="20" t="n">
        <v>2.60426228</v>
      </c>
      <c r="G61" s="18" t="n">
        <v>448.57223796</v>
      </c>
      <c r="H61" s="20" t="n">
        <v>7.60094922</v>
      </c>
      <c r="I61" s="18" t="s">
        <v>404</v>
      </c>
      <c r="J61" s="20" t="s">
        <v>404</v>
      </c>
      <c r="K61" s="18" t="s">
        <v>404</v>
      </c>
      <c r="L61" s="20" t="s">
        <v>404</v>
      </c>
      <c r="M61" s="18" t="s">
        <v>404</v>
      </c>
      <c r="N61" s="20" t="s">
        <v>404</v>
      </c>
      <c r="O61" s="18" t="s">
        <v>404</v>
      </c>
      <c r="P61" s="20" t="s">
        <v>404</v>
      </c>
      <c r="Q61" s="18" t="n">
        <v>476.40236631</v>
      </c>
      <c r="R61" s="20" t="n">
        <v>25.68188862</v>
      </c>
    </row>
    <row r="62" spans="1:18">
      <c r="A62" s="15" t="s">
        <v>459</v>
      </c>
      <c r="B62" s="17" t="n">
        <v>4476</v>
      </c>
      <c r="C62" s="18">
        <f>(0.0/B62*100)</f>
        <v/>
      </c>
      <c r="D62" s="19" t="n">
        <v>4476</v>
      </c>
      <c r="E62" s="18" t="n">
        <v>546.33055387</v>
      </c>
      <c r="F62" s="20" t="n">
        <v>1.13316747</v>
      </c>
      <c r="G62" s="18" t="n">
        <v>496.13823174</v>
      </c>
      <c r="H62" s="20" t="n">
        <v>5.98459309</v>
      </c>
      <c r="I62" s="18" t="s">
        <v>404</v>
      </c>
      <c r="J62" s="20" t="s">
        <v>404</v>
      </c>
      <c r="K62" s="18" t="s">
        <v>404</v>
      </c>
      <c r="L62" s="20" t="s">
        <v>404</v>
      </c>
      <c r="M62" s="18" t="s">
        <v>404</v>
      </c>
      <c r="N62" s="20" t="s">
        <v>404</v>
      </c>
      <c r="O62" s="18" t="s">
        <v>404</v>
      </c>
      <c r="P62" s="20" t="s">
        <v>404</v>
      </c>
      <c r="Q62" s="18" t="n">
        <v>410.4061416</v>
      </c>
      <c r="R62" s="20" t="n">
        <v>22.67250365</v>
      </c>
    </row>
    <row r="63" spans="1:18">
      <c r="A63" s="15" t="s">
        <v>460</v>
      </c>
      <c r="B63" s="17" t="n">
        <v>5324</v>
      </c>
      <c r="C63" s="18">
        <f>(0.0/B63*100)</f>
        <v/>
      </c>
      <c r="D63" s="19" t="n">
        <v>5324</v>
      </c>
      <c r="E63" s="18" t="n">
        <v>381.90410998</v>
      </c>
      <c r="F63" s="20" t="n">
        <v>1.89887606</v>
      </c>
      <c r="G63" s="18" t="n">
        <v>339.04659848</v>
      </c>
      <c r="H63" s="20" t="n">
        <v>2.87136201</v>
      </c>
      <c r="I63" s="18" t="s">
        <v>404</v>
      </c>
      <c r="J63" s="20" t="s">
        <v>404</v>
      </c>
      <c r="K63" s="18" t="s">
        <v>404</v>
      </c>
      <c r="L63" s="20" t="s">
        <v>404</v>
      </c>
      <c r="M63" s="18" t="s">
        <v>404</v>
      </c>
      <c r="N63" s="20" t="s">
        <v>404</v>
      </c>
      <c r="O63" s="18" t="s">
        <v>404</v>
      </c>
      <c r="P63" s="20" t="s">
        <v>404</v>
      </c>
      <c r="Q63" s="18" t="n">
        <v>389.49484914</v>
      </c>
      <c r="R63" s="20" t="n">
        <v>6.47780756</v>
      </c>
    </row>
    <row r="64" spans="1:18">
      <c r="A64" s="15" t="s">
        <v>461</v>
      </c>
      <c r="B64" s="17" t="n">
        <v>3634</v>
      </c>
      <c r="C64" s="18">
        <f>(27.0/B64*100)</f>
        <v/>
      </c>
      <c r="D64" s="19" t="n">
        <v>3607</v>
      </c>
      <c r="E64" s="18" t="n">
        <v>485.05195446</v>
      </c>
      <c r="F64" s="20" t="n">
        <v>1.90723963</v>
      </c>
      <c r="G64" s="18" t="n">
        <v>470.4095106</v>
      </c>
      <c r="H64" s="20" t="n">
        <v>3.84997773</v>
      </c>
      <c r="I64" s="18" t="s">
        <v>404</v>
      </c>
      <c r="J64" s="20" t="s">
        <v>404</v>
      </c>
      <c r="K64" s="18" t="s">
        <v>404</v>
      </c>
      <c r="L64" s="20" t="s">
        <v>404</v>
      </c>
      <c r="M64" s="18" t="s">
        <v>404</v>
      </c>
      <c r="N64" s="20" t="s">
        <v>404</v>
      </c>
      <c r="O64" s="18" t="s">
        <v>404</v>
      </c>
      <c r="P64" s="20" t="s">
        <v>404</v>
      </c>
      <c r="Q64" s="18" t="n">
        <v>427.31223646</v>
      </c>
      <c r="R64" s="20" t="n">
        <v>7.50386204</v>
      </c>
    </row>
    <row r="65" spans="1:18">
      <c r="A65" s="15" t="s">
        <v>462</v>
      </c>
      <c r="B65" s="17" t="n">
        <v>5325</v>
      </c>
      <c r="C65" s="18">
        <f>(0.0/B65*100)</f>
        <v/>
      </c>
      <c r="D65" s="19" t="n">
        <v>5325</v>
      </c>
      <c r="E65" s="18" t="n">
        <v>419.56368893</v>
      </c>
      <c r="F65" s="20" t="n">
        <v>2.51742135</v>
      </c>
      <c r="G65" s="18" t="n">
        <v>411.86918861</v>
      </c>
      <c r="H65" s="20" t="n">
        <v>29.37301725</v>
      </c>
      <c r="I65" s="18" t="s">
        <v>404</v>
      </c>
      <c r="J65" s="20" t="s">
        <v>404</v>
      </c>
      <c r="K65" s="18" t="s">
        <v>404</v>
      </c>
      <c r="L65" s="20" t="s">
        <v>404</v>
      </c>
      <c r="M65" s="18" t="s">
        <v>404</v>
      </c>
      <c r="N65" s="20" t="s">
        <v>404</v>
      </c>
      <c r="O65" s="18" t="s">
        <v>404</v>
      </c>
      <c r="P65" s="20" t="s">
        <v>404</v>
      </c>
      <c r="Q65" s="18" t="n">
        <v>441.73411083</v>
      </c>
      <c r="R65" s="20" t="n">
        <v>17.19087118</v>
      </c>
    </row>
    <row r="66" spans="1:18">
      <c r="A66" s="15" t="s">
        <v>463</v>
      </c>
      <c r="B66" s="17" t="n">
        <v>5665</v>
      </c>
      <c r="C66" s="18">
        <f>(0.0/B66*100)</f>
        <v/>
      </c>
      <c r="D66" s="19" t="n">
        <v>5665</v>
      </c>
      <c r="E66" s="18" t="n">
        <v>418.92881497</v>
      </c>
      <c r="F66" s="20" t="n">
        <v>1.49308353</v>
      </c>
      <c r="G66" s="18" t="n">
        <v>413.00803717</v>
      </c>
      <c r="H66" s="20" t="n">
        <v>4.86225413</v>
      </c>
      <c r="I66" s="18" t="s">
        <v>404</v>
      </c>
      <c r="J66" s="20" t="s">
        <v>404</v>
      </c>
      <c r="K66" s="18" t="s">
        <v>404</v>
      </c>
      <c r="L66" s="20" t="s">
        <v>404</v>
      </c>
      <c r="M66" s="18" t="s">
        <v>404</v>
      </c>
      <c r="N66" s="20" t="s">
        <v>404</v>
      </c>
      <c r="O66" s="18" t="s">
        <v>404</v>
      </c>
      <c r="P66" s="20" t="s">
        <v>404</v>
      </c>
      <c r="Q66" s="18" t="n">
        <v>417.57238912</v>
      </c>
      <c r="R66" s="20" t="n">
        <v>7.15211351</v>
      </c>
    </row>
    <row r="67" spans="1:18">
      <c r="A67" s="15" t="s">
        <v>464</v>
      </c>
      <c r="B67" s="17" t="n">
        <v>6971</v>
      </c>
      <c r="C67" s="18">
        <f>(0.0/B67*100)</f>
        <v/>
      </c>
      <c r="D67" s="19" t="n">
        <v>6971</v>
      </c>
      <c r="E67" s="18" t="n">
        <v>390.82922622</v>
      </c>
      <c r="F67" s="20" t="n">
        <v>3.48049367</v>
      </c>
      <c r="G67" s="18" t="n">
        <v>374.33935947</v>
      </c>
      <c r="H67" s="20" t="n">
        <v>5.29595577</v>
      </c>
      <c r="I67" s="18" t="s">
        <v>404</v>
      </c>
      <c r="J67" s="20" t="s">
        <v>404</v>
      </c>
      <c r="K67" s="18" t="s">
        <v>404</v>
      </c>
      <c r="L67" s="20" t="s">
        <v>404</v>
      </c>
      <c r="M67" s="18" t="s">
        <v>404</v>
      </c>
      <c r="N67" s="20" t="s">
        <v>404</v>
      </c>
      <c r="O67" s="18" t="s">
        <v>404</v>
      </c>
      <c r="P67" s="20" t="s">
        <v>404</v>
      </c>
      <c r="Q67" s="18" t="n">
        <v>405.30761991</v>
      </c>
      <c r="R67" s="20" t="n">
        <v>18.027317</v>
      </c>
    </row>
    <row r="68" spans="1:18">
      <c r="A68" s="15" t="s">
        <v>465</v>
      </c>
      <c r="B68" s="17" t="n">
        <v>12083</v>
      </c>
      <c r="C68" s="18">
        <f>(0.0/B68*100)</f>
        <v/>
      </c>
      <c r="D68" s="19" t="n">
        <v>12083</v>
      </c>
      <c r="E68" s="18" t="n">
        <v>400.25604929</v>
      </c>
      <c r="F68" s="20" t="n">
        <v>1.28314996</v>
      </c>
      <c r="G68" s="18" t="n">
        <v>422.29735019</v>
      </c>
      <c r="H68" s="20" t="n">
        <v>3.34270928</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459.90562854</v>
      </c>
      <c r="F69" s="20" t="n">
        <v>8.17220783</v>
      </c>
      <c r="G69" s="18" t="n">
        <v>434.89806667</v>
      </c>
      <c r="H69" s="20" t="n">
        <v>4.46969489</v>
      </c>
      <c r="I69" s="18" t="s">
        <v>404</v>
      </c>
      <c r="J69" s="20" t="s">
        <v>404</v>
      </c>
      <c r="K69" s="18" t="s">
        <v>404</v>
      </c>
      <c r="L69" s="20" t="s">
        <v>404</v>
      </c>
      <c r="M69" s="18" t="s">
        <v>404</v>
      </c>
      <c r="N69" s="20" t="s">
        <v>404</v>
      </c>
      <c r="O69" s="18" t="s">
        <v>404</v>
      </c>
      <c r="P69" s="20" t="s">
        <v>404</v>
      </c>
      <c r="Q69" s="18" t="n">
        <v>424.66948398</v>
      </c>
      <c r="R69" s="20" t="n">
        <v>42.48398247</v>
      </c>
    </row>
    <row r="70" spans="1:18">
      <c r="A70" s="15" t="s">
        <v>467</v>
      </c>
      <c r="B70" s="17" t="n">
        <v>6036</v>
      </c>
      <c r="C70" s="18">
        <f>(0.0/B70*100)</f>
        <v/>
      </c>
      <c r="D70" s="19" t="n">
        <v>6036</v>
      </c>
      <c r="E70" s="18" t="n">
        <v>494.3881188</v>
      </c>
      <c r="F70" s="20" t="n">
        <v>3.10979769</v>
      </c>
      <c r="G70" s="18" t="n">
        <v>485.05030096</v>
      </c>
      <c r="H70" s="20" t="n">
        <v>26.6340853</v>
      </c>
      <c r="I70" s="18" t="s">
        <v>404</v>
      </c>
      <c r="J70" s="20" t="s">
        <v>404</v>
      </c>
      <c r="K70" s="18" t="s">
        <v>404</v>
      </c>
      <c r="L70" s="20" t="s">
        <v>404</v>
      </c>
      <c r="M70" s="18" t="s">
        <v>404</v>
      </c>
      <c r="N70" s="20" t="s">
        <v>404</v>
      </c>
      <c r="O70" s="18" t="s">
        <v>404</v>
      </c>
      <c r="P70" s="20" t="s">
        <v>404</v>
      </c>
      <c r="Q70" s="18" t="n">
        <v>471.61011413</v>
      </c>
      <c r="R70" s="20" t="n">
        <v>8.05480837</v>
      </c>
    </row>
    <row r="71" spans="1:18">
      <c r="A71" s="15" t="s">
        <v>468</v>
      </c>
      <c r="B71" s="17" t="n">
        <v>6115</v>
      </c>
      <c r="C71" s="18">
        <f>(0.0/B71*100)</f>
        <v/>
      </c>
      <c r="D71" s="19" t="n">
        <v>6115</v>
      </c>
      <c r="E71" s="18" t="n">
        <v>568.79458506</v>
      </c>
      <c r="F71" s="20" t="n">
        <v>1.47841789</v>
      </c>
      <c r="G71" s="18" t="n">
        <v>530.5005452299999</v>
      </c>
      <c r="H71" s="20" t="n">
        <v>3.70068565</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556.4317137</v>
      </c>
      <c r="F72" s="20" t="n">
        <v>3.6573368</v>
      </c>
      <c r="G72" s="18" t="n">
        <v>479.64301005</v>
      </c>
      <c r="H72" s="20" t="n">
        <v>8.55096045</v>
      </c>
      <c r="I72" s="18" t="s">
        <v>404</v>
      </c>
      <c r="J72" s="20" t="s">
        <v>404</v>
      </c>
      <c r="K72" s="18" t="s">
        <v>404</v>
      </c>
      <c r="L72" s="20" t="s">
        <v>404</v>
      </c>
      <c r="M72" s="18" t="s">
        <v>404</v>
      </c>
      <c r="N72" s="20" t="s">
        <v>404</v>
      </c>
      <c r="O72" s="18" t="s">
        <v>404</v>
      </c>
      <c r="P72" s="20" t="s">
        <v>404</v>
      </c>
      <c r="Q72" s="18" t="n">
        <v>548.46189627</v>
      </c>
      <c r="R72" s="20" t="n">
        <v>13.36876939</v>
      </c>
    </row>
    <row r="73" spans="1:18">
      <c r="A73" s="15" t="s">
        <v>470</v>
      </c>
      <c r="B73" s="17" t="n">
        <v>8249</v>
      </c>
      <c r="C73" s="18">
        <f>(0.0/B73*100)</f>
        <v/>
      </c>
      <c r="D73" s="19" t="n">
        <v>8249</v>
      </c>
      <c r="E73" s="18" t="n">
        <v>422.17485388</v>
      </c>
      <c r="F73" s="20" t="n">
        <v>4.30539093</v>
      </c>
      <c r="G73" s="18" t="n">
        <v>398.89546359</v>
      </c>
      <c r="H73" s="20" t="n">
        <v>6.32414774</v>
      </c>
      <c r="I73" s="18" t="s">
        <v>404</v>
      </c>
      <c r="J73" s="20" t="s">
        <v>404</v>
      </c>
      <c r="K73" s="18" t="s">
        <v>404</v>
      </c>
      <c r="L73" s="20" t="s">
        <v>404</v>
      </c>
      <c r="M73" s="18" t="s">
        <v>404</v>
      </c>
      <c r="N73" s="20" t="s">
        <v>404</v>
      </c>
      <c r="O73" s="18" t="s">
        <v>404</v>
      </c>
      <c r="P73" s="20" t="s">
        <v>404</v>
      </c>
      <c r="Q73" s="18" t="n">
        <v>410.45261888</v>
      </c>
      <c r="R73" s="20" t="n">
        <v>16.98921664</v>
      </c>
    </row>
    <row r="74" spans="1:18">
      <c r="A74" s="15" t="s">
        <v>471</v>
      </c>
      <c r="B74" s="17" t="n">
        <v>4692</v>
      </c>
      <c r="C74" s="18">
        <f>(484.0/B74*100)</f>
        <v/>
      </c>
      <c r="D74" s="19" t="n">
        <v>4208</v>
      </c>
      <c r="E74" s="18" t="n">
        <v>429.96201949</v>
      </c>
      <c r="F74" s="20" t="n">
        <v>1.68796324</v>
      </c>
      <c r="G74" s="18" t="n">
        <v>390.18746294</v>
      </c>
      <c r="H74" s="20" t="n">
        <v>2.46702965</v>
      </c>
      <c r="I74" s="18" t="s">
        <v>404</v>
      </c>
      <c r="J74" s="20" t="s">
        <v>404</v>
      </c>
      <c r="K74" s="18" t="s">
        <v>404</v>
      </c>
      <c r="L74" s="20" t="s">
        <v>404</v>
      </c>
      <c r="M74" s="18" t="s">
        <v>404</v>
      </c>
      <c r="N74" s="20" t="s">
        <v>404</v>
      </c>
      <c r="O74" s="18" t="s">
        <v>404</v>
      </c>
      <c r="P74" s="20" t="s">
        <v>404</v>
      </c>
      <c r="Q74" s="18" t="n">
        <v>370.10813064</v>
      </c>
      <c r="R74" s="20" t="n">
        <v>7.78348245</v>
      </c>
    </row>
    <row r="75" spans="1:18">
      <c r="A75" s="15" t="s">
        <v>472</v>
      </c>
      <c r="B75" s="17" t="n">
        <v>5375</v>
      </c>
      <c r="C75" s="18">
        <f>(483.0/B75*100)</f>
        <v/>
      </c>
      <c r="D75" s="19" t="n">
        <v>4892</v>
      </c>
      <c r="E75" s="18" t="n">
        <v>364.9659464</v>
      </c>
      <c r="F75" s="20" t="n">
        <v>7.98194644</v>
      </c>
      <c r="G75" s="18" t="n">
        <v>367.7414894</v>
      </c>
      <c r="H75" s="20" t="n">
        <v>5.44800965</v>
      </c>
      <c r="I75" s="18" t="s">
        <v>404</v>
      </c>
      <c r="J75" s="20" t="s">
        <v>404</v>
      </c>
      <c r="K75" s="18" t="s">
        <v>404</v>
      </c>
      <c r="L75" s="20" t="s">
        <v>404</v>
      </c>
      <c r="M75" s="18" t="s">
        <v>404</v>
      </c>
      <c r="N75" s="20" t="s">
        <v>404</v>
      </c>
      <c r="O75" s="18" t="s">
        <v>404</v>
      </c>
      <c r="P75" s="20" t="s">
        <v>404</v>
      </c>
      <c r="Q75" s="18" t="n">
        <v>370.98367196</v>
      </c>
      <c r="R75" s="20" t="n">
        <v>14.82592484</v>
      </c>
    </row>
    <row r="76" spans="1:18">
      <c r="A76" s="15" t="s">
        <v>473</v>
      </c>
      <c r="B76" s="17" t="n">
        <v>14167</v>
      </c>
      <c r="C76" s="18">
        <f>(1400.0/B76*100)</f>
        <v/>
      </c>
      <c r="D76" s="19" t="n">
        <v>12767</v>
      </c>
      <c r="E76" s="18" t="n">
        <v>431.82700597</v>
      </c>
      <c r="F76" s="20" t="n">
        <v>3.23946187</v>
      </c>
      <c r="G76" s="18" t="n">
        <v>429.55195238</v>
      </c>
      <c r="H76" s="20" t="n">
        <v>10.68577232</v>
      </c>
      <c r="I76" s="18" t="s">
        <v>404</v>
      </c>
      <c r="J76" s="20" t="s">
        <v>404</v>
      </c>
      <c r="K76" s="18" t="s">
        <v>404</v>
      </c>
      <c r="L76" s="20" t="s">
        <v>404</v>
      </c>
      <c r="M76" s="18" t="s">
        <v>404</v>
      </c>
      <c r="N76" s="20" t="s">
        <v>404</v>
      </c>
      <c r="O76" s="18" t="s">
        <v>404</v>
      </c>
      <c r="P76" s="20" t="s">
        <v>404</v>
      </c>
      <c r="Q76" s="18" t="n">
        <v>395.3958179</v>
      </c>
      <c r="R76" s="20" t="n">
        <v>12.52956219</v>
      </c>
    </row>
    <row r="77" spans="1:18">
      <c r="A77" s="15" t="s">
        <v>474</v>
      </c>
      <c r="B77" s="17" t="n">
        <v>6062</v>
      </c>
      <c r="C77" s="18">
        <f>(0.0/B77*100)</f>
        <v/>
      </c>
      <c r="D77" s="19" t="n">
        <v>6062</v>
      </c>
      <c r="E77" s="18" t="n">
        <v>431.92659015</v>
      </c>
      <c r="F77" s="20" t="n">
        <v>3.51202164</v>
      </c>
      <c r="G77" s="18" t="n">
        <v>410.2049088</v>
      </c>
      <c r="H77" s="20" t="n">
        <v>4.13342206</v>
      </c>
      <c r="I77" s="18" t="s">
        <v>404</v>
      </c>
      <c r="J77" s="20" t="s">
        <v>404</v>
      </c>
      <c r="K77" s="18" t="s">
        <v>404</v>
      </c>
      <c r="L77" s="20" t="s">
        <v>404</v>
      </c>
      <c r="M77" s="18" t="s">
        <v>404</v>
      </c>
      <c r="N77" s="20" t="s">
        <v>404</v>
      </c>
      <c r="O77" s="18" t="s">
        <v>404</v>
      </c>
      <c r="P77" s="20" t="s">
        <v>404</v>
      </c>
      <c r="Q77" s="18" t="n">
        <v>385.8814479</v>
      </c>
      <c r="R77" s="20" t="n">
        <v>11.38061953</v>
      </c>
    </row>
    <row r="78" spans="1:18">
      <c r="A78" s="15" t="s">
        <v>475</v>
      </c>
      <c r="B78" s="17" t="n">
        <v>5826</v>
      </c>
      <c r="C78" s="18">
        <f>(0.0/B78*100)</f>
        <v/>
      </c>
      <c r="D78" s="19" t="n">
        <v>5826</v>
      </c>
      <c r="E78" s="18" t="n">
        <v>515.72717128</v>
      </c>
      <c r="F78" s="20" t="n">
        <v>6.53674433</v>
      </c>
      <c r="G78" s="18" t="n">
        <v>474.99569731</v>
      </c>
      <c r="H78" s="20" t="n">
        <v>6.00314351</v>
      </c>
      <c r="I78" s="18" t="s">
        <v>404</v>
      </c>
      <c r="J78" s="20" t="s">
        <v>404</v>
      </c>
      <c r="K78" s="18" t="s">
        <v>404</v>
      </c>
      <c r="L78" s="20" t="s">
        <v>404</v>
      </c>
      <c r="M78" s="18" t="s">
        <v>404</v>
      </c>
      <c r="N78" s="20" t="s">
        <v>404</v>
      </c>
      <c r="O78" s="18" t="s">
        <v>404</v>
      </c>
      <c r="P78" s="20" t="s">
        <v>404</v>
      </c>
      <c r="Q78" s="18" t="n">
        <v>504.38924479</v>
      </c>
      <c r="R78" s="20" t="n">
        <v>17.8172455</v>
      </c>
    </row>
    <row customHeight="1" ht="25" r="79" spans="1:18">
      <c r="A79" s="15" t="s">
        <v>476</v>
      </c>
      <c r="B79" s="17" t="n">
        <v>1657</v>
      </c>
      <c r="C79" s="18">
        <f>(21.0/B79*100)</f>
        <v/>
      </c>
      <c r="D79" s="19" t="n">
        <v>1636</v>
      </c>
      <c r="E79" s="18" t="n">
        <v>463.53420052</v>
      </c>
      <c r="F79" s="20" t="n">
        <v>10.3176093</v>
      </c>
      <c r="G79" s="18" t="n">
        <v>444.23510812</v>
      </c>
      <c r="H79" s="20" t="n">
        <v>11.24516632</v>
      </c>
      <c r="I79" s="18" t="s">
        <v>404</v>
      </c>
      <c r="J79" s="20" t="s">
        <v>404</v>
      </c>
      <c r="K79" s="18" t="s">
        <v>404</v>
      </c>
      <c r="L79" s="20" t="s">
        <v>404</v>
      </c>
      <c r="M79" s="18" t="s">
        <v>404</v>
      </c>
      <c r="N79" s="20" t="s">
        <v>404</v>
      </c>
      <c r="O79" s="18" t="s">
        <v>404</v>
      </c>
      <c r="P79" s="20" t="s">
        <v>404</v>
      </c>
      <c r="Q79" s="18" t="n">
        <v>515.02227256</v>
      </c>
      <c r="R79" s="20" t="n">
        <v>66.88028719</v>
      </c>
    </row>
    <row r="80" spans="1:18">
      <c r="A80" s="15" t="s">
        <v>477</v>
      </c>
      <c r="B80" s="17" t="n">
        <v>7841</v>
      </c>
      <c r="C80" s="18">
        <f>(0.0/B80*100)</f>
        <v/>
      </c>
      <c r="D80" s="19" t="n">
        <v>7841</v>
      </c>
      <c r="E80" s="18" t="n">
        <v>459.95562062</v>
      </c>
      <c r="F80" s="20" t="n">
        <v>4.30002571</v>
      </c>
      <c r="G80" s="18" t="n">
        <v>439.23363371</v>
      </c>
      <c r="H80" s="20" t="n">
        <v>13.14260654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448.40125749</v>
      </c>
      <c r="F81" s="20" t="n">
        <v>3.52153656</v>
      </c>
      <c r="G81" s="18" t="n">
        <v>430.44042677</v>
      </c>
      <c r="H81" s="20" t="n">
        <v>9.59918427</v>
      </c>
      <c r="I81" s="18" t="s">
        <v>404</v>
      </c>
      <c r="J81" s="20" t="s">
        <v>404</v>
      </c>
      <c r="K81" s="18" t="s">
        <v>404</v>
      </c>
      <c r="L81" s="20" t="s">
        <v>404</v>
      </c>
      <c r="M81" s="18" t="s">
        <v>404</v>
      </c>
      <c r="N81" s="20" t="s">
        <v>404</v>
      </c>
      <c r="O81" s="18" t="s">
        <v>404</v>
      </c>
      <c r="P81" s="20" t="s">
        <v>404</v>
      </c>
      <c r="Q81" s="18" t="n">
        <v>428.39925923</v>
      </c>
      <c r="R81" s="20" t="n">
        <v>10.77656389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501.15773412</v>
      </c>
      <c r="F7" s="20" t="n">
        <v>2.39443266</v>
      </c>
      <c r="G7" s="18" t="n">
        <v>484.22044925</v>
      </c>
      <c r="H7" s="20" t="n">
        <v>3.0194337</v>
      </c>
      <c r="I7" s="18" t="s">
        <v>404</v>
      </c>
      <c r="J7" s="20" t="s">
        <v>404</v>
      </c>
      <c r="K7" s="18" t="s">
        <v>404</v>
      </c>
      <c r="L7" s="20" t="s">
        <v>404</v>
      </c>
      <c r="M7" s="18" t="s">
        <v>404</v>
      </c>
      <c r="N7" s="20" t="s">
        <v>404</v>
      </c>
      <c r="O7" s="18" t="s">
        <v>404</v>
      </c>
      <c r="P7" s="20" t="s">
        <v>404</v>
      </c>
      <c r="Q7" s="18" t="n">
        <v>489.49746505</v>
      </c>
      <c r="R7" s="20" t="n">
        <v>6.62827564</v>
      </c>
    </row>
    <row r="8" spans="1:18">
      <c r="A8" s="15" t="s">
        <v>405</v>
      </c>
      <c r="B8" s="17" t="n">
        <v>7007</v>
      </c>
      <c r="C8" s="18">
        <f>(0.0/B8*100)</f>
        <v/>
      </c>
      <c r="D8" s="19" t="n">
        <v>7007</v>
      </c>
      <c r="E8" s="18" t="n">
        <v>532.10107235</v>
      </c>
      <c r="F8" s="20" t="n">
        <v>10.2485611</v>
      </c>
      <c r="G8" s="18" t="n">
        <v>490.04111851</v>
      </c>
      <c r="H8" s="20" t="n">
        <v>3.4969593</v>
      </c>
      <c r="I8" s="18" t="s">
        <v>404</v>
      </c>
      <c r="J8" s="20" t="s">
        <v>404</v>
      </c>
      <c r="K8" s="18" t="s">
        <v>404</v>
      </c>
      <c r="L8" s="20" t="s">
        <v>404</v>
      </c>
      <c r="M8" s="18" t="s">
        <v>404</v>
      </c>
      <c r="N8" s="20" t="s">
        <v>404</v>
      </c>
      <c r="O8" s="18" t="s">
        <v>404</v>
      </c>
      <c r="P8" s="20" t="s">
        <v>404</v>
      </c>
      <c r="Q8" s="18" t="n">
        <v>495.20110518</v>
      </c>
      <c r="R8" s="20" t="n">
        <v>20.23259331</v>
      </c>
    </row>
    <row r="9" spans="1:18">
      <c r="A9" s="15" t="s">
        <v>406</v>
      </c>
      <c r="B9" s="17" t="n">
        <v>9651</v>
      </c>
      <c r="C9" s="18">
        <f>(200.0/B9*100)</f>
        <v/>
      </c>
      <c r="D9" s="19" t="n">
        <v>9451</v>
      </c>
      <c r="E9" s="18" t="n">
        <v>561.43278278</v>
      </c>
      <c r="F9" s="20" t="n">
        <v>7.90545223</v>
      </c>
      <c r="G9" s="18" t="n">
        <v>500.59484144</v>
      </c>
      <c r="H9" s="20" t="n">
        <v>3.16315835</v>
      </c>
      <c r="I9" s="18" t="s">
        <v>404</v>
      </c>
      <c r="J9" s="20" t="s">
        <v>404</v>
      </c>
      <c r="K9" s="18" t="s">
        <v>404</v>
      </c>
      <c r="L9" s="20" t="s">
        <v>404</v>
      </c>
      <c r="M9" s="18" t="s">
        <v>404</v>
      </c>
      <c r="N9" s="20" t="s">
        <v>404</v>
      </c>
      <c r="O9" s="18" t="s">
        <v>404</v>
      </c>
      <c r="P9" s="20" t="s">
        <v>404</v>
      </c>
      <c r="Q9" s="18" t="n">
        <v>457.89428596</v>
      </c>
      <c r="R9" s="20" t="n">
        <v>13.60924478</v>
      </c>
    </row>
    <row r="10" spans="1:18">
      <c r="A10" s="15" t="s">
        <v>407</v>
      </c>
      <c r="B10" s="17" t="n">
        <v>20058</v>
      </c>
      <c r="C10" s="18">
        <f>(2798.0/B10*100)</f>
        <v/>
      </c>
      <c r="D10" s="19" t="n">
        <v>17260</v>
      </c>
      <c r="E10" s="18" t="n">
        <v>520.40585393</v>
      </c>
      <c r="F10" s="20" t="n">
        <v>3.95602405</v>
      </c>
      <c r="G10" s="18" t="n">
        <v>513.10224923</v>
      </c>
      <c r="H10" s="20" t="n">
        <v>3.50857559</v>
      </c>
      <c r="I10" s="18" t="s">
        <v>404</v>
      </c>
      <c r="J10" s="20" t="s">
        <v>404</v>
      </c>
      <c r="K10" s="18" t="s">
        <v>404</v>
      </c>
      <c r="L10" s="20" t="s">
        <v>404</v>
      </c>
      <c r="M10" s="18" t="s">
        <v>404</v>
      </c>
      <c r="N10" s="20" t="s">
        <v>404</v>
      </c>
      <c r="O10" s="18" t="s">
        <v>404</v>
      </c>
      <c r="P10" s="20" t="s">
        <v>404</v>
      </c>
      <c r="Q10" s="18" t="n">
        <v>507.24445567</v>
      </c>
      <c r="R10" s="20" t="n">
        <v>6.10148507</v>
      </c>
    </row>
    <row r="11" spans="1:18">
      <c r="A11" s="15" t="s">
        <v>408</v>
      </c>
      <c r="B11" s="17" t="n">
        <v>7053</v>
      </c>
      <c r="C11" s="18">
        <f>(137.0/B11*100)</f>
        <v/>
      </c>
      <c r="D11" s="19" t="n">
        <v>6916</v>
      </c>
      <c r="E11" s="18" t="n">
        <v>423.2932266</v>
      </c>
      <c r="F11" s="20" t="n">
        <v>7.12490671</v>
      </c>
      <c r="G11" s="18" t="n">
        <v>421.61780641</v>
      </c>
      <c r="H11" s="20" t="n">
        <v>4.11781574</v>
      </c>
      <c r="I11" s="18" t="s">
        <v>404</v>
      </c>
      <c r="J11" s="20" t="s">
        <v>404</v>
      </c>
      <c r="K11" s="18" t="s">
        <v>404</v>
      </c>
      <c r="L11" s="20" t="s">
        <v>404</v>
      </c>
      <c r="M11" s="18" t="s">
        <v>404</v>
      </c>
      <c r="N11" s="20" t="s">
        <v>404</v>
      </c>
      <c r="O11" s="18" t="s">
        <v>404</v>
      </c>
      <c r="P11" s="20" t="s">
        <v>404</v>
      </c>
      <c r="Q11" s="18" t="n">
        <v>434.99703697</v>
      </c>
      <c r="R11" s="20" t="n">
        <v>16.15097515</v>
      </c>
    </row>
    <row r="12" spans="1:18">
      <c r="A12" s="15" t="s">
        <v>409</v>
      </c>
      <c r="B12" s="17" t="n">
        <v>6894</v>
      </c>
      <c r="C12" s="18">
        <f>(106.0/B12*100)</f>
        <v/>
      </c>
      <c r="D12" s="19" t="n">
        <v>6788</v>
      </c>
      <c r="E12" s="18" t="n">
        <v>497.05808682</v>
      </c>
      <c r="F12" s="20" t="n">
        <v>7.25137584</v>
      </c>
      <c r="G12" s="18" t="n">
        <v>490.30842897</v>
      </c>
      <c r="H12" s="20" t="n">
        <v>2.83466479</v>
      </c>
      <c r="I12" s="18" t="s">
        <v>404</v>
      </c>
      <c r="J12" s="20" t="s">
        <v>404</v>
      </c>
      <c r="K12" s="18" t="s">
        <v>404</v>
      </c>
      <c r="L12" s="20" t="s">
        <v>404</v>
      </c>
      <c r="M12" s="18" t="s">
        <v>404</v>
      </c>
      <c r="N12" s="20" t="s">
        <v>404</v>
      </c>
      <c r="O12" s="18" t="s">
        <v>404</v>
      </c>
      <c r="P12" s="20" t="s">
        <v>404</v>
      </c>
      <c r="Q12" s="18" t="n">
        <v>499.368259</v>
      </c>
      <c r="R12" s="20" t="n">
        <v>17.50789586</v>
      </c>
    </row>
    <row r="13" spans="1:18">
      <c r="A13" s="15" t="s">
        <v>410</v>
      </c>
      <c r="B13" s="17" t="n">
        <v>7161</v>
      </c>
      <c r="C13" s="18">
        <f>(1175.0/B13*100)</f>
        <v/>
      </c>
      <c r="D13" s="19" t="n">
        <v>5986</v>
      </c>
      <c r="E13" s="18" t="n">
        <v>511.92972939</v>
      </c>
      <c r="F13" s="20" t="n">
        <v>5.93231704</v>
      </c>
      <c r="G13" s="18" t="n">
        <v>510.21438143</v>
      </c>
      <c r="H13" s="20" t="n">
        <v>2.88487272</v>
      </c>
      <c r="I13" s="18" t="s">
        <v>404</v>
      </c>
      <c r="J13" s="20" t="s">
        <v>404</v>
      </c>
      <c r="K13" s="18" t="s">
        <v>404</v>
      </c>
      <c r="L13" s="20" t="s">
        <v>404</v>
      </c>
      <c r="M13" s="18" t="s">
        <v>404</v>
      </c>
      <c r="N13" s="20" t="s">
        <v>404</v>
      </c>
      <c r="O13" s="18" t="s">
        <v>404</v>
      </c>
      <c r="P13" s="20" t="s">
        <v>404</v>
      </c>
      <c r="Q13" s="18" t="n">
        <v>510.84469215</v>
      </c>
      <c r="R13" s="20" t="n">
        <v>7.09594535</v>
      </c>
    </row>
    <row r="14" spans="1:18">
      <c r="A14" s="15" t="s">
        <v>411</v>
      </c>
      <c r="B14" s="17" t="n">
        <v>5587</v>
      </c>
      <c r="C14" s="18">
        <f>(0.0/B14*100)</f>
        <v/>
      </c>
      <c r="D14" s="19" t="n">
        <v>5587</v>
      </c>
      <c r="E14" s="18" t="n">
        <v>520.68566237</v>
      </c>
      <c r="F14" s="20" t="n">
        <v>5.22969468</v>
      </c>
      <c r="G14" s="18" t="n">
        <v>518.65965958</v>
      </c>
      <c r="H14" s="20" t="n">
        <v>2.41793734</v>
      </c>
      <c r="I14" s="18" t="s">
        <v>404</v>
      </c>
      <c r="J14" s="20" t="s">
        <v>404</v>
      </c>
      <c r="K14" s="18" t="s">
        <v>404</v>
      </c>
      <c r="L14" s="20" t="s">
        <v>404</v>
      </c>
      <c r="M14" s="18" t="s">
        <v>404</v>
      </c>
      <c r="N14" s="20" t="s">
        <v>404</v>
      </c>
      <c r="O14" s="18" t="s">
        <v>404</v>
      </c>
      <c r="P14" s="20" t="s">
        <v>404</v>
      </c>
      <c r="Q14" s="18" t="n">
        <v>525.08518402</v>
      </c>
      <c r="R14" s="20" t="n">
        <v>8.46776565</v>
      </c>
    </row>
    <row r="15" spans="1:18">
      <c r="A15" s="15" t="s">
        <v>412</v>
      </c>
      <c r="B15" s="17" t="n">
        <v>5882</v>
      </c>
      <c r="C15" s="18">
        <f>(0.0/B15*100)</f>
        <v/>
      </c>
      <c r="D15" s="19" t="n">
        <v>5882</v>
      </c>
      <c r="E15" s="18" t="n">
        <v>512.06074387</v>
      </c>
      <c r="F15" s="20" t="n">
        <v>9.39110243</v>
      </c>
      <c r="G15" s="18" t="n">
        <v>510.23468344</v>
      </c>
      <c r="H15" s="20" t="n">
        <v>2.51311591</v>
      </c>
      <c r="I15" s="18" t="s">
        <v>404</v>
      </c>
      <c r="J15" s="20" t="s">
        <v>404</v>
      </c>
      <c r="K15" s="18" t="s">
        <v>404</v>
      </c>
      <c r="L15" s="20" t="s">
        <v>404</v>
      </c>
      <c r="M15" s="18" t="s">
        <v>404</v>
      </c>
      <c r="N15" s="20" t="s">
        <v>404</v>
      </c>
      <c r="O15" s="18" t="s">
        <v>404</v>
      </c>
      <c r="P15" s="20" t="s">
        <v>404</v>
      </c>
      <c r="Q15" s="18" t="n">
        <v>524.78582231</v>
      </c>
      <c r="R15" s="20" t="n">
        <v>12.87914412</v>
      </c>
    </row>
    <row r="16" spans="1:18">
      <c r="A16" s="15" t="s">
        <v>413</v>
      </c>
      <c r="B16" s="17" t="n">
        <v>6108</v>
      </c>
      <c r="C16" s="18">
        <f>(339.0/B16*100)</f>
        <v/>
      </c>
      <c r="D16" s="19" t="n">
        <v>5769</v>
      </c>
      <c r="E16" s="18" t="n">
        <v>489.47672959</v>
      </c>
      <c r="F16" s="20" t="n">
        <v>11.43072664</v>
      </c>
      <c r="G16" s="18" t="n">
        <v>497.04016426</v>
      </c>
      <c r="H16" s="20" t="n">
        <v>3.91010022</v>
      </c>
      <c r="I16" s="18" t="s">
        <v>404</v>
      </c>
      <c r="J16" s="20" t="s">
        <v>404</v>
      </c>
      <c r="K16" s="18" t="s">
        <v>404</v>
      </c>
      <c r="L16" s="20" t="s">
        <v>404</v>
      </c>
      <c r="M16" s="18" t="s">
        <v>404</v>
      </c>
      <c r="N16" s="20" t="s">
        <v>404</v>
      </c>
      <c r="O16" s="18" t="s">
        <v>404</v>
      </c>
      <c r="P16" s="20" t="s">
        <v>404</v>
      </c>
      <c r="Q16" s="18" t="n">
        <v>486.59227892</v>
      </c>
      <c r="R16" s="20" t="n">
        <v>9.485417310000001</v>
      </c>
    </row>
    <row r="17" spans="1:18">
      <c r="A17" s="15" t="s">
        <v>414</v>
      </c>
      <c r="B17" s="17" t="n">
        <v>6504</v>
      </c>
      <c r="C17" s="18">
        <f>(1325.0/B17*100)</f>
        <v/>
      </c>
      <c r="D17" s="19" t="n">
        <v>5179</v>
      </c>
      <c r="E17" s="18" t="n">
        <v>534.02046856</v>
      </c>
      <c r="F17" s="20" t="n">
        <v>7.15405183</v>
      </c>
      <c r="G17" s="18" t="n">
        <v>494.32766853</v>
      </c>
      <c r="H17" s="20" t="n">
        <v>4.49608818</v>
      </c>
      <c r="I17" s="18" t="s">
        <v>404</v>
      </c>
      <c r="J17" s="20" t="s">
        <v>404</v>
      </c>
      <c r="K17" s="18" t="s">
        <v>404</v>
      </c>
      <c r="L17" s="20" t="s">
        <v>404</v>
      </c>
      <c r="M17" s="18" t="s">
        <v>404</v>
      </c>
      <c r="N17" s="20" t="s">
        <v>404</v>
      </c>
      <c r="O17" s="18" t="s">
        <v>404</v>
      </c>
      <c r="P17" s="20" t="s">
        <v>404</v>
      </c>
      <c r="Q17" s="18" t="n">
        <v>521.92592929</v>
      </c>
      <c r="R17" s="20" t="n">
        <v>14.59887988</v>
      </c>
    </row>
    <row r="18" spans="1:18">
      <c r="A18" s="15" t="s">
        <v>415</v>
      </c>
      <c r="B18" s="17" t="n">
        <v>5532</v>
      </c>
      <c r="C18" s="18">
        <f>(0.0/B18*100)</f>
        <v/>
      </c>
      <c r="D18" s="19" t="n">
        <v>5532</v>
      </c>
      <c r="E18" s="18" t="n">
        <v>489.1240511</v>
      </c>
      <c r="F18" s="20" t="n">
        <v>15.38014526</v>
      </c>
      <c r="G18" s="18" t="n">
        <v>449.25335788</v>
      </c>
      <c r="H18" s="20" t="n">
        <v>4.30485391</v>
      </c>
      <c r="I18" s="18" t="s">
        <v>404</v>
      </c>
      <c r="J18" s="20" t="s">
        <v>404</v>
      </c>
      <c r="K18" s="18" t="s">
        <v>404</v>
      </c>
      <c r="L18" s="20" t="s">
        <v>404</v>
      </c>
      <c r="M18" s="18" t="s">
        <v>404</v>
      </c>
      <c r="N18" s="20" t="s">
        <v>404</v>
      </c>
      <c r="O18" s="18" t="s">
        <v>404</v>
      </c>
      <c r="P18" s="20" t="s">
        <v>404</v>
      </c>
      <c r="Q18" s="18" t="n">
        <v>462.53479719</v>
      </c>
      <c r="R18" s="20" t="n">
        <v>10.29954999</v>
      </c>
    </row>
    <row r="19" spans="1:18">
      <c r="A19" s="15" t="s">
        <v>416</v>
      </c>
      <c r="B19" s="17" t="n">
        <v>5658</v>
      </c>
      <c r="C19" s="18">
        <f>(327.0/B19*100)</f>
        <v/>
      </c>
      <c r="D19" s="19" t="n">
        <v>5331</v>
      </c>
      <c r="E19" s="18" t="n">
        <v>508.58017539</v>
      </c>
      <c r="F19" s="20" t="n">
        <v>8.45131589</v>
      </c>
      <c r="G19" s="18" t="n">
        <v>470.25318658</v>
      </c>
      <c r="H19" s="20" t="n">
        <v>3.57379311</v>
      </c>
      <c r="I19" s="18" t="s">
        <v>404</v>
      </c>
      <c r="J19" s="20" t="s">
        <v>404</v>
      </c>
      <c r="K19" s="18" t="s">
        <v>404</v>
      </c>
      <c r="L19" s="20" t="s">
        <v>404</v>
      </c>
      <c r="M19" s="18" t="s">
        <v>404</v>
      </c>
      <c r="N19" s="20" t="s">
        <v>404</v>
      </c>
      <c r="O19" s="18" t="s">
        <v>404</v>
      </c>
      <c r="P19" s="20" t="s">
        <v>404</v>
      </c>
      <c r="Q19" s="18" t="n">
        <v>454.10409492</v>
      </c>
      <c r="R19" s="20" t="n">
        <v>28.31553714</v>
      </c>
    </row>
    <row r="20" spans="1:18">
      <c r="A20" s="15" t="s">
        <v>417</v>
      </c>
      <c r="B20" s="17" t="n">
        <v>3371</v>
      </c>
      <c r="C20" s="18">
        <f>(24.0/B20*100)</f>
        <v/>
      </c>
      <c r="D20" s="19" t="n">
        <v>3347</v>
      </c>
      <c r="E20" s="18" t="n">
        <v>490.00661636</v>
      </c>
      <c r="F20" s="20" t="n">
        <v>2.79630755</v>
      </c>
      <c r="G20" s="18" t="n">
        <v>487.00674738</v>
      </c>
      <c r="H20" s="20" t="n">
        <v>2.98405615</v>
      </c>
      <c r="I20" s="18" t="s">
        <v>404</v>
      </c>
      <c r="J20" s="20" t="s">
        <v>404</v>
      </c>
      <c r="K20" s="18" t="s">
        <v>404</v>
      </c>
      <c r="L20" s="20" t="s">
        <v>404</v>
      </c>
      <c r="M20" s="18" t="s">
        <v>404</v>
      </c>
      <c r="N20" s="20" t="s">
        <v>404</v>
      </c>
      <c r="O20" s="18" t="s">
        <v>404</v>
      </c>
      <c r="P20" s="20" t="s">
        <v>404</v>
      </c>
      <c r="Q20" s="18" t="n">
        <v>479.25627378</v>
      </c>
      <c r="R20" s="20" t="n">
        <v>7.38914361</v>
      </c>
    </row>
    <row r="21" spans="1:18">
      <c r="A21" s="15" t="s">
        <v>418</v>
      </c>
      <c r="B21" s="17" t="n">
        <v>5741</v>
      </c>
      <c r="C21" s="18">
        <f>(0.0/B21*100)</f>
        <v/>
      </c>
      <c r="D21" s="19" t="n">
        <v>5741</v>
      </c>
      <c r="E21" s="18" t="n">
        <v>514.53200465</v>
      </c>
      <c r="F21" s="20" t="n">
        <v>4.95022769</v>
      </c>
      <c r="G21" s="18" t="n">
        <v>501.15375298</v>
      </c>
      <c r="H21" s="20" t="n">
        <v>2.9232386</v>
      </c>
      <c r="I21" s="18" t="s">
        <v>404</v>
      </c>
      <c r="J21" s="20" t="s">
        <v>404</v>
      </c>
      <c r="K21" s="18" t="s">
        <v>404</v>
      </c>
      <c r="L21" s="20" t="s">
        <v>404</v>
      </c>
      <c r="M21" s="18" t="s">
        <v>404</v>
      </c>
      <c r="N21" s="20" t="s">
        <v>404</v>
      </c>
      <c r="O21" s="18" t="s">
        <v>404</v>
      </c>
      <c r="P21" s="20" t="s">
        <v>404</v>
      </c>
      <c r="Q21" s="18" t="n">
        <v>489.04603571</v>
      </c>
      <c r="R21" s="20" t="n">
        <v>5.70398778</v>
      </c>
    </row>
    <row r="22" spans="1:18">
      <c r="A22" s="15" t="s">
        <v>419</v>
      </c>
      <c r="B22" s="17" t="n">
        <v>6598</v>
      </c>
      <c r="C22" s="18">
        <f>(0.0/B22*100)</f>
        <v/>
      </c>
      <c r="D22" s="19" t="n">
        <v>6598</v>
      </c>
      <c r="E22" s="18" t="n">
        <v>490.08391344</v>
      </c>
      <c r="F22" s="20" t="n">
        <v>27.89441812</v>
      </c>
      <c r="G22" s="18" t="n">
        <v>466.60517694</v>
      </c>
      <c r="H22" s="20" t="n">
        <v>4.5323013</v>
      </c>
      <c r="I22" s="18" t="s">
        <v>404</v>
      </c>
      <c r="J22" s="20" t="s">
        <v>404</v>
      </c>
      <c r="K22" s="18" t="s">
        <v>404</v>
      </c>
      <c r="L22" s="20" t="s">
        <v>404</v>
      </c>
      <c r="M22" s="18" t="s">
        <v>404</v>
      </c>
      <c r="N22" s="20" t="s">
        <v>404</v>
      </c>
      <c r="O22" s="18" t="s">
        <v>404</v>
      </c>
      <c r="P22" s="20" t="s">
        <v>404</v>
      </c>
      <c r="Q22" s="18" t="n">
        <v>492.29141283</v>
      </c>
      <c r="R22" s="20" t="n">
        <v>24.77594611</v>
      </c>
    </row>
    <row r="23" spans="1:18">
      <c r="A23" s="15" t="s">
        <v>420</v>
      </c>
      <c r="B23" s="17" t="n">
        <v>11583</v>
      </c>
      <c r="C23" s="18">
        <f>(3069.0/B23*100)</f>
        <v/>
      </c>
      <c r="D23" s="19" t="n">
        <v>8514</v>
      </c>
      <c r="E23" s="18" t="n">
        <v>522.93181629</v>
      </c>
      <c r="F23" s="20" t="n">
        <v>11.97260007</v>
      </c>
      <c r="G23" s="18" t="n">
        <v>491.14093996</v>
      </c>
      <c r="H23" s="20" t="n">
        <v>3.85796814</v>
      </c>
      <c r="I23" s="18" t="s">
        <v>404</v>
      </c>
      <c r="J23" s="20" t="s">
        <v>404</v>
      </c>
      <c r="K23" s="18" t="s">
        <v>404</v>
      </c>
      <c r="L23" s="20" t="s">
        <v>404</v>
      </c>
      <c r="M23" s="18" t="s">
        <v>404</v>
      </c>
      <c r="N23" s="20" t="s">
        <v>404</v>
      </c>
      <c r="O23" s="18" t="s">
        <v>404</v>
      </c>
      <c r="P23" s="20" t="s">
        <v>404</v>
      </c>
      <c r="Q23" s="18" t="n">
        <v>488.00629395</v>
      </c>
      <c r="R23" s="20" t="n">
        <v>15.8476121</v>
      </c>
    </row>
    <row r="24" spans="1:18">
      <c r="A24" s="15" t="s">
        <v>421</v>
      </c>
      <c r="B24" s="17" t="n">
        <v>6647</v>
      </c>
      <c r="C24" s="18">
        <f>(0.0/B24*100)</f>
        <v/>
      </c>
      <c r="D24" s="19" t="n">
        <v>6647</v>
      </c>
      <c r="E24" s="18" t="n">
        <v>555.76916769</v>
      </c>
      <c r="F24" s="20" t="n">
        <v>6.7666008</v>
      </c>
      <c r="G24" s="18" t="n">
        <v>520.7671342899999</v>
      </c>
      <c r="H24" s="20" t="n">
        <v>4.08462752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524.2951741099999</v>
      </c>
      <c r="F25" s="20" t="n">
        <v>3.89808362</v>
      </c>
      <c r="G25" s="18" t="n">
        <v>508.0314025</v>
      </c>
      <c r="H25" s="20" t="n">
        <v>26.10480202</v>
      </c>
      <c r="I25" s="18" t="s">
        <v>404</v>
      </c>
      <c r="J25" s="20" t="s">
        <v>404</v>
      </c>
      <c r="K25" s="18" t="s">
        <v>404</v>
      </c>
      <c r="L25" s="20" t="s">
        <v>404</v>
      </c>
      <c r="M25" s="18" t="s">
        <v>404</v>
      </c>
      <c r="N25" s="20" t="s">
        <v>404</v>
      </c>
      <c r="O25" s="18" t="s">
        <v>404</v>
      </c>
      <c r="P25" s="20" t="s">
        <v>404</v>
      </c>
      <c r="Q25" s="18" t="n">
        <v>609.52296111</v>
      </c>
      <c r="R25" s="20" t="n">
        <v>6.03430466</v>
      </c>
    </row>
    <row r="26" spans="1:18">
      <c r="A26" s="15" t="s">
        <v>423</v>
      </c>
      <c r="B26" s="17" t="n">
        <v>4869</v>
      </c>
      <c r="C26" s="18">
        <f>(11.0/B26*100)</f>
        <v/>
      </c>
      <c r="D26" s="19" t="n">
        <v>4858</v>
      </c>
      <c r="E26" s="18" t="n">
        <v>491.8534365</v>
      </c>
      <c r="F26" s="20" t="n">
        <v>4.68829552</v>
      </c>
      <c r="G26" s="18" t="n">
        <v>480.81665444</v>
      </c>
      <c r="H26" s="20" t="n">
        <v>2.29271739</v>
      </c>
      <c r="I26" s="18" t="s">
        <v>404</v>
      </c>
      <c r="J26" s="20" t="s">
        <v>404</v>
      </c>
      <c r="K26" s="18" t="s">
        <v>404</v>
      </c>
      <c r="L26" s="20" t="s">
        <v>404</v>
      </c>
      <c r="M26" s="18" t="s">
        <v>404</v>
      </c>
      <c r="N26" s="20" t="s">
        <v>404</v>
      </c>
      <c r="O26" s="18" t="s">
        <v>404</v>
      </c>
      <c r="P26" s="20" t="s">
        <v>404</v>
      </c>
      <c r="Q26" s="18" t="n">
        <v>481.07706106</v>
      </c>
      <c r="R26" s="20" t="n">
        <v>7.40436309</v>
      </c>
    </row>
    <row r="27" spans="1:18">
      <c r="A27" s="15" t="s">
        <v>424</v>
      </c>
      <c r="B27" s="17" t="n">
        <v>5299</v>
      </c>
      <c r="C27" s="18">
        <f>(0.0/B27*100)</f>
        <v/>
      </c>
      <c r="D27" s="19" t="n">
        <v>5299</v>
      </c>
      <c r="E27" s="18" t="n">
        <v>484.4097621</v>
      </c>
      <c r="F27" s="20" t="n">
        <v>1.81247012</v>
      </c>
      <c r="G27" s="18" t="n">
        <v>482.57575769</v>
      </c>
      <c r="H27" s="20" t="n">
        <v>1.57866074</v>
      </c>
      <c r="I27" s="18" t="s">
        <v>404</v>
      </c>
      <c r="J27" s="20" t="s">
        <v>404</v>
      </c>
      <c r="K27" s="18" t="s">
        <v>404</v>
      </c>
      <c r="L27" s="20" t="s">
        <v>404</v>
      </c>
      <c r="M27" s="18" t="s">
        <v>404</v>
      </c>
      <c r="N27" s="20" t="s">
        <v>404</v>
      </c>
      <c r="O27" s="18" t="s">
        <v>404</v>
      </c>
      <c r="P27" s="20" t="s">
        <v>404</v>
      </c>
      <c r="Q27" s="18" t="n">
        <v>528.50024408</v>
      </c>
      <c r="R27" s="20" t="n">
        <v>4.54884904</v>
      </c>
    </row>
    <row r="28" spans="1:18">
      <c r="A28" s="15" t="s">
        <v>425</v>
      </c>
      <c r="B28" s="17" t="n">
        <v>7568</v>
      </c>
      <c r="C28" s="18">
        <f>(0.0/B28*100)</f>
        <v/>
      </c>
      <c r="D28" s="19" t="n">
        <v>7568</v>
      </c>
      <c r="E28" s="18" t="n">
        <v>426.62168383</v>
      </c>
      <c r="F28" s="20" t="n">
        <v>3.96663733</v>
      </c>
      <c r="G28" s="18" t="n">
        <v>397.48121902</v>
      </c>
      <c r="H28" s="20" t="n">
        <v>3.30209384</v>
      </c>
      <c r="I28" s="18" t="s">
        <v>404</v>
      </c>
      <c r="J28" s="20" t="s">
        <v>404</v>
      </c>
      <c r="K28" s="18" t="s">
        <v>404</v>
      </c>
      <c r="L28" s="20" t="s">
        <v>404</v>
      </c>
      <c r="M28" s="18" t="s">
        <v>404</v>
      </c>
      <c r="N28" s="20" t="s">
        <v>404</v>
      </c>
      <c r="O28" s="18" t="s">
        <v>404</v>
      </c>
      <c r="P28" s="20" t="s">
        <v>404</v>
      </c>
      <c r="Q28" s="18" t="n">
        <v>389.05150184</v>
      </c>
      <c r="R28" s="20" t="n">
        <v>7.50395185</v>
      </c>
    </row>
    <row r="29" spans="1:18">
      <c r="A29" s="15" t="s">
        <v>426</v>
      </c>
      <c r="B29" s="17" t="n">
        <v>5385</v>
      </c>
      <c r="C29" s="18">
        <f>(1123.0/B29*100)</f>
        <v/>
      </c>
      <c r="D29" s="19" t="n">
        <v>4262</v>
      </c>
      <c r="E29" s="18" t="n">
        <v>552.41635673</v>
      </c>
      <c r="F29" s="20" t="n">
        <v>17.90741494</v>
      </c>
      <c r="G29" s="18" t="n">
        <v>504.87828332</v>
      </c>
      <c r="H29" s="20" t="n">
        <v>5.35853754</v>
      </c>
      <c r="I29" s="18" t="s">
        <v>404</v>
      </c>
      <c r="J29" s="20" t="s">
        <v>404</v>
      </c>
      <c r="K29" s="18" t="s">
        <v>404</v>
      </c>
      <c r="L29" s="20" t="s">
        <v>404</v>
      </c>
      <c r="M29" s="18" t="s">
        <v>404</v>
      </c>
      <c r="N29" s="20" t="s">
        <v>404</v>
      </c>
      <c r="O29" s="18" t="s">
        <v>404</v>
      </c>
      <c r="P29" s="20" t="s">
        <v>404</v>
      </c>
      <c r="Q29" s="18" t="n">
        <v>513.60248709</v>
      </c>
      <c r="R29" s="20" t="n">
        <v>13.0762495</v>
      </c>
    </row>
    <row r="30" spans="1:18">
      <c r="A30" s="15" t="s">
        <v>427</v>
      </c>
      <c r="B30" s="17" t="n">
        <v>4520</v>
      </c>
      <c r="C30" s="18">
        <f>(904.0/B30*100)</f>
        <v/>
      </c>
      <c r="D30" s="19" t="n">
        <v>3616</v>
      </c>
      <c r="E30" s="18" t="n">
        <v>504.5317985</v>
      </c>
      <c r="F30" s="20" t="n">
        <v>3.24807184</v>
      </c>
      <c r="G30" s="18" t="n">
        <v>475.36361874</v>
      </c>
      <c r="H30" s="20" t="n">
        <v>4.93285124</v>
      </c>
      <c r="I30" s="18" t="s">
        <v>404</v>
      </c>
      <c r="J30" s="20" t="s">
        <v>404</v>
      </c>
      <c r="K30" s="18" t="s">
        <v>404</v>
      </c>
      <c r="L30" s="20" t="s">
        <v>404</v>
      </c>
      <c r="M30" s="18" t="s">
        <v>404</v>
      </c>
      <c r="N30" s="20" t="s">
        <v>404</v>
      </c>
      <c r="O30" s="18" t="s">
        <v>404</v>
      </c>
      <c r="P30" s="20" t="s">
        <v>404</v>
      </c>
      <c r="Q30" s="18" t="n">
        <v>471.4404042</v>
      </c>
      <c r="R30" s="20" t="n">
        <v>17.03041377</v>
      </c>
    </row>
    <row r="31" spans="1:18">
      <c r="A31" s="15" t="s">
        <v>428</v>
      </c>
      <c r="B31" s="17" t="n">
        <v>5456</v>
      </c>
      <c r="C31" s="18">
        <f>(502.0/B31*100)</f>
        <v/>
      </c>
      <c r="D31" s="19" t="n">
        <v>4954</v>
      </c>
      <c r="E31" s="18" t="n">
        <v>513.5526701700001</v>
      </c>
      <c r="F31" s="20" t="n">
        <v>7.85665585</v>
      </c>
      <c r="G31" s="18" t="n">
        <v>500.40215811</v>
      </c>
      <c r="H31" s="20" t="n">
        <v>2.37280141</v>
      </c>
      <c r="I31" s="18" t="s">
        <v>404</v>
      </c>
      <c r="J31" s="20" t="s">
        <v>404</v>
      </c>
      <c r="K31" s="18" t="s">
        <v>404</v>
      </c>
      <c r="L31" s="20" t="s">
        <v>404</v>
      </c>
      <c r="M31" s="18" t="s">
        <v>404</v>
      </c>
      <c r="N31" s="20" t="s">
        <v>404</v>
      </c>
      <c r="O31" s="18" t="s">
        <v>404</v>
      </c>
      <c r="P31" s="20" t="s">
        <v>404</v>
      </c>
      <c r="Q31" s="18" t="n">
        <v>502.65701018</v>
      </c>
      <c r="R31" s="20" t="n">
        <v>8.677794710000001</v>
      </c>
    </row>
    <row r="32" spans="1:18">
      <c r="A32" s="15" t="s">
        <v>429</v>
      </c>
      <c r="B32" s="17" t="n">
        <v>4478</v>
      </c>
      <c r="C32" s="18">
        <f>(0.0/B32*100)</f>
        <v/>
      </c>
      <c r="D32" s="19" t="n">
        <v>4478</v>
      </c>
      <c r="E32" s="18" t="n">
        <v>513.70759647</v>
      </c>
      <c r="F32" s="20" t="n">
        <v>5.78370391</v>
      </c>
      <c r="G32" s="18" t="n">
        <v>499.84580796</v>
      </c>
      <c r="H32" s="20" t="n">
        <v>2.92260282</v>
      </c>
      <c r="I32" s="18" t="s">
        <v>404</v>
      </c>
      <c r="J32" s="20" t="s">
        <v>404</v>
      </c>
      <c r="K32" s="18" t="s">
        <v>404</v>
      </c>
      <c r="L32" s="20" t="s">
        <v>404</v>
      </c>
      <c r="M32" s="18" t="s">
        <v>404</v>
      </c>
      <c r="N32" s="20" t="s">
        <v>404</v>
      </c>
      <c r="O32" s="18" t="s">
        <v>404</v>
      </c>
      <c r="P32" s="20" t="s">
        <v>404</v>
      </c>
      <c r="Q32" s="18" t="n">
        <v>518.25561065</v>
      </c>
      <c r="R32" s="20" t="n">
        <v>11.47983572</v>
      </c>
    </row>
    <row r="33" spans="1:18">
      <c r="A33" s="15" t="s">
        <v>430</v>
      </c>
      <c r="B33" s="17" t="n">
        <v>7325</v>
      </c>
      <c r="C33" s="18">
        <f>(29.0/B33*100)</f>
        <v/>
      </c>
      <c r="D33" s="19" t="n">
        <v>7296</v>
      </c>
      <c r="E33" s="18" t="n">
        <v>500.93329332</v>
      </c>
      <c r="F33" s="20" t="n">
        <v>5.20670609</v>
      </c>
      <c r="G33" s="18" t="n">
        <v>499.73486291</v>
      </c>
      <c r="H33" s="20" t="n">
        <v>4.13302191</v>
      </c>
      <c r="I33" s="18" t="s">
        <v>404</v>
      </c>
      <c r="J33" s="20" t="s">
        <v>404</v>
      </c>
      <c r="K33" s="18" t="s">
        <v>404</v>
      </c>
      <c r="L33" s="20" t="s">
        <v>404</v>
      </c>
      <c r="M33" s="18" t="s">
        <v>404</v>
      </c>
      <c r="N33" s="20" t="s">
        <v>404</v>
      </c>
      <c r="O33" s="18" t="s">
        <v>404</v>
      </c>
      <c r="P33" s="20" t="s">
        <v>404</v>
      </c>
      <c r="Q33" s="18" t="n">
        <v>452.77362863</v>
      </c>
      <c r="R33" s="20" t="n">
        <v>8.48009862</v>
      </c>
    </row>
    <row r="34" spans="1:18">
      <c r="A34" s="15" t="s">
        <v>431</v>
      </c>
      <c r="B34" s="17" t="n">
        <v>6350</v>
      </c>
      <c r="C34" s="18">
        <f>(0.0/B34*100)</f>
        <v/>
      </c>
      <c r="D34" s="19" t="n">
        <v>6350</v>
      </c>
      <c r="E34" s="18" t="n">
        <v>485.3407556</v>
      </c>
      <c r="F34" s="20" t="n">
        <v>8.08261373</v>
      </c>
      <c r="G34" s="18" t="n">
        <v>472.92873354</v>
      </c>
      <c r="H34" s="20" t="n">
        <v>4.21974906</v>
      </c>
      <c r="I34" s="18" t="s">
        <v>404</v>
      </c>
      <c r="J34" s="20" t="s">
        <v>404</v>
      </c>
      <c r="K34" s="18" t="s">
        <v>404</v>
      </c>
      <c r="L34" s="20" t="s">
        <v>404</v>
      </c>
      <c r="M34" s="18" t="s">
        <v>404</v>
      </c>
      <c r="N34" s="20" t="s">
        <v>404</v>
      </c>
      <c r="O34" s="18" t="s">
        <v>404</v>
      </c>
      <c r="P34" s="20" t="s">
        <v>404</v>
      </c>
      <c r="Q34" s="18" t="n">
        <v>465.47033487</v>
      </c>
      <c r="R34" s="20" t="n">
        <v>12.01801497</v>
      </c>
    </row>
    <row r="35" spans="1:18">
      <c r="A35" s="15" t="s">
        <v>432</v>
      </c>
      <c r="B35" s="17" t="n">
        <v>6406</v>
      </c>
      <c r="C35" s="18">
        <f>(443.0/B35*100)</f>
        <v/>
      </c>
      <c r="D35" s="19" t="n">
        <v>5963</v>
      </c>
      <c r="E35" s="18" t="n">
        <v>535.39077329</v>
      </c>
      <c r="F35" s="20" t="n">
        <v>2.72229239</v>
      </c>
      <c r="G35" s="18" t="n">
        <v>503.54121465</v>
      </c>
      <c r="H35" s="20" t="n">
        <v>1.51796659</v>
      </c>
      <c r="I35" s="18" t="s">
        <v>404</v>
      </c>
      <c r="J35" s="20" t="s">
        <v>404</v>
      </c>
      <c r="K35" s="18" t="s">
        <v>404</v>
      </c>
      <c r="L35" s="20" t="s">
        <v>404</v>
      </c>
      <c r="M35" s="18" t="s">
        <v>404</v>
      </c>
      <c r="N35" s="20" t="s">
        <v>404</v>
      </c>
      <c r="O35" s="18" t="s">
        <v>404</v>
      </c>
      <c r="P35" s="20" t="s">
        <v>404</v>
      </c>
      <c r="Q35" s="18" t="n">
        <v>484.80679721</v>
      </c>
      <c r="R35" s="20" t="n">
        <v>5.29888747</v>
      </c>
    </row>
    <row r="36" spans="1:18">
      <c r="A36" s="15" t="s">
        <v>433</v>
      </c>
      <c r="B36" s="17" t="n">
        <v>6736</v>
      </c>
      <c r="C36" s="18">
        <f>(10.0/B36*100)</f>
        <v/>
      </c>
      <c r="D36" s="19" t="n">
        <v>6726</v>
      </c>
      <c r="E36" s="18" t="n">
        <v>484.77935458</v>
      </c>
      <c r="F36" s="20" t="n">
        <v>4.9914231</v>
      </c>
      <c r="G36" s="18" t="n">
        <v>485.28395542</v>
      </c>
      <c r="H36" s="20" t="n">
        <v>2.83214848</v>
      </c>
      <c r="I36" s="18" t="s">
        <v>404</v>
      </c>
      <c r="J36" s="20" t="s">
        <v>404</v>
      </c>
      <c r="K36" s="18" t="s">
        <v>404</v>
      </c>
      <c r="L36" s="20" t="s">
        <v>404</v>
      </c>
      <c r="M36" s="18" t="s">
        <v>404</v>
      </c>
      <c r="N36" s="20" t="s">
        <v>404</v>
      </c>
      <c r="O36" s="18" t="s">
        <v>404</v>
      </c>
      <c r="P36" s="20" t="s">
        <v>404</v>
      </c>
      <c r="Q36" s="18" t="n">
        <v>498.22154131</v>
      </c>
      <c r="R36" s="20" t="n">
        <v>6.93843268</v>
      </c>
    </row>
    <row r="37" spans="1:18">
      <c r="A37" s="15" t="s">
        <v>434</v>
      </c>
      <c r="B37" s="17" t="n">
        <v>5458</v>
      </c>
      <c r="C37" s="18">
        <f>(0.0/B37*100)</f>
        <v/>
      </c>
      <c r="D37" s="19" t="n">
        <v>5458</v>
      </c>
      <c r="E37" s="18" t="n">
        <v>499.04523757</v>
      </c>
      <c r="F37" s="20" t="n">
        <v>10.61647966</v>
      </c>
      <c r="G37" s="18" t="n">
        <v>492.40586038</v>
      </c>
      <c r="H37" s="20" t="n">
        <v>3.32362255</v>
      </c>
      <c r="I37" s="18" t="s">
        <v>404</v>
      </c>
      <c r="J37" s="20" t="s">
        <v>404</v>
      </c>
      <c r="K37" s="18" t="s">
        <v>404</v>
      </c>
      <c r="L37" s="20" t="s">
        <v>404</v>
      </c>
      <c r="M37" s="18" t="s">
        <v>404</v>
      </c>
      <c r="N37" s="20" t="s">
        <v>404</v>
      </c>
      <c r="O37" s="18" t="s">
        <v>404</v>
      </c>
      <c r="P37" s="20" t="s">
        <v>404</v>
      </c>
      <c r="Q37" s="18" t="n">
        <v>507.80924658</v>
      </c>
      <c r="R37" s="20" t="n">
        <v>21.30305445</v>
      </c>
    </row>
    <row r="38" spans="1:18">
      <c r="A38" s="15" t="s">
        <v>435</v>
      </c>
      <c r="B38" s="17" t="n">
        <v>5860</v>
      </c>
      <c r="C38" s="18">
        <f>(268.0/B38*100)</f>
        <v/>
      </c>
      <c r="D38" s="19" t="n">
        <v>5592</v>
      </c>
      <c r="E38" s="18" t="n">
        <v>531.36943938</v>
      </c>
      <c r="F38" s="20" t="n">
        <v>16.83730915</v>
      </c>
      <c r="G38" s="18" t="n">
        <v>519.3727874</v>
      </c>
      <c r="H38" s="20" t="n">
        <v>3.58705942</v>
      </c>
      <c r="I38" s="18" t="s">
        <v>404</v>
      </c>
      <c r="J38" s="20" t="s">
        <v>404</v>
      </c>
      <c r="K38" s="18" t="s">
        <v>404</v>
      </c>
      <c r="L38" s="20" t="s">
        <v>404</v>
      </c>
      <c r="M38" s="18" t="s">
        <v>404</v>
      </c>
      <c r="N38" s="20" t="s">
        <v>404</v>
      </c>
      <c r="O38" s="18" t="s">
        <v>404</v>
      </c>
      <c r="P38" s="20" t="s">
        <v>404</v>
      </c>
      <c r="Q38" s="18" t="n">
        <v>525.34629591</v>
      </c>
      <c r="R38" s="20" t="n">
        <v>18.01697844</v>
      </c>
    </row>
    <row r="39" spans="1:18">
      <c r="A39" s="15" t="s">
        <v>436</v>
      </c>
      <c r="B39" s="17" t="n">
        <v>5895</v>
      </c>
      <c r="C39" s="18">
        <f>(0.0/B39*100)</f>
        <v/>
      </c>
      <c r="D39" s="19" t="n">
        <v>5895</v>
      </c>
      <c r="E39" s="18" t="n">
        <v>423.42871106</v>
      </c>
      <c r="F39" s="20" t="n">
        <v>4.65964151</v>
      </c>
      <c r="G39" s="18" t="n">
        <v>414.28109747</v>
      </c>
      <c r="H39" s="20" t="n">
        <v>11.18093053</v>
      </c>
      <c r="I39" s="18" t="s">
        <v>404</v>
      </c>
      <c r="J39" s="20" t="s">
        <v>404</v>
      </c>
      <c r="K39" s="18" t="s">
        <v>404</v>
      </c>
      <c r="L39" s="20" t="s">
        <v>404</v>
      </c>
      <c r="M39" s="18" t="s">
        <v>404</v>
      </c>
      <c r="N39" s="20" t="s">
        <v>404</v>
      </c>
      <c r="O39" s="18" t="s">
        <v>404</v>
      </c>
      <c r="P39" s="20" t="s">
        <v>404</v>
      </c>
      <c r="Q39" s="18" t="n">
        <v>361.65379047</v>
      </c>
      <c r="R39" s="20" t="n">
        <v>13.6644328</v>
      </c>
    </row>
    <row r="40" spans="1:18">
      <c r="A40" s="15" t="s">
        <v>437</v>
      </c>
      <c r="B40" s="17" t="n">
        <v>14157</v>
      </c>
      <c r="C40" s="18">
        <f>(2602.0/B40*100)</f>
        <v/>
      </c>
      <c r="D40" s="19" t="n">
        <v>11555</v>
      </c>
      <c r="E40" s="18" t="n">
        <v>500.33077286</v>
      </c>
      <c r="F40" s="20" t="n">
        <v>5.02055785</v>
      </c>
      <c r="G40" s="18" t="n">
        <v>485.34160571</v>
      </c>
      <c r="H40" s="20" t="n">
        <v>5.1529479</v>
      </c>
      <c r="I40" s="18" t="s">
        <v>404</v>
      </c>
      <c r="J40" s="20" t="s">
        <v>404</v>
      </c>
      <c r="K40" s="18" t="s">
        <v>404</v>
      </c>
      <c r="L40" s="20" t="s">
        <v>404</v>
      </c>
      <c r="M40" s="18" t="s">
        <v>404</v>
      </c>
      <c r="N40" s="20" t="s">
        <v>404</v>
      </c>
      <c r="O40" s="18" t="s">
        <v>404</v>
      </c>
      <c r="P40" s="20" t="s">
        <v>404</v>
      </c>
      <c r="Q40" s="18" t="n">
        <v>487.91010126</v>
      </c>
      <c r="R40" s="20" t="n">
        <v>9.076385910000001</v>
      </c>
    </row>
    <row r="41" spans="1:18">
      <c r="A41" s="15" t="s">
        <v>438</v>
      </c>
      <c r="B41" s="17" t="n">
        <v>5712</v>
      </c>
      <c r="C41" s="18">
        <f>(70.0/B41*100)</f>
        <v/>
      </c>
      <c r="D41" s="19" t="n">
        <v>5642</v>
      </c>
      <c r="E41" s="18" t="n">
        <v>477.09156879</v>
      </c>
      <c r="F41" s="20" t="n">
        <v>5.39143769</v>
      </c>
      <c r="G41" s="18" t="n">
        <v>463.87859152</v>
      </c>
      <c r="H41" s="20" t="n">
        <v>4.24381346</v>
      </c>
      <c r="I41" s="18" t="s">
        <v>404</v>
      </c>
      <c r="J41" s="20" t="s">
        <v>404</v>
      </c>
      <c r="K41" s="18" t="s">
        <v>404</v>
      </c>
      <c r="L41" s="20" t="s">
        <v>404</v>
      </c>
      <c r="M41" s="18" t="s">
        <v>404</v>
      </c>
      <c r="N41" s="20" t="s">
        <v>404</v>
      </c>
      <c r="O41" s="18" t="s">
        <v>404</v>
      </c>
      <c r="P41" s="20" t="s">
        <v>404</v>
      </c>
      <c r="Q41" s="18" t="n">
        <v>472.15493942</v>
      </c>
      <c r="R41" s="20" t="n">
        <v>18.56709498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422.07557662</v>
      </c>
      <c r="F44" s="20" t="n">
        <v>6.60458543</v>
      </c>
      <c r="G44" s="18" t="n">
        <v>408.44456162</v>
      </c>
      <c r="H44" s="20" t="n">
        <v>3.86195129</v>
      </c>
      <c r="I44" s="18" t="s">
        <v>404</v>
      </c>
      <c r="J44" s="20" t="s">
        <v>404</v>
      </c>
      <c r="K44" s="18" t="s">
        <v>404</v>
      </c>
      <c r="L44" s="20" t="s">
        <v>404</v>
      </c>
      <c r="M44" s="18" t="s">
        <v>404</v>
      </c>
      <c r="N44" s="20" t="s">
        <v>404</v>
      </c>
      <c r="O44" s="18" t="s">
        <v>404</v>
      </c>
      <c r="P44" s="20" t="s">
        <v>404</v>
      </c>
      <c r="Q44" s="18" t="n">
        <v>410.57573163</v>
      </c>
      <c r="R44" s="20" t="n">
        <v>11.59201881</v>
      </c>
    </row>
    <row r="45" spans="1:18">
      <c r="A45" s="15" t="s">
        <v>442</v>
      </c>
      <c r="B45" s="17" t="n">
        <v>5519</v>
      </c>
      <c r="C45" s="18">
        <f>(0.0/B45*100)</f>
        <v/>
      </c>
      <c r="D45" s="19" t="n">
        <v>5519</v>
      </c>
      <c r="E45" s="18" t="n">
        <v>368.28474948</v>
      </c>
      <c r="F45" s="20" t="n">
        <v>16.40166414</v>
      </c>
      <c r="G45" s="18" t="n">
        <v>361.5721343</v>
      </c>
      <c r="H45" s="20" t="n">
        <v>3.37136232</v>
      </c>
      <c r="I45" s="18" t="s">
        <v>404</v>
      </c>
      <c r="J45" s="20" t="s">
        <v>404</v>
      </c>
      <c r="K45" s="18" t="s">
        <v>404</v>
      </c>
      <c r="L45" s="20" t="s">
        <v>404</v>
      </c>
      <c r="M45" s="18" t="s">
        <v>404</v>
      </c>
      <c r="N45" s="20" t="s">
        <v>404</v>
      </c>
      <c r="O45" s="18" t="s">
        <v>404</v>
      </c>
      <c r="P45" s="20" t="s">
        <v>404</v>
      </c>
      <c r="Q45" s="18" t="n">
        <v>339.8718571</v>
      </c>
      <c r="R45" s="20" t="n">
        <v>7.96919811</v>
      </c>
    </row>
    <row r="46" spans="1:18">
      <c r="A46" s="15" t="s">
        <v>443</v>
      </c>
      <c r="B46" s="17" t="n">
        <v>23141</v>
      </c>
      <c r="C46" s="18">
        <f>(4196.0/B46*100)</f>
        <v/>
      </c>
      <c r="D46" s="19" t="n">
        <v>18945</v>
      </c>
      <c r="E46" s="18" t="n">
        <v>397.50963154</v>
      </c>
      <c r="F46" s="20" t="n">
        <v>6.06738206</v>
      </c>
      <c r="G46" s="18" t="n">
        <v>382.40219865</v>
      </c>
      <c r="H46" s="20" t="n">
        <v>4.22895082</v>
      </c>
      <c r="I46" s="18" t="s">
        <v>404</v>
      </c>
      <c r="J46" s="20" t="s">
        <v>404</v>
      </c>
      <c r="K46" s="18" t="s">
        <v>404</v>
      </c>
      <c r="L46" s="20" t="s">
        <v>404</v>
      </c>
      <c r="M46" s="18" t="s">
        <v>404</v>
      </c>
      <c r="N46" s="20" t="s">
        <v>404</v>
      </c>
      <c r="O46" s="18" t="s">
        <v>404</v>
      </c>
      <c r="P46" s="20" t="s">
        <v>404</v>
      </c>
      <c r="Q46" s="18" t="n">
        <v>332.65612937</v>
      </c>
      <c r="R46" s="20" t="n">
        <v>6.9561632</v>
      </c>
    </row>
    <row r="47" spans="1:18">
      <c r="A47" s="15" t="s">
        <v>444</v>
      </c>
      <c r="B47" s="17" t="n">
        <v>5928</v>
      </c>
      <c r="C47" s="18">
        <f>(0.0/B47*100)</f>
        <v/>
      </c>
      <c r="D47" s="19" t="n">
        <v>5928</v>
      </c>
      <c r="E47" s="18" t="n">
        <v>474.79435293</v>
      </c>
      <c r="F47" s="20" t="n">
        <v>10.79084802</v>
      </c>
      <c r="G47" s="18" t="n">
        <v>428.85076244</v>
      </c>
      <c r="H47" s="20" t="n">
        <v>4.84459955</v>
      </c>
      <c r="I47" s="18" t="s">
        <v>404</v>
      </c>
      <c r="J47" s="20" t="s">
        <v>404</v>
      </c>
      <c r="K47" s="18" t="s">
        <v>404</v>
      </c>
      <c r="L47" s="20" t="s">
        <v>404</v>
      </c>
      <c r="M47" s="18" t="s">
        <v>404</v>
      </c>
      <c r="N47" s="20" t="s">
        <v>404</v>
      </c>
      <c r="O47" s="18" t="s">
        <v>404</v>
      </c>
      <c r="P47" s="20" t="s">
        <v>404</v>
      </c>
      <c r="Q47" s="18" t="n">
        <v>447.69159959</v>
      </c>
      <c r="R47" s="20" t="n">
        <v>21.12741244</v>
      </c>
    </row>
    <row r="48" spans="1:18">
      <c r="A48" s="15" t="s">
        <v>445</v>
      </c>
      <c r="B48" s="17" t="n">
        <v>9841</v>
      </c>
      <c r="C48" s="18">
        <f>(0.0/B48*100)</f>
        <v/>
      </c>
      <c r="D48" s="19" t="n">
        <v>9841</v>
      </c>
      <c r="E48" s="18" t="n">
        <v>539.92222148</v>
      </c>
      <c r="F48" s="20" t="n">
        <v>7.45862002</v>
      </c>
      <c r="G48" s="18" t="n">
        <v>517.54763311</v>
      </c>
      <c r="H48" s="20" t="n">
        <v>8.8103338</v>
      </c>
      <c r="I48" s="18" t="s">
        <v>404</v>
      </c>
      <c r="J48" s="20" t="s">
        <v>404</v>
      </c>
      <c r="K48" s="18" t="s">
        <v>404</v>
      </c>
      <c r="L48" s="20" t="s">
        <v>404</v>
      </c>
      <c r="M48" s="18" t="s">
        <v>404</v>
      </c>
      <c r="N48" s="20" t="s">
        <v>404</v>
      </c>
      <c r="O48" s="18" t="s">
        <v>404</v>
      </c>
      <c r="P48" s="20" t="s">
        <v>404</v>
      </c>
      <c r="Q48" s="18" t="n">
        <v>462.79797179</v>
      </c>
      <c r="R48" s="20" t="n">
        <v>22.4709122</v>
      </c>
    </row>
    <row r="49" spans="1:18">
      <c r="A49" s="15" t="s">
        <v>446</v>
      </c>
      <c r="B49" s="17" t="n">
        <v>6349</v>
      </c>
      <c r="C49" s="18">
        <f>(52.0/B49*100)</f>
        <v/>
      </c>
      <c r="D49" s="19" t="n">
        <v>6297</v>
      </c>
      <c r="E49" s="18" t="n">
        <v>400.75113902</v>
      </c>
      <c r="F49" s="20" t="n">
        <v>8.641294970000001</v>
      </c>
      <c r="G49" s="18" t="n">
        <v>411.39564361</v>
      </c>
      <c r="H49" s="20" t="n">
        <v>3.3219998</v>
      </c>
      <c r="I49" s="18" t="s">
        <v>404</v>
      </c>
      <c r="J49" s="20" t="s">
        <v>404</v>
      </c>
      <c r="K49" s="18" t="s">
        <v>404</v>
      </c>
      <c r="L49" s="20" t="s">
        <v>404</v>
      </c>
      <c r="M49" s="18" t="s">
        <v>404</v>
      </c>
      <c r="N49" s="20" t="s">
        <v>404</v>
      </c>
      <c r="O49" s="18" t="s">
        <v>404</v>
      </c>
      <c r="P49" s="20" t="s">
        <v>404</v>
      </c>
      <c r="Q49" s="18" t="n">
        <v>389.05061489</v>
      </c>
      <c r="R49" s="20" t="n">
        <v>18.54944215</v>
      </c>
    </row>
    <row r="50" spans="1:18">
      <c r="A50" s="15" t="s">
        <v>447</v>
      </c>
      <c r="B50" s="17" t="n">
        <v>11795</v>
      </c>
      <c r="C50" s="18">
        <f>(1031.0/B50*100)</f>
        <v/>
      </c>
      <c r="D50" s="19" t="n">
        <v>10764</v>
      </c>
      <c r="E50" s="18" t="n">
        <v>396.19966303</v>
      </c>
      <c r="F50" s="20" t="n">
        <v>4.12559107</v>
      </c>
      <c r="G50" s="18" t="n">
        <v>390.89158994</v>
      </c>
      <c r="H50" s="20" t="n">
        <v>3.43299239</v>
      </c>
      <c r="I50" s="18" t="s">
        <v>404</v>
      </c>
      <c r="J50" s="20" t="s">
        <v>404</v>
      </c>
      <c r="K50" s="18" t="s">
        <v>404</v>
      </c>
      <c r="L50" s="20" t="s">
        <v>404</v>
      </c>
      <c r="M50" s="18" t="s">
        <v>404</v>
      </c>
      <c r="N50" s="20" t="s">
        <v>404</v>
      </c>
      <c r="O50" s="18" t="s">
        <v>404</v>
      </c>
      <c r="P50" s="20" t="s">
        <v>404</v>
      </c>
      <c r="Q50" s="18" t="n">
        <v>391.207818</v>
      </c>
      <c r="R50" s="20" t="n">
        <v>8.09731599</v>
      </c>
    </row>
    <row r="51" spans="1:18">
      <c r="A51" s="15" t="s">
        <v>448</v>
      </c>
      <c r="B51" s="17" t="n">
        <v>6866</v>
      </c>
      <c r="C51" s="18">
        <f>(0.0/B51*100)</f>
        <v/>
      </c>
      <c r="D51" s="19" t="n">
        <v>6866</v>
      </c>
      <c r="E51" s="18" t="n">
        <v>401.53747923</v>
      </c>
      <c r="F51" s="20" t="n">
        <v>5.39717019</v>
      </c>
      <c r="G51" s="18" t="n">
        <v>401.22406547</v>
      </c>
      <c r="H51" s="20" t="n">
        <v>2.8050578</v>
      </c>
      <c r="I51" s="18" t="s">
        <v>404</v>
      </c>
      <c r="J51" s="20" t="s">
        <v>404</v>
      </c>
      <c r="K51" s="18" t="s">
        <v>404</v>
      </c>
      <c r="L51" s="20" t="s">
        <v>404</v>
      </c>
      <c r="M51" s="18" t="s">
        <v>404</v>
      </c>
      <c r="N51" s="20" t="s">
        <v>404</v>
      </c>
      <c r="O51" s="18" t="s">
        <v>404</v>
      </c>
      <c r="P51" s="20" t="s">
        <v>404</v>
      </c>
      <c r="Q51" s="18" t="n">
        <v>371.82184133</v>
      </c>
      <c r="R51" s="20" t="n">
        <v>12.43650589</v>
      </c>
    </row>
    <row r="52" spans="1:18">
      <c r="A52" s="15" t="s">
        <v>449</v>
      </c>
      <c r="B52" s="17" t="n">
        <v>5809</v>
      </c>
      <c r="C52" s="18">
        <f>(0.0/B52*100)</f>
        <v/>
      </c>
      <c r="D52" s="19" t="n">
        <v>5809</v>
      </c>
      <c r="E52" s="18" t="n">
        <v>482.45574912</v>
      </c>
      <c r="F52" s="20" t="n">
        <v>8.023583629999999</v>
      </c>
      <c r="G52" s="18" t="n">
        <v>459.14623902</v>
      </c>
      <c r="H52" s="20" t="n">
        <v>3.46482956</v>
      </c>
      <c r="I52" s="18" t="s">
        <v>404</v>
      </c>
      <c r="J52" s="20" t="s">
        <v>404</v>
      </c>
      <c r="K52" s="18" t="s">
        <v>404</v>
      </c>
      <c r="L52" s="20" t="s">
        <v>404</v>
      </c>
      <c r="M52" s="18" t="s">
        <v>404</v>
      </c>
      <c r="N52" s="20" t="s">
        <v>404</v>
      </c>
      <c r="O52" s="18" t="s">
        <v>404</v>
      </c>
      <c r="P52" s="20" t="s">
        <v>404</v>
      </c>
      <c r="Q52" s="18" t="n">
        <v>486.16579602</v>
      </c>
      <c r="R52" s="20" t="n">
        <v>14.56667146</v>
      </c>
    </row>
    <row r="53" spans="1:18">
      <c r="A53" s="15" t="s">
        <v>450</v>
      </c>
      <c r="B53" s="17" t="n">
        <v>5571</v>
      </c>
      <c r="C53" s="18">
        <f>(0.0/B53*100)</f>
        <v/>
      </c>
      <c r="D53" s="19" t="n">
        <v>5571</v>
      </c>
      <c r="E53" s="18" t="n">
        <v>457.53452553</v>
      </c>
      <c r="F53" s="20" t="n">
        <v>3.16194402</v>
      </c>
      <c r="G53" s="18" t="n">
        <v>430.31579767</v>
      </c>
      <c r="H53" s="20" t="n">
        <v>2.09530696</v>
      </c>
      <c r="I53" s="18" t="s">
        <v>404</v>
      </c>
      <c r="J53" s="20" t="s">
        <v>404</v>
      </c>
      <c r="K53" s="18" t="s">
        <v>404</v>
      </c>
      <c r="L53" s="20" t="s">
        <v>404</v>
      </c>
      <c r="M53" s="18" t="s">
        <v>404</v>
      </c>
      <c r="N53" s="20" t="s">
        <v>404</v>
      </c>
      <c r="O53" s="18" t="s">
        <v>404</v>
      </c>
      <c r="P53" s="20" t="s">
        <v>404</v>
      </c>
      <c r="Q53" s="18" t="n">
        <v>437.69660365</v>
      </c>
      <c r="R53" s="20" t="n">
        <v>4.87118119</v>
      </c>
    </row>
    <row r="54" spans="1:18">
      <c r="A54" s="15" t="s">
        <v>451</v>
      </c>
      <c r="B54" s="17" t="n">
        <v>4740</v>
      </c>
      <c r="C54" s="18">
        <f>(199.0/B54*100)</f>
        <v/>
      </c>
      <c r="D54" s="19" t="n">
        <v>4541</v>
      </c>
      <c r="E54" s="18" t="n">
        <v>340.13292918</v>
      </c>
      <c r="F54" s="20" t="n">
        <v>5.03642484</v>
      </c>
      <c r="G54" s="18" t="n">
        <v>324.30274929</v>
      </c>
      <c r="H54" s="20" t="n">
        <v>3.97788806</v>
      </c>
      <c r="I54" s="18" t="s">
        <v>404</v>
      </c>
      <c r="J54" s="20" t="s">
        <v>404</v>
      </c>
      <c r="K54" s="18" t="s">
        <v>404</v>
      </c>
      <c r="L54" s="20" t="s">
        <v>404</v>
      </c>
      <c r="M54" s="18" t="s">
        <v>404</v>
      </c>
      <c r="N54" s="20" t="s">
        <v>404</v>
      </c>
      <c r="O54" s="18" t="s">
        <v>404</v>
      </c>
      <c r="P54" s="20" t="s">
        <v>404</v>
      </c>
      <c r="Q54" s="18" t="n">
        <v>303.1063712</v>
      </c>
      <c r="R54" s="20" t="n">
        <v>6.02600885</v>
      </c>
    </row>
    <row r="55" spans="1:18">
      <c r="A55" s="15" t="s">
        <v>452</v>
      </c>
      <c r="B55" s="17" t="n">
        <v>5316</v>
      </c>
      <c r="C55" s="18">
        <f>(43.0/B55*100)</f>
        <v/>
      </c>
      <c r="D55" s="19" t="n">
        <v>5273</v>
      </c>
      <c r="E55" s="18" t="n">
        <v>410.54797247</v>
      </c>
      <c r="F55" s="20" t="n">
        <v>6.1633508</v>
      </c>
      <c r="G55" s="18" t="n">
        <v>400.56745896</v>
      </c>
      <c r="H55" s="20" t="n">
        <v>4.33583401</v>
      </c>
      <c r="I55" s="18" t="s">
        <v>404</v>
      </c>
      <c r="J55" s="20" t="s">
        <v>404</v>
      </c>
      <c r="K55" s="18" t="s">
        <v>404</v>
      </c>
      <c r="L55" s="20" t="s">
        <v>404</v>
      </c>
      <c r="M55" s="18" t="s">
        <v>404</v>
      </c>
      <c r="N55" s="20" t="s">
        <v>404</v>
      </c>
      <c r="O55" s="18" t="s">
        <v>404</v>
      </c>
      <c r="P55" s="20" t="s">
        <v>404</v>
      </c>
      <c r="Q55" s="18" t="n">
        <v>400.62334696</v>
      </c>
      <c r="R55" s="20" t="n">
        <v>15.05260436</v>
      </c>
    </row>
    <row r="56" spans="1:18">
      <c r="A56" s="15" t="s">
        <v>453</v>
      </c>
      <c r="B56" s="17" t="n">
        <v>5359</v>
      </c>
      <c r="C56" s="18">
        <f>(0.0/B56*100)</f>
        <v/>
      </c>
      <c r="D56" s="19" t="n">
        <v>5359</v>
      </c>
      <c r="E56" s="18" t="n">
        <v>554.49103242</v>
      </c>
      <c r="F56" s="20" t="n">
        <v>3.29626195</v>
      </c>
      <c r="G56" s="18" t="n">
        <v>529.32059382</v>
      </c>
      <c r="H56" s="20" t="n">
        <v>9.53997573</v>
      </c>
      <c r="I56" s="18" t="s">
        <v>404</v>
      </c>
      <c r="J56" s="20" t="s">
        <v>404</v>
      </c>
      <c r="K56" s="18" t="s">
        <v>404</v>
      </c>
      <c r="L56" s="20" t="s">
        <v>404</v>
      </c>
      <c r="M56" s="18" t="s">
        <v>404</v>
      </c>
      <c r="N56" s="20" t="s">
        <v>404</v>
      </c>
      <c r="O56" s="18" t="s">
        <v>404</v>
      </c>
      <c r="P56" s="20" t="s">
        <v>404</v>
      </c>
      <c r="Q56" s="18" t="n">
        <v>544.45860103</v>
      </c>
      <c r="R56" s="20" t="n">
        <v>11.69205451</v>
      </c>
    </row>
    <row r="57" spans="1:18">
      <c r="A57" s="15" t="s">
        <v>454</v>
      </c>
      <c r="B57" s="17" t="n">
        <v>6513</v>
      </c>
      <c r="C57" s="18">
        <f>(0.0/B57*100)</f>
        <v/>
      </c>
      <c r="D57" s="19" t="n">
        <v>6513</v>
      </c>
      <c r="E57" s="18" t="n">
        <v>377.3654728</v>
      </c>
      <c r="F57" s="20" t="n">
        <v>6.58786928</v>
      </c>
      <c r="G57" s="18" t="n">
        <v>388.23721039</v>
      </c>
      <c r="H57" s="20" t="n">
        <v>4.23289673</v>
      </c>
      <c r="I57" s="18" t="s">
        <v>404</v>
      </c>
      <c r="J57" s="20" t="s">
        <v>404</v>
      </c>
      <c r="K57" s="18" t="s">
        <v>404</v>
      </c>
      <c r="L57" s="20" t="s">
        <v>404</v>
      </c>
      <c r="M57" s="18" t="s">
        <v>404</v>
      </c>
      <c r="N57" s="20" t="s">
        <v>404</v>
      </c>
      <c r="O57" s="18" t="s">
        <v>404</v>
      </c>
      <c r="P57" s="20" t="s">
        <v>404</v>
      </c>
      <c r="Q57" s="18" t="n">
        <v>394.47591842</v>
      </c>
      <c r="R57" s="20" t="n">
        <v>11.53739007</v>
      </c>
    </row>
    <row r="58" spans="1:18">
      <c r="A58" s="15" t="s">
        <v>455</v>
      </c>
      <c r="B58" s="17" t="n">
        <v>7267</v>
      </c>
      <c r="C58" s="18">
        <f>(0.0/B58*100)</f>
        <v/>
      </c>
      <c r="D58" s="19" t="n">
        <v>7267</v>
      </c>
      <c r="E58" s="18" t="n">
        <v>387.52979086</v>
      </c>
      <c r="F58" s="20" t="n">
        <v>5.8139895</v>
      </c>
      <c r="G58" s="18" t="n">
        <v>376.81337453</v>
      </c>
      <c r="H58" s="20" t="n">
        <v>3.56427598</v>
      </c>
      <c r="I58" s="18" t="s">
        <v>404</v>
      </c>
      <c r="J58" s="20" t="s">
        <v>404</v>
      </c>
      <c r="K58" s="18" t="s">
        <v>404</v>
      </c>
      <c r="L58" s="20" t="s">
        <v>404</v>
      </c>
      <c r="M58" s="18" t="s">
        <v>404</v>
      </c>
      <c r="N58" s="20" t="s">
        <v>404</v>
      </c>
      <c r="O58" s="18" t="s">
        <v>404</v>
      </c>
      <c r="P58" s="20" t="s">
        <v>404</v>
      </c>
      <c r="Q58" s="18" t="n">
        <v>379.87212267</v>
      </c>
      <c r="R58" s="20" t="n">
        <v>14.11690724</v>
      </c>
    </row>
    <row r="59" spans="1:18">
      <c r="A59" s="15" t="s">
        <v>456</v>
      </c>
      <c r="B59" s="17" t="n">
        <v>4826</v>
      </c>
      <c r="C59" s="18">
        <f>(0.0/B59*100)</f>
        <v/>
      </c>
      <c r="D59" s="19" t="n">
        <v>4826</v>
      </c>
      <c r="E59" s="18" t="n">
        <v>389.02584351</v>
      </c>
      <c r="F59" s="20" t="n">
        <v>6.27786653</v>
      </c>
      <c r="G59" s="18" t="n">
        <v>356.66847653</v>
      </c>
      <c r="H59" s="20" t="n">
        <v>1.54326106</v>
      </c>
      <c r="I59" s="18" t="s">
        <v>404</v>
      </c>
      <c r="J59" s="20" t="s">
        <v>404</v>
      </c>
      <c r="K59" s="18" t="s">
        <v>404</v>
      </c>
      <c r="L59" s="20" t="s">
        <v>404</v>
      </c>
      <c r="M59" s="18" t="s">
        <v>404</v>
      </c>
      <c r="N59" s="20" t="s">
        <v>404</v>
      </c>
      <c r="O59" s="18" t="s">
        <v>404</v>
      </c>
      <c r="P59" s="20" t="s">
        <v>404</v>
      </c>
      <c r="Q59" s="18" t="n">
        <v>348.02606511</v>
      </c>
      <c r="R59" s="20" t="n">
        <v>5.79481597</v>
      </c>
    </row>
    <row r="60" spans="1:18">
      <c r="A60" s="15" t="s">
        <v>457</v>
      </c>
      <c r="B60" s="17" t="n">
        <v>4546</v>
      </c>
      <c r="C60" s="18">
        <f>(0.0/B60*100)</f>
        <v/>
      </c>
      <c r="D60" s="19" t="n">
        <v>4546</v>
      </c>
      <c r="E60" s="18" t="n">
        <v>428.63031866</v>
      </c>
      <c r="F60" s="20" t="n">
        <v>26.00202959</v>
      </c>
      <c r="G60" s="18" t="n">
        <v>408.70739324</v>
      </c>
      <c r="H60" s="20" t="n">
        <v>4.90931692</v>
      </c>
      <c r="I60" s="18" t="s">
        <v>404</v>
      </c>
      <c r="J60" s="20" t="s">
        <v>404</v>
      </c>
      <c r="K60" s="18" t="s">
        <v>404</v>
      </c>
      <c r="L60" s="20" t="s">
        <v>404</v>
      </c>
      <c r="M60" s="18" t="s">
        <v>404</v>
      </c>
      <c r="N60" s="20" t="s">
        <v>404</v>
      </c>
      <c r="O60" s="18" t="s">
        <v>404</v>
      </c>
      <c r="P60" s="20" t="s">
        <v>404</v>
      </c>
      <c r="Q60" s="18" t="n">
        <v>356.0426258</v>
      </c>
      <c r="R60" s="20" t="n">
        <v>7.86589823</v>
      </c>
    </row>
    <row r="61" spans="1:18">
      <c r="A61" s="15" t="s">
        <v>458</v>
      </c>
      <c r="B61" s="17" t="n">
        <v>6525</v>
      </c>
      <c r="C61" s="18">
        <f>(0.0/B61*100)</f>
        <v/>
      </c>
      <c r="D61" s="19" t="n">
        <v>6525</v>
      </c>
      <c r="E61" s="18" t="n">
        <v>496.54029075</v>
      </c>
      <c r="F61" s="20" t="n">
        <v>9.72896227</v>
      </c>
      <c r="G61" s="18" t="n">
        <v>474.31325294</v>
      </c>
      <c r="H61" s="20" t="n">
        <v>2.19438873</v>
      </c>
      <c r="I61" s="18" t="s">
        <v>404</v>
      </c>
      <c r="J61" s="20" t="s">
        <v>404</v>
      </c>
      <c r="K61" s="18" t="s">
        <v>404</v>
      </c>
      <c r="L61" s="20" t="s">
        <v>404</v>
      </c>
      <c r="M61" s="18" t="s">
        <v>404</v>
      </c>
      <c r="N61" s="20" t="s">
        <v>404</v>
      </c>
      <c r="O61" s="18" t="s">
        <v>404</v>
      </c>
      <c r="P61" s="20" t="s">
        <v>404</v>
      </c>
      <c r="Q61" s="18" t="n">
        <v>479.69961775</v>
      </c>
      <c r="R61" s="20" t="n">
        <v>10.75255068</v>
      </c>
    </row>
    <row r="62" spans="1:18">
      <c r="A62" s="15" t="s">
        <v>459</v>
      </c>
      <c r="B62" s="17" t="n">
        <v>4476</v>
      </c>
      <c r="C62" s="18">
        <f>(0.0/B62*100)</f>
        <v/>
      </c>
      <c r="D62" s="19" t="n">
        <v>4476</v>
      </c>
      <c r="E62" s="18" t="n">
        <v>555.36654977</v>
      </c>
      <c r="F62" s="20" t="n">
        <v>1.5697314</v>
      </c>
      <c r="G62" s="18" t="n">
        <v>537.40935215</v>
      </c>
      <c r="H62" s="20" t="n">
        <v>1.52152551</v>
      </c>
      <c r="I62" s="18" t="s">
        <v>404</v>
      </c>
      <c r="J62" s="20" t="s">
        <v>404</v>
      </c>
      <c r="K62" s="18" t="s">
        <v>404</v>
      </c>
      <c r="L62" s="20" t="s">
        <v>404</v>
      </c>
      <c r="M62" s="18" t="s">
        <v>404</v>
      </c>
      <c r="N62" s="20" t="s">
        <v>404</v>
      </c>
      <c r="O62" s="18" t="s">
        <v>404</v>
      </c>
      <c r="P62" s="20" t="s">
        <v>404</v>
      </c>
      <c r="Q62" s="18" t="n">
        <v>522.0738081</v>
      </c>
      <c r="R62" s="20" t="n">
        <v>4.98914061</v>
      </c>
    </row>
    <row r="63" spans="1:18">
      <c r="A63" s="15" t="s">
        <v>460</v>
      </c>
      <c r="B63" s="17" t="n">
        <v>5324</v>
      </c>
      <c r="C63" s="18">
        <f>(0.0/B63*100)</f>
        <v/>
      </c>
      <c r="D63" s="19" t="n">
        <v>5324</v>
      </c>
      <c r="E63" s="18" t="n">
        <v>381.93822695</v>
      </c>
      <c r="F63" s="20" t="n">
        <v>2.95772592</v>
      </c>
      <c r="G63" s="18" t="n">
        <v>363.73057831</v>
      </c>
      <c r="H63" s="20" t="n">
        <v>1.75161381</v>
      </c>
      <c r="I63" s="18" t="s">
        <v>404</v>
      </c>
      <c r="J63" s="20" t="s">
        <v>404</v>
      </c>
      <c r="K63" s="18" t="s">
        <v>404</v>
      </c>
      <c r="L63" s="20" t="s">
        <v>404</v>
      </c>
      <c r="M63" s="18" t="s">
        <v>404</v>
      </c>
      <c r="N63" s="20" t="s">
        <v>404</v>
      </c>
      <c r="O63" s="18" t="s">
        <v>404</v>
      </c>
      <c r="P63" s="20" t="s">
        <v>404</v>
      </c>
      <c r="Q63" s="18" t="n">
        <v>398.1229544</v>
      </c>
      <c r="R63" s="20" t="n">
        <v>5.32789885</v>
      </c>
    </row>
    <row r="64" spans="1:18">
      <c r="A64" s="15" t="s">
        <v>461</v>
      </c>
      <c r="B64" s="17" t="n">
        <v>3634</v>
      </c>
      <c r="C64" s="18">
        <f>(27.0/B64*100)</f>
        <v/>
      </c>
      <c r="D64" s="19" t="n">
        <v>3607</v>
      </c>
      <c r="E64" s="18" t="n">
        <v>480.19666137</v>
      </c>
      <c r="F64" s="20" t="n">
        <v>3.00375772</v>
      </c>
      <c r="G64" s="18" t="n">
        <v>483.21787605</v>
      </c>
      <c r="H64" s="20" t="n">
        <v>2.22352085</v>
      </c>
      <c r="I64" s="18" t="s">
        <v>404</v>
      </c>
      <c r="J64" s="20" t="s">
        <v>404</v>
      </c>
      <c r="K64" s="18" t="s">
        <v>404</v>
      </c>
      <c r="L64" s="20" t="s">
        <v>404</v>
      </c>
      <c r="M64" s="18" t="s">
        <v>404</v>
      </c>
      <c r="N64" s="20" t="s">
        <v>404</v>
      </c>
      <c r="O64" s="18" t="s">
        <v>404</v>
      </c>
      <c r="P64" s="20" t="s">
        <v>404</v>
      </c>
      <c r="Q64" s="18" t="n">
        <v>417.83369113</v>
      </c>
      <c r="R64" s="20" t="n">
        <v>6.72210139</v>
      </c>
    </row>
    <row r="65" spans="1:18">
      <c r="A65" s="15" t="s">
        <v>462</v>
      </c>
      <c r="B65" s="17" t="n">
        <v>5325</v>
      </c>
      <c r="C65" s="18">
        <f>(0.0/B65*100)</f>
        <v/>
      </c>
      <c r="D65" s="19" t="n">
        <v>5325</v>
      </c>
      <c r="E65" s="18" t="n">
        <v>411.99721065</v>
      </c>
      <c r="F65" s="20" t="n">
        <v>4.79136353</v>
      </c>
      <c r="G65" s="18" t="n">
        <v>422.44270442</v>
      </c>
      <c r="H65" s="20" t="n">
        <v>4.33578162</v>
      </c>
      <c r="I65" s="18" t="s">
        <v>404</v>
      </c>
      <c r="J65" s="20" t="s">
        <v>404</v>
      </c>
      <c r="K65" s="18" t="s">
        <v>404</v>
      </c>
      <c r="L65" s="20" t="s">
        <v>404</v>
      </c>
      <c r="M65" s="18" t="s">
        <v>404</v>
      </c>
      <c r="N65" s="20" t="s">
        <v>404</v>
      </c>
      <c r="O65" s="18" t="s">
        <v>404</v>
      </c>
      <c r="P65" s="20" t="s">
        <v>404</v>
      </c>
      <c r="Q65" s="18" t="n">
        <v>436.66392333</v>
      </c>
      <c r="R65" s="20" t="n">
        <v>11.69593176</v>
      </c>
    </row>
    <row r="66" spans="1:18">
      <c r="A66" s="15" t="s">
        <v>463</v>
      </c>
      <c r="B66" s="17" t="n">
        <v>5665</v>
      </c>
      <c r="C66" s="18">
        <f>(0.0/B66*100)</f>
        <v/>
      </c>
      <c r="D66" s="19" t="n">
        <v>5665</v>
      </c>
      <c r="E66" s="18" t="n">
        <v>437.35262039</v>
      </c>
      <c r="F66" s="20" t="n">
        <v>2.56798613</v>
      </c>
      <c r="G66" s="18" t="n">
        <v>410.56234726</v>
      </c>
      <c r="H66" s="20" t="n">
        <v>1.91969951</v>
      </c>
      <c r="I66" s="18" t="s">
        <v>404</v>
      </c>
      <c r="J66" s="20" t="s">
        <v>404</v>
      </c>
      <c r="K66" s="18" t="s">
        <v>404</v>
      </c>
      <c r="L66" s="20" t="s">
        <v>404</v>
      </c>
      <c r="M66" s="18" t="s">
        <v>404</v>
      </c>
      <c r="N66" s="20" t="s">
        <v>404</v>
      </c>
      <c r="O66" s="18" t="s">
        <v>404</v>
      </c>
      <c r="P66" s="20" t="s">
        <v>404</v>
      </c>
      <c r="Q66" s="18" t="n">
        <v>417.57238912</v>
      </c>
      <c r="R66" s="20" t="n">
        <v>7.15211351</v>
      </c>
    </row>
    <row r="67" spans="1:18">
      <c r="A67" s="15" t="s">
        <v>464</v>
      </c>
      <c r="B67" s="17" t="n">
        <v>6971</v>
      </c>
      <c r="C67" s="18">
        <f>(0.0/B67*100)</f>
        <v/>
      </c>
      <c r="D67" s="19" t="n">
        <v>6971</v>
      </c>
      <c r="E67" s="18" t="n">
        <v>396.16560926</v>
      </c>
      <c r="F67" s="20" t="n">
        <v>6.51200214</v>
      </c>
      <c r="G67" s="18" t="n">
        <v>382.32437909</v>
      </c>
      <c r="H67" s="20" t="n">
        <v>3.40031429</v>
      </c>
      <c r="I67" s="18" t="s">
        <v>404</v>
      </c>
      <c r="J67" s="20" t="s">
        <v>404</v>
      </c>
      <c r="K67" s="18" t="s">
        <v>404</v>
      </c>
      <c r="L67" s="20" t="s">
        <v>404</v>
      </c>
      <c r="M67" s="18" t="s">
        <v>404</v>
      </c>
      <c r="N67" s="20" t="s">
        <v>404</v>
      </c>
      <c r="O67" s="18" t="s">
        <v>404</v>
      </c>
      <c r="P67" s="20" t="s">
        <v>404</v>
      </c>
      <c r="Q67" s="18" t="n">
        <v>395.20975521</v>
      </c>
      <c r="R67" s="20" t="n">
        <v>16.55498112</v>
      </c>
    </row>
    <row r="68" spans="1:18">
      <c r="A68" s="15" t="s">
        <v>465</v>
      </c>
      <c r="B68" s="17" t="n">
        <v>12083</v>
      </c>
      <c r="C68" s="18">
        <f>(0.0/B68*100)</f>
        <v/>
      </c>
      <c r="D68" s="19" t="n">
        <v>12083</v>
      </c>
      <c r="E68" s="18" t="n">
        <v>427.70848203</v>
      </c>
      <c r="F68" s="20" t="n">
        <v>1.93725225</v>
      </c>
      <c r="G68" s="18" t="n">
        <v>393.34744842</v>
      </c>
      <c r="H68" s="20" t="n">
        <v>1.50563264</v>
      </c>
      <c r="I68" s="18" t="s">
        <v>404</v>
      </c>
      <c r="J68" s="20" t="s">
        <v>404</v>
      </c>
      <c r="K68" s="18" t="s">
        <v>404</v>
      </c>
      <c r="L68" s="20" t="s">
        <v>404</v>
      </c>
      <c r="M68" s="18" t="s">
        <v>404</v>
      </c>
      <c r="N68" s="20" t="s">
        <v>404</v>
      </c>
      <c r="O68" s="18" t="s">
        <v>404</v>
      </c>
      <c r="P68" s="20" t="s">
        <v>404</v>
      </c>
      <c r="Q68" s="18" t="n">
        <v>414.5246142</v>
      </c>
      <c r="R68" s="20" t="n">
        <v>6.55633189</v>
      </c>
    </row>
    <row r="69" spans="1:18">
      <c r="A69" s="15" t="s">
        <v>466</v>
      </c>
      <c r="B69" s="17" t="n">
        <v>4876</v>
      </c>
      <c r="C69" s="18">
        <f>(0.0/B69*100)</f>
        <v/>
      </c>
      <c r="D69" s="19" t="n">
        <v>4876</v>
      </c>
      <c r="E69" s="18" t="n">
        <v>458.60699511</v>
      </c>
      <c r="F69" s="20" t="n">
        <v>6.60512061</v>
      </c>
      <c r="G69" s="18" t="n">
        <v>432.94333175</v>
      </c>
      <c r="H69" s="20" t="n">
        <v>4.8340111</v>
      </c>
      <c r="I69" s="18" t="s">
        <v>404</v>
      </c>
      <c r="J69" s="20" t="s">
        <v>404</v>
      </c>
      <c r="K69" s="18" t="s">
        <v>404</v>
      </c>
      <c r="L69" s="20" t="s">
        <v>404</v>
      </c>
      <c r="M69" s="18" t="s">
        <v>404</v>
      </c>
      <c r="N69" s="20" t="s">
        <v>404</v>
      </c>
      <c r="O69" s="18" t="s">
        <v>404</v>
      </c>
      <c r="P69" s="20" t="s">
        <v>404</v>
      </c>
      <c r="Q69" s="18" t="n">
        <v>445.10073621</v>
      </c>
      <c r="R69" s="20" t="n">
        <v>56.6548156</v>
      </c>
    </row>
    <row r="70" spans="1:18">
      <c r="A70" s="15" t="s">
        <v>467</v>
      </c>
      <c r="B70" s="17" t="n">
        <v>6036</v>
      </c>
      <c r="C70" s="18">
        <f>(0.0/B70*100)</f>
        <v/>
      </c>
      <c r="D70" s="19" t="n">
        <v>6036</v>
      </c>
      <c r="E70" s="18" t="n">
        <v>506.29834015</v>
      </c>
      <c r="F70" s="20" t="n">
        <v>6.18131434</v>
      </c>
      <c r="G70" s="18" t="n">
        <v>489.25257416</v>
      </c>
      <c r="H70" s="20" t="n">
        <v>3.54089564</v>
      </c>
      <c r="I70" s="18" t="s">
        <v>404</v>
      </c>
      <c r="J70" s="20" t="s">
        <v>404</v>
      </c>
      <c r="K70" s="18" t="s">
        <v>404</v>
      </c>
      <c r="L70" s="20" t="s">
        <v>404</v>
      </c>
      <c r="M70" s="18" t="s">
        <v>404</v>
      </c>
      <c r="N70" s="20" t="s">
        <v>404</v>
      </c>
      <c r="O70" s="18" t="s">
        <v>404</v>
      </c>
      <c r="P70" s="20" t="s">
        <v>404</v>
      </c>
      <c r="Q70" s="18" t="n">
        <v>469.12933936</v>
      </c>
      <c r="R70" s="20" t="n">
        <v>13.93171382</v>
      </c>
    </row>
    <row r="71" spans="1:18">
      <c r="A71" s="15" t="s">
        <v>468</v>
      </c>
      <c r="B71" s="17" t="n">
        <v>6115</v>
      </c>
      <c r="C71" s="18">
        <f>(0.0/B71*100)</f>
        <v/>
      </c>
      <c r="D71" s="19" t="n">
        <v>6115</v>
      </c>
      <c r="E71" s="18" t="n">
        <v>617.52853886</v>
      </c>
      <c r="F71" s="20" t="n">
        <v>2.51044464</v>
      </c>
      <c r="G71" s="18" t="n">
        <v>548.9231548</v>
      </c>
      <c r="H71" s="20" t="n">
        <v>1.6755525</v>
      </c>
      <c r="I71" s="18" t="s">
        <v>404</v>
      </c>
      <c r="J71" s="20" t="s">
        <v>404</v>
      </c>
      <c r="K71" s="18" t="s">
        <v>404</v>
      </c>
      <c r="L71" s="20" t="s">
        <v>404</v>
      </c>
      <c r="M71" s="18" t="s">
        <v>404</v>
      </c>
      <c r="N71" s="20" t="s">
        <v>404</v>
      </c>
      <c r="O71" s="18" t="s">
        <v>404</v>
      </c>
      <c r="P71" s="20" t="s">
        <v>404</v>
      </c>
      <c r="Q71" s="18" t="n">
        <v>526.41621685</v>
      </c>
      <c r="R71" s="20" t="n">
        <v>5.53700015</v>
      </c>
    </row>
    <row r="72" spans="1:18">
      <c r="A72" s="15" t="s">
        <v>469</v>
      </c>
      <c r="B72" s="17" t="n">
        <v>7708</v>
      </c>
      <c r="C72" s="18">
        <f>(0.0/B72*100)</f>
        <v/>
      </c>
      <c r="D72" s="19" t="n">
        <v>7708</v>
      </c>
      <c r="E72" s="18" t="n">
        <v>550.23917421</v>
      </c>
      <c r="F72" s="20" t="n">
        <v>4.1322182</v>
      </c>
      <c r="G72" s="18" t="n">
        <v>524.32191334</v>
      </c>
      <c r="H72" s="20" t="n">
        <v>7.20470537</v>
      </c>
      <c r="I72" s="18" t="s">
        <v>404</v>
      </c>
      <c r="J72" s="20" t="s">
        <v>404</v>
      </c>
      <c r="K72" s="18" t="s">
        <v>404</v>
      </c>
      <c r="L72" s="20" t="s">
        <v>404</v>
      </c>
      <c r="M72" s="18" t="s">
        <v>404</v>
      </c>
      <c r="N72" s="20" t="s">
        <v>404</v>
      </c>
      <c r="O72" s="18" t="s">
        <v>404</v>
      </c>
      <c r="P72" s="20" t="s">
        <v>404</v>
      </c>
      <c r="Q72" s="18" t="n">
        <v>535.6343265</v>
      </c>
      <c r="R72" s="20" t="n">
        <v>17.95516757</v>
      </c>
    </row>
    <row r="73" spans="1:18">
      <c r="A73" s="15" t="s">
        <v>470</v>
      </c>
      <c r="B73" s="17" t="n">
        <v>8249</v>
      </c>
      <c r="C73" s="18">
        <f>(0.0/B73*100)</f>
        <v/>
      </c>
      <c r="D73" s="19" t="n">
        <v>8249</v>
      </c>
      <c r="E73" s="18" t="n">
        <v>433.97204923</v>
      </c>
      <c r="F73" s="20" t="n">
        <v>5.5700591</v>
      </c>
      <c r="G73" s="18" t="n">
        <v>403.88209397</v>
      </c>
      <c r="H73" s="20" t="n">
        <v>3.75357877</v>
      </c>
      <c r="I73" s="18" t="s">
        <v>404</v>
      </c>
      <c r="J73" s="20" t="s">
        <v>404</v>
      </c>
      <c r="K73" s="18" t="s">
        <v>404</v>
      </c>
      <c r="L73" s="20" t="s">
        <v>404</v>
      </c>
      <c r="M73" s="18" t="s">
        <v>404</v>
      </c>
      <c r="N73" s="20" t="s">
        <v>404</v>
      </c>
      <c r="O73" s="18" t="s">
        <v>404</v>
      </c>
      <c r="P73" s="20" t="s">
        <v>404</v>
      </c>
      <c r="Q73" s="18" t="n">
        <v>417.80883591</v>
      </c>
      <c r="R73" s="20" t="n">
        <v>15.29079629</v>
      </c>
    </row>
    <row r="74" spans="1:18">
      <c r="A74" s="15" t="s">
        <v>471</v>
      </c>
      <c r="B74" s="17" t="n">
        <v>4692</v>
      </c>
      <c r="C74" s="18">
        <f>(484.0/B74*100)</f>
        <v/>
      </c>
      <c r="D74" s="19" t="n">
        <v>4208</v>
      </c>
      <c r="E74" s="18" t="n">
        <v>454.36082849</v>
      </c>
      <c r="F74" s="20" t="n">
        <v>2.34868771</v>
      </c>
      <c r="G74" s="18" t="n">
        <v>395.04967186</v>
      </c>
      <c r="H74" s="20" t="n">
        <v>1.60299516</v>
      </c>
      <c r="I74" s="18" t="s">
        <v>404</v>
      </c>
      <c r="J74" s="20" t="s">
        <v>404</v>
      </c>
      <c r="K74" s="18" t="s">
        <v>404</v>
      </c>
      <c r="L74" s="20" t="s">
        <v>404</v>
      </c>
      <c r="M74" s="18" t="s">
        <v>404</v>
      </c>
      <c r="N74" s="20" t="s">
        <v>404</v>
      </c>
      <c r="O74" s="18" t="s">
        <v>404</v>
      </c>
      <c r="P74" s="20" t="s">
        <v>404</v>
      </c>
      <c r="Q74" s="18" t="n">
        <v>372.07791872</v>
      </c>
      <c r="R74" s="20" t="n">
        <v>4.9112962</v>
      </c>
    </row>
    <row r="75" spans="1:18">
      <c r="A75" s="15" t="s">
        <v>472</v>
      </c>
      <c r="B75" s="17" t="n">
        <v>5375</v>
      </c>
      <c r="C75" s="18">
        <f>(483.0/B75*100)</f>
        <v/>
      </c>
      <c r="D75" s="19" t="n">
        <v>4892</v>
      </c>
      <c r="E75" s="18" t="n">
        <v>343.48963932</v>
      </c>
      <c r="F75" s="20" t="n">
        <v>7.62450022</v>
      </c>
      <c r="G75" s="18" t="n">
        <v>372.54054146</v>
      </c>
      <c r="H75" s="20" t="n">
        <v>5.03139602</v>
      </c>
      <c r="I75" s="18" t="s">
        <v>404</v>
      </c>
      <c r="J75" s="20" t="s">
        <v>404</v>
      </c>
      <c r="K75" s="18" t="s">
        <v>404</v>
      </c>
      <c r="L75" s="20" t="s">
        <v>404</v>
      </c>
      <c r="M75" s="18" t="s">
        <v>404</v>
      </c>
      <c r="N75" s="20" t="s">
        <v>404</v>
      </c>
      <c r="O75" s="18" t="s">
        <v>404</v>
      </c>
      <c r="P75" s="20" t="s">
        <v>404</v>
      </c>
      <c r="Q75" s="18" t="n">
        <v>370.07625418</v>
      </c>
      <c r="R75" s="20" t="n">
        <v>12.58896204</v>
      </c>
    </row>
    <row r="76" spans="1:18">
      <c r="A76" s="15" t="s">
        <v>473</v>
      </c>
      <c r="B76" s="17" t="n">
        <v>14167</v>
      </c>
      <c r="C76" s="18">
        <f>(1400.0/B76*100)</f>
        <v/>
      </c>
      <c r="D76" s="19" t="n">
        <v>12767</v>
      </c>
      <c r="E76" s="18" t="n">
        <v>449.87982403</v>
      </c>
      <c r="F76" s="20" t="n">
        <v>5.34591397</v>
      </c>
      <c r="G76" s="18" t="n">
        <v>419.22040792</v>
      </c>
      <c r="H76" s="20" t="n">
        <v>3.97708827</v>
      </c>
      <c r="I76" s="18" t="s">
        <v>404</v>
      </c>
      <c r="J76" s="20" t="s">
        <v>404</v>
      </c>
      <c r="K76" s="18" t="s">
        <v>404</v>
      </c>
      <c r="L76" s="20" t="s">
        <v>404</v>
      </c>
      <c r="M76" s="18" t="s">
        <v>404</v>
      </c>
      <c r="N76" s="20" t="s">
        <v>404</v>
      </c>
      <c r="O76" s="18" t="s">
        <v>404</v>
      </c>
      <c r="P76" s="20" t="s">
        <v>404</v>
      </c>
      <c r="Q76" s="18" t="n">
        <v>408.02804238</v>
      </c>
      <c r="R76" s="20" t="n">
        <v>10.41116188</v>
      </c>
    </row>
    <row r="77" spans="1:18">
      <c r="A77" s="15" t="s">
        <v>474</v>
      </c>
      <c r="B77" s="17" t="n">
        <v>6062</v>
      </c>
      <c r="C77" s="18">
        <f>(0.0/B77*100)</f>
        <v/>
      </c>
      <c r="D77" s="19" t="n">
        <v>6062</v>
      </c>
      <c r="E77" s="18" t="n">
        <v>408.30655781</v>
      </c>
      <c r="F77" s="20" t="n">
        <v>7.92515596</v>
      </c>
      <c r="G77" s="18" t="n">
        <v>420.28379572</v>
      </c>
      <c r="H77" s="20" t="n">
        <v>3.24178788</v>
      </c>
      <c r="I77" s="18" t="s">
        <v>404</v>
      </c>
      <c r="J77" s="20" t="s">
        <v>404</v>
      </c>
      <c r="K77" s="18" t="s">
        <v>404</v>
      </c>
      <c r="L77" s="20" t="s">
        <v>404</v>
      </c>
      <c r="M77" s="18" t="s">
        <v>404</v>
      </c>
      <c r="N77" s="20" t="s">
        <v>404</v>
      </c>
      <c r="O77" s="18" t="s">
        <v>404</v>
      </c>
      <c r="P77" s="20" t="s">
        <v>404</v>
      </c>
      <c r="Q77" s="18" t="n">
        <v>409.99665318</v>
      </c>
      <c r="R77" s="20" t="n">
        <v>15.18522237</v>
      </c>
    </row>
    <row r="78" spans="1:18">
      <c r="A78" s="15" t="s">
        <v>475</v>
      </c>
      <c r="B78" s="17" t="n">
        <v>5826</v>
      </c>
      <c r="C78" s="18">
        <f>(0.0/B78*100)</f>
        <v/>
      </c>
      <c r="D78" s="19" t="n">
        <v>5826</v>
      </c>
      <c r="E78" s="18" t="n">
        <v>501.61895931</v>
      </c>
      <c r="F78" s="20" t="n">
        <v>10.86575782</v>
      </c>
      <c r="G78" s="18" t="n">
        <v>490.7894414</v>
      </c>
      <c r="H78" s="20" t="n">
        <v>5.34125986</v>
      </c>
      <c r="I78" s="18" t="s">
        <v>404</v>
      </c>
      <c r="J78" s="20" t="s">
        <v>404</v>
      </c>
      <c r="K78" s="18" t="s">
        <v>404</v>
      </c>
      <c r="L78" s="20" t="s">
        <v>404</v>
      </c>
      <c r="M78" s="18" t="s">
        <v>404</v>
      </c>
      <c r="N78" s="20" t="s">
        <v>404</v>
      </c>
      <c r="O78" s="18" t="s">
        <v>404</v>
      </c>
      <c r="P78" s="20" t="s">
        <v>404</v>
      </c>
      <c r="Q78" s="18" t="n">
        <v>524.25123257</v>
      </c>
      <c r="R78" s="20" t="n">
        <v>9.72678344</v>
      </c>
    </row>
    <row customHeight="1" ht="25" r="79" spans="1:18">
      <c r="A79" s="15" t="s">
        <v>476</v>
      </c>
      <c r="B79" s="17" t="n">
        <v>1657</v>
      </c>
      <c r="C79" s="18">
        <f>(21.0/B79*100)</f>
        <v/>
      </c>
      <c r="D79" s="19" t="n">
        <v>1636</v>
      </c>
      <c r="E79" s="18" t="n">
        <v>469.90957731</v>
      </c>
      <c r="F79" s="20" t="n">
        <v>26.38573226</v>
      </c>
      <c r="G79" s="18" t="n">
        <v>454.04908774</v>
      </c>
      <c r="H79" s="20" t="n">
        <v>7.57277154</v>
      </c>
      <c r="I79" s="18" t="s">
        <v>404</v>
      </c>
      <c r="J79" s="20" t="s">
        <v>404</v>
      </c>
      <c r="K79" s="18" t="s">
        <v>404</v>
      </c>
      <c r="L79" s="20" t="s">
        <v>404</v>
      </c>
      <c r="M79" s="18" t="s">
        <v>404</v>
      </c>
      <c r="N79" s="20" t="s">
        <v>404</v>
      </c>
      <c r="O79" s="18" t="s">
        <v>404</v>
      </c>
      <c r="P79" s="20" t="s">
        <v>404</v>
      </c>
      <c r="Q79" s="18" t="n">
        <v>456.31069478</v>
      </c>
      <c r="R79" s="20" t="n">
        <v>50.57502474</v>
      </c>
    </row>
    <row r="80" spans="1:18">
      <c r="A80" s="15" t="s">
        <v>477</v>
      </c>
      <c r="B80" s="17" t="n">
        <v>7841</v>
      </c>
      <c r="C80" s="18">
        <f>(0.0/B80*100)</f>
        <v/>
      </c>
      <c r="D80" s="19" t="n">
        <v>7841</v>
      </c>
      <c r="E80" s="18" t="n">
        <v>459.78980643</v>
      </c>
      <c r="F80" s="20" t="n">
        <v>5.21694352</v>
      </c>
      <c r="G80" s="18" t="n">
        <v>459.86665262</v>
      </c>
      <c r="H80" s="20" t="n">
        <v>7.22360439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448.52473987</v>
      </c>
      <c r="F81" s="20" t="n">
        <v>3.55550026</v>
      </c>
      <c r="G81" s="18" t="n">
        <v>429.02279364</v>
      </c>
      <c r="H81" s="20" t="n">
        <v>9.00352331</v>
      </c>
      <c r="I81" s="18" t="s">
        <v>404</v>
      </c>
      <c r="J81" s="20" t="s">
        <v>404</v>
      </c>
      <c r="K81" s="18" t="s">
        <v>404</v>
      </c>
      <c r="L81" s="20" t="s">
        <v>404</v>
      </c>
      <c r="M81" s="18" t="s">
        <v>404</v>
      </c>
      <c r="N81" s="20" t="s">
        <v>404</v>
      </c>
      <c r="O81" s="18" t="s">
        <v>404</v>
      </c>
      <c r="P81" s="20" t="s">
        <v>404</v>
      </c>
      <c r="Q81" s="18" t="n">
        <v>440.38205202</v>
      </c>
      <c r="R81" s="20" t="n">
        <v>18.94651528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504.80455907</v>
      </c>
      <c r="F7" s="20" t="n">
        <v>3.34836269</v>
      </c>
      <c r="G7" s="18" t="n">
        <v>487.45790798</v>
      </c>
      <c r="H7" s="20" t="n">
        <v>2.36445822</v>
      </c>
      <c r="I7" s="18" t="s">
        <v>404</v>
      </c>
      <c r="J7" s="20" t="s">
        <v>404</v>
      </c>
      <c r="K7" s="18" t="s">
        <v>404</v>
      </c>
      <c r="L7" s="20" t="s">
        <v>404</v>
      </c>
      <c r="M7" s="18" t="s">
        <v>404</v>
      </c>
      <c r="N7" s="20" t="s">
        <v>404</v>
      </c>
      <c r="O7" s="18" t="s">
        <v>404</v>
      </c>
      <c r="P7" s="20" t="s">
        <v>404</v>
      </c>
      <c r="Q7" s="18" t="n">
        <v>481.06380758</v>
      </c>
      <c r="R7" s="20" t="n">
        <v>7.24230239</v>
      </c>
    </row>
    <row r="8" spans="1:18">
      <c r="A8" s="15" t="s">
        <v>405</v>
      </c>
      <c r="B8" s="17" t="n">
        <v>7007</v>
      </c>
      <c r="C8" s="18">
        <f>(0.0/B8*100)</f>
        <v/>
      </c>
      <c r="D8" s="19" t="n">
        <v>7007</v>
      </c>
      <c r="E8" s="18" t="n">
        <v>524.19388709</v>
      </c>
      <c r="F8" s="20" t="n">
        <v>9.88830052</v>
      </c>
      <c r="G8" s="18" t="n">
        <v>490.69554883</v>
      </c>
      <c r="H8" s="20" t="n">
        <v>3.5619377</v>
      </c>
      <c r="I8" s="18" t="s">
        <v>404</v>
      </c>
      <c r="J8" s="20" t="s">
        <v>404</v>
      </c>
      <c r="K8" s="18" t="s">
        <v>404</v>
      </c>
      <c r="L8" s="20" t="s">
        <v>404</v>
      </c>
      <c r="M8" s="18" t="s">
        <v>404</v>
      </c>
      <c r="N8" s="20" t="s">
        <v>404</v>
      </c>
      <c r="O8" s="18" t="s">
        <v>404</v>
      </c>
      <c r="P8" s="20" t="s">
        <v>404</v>
      </c>
      <c r="Q8" s="18" t="n">
        <v>474.62003962</v>
      </c>
      <c r="R8" s="20" t="n">
        <v>16.31322291</v>
      </c>
    </row>
    <row r="9" spans="1:18">
      <c r="A9" s="15" t="s">
        <v>406</v>
      </c>
      <c r="B9" s="17" t="n">
        <v>9651</v>
      </c>
      <c r="C9" s="18">
        <f>(200.0/B9*100)</f>
        <v/>
      </c>
      <c r="D9" s="19" t="n">
        <v>9451</v>
      </c>
      <c r="E9" s="18" t="n">
        <v>514.5231430600001</v>
      </c>
      <c r="F9" s="20" t="n">
        <v>13.35530916</v>
      </c>
      <c r="G9" s="18" t="n">
        <v>508.75370122</v>
      </c>
      <c r="H9" s="20" t="n">
        <v>2.8911171</v>
      </c>
      <c r="I9" s="18" t="s">
        <v>404</v>
      </c>
      <c r="J9" s="20" t="s">
        <v>404</v>
      </c>
      <c r="K9" s="18" t="s">
        <v>404</v>
      </c>
      <c r="L9" s="20" t="s">
        <v>404</v>
      </c>
      <c r="M9" s="18" t="s">
        <v>404</v>
      </c>
      <c r="N9" s="20" t="s">
        <v>404</v>
      </c>
      <c r="O9" s="18" t="s">
        <v>404</v>
      </c>
      <c r="P9" s="20" t="s">
        <v>404</v>
      </c>
      <c r="Q9" s="18" t="n">
        <v>488.53524241</v>
      </c>
      <c r="R9" s="20" t="n">
        <v>16.44573628</v>
      </c>
    </row>
    <row r="10" spans="1:18">
      <c r="A10" s="15" t="s">
        <v>407</v>
      </c>
      <c r="B10" s="17" t="n">
        <v>20058</v>
      </c>
      <c r="C10" s="18">
        <f>(2798.0/B10*100)</f>
        <v/>
      </c>
      <c r="D10" s="19" t="n">
        <v>17260</v>
      </c>
      <c r="E10" s="18" t="n">
        <v>517.76474828</v>
      </c>
      <c r="F10" s="20" t="n">
        <v>3.47869422</v>
      </c>
      <c r="G10" s="18" t="n">
        <v>516.71495835</v>
      </c>
      <c r="H10" s="20" t="n">
        <v>3.96680526</v>
      </c>
      <c r="I10" s="18" t="s">
        <v>404</v>
      </c>
      <c r="J10" s="20" t="s">
        <v>404</v>
      </c>
      <c r="K10" s="18" t="s">
        <v>404</v>
      </c>
      <c r="L10" s="20" t="s">
        <v>404</v>
      </c>
      <c r="M10" s="18" t="s">
        <v>404</v>
      </c>
      <c r="N10" s="20" t="s">
        <v>404</v>
      </c>
      <c r="O10" s="18" t="s">
        <v>404</v>
      </c>
      <c r="P10" s="20" t="s">
        <v>404</v>
      </c>
      <c r="Q10" s="18" t="n">
        <v>488.64311164</v>
      </c>
      <c r="R10" s="20" t="n">
        <v>10.22984762</v>
      </c>
    </row>
    <row r="11" spans="1:18">
      <c r="A11" s="15" t="s">
        <v>408</v>
      </c>
      <c r="B11" s="17" t="n">
        <v>7053</v>
      </c>
      <c r="C11" s="18">
        <f>(137.0/B11*100)</f>
        <v/>
      </c>
      <c r="D11" s="19" t="n">
        <v>6916</v>
      </c>
      <c r="E11" s="18" t="n">
        <v>424.21762821</v>
      </c>
      <c r="F11" s="20" t="n">
        <v>5.78956502</v>
      </c>
      <c r="G11" s="18" t="n">
        <v>423.45600309</v>
      </c>
      <c r="H11" s="20" t="n">
        <v>4.80511074</v>
      </c>
      <c r="I11" s="18" t="s">
        <v>404</v>
      </c>
      <c r="J11" s="20" t="s">
        <v>404</v>
      </c>
      <c r="K11" s="18" t="s">
        <v>404</v>
      </c>
      <c r="L11" s="20" t="s">
        <v>404</v>
      </c>
      <c r="M11" s="18" t="s">
        <v>404</v>
      </c>
      <c r="N11" s="20" t="s">
        <v>404</v>
      </c>
      <c r="O11" s="18" t="s">
        <v>404</v>
      </c>
      <c r="P11" s="20" t="s">
        <v>404</v>
      </c>
      <c r="Q11" s="18" t="n">
        <v>414.8953857</v>
      </c>
      <c r="R11" s="20" t="n">
        <v>13.91877706</v>
      </c>
    </row>
    <row r="12" spans="1:18">
      <c r="A12" s="15" t="s">
        <v>409</v>
      </c>
      <c r="B12" s="17" t="n">
        <v>6894</v>
      </c>
      <c r="C12" s="18">
        <f>(106.0/B12*100)</f>
        <v/>
      </c>
      <c r="D12" s="19" t="n">
        <v>6788</v>
      </c>
      <c r="E12" s="18" t="n">
        <v>490.90637821</v>
      </c>
      <c r="F12" s="20" t="n">
        <v>4.14224411</v>
      </c>
      <c r="G12" s="18" t="n">
        <v>493.6793176</v>
      </c>
      <c r="H12" s="20" t="n">
        <v>3.43557009</v>
      </c>
      <c r="I12" s="18" t="s">
        <v>404</v>
      </c>
      <c r="J12" s="20" t="s">
        <v>404</v>
      </c>
      <c r="K12" s="18" t="s">
        <v>404</v>
      </c>
      <c r="L12" s="20" t="s">
        <v>404</v>
      </c>
      <c r="M12" s="18" t="s">
        <v>404</v>
      </c>
      <c r="N12" s="20" t="s">
        <v>404</v>
      </c>
      <c r="O12" s="18" t="s">
        <v>404</v>
      </c>
      <c r="P12" s="20" t="s">
        <v>404</v>
      </c>
      <c r="Q12" s="18" t="n">
        <v>488.94915164</v>
      </c>
      <c r="R12" s="20" t="n">
        <v>21.0976563</v>
      </c>
    </row>
    <row r="13" spans="1:18">
      <c r="A13" s="15" t="s">
        <v>410</v>
      </c>
      <c r="B13" s="17" t="n">
        <v>7161</v>
      </c>
      <c r="C13" s="18">
        <f>(1175.0/B13*100)</f>
        <v/>
      </c>
      <c r="D13" s="19" t="n">
        <v>5986</v>
      </c>
      <c r="E13" s="18" t="n">
        <v>514.33752514</v>
      </c>
      <c r="F13" s="20" t="n">
        <v>5.38994856</v>
      </c>
      <c r="G13" s="18" t="n">
        <v>510.20167215</v>
      </c>
      <c r="H13" s="20" t="n">
        <v>2.79798629</v>
      </c>
      <c r="I13" s="18" t="s">
        <v>404</v>
      </c>
      <c r="J13" s="20" t="s">
        <v>404</v>
      </c>
      <c r="K13" s="18" t="s">
        <v>404</v>
      </c>
      <c r="L13" s="20" t="s">
        <v>404</v>
      </c>
      <c r="M13" s="18" t="s">
        <v>404</v>
      </c>
      <c r="N13" s="20" t="s">
        <v>404</v>
      </c>
      <c r="O13" s="18" t="s">
        <v>404</v>
      </c>
      <c r="P13" s="20" t="s">
        <v>404</v>
      </c>
      <c r="Q13" s="18" t="n">
        <v>508.54857183</v>
      </c>
      <c r="R13" s="20" t="n">
        <v>6.04199555</v>
      </c>
    </row>
    <row r="14" spans="1:18">
      <c r="A14" s="15" t="s">
        <v>411</v>
      </c>
      <c r="B14" s="17" t="n">
        <v>5587</v>
      </c>
      <c r="C14" s="18">
        <f>(0.0/B14*100)</f>
        <v/>
      </c>
      <c r="D14" s="19" t="n">
        <v>5587</v>
      </c>
      <c r="E14" s="18" t="n">
        <v>517.29138261</v>
      </c>
      <c r="F14" s="20" t="n">
        <v>3.52421889</v>
      </c>
      <c r="G14" s="18" t="n">
        <v>522.0545246200001</v>
      </c>
      <c r="H14" s="20" t="n">
        <v>2.92450513</v>
      </c>
      <c r="I14" s="18" t="s">
        <v>404</v>
      </c>
      <c r="J14" s="20" t="s">
        <v>404</v>
      </c>
      <c r="K14" s="18" t="s">
        <v>404</v>
      </c>
      <c r="L14" s="20" t="s">
        <v>404</v>
      </c>
      <c r="M14" s="18" t="s">
        <v>404</v>
      </c>
      <c r="N14" s="20" t="s">
        <v>404</v>
      </c>
      <c r="O14" s="18" t="s">
        <v>404</v>
      </c>
      <c r="P14" s="20" t="s">
        <v>404</v>
      </c>
      <c r="Q14" s="18" t="n">
        <v>515.57552951</v>
      </c>
      <c r="R14" s="20" t="n">
        <v>8.02134088</v>
      </c>
    </row>
    <row r="15" spans="1:18">
      <c r="A15" s="15" t="s">
        <v>412</v>
      </c>
      <c r="B15" s="17" t="n">
        <v>5882</v>
      </c>
      <c r="C15" s="18">
        <f>(0.0/B15*100)</f>
        <v/>
      </c>
      <c r="D15" s="19" t="n">
        <v>5882</v>
      </c>
      <c r="E15" s="18" t="n">
        <v>496.89886974</v>
      </c>
      <c r="F15" s="20" t="n">
        <v>8.67335276</v>
      </c>
      <c r="G15" s="18" t="n">
        <v>512.80895637</v>
      </c>
      <c r="H15" s="20" t="n">
        <v>2.48048141</v>
      </c>
      <c r="I15" s="18" t="s">
        <v>404</v>
      </c>
      <c r="J15" s="20" t="s">
        <v>404</v>
      </c>
      <c r="K15" s="18" t="s">
        <v>404</v>
      </c>
      <c r="L15" s="20" t="s">
        <v>404</v>
      </c>
      <c r="M15" s="18" t="s">
        <v>404</v>
      </c>
      <c r="N15" s="20" t="s">
        <v>404</v>
      </c>
      <c r="O15" s="18" t="s">
        <v>404</v>
      </c>
      <c r="P15" s="20" t="s">
        <v>404</v>
      </c>
      <c r="Q15" s="18" t="n">
        <v>522.93525401</v>
      </c>
      <c r="R15" s="20" t="n">
        <v>19.50528499</v>
      </c>
    </row>
    <row r="16" spans="1:18">
      <c r="A16" s="15" t="s">
        <v>413</v>
      </c>
      <c r="B16" s="17" t="n">
        <v>6108</v>
      </c>
      <c r="C16" s="18">
        <f>(339.0/B16*100)</f>
        <v/>
      </c>
      <c r="D16" s="19" t="n">
        <v>5769</v>
      </c>
      <c r="E16" s="18" t="n">
        <v>476.04385262</v>
      </c>
      <c r="F16" s="20" t="n">
        <v>10.4916537</v>
      </c>
      <c r="G16" s="18" t="n">
        <v>498.55201282</v>
      </c>
      <c r="H16" s="20" t="n">
        <v>4.23541068</v>
      </c>
      <c r="I16" s="18" t="s">
        <v>404</v>
      </c>
      <c r="J16" s="20" t="s">
        <v>404</v>
      </c>
      <c r="K16" s="18" t="s">
        <v>404</v>
      </c>
      <c r="L16" s="20" t="s">
        <v>404</v>
      </c>
      <c r="M16" s="18" t="s">
        <v>404</v>
      </c>
      <c r="N16" s="20" t="s">
        <v>404</v>
      </c>
      <c r="O16" s="18" t="s">
        <v>404</v>
      </c>
      <c r="P16" s="20" t="s">
        <v>404</v>
      </c>
      <c r="Q16" s="18" t="n">
        <v>493.53519331</v>
      </c>
      <c r="R16" s="20" t="n">
        <v>9.2155977</v>
      </c>
    </row>
    <row r="17" spans="1:18">
      <c r="A17" s="15" t="s">
        <v>414</v>
      </c>
      <c r="B17" s="17" t="n">
        <v>6504</v>
      </c>
      <c r="C17" s="18">
        <f>(1325.0/B17*100)</f>
        <v/>
      </c>
      <c r="D17" s="19" t="n">
        <v>5179</v>
      </c>
      <c r="E17" s="18" t="n">
        <v>501.44094485</v>
      </c>
      <c r="F17" s="20" t="n">
        <v>5.27773837</v>
      </c>
      <c r="G17" s="18" t="n">
        <v>508.47156699</v>
      </c>
      <c r="H17" s="20" t="n">
        <v>6.15855002</v>
      </c>
      <c r="I17" s="18" t="s">
        <v>404</v>
      </c>
      <c r="J17" s="20" t="s">
        <v>404</v>
      </c>
      <c r="K17" s="18" t="s">
        <v>404</v>
      </c>
      <c r="L17" s="20" t="s">
        <v>404</v>
      </c>
      <c r="M17" s="18" t="s">
        <v>404</v>
      </c>
      <c r="N17" s="20" t="s">
        <v>404</v>
      </c>
      <c r="O17" s="18" t="s">
        <v>404</v>
      </c>
      <c r="P17" s="20" t="s">
        <v>404</v>
      </c>
      <c r="Q17" s="18" t="n">
        <v>528.30614673</v>
      </c>
      <c r="R17" s="20" t="n">
        <v>14.55361794</v>
      </c>
    </row>
    <row r="18" spans="1:18">
      <c r="A18" s="15" t="s">
        <v>415</v>
      </c>
      <c r="B18" s="17" t="n">
        <v>5532</v>
      </c>
      <c r="C18" s="18">
        <f>(0.0/B18*100)</f>
        <v/>
      </c>
      <c r="D18" s="19" t="n">
        <v>5532</v>
      </c>
      <c r="E18" s="18" t="n">
        <v>488.23661532</v>
      </c>
      <c r="F18" s="20" t="n">
        <v>8.02438371</v>
      </c>
      <c r="G18" s="18" t="n">
        <v>447.058679</v>
      </c>
      <c r="H18" s="20" t="n">
        <v>4.72882056</v>
      </c>
      <c r="I18" s="18" t="s">
        <v>404</v>
      </c>
      <c r="J18" s="20" t="s">
        <v>404</v>
      </c>
      <c r="K18" s="18" t="s">
        <v>404</v>
      </c>
      <c r="L18" s="20" t="s">
        <v>404</v>
      </c>
      <c r="M18" s="18" t="s">
        <v>404</v>
      </c>
      <c r="N18" s="20" t="s">
        <v>404</v>
      </c>
      <c r="O18" s="18" t="s">
        <v>404</v>
      </c>
      <c r="P18" s="20" t="s">
        <v>404</v>
      </c>
      <c r="Q18" s="18" t="n">
        <v>444.67067951</v>
      </c>
      <c r="R18" s="20" t="n">
        <v>10.46209112</v>
      </c>
    </row>
    <row r="19" spans="1:18">
      <c r="A19" s="15" t="s">
        <v>416</v>
      </c>
      <c r="B19" s="17" t="n">
        <v>5658</v>
      </c>
      <c r="C19" s="18">
        <f>(327.0/B19*100)</f>
        <v/>
      </c>
      <c r="D19" s="19" t="n">
        <v>5331</v>
      </c>
      <c r="E19" s="18" t="n">
        <v>490.20850171</v>
      </c>
      <c r="F19" s="20" t="n">
        <v>4.66264172</v>
      </c>
      <c r="G19" s="18" t="n">
        <v>461.12919674</v>
      </c>
      <c r="H19" s="20" t="n">
        <v>6.1041594</v>
      </c>
      <c r="I19" s="18" t="s">
        <v>404</v>
      </c>
      <c r="J19" s="20" t="s">
        <v>404</v>
      </c>
      <c r="K19" s="18" t="s">
        <v>404</v>
      </c>
      <c r="L19" s="20" t="s">
        <v>404</v>
      </c>
      <c r="M19" s="18" t="s">
        <v>404</v>
      </c>
      <c r="N19" s="20" t="s">
        <v>404</v>
      </c>
      <c r="O19" s="18" t="s">
        <v>404</v>
      </c>
      <c r="P19" s="20" t="s">
        <v>404</v>
      </c>
      <c r="Q19" s="18" t="n">
        <v>460.93877656</v>
      </c>
      <c r="R19" s="20" t="n">
        <v>28.40856759</v>
      </c>
    </row>
    <row r="20" spans="1:18">
      <c r="A20" s="15" t="s">
        <v>417</v>
      </c>
      <c r="B20" s="17" t="n">
        <v>3371</v>
      </c>
      <c r="C20" s="18">
        <f>(24.0/B20*100)</f>
        <v/>
      </c>
      <c r="D20" s="19" t="n">
        <v>3347</v>
      </c>
      <c r="E20" s="18" t="n">
        <v>484.87734076</v>
      </c>
      <c r="F20" s="20" t="n">
        <v>2.66880398</v>
      </c>
      <c r="G20" s="18" t="n">
        <v>490.14733679</v>
      </c>
      <c r="H20" s="20" t="n">
        <v>2.76288128</v>
      </c>
      <c r="I20" s="18" t="s">
        <v>404</v>
      </c>
      <c r="J20" s="20" t="s">
        <v>404</v>
      </c>
      <c r="K20" s="18" t="s">
        <v>404</v>
      </c>
      <c r="L20" s="20" t="s">
        <v>404</v>
      </c>
      <c r="M20" s="18" t="s">
        <v>404</v>
      </c>
      <c r="N20" s="20" t="s">
        <v>404</v>
      </c>
      <c r="O20" s="18" t="s">
        <v>404</v>
      </c>
      <c r="P20" s="20" t="s">
        <v>404</v>
      </c>
      <c r="Q20" s="18" t="n">
        <v>483.86594507</v>
      </c>
      <c r="R20" s="20" t="n">
        <v>10.1123277</v>
      </c>
    </row>
    <row r="21" spans="1:18">
      <c r="A21" s="15" t="s">
        <v>418</v>
      </c>
      <c r="B21" s="17" t="n">
        <v>5741</v>
      </c>
      <c r="C21" s="18">
        <f>(0.0/B21*100)</f>
        <v/>
      </c>
      <c r="D21" s="19" t="n">
        <v>5741</v>
      </c>
      <c r="E21" s="18" t="n">
        <v>500.04198768</v>
      </c>
      <c r="F21" s="20" t="n">
        <v>5.22489463</v>
      </c>
      <c r="G21" s="18" t="n">
        <v>506.83495766</v>
      </c>
      <c r="H21" s="20" t="n">
        <v>2.68319622</v>
      </c>
      <c r="I21" s="18" t="s">
        <v>404</v>
      </c>
      <c r="J21" s="20" t="s">
        <v>404</v>
      </c>
      <c r="K21" s="18" t="s">
        <v>404</v>
      </c>
      <c r="L21" s="20" t="s">
        <v>404</v>
      </c>
      <c r="M21" s="18" t="s">
        <v>404</v>
      </c>
      <c r="N21" s="20" t="s">
        <v>404</v>
      </c>
      <c r="O21" s="18" t="s">
        <v>404</v>
      </c>
      <c r="P21" s="20" t="s">
        <v>404</v>
      </c>
      <c r="Q21" s="18" t="n">
        <v>500.30781125</v>
      </c>
      <c r="R21" s="20" t="n">
        <v>5.0511949</v>
      </c>
    </row>
    <row r="22" spans="1:18">
      <c r="A22" s="15" t="s">
        <v>419</v>
      </c>
      <c r="B22" s="17" t="n">
        <v>6598</v>
      </c>
      <c r="C22" s="18">
        <f>(0.0/B22*100)</f>
        <v/>
      </c>
      <c r="D22" s="19" t="n">
        <v>6598</v>
      </c>
      <c r="E22" s="18" t="n">
        <v>472.52882688</v>
      </c>
      <c r="F22" s="20" t="n">
        <v>7.27159791</v>
      </c>
      <c r="G22" s="18" t="n">
        <v>466.66199696</v>
      </c>
      <c r="H22" s="20" t="n">
        <v>6.22497908</v>
      </c>
      <c r="I22" s="18" t="s">
        <v>404</v>
      </c>
      <c r="J22" s="20" t="s">
        <v>404</v>
      </c>
      <c r="K22" s="18" t="s">
        <v>404</v>
      </c>
      <c r="L22" s="20" t="s">
        <v>404</v>
      </c>
      <c r="M22" s="18" t="s">
        <v>404</v>
      </c>
      <c r="N22" s="20" t="s">
        <v>404</v>
      </c>
      <c r="O22" s="18" t="s">
        <v>404</v>
      </c>
      <c r="P22" s="20" t="s">
        <v>404</v>
      </c>
      <c r="Q22" s="18" t="n">
        <v>478.71372295</v>
      </c>
      <c r="R22" s="20" t="n">
        <v>25.15273973</v>
      </c>
    </row>
    <row r="23" spans="1:18">
      <c r="A23" s="15" t="s">
        <v>420</v>
      </c>
      <c r="B23" s="17" t="n">
        <v>11583</v>
      </c>
      <c r="C23" s="18">
        <f>(3069.0/B23*100)</f>
        <v/>
      </c>
      <c r="D23" s="19" t="n">
        <v>8514</v>
      </c>
      <c r="E23" s="18" t="n">
        <v>492.30166957</v>
      </c>
      <c r="F23" s="20" t="n">
        <v>6.85756935</v>
      </c>
      <c r="G23" s="18" t="n">
        <v>492.81557943</v>
      </c>
      <c r="H23" s="20" t="n">
        <v>5.28890932</v>
      </c>
      <c r="I23" s="18" t="s">
        <v>404</v>
      </c>
      <c r="J23" s="20" t="s">
        <v>404</v>
      </c>
      <c r="K23" s="18" t="s">
        <v>404</v>
      </c>
      <c r="L23" s="20" t="s">
        <v>404</v>
      </c>
      <c r="M23" s="18" t="s">
        <v>404</v>
      </c>
      <c r="N23" s="20" t="s">
        <v>404</v>
      </c>
      <c r="O23" s="18" t="s">
        <v>404</v>
      </c>
      <c r="P23" s="20" t="s">
        <v>404</v>
      </c>
      <c r="Q23" s="18" t="n">
        <v>500.37878365</v>
      </c>
      <c r="R23" s="20" t="n">
        <v>18.55413184</v>
      </c>
    </row>
    <row r="24" spans="1:18">
      <c r="A24" s="15" t="s">
        <v>421</v>
      </c>
      <c r="B24" s="17" t="n">
        <v>6647</v>
      </c>
      <c r="C24" s="18">
        <f>(0.0/B24*100)</f>
        <v/>
      </c>
      <c r="D24" s="19" t="n">
        <v>6647</v>
      </c>
      <c r="E24" s="18" t="n">
        <v>531.2699270099999</v>
      </c>
      <c r="F24" s="20" t="n">
        <v>4.56478276</v>
      </c>
      <c r="G24" s="18" t="n">
        <v>533.78058422</v>
      </c>
      <c r="H24" s="20" t="n">
        <v>5.41494439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525.58304722</v>
      </c>
      <c r="F25" s="20" t="n">
        <v>3.96376861</v>
      </c>
      <c r="G25" s="18" t="n">
        <v>516.37104585</v>
      </c>
      <c r="H25" s="20" t="n">
        <v>9.78696937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489.16370046</v>
      </c>
      <c r="F26" s="20" t="n">
        <v>2.75651967</v>
      </c>
      <c r="G26" s="18" t="n">
        <v>478.31977554</v>
      </c>
      <c r="H26" s="20" t="n">
        <v>2.84023027</v>
      </c>
      <c r="I26" s="18" t="s">
        <v>404</v>
      </c>
      <c r="J26" s="20" t="s">
        <v>404</v>
      </c>
      <c r="K26" s="18" t="s">
        <v>404</v>
      </c>
      <c r="L26" s="20" t="s">
        <v>404</v>
      </c>
      <c r="M26" s="18" t="s">
        <v>404</v>
      </c>
      <c r="N26" s="20" t="s">
        <v>404</v>
      </c>
      <c r="O26" s="18" t="s">
        <v>404</v>
      </c>
      <c r="P26" s="20" t="s">
        <v>404</v>
      </c>
      <c r="Q26" s="18" t="n">
        <v>480.98903899</v>
      </c>
      <c r="R26" s="20" t="n">
        <v>8.45032005</v>
      </c>
    </row>
    <row r="27" spans="1:18">
      <c r="A27" s="15" t="s">
        <v>424</v>
      </c>
      <c r="B27" s="17" t="n">
        <v>5299</v>
      </c>
      <c r="C27" s="18">
        <f>(0.0/B27*100)</f>
        <v/>
      </c>
      <c r="D27" s="19" t="n">
        <v>5299</v>
      </c>
      <c r="E27" s="18" t="n">
        <v>534.1101415000001</v>
      </c>
      <c r="F27" s="20" t="n">
        <v>2.62956043</v>
      </c>
      <c r="G27" s="18" t="n">
        <v>474.1414474</v>
      </c>
      <c r="H27" s="20" t="n">
        <v>1.48095584</v>
      </c>
      <c r="I27" s="18" t="s">
        <v>404</v>
      </c>
      <c r="J27" s="20" t="s">
        <v>404</v>
      </c>
      <c r="K27" s="18" t="s">
        <v>404</v>
      </c>
      <c r="L27" s="20" t="s">
        <v>404</v>
      </c>
      <c r="M27" s="18" t="s">
        <v>404</v>
      </c>
      <c r="N27" s="20" t="s">
        <v>404</v>
      </c>
      <c r="O27" s="18" t="s">
        <v>404</v>
      </c>
      <c r="P27" s="20" t="s">
        <v>404</v>
      </c>
      <c r="Q27" s="18" t="n">
        <v>472.07479505</v>
      </c>
      <c r="R27" s="20" t="n">
        <v>4.24210242</v>
      </c>
    </row>
    <row r="28" spans="1:18">
      <c r="A28" s="15" t="s">
        <v>425</v>
      </c>
      <c r="B28" s="17" t="n">
        <v>7568</v>
      </c>
      <c r="C28" s="18">
        <f>(0.0/B28*100)</f>
        <v/>
      </c>
      <c r="D28" s="19" t="n">
        <v>7568</v>
      </c>
      <c r="E28" s="18" t="n">
        <v>421.34891447</v>
      </c>
      <c r="F28" s="20" t="n">
        <v>5.44035611</v>
      </c>
      <c r="G28" s="18" t="n">
        <v>404.71294602</v>
      </c>
      <c r="H28" s="20" t="n">
        <v>2.80188124</v>
      </c>
      <c r="I28" s="18" t="s">
        <v>404</v>
      </c>
      <c r="J28" s="20" t="s">
        <v>404</v>
      </c>
      <c r="K28" s="18" t="s">
        <v>404</v>
      </c>
      <c r="L28" s="20" t="s">
        <v>404</v>
      </c>
      <c r="M28" s="18" t="s">
        <v>404</v>
      </c>
      <c r="N28" s="20" t="s">
        <v>404</v>
      </c>
      <c r="O28" s="18" t="s">
        <v>404</v>
      </c>
      <c r="P28" s="20" t="s">
        <v>404</v>
      </c>
      <c r="Q28" s="18" t="n">
        <v>398.53728986</v>
      </c>
      <c r="R28" s="20" t="n">
        <v>6.84472483</v>
      </c>
    </row>
    <row r="29" spans="1:18">
      <c r="A29" s="15" t="s">
        <v>426</v>
      </c>
      <c r="B29" s="17" t="n">
        <v>5385</v>
      </c>
      <c r="C29" s="18">
        <f>(1123.0/B29*100)</f>
        <v/>
      </c>
      <c r="D29" s="19" t="n">
        <v>4262</v>
      </c>
      <c r="E29" s="18" t="n">
        <v>483.90874364</v>
      </c>
      <c r="F29" s="20" t="n">
        <v>23.32976524</v>
      </c>
      <c r="G29" s="18" t="n">
        <v>512.0114206</v>
      </c>
      <c r="H29" s="20" t="n">
        <v>5.04150556</v>
      </c>
      <c r="I29" s="18" t="s">
        <v>404</v>
      </c>
      <c r="J29" s="20" t="s">
        <v>404</v>
      </c>
      <c r="K29" s="18" t="s">
        <v>404</v>
      </c>
      <c r="L29" s="20" t="s">
        <v>404</v>
      </c>
      <c r="M29" s="18" t="s">
        <v>404</v>
      </c>
      <c r="N29" s="20" t="s">
        <v>404</v>
      </c>
      <c r="O29" s="18" t="s">
        <v>404</v>
      </c>
      <c r="P29" s="20" t="s">
        <v>404</v>
      </c>
      <c r="Q29" s="18" t="n">
        <v>513.60248709</v>
      </c>
      <c r="R29" s="20" t="n">
        <v>13.0762495</v>
      </c>
    </row>
    <row r="30" spans="1:18">
      <c r="A30" s="15" t="s">
        <v>427</v>
      </c>
      <c r="B30" s="17" t="n">
        <v>4520</v>
      </c>
      <c r="C30" s="18">
        <f>(904.0/B30*100)</f>
        <v/>
      </c>
      <c r="D30" s="19" t="n">
        <v>3616</v>
      </c>
      <c r="E30" s="18" t="n">
        <v>504.02149358</v>
      </c>
      <c r="F30" s="20" t="n">
        <v>3.64654158</v>
      </c>
      <c r="G30" s="18" t="n">
        <v>486.62574403</v>
      </c>
      <c r="H30" s="20" t="n">
        <v>4.43026979</v>
      </c>
      <c r="I30" s="18" t="s">
        <v>404</v>
      </c>
      <c r="J30" s="20" t="s">
        <v>404</v>
      </c>
      <c r="K30" s="18" t="s">
        <v>404</v>
      </c>
      <c r="L30" s="20" t="s">
        <v>404</v>
      </c>
      <c r="M30" s="18" t="s">
        <v>404</v>
      </c>
      <c r="N30" s="20" t="s">
        <v>404</v>
      </c>
      <c r="O30" s="18" t="s">
        <v>404</v>
      </c>
      <c r="P30" s="20" t="s">
        <v>404</v>
      </c>
      <c r="Q30" s="18" t="n">
        <v>463.56910568</v>
      </c>
      <c r="R30" s="20" t="n">
        <v>22.24231238</v>
      </c>
    </row>
    <row r="31" spans="1:18">
      <c r="A31" s="15" t="s">
        <v>428</v>
      </c>
      <c r="B31" s="17" t="n">
        <v>5456</v>
      </c>
      <c r="C31" s="18">
        <f>(502.0/B31*100)</f>
        <v/>
      </c>
      <c r="D31" s="19" t="n">
        <v>4954</v>
      </c>
      <c r="E31" s="18" t="n">
        <v>514.17357097</v>
      </c>
      <c r="F31" s="20" t="n">
        <v>7.44828996</v>
      </c>
      <c r="G31" s="18" t="n">
        <v>500.12337485</v>
      </c>
      <c r="H31" s="20" t="n">
        <v>2.34257506</v>
      </c>
      <c r="I31" s="18" t="s">
        <v>404</v>
      </c>
      <c r="J31" s="20" t="s">
        <v>404</v>
      </c>
      <c r="K31" s="18" t="s">
        <v>404</v>
      </c>
      <c r="L31" s="20" t="s">
        <v>404</v>
      </c>
      <c r="M31" s="18" t="s">
        <v>404</v>
      </c>
      <c r="N31" s="20" t="s">
        <v>404</v>
      </c>
      <c r="O31" s="18" t="s">
        <v>404</v>
      </c>
      <c r="P31" s="20" t="s">
        <v>404</v>
      </c>
      <c r="Q31" s="18" t="n">
        <v>504.28013158</v>
      </c>
      <c r="R31" s="20" t="n">
        <v>8.37429071</v>
      </c>
    </row>
    <row r="32" spans="1:18">
      <c r="A32" s="15" t="s">
        <v>429</v>
      </c>
      <c r="B32" s="17" t="n">
        <v>4478</v>
      </c>
      <c r="C32" s="18">
        <f>(0.0/B32*100)</f>
        <v/>
      </c>
      <c r="D32" s="19" t="n">
        <v>4478</v>
      </c>
      <c r="E32" s="18" t="n">
        <v>506.63392161</v>
      </c>
      <c r="F32" s="20" t="n">
        <v>3.08588096</v>
      </c>
      <c r="G32" s="18" t="n">
        <v>496.88792285</v>
      </c>
      <c r="H32" s="20" t="n">
        <v>3.82586927</v>
      </c>
      <c r="I32" s="18" t="s">
        <v>404</v>
      </c>
      <c r="J32" s="20" t="s">
        <v>404</v>
      </c>
      <c r="K32" s="18" t="s">
        <v>404</v>
      </c>
      <c r="L32" s="20" t="s">
        <v>404</v>
      </c>
      <c r="M32" s="18" t="s">
        <v>404</v>
      </c>
      <c r="N32" s="20" t="s">
        <v>404</v>
      </c>
      <c r="O32" s="18" t="s">
        <v>404</v>
      </c>
      <c r="P32" s="20" t="s">
        <v>404</v>
      </c>
      <c r="Q32" s="18" t="n">
        <v>513.9259150399999</v>
      </c>
      <c r="R32" s="20" t="n">
        <v>13.89956603</v>
      </c>
    </row>
    <row r="33" spans="1:18">
      <c r="A33" s="15" t="s">
        <v>430</v>
      </c>
      <c r="B33" s="17" t="n">
        <v>7325</v>
      </c>
      <c r="C33" s="18">
        <f>(29.0/B33*100)</f>
        <v/>
      </c>
      <c r="D33" s="19" t="n">
        <v>7296</v>
      </c>
      <c r="E33" s="18" t="n">
        <v>500.53852718</v>
      </c>
      <c r="F33" s="20" t="n">
        <v>7.04560372</v>
      </c>
      <c r="G33" s="18" t="n">
        <v>500.47054097</v>
      </c>
      <c r="H33" s="20" t="n">
        <v>3.59312639</v>
      </c>
      <c r="I33" s="18" t="s">
        <v>404</v>
      </c>
      <c r="J33" s="20" t="s">
        <v>404</v>
      </c>
      <c r="K33" s="18" t="s">
        <v>404</v>
      </c>
      <c r="L33" s="20" t="s">
        <v>404</v>
      </c>
      <c r="M33" s="18" t="s">
        <v>404</v>
      </c>
      <c r="N33" s="20" t="s">
        <v>404</v>
      </c>
      <c r="O33" s="18" t="s">
        <v>404</v>
      </c>
      <c r="P33" s="20" t="s">
        <v>404</v>
      </c>
      <c r="Q33" s="18" t="n">
        <v>450.23831142</v>
      </c>
      <c r="R33" s="20" t="n">
        <v>8.485683890000001</v>
      </c>
    </row>
    <row r="34" spans="1:18">
      <c r="A34" s="15" t="s">
        <v>431</v>
      </c>
      <c r="B34" s="17" t="n">
        <v>6350</v>
      </c>
      <c r="C34" s="18">
        <f>(0.0/B34*100)</f>
        <v/>
      </c>
      <c r="D34" s="19" t="n">
        <v>6350</v>
      </c>
      <c r="E34" s="18" t="n">
        <v>473.57105306</v>
      </c>
      <c r="F34" s="20" t="n">
        <v>3.10277249</v>
      </c>
      <c r="G34" s="18" t="n">
        <v>484.32218593</v>
      </c>
      <c r="H34" s="20" t="n">
        <v>7.62642309</v>
      </c>
      <c r="I34" s="18" t="s">
        <v>404</v>
      </c>
      <c r="J34" s="20" t="s">
        <v>404</v>
      </c>
      <c r="K34" s="18" t="s">
        <v>404</v>
      </c>
      <c r="L34" s="20" t="s">
        <v>404</v>
      </c>
      <c r="M34" s="18" t="s">
        <v>404</v>
      </c>
      <c r="N34" s="20" t="s">
        <v>404</v>
      </c>
      <c r="O34" s="18" t="s">
        <v>404</v>
      </c>
      <c r="P34" s="20" t="s">
        <v>404</v>
      </c>
      <c r="Q34" s="18" t="n">
        <v>473.18594123</v>
      </c>
      <c r="R34" s="20" t="n">
        <v>15.59329806</v>
      </c>
    </row>
    <row r="35" spans="1:18">
      <c r="A35" s="15" t="s">
        <v>432</v>
      </c>
      <c r="B35" s="17" t="n">
        <v>6406</v>
      </c>
      <c r="C35" s="18">
        <f>(443.0/B35*100)</f>
        <v/>
      </c>
      <c r="D35" s="19" t="n">
        <v>5963</v>
      </c>
      <c r="E35" s="18" t="n">
        <v>530.90918958</v>
      </c>
      <c r="F35" s="20" t="n">
        <v>2.12817257</v>
      </c>
      <c r="G35" s="18" t="n">
        <v>492.2573995</v>
      </c>
      <c r="H35" s="20" t="n">
        <v>1.55017846</v>
      </c>
      <c r="I35" s="18" t="s">
        <v>404</v>
      </c>
      <c r="J35" s="20" t="s">
        <v>404</v>
      </c>
      <c r="K35" s="18" t="s">
        <v>404</v>
      </c>
      <c r="L35" s="20" t="s">
        <v>404</v>
      </c>
      <c r="M35" s="18" t="s">
        <v>404</v>
      </c>
      <c r="N35" s="20" t="s">
        <v>404</v>
      </c>
      <c r="O35" s="18" t="s">
        <v>404</v>
      </c>
      <c r="P35" s="20" t="s">
        <v>404</v>
      </c>
      <c r="Q35" s="18" t="n">
        <v>537.17616839</v>
      </c>
      <c r="R35" s="20" t="n">
        <v>6.24641185</v>
      </c>
    </row>
    <row r="36" spans="1:18">
      <c r="A36" s="15" t="s">
        <v>433</v>
      </c>
      <c r="B36" s="17" t="n">
        <v>6736</v>
      </c>
      <c r="C36" s="18">
        <f>(10.0/B36*100)</f>
        <v/>
      </c>
      <c r="D36" s="19" t="n">
        <v>6726</v>
      </c>
      <c r="E36" s="18" t="n">
        <v>480.56077472</v>
      </c>
      <c r="F36" s="20" t="n">
        <v>5.16315866</v>
      </c>
      <c r="G36" s="18" t="n">
        <v>486.32610819</v>
      </c>
      <c r="H36" s="20" t="n">
        <v>2.76810976</v>
      </c>
      <c r="I36" s="18" t="s">
        <v>404</v>
      </c>
      <c r="J36" s="20" t="s">
        <v>404</v>
      </c>
      <c r="K36" s="18" t="s">
        <v>404</v>
      </c>
      <c r="L36" s="20" t="s">
        <v>404</v>
      </c>
      <c r="M36" s="18" t="s">
        <v>404</v>
      </c>
      <c r="N36" s="20" t="s">
        <v>404</v>
      </c>
      <c r="O36" s="18" t="s">
        <v>404</v>
      </c>
      <c r="P36" s="20" t="s">
        <v>404</v>
      </c>
      <c r="Q36" s="18" t="n">
        <v>498.34146185</v>
      </c>
      <c r="R36" s="20" t="n">
        <v>8.354126089999999</v>
      </c>
    </row>
    <row r="37" spans="1:18">
      <c r="A37" s="15" t="s">
        <v>434</v>
      </c>
      <c r="B37" s="17" t="n">
        <v>5458</v>
      </c>
      <c r="C37" s="18">
        <f>(0.0/B37*100)</f>
        <v/>
      </c>
      <c r="D37" s="19" t="n">
        <v>5458</v>
      </c>
      <c r="E37" s="18" t="n">
        <v>511.95095854</v>
      </c>
      <c r="F37" s="20" t="n">
        <v>12.53310925</v>
      </c>
      <c r="G37" s="18" t="n">
        <v>492.3530469</v>
      </c>
      <c r="H37" s="20" t="n">
        <v>3.17253768</v>
      </c>
      <c r="I37" s="18" t="s">
        <v>404</v>
      </c>
      <c r="J37" s="20" t="s">
        <v>404</v>
      </c>
      <c r="K37" s="18" t="s">
        <v>404</v>
      </c>
      <c r="L37" s="20" t="s">
        <v>404</v>
      </c>
      <c r="M37" s="18" t="s">
        <v>404</v>
      </c>
      <c r="N37" s="20" t="s">
        <v>404</v>
      </c>
      <c r="O37" s="18" t="s">
        <v>404</v>
      </c>
      <c r="P37" s="20" t="s">
        <v>404</v>
      </c>
      <c r="Q37" s="18" t="n">
        <v>494.79457495</v>
      </c>
      <c r="R37" s="20" t="n">
        <v>21.596076</v>
      </c>
    </row>
    <row r="38" spans="1:18">
      <c r="A38" s="15" t="s">
        <v>435</v>
      </c>
      <c r="B38" s="17" t="n">
        <v>5860</v>
      </c>
      <c r="C38" s="18">
        <f>(268.0/B38*100)</f>
        <v/>
      </c>
      <c r="D38" s="19" t="n">
        <v>5592</v>
      </c>
      <c r="E38" s="18" t="n">
        <v>526.13252257</v>
      </c>
      <c r="F38" s="20" t="n">
        <v>10.30608927</v>
      </c>
      <c r="G38" s="18" t="n">
        <v>518.77836418</v>
      </c>
      <c r="H38" s="20" t="n">
        <v>3.57702313</v>
      </c>
      <c r="I38" s="18" t="s">
        <v>404</v>
      </c>
      <c r="J38" s="20" t="s">
        <v>404</v>
      </c>
      <c r="K38" s="18" t="s">
        <v>404</v>
      </c>
      <c r="L38" s="20" t="s">
        <v>404</v>
      </c>
      <c r="M38" s="18" t="s">
        <v>404</v>
      </c>
      <c r="N38" s="20" t="s">
        <v>404</v>
      </c>
      <c r="O38" s="18" t="s">
        <v>404</v>
      </c>
      <c r="P38" s="20" t="s">
        <v>404</v>
      </c>
      <c r="Q38" s="18" t="n">
        <v>525.32791958</v>
      </c>
      <c r="R38" s="20" t="n">
        <v>17.0427817</v>
      </c>
    </row>
    <row r="39" spans="1:18">
      <c r="A39" s="15" t="s">
        <v>436</v>
      </c>
      <c r="B39" s="17" t="n">
        <v>5895</v>
      </c>
      <c r="C39" s="18">
        <f>(0.0/B39*100)</f>
        <v/>
      </c>
      <c r="D39" s="19" t="n">
        <v>5895</v>
      </c>
      <c r="E39" s="18" t="n">
        <v>422.64071274</v>
      </c>
      <c r="F39" s="20" t="n">
        <v>6.04913404</v>
      </c>
      <c r="G39" s="18" t="n">
        <v>418.37703296</v>
      </c>
      <c r="H39" s="20" t="n">
        <v>7.79042623</v>
      </c>
      <c r="I39" s="18" t="s">
        <v>404</v>
      </c>
      <c r="J39" s="20" t="s">
        <v>404</v>
      </c>
      <c r="K39" s="18" t="s">
        <v>404</v>
      </c>
      <c r="L39" s="20" t="s">
        <v>404</v>
      </c>
      <c r="M39" s="18" t="s">
        <v>404</v>
      </c>
      <c r="N39" s="20" t="s">
        <v>404</v>
      </c>
      <c r="O39" s="18" t="s">
        <v>404</v>
      </c>
      <c r="P39" s="20" t="s">
        <v>404</v>
      </c>
      <c r="Q39" s="18" t="n">
        <v>417.46423727</v>
      </c>
      <c r="R39" s="20" t="n">
        <v>25.66018665</v>
      </c>
    </row>
    <row r="40" spans="1:18">
      <c r="A40" s="15" t="s">
        <v>437</v>
      </c>
      <c r="B40" s="17" t="n">
        <v>14157</v>
      </c>
      <c r="C40" s="18">
        <f>(2602.0/B40*100)</f>
        <v/>
      </c>
      <c r="D40" s="19" t="n">
        <v>11555</v>
      </c>
      <c r="E40" s="18" t="n">
        <v>491.69009661</v>
      </c>
      <c r="F40" s="20" t="n">
        <v>4.39325047</v>
      </c>
      <c r="G40" s="18" t="n">
        <v>493.35823572</v>
      </c>
      <c r="H40" s="20" t="n">
        <v>6.45354226</v>
      </c>
      <c r="I40" s="18" t="s">
        <v>404</v>
      </c>
      <c r="J40" s="20" t="s">
        <v>404</v>
      </c>
      <c r="K40" s="18" t="s">
        <v>404</v>
      </c>
      <c r="L40" s="20" t="s">
        <v>404</v>
      </c>
      <c r="M40" s="18" t="s">
        <v>404</v>
      </c>
      <c r="N40" s="20" t="s">
        <v>404</v>
      </c>
      <c r="O40" s="18" t="s">
        <v>404</v>
      </c>
      <c r="P40" s="20" t="s">
        <v>404</v>
      </c>
      <c r="Q40" s="18" t="n">
        <v>504.46219487</v>
      </c>
      <c r="R40" s="20" t="n">
        <v>8.821205259999999</v>
      </c>
    </row>
    <row r="41" spans="1:18">
      <c r="A41" s="15" t="s">
        <v>438</v>
      </c>
      <c r="B41" s="17" t="n">
        <v>5712</v>
      </c>
      <c r="C41" s="18">
        <f>(70.0/B41*100)</f>
        <v/>
      </c>
      <c r="D41" s="19" t="n">
        <v>5642</v>
      </c>
      <c r="E41" s="18" t="n">
        <v>471.87382284</v>
      </c>
      <c r="F41" s="20" t="n">
        <v>3.77253854</v>
      </c>
      <c r="G41" s="18" t="n">
        <v>465.78131917</v>
      </c>
      <c r="H41" s="20" t="n">
        <v>6.0341409</v>
      </c>
      <c r="I41" s="18" t="s">
        <v>404</v>
      </c>
      <c r="J41" s="20" t="s">
        <v>404</v>
      </c>
      <c r="K41" s="18" t="s">
        <v>404</v>
      </c>
      <c r="L41" s="20" t="s">
        <v>404</v>
      </c>
      <c r="M41" s="18" t="s">
        <v>404</v>
      </c>
      <c r="N41" s="20" t="s">
        <v>404</v>
      </c>
      <c r="O41" s="18" t="s">
        <v>404</v>
      </c>
      <c r="P41" s="20" t="s">
        <v>404</v>
      </c>
      <c r="Q41" s="18" t="n">
        <v>493.3520839</v>
      </c>
      <c r="R41" s="20" t="n">
        <v>9.711849000000001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418.40381824</v>
      </c>
      <c r="F44" s="20" t="n">
        <v>7.37766677</v>
      </c>
      <c r="G44" s="18" t="n">
        <v>411.43182999</v>
      </c>
      <c r="H44" s="20" t="n">
        <v>3.81959836</v>
      </c>
      <c r="I44" s="18" t="s">
        <v>404</v>
      </c>
      <c r="J44" s="20" t="s">
        <v>404</v>
      </c>
      <c r="K44" s="18" t="s">
        <v>404</v>
      </c>
      <c r="L44" s="20" t="s">
        <v>404</v>
      </c>
      <c r="M44" s="18" t="s">
        <v>404</v>
      </c>
      <c r="N44" s="20" t="s">
        <v>404</v>
      </c>
      <c r="O44" s="18" t="s">
        <v>404</v>
      </c>
      <c r="P44" s="20" t="s">
        <v>404</v>
      </c>
      <c r="Q44" s="18" t="n">
        <v>404.05445937</v>
      </c>
      <c r="R44" s="20" t="n">
        <v>12.63220805</v>
      </c>
    </row>
    <row r="45" spans="1:18">
      <c r="A45" s="15" t="s">
        <v>442</v>
      </c>
      <c r="B45" s="17" t="n">
        <v>5519</v>
      </c>
      <c r="C45" s="18">
        <f>(0.0/B45*100)</f>
        <v/>
      </c>
      <c r="D45" s="19" t="n">
        <v>5519</v>
      </c>
      <c r="E45" s="18" t="n">
        <v>365.24796002</v>
      </c>
      <c r="F45" s="20" t="n">
        <v>8.04833708</v>
      </c>
      <c r="G45" s="18" t="n">
        <v>357.34738157</v>
      </c>
      <c r="H45" s="20" t="n">
        <v>4.06560671</v>
      </c>
      <c r="I45" s="18" t="s">
        <v>404</v>
      </c>
      <c r="J45" s="20" t="s">
        <v>404</v>
      </c>
      <c r="K45" s="18" t="s">
        <v>404</v>
      </c>
      <c r="L45" s="20" t="s">
        <v>404</v>
      </c>
      <c r="M45" s="18" t="s">
        <v>404</v>
      </c>
      <c r="N45" s="20" t="s">
        <v>404</v>
      </c>
      <c r="O45" s="18" t="s">
        <v>404</v>
      </c>
      <c r="P45" s="20" t="s">
        <v>404</v>
      </c>
      <c r="Q45" s="18" t="n">
        <v>355.07671691</v>
      </c>
      <c r="R45" s="20" t="n">
        <v>9.851691689999999</v>
      </c>
    </row>
    <row r="46" spans="1:18">
      <c r="A46" s="15" t="s">
        <v>443</v>
      </c>
      <c r="B46" s="17" t="n">
        <v>23141</v>
      </c>
      <c r="C46" s="18">
        <f>(4196.0/B46*100)</f>
        <v/>
      </c>
      <c r="D46" s="19" t="n">
        <v>18945</v>
      </c>
      <c r="E46" s="18" t="n">
        <v>402.49080907</v>
      </c>
      <c r="F46" s="20" t="n">
        <v>7.88681325</v>
      </c>
      <c r="G46" s="18" t="n">
        <v>384.07118521</v>
      </c>
      <c r="H46" s="20" t="n">
        <v>3.66822474</v>
      </c>
      <c r="I46" s="18" t="s">
        <v>404</v>
      </c>
      <c r="J46" s="20" t="s">
        <v>404</v>
      </c>
      <c r="K46" s="18" t="s">
        <v>404</v>
      </c>
      <c r="L46" s="20" t="s">
        <v>404</v>
      </c>
      <c r="M46" s="18" t="s">
        <v>404</v>
      </c>
      <c r="N46" s="20" t="s">
        <v>404</v>
      </c>
      <c r="O46" s="18" t="s">
        <v>404</v>
      </c>
      <c r="P46" s="20" t="s">
        <v>404</v>
      </c>
      <c r="Q46" s="18" t="n">
        <v>336.53489825</v>
      </c>
      <c r="R46" s="20" t="n">
        <v>6.77099877</v>
      </c>
    </row>
    <row r="47" spans="1:18">
      <c r="A47" s="15" t="s">
        <v>444</v>
      </c>
      <c r="B47" s="17" t="n">
        <v>5928</v>
      </c>
      <c r="C47" s="18">
        <f>(0.0/B47*100)</f>
        <v/>
      </c>
      <c r="D47" s="19" t="n">
        <v>5928</v>
      </c>
      <c r="E47" s="18" t="n">
        <v>461.00780762</v>
      </c>
      <c r="F47" s="20" t="n">
        <v>7.37086135</v>
      </c>
      <c r="G47" s="18" t="n">
        <v>424.64216643</v>
      </c>
      <c r="H47" s="20" t="n">
        <v>5.85142974</v>
      </c>
      <c r="I47" s="18" t="s">
        <v>404</v>
      </c>
      <c r="J47" s="20" t="s">
        <v>404</v>
      </c>
      <c r="K47" s="18" t="s">
        <v>404</v>
      </c>
      <c r="L47" s="20" t="s">
        <v>404</v>
      </c>
      <c r="M47" s="18" t="s">
        <v>404</v>
      </c>
      <c r="N47" s="20" t="s">
        <v>404</v>
      </c>
      <c r="O47" s="18" t="s">
        <v>404</v>
      </c>
      <c r="P47" s="20" t="s">
        <v>404</v>
      </c>
      <c r="Q47" s="18" t="n">
        <v>432.01440399</v>
      </c>
      <c r="R47" s="20" t="n">
        <v>27.56101806</v>
      </c>
    </row>
    <row r="48" spans="1:18">
      <c r="A48" s="15" t="s">
        <v>445</v>
      </c>
      <c r="B48" s="17" t="n">
        <v>9841</v>
      </c>
      <c r="C48" s="18">
        <f>(0.0/B48*100)</f>
        <v/>
      </c>
      <c r="D48" s="19" t="n">
        <v>9841</v>
      </c>
      <c r="E48" s="18" t="n">
        <v>546.2919561800001</v>
      </c>
      <c r="F48" s="20" t="n">
        <v>6.71620964</v>
      </c>
      <c r="G48" s="18" t="n">
        <v>493.86619651</v>
      </c>
      <c r="H48" s="20" t="n">
        <v>8.708692409999999</v>
      </c>
      <c r="I48" s="18" t="s">
        <v>404</v>
      </c>
      <c r="J48" s="20" t="s">
        <v>404</v>
      </c>
      <c r="K48" s="18" t="s">
        <v>404</v>
      </c>
      <c r="L48" s="20" t="s">
        <v>404</v>
      </c>
      <c r="M48" s="18" t="s">
        <v>404</v>
      </c>
      <c r="N48" s="20" t="s">
        <v>404</v>
      </c>
      <c r="O48" s="18" t="s">
        <v>404</v>
      </c>
      <c r="P48" s="20" t="s">
        <v>404</v>
      </c>
      <c r="Q48" s="18" t="n">
        <v>472.0802306</v>
      </c>
      <c r="R48" s="20" t="n">
        <v>23.41989271</v>
      </c>
    </row>
    <row r="49" spans="1:18">
      <c r="A49" s="15" t="s">
        <v>446</v>
      </c>
      <c r="B49" s="17" t="n">
        <v>6349</v>
      </c>
      <c r="C49" s="18">
        <f>(52.0/B49*100)</f>
        <v/>
      </c>
      <c r="D49" s="19" t="n">
        <v>6297</v>
      </c>
      <c r="E49" s="18" t="n">
        <v>415.83073177</v>
      </c>
      <c r="F49" s="20" t="n">
        <v>4.64403556</v>
      </c>
      <c r="G49" s="18" t="n">
        <v>401.90882867</v>
      </c>
      <c r="H49" s="20" t="n">
        <v>5.56598707</v>
      </c>
      <c r="I49" s="18" t="s">
        <v>404</v>
      </c>
      <c r="J49" s="20" t="s">
        <v>404</v>
      </c>
      <c r="K49" s="18" t="s">
        <v>404</v>
      </c>
      <c r="L49" s="20" t="s">
        <v>404</v>
      </c>
      <c r="M49" s="18" t="s">
        <v>404</v>
      </c>
      <c r="N49" s="20" t="s">
        <v>404</v>
      </c>
      <c r="O49" s="18" t="s">
        <v>404</v>
      </c>
      <c r="P49" s="20" t="s">
        <v>404</v>
      </c>
      <c r="Q49" s="18" t="n">
        <v>369.51416596</v>
      </c>
      <c r="R49" s="20" t="n">
        <v>16.76385291</v>
      </c>
    </row>
    <row r="50" spans="1:18">
      <c r="A50" s="15" t="s">
        <v>447</v>
      </c>
      <c r="B50" s="17" t="n">
        <v>11795</v>
      </c>
      <c r="C50" s="18">
        <f>(1031.0/B50*100)</f>
        <v/>
      </c>
      <c r="D50" s="19" t="n">
        <v>10764</v>
      </c>
      <c r="E50" s="18" t="n">
        <v>392.65560546</v>
      </c>
      <c r="F50" s="20" t="n">
        <v>4.47149397</v>
      </c>
      <c r="G50" s="18" t="n">
        <v>392.14996851</v>
      </c>
      <c r="H50" s="20" t="n">
        <v>3.32573721</v>
      </c>
      <c r="I50" s="18" t="s">
        <v>404</v>
      </c>
      <c r="J50" s="20" t="s">
        <v>404</v>
      </c>
      <c r="K50" s="18" t="s">
        <v>404</v>
      </c>
      <c r="L50" s="20" t="s">
        <v>404</v>
      </c>
      <c r="M50" s="18" t="s">
        <v>404</v>
      </c>
      <c r="N50" s="20" t="s">
        <v>404</v>
      </c>
      <c r="O50" s="18" t="s">
        <v>404</v>
      </c>
      <c r="P50" s="20" t="s">
        <v>404</v>
      </c>
      <c r="Q50" s="18" t="n">
        <v>386.48836153</v>
      </c>
      <c r="R50" s="20" t="n">
        <v>9.264015479999999</v>
      </c>
    </row>
    <row r="51" spans="1:18">
      <c r="A51" s="15" t="s">
        <v>448</v>
      </c>
      <c r="B51" s="17" t="n">
        <v>6866</v>
      </c>
      <c r="C51" s="18">
        <f>(0.0/B51*100)</f>
        <v/>
      </c>
      <c r="D51" s="19" t="n">
        <v>6866</v>
      </c>
      <c r="E51" s="18" t="n">
        <v>408.96658214</v>
      </c>
      <c r="F51" s="20" t="n">
        <v>6.32692349</v>
      </c>
      <c r="G51" s="18" t="n">
        <v>398.92088987</v>
      </c>
      <c r="H51" s="20" t="n">
        <v>2.97860897</v>
      </c>
      <c r="I51" s="18" t="s">
        <v>404</v>
      </c>
      <c r="J51" s="20" t="s">
        <v>404</v>
      </c>
      <c r="K51" s="18" t="s">
        <v>404</v>
      </c>
      <c r="L51" s="20" t="s">
        <v>404</v>
      </c>
      <c r="M51" s="18" t="s">
        <v>404</v>
      </c>
      <c r="N51" s="20" t="s">
        <v>404</v>
      </c>
      <c r="O51" s="18" t="s">
        <v>404</v>
      </c>
      <c r="P51" s="20" t="s">
        <v>404</v>
      </c>
      <c r="Q51" s="18" t="n">
        <v>365.53249322</v>
      </c>
      <c r="R51" s="20" t="n">
        <v>15.55804205</v>
      </c>
    </row>
    <row r="52" spans="1:18">
      <c r="A52" s="15" t="s">
        <v>449</v>
      </c>
      <c r="B52" s="17" t="n">
        <v>5809</v>
      </c>
      <c r="C52" s="18">
        <f>(0.0/B52*100)</f>
        <v/>
      </c>
      <c r="D52" s="19" t="n">
        <v>5809</v>
      </c>
      <c r="E52" s="18" t="n">
        <v>476.68819401</v>
      </c>
      <c r="F52" s="20" t="n">
        <v>6.33278949</v>
      </c>
      <c r="G52" s="18" t="n">
        <v>455.67503331</v>
      </c>
      <c r="H52" s="20" t="n">
        <v>4.28765344</v>
      </c>
      <c r="I52" s="18" t="s">
        <v>404</v>
      </c>
      <c r="J52" s="20" t="s">
        <v>404</v>
      </c>
      <c r="K52" s="18" t="s">
        <v>404</v>
      </c>
      <c r="L52" s="20" t="s">
        <v>404</v>
      </c>
      <c r="M52" s="18" t="s">
        <v>404</v>
      </c>
      <c r="N52" s="20" t="s">
        <v>404</v>
      </c>
      <c r="O52" s="18" t="s">
        <v>404</v>
      </c>
      <c r="P52" s="20" t="s">
        <v>404</v>
      </c>
      <c r="Q52" s="18" t="n">
        <v>479.41644146</v>
      </c>
      <c r="R52" s="20" t="n">
        <v>18.22670353</v>
      </c>
    </row>
    <row r="53" spans="1:18">
      <c r="A53" s="15" t="s">
        <v>450</v>
      </c>
      <c r="B53" s="17" t="n">
        <v>5571</v>
      </c>
      <c r="C53" s="18">
        <f>(0.0/B53*100)</f>
        <v/>
      </c>
      <c r="D53" s="19" t="n">
        <v>5571</v>
      </c>
      <c r="E53" s="18" t="n">
        <v>440.56215614</v>
      </c>
      <c r="F53" s="20" t="n">
        <v>1.99601528</v>
      </c>
      <c r="G53" s="18" t="n">
        <v>434.82216093</v>
      </c>
      <c r="H53" s="20" t="n">
        <v>3.08929352</v>
      </c>
      <c r="I53" s="18" t="s">
        <v>404</v>
      </c>
      <c r="J53" s="20" t="s">
        <v>404</v>
      </c>
      <c r="K53" s="18" t="s">
        <v>404</v>
      </c>
      <c r="L53" s="20" t="s">
        <v>404</v>
      </c>
      <c r="M53" s="18" t="s">
        <v>404</v>
      </c>
      <c r="N53" s="20" t="s">
        <v>404</v>
      </c>
      <c r="O53" s="18" t="s">
        <v>404</v>
      </c>
      <c r="P53" s="20" t="s">
        <v>404</v>
      </c>
      <c r="Q53" s="18" t="n">
        <v>388.28813755</v>
      </c>
      <c r="R53" s="20" t="n">
        <v>6.42950829</v>
      </c>
    </row>
    <row r="54" spans="1:18">
      <c r="A54" s="15" t="s">
        <v>451</v>
      </c>
      <c r="B54" s="17" t="n">
        <v>4740</v>
      </c>
      <c r="C54" s="18">
        <f>(199.0/B54*100)</f>
        <v/>
      </c>
      <c r="D54" s="19" t="n">
        <v>4541</v>
      </c>
      <c r="E54" s="18" t="n">
        <v>335.36283897</v>
      </c>
      <c r="F54" s="20" t="n">
        <v>8.401612950000001</v>
      </c>
      <c r="G54" s="18" t="n">
        <v>329.39394832</v>
      </c>
      <c r="H54" s="20" t="n">
        <v>3.76072408</v>
      </c>
      <c r="I54" s="18" t="s">
        <v>404</v>
      </c>
      <c r="J54" s="20" t="s">
        <v>404</v>
      </c>
      <c r="K54" s="18" t="s">
        <v>404</v>
      </c>
      <c r="L54" s="20" t="s">
        <v>404</v>
      </c>
      <c r="M54" s="18" t="s">
        <v>404</v>
      </c>
      <c r="N54" s="20" t="s">
        <v>404</v>
      </c>
      <c r="O54" s="18" t="s">
        <v>404</v>
      </c>
      <c r="P54" s="20" t="s">
        <v>404</v>
      </c>
      <c r="Q54" s="18" t="n">
        <v>313.38736626</v>
      </c>
      <c r="R54" s="20" t="n">
        <v>7.49262811</v>
      </c>
    </row>
    <row r="55" spans="1:18">
      <c r="A55" s="15" t="s">
        <v>452</v>
      </c>
      <c r="B55" s="17" t="n">
        <v>5316</v>
      </c>
      <c r="C55" s="18">
        <f>(43.0/B55*100)</f>
        <v/>
      </c>
      <c r="D55" s="19" t="n">
        <v>5273</v>
      </c>
      <c r="E55" s="18" t="n">
        <v>407.51704168</v>
      </c>
      <c r="F55" s="20" t="n">
        <v>16.15746469</v>
      </c>
      <c r="G55" s="18" t="n">
        <v>404.83617107</v>
      </c>
      <c r="H55" s="20" t="n">
        <v>3.04350313</v>
      </c>
      <c r="I55" s="18" t="s">
        <v>404</v>
      </c>
      <c r="J55" s="20" t="s">
        <v>404</v>
      </c>
      <c r="K55" s="18" t="s">
        <v>404</v>
      </c>
      <c r="L55" s="20" t="s">
        <v>404</v>
      </c>
      <c r="M55" s="18" t="s">
        <v>404</v>
      </c>
      <c r="N55" s="20" t="s">
        <v>404</v>
      </c>
      <c r="O55" s="18" t="s">
        <v>404</v>
      </c>
      <c r="P55" s="20" t="s">
        <v>404</v>
      </c>
      <c r="Q55" s="18" t="n">
        <v>392.15422135</v>
      </c>
      <c r="R55" s="20" t="n">
        <v>10.51854178</v>
      </c>
    </row>
    <row r="56" spans="1:18">
      <c r="A56" s="15" t="s">
        <v>453</v>
      </c>
      <c r="B56" s="17" t="n">
        <v>5359</v>
      </c>
      <c r="C56" s="18">
        <f>(0.0/B56*100)</f>
        <v/>
      </c>
      <c r="D56" s="19" t="n">
        <v>5359</v>
      </c>
      <c r="E56" s="18" t="n">
        <v>550.15960645</v>
      </c>
      <c r="F56" s="20" t="n">
        <v>3.58663958</v>
      </c>
      <c r="G56" s="18" t="n">
        <v>530.69353026</v>
      </c>
      <c r="H56" s="20" t="n">
        <v>24.82660959</v>
      </c>
      <c r="I56" s="18" t="s">
        <v>404</v>
      </c>
      <c r="J56" s="20" t="s">
        <v>404</v>
      </c>
      <c r="K56" s="18" t="s">
        <v>404</v>
      </c>
      <c r="L56" s="20" t="s">
        <v>404</v>
      </c>
      <c r="M56" s="18" t="s">
        <v>404</v>
      </c>
      <c r="N56" s="20" t="s">
        <v>404</v>
      </c>
      <c r="O56" s="18" t="s">
        <v>404</v>
      </c>
      <c r="P56" s="20" t="s">
        <v>404</v>
      </c>
      <c r="Q56" s="18" t="n">
        <v>528.75354535</v>
      </c>
      <c r="R56" s="20" t="n">
        <v>11.11833405</v>
      </c>
    </row>
    <row r="57" spans="1:18">
      <c r="A57" s="15" t="s">
        <v>454</v>
      </c>
      <c r="B57" s="17" t="n">
        <v>6513</v>
      </c>
      <c r="C57" s="18">
        <f>(0.0/B57*100)</f>
        <v/>
      </c>
      <c r="D57" s="19" t="n">
        <v>6513</v>
      </c>
      <c r="E57" s="18" t="n">
        <v>411.17411171</v>
      </c>
      <c r="F57" s="20" t="n">
        <v>6.0581992</v>
      </c>
      <c r="G57" s="18" t="n">
        <v>368.80698328</v>
      </c>
      <c r="H57" s="20" t="n">
        <v>4.28213764</v>
      </c>
      <c r="I57" s="18" t="s">
        <v>404</v>
      </c>
      <c r="J57" s="20" t="s">
        <v>404</v>
      </c>
      <c r="K57" s="18" t="s">
        <v>404</v>
      </c>
      <c r="L57" s="20" t="s">
        <v>404</v>
      </c>
      <c r="M57" s="18" t="s">
        <v>404</v>
      </c>
      <c r="N57" s="20" t="s">
        <v>404</v>
      </c>
      <c r="O57" s="18" t="s">
        <v>404</v>
      </c>
      <c r="P57" s="20" t="s">
        <v>404</v>
      </c>
      <c r="Q57" s="18" t="n">
        <v>378.05279235</v>
      </c>
      <c r="R57" s="20" t="n">
        <v>12.72802191</v>
      </c>
    </row>
    <row r="58" spans="1:18">
      <c r="A58" s="15" t="s">
        <v>455</v>
      </c>
      <c r="B58" s="17" t="n">
        <v>7267</v>
      </c>
      <c r="C58" s="18">
        <f>(0.0/B58*100)</f>
        <v/>
      </c>
      <c r="D58" s="19" t="n">
        <v>7267</v>
      </c>
      <c r="E58" s="18" t="n">
        <v>393.96602077</v>
      </c>
      <c r="F58" s="20" t="n">
        <v>5.52574422</v>
      </c>
      <c r="G58" s="18" t="n">
        <v>372.27134699</v>
      </c>
      <c r="H58" s="20" t="n">
        <v>3.73830185</v>
      </c>
      <c r="I58" s="18" t="s">
        <v>404</v>
      </c>
      <c r="J58" s="20" t="s">
        <v>404</v>
      </c>
      <c r="K58" s="18" t="s">
        <v>404</v>
      </c>
      <c r="L58" s="20" t="s">
        <v>404</v>
      </c>
      <c r="M58" s="18" t="s">
        <v>404</v>
      </c>
      <c r="N58" s="20" t="s">
        <v>404</v>
      </c>
      <c r="O58" s="18" t="s">
        <v>404</v>
      </c>
      <c r="P58" s="20" t="s">
        <v>404</v>
      </c>
      <c r="Q58" s="18" t="n">
        <v>383.09788826</v>
      </c>
      <c r="R58" s="20" t="n">
        <v>8.331776440000001</v>
      </c>
    </row>
    <row r="59" spans="1:18">
      <c r="A59" s="15" t="s">
        <v>456</v>
      </c>
      <c r="B59" s="17" t="n">
        <v>4826</v>
      </c>
      <c r="C59" s="18">
        <f>(0.0/B59*100)</f>
        <v/>
      </c>
      <c r="D59" s="19" t="n">
        <v>4826</v>
      </c>
      <c r="E59" s="18" t="n">
        <v>367.0280085</v>
      </c>
      <c r="F59" s="20" t="n">
        <v>3.71408391</v>
      </c>
      <c r="G59" s="18" t="n">
        <v>360.10213722</v>
      </c>
      <c r="H59" s="20" t="n">
        <v>1.63763204</v>
      </c>
      <c r="I59" s="18" t="s">
        <v>404</v>
      </c>
      <c r="J59" s="20" t="s">
        <v>404</v>
      </c>
      <c r="K59" s="18" t="s">
        <v>404</v>
      </c>
      <c r="L59" s="20" t="s">
        <v>404</v>
      </c>
      <c r="M59" s="18" t="s">
        <v>404</v>
      </c>
      <c r="N59" s="20" t="s">
        <v>404</v>
      </c>
      <c r="O59" s="18" t="s">
        <v>404</v>
      </c>
      <c r="P59" s="20" t="s">
        <v>404</v>
      </c>
      <c r="Q59" s="18" t="n">
        <v>352.38880918</v>
      </c>
      <c r="R59" s="20" t="n">
        <v>6.0290941</v>
      </c>
    </row>
    <row r="60" spans="1:18">
      <c r="A60" s="15" t="s">
        <v>457</v>
      </c>
      <c r="B60" s="17" t="n">
        <v>4546</v>
      </c>
      <c r="C60" s="18">
        <f>(0.0/B60*100)</f>
        <v/>
      </c>
      <c r="D60" s="19" t="n">
        <v>4546</v>
      </c>
      <c r="E60" s="18" t="n">
        <v>428.77734078</v>
      </c>
      <c r="F60" s="20" t="n">
        <v>8.94829032</v>
      </c>
      <c r="G60" s="18" t="n">
        <v>402.25591091</v>
      </c>
      <c r="H60" s="20" t="n">
        <v>6.42140829</v>
      </c>
      <c r="I60" s="18" t="s">
        <v>404</v>
      </c>
      <c r="J60" s="20" t="s">
        <v>404</v>
      </c>
      <c r="K60" s="18" t="s">
        <v>404</v>
      </c>
      <c r="L60" s="20" t="s">
        <v>404</v>
      </c>
      <c r="M60" s="18" t="s">
        <v>404</v>
      </c>
      <c r="N60" s="20" t="s">
        <v>404</v>
      </c>
      <c r="O60" s="18" t="s">
        <v>404</v>
      </c>
      <c r="P60" s="20" t="s">
        <v>404</v>
      </c>
      <c r="Q60" s="18" t="n">
        <v>347.52691364</v>
      </c>
      <c r="R60" s="20" t="n">
        <v>7.4522472</v>
      </c>
    </row>
    <row r="61" spans="1:18">
      <c r="A61" s="15" t="s">
        <v>458</v>
      </c>
      <c r="B61" s="17" t="n">
        <v>6525</v>
      </c>
      <c r="C61" s="18">
        <f>(0.0/B61*100)</f>
        <v/>
      </c>
      <c r="D61" s="19" t="n">
        <v>6525</v>
      </c>
      <c r="E61" s="18" t="n">
        <v>483.28418898</v>
      </c>
      <c r="F61" s="20" t="n">
        <v>4.78421224</v>
      </c>
      <c r="G61" s="18" t="n">
        <v>476.16931953</v>
      </c>
      <c r="H61" s="20" t="n">
        <v>2.66632462</v>
      </c>
      <c r="I61" s="18" t="s">
        <v>404</v>
      </c>
      <c r="J61" s="20" t="s">
        <v>404</v>
      </c>
      <c r="K61" s="18" t="s">
        <v>404</v>
      </c>
      <c r="L61" s="20" t="s">
        <v>404</v>
      </c>
      <c r="M61" s="18" t="s">
        <v>404</v>
      </c>
      <c r="N61" s="20" t="s">
        <v>404</v>
      </c>
      <c r="O61" s="18" t="s">
        <v>404</v>
      </c>
      <c r="P61" s="20" t="s">
        <v>404</v>
      </c>
      <c r="Q61" s="18" t="n">
        <v>472.19316143</v>
      </c>
      <c r="R61" s="20" t="n">
        <v>14.66282254</v>
      </c>
    </row>
    <row r="62" spans="1:18">
      <c r="A62" s="15" t="s">
        <v>459</v>
      </c>
      <c r="B62" s="17" t="n">
        <v>4476</v>
      </c>
      <c r="C62" s="18">
        <f>(0.0/B62*100)</f>
        <v/>
      </c>
      <c r="D62" s="19" t="n">
        <v>4476</v>
      </c>
      <c r="E62" s="18" t="n">
        <v>547.83797502</v>
      </c>
      <c r="F62" s="20" t="n">
        <v>1.18662268</v>
      </c>
      <c r="G62" s="18" t="n">
        <v>530.31383317</v>
      </c>
      <c r="H62" s="20" t="n">
        <v>2.66419466</v>
      </c>
      <c r="I62" s="18" t="s">
        <v>404</v>
      </c>
      <c r="J62" s="20" t="s">
        <v>404</v>
      </c>
      <c r="K62" s="18" t="s">
        <v>404</v>
      </c>
      <c r="L62" s="20" t="s">
        <v>404</v>
      </c>
      <c r="M62" s="18" t="s">
        <v>404</v>
      </c>
      <c r="N62" s="20" t="s">
        <v>404</v>
      </c>
      <c r="O62" s="18" t="s">
        <v>404</v>
      </c>
      <c r="P62" s="20" t="s">
        <v>404</v>
      </c>
      <c r="Q62" s="18" t="n">
        <v>410.4061416</v>
      </c>
      <c r="R62" s="20" t="n">
        <v>22.67250365</v>
      </c>
    </row>
    <row r="63" spans="1:18">
      <c r="A63" s="15" t="s">
        <v>460</v>
      </c>
      <c r="B63" s="17" t="n">
        <v>5324</v>
      </c>
      <c r="C63" s="18">
        <f>(0.0/B63*100)</f>
        <v/>
      </c>
      <c r="D63" s="19" t="n">
        <v>5324</v>
      </c>
      <c r="E63" s="18" t="n">
        <v>368.18108465</v>
      </c>
      <c r="F63" s="20" t="n">
        <v>1.93851847</v>
      </c>
      <c r="G63" s="18" t="n">
        <v>365.07922001</v>
      </c>
      <c r="H63" s="20" t="n">
        <v>2.09853274</v>
      </c>
      <c r="I63" s="18" t="s">
        <v>404</v>
      </c>
      <c r="J63" s="20" t="s">
        <v>404</v>
      </c>
      <c r="K63" s="18" t="s">
        <v>404</v>
      </c>
      <c r="L63" s="20" t="s">
        <v>404</v>
      </c>
      <c r="M63" s="18" t="s">
        <v>404</v>
      </c>
      <c r="N63" s="20" t="s">
        <v>404</v>
      </c>
      <c r="O63" s="18" t="s">
        <v>404</v>
      </c>
      <c r="P63" s="20" t="s">
        <v>404</v>
      </c>
      <c r="Q63" s="18" t="n">
        <v>400.55653878</v>
      </c>
      <c r="R63" s="20" t="n">
        <v>4.48788643</v>
      </c>
    </row>
    <row r="64" spans="1:18">
      <c r="A64" s="15" t="s">
        <v>461</v>
      </c>
      <c r="B64" s="17" t="n">
        <v>3634</v>
      </c>
      <c r="C64" s="18">
        <f>(27.0/B64*100)</f>
        <v/>
      </c>
      <c r="D64" s="19" t="n">
        <v>3607</v>
      </c>
      <c r="E64" s="18" t="n">
        <v>468.20174434</v>
      </c>
      <c r="F64" s="20" t="n">
        <v>2.29437904</v>
      </c>
      <c r="G64" s="18" t="n">
        <v>502.77411638</v>
      </c>
      <c r="H64" s="20" t="n">
        <v>2.56408812</v>
      </c>
      <c r="I64" s="18" t="s">
        <v>404</v>
      </c>
      <c r="J64" s="20" t="s">
        <v>404</v>
      </c>
      <c r="K64" s="18" t="s">
        <v>404</v>
      </c>
      <c r="L64" s="20" t="s">
        <v>404</v>
      </c>
      <c r="M64" s="18" t="s">
        <v>404</v>
      </c>
      <c r="N64" s="20" t="s">
        <v>404</v>
      </c>
      <c r="O64" s="18" t="s">
        <v>404</v>
      </c>
      <c r="P64" s="20" t="s">
        <v>404</v>
      </c>
      <c r="Q64" s="18" t="n">
        <v>386.84242582</v>
      </c>
      <c r="R64" s="20" t="n">
        <v>9.09907368</v>
      </c>
    </row>
    <row r="65" spans="1:18">
      <c r="A65" s="15" t="s">
        <v>462</v>
      </c>
      <c r="B65" s="17" t="n">
        <v>5325</v>
      </c>
      <c r="C65" s="18">
        <f>(0.0/B65*100)</f>
        <v/>
      </c>
      <c r="D65" s="19" t="n">
        <v>5325</v>
      </c>
      <c r="E65" s="18" t="n">
        <v>428.49063062</v>
      </c>
      <c r="F65" s="20" t="n">
        <v>5.84187278</v>
      </c>
      <c r="G65" s="18" t="n">
        <v>413.35326111</v>
      </c>
      <c r="H65" s="20" t="n">
        <v>3.82304812</v>
      </c>
      <c r="I65" s="18" t="s">
        <v>404</v>
      </c>
      <c r="J65" s="20" t="s">
        <v>404</v>
      </c>
      <c r="K65" s="18" t="s">
        <v>404</v>
      </c>
      <c r="L65" s="20" t="s">
        <v>404</v>
      </c>
      <c r="M65" s="18" t="s">
        <v>404</v>
      </c>
      <c r="N65" s="20" t="s">
        <v>404</v>
      </c>
      <c r="O65" s="18" t="s">
        <v>404</v>
      </c>
      <c r="P65" s="20" t="s">
        <v>404</v>
      </c>
      <c r="Q65" s="18" t="n">
        <v>431.1319166</v>
      </c>
      <c r="R65" s="20" t="n">
        <v>10.63218271</v>
      </c>
    </row>
    <row r="66" spans="1:18">
      <c r="A66" s="15" t="s">
        <v>463</v>
      </c>
      <c r="B66" s="17" t="n">
        <v>5665</v>
      </c>
      <c r="C66" s="18">
        <f>(0.0/B66*100)</f>
        <v/>
      </c>
      <c r="D66" s="19" t="n">
        <v>5665</v>
      </c>
      <c r="E66" s="18" t="n">
        <v>422.35081758</v>
      </c>
      <c r="F66" s="20" t="n">
        <v>1.72891133</v>
      </c>
      <c r="G66" s="18" t="n">
        <v>410.87180864</v>
      </c>
      <c r="H66" s="20" t="n">
        <v>2.75352214</v>
      </c>
      <c r="I66" s="18" t="s">
        <v>404</v>
      </c>
      <c r="J66" s="20" t="s">
        <v>404</v>
      </c>
      <c r="K66" s="18" t="s">
        <v>404</v>
      </c>
      <c r="L66" s="20" t="s">
        <v>404</v>
      </c>
      <c r="M66" s="18" t="s">
        <v>404</v>
      </c>
      <c r="N66" s="20" t="s">
        <v>404</v>
      </c>
      <c r="O66" s="18" t="s">
        <v>404</v>
      </c>
      <c r="P66" s="20" t="s">
        <v>404</v>
      </c>
      <c r="Q66" s="18" t="n">
        <v>417.57238912</v>
      </c>
      <c r="R66" s="20" t="n">
        <v>7.15211351</v>
      </c>
    </row>
    <row r="67" spans="1:18">
      <c r="A67" s="15" t="s">
        <v>464</v>
      </c>
      <c r="B67" s="17" t="n">
        <v>6971</v>
      </c>
      <c r="C67" s="18">
        <f>(0.0/B67*100)</f>
        <v/>
      </c>
      <c r="D67" s="19" t="n">
        <v>6971</v>
      </c>
      <c r="E67" s="18" t="n">
        <v>401.20880614</v>
      </c>
      <c r="F67" s="20" t="n">
        <v>7.47891509</v>
      </c>
      <c r="G67" s="18" t="n">
        <v>380.26374571</v>
      </c>
      <c r="H67" s="20" t="n">
        <v>3.00454198</v>
      </c>
      <c r="I67" s="18" t="s">
        <v>404</v>
      </c>
      <c r="J67" s="20" t="s">
        <v>404</v>
      </c>
      <c r="K67" s="18" t="s">
        <v>404</v>
      </c>
      <c r="L67" s="20" t="s">
        <v>404</v>
      </c>
      <c r="M67" s="18" t="s">
        <v>404</v>
      </c>
      <c r="N67" s="20" t="s">
        <v>404</v>
      </c>
      <c r="O67" s="18" t="s">
        <v>404</v>
      </c>
      <c r="P67" s="20" t="s">
        <v>404</v>
      </c>
      <c r="Q67" s="18" t="n">
        <v>401.32572457</v>
      </c>
      <c r="R67" s="20" t="n">
        <v>14.27200715</v>
      </c>
    </row>
    <row r="68" spans="1:18">
      <c r="A68" s="15" t="s">
        <v>465</v>
      </c>
      <c r="B68" s="17" t="n">
        <v>12083</v>
      </c>
      <c r="C68" s="18">
        <f>(0.0/B68*100)</f>
        <v/>
      </c>
      <c r="D68" s="19" t="n">
        <v>12083</v>
      </c>
      <c r="E68" s="18" t="n">
        <v>406.99658659</v>
      </c>
      <c r="F68" s="20" t="n">
        <v>1.8276027</v>
      </c>
      <c r="G68" s="18" t="n">
        <v>390.80135788</v>
      </c>
      <c r="H68" s="20" t="n">
        <v>1.95497383</v>
      </c>
      <c r="I68" s="18" t="s">
        <v>404</v>
      </c>
      <c r="J68" s="20" t="s">
        <v>404</v>
      </c>
      <c r="K68" s="18" t="s">
        <v>404</v>
      </c>
      <c r="L68" s="20" t="s">
        <v>404</v>
      </c>
      <c r="M68" s="18" t="s">
        <v>404</v>
      </c>
      <c r="N68" s="20" t="s">
        <v>404</v>
      </c>
      <c r="O68" s="18" t="s">
        <v>404</v>
      </c>
      <c r="P68" s="20" t="s">
        <v>404</v>
      </c>
      <c r="Q68" s="18" t="n">
        <v>392.43696738</v>
      </c>
      <c r="R68" s="20" t="n">
        <v>5.58246833</v>
      </c>
    </row>
    <row r="69" spans="1:18">
      <c r="A69" s="15" t="s">
        <v>466</v>
      </c>
      <c r="B69" s="17" t="n">
        <v>4876</v>
      </c>
      <c r="C69" s="18">
        <f>(0.0/B69*100)</f>
        <v/>
      </c>
      <c r="D69" s="19" t="n">
        <v>4876</v>
      </c>
      <c r="E69" s="18" t="n">
        <v>445.33007669</v>
      </c>
      <c r="F69" s="20" t="n">
        <v>4.42262749</v>
      </c>
      <c r="G69" s="18" t="n">
        <v>439.93287067</v>
      </c>
      <c r="H69" s="20" t="n">
        <v>10.50357571</v>
      </c>
      <c r="I69" s="18" t="s">
        <v>404</v>
      </c>
      <c r="J69" s="20" t="s">
        <v>404</v>
      </c>
      <c r="K69" s="18" t="s">
        <v>404</v>
      </c>
      <c r="L69" s="20" t="s">
        <v>404</v>
      </c>
      <c r="M69" s="18" t="s">
        <v>404</v>
      </c>
      <c r="N69" s="20" t="s">
        <v>404</v>
      </c>
      <c r="O69" s="18" t="s">
        <v>404</v>
      </c>
      <c r="P69" s="20" t="s">
        <v>404</v>
      </c>
      <c r="Q69" s="18" t="n">
        <v>369.77000286</v>
      </c>
      <c r="R69" s="20" t="n">
        <v>11.57289717</v>
      </c>
    </row>
    <row r="70" spans="1:18">
      <c r="A70" s="15" t="s">
        <v>467</v>
      </c>
      <c r="B70" s="17" t="n">
        <v>6036</v>
      </c>
      <c r="C70" s="18">
        <f>(0.0/B70*100)</f>
        <v/>
      </c>
      <c r="D70" s="19" t="n">
        <v>6036</v>
      </c>
      <c r="E70" s="18" t="n">
        <v>503.13244234</v>
      </c>
      <c r="F70" s="20" t="n">
        <v>4.53230001</v>
      </c>
      <c r="G70" s="18" t="n">
        <v>489.31784943</v>
      </c>
      <c r="H70" s="20" t="n">
        <v>3.91160862</v>
      </c>
      <c r="I70" s="18" t="s">
        <v>404</v>
      </c>
      <c r="J70" s="20" t="s">
        <v>404</v>
      </c>
      <c r="K70" s="18" t="s">
        <v>404</v>
      </c>
      <c r="L70" s="20" t="s">
        <v>404</v>
      </c>
      <c r="M70" s="18" t="s">
        <v>404</v>
      </c>
      <c r="N70" s="20" t="s">
        <v>404</v>
      </c>
      <c r="O70" s="18" t="s">
        <v>404</v>
      </c>
      <c r="P70" s="20" t="s">
        <v>404</v>
      </c>
      <c r="Q70" s="18" t="n">
        <v>470.34624658</v>
      </c>
      <c r="R70" s="20" t="n">
        <v>12.03003882</v>
      </c>
    </row>
    <row r="71" spans="1:18">
      <c r="A71" s="15" t="s">
        <v>468</v>
      </c>
      <c r="B71" s="17" t="n">
        <v>6115</v>
      </c>
      <c r="C71" s="18">
        <f>(0.0/B71*100)</f>
        <v/>
      </c>
      <c r="D71" s="19" t="n">
        <v>6115</v>
      </c>
      <c r="E71" s="18" t="n">
        <v>563.69839924</v>
      </c>
      <c r="F71" s="20" t="n">
        <v>1.44833326</v>
      </c>
      <c r="G71" s="18" t="n">
        <v>570.4823504</v>
      </c>
      <c r="H71" s="20" t="n">
        <v>7.24565682</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546.29904992</v>
      </c>
      <c r="F72" s="20" t="n">
        <v>4.08486133</v>
      </c>
      <c r="G72" s="18" t="n">
        <v>532.9271029499999</v>
      </c>
      <c r="H72" s="20" t="n">
        <v>8.37434582</v>
      </c>
      <c r="I72" s="18" t="s">
        <v>404</v>
      </c>
      <c r="J72" s="20" t="s">
        <v>404</v>
      </c>
      <c r="K72" s="18" t="s">
        <v>404</v>
      </c>
      <c r="L72" s="20" t="s">
        <v>404</v>
      </c>
      <c r="M72" s="18" t="s">
        <v>404</v>
      </c>
      <c r="N72" s="20" t="s">
        <v>404</v>
      </c>
      <c r="O72" s="18" t="s">
        <v>404</v>
      </c>
      <c r="P72" s="20" t="s">
        <v>404</v>
      </c>
      <c r="Q72" s="18" t="n">
        <v>521.56166492</v>
      </c>
      <c r="R72" s="20" t="n">
        <v>24.58224234</v>
      </c>
    </row>
    <row r="73" spans="1:18">
      <c r="A73" s="15" t="s">
        <v>470</v>
      </c>
      <c r="B73" s="17" t="n">
        <v>8249</v>
      </c>
      <c r="C73" s="18">
        <f>(0.0/B73*100)</f>
        <v/>
      </c>
      <c r="D73" s="19" t="n">
        <v>8249</v>
      </c>
      <c r="E73" s="18" t="n">
        <v>416.87332977</v>
      </c>
      <c r="F73" s="20" t="n">
        <v>3.29463794</v>
      </c>
      <c r="G73" s="18" t="n">
        <v>393.76292911</v>
      </c>
      <c r="H73" s="20" t="n">
        <v>10.19859606</v>
      </c>
      <c r="I73" s="18" t="s">
        <v>404</v>
      </c>
      <c r="J73" s="20" t="s">
        <v>404</v>
      </c>
      <c r="K73" s="18" t="s">
        <v>404</v>
      </c>
      <c r="L73" s="20" t="s">
        <v>404</v>
      </c>
      <c r="M73" s="18" t="s">
        <v>404</v>
      </c>
      <c r="N73" s="20" t="s">
        <v>404</v>
      </c>
      <c r="O73" s="18" t="s">
        <v>404</v>
      </c>
      <c r="P73" s="20" t="s">
        <v>404</v>
      </c>
      <c r="Q73" s="18" t="n">
        <v>414.28398706</v>
      </c>
      <c r="R73" s="20" t="n">
        <v>15.74534982</v>
      </c>
    </row>
    <row r="74" spans="1:18">
      <c r="A74" s="15" t="s">
        <v>471</v>
      </c>
      <c r="B74" s="17" t="n">
        <v>4692</v>
      </c>
      <c r="C74" s="18">
        <f>(484.0/B74*100)</f>
        <v/>
      </c>
      <c r="D74" s="19" t="n">
        <v>4208</v>
      </c>
      <c r="E74" s="18" t="n">
        <v>466.07011664</v>
      </c>
      <c r="F74" s="20" t="n">
        <v>3.46958341</v>
      </c>
      <c r="G74" s="18" t="n">
        <v>409.0942728</v>
      </c>
      <c r="H74" s="20" t="n">
        <v>1.70430368</v>
      </c>
      <c r="I74" s="18" t="s">
        <v>404</v>
      </c>
      <c r="J74" s="20" t="s">
        <v>404</v>
      </c>
      <c r="K74" s="18" t="s">
        <v>404</v>
      </c>
      <c r="L74" s="20" t="s">
        <v>404</v>
      </c>
      <c r="M74" s="18" t="s">
        <v>404</v>
      </c>
      <c r="N74" s="20" t="s">
        <v>404</v>
      </c>
      <c r="O74" s="18" t="n">
        <v>332.77567023</v>
      </c>
      <c r="P74" s="20" t="n">
        <v>11.14486568</v>
      </c>
      <c r="Q74" s="18" t="n">
        <v>365.1448013</v>
      </c>
      <c r="R74" s="20" t="n">
        <v>5.40576619</v>
      </c>
    </row>
    <row r="75" spans="1:18">
      <c r="A75" s="15" t="s">
        <v>472</v>
      </c>
      <c r="B75" s="17" t="n">
        <v>5375</v>
      </c>
      <c r="C75" s="18">
        <f>(483.0/B75*100)</f>
        <v/>
      </c>
      <c r="D75" s="19" t="n">
        <v>4892</v>
      </c>
      <c r="E75" s="18" t="n">
        <v>362.05297891</v>
      </c>
      <c r="F75" s="20" t="n">
        <v>7.59417292</v>
      </c>
      <c r="G75" s="18" t="n">
        <v>372.34230167</v>
      </c>
      <c r="H75" s="20" t="n">
        <v>5.27661742</v>
      </c>
      <c r="I75" s="18" t="s">
        <v>404</v>
      </c>
      <c r="J75" s="20" t="s">
        <v>404</v>
      </c>
      <c r="K75" s="18" t="s">
        <v>404</v>
      </c>
      <c r="L75" s="20" t="s">
        <v>404</v>
      </c>
      <c r="M75" s="18" t="s">
        <v>404</v>
      </c>
      <c r="N75" s="20" t="s">
        <v>404</v>
      </c>
      <c r="O75" s="18" t="s">
        <v>404</v>
      </c>
      <c r="P75" s="20" t="s">
        <v>404</v>
      </c>
      <c r="Q75" s="18" t="n">
        <v>365.03506396</v>
      </c>
      <c r="R75" s="20" t="n">
        <v>13.40432096</v>
      </c>
    </row>
    <row r="76" spans="1:18">
      <c r="A76" s="15" t="s">
        <v>473</v>
      </c>
      <c r="B76" s="17" t="n">
        <v>14167</v>
      </c>
      <c r="C76" s="18">
        <f>(1400.0/B76*100)</f>
        <v/>
      </c>
      <c r="D76" s="19" t="n">
        <v>12767</v>
      </c>
      <c r="E76" s="18" t="n">
        <v>435.2891131</v>
      </c>
      <c r="F76" s="20" t="n">
        <v>3.35900341</v>
      </c>
      <c r="G76" s="18" t="n">
        <v>422.62612273</v>
      </c>
      <c r="H76" s="20" t="n">
        <v>5.79865962</v>
      </c>
      <c r="I76" s="18" t="s">
        <v>404</v>
      </c>
      <c r="J76" s="20" t="s">
        <v>404</v>
      </c>
      <c r="K76" s="18" t="s">
        <v>404</v>
      </c>
      <c r="L76" s="20" t="s">
        <v>404</v>
      </c>
      <c r="M76" s="18" t="s">
        <v>404</v>
      </c>
      <c r="N76" s="20" t="s">
        <v>404</v>
      </c>
      <c r="O76" s="18" t="s">
        <v>404</v>
      </c>
      <c r="P76" s="20" t="s">
        <v>404</v>
      </c>
      <c r="Q76" s="18" t="n">
        <v>401.06250511</v>
      </c>
      <c r="R76" s="20" t="n">
        <v>12.55230086</v>
      </c>
    </row>
    <row r="77" spans="1:18">
      <c r="A77" s="15" t="s">
        <v>474</v>
      </c>
      <c r="B77" s="17" t="n">
        <v>6062</v>
      </c>
      <c r="C77" s="18">
        <f>(0.0/B77*100)</f>
        <v/>
      </c>
      <c r="D77" s="19" t="n">
        <v>6062</v>
      </c>
      <c r="E77" s="18" t="n">
        <v>421.58743114</v>
      </c>
      <c r="F77" s="20" t="n">
        <v>6.7006009</v>
      </c>
      <c r="G77" s="18" t="n">
        <v>419.20084689</v>
      </c>
      <c r="H77" s="20" t="n">
        <v>3.63486129</v>
      </c>
      <c r="I77" s="18" t="s">
        <v>404</v>
      </c>
      <c r="J77" s="20" t="s">
        <v>404</v>
      </c>
      <c r="K77" s="18" t="s">
        <v>404</v>
      </c>
      <c r="L77" s="20" t="s">
        <v>404</v>
      </c>
      <c r="M77" s="18" t="s">
        <v>404</v>
      </c>
      <c r="N77" s="20" t="s">
        <v>404</v>
      </c>
      <c r="O77" s="18" t="s">
        <v>404</v>
      </c>
      <c r="P77" s="20" t="s">
        <v>404</v>
      </c>
      <c r="Q77" s="18" t="n">
        <v>393.93991757</v>
      </c>
      <c r="R77" s="20" t="n">
        <v>10.92390765</v>
      </c>
    </row>
    <row r="78" spans="1:18">
      <c r="A78" s="15" t="s">
        <v>475</v>
      </c>
      <c r="B78" s="17" t="n">
        <v>5826</v>
      </c>
      <c r="C78" s="18">
        <f>(0.0/B78*100)</f>
        <v/>
      </c>
      <c r="D78" s="19" t="n">
        <v>5826</v>
      </c>
      <c r="E78" s="18" t="n">
        <v>510.77426317</v>
      </c>
      <c r="F78" s="20" t="n">
        <v>15.26560007</v>
      </c>
      <c r="G78" s="18" t="n">
        <v>489.37945445</v>
      </c>
      <c r="H78" s="20" t="n">
        <v>4.94059824</v>
      </c>
      <c r="I78" s="18" t="s">
        <v>404</v>
      </c>
      <c r="J78" s="20" t="s">
        <v>404</v>
      </c>
      <c r="K78" s="18" t="s">
        <v>404</v>
      </c>
      <c r="L78" s="20" t="s">
        <v>404</v>
      </c>
      <c r="M78" s="18" t="s">
        <v>404</v>
      </c>
      <c r="N78" s="20" t="s">
        <v>404</v>
      </c>
      <c r="O78" s="18" t="s">
        <v>404</v>
      </c>
      <c r="P78" s="20" t="s">
        <v>404</v>
      </c>
      <c r="Q78" s="18" t="n">
        <v>516.88017199</v>
      </c>
      <c r="R78" s="20" t="n">
        <v>14.82263808</v>
      </c>
    </row>
    <row customHeight="1" ht="25" r="79" spans="1:18">
      <c r="A79" s="15" t="s">
        <v>476</v>
      </c>
      <c r="B79" s="17" t="n">
        <v>1657</v>
      </c>
      <c r="C79" s="18">
        <f>(21.0/B79*100)</f>
        <v/>
      </c>
      <c r="D79" s="19" t="n">
        <v>1636</v>
      </c>
      <c r="E79" s="18" t="n">
        <v>460.94192614</v>
      </c>
      <c r="F79" s="20" t="n">
        <v>8.649624279999999</v>
      </c>
      <c r="G79" s="18" t="n">
        <v>450.24045088</v>
      </c>
      <c r="H79" s="20" t="n">
        <v>16.27283319</v>
      </c>
      <c r="I79" s="18" t="s">
        <v>404</v>
      </c>
      <c r="J79" s="20" t="s">
        <v>404</v>
      </c>
      <c r="K79" s="18" t="s">
        <v>404</v>
      </c>
      <c r="L79" s="20" t="s">
        <v>404</v>
      </c>
      <c r="M79" s="18" t="s">
        <v>404</v>
      </c>
      <c r="N79" s="20" t="s">
        <v>404</v>
      </c>
      <c r="O79" s="18" t="s">
        <v>404</v>
      </c>
      <c r="P79" s="20" t="s">
        <v>404</v>
      </c>
      <c r="Q79" s="18" t="n">
        <v>428.66967803</v>
      </c>
      <c r="R79" s="20" t="n">
        <v>33.07584126</v>
      </c>
    </row>
    <row r="80" spans="1:18">
      <c r="A80" s="15" t="s">
        <v>477</v>
      </c>
      <c r="B80" s="17" t="n">
        <v>7841</v>
      </c>
      <c r="C80" s="18">
        <f>(0.0/B80*100)</f>
        <v/>
      </c>
      <c r="D80" s="19" t="n">
        <v>7841</v>
      </c>
      <c r="E80" s="18" t="n">
        <v>465.71896461</v>
      </c>
      <c r="F80" s="20" t="n">
        <v>5.55453143</v>
      </c>
      <c r="G80" s="18" t="n">
        <v>449.85981311</v>
      </c>
      <c r="H80" s="20" t="n">
        <v>6.94173913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448.73122781</v>
      </c>
      <c r="F81" s="20" t="n">
        <v>3.47425772</v>
      </c>
      <c r="G81" s="18" t="n">
        <v>424.13474997</v>
      </c>
      <c r="H81" s="20" t="n">
        <v>6.52327921</v>
      </c>
      <c r="I81" s="18" t="s">
        <v>404</v>
      </c>
      <c r="J81" s="20" t="s">
        <v>404</v>
      </c>
      <c r="K81" s="18" t="s">
        <v>404</v>
      </c>
      <c r="L81" s="20" t="s">
        <v>404</v>
      </c>
      <c r="M81" s="18" t="s">
        <v>404</v>
      </c>
      <c r="N81" s="20" t="s">
        <v>404</v>
      </c>
      <c r="O81" s="18" t="s">
        <v>404</v>
      </c>
      <c r="P81" s="20" t="s">
        <v>404</v>
      </c>
      <c r="Q81" s="18" t="n">
        <v>408.80767217</v>
      </c>
      <c r="R81" s="20" t="n">
        <v>11.99259173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497.70977793</v>
      </c>
      <c r="F7" s="20" t="n">
        <v>2.44082062</v>
      </c>
      <c r="G7" s="18" t="n">
        <v>487.55300508</v>
      </c>
      <c r="H7" s="20" t="n">
        <v>3.39178883</v>
      </c>
      <c r="I7" s="18" t="s">
        <v>404</v>
      </c>
      <c r="J7" s="20" t="s">
        <v>404</v>
      </c>
      <c r="K7" s="18" t="s">
        <v>404</v>
      </c>
      <c r="L7" s="20" t="s">
        <v>404</v>
      </c>
      <c r="M7" s="18" t="s">
        <v>404</v>
      </c>
      <c r="N7" s="20" t="s">
        <v>404</v>
      </c>
      <c r="O7" s="18" t="s">
        <v>404</v>
      </c>
      <c r="P7" s="20" t="s">
        <v>404</v>
      </c>
      <c r="Q7" s="18" t="n">
        <v>487.21164254</v>
      </c>
      <c r="R7" s="20" t="n">
        <v>7.36108534</v>
      </c>
    </row>
    <row r="8" spans="1:18">
      <c r="A8" s="15" t="s">
        <v>405</v>
      </c>
      <c r="B8" s="17" t="n">
        <v>7007</v>
      </c>
      <c r="C8" s="18">
        <f>(0.0/B8*100)</f>
        <v/>
      </c>
      <c r="D8" s="19" t="n">
        <v>7007</v>
      </c>
      <c r="E8" s="18" t="n">
        <v>506.22007164</v>
      </c>
      <c r="F8" s="20" t="n">
        <v>7.37313616</v>
      </c>
      <c r="G8" s="18" t="n">
        <v>494.32835008</v>
      </c>
      <c r="H8" s="20" t="n">
        <v>4.14641436</v>
      </c>
      <c r="I8" s="18" t="s">
        <v>404</v>
      </c>
      <c r="J8" s="20" t="s">
        <v>404</v>
      </c>
      <c r="K8" s="18" t="s">
        <v>404</v>
      </c>
      <c r="L8" s="20" t="s">
        <v>404</v>
      </c>
      <c r="M8" s="18" t="s">
        <v>404</v>
      </c>
      <c r="N8" s="20" t="s">
        <v>404</v>
      </c>
      <c r="O8" s="18" t="s">
        <v>404</v>
      </c>
      <c r="P8" s="20" t="s">
        <v>404</v>
      </c>
      <c r="Q8" s="18" t="n">
        <v>476.997839</v>
      </c>
      <c r="R8" s="20" t="n">
        <v>20.1019893</v>
      </c>
    </row>
    <row r="9" spans="1:18">
      <c r="A9" s="15" t="s">
        <v>406</v>
      </c>
      <c r="B9" s="17" t="n">
        <v>9651</v>
      </c>
      <c r="C9" s="18">
        <f>(200.0/B9*100)</f>
        <v/>
      </c>
      <c r="D9" s="19" t="n">
        <v>9451</v>
      </c>
      <c r="E9" s="18" t="n">
        <v>519.03009084</v>
      </c>
      <c r="F9" s="20" t="n">
        <v>6.46414959</v>
      </c>
      <c r="G9" s="18" t="n">
        <v>504.27459027</v>
      </c>
      <c r="H9" s="20" t="n">
        <v>3.67634245</v>
      </c>
      <c r="I9" s="18" t="s">
        <v>404</v>
      </c>
      <c r="J9" s="20" t="s">
        <v>404</v>
      </c>
      <c r="K9" s="18" t="s">
        <v>404</v>
      </c>
      <c r="L9" s="20" t="s">
        <v>404</v>
      </c>
      <c r="M9" s="18" t="s">
        <v>404</v>
      </c>
      <c r="N9" s="20" t="s">
        <v>404</v>
      </c>
      <c r="O9" s="18" t="s">
        <v>404</v>
      </c>
      <c r="P9" s="20" t="s">
        <v>404</v>
      </c>
      <c r="Q9" s="18" t="n">
        <v>475.17326681</v>
      </c>
      <c r="R9" s="20" t="n">
        <v>18.97023366</v>
      </c>
    </row>
    <row r="10" spans="1:18">
      <c r="A10" s="15" t="s">
        <v>407</v>
      </c>
      <c r="B10" s="17" t="n">
        <v>20058</v>
      </c>
      <c r="C10" s="18">
        <f>(2798.0/B10*100)</f>
        <v/>
      </c>
      <c r="D10" s="19" t="n">
        <v>17260</v>
      </c>
      <c r="E10" s="18" t="n">
        <v>516.6861546600001</v>
      </c>
      <c r="F10" s="20" t="n">
        <v>2.60270278</v>
      </c>
      <c r="G10" s="18" t="n">
        <v>521.87200725</v>
      </c>
      <c r="H10" s="20" t="n">
        <v>8.32633669</v>
      </c>
      <c r="I10" s="18" t="s">
        <v>404</v>
      </c>
      <c r="J10" s="20" t="s">
        <v>404</v>
      </c>
      <c r="K10" s="18" t="s">
        <v>404</v>
      </c>
      <c r="L10" s="20" t="s">
        <v>404</v>
      </c>
      <c r="M10" s="18" t="s">
        <v>404</v>
      </c>
      <c r="N10" s="20" t="s">
        <v>404</v>
      </c>
      <c r="O10" s="18" t="s">
        <v>404</v>
      </c>
      <c r="P10" s="20" t="s">
        <v>404</v>
      </c>
      <c r="Q10" s="18" t="n">
        <v>485.83499793</v>
      </c>
      <c r="R10" s="20" t="n">
        <v>7.23776683</v>
      </c>
    </row>
    <row r="11" spans="1:18">
      <c r="A11" s="15" t="s">
        <v>408</v>
      </c>
      <c r="B11" s="17" t="n">
        <v>7053</v>
      </c>
      <c r="C11" s="18">
        <f>(137.0/B11*100)</f>
        <v/>
      </c>
      <c r="D11" s="19" t="n">
        <v>6916</v>
      </c>
      <c r="E11" s="18" t="n">
        <v>425.50638256</v>
      </c>
      <c r="F11" s="20" t="n">
        <v>3.15526455</v>
      </c>
      <c r="G11" s="18" t="n">
        <v>412.91694096</v>
      </c>
      <c r="H11" s="20" t="n">
        <v>10.38222769</v>
      </c>
      <c r="I11" s="18" t="s">
        <v>404</v>
      </c>
      <c r="J11" s="20" t="s">
        <v>404</v>
      </c>
      <c r="K11" s="18" t="s">
        <v>404</v>
      </c>
      <c r="L11" s="20" t="s">
        <v>404</v>
      </c>
      <c r="M11" s="18" t="s">
        <v>404</v>
      </c>
      <c r="N11" s="20" t="s">
        <v>404</v>
      </c>
      <c r="O11" s="18" t="s">
        <v>404</v>
      </c>
      <c r="P11" s="20" t="s">
        <v>404</v>
      </c>
      <c r="Q11" s="18" t="n">
        <v>412.74528716</v>
      </c>
      <c r="R11" s="20" t="n">
        <v>15.44072439</v>
      </c>
    </row>
    <row r="12" spans="1:18">
      <c r="A12" s="15" t="s">
        <v>409</v>
      </c>
      <c r="B12" s="17" t="n">
        <v>6894</v>
      </c>
      <c r="C12" s="18">
        <f>(106.0/B12*100)</f>
        <v/>
      </c>
      <c r="D12" s="19" t="n">
        <v>6788</v>
      </c>
      <c r="E12" s="18" t="n">
        <v>491.25344101</v>
      </c>
      <c r="F12" s="20" t="n">
        <v>4.46077731</v>
      </c>
      <c r="G12" s="18" t="n">
        <v>492.1681976</v>
      </c>
      <c r="H12" s="20" t="n">
        <v>4.46571282</v>
      </c>
      <c r="I12" s="18" t="s">
        <v>404</v>
      </c>
      <c r="J12" s="20" t="s">
        <v>404</v>
      </c>
      <c r="K12" s="18" t="s">
        <v>404</v>
      </c>
      <c r="L12" s="20" t="s">
        <v>404</v>
      </c>
      <c r="M12" s="18" t="s">
        <v>404</v>
      </c>
      <c r="N12" s="20" t="s">
        <v>404</v>
      </c>
      <c r="O12" s="18" t="s">
        <v>404</v>
      </c>
      <c r="P12" s="20" t="s">
        <v>404</v>
      </c>
      <c r="Q12" s="18" t="n">
        <v>501.73220345</v>
      </c>
      <c r="R12" s="20" t="n">
        <v>21.14126264</v>
      </c>
    </row>
    <row r="13" spans="1:18">
      <c r="A13" s="15" t="s">
        <v>410</v>
      </c>
      <c r="B13" s="17" t="n">
        <v>7161</v>
      </c>
      <c r="C13" s="18">
        <f>(1175.0/B13*100)</f>
        <v/>
      </c>
      <c r="D13" s="19" t="n">
        <v>5986</v>
      </c>
      <c r="E13" s="18" t="n">
        <v>518.8074225300001</v>
      </c>
      <c r="F13" s="20" t="n">
        <v>5.31933292</v>
      </c>
      <c r="G13" s="18" t="n">
        <v>507.54608238</v>
      </c>
      <c r="H13" s="20" t="n">
        <v>2.62566278</v>
      </c>
      <c r="I13" s="18" t="s">
        <v>404</v>
      </c>
      <c r="J13" s="20" t="s">
        <v>404</v>
      </c>
      <c r="K13" s="18" t="s">
        <v>404</v>
      </c>
      <c r="L13" s="20" t="s">
        <v>404</v>
      </c>
      <c r="M13" s="18" t="s">
        <v>404</v>
      </c>
      <c r="N13" s="20" t="s">
        <v>404</v>
      </c>
      <c r="O13" s="18" t="s">
        <v>404</v>
      </c>
      <c r="P13" s="20" t="s">
        <v>404</v>
      </c>
      <c r="Q13" s="18" t="n">
        <v>507.1380083</v>
      </c>
      <c r="R13" s="20" t="n">
        <v>6.156071</v>
      </c>
    </row>
    <row r="14" spans="1:18">
      <c r="A14" s="15" t="s">
        <v>411</v>
      </c>
      <c r="B14" s="17" t="n">
        <v>5587</v>
      </c>
      <c r="C14" s="18">
        <f>(0.0/B14*100)</f>
        <v/>
      </c>
      <c r="D14" s="19" t="n">
        <v>5587</v>
      </c>
      <c r="E14" s="18" t="n">
        <v>518.3430021200001</v>
      </c>
      <c r="F14" s="20" t="n">
        <v>2.44065833</v>
      </c>
      <c r="G14" s="18" t="n">
        <v>523.20433212</v>
      </c>
      <c r="H14" s="20" t="n">
        <v>4.3718439</v>
      </c>
      <c r="I14" s="18" t="s">
        <v>404</v>
      </c>
      <c r="J14" s="20" t="s">
        <v>404</v>
      </c>
      <c r="K14" s="18" t="s">
        <v>404</v>
      </c>
      <c r="L14" s="20" t="s">
        <v>404</v>
      </c>
      <c r="M14" s="18" t="s">
        <v>404</v>
      </c>
      <c r="N14" s="20" t="s">
        <v>404</v>
      </c>
      <c r="O14" s="18" t="s">
        <v>404</v>
      </c>
      <c r="P14" s="20" t="s">
        <v>404</v>
      </c>
      <c r="Q14" s="18" t="n">
        <v>518.47239343</v>
      </c>
      <c r="R14" s="20" t="n">
        <v>10.99109638</v>
      </c>
    </row>
    <row r="15" spans="1:18">
      <c r="A15" s="15" t="s">
        <v>412</v>
      </c>
      <c r="B15" s="17" t="n">
        <v>5882</v>
      </c>
      <c r="C15" s="18">
        <f>(0.0/B15*100)</f>
        <v/>
      </c>
      <c r="D15" s="19" t="n">
        <v>5882</v>
      </c>
      <c r="E15" s="18" t="n">
        <v>508.85169229</v>
      </c>
      <c r="F15" s="20" t="n">
        <v>4.22981848</v>
      </c>
      <c r="G15" s="18" t="n">
        <v>511.63493322</v>
      </c>
      <c r="H15" s="20" t="n">
        <v>2.90483737</v>
      </c>
      <c r="I15" s="18" t="s">
        <v>404</v>
      </c>
      <c r="J15" s="20" t="s">
        <v>404</v>
      </c>
      <c r="K15" s="18" t="s">
        <v>404</v>
      </c>
      <c r="L15" s="20" t="s">
        <v>404</v>
      </c>
      <c r="M15" s="18" t="s">
        <v>404</v>
      </c>
      <c r="N15" s="20" t="s">
        <v>404</v>
      </c>
      <c r="O15" s="18" t="s">
        <v>404</v>
      </c>
      <c r="P15" s="20" t="s">
        <v>404</v>
      </c>
      <c r="Q15" s="18" t="n">
        <v>521.2167312300001</v>
      </c>
      <c r="R15" s="20" t="n">
        <v>11.3820292</v>
      </c>
    </row>
    <row r="16" spans="1:18">
      <c r="A16" s="15" t="s">
        <v>413</v>
      </c>
      <c r="B16" s="17" t="n">
        <v>6108</v>
      </c>
      <c r="C16" s="18">
        <f>(339.0/B16*100)</f>
        <v/>
      </c>
      <c r="D16" s="19" t="n">
        <v>5769</v>
      </c>
      <c r="E16" s="18" t="n">
        <v>500.84846556</v>
      </c>
      <c r="F16" s="20" t="n">
        <v>3.63538517</v>
      </c>
      <c r="G16" s="18" t="n">
        <v>486.34385081</v>
      </c>
      <c r="H16" s="20" t="n">
        <v>7.73321316</v>
      </c>
      <c r="I16" s="18" t="s">
        <v>404</v>
      </c>
      <c r="J16" s="20" t="s">
        <v>404</v>
      </c>
      <c r="K16" s="18" t="s">
        <v>404</v>
      </c>
      <c r="L16" s="20" t="s">
        <v>404</v>
      </c>
      <c r="M16" s="18" t="s">
        <v>404</v>
      </c>
      <c r="N16" s="20" t="s">
        <v>404</v>
      </c>
      <c r="O16" s="18" t="s">
        <v>404</v>
      </c>
      <c r="P16" s="20" t="s">
        <v>404</v>
      </c>
      <c r="Q16" s="18" t="n">
        <v>475.19925835</v>
      </c>
      <c r="R16" s="20" t="n">
        <v>12.04293383</v>
      </c>
    </row>
    <row r="17" spans="1:18">
      <c r="A17" s="15" t="s">
        <v>414</v>
      </c>
      <c r="B17" s="17" t="n">
        <v>6504</v>
      </c>
      <c r="C17" s="18">
        <f>(1325.0/B17*100)</f>
        <v/>
      </c>
      <c r="D17" s="19" t="n">
        <v>5179</v>
      </c>
      <c r="E17" s="18" t="n">
        <v>505.3137522</v>
      </c>
      <c r="F17" s="20" t="n">
        <v>4.64040368</v>
      </c>
      <c r="G17" s="18" t="n">
        <v>505.0167299</v>
      </c>
      <c r="H17" s="20" t="n">
        <v>7.60688514</v>
      </c>
      <c r="I17" s="18" t="s">
        <v>404</v>
      </c>
      <c r="J17" s="20" t="s">
        <v>404</v>
      </c>
      <c r="K17" s="18" t="s">
        <v>404</v>
      </c>
      <c r="L17" s="20" t="s">
        <v>404</v>
      </c>
      <c r="M17" s="18" t="s">
        <v>404</v>
      </c>
      <c r="N17" s="20" t="s">
        <v>404</v>
      </c>
      <c r="O17" s="18" t="s">
        <v>404</v>
      </c>
      <c r="P17" s="20" t="s">
        <v>404</v>
      </c>
      <c r="Q17" s="18" t="n">
        <v>521.7990952500001</v>
      </c>
      <c r="R17" s="20" t="n">
        <v>16.4430767</v>
      </c>
    </row>
    <row r="18" spans="1:18">
      <c r="A18" s="15" t="s">
        <v>415</v>
      </c>
      <c r="B18" s="17" t="n">
        <v>5532</v>
      </c>
      <c r="C18" s="18">
        <f>(0.0/B18*100)</f>
        <v/>
      </c>
      <c r="D18" s="19" t="n">
        <v>5532</v>
      </c>
      <c r="E18" s="18" t="n">
        <v>466.12483547</v>
      </c>
      <c r="F18" s="20" t="n">
        <v>4.64585112</v>
      </c>
      <c r="G18" s="18" t="n">
        <v>442.80592647</v>
      </c>
      <c r="H18" s="20" t="n">
        <v>6.18742241</v>
      </c>
      <c r="I18" s="18" t="s">
        <v>404</v>
      </c>
      <c r="J18" s="20" t="s">
        <v>404</v>
      </c>
      <c r="K18" s="18" t="s">
        <v>404</v>
      </c>
      <c r="L18" s="20" t="s">
        <v>404</v>
      </c>
      <c r="M18" s="18" t="s">
        <v>404</v>
      </c>
      <c r="N18" s="20" t="s">
        <v>404</v>
      </c>
      <c r="O18" s="18" t="s">
        <v>404</v>
      </c>
      <c r="P18" s="20" t="s">
        <v>404</v>
      </c>
      <c r="Q18" s="18" t="n">
        <v>454.8656359</v>
      </c>
      <c r="R18" s="20" t="n">
        <v>12.42829973</v>
      </c>
    </row>
    <row r="19" spans="1:18">
      <c r="A19" s="15" t="s">
        <v>416</v>
      </c>
      <c r="B19" s="17" t="n">
        <v>5658</v>
      </c>
      <c r="C19" s="18">
        <f>(327.0/B19*100)</f>
        <v/>
      </c>
      <c r="D19" s="19" t="n">
        <v>5331</v>
      </c>
      <c r="E19" s="18" t="n">
        <v>491.45220536</v>
      </c>
      <c r="F19" s="20" t="n">
        <v>4.494355</v>
      </c>
      <c r="G19" s="18" t="n">
        <v>459.02390301</v>
      </c>
      <c r="H19" s="20" t="n">
        <v>6.6659796</v>
      </c>
      <c r="I19" s="18" t="s">
        <v>404</v>
      </c>
      <c r="J19" s="20" t="s">
        <v>404</v>
      </c>
      <c r="K19" s="18" t="s">
        <v>404</v>
      </c>
      <c r="L19" s="20" t="s">
        <v>404</v>
      </c>
      <c r="M19" s="18" t="s">
        <v>404</v>
      </c>
      <c r="N19" s="20" t="s">
        <v>404</v>
      </c>
      <c r="O19" s="18" t="s">
        <v>404</v>
      </c>
      <c r="P19" s="20" t="s">
        <v>404</v>
      </c>
      <c r="Q19" s="18" t="n">
        <v>469.02283873</v>
      </c>
      <c r="R19" s="20" t="n">
        <v>37.98619415</v>
      </c>
    </row>
    <row r="20" spans="1:18">
      <c r="A20" s="15" t="s">
        <v>417</v>
      </c>
      <c r="B20" s="17" t="n">
        <v>3371</v>
      </c>
      <c r="C20" s="18">
        <f>(24.0/B20*100)</f>
        <v/>
      </c>
      <c r="D20" s="19" t="n">
        <v>3347</v>
      </c>
      <c r="E20" s="18" t="n">
        <v>487.90643239</v>
      </c>
      <c r="F20" s="20" t="n">
        <v>2.16425474</v>
      </c>
      <c r="G20" s="18" t="n">
        <v>489.18323166</v>
      </c>
      <c r="H20" s="20" t="n">
        <v>3.17799651</v>
      </c>
      <c r="I20" s="18" t="s">
        <v>404</v>
      </c>
      <c r="J20" s="20" t="s">
        <v>404</v>
      </c>
      <c r="K20" s="18" t="s">
        <v>404</v>
      </c>
      <c r="L20" s="20" t="s">
        <v>404</v>
      </c>
      <c r="M20" s="18" t="s">
        <v>404</v>
      </c>
      <c r="N20" s="20" t="s">
        <v>404</v>
      </c>
      <c r="O20" s="18" t="s">
        <v>404</v>
      </c>
      <c r="P20" s="20" t="s">
        <v>404</v>
      </c>
      <c r="Q20" s="18" t="n">
        <v>466.67975655</v>
      </c>
      <c r="R20" s="20" t="n">
        <v>11.54231259</v>
      </c>
    </row>
    <row r="21" spans="1:18">
      <c r="A21" s="15" t="s">
        <v>418</v>
      </c>
      <c r="B21" s="17" t="n">
        <v>5741</v>
      </c>
      <c r="C21" s="18">
        <f>(0.0/B21*100)</f>
        <v/>
      </c>
      <c r="D21" s="19" t="n">
        <v>5741</v>
      </c>
      <c r="E21" s="18" t="n">
        <v>503.20788736</v>
      </c>
      <c r="F21" s="20" t="n">
        <v>3.60814458</v>
      </c>
      <c r="G21" s="18" t="n">
        <v>507.59747323</v>
      </c>
      <c r="H21" s="20" t="n">
        <v>3.93308231</v>
      </c>
      <c r="I21" s="18" t="s">
        <v>404</v>
      </c>
      <c r="J21" s="20" t="s">
        <v>404</v>
      </c>
      <c r="K21" s="18" t="s">
        <v>404</v>
      </c>
      <c r="L21" s="20" t="s">
        <v>404</v>
      </c>
      <c r="M21" s="18" t="s">
        <v>404</v>
      </c>
      <c r="N21" s="20" t="s">
        <v>404</v>
      </c>
      <c r="O21" s="18" t="s">
        <v>404</v>
      </c>
      <c r="P21" s="20" t="s">
        <v>404</v>
      </c>
      <c r="Q21" s="18" t="n">
        <v>494.91946633</v>
      </c>
      <c r="R21" s="20" t="n">
        <v>5.96266066</v>
      </c>
    </row>
    <row r="22" spans="1:18">
      <c r="A22" s="15" t="s">
        <v>419</v>
      </c>
      <c r="B22" s="17" t="n">
        <v>6598</v>
      </c>
      <c r="C22" s="18">
        <f>(0.0/B22*100)</f>
        <v/>
      </c>
      <c r="D22" s="19" t="n">
        <v>6598</v>
      </c>
      <c r="E22" s="18" t="n">
        <v>483.16173323</v>
      </c>
      <c r="F22" s="20" t="n">
        <v>6.45021581</v>
      </c>
      <c r="G22" s="18" t="n">
        <v>452.1006329</v>
      </c>
      <c r="H22" s="20" t="n">
        <v>7.78500157</v>
      </c>
      <c r="I22" s="18" t="s">
        <v>404</v>
      </c>
      <c r="J22" s="20" t="s">
        <v>404</v>
      </c>
      <c r="K22" s="18" t="s">
        <v>404</v>
      </c>
      <c r="L22" s="20" t="s">
        <v>404</v>
      </c>
      <c r="M22" s="18" t="s">
        <v>404</v>
      </c>
      <c r="N22" s="20" t="s">
        <v>404</v>
      </c>
      <c r="O22" s="18" t="s">
        <v>404</v>
      </c>
      <c r="P22" s="20" t="s">
        <v>404</v>
      </c>
      <c r="Q22" s="18" t="n">
        <v>476.54975263</v>
      </c>
      <c r="R22" s="20" t="n">
        <v>25.69851913</v>
      </c>
    </row>
    <row r="23" spans="1:18">
      <c r="A23" s="15" t="s">
        <v>420</v>
      </c>
      <c r="B23" s="17" t="n">
        <v>11583</v>
      </c>
      <c r="C23" s="18">
        <f>(3069.0/B23*100)</f>
        <v/>
      </c>
      <c r="D23" s="19" t="n">
        <v>8514</v>
      </c>
      <c r="E23" s="18" t="n">
        <v>495.23104092</v>
      </c>
      <c r="F23" s="20" t="n">
        <v>6.51576835</v>
      </c>
      <c r="G23" s="18" t="n">
        <v>491.28090424</v>
      </c>
      <c r="H23" s="20" t="n">
        <v>5.72579918</v>
      </c>
      <c r="I23" s="18" t="s">
        <v>404</v>
      </c>
      <c r="J23" s="20" t="s">
        <v>404</v>
      </c>
      <c r="K23" s="18" t="s">
        <v>404</v>
      </c>
      <c r="L23" s="20" t="s">
        <v>404</v>
      </c>
      <c r="M23" s="18" t="s">
        <v>404</v>
      </c>
      <c r="N23" s="20" t="s">
        <v>404</v>
      </c>
      <c r="O23" s="18" t="s">
        <v>404</v>
      </c>
      <c r="P23" s="20" t="s">
        <v>404</v>
      </c>
      <c r="Q23" s="18" t="n">
        <v>494.6953305</v>
      </c>
      <c r="R23" s="20" t="n">
        <v>16.37295377</v>
      </c>
    </row>
    <row r="24" spans="1:18">
      <c r="A24" s="15" t="s">
        <v>421</v>
      </c>
      <c r="B24" s="17" t="n">
        <v>6647</v>
      </c>
      <c r="C24" s="18">
        <f>(0.0/B24*100)</f>
        <v/>
      </c>
      <c r="D24" s="19" t="n">
        <v>6647</v>
      </c>
      <c r="E24" s="18" t="n">
        <v>534.23269099</v>
      </c>
      <c r="F24" s="20" t="n">
        <v>3.16914028</v>
      </c>
      <c r="G24" s="18" t="n">
        <v>479.97114364</v>
      </c>
      <c r="H24" s="20" t="n">
        <v>17.60768847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526.17419535</v>
      </c>
      <c r="F25" s="20" t="n">
        <v>3.66338723</v>
      </c>
      <c r="G25" s="18" t="n">
        <v>460.6398273</v>
      </c>
      <c r="H25" s="20" t="n">
        <v>21.62001635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483.86620038</v>
      </c>
      <c r="F26" s="20" t="n">
        <v>2.08190413</v>
      </c>
      <c r="G26" s="18" t="n">
        <v>479.90763717</v>
      </c>
      <c r="H26" s="20" t="n">
        <v>4.55232252</v>
      </c>
      <c r="I26" s="18" t="s">
        <v>404</v>
      </c>
      <c r="J26" s="20" t="s">
        <v>404</v>
      </c>
      <c r="K26" s="18" t="s">
        <v>404</v>
      </c>
      <c r="L26" s="20" t="s">
        <v>404</v>
      </c>
      <c r="M26" s="18" t="s">
        <v>404</v>
      </c>
      <c r="N26" s="20" t="s">
        <v>404</v>
      </c>
      <c r="O26" s="18" t="s">
        <v>404</v>
      </c>
      <c r="P26" s="20" t="s">
        <v>404</v>
      </c>
      <c r="Q26" s="18" t="n">
        <v>462.19667542</v>
      </c>
      <c r="R26" s="20" t="n">
        <v>7.72314314</v>
      </c>
    </row>
    <row r="27" spans="1:18">
      <c r="A27" s="15" t="s">
        <v>424</v>
      </c>
      <c r="B27" s="17" t="n">
        <v>5299</v>
      </c>
      <c r="C27" s="18">
        <f>(0.0/B27*100)</f>
        <v/>
      </c>
      <c r="D27" s="19" t="n">
        <v>5299</v>
      </c>
      <c r="E27" s="18" t="n">
        <v>478.66165995</v>
      </c>
      <c r="F27" s="20" t="n">
        <v>1.59481538</v>
      </c>
      <c r="G27" s="18" t="n">
        <v>495.22142839</v>
      </c>
      <c r="H27" s="20" t="n">
        <v>1.83370599</v>
      </c>
      <c r="I27" s="18" t="s">
        <v>404</v>
      </c>
      <c r="J27" s="20" t="s">
        <v>404</v>
      </c>
      <c r="K27" s="18" t="s">
        <v>404</v>
      </c>
      <c r="L27" s="20" t="s">
        <v>404</v>
      </c>
      <c r="M27" s="18" t="s">
        <v>404</v>
      </c>
      <c r="N27" s="20" t="s">
        <v>404</v>
      </c>
      <c r="O27" s="18" t="s">
        <v>404</v>
      </c>
      <c r="P27" s="20" t="s">
        <v>404</v>
      </c>
      <c r="Q27" s="18" t="n">
        <v>520.91254157</v>
      </c>
      <c r="R27" s="20" t="n">
        <v>5.44626728</v>
      </c>
    </row>
    <row r="28" spans="1:18">
      <c r="A28" s="15" t="s">
        <v>425</v>
      </c>
      <c r="B28" s="17" t="n">
        <v>7568</v>
      </c>
      <c r="C28" s="18">
        <f>(0.0/B28*100)</f>
        <v/>
      </c>
      <c r="D28" s="19" t="n">
        <v>7568</v>
      </c>
      <c r="E28" s="18" t="n">
        <v>415.71543421</v>
      </c>
      <c r="F28" s="20" t="n">
        <v>3.21482801</v>
      </c>
      <c r="G28" s="18" t="n">
        <v>396.70107015</v>
      </c>
      <c r="H28" s="20" t="n">
        <v>4.09973366</v>
      </c>
      <c r="I28" s="18" t="s">
        <v>404</v>
      </c>
      <c r="J28" s="20" t="s">
        <v>404</v>
      </c>
      <c r="K28" s="18" t="s">
        <v>404</v>
      </c>
      <c r="L28" s="20" t="s">
        <v>404</v>
      </c>
      <c r="M28" s="18" t="s">
        <v>404</v>
      </c>
      <c r="N28" s="20" t="s">
        <v>404</v>
      </c>
      <c r="O28" s="18" t="s">
        <v>404</v>
      </c>
      <c r="P28" s="20" t="s">
        <v>404</v>
      </c>
      <c r="Q28" s="18" t="n">
        <v>394.59595271</v>
      </c>
      <c r="R28" s="20" t="n">
        <v>8.4206962</v>
      </c>
    </row>
    <row r="29" spans="1:18">
      <c r="A29" s="15" t="s">
        <v>426</v>
      </c>
      <c r="B29" s="17" t="n">
        <v>5385</v>
      </c>
      <c r="C29" s="18">
        <f>(1123.0/B29*100)</f>
        <v/>
      </c>
      <c r="D29" s="19" t="n">
        <v>4262</v>
      </c>
      <c r="E29" s="18" t="n">
        <v>517.94603624</v>
      </c>
      <c r="F29" s="20" t="n">
        <v>6.73256888</v>
      </c>
      <c r="G29" s="18" t="n">
        <v>497.63381593</v>
      </c>
      <c r="H29" s="20" t="n">
        <v>10.82626998</v>
      </c>
      <c r="I29" s="18" t="s">
        <v>404</v>
      </c>
      <c r="J29" s="20" t="s">
        <v>404</v>
      </c>
      <c r="K29" s="18" t="s">
        <v>404</v>
      </c>
      <c r="L29" s="20" t="s">
        <v>404</v>
      </c>
      <c r="M29" s="18" t="s">
        <v>404</v>
      </c>
      <c r="N29" s="20" t="s">
        <v>404</v>
      </c>
      <c r="O29" s="18" t="s">
        <v>404</v>
      </c>
      <c r="P29" s="20" t="s">
        <v>404</v>
      </c>
      <c r="Q29" s="18" t="n">
        <v>513.0543161099999</v>
      </c>
      <c r="R29" s="20" t="n">
        <v>14.58353102</v>
      </c>
    </row>
    <row r="30" spans="1:18">
      <c r="A30" s="15" t="s">
        <v>427</v>
      </c>
      <c r="B30" s="17" t="n">
        <v>4520</v>
      </c>
      <c r="C30" s="18">
        <f>(904.0/B30*100)</f>
        <v/>
      </c>
      <c r="D30" s="19" t="n">
        <v>3616</v>
      </c>
      <c r="E30" s="18" t="n">
        <v>498.7279574</v>
      </c>
      <c r="F30" s="20" t="n">
        <v>3.25927251</v>
      </c>
      <c r="G30" s="18" t="n">
        <v>495.21928498</v>
      </c>
      <c r="H30" s="20" t="n">
        <v>5.86448729</v>
      </c>
      <c r="I30" s="18" t="s">
        <v>404</v>
      </c>
      <c r="J30" s="20" t="s">
        <v>404</v>
      </c>
      <c r="K30" s="18" t="s">
        <v>404</v>
      </c>
      <c r="L30" s="20" t="s">
        <v>404</v>
      </c>
      <c r="M30" s="18" t="s">
        <v>404</v>
      </c>
      <c r="N30" s="20" t="s">
        <v>404</v>
      </c>
      <c r="O30" s="18" t="s">
        <v>404</v>
      </c>
      <c r="P30" s="20" t="s">
        <v>404</v>
      </c>
      <c r="Q30" s="18" t="n">
        <v>468.94736035</v>
      </c>
      <c r="R30" s="20" t="n">
        <v>17.49558894</v>
      </c>
    </row>
    <row r="31" spans="1:18">
      <c r="A31" s="15" t="s">
        <v>428</v>
      </c>
      <c r="B31" s="17" t="n">
        <v>5456</v>
      </c>
      <c r="C31" s="18">
        <f>(502.0/B31*100)</f>
        <v/>
      </c>
      <c r="D31" s="19" t="n">
        <v>4954</v>
      </c>
      <c r="E31" s="18" t="n">
        <v>515.11456048</v>
      </c>
      <c r="F31" s="20" t="n">
        <v>9.88435056</v>
      </c>
      <c r="G31" s="18" t="n">
        <v>500.25934113</v>
      </c>
      <c r="H31" s="20" t="n">
        <v>2.23479286</v>
      </c>
      <c r="I31" s="18" t="s">
        <v>404</v>
      </c>
      <c r="J31" s="20" t="s">
        <v>404</v>
      </c>
      <c r="K31" s="18" t="s">
        <v>404</v>
      </c>
      <c r="L31" s="20" t="s">
        <v>404</v>
      </c>
      <c r="M31" s="18" t="s">
        <v>404</v>
      </c>
      <c r="N31" s="20" t="s">
        <v>404</v>
      </c>
      <c r="O31" s="18" t="s">
        <v>404</v>
      </c>
      <c r="P31" s="20" t="s">
        <v>404</v>
      </c>
      <c r="Q31" s="18" t="n">
        <v>505.0816449</v>
      </c>
      <c r="R31" s="20" t="n">
        <v>8.091487770000001</v>
      </c>
    </row>
    <row r="32" spans="1:18">
      <c r="A32" s="15" t="s">
        <v>429</v>
      </c>
      <c r="B32" s="17" t="n">
        <v>4478</v>
      </c>
      <c r="C32" s="18">
        <f>(0.0/B32*100)</f>
        <v/>
      </c>
      <c r="D32" s="19" t="n">
        <v>4478</v>
      </c>
      <c r="E32" s="18" t="n">
        <v>503.83976497</v>
      </c>
      <c r="F32" s="20" t="n">
        <v>2.56625554</v>
      </c>
      <c r="G32" s="18" t="n">
        <v>506.6096861</v>
      </c>
      <c r="H32" s="20" t="n">
        <v>7.61024127</v>
      </c>
      <c r="I32" s="18" t="s">
        <v>404</v>
      </c>
      <c r="J32" s="20" t="s">
        <v>404</v>
      </c>
      <c r="K32" s="18" t="s">
        <v>404</v>
      </c>
      <c r="L32" s="20" t="s">
        <v>404</v>
      </c>
      <c r="M32" s="18" t="s">
        <v>404</v>
      </c>
      <c r="N32" s="20" t="s">
        <v>404</v>
      </c>
      <c r="O32" s="18" t="s">
        <v>404</v>
      </c>
      <c r="P32" s="20" t="s">
        <v>404</v>
      </c>
      <c r="Q32" s="18" t="n">
        <v>510.18389613</v>
      </c>
      <c r="R32" s="20" t="n">
        <v>14.86781429</v>
      </c>
    </row>
    <row r="33" spans="1:18">
      <c r="A33" s="15" t="s">
        <v>430</v>
      </c>
      <c r="B33" s="17" t="n">
        <v>7325</v>
      </c>
      <c r="C33" s="18">
        <f>(29.0/B33*100)</f>
        <v/>
      </c>
      <c r="D33" s="19" t="n">
        <v>7296</v>
      </c>
      <c r="E33" s="18" t="n">
        <v>501.97453386</v>
      </c>
      <c r="F33" s="20" t="n">
        <v>4.07618433</v>
      </c>
      <c r="G33" s="18" t="n">
        <v>500.32903077</v>
      </c>
      <c r="H33" s="20" t="n">
        <v>5.703858</v>
      </c>
      <c r="I33" s="18" t="s">
        <v>404</v>
      </c>
      <c r="J33" s="20" t="s">
        <v>404</v>
      </c>
      <c r="K33" s="18" t="s">
        <v>404</v>
      </c>
      <c r="L33" s="20" t="s">
        <v>404</v>
      </c>
      <c r="M33" s="18" t="s">
        <v>404</v>
      </c>
      <c r="N33" s="20" t="s">
        <v>404</v>
      </c>
      <c r="O33" s="18" t="s">
        <v>404</v>
      </c>
      <c r="P33" s="20" t="s">
        <v>404</v>
      </c>
      <c r="Q33" s="18" t="n">
        <v>443.30182305</v>
      </c>
      <c r="R33" s="20" t="n">
        <v>8.147486689999999</v>
      </c>
    </row>
    <row r="34" spans="1:18">
      <c r="A34" s="15" t="s">
        <v>431</v>
      </c>
      <c r="B34" s="17" t="n">
        <v>6350</v>
      </c>
      <c r="C34" s="18">
        <f>(0.0/B34*100)</f>
        <v/>
      </c>
      <c r="D34" s="19" t="n">
        <v>6350</v>
      </c>
      <c r="E34" s="18" t="n">
        <v>472.61763521</v>
      </c>
      <c r="F34" s="20" t="n">
        <v>3.70746651</v>
      </c>
      <c r="G34" s="18" t="n">
        <v>482.54923782</v>
      </c>
      <c r="H34" s="20" t="n">
        <v>6.66084952</v>
      </c>
      <c r="I34" s="18" t="s">
        <v>404</v>
      </c>
      <c r="J34" s="20" t="s">
        <v>404</v>
      </c>
      <c r="K34" s="18" t="s">
        <v>404</v>
      </c>
      <c r="L34" s="20" t="s">
        <v>404</v>
      </c>
      <c r="M34" s="18" t="s">
        <v>404</v>
      </c>
      <c r="N34" s="20" t="s">
        <v>404</v>
      </c>
      <c r="O34" s="18" t="s">
        <v>404</v>
      </c>
      <c r="P34" s="20" t="s">
        <v>404</v>
      </c>
      <c r="Q34" s="18" t="n">
        <v>470.00788256</v>
      </c>
      <c r="R34" s="20" t="n">
        <v>11.48486016</v>
      </c>
    </row>
    <row r="35" spans="1:18">
      <c r="A35" s="15" t="s">
        <v>432</v>
      </c>
      <c r="B35" s="17" t="n">
        <v>6406</v>
      </c>
      <c r="C35" s="18">
        <f>(443.0/B35*100)</f>
        <v/>
      </c>
      <c r="D35" s="19" t="n">
        <v>5963</v>
      </c>
      <c r="E35" s="18" t="n">
        <v>519.13447737</v>
      </c>
      <c r="F35" s="20" t="n">
        <v>1.57246209</v>
      </c>
      <c r="G35" s="18" t="n">
        <v>494.44351757</v>
      </c>
      <c r="H35" s="20" t="n">
        <v>2.45784852</v>
      </c>
      <c r="I35" s="18" t="s">
        <v>404</v>
      </c>
      <c r="J35" s="20" t="s">
        <v>404</v>
      </c>
      <c r="K35" s="18" t="s">
        <v>404</v>
      </c>
      <c r="L35" s="20" t="s">
        <v>404</v>
      </c>
      <c r="M35" s="18" t="s">
        <v>404</v>
      </c>
      <c r="N35" s="20" t="s">
        <v>404</v>
      </c>
      <c r="O35" s="18" t="s">
        <v>404</v>
      </c>
      <c r="P35" s="20" t="s">
        <v>404</v>
      </c>
      <c r="Q35" s="18" t="n">
        <v>511.09376793</v>
      </c>
      <c r="R35" s="20" t="n">
        <v>5.54864948</v>
      </c>
    </row>
    <row r="36" spans="1:18">
      <c r="A36" s="15" t="s">
        <v>433</v>
      </c>
      <c r="B36" s="17" t="n">
        <v>6736</v>
      </c>
      <c r="C36" s="18">
        <f>(10.0/B36*100)</f>
        <v/>
      </c>
      <c r="D36" s="19" t="n">
        <v>6726</v>
      </c>
      <c r="E36" s="18" t="n">
        <v>485.32880587</v>
      </c>
      <c r="F36" s="20" t="n">
        <v>4.90067108</v>
      </c>
      <c r="G36" s="18" t="n">
        <v>485.35497038</v>
      </c>
      <c r="H36" s="20" t="n">
        <v>3.02951016</v>
      </c>
      <c r="I36" s="18" t="s">
        <v>404</v>
      </c>
      <c r="J36" s="20" t="s">
        <v>404</v>
      </c>
      <c r="K36" s="18" t="s">
        <v>404</v>
      </c>
      <c r="L36" s="20" t="s">
        <v>404</v>
      </c>
      <c r="M36" s="18" t="s">
        <v>404</v>
      </c>
      <c r="N36" s="20" t="s">
        <v>404</v>
      </c>
      <c r="O36" s="18" t="s">
        <v>404</v>
      </c>
      <c r="P36" s="20" t="s">
        <v>404</v>
      </c>
      <c r="Q36" s="18" t="n">
        <v>494.15276625</v>
      </c>
      <c r="R36" s="20" t="n">
        <v>9.190399080000001</v>
      </c>
    </row>
    <row r="37" spans="1:18">
      <c r="A37" s="15" t="s">
        <v>434</v>
      </c>
      <c r="B37" s="17" t="n">
        <v>5458</v>
      </c>
      <c r="C37" s="18">
        <f>(0.0/B37*100)</f>
        <v/>
      </c>
      <c r="D37" s="19" t="n">
        <v>5458</v>
      </c>
      <c r="E37" s="18" t="n">
        <v>496.49338739</v>
      </c>
      <c r="F37" s="20" t="n">
        <v>6.81307258</v>
      </c>
      <c r="G37" s="18" t="n">
        <v>492.2907731</v>
      </c>
      <c r="H37" s="20" t="n">
        <v>3.34856685</v>
      </c>
      <c r="I37" s="18" t="s">
        <v>404</v>
      </c>
      <c r="J37" s="20" t="s">
        <v>404</v>
      </c>
      <c r="K37" s="18" t="s">
        <v>404</v>
      </c>
      <c r="L37" s="20" t="s">
        <v>404</v>
      </c>
      <c r="M37" s="18" t="s">
        <v>404</v>
      </c>
      <c r="N37" s="20" t="s">
        <v>404</v>
      </c>
      <c r="O37" s="18" t="s">
        <v>404</v>
      </c>
      <c r="P37" s="20" t="s">
        <v>404</v>
      </c>
      <c r="Q37" s="18" t="n">
        <v>504.74375653</v>
      </c>
      <c r="R37" s="20" t="n">
        <v>28.20937645</v>
      </c>
    </row>
    <row r="38" spans="1:18">
      <c r="A38" s="15" t="s">
        <v>435</v>
      </c>
      <c r="B38" s="17" t="n">
        <v>5860</v>
      </c>
      <c r="C38" s="18">
        <f>(268.0/B38*100)</f>
        <v/>
      </c>
      <c r="D38" s="19" t="n">
        <v>5592</v>
      </c>
      <c r="E38" s="18" t="n">
        <v>522.26921636</v>
      </c>
      <c r="F38" s="20" t="n">
        <v>4.93111262</v>
      </c>
      <c r="G38" s="18" t="n">
        <v>520.5043791000001</v>
      </c>
      <c r="H38" s="20" t="n">
        <v>6.08428584</v>
      </c>
      <c r="I38" s="18" t="s">
        <v>404</v>
      </c>
      <c r="J38" s="20" t="s">
        <v>404</v>
      </c>
      <c r="K38" s="18" t="s">
        <v>404</v>
      </c>
      <c r="L38" s="20" t="s">
        <v>404</v>
      </c>
      <c r="M38" s="18" t="s">
        <v>404</v>
      </c>
      <c r="N38" s="20" t="s">
        <v>404</v>
      </c>
      <c r="O38" s="18" t="s">
        <v>404</v>
      </c>
      <c r="P38" s="20" t="s">
        <v>404</v>
      </c>
      <c r="Q38" s="18" t="n">
        <v>504.27160507</v>
      </c>
      <c r="R38" s="20" t="n">
        <v>16.71784098</v>
      </c>
    </row>
    <row r="39" spans="1:18">
      <c r="A39" s="15" t="s">
        <v>436</v>
      </c>
      <c r="B39" s="17" t="n">
        <v>5895</v>
      </c>
      <c r="C39" s="18">
        <f>(0.0/B39*100)</f>
        <v/>
      </c>
      <c r="D39" s="19" t="n">
        <v>5895</v>
      </c>
      <c r="E39" s="18" t="n">
        <v>428.7754836</v>
      </c>
      <c r="F39" s="20" t="n">
        <v>5.80316786</v>
      </c>
      <c r="G39" s="18" t="n">
        <v>412.08441143</v>
      </c>
      <c r="H39" s="20" t="n">
        <v>7.42209846</v>
      </c>
      <c r="I39" s="18" t="s">
        <v>404</v>
      </c>
      <c r="J39" s="20" t="s">
        <v>404</v>
      </c>
      <c r="K39" s="18" t="s">
        <v>404</v>
      </c>
      <c r="L39" s="20" t="s">
        <v>404</v>
      </c>
      <c r="M39" s="18" t="s">
        <v>404</v>
      </c>
      <c r="N39" s="20" t="s">
        <v>404</v>
      </c>
      <c r="O39" s="18" t="s">
        <v>404</v>
      </c>
      <c r="P39" s="20" t="s">
        <v>404</v>
      </c>
      <c r="Q39" s="18" t="n">
        <v>383.30066819</v>
      </c>
      <c r="R39" s="20" t="n">
        <v>13.40294899</v>
      </c>
    </row>
    <row r="40" spans="1:18">
      <c r="A40" s="15" t="s">
        <v>437</v>
      </c>
      <c r="B40" s="17" t="n">
        <v>14157</v>
      </c>
      <c r="C40" s="18">
        <f>(2602.0/B40*100)</f>
        <v/>
      </c>
      <c r="D40" s="19" t="n">
        <v>11555</v>
      </c>
      <c r="E40" s="18" t="n">
        <v>491.20204324</v>
      </c>
      <c r="F40" s="20" t="n">
        <v>3.31197286</v>
      </c>
      <c r="G40" s="18" t="n">
        <v>519.16105936</v>
      </c>
      <c r="H40" s="20" t="n">
        <v>16.90699854</v>
      </c>
      <c r="I40" s="18" t="s">
        <v>404</v>
      </c>
      <c r="J40" s="20" t="s">
        <v>404</v>
      </c>
      <c r="K40" s="18" t="s">
        <v>404</v>
      </c>
      <c r="L40" s="20" t="s">
        <v>404</v>
      </c>
      <c r="M40" s="18" t="s">
        <v>404</v>
      </c>
      <c r="N40" s="20" t="s">
        <v>404</v>
      </c>
      <c r="O40" s="18" t="s">
        <v>404</v>
      </c>
      <c r="P40" s="20" t="s">
        <v>404</v>
      </c>
      <c r="Q40" s="18" t="n">
        <v>497.26128475</v>
      </c>
      <c r="R40" s="20" t="n">
        <v>10.90290454</v>
      </c>
    </row>
    <row r="41" spans="1:18">
      <c r="A41" s="15" t="s">
        <v>438</v>
      </c>
      <c r="B41" s="17" t="n">
        <v>5712</v>
      </c>
      <c r="C41" s="18">
        <f>(70.0/B41*100)</f>
        <v/>
      </c>
      <c r="D41" s="19" t="n">
        <v>5642</v>
      </c>
      <c r="E41" s="18" t="n">
        <v>471.48363455</v>
      </c>
      <c r="F41" s="20" t="n">
        <v>3.3585107</v>
      </c>
      <c r="G41" s="18" t="n">
        <v>454.73822534</v>
      </c>
      <c r="H41" s="20" t="n">
        <v>12.92646846</v>
      </c>
      <c r="I41" s="18" t="s">
        <v>404</v>
      </c>
      <c r="J41" s="20" t="s">
        <v>404</v>
      </c>
      <c r="K41" s="18" t="s">
        <v>404</v>
      </c>
      <c r="L41" s="20" t="s">
        <v>404</v>
      </c>
      <c r="M41" s="18" t="s">
        <v>404</v>
      </c>
      <c r="N41" s="20" t="s">
        <v>404</v>
      </c>
      <c r="O41" s="18" t="s">
        <v>404</v>
      </c>
      <c r="P41" s="20" t="s">
        <v>404</v>
      </c>
      <c r="Q41" s="18" t="n">
        <v>482.57383647</v>
      </c>
      <c r="R41" s="20" t="n">
        <v>10.00758301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418.26870035</v>
      </c>
      <c r="F44" s="20" t="n">
        <v>4.19778289</v>
      </c>
      <c r="G44" s="18" t="n">
        <v>400.77630126</v>
      </c>
      <c r="H44" s="20" t="n">
        <v>5.67205842</v>
      </c>
      <c r="I44" s="18" t="s">
        <v>404</v>
      </c>
      <c r="J44" s="20" t="s">
        <v>404</v>
      </c>
      <c r="K44" s="18" t="s">
        <v>404</v>
      </c>
      <c r="L44" s="20" t="s">
        <v>404</v>
      </c>
      <c r="M44" s="18" t="s">
        <v>404</v>
      </c>
      <c r="N44" s="20" t="s">
        <v>404</v>
      </c>
      <c r="O44" s="18" t="s">
        <v>404</v>
      </c>
      <c r="P44" s="20" t="s">
        <v>404</v>
      </c>
      <c r="Q44" s="18" t="n">
        <v>393.91500656</v>
      </c>
      <c r="R44" s="20" t="n">
        <v>11.09816411</v>
      </c>
    </row>
    <row r="45" spans="1:18">
      <c r="A45" s="15" t="s">
        <v>442</v>
      </c>
      <c r="B45" s="17" t="n">
        <v>5519</v>
      </c>
      <c r="C45" s="18">
        <f>(0.0/B45*100)</f>
        <v/>
      </c>
      <c r="D45" s="19" t="n">
        <v>5519</v>
      </c>
      <c r="E45" s="18" t="n">
        <v>363.03384203</v>
      </c>
      <c r="F45" s="20" t="n">
        <v>6.38408925</v>
      </c>
      <c r="G45" s="18" t="n">
        <v>358.27599934</v>
      </c>
      <c r="H45" s="20" t="n">
        <v>4.94348678</v>
      </c>
      <c r="I45" s="18" t="s">
        <v>404</v>
      </c>
      <c r="J45" s="20" t="s">
        <v>404</v>
      </c>
      <c r="K45" s="18" t="s">
        <v>404</v>
      </c>
      <c r="L45" s="20" t="s">
        <v>404</v>
      </c>
      <c r="M45" s="18" t="s">
        <v>404</v>
      </c>
      <c r="N45" s="20" t="s">
        <v>404</v>
      </c>
      <c r="O45" s="18" t="s">
        <v>404</v>
      </c>
      <c r="P45" s="20" t="s">
        <v>404</v>
      </c>
      <c r="Q45" s="18" t="n">
        <v>352.87785258</v>
      </c>
      <c r="R45" s="20" t="n">
        <v>9.849672290000001</v>
      </c>
    </row>
    <row r="46" spans="1:18">
      <c r="A46" s="15" t="s">
        <v>443</v>
      </c>
      <c r="B46" s="17" t="n">
        <v>23141</v>
      </c>
      <c r="C46" s="18">
        <f>(4196.0/B46*100)</f>
        <v/>
      </c>
      <c r="D46" s="19" t="n">
        <v>18945</v>
      </c>
      <c r="E46" s="18" t="n">
        <v>392.03896982</v>
      </c>
      <c r="F46" s="20" t="n">
        <v>5.31259275</v>
      </c>
      <c r="G46" s="18" t="n">
        <v>382.93858756</v>
      </c>
      <c r="H46" s="20" t="n">
        <v>4.23497625</v>
      </c>
      <c r="I46" s="18" t="s">
        <v>404</v>
      </c>
      <c r="J46" s="20" t="s">
        <v>404</v>
      </c>
      <c r="K46" s="18" t="s">
        <v>404</v>
      </c>
      <c r="L46" s="20" t="s">
        <v>404</v>
      </c>
      <c r="M46" s="18" t="s">
        <v>404</v>
      </c>
      <c r="N46" s="20" t="s">
        <v>404</v>
      </c>
      <c r="O46" s="18" t="s">
        <v>404</v>
      </c>
      <c r="P46" s="20" t="s">
        <v>404</v>
      </c>
      <c r="Q46" s="18" t="n">
        <v>334.44533258</v>
      </c>
      <c r="R46" s="20" t="n">
        <v>7.11272473</v>
      </c>
    </row>
    <row r="47" spans="1:18">
      <c r="A47" s="15" t="s">
        <v>444</v>
      </c>
      <c r="B47" s="17" t="n">
        <v>5928</v>
      </c>
      <c r="C47" s="18">
        <f>(0.0/B47*100)</f>
        <v/>
      </c>
      <c r="D47" s="19" t="n">
        <v>5928</v>
      </c>
      <c r="E47" s="18" t="n">
        <v>453.17591389</v>
      </c>
      <c r="F47" s="20" t="n">
        <v>5.90943363</v>
      </c>
      <c r="G47" s="18" t="n">
        <v>426.24076903</v>
      </c>
      <c r="H47" s="20" t="n">
        <v>8.520996269999999</v>
      </c>
      <c r="I47" s="18" t="s">
        <v>404</v>
      </c>
      <c r="J47" s="20" t="s">
        <v>404</v>
      </c>
      <c r="K47" s="18" t="s">
        <v>404</v>
      </c>
      <c r="L47" s="20" t="s">
        <v>404</v>
      </c>
      <c r="M47" s="18" t="s">
        <v>404</v>
      </c>
      <c r="N47" s="20" t="s">
        <v>404</v>
      </c>
      <c r="O47" s="18" t="s">
        <v>404</v>
      </c>
      <c r="P47" s="20" t="s">
        <v>404</v>
      </c>
      <c r="Q47" s="18" t="n">
        <v>423.0038194</v>
      </c>
      <c r="R47" s="20" t="n">
        <v>27.42606909</v>
      </c>
    </row>
    <row r="48" spans="1:18">
      <c r="A48" s="15" t="s">
        <v>445</v>
      </c>
      <c r="B48" s="17" t="n">
        <v>9841</v>
      </c>
      <c r="C48" s="18">
        <f>(0.0/B48*100)</f>
        <v/>
      </c>
      <c r="D48" s="19" t="n">
        <v>9841</v>
      </c>
      <c r="E48" s="18" t="n">
        <v>533.15906821</v>
      </c>
      <c r="F48" s="20" t="n">
        <v>5.29388523</v>
      </c>
      <c r="G48" s="18" t="n">
        <v>506.16989215</v>
      </c>
      <c r="H48" s="20" t="n">
        <v>20.78452759</v>
      </c>
      <c r="I48" s="18" t="s">
        <v>404</v>
      </c>
      <c r="J48" s="20" t="s">
        <v>404</v>
      </c>
      <c r="K48" s="18" t="s">
        <v>404</v>
      </c>
      <c r="L48" s="20" t="s">
        <v>404</v>
      </c>
      <c r="M48" s="18" t="s">
        <v>404</v>
      </c>
      <c r="N48" s="20" t="s">
        <v>404</v>
      </c>
      <c r="O48" s="18" t="s">
        <v>404</v>
      </c>
      <c r="P48" s="20" t="s">
        <v>404</v>
      </c>
      <c r="Q48" s="18" t="n">
        <v>472.0802306</v>
      </c>
      <c r="R48" s="20" t="n">
        <v>23.41989271</v>
      </c>
    </row>
    <row r="49" spans="1:18">
      <c r="A49" s="15" t="s">
        <v>446</v>
      </c>
      <c r="B49" s="17" t="n">
        <v>6349</v>
      </c>
      <c r="C49" s="18">
        <f>(52.0/B49*100)</f>
        <v/>
      </c>
      <c r="D49" s="19" t="n">
        <v>6297</v>
      </c>
      <c r="E49" s="18" t="n">
        <v>407.97357599</v>
      </c>
      <c r="F49" s="20" t="n">
        <v>3.95362119</v>
      </c>
      <c r="G49" s="18" t="n">
        <v>413.08848672</v>
      </c>
      <c r="H49" s="20" t="n">
        <v>5.54359098</v>
      </c>
      <c r="I49" s="18" t="s">
        <v>404</v>
      </c>
      <c r="J49" s="20" t="s">
        <v>404</v>
      </c>
      <c r="K49" s="18" t="s">
        <v>404</v>
      </c>
      <c r="L49" s="20" t="s">
        <v>404</v>
      </c>
      <c r="M49" s="18" t="s">
        <v>404</v>
      </c>
      <c r="N49" s="20" t="s">
        <v>404</v>
      </c>
      <c r="O49" s="18" t="s">
        <v>404</v>
      </c>
      <c r="P49" s="20" t="s">
        <v>404</v>
      </c>
      <c r="Q49" s="18" t="n">
        <v>372.52413107</v>
      </c>
      <c r="R49" s="20" t="n">
        <v>16.92321362</v>
      </c>
    </row>
    <row r="50" spans="1:18">
      <c r="A50" s="15" t="s">
        <v>447</v>
      </c>
      <c r="B50" s="17" t="n">
        <v>11795</v>
      </c>
      <c r="C50" s="18">
        <f>(1031.0/B50*100)</f>
        <v/>
      </c>
      <c r="D50" s="19" t="n">
        <v>10764</v>
      </c>
      <c r="E50" s="18" t="n">
        <v>396.46067462</v>
      </c>
      <c r="F50" s="20" t="n">
        <v>3.71382173</v>
      </c>
      <c r="G50" s="18" t="n">
        <v>384.36279184</v>
      </c>
      <c r="H50" s="20" t="n">
        <v>5.42335996</v>
      </c>
      <c r="I50" s="18" t="s">
        <v>404</v>
      </c>
      <c r="J50" s="20" t="s">
        <v>404</v>
      </c>
      <c r="K50" s="18" t="s">
        <v>404</v>
      </c>
      <c r="L50" s="20" t="s">
        <v>404</v>
      </c>
      <c r="M50" s="18" t="s">
        <v>404</v>
      </c>
      <c r="N50" s="20" t="s">
        <v>404</v>
      </c>
      <c r="O50" s="18" t="s">
        <v>404</v>
      </c>
      <c r="P50" s="20" t="s">
        <v>404</v>
      </c>
      <c r="Q50" s="18" t="n">
        <v>384.00729618</v>
      </c>
      <c r="R50" s="20" t="n">
        <v>7.99481181</v>
      </c>
    </row>
    <row r="51" spans="1:18">
      <c r="A51" s="15" t="s">
        <v>448</v>
      </c>
      <c r="B51" s="17" t="n">
        <v>6866</v>
      </c>
      <c r="C51" s="18">
        <f>(0.0/B51*100)</f>
        <v/>
      </c>
      <c r="D51" s="19" t="n">
        <v>6866</v>
      </c>
      <c r="E51" s="18" t="n">
        <v>400.08439814</v>
      </c>
      <c r="F51" s="20" t="n">
        <v>2.94487018</v>
      </c>
      <c r="G51" s="18" t="n">
        <v>401.65275106</v>
      </c>
      <c r="H51" s="20" t="n">
        <v>4.91113988</v>
      </c>
      <c r="I51" s="18" t="s">
        <v>404</v>
      </c>
      <c r="J51" s="20" t="s">
        <v>404</v>
      </c>
      <c r="K51" s="18" t="s">
        <v>404</v>
      </c>
      <c r="L51" s="20" t="s">
        <v>404</v>
      </c>
      <c r="M51" s="18" t="s">
        <v>404</v>
      </c>
      <c r="N51" s="20" t="s">
        <v>404</v>
      </c>
      <c r="O51" s="18" t="s">
        <v>404</v>
      </c>
      <c r="P51" s="20" t="s">
        <v>404</v>
      </c>
      <c r="Q51" s="18" t="n">
        <v>380.92155587</v>
      </c>
      <c r="R51" s="20" t="n">
        <v>14.87012333</v>
      </c>
    </row>
    <row r="52" spans="1:18">
      <c r="A52" s="15" t="s">
        <v>449</v>
      </c>
      <c r="B52" s="17" t="n">
        <v>5809</v>
      </c>
      <c r="C52" s="18">
        <f>(0.0/B52*100)</f>
        <v/>
      </c>
      <c r="D52" s="19" t="n">
        <v>5809</v>
      </c>
      <c r="E52" s="18" t="n">
        <v>478.35169123</v>
      </c>
      <c r="F52" s="20" t="n">
        <v>4.54722639</v>
      </c>
      <c r="G52" s="18" t="n">
        <v>447.74479238</v>
      </c>
      <c r="H52" s="20" t="n">
        <v>5.06473543</v>
      </c>
      <c r="I52" s="18" t="s">
        <v>404</v>
      </c>
      <c r="J52" s="20" t="s">
        <v>404</v>
      </c>
      <c r="K52" s="18" t="s">
        <v>404</v>
      </c>
      <c r="L52" s="20" t="s">
        <v>404</v>
      </c>
      <c r="M52" s="18" t="s">
        <v>404</v>
      </c>
      <c r="N52" s="20" t="s">
        <v>404</v>
      </c>
      <c r="O52" s="18" t="s">
        <v>404</v>
      </c>
      <c r="P52" s="20" t="s">
        <v>404</v>
      </c>
      <c r="Q52" s="18" t="n">
        <v>445.66878892</v>
      </c>
      <c r="R52" s="20" t="n">
        <v>15.08826637</v>
      </c>
    </row>
    <row r="53" spans="1:18">
      <c r="A53" s="15" t="s">
        <v>450</v>
      </c>
      <c r="B53" s="17" t="n">
        <v>5571</v>
      </c>
      <c r="C53" s="18">
        <f>(0.0/B53*100)</f>
        <v/>
      </c>
      <c r="D53" s="19" t="n">
        <v>5571</v>
      </c>
      <c r="E53" s="18" t="n">
        <v>438.75588584</v>
      </c>
      <c r="F53" s="20" t="n">
        <v>1.77976466</v>
      </c>
      <c r="G53" s="18" t="n">
        <v>438.65688591</v>
      </c>
      <c r="H53" s="20" t="n">
        <v>6.8906501</v>
      </c>
      <c r="I53" s="18" t="s">
        <v>404</v>
      </c>
      <c r="J53" s="20" t="s">
        <v>404</v>
      </c>
      <c r="K53" s="18" t="s">
        <v>404</v>
      </c>
      <c r="L53" s="20" t="s">
        <v>404</v>
      </c>
      <c r="M53" s="18" t="s">
        <v>404</v>
      </c>
      <c r="N53" s="20" t="s">
        <v>404</v>
      </c>
      <c r="O53" s="18" t="s">
        <v>404</v>
      </c>
      <c r="P53" s="20" t="s">
        <v>404</v>
      </c>
      <c r="Q53" s="18" t="n">
        <v>393.19213723</v>
      </c>
      <c r="R53" s="20" t="n">
        <v>7.51845901</v>
      </c>
    </row>
    <row r="54" spans="1:18">
      <c r="A54" s="15" t="s">
        <v>451</v>
      </c>
      <c r="B54" s="17" t="n">
        <v>4740</v>
      </c>
      <c r="C54" s="18">
        <f>(199.0/B54*100)</f>
        <v/>
      </c>
      <c r="D54" s="19" t="n">
        <v>4541</v>
      </c>
      <c r="E54" s="18" t="n">
        <v>338.77764892</v>
      </c>
      <c r="F54" s="20" t="n">
        <v>3.6091795</v>
      </c>
      <c r="G54" s="18" t="n">
        <v>309.05383851</v>
      </c>
      <c r="H54" s="20" t="n">
        <v>7.08530379</v>
      </c>
      <c r="I54" s="18" t="s">
        <v>404</v>
      </c>
      <c r="J54" s="20" t="s">
        <v>404</v>
      </c>
      <c r="K54" s="18" t="s">
        <v>404</v>
      </c>
      <c r="L54" s="20" t="s">
        <v>404</v>
      </c>
      <c r="M54" s="18" t="s">
        <v>404</v>
      </c>
      <c r="N54" s="20" t="s">
        <v>404</v>
      </c>
      <c r="O54" s="18" t="s">
        <v>404</v>
      </c>
      <c r="P54" s="20" t="s">
        <v>404</v>
      </c>
      <c r="Q54" s="18" t="n">
        <v>304.74635</v>
      </c>
      <c r="R54" s="20" t="n">
        <v>7.3110116</v>
      </c>
    </row>
    <row r="55" spans="1:18">
      <c r="A55" s="15" t="s">
        <v>452</v>
      </c>
      <c r="B55" s="17" t="n">
        <v>5316</v>
      </c>
      <c r="C55" s="18">
        <f>(43.0/B55*100)</f>
        <v/>
      </c>
      <c r="D55" s="19" t="n">
        <v>5273</v>
      </c>
      <c r="E55" s="18" t="n">
        <v>404.22947043</v>
      </c>
      <c r="F55" s="20" t="n">
        <v>3.08826043</v>
      </c>
      <c r="G55" s="18" t="n">
        <v>402.66394419</v>
      </c>
      <c r="H55" s="20" t="n">
        <v>8.02937341</v>
      </c>
      <c r="I55" s="18" t="s">
        <v>404</v>
      </c>
      <c r="J55" s="20" t="s">
        <v>404</v>
      </c>
      <c r="K55" s="18" t="s">
        <v>404</v>
      </c>
      <c r="L55" s="20" t="s">
        <v>404</v>
      </c>
      <c r="M55" s="18" t="s">
        <v>404</v>
      </c>
      <c r="N55" s="20" t="s">
        <v>404</v>
      </c>
      <c r="O55" s="18" t="s">
        <v>404</v>
      </c>
      <c r="P55" s="20" t="s">
        <v>404</v>
      </c>
      <c r="Q55" s="18" t="n">
        <v>398.87194811</v>
      </c>
      <c r="R55" s="20" t="n">
        <v>20.04933682</v>
      </c>
    </row>
    <row r="56" spans="1:18">
      <c r="A56" s="15" t="s">
        <v>453</v>
      </c>
      <c r="B56" s="17" t="n">
        <v>5359</v>
      </c>
      <c r="C56" s="18">
        <f>(0.0/B56*100)</f>
        <v/>
      </c>
      <c r="D56" s="19" t="n">
        <v>5359</v>
      </c>
      <c r="E56" s="18" t="n">
        <v>550.50987954</v>
      </c>
      <c r="F56" s="20" t="n">
        <v>2.93916828</v>
      </c>
      <c r="G56" s="18" t="n">
        <v>494.8531339</v>
      </c>
      <c r="H56" s="20" t="n">
        <v>11.07715332</v>
      </c>
      <c r="I56" s="18" t="s">
        <v>404</v>
      </c>
      <c r="J56" s="20" t="s">
        <v>404</v>
      </c>
      <c r="K56" s="18" t="s">
        <v>404</v>
      </c>
      <c r="L56" s="20" t="s">
        <v>404</v>
      </c>
      <c r="M56" s="18" t="s">
        <v>404</v>
      </c>
      <c r="N56" s="20" t="s">
        <v>404</v>
      </c>
      <c r="O56" s="18" t="s">
        <v>404</v>
      </c>
      <c r="P56" s="20" t="s">
        <v>404</v>
      </c>
      <c r="Q56" s="18" t="n">
        <v>525.46287233</v>
      </c>
      <c r="R56" s="20" t="n">
        <v>11.86033572</v>
      </c>
    </row>
    <row r="57" spans="1:18">
      <c r="A57" s="15" t="s">
        <v>454</v>
      </c>
      <c r="B57" s="17" t="n">
        <v>6513</v>
      </c>
      <c r="C57" s="18">
        <f>(0.0/B57*100)</f>
        <v/>
      </c>
      <c r="D57" s="19" t="n">
        <v>6513</v>
      </c>
      <c r="E57" s="18" t="n">
        <v>393.30092565</v>
      </c>
      <c r="F57" s="20" t="n">
        <v>3.5499168</v>
      </c>
      <c r="G57" s="18" t="n">
        <v>358.0501307</v>
      </c>
      <c r="H57" s="20" t="n">
        <v>8.19952273</v>
      </c>
      <c r="I57" s="18" t="s">
        <v>404</v>
      </c>
      <c r="J57" s="20" t="s">
        <v>404</v>
      </c>
      <c r="K57" s="18" t="s">
        <v>404</v>
      </c>
      <c r="L57" s="20" t="s">
        <v>404</v>
      </c>
      <c r="M57" s="18" t="s">
        <v>404</v>
      </c>
      <c r="N57" s="20" t="s">
        <v>404</v>
      </c>
      <c r="O57" s="18" t="s">
        <v>404</v>
      </c>
      <c r="P57" s="20" t="s">
        <v>404</v>
      </c>
      <c r="Q57" s="18" t="n">
        <v>376.92790274</v>
      </c>
      <c r="R57" s="20" t="n">
        <v>26.20876533</v>
      </c>
    </row>
    <row r="58" spans="1:18">
      <c r="A58" s="15" t="s">
        <v>455</v>
      </c>
      <c r="B58" s="17" t="n">
        <v>7267</v>
      </c>
      <c r="C58" s="18">
        <f>(0.0/B58*100)</f>
        <v/>
      </c>
      <c r="D58" s="19" t="n">
        <v>7267</v>
      </c>
      <c r="E58" s="18" t="n">
        <v>388.44411388</v>
      </c>
      <c r="F58" s="20" t="n">
        <v>4.33726294</v>
      </c>
      <c r="G58" s="18" t="n">
        <v>369.87769674</v>
      </c>
      <c r="H58" s="20" t="n">
        <v>4.89517387</v>
      </c>
      <c r="I58" s="18" t="s">
        <v>404</v>
      </c>
      <c r="J58" s="20" t="s">
        <v>404</v>
      </c>
      <c r="K58" s="18" t="s">
        <v>404</v>
      </c>
      <c r="L58" s="20" t="s">
        <v>404</v>
      </c>
      <c r="M58" s="18" t="s">
        <v>404</v>
      </c>
      <c r="N58" s="20" t="s">
        <v>404</v>
      </c>
      <c r="O58" s="18" t="s">
        <v>404</v>
      </c>
      <c r="P58" s="20" t="s">
        <v>404</v>
      </c>
      <c r="Q58" s="18" t="n">
        <v>376.94460949</v>
      </c>
      <c r="R58" s="20" t="n">
        <v>18.32358688</v>
      </c>
    </row>
    <row r="59" spans="1:18">
      <c r="A59" s="15" t="s">
        <v>456</v>
      </c>
      <c r="B59" s="17" t="n">
        <v>4826</v>
      </c>
      <c r="C59" s="18">
        <f>(0.0/B59*100)</f>
        <v/>
      </c>
      <c r="D59" s="19" t="n">
        <v>4826</v>
      </c>
      <c r="E59" s="18" t="n">
        <v>366.9215803</v>
      </c>
      <c r="F59" s="20" t="n">
        <v>2.53651615</v>
      </c>
      <c r="G59" s="18" t="n">
        <v>354.59094486</v>
      </c>
      <c r="H59" s="20" t="n">
        <v>2.10330155</v>
      </c>
      <c r="I59" s="18" t="s">
        <v>404</v>
      </c>
      <c r="J59" s="20" t="s">
        <v>404</v>
      </c>
      <c r="K59" s="18" t="s">
        <v>404</v>
      </c>
      <c r="L59" s="20" t="s">
        <v>404</v>
      </c>
      <c r="M59" s="18" t="s">
        <v>404</v>
      </c>
      <c r="N59" s="20" t="s">
        <v>404</v>
      </c>
      <c r="O59" s="18" t="s">
        <v>404</v>
      </c>
      <c r="P59" s="20" t="s">
        <v>404</v>
      </c>
      <c r="Q59" s="18" t="n">
        <v>355.00265855</v>
      </c>
      <c r="R59" s="20" t="n">
        <v>6.0664623</v>
      </c>
    </row>
    <row r="60" spans="1:18">
      <c r="A60" s="15" t="s">
        <v>457</v>
      </c>
      <c r="B60" s="17" t="n">
        <v>4546</v>
      </c>
      <c r="C60" s="18">
        <f>(0.0/B60*100)</f>
        <v/>
      </c>
      <c r="D60" s="19" t="n">
        <v>4546</v>
      </c>
      <c r="E60" s="18" t="n">
        <v>423.73051091</v>
      </c>
      <c r="F60" s="20" t="n">
        <v>7.63354225</v>
      </c>
      <c r="G60" s="18" t="n">
        <v>396.27868069</v>
      </c>
      <c r="H60" s="20" t="n">
        <v>7.55581671</v>
      </c>
      <c r="I60" s="18" t="s">
        <v>404</v>
      </c>
      <c r="J60" s="20" t="s">
        <v>404</v>
      </c>
      <c r="K60" s="18" t="s">
        <v>404</v>
      </c>
      <c r="L60" s="20" t="s">
        <v>404</v>
      </c>
      <c r="M60" s="18" t="s">
        <v>404</v>
      </c>
      <c r="N60" s="20" t="s">
        <v>404</v>
      </c>
      <c r="O60" s="18" t="s">
        <v>404</v>
      </c>
      <c r="P60" s="20" t="s">
        <v>404</v>
      </c>
      <c r="Q60" s="18" t="n">
        <v>345.03744268</v>
      </c>
      <c r="R60" s="20" t="n">
        <v>7.66738543</v>
      </c>
    </row>
    <row r="61" spans="1:18">
      <c r="A61" s="15" t="s">
        <v>458</v>
      </c>
      <c r="B61" s="17" t="n">
        <v>6525</v>
      </c>
      <c r="C61" s="18">
        <f>(0.0/B61*100)</f>
        <v/>
      </c>
      <c r="D61" s="19" t="n">
        <v>6525</v>
      </c>
      <c r="E61" s="18" t="n">
        <v>478.71999877</v>
      </c>
      <c r="F61" s="20" t="n">
        <v>2.83200568</v>
      </c>
      <c r="G61" s="18" t="n">
        <v>478.5939788</v>
      </c>
      <c r="H61" s="20" t="n">
        <v>5.33868405</v>
      </c>
      <c r="I61" s="18" t="s">
        <v>404</v>
      </c>
      <c r="J61" s="20" t="s">
        <v>404</v>
      </c>
      <c r="K61" s="18" t="s">
        <v>404</v>
      </c>
      <c r="L61" s="20" t="s">
        <v>404</v>
      </c>
      <c r="M61" s="18" t="s">
        <v>404</v>
      </c>
      <c r="N61" s="20" t="s">
        <v>404</v>
      </c>
      <c r="O61" s="18" t="s">
        <v>404</v>
      </c>
      <c r="P61" s="20" t="s">
        <v>404</v>
      </c>
      <c r="Q61" s="18" t="n">
        <v>453.12872577</v>
      </c>
      <c r="R61" s="20" t="n">
        <v>22.36317051</v>
      </c>
    </row>
    <row r="62" spans="1:18">
      <c r="A62" s="15" t="s">
        <v>459</v>
      </c>
      <c r="B62" s="17" t="n">
        <v>4476</v>
      </c>
      <c r="C62" s="18">
        <f>(0.0/B62*100)</f>
        <v/>
      </c>
      <c r="D62" s="19" t="n">
        <v>4476</v>
      </c>
      <c r="E62" s="18" t="n">
        <v>545.77286793</v>
      </c>
      <c r="F62" s="20" t="n">
        <v>1.07319183</v>
      </c>
      <c r="G62" s="18" t="n">
        <v>499.01759643</v>
      </c>
      <c r="H62" s="20" t="n">
        <v>6.37804114</v>
      </c>
      <c r="I62" s="18" t="s">
        <v>404</v>
      </c>
      <c r="J62" s="20" t="s">
        <v>404</v>
      </c>
      <c r="K62" s="18" t="s">
        <v>404</v>
      </c>
      <c r="L62" s="20" t="s">
        <v>404</v>
      </c>
      <c r="M62" s="18" t="s">
        <v>404</v>
      </c>
      <c r="N62" s="20" t="s">
        <v>404</v>
      </c>
      <c r="O62" s="18" t="s">
        <v>404</v>
      </c>
      <c r="P62" s="20" t="s">
        <v>404</v>
      </c>
      <c r="Q62" s="18" t="n">
        <v>410.4061416</v>
      </c>
      <c r="R62" s="20" t="n">
        <v>22.67250365</v>
      </c>
    </row>
    <row r="63" spans="1:18">
      <c r="A63" s="15" t="s">
        <v>460</v>
      </c>
      <c r="B63" s="17" t="n">
        <v>5324</v>
      </c>
      <c r="C63" s="18">
        <f>(0.0/B63*100)</f>
        <v/>
      </c>
      <c r="D63" s="19" t="n">
        <v>5324</v>
      </c>
      <c r="E63" s="18" t="n">
        <v>384.46818715</v>
      </c>
      <c r="F63" s="20" t="n">
        <v>2.00648348</v>
      </c>
      <c r="G63" s="18" t="n">
        <v>345.13249678</v>
      </c>
      <c r="H63" s="20" t="n">
        <v>2.13616136</v>
      </c>
      <c r="I63" s="18" t="s">
        <v>404</v>
      </c>
      <c r="J63" s="20" t="s">
        <v>404</v>
      </c>
      <c r="K63" s="18" t="s">
        <v>404</v>
      </c>
      <c r="L63" s="20" t="s">
        <v>404</v>
      </c>
      <c r="M63" s="18" t="s">
        <v>404</v>
      </c>
      <c r="N63" s="20" t="s">
        <v>404</v>
      </c>
      <c r="O63" s="18" t="s">
        <v>404</v>
      </c>
      <c r="P63" s="20" t="s">
        <v>404</v>
      </c>
      <c r="Q63" s="18" t="n">
        <v>381.5274682</v>
      </c>
      <c r="R63" s="20" t="n">
        <v>4.90902056</v>
      </c>
    </row>
    <row r="64" spans="1:18">
      <c r="A64" s="15" t="s">
        <v>461</v>
      </c>
      <c r="B64" s="17" t="n">
        <v>3634</v>
      </c>
      <c r="C64" s="18">
        <f>(27.0/B64*100)</f>
        <v/>
      </c>
      <c r="D64" s="19" t="n">
        <v>3607</v>
      </c>
      <c r="E64" s="18" t="n">
        <v>474.7551639</v>
      </c>
      <c r="F64" s="20" t="n">
        <v>1.89810794</v>
      </c>
      <c r="G64" s="18" t="n">
        <v>521.50488609</v>
      </c>
      <c r="H64" s="20" t="n">
        <v>5.72994418</v>
      </c>
      <c r="I64" s="18" t="s">
        <v>404</v>
      </c>
      <c r="J64" s="20" t="s">
        <v>404</v>
      </c>
      <c r="K64" s="18" t="s">
        <v>404</v>
      </c>
      <c r="L64" s="20" t="s">
        <v>404</v>
      </c>
      <c r="M64" s="18" t="s">
        <v>404</v>
      </c>
      <c r="N64" s="20" t="s">
        <v>404</v>
      </c>
      <c r="O64" s="18" t="s">
        <v>404</v>
      </c>
      <c r="P64" s="20" t="s">
        <v>404</v>
      </c>
      <c r="Q64" s="18" t="n">
        <v>373.92818462</v>
      </c>
      <c r="R64" s="20" t="n">
        <v>30.11559625</v>
      </c>
    </row>
    <row r="65" spans="1:18">
      <c r="A65" s="15" t="s">
        <v>462</v>
      </c>
      <c r="B65" s="17" t="n">
        <v>5325</v>
      </c>
      <c r="C65" s="18">
        <f>(0.0/B65*100)</f>
        <v/>
      </c>
      <c r="D65" s="19" t="n">
        <v>5325</v>
      </c>
      <c r="E65" s="18" t="n">
        <v>421.38773065</v>
      </c>
      <c r="F65" s="20" t="n">
        <v>2.9363788</v>
      </c>
      <c r="G65" s="18" t="n">
        <v>404.21340616</v>
      </c>
      <c r="H65" s="20" t="n">
        <v>7.84055317</v>
      </c>
      <c r="I65" s="18" t="s">
        <v>404</v>
      </c>
      <c r="J65" s="20" t="s">
        <v>404</v>
      </c>
      <c r="K65" s="18" t="s">
        <v>404</v>
      </c>
      <c r="L65" s="20" t="s">
        <v>404</v>
      </c>
      <c r="M65" s="18" t="s">
        <v>404</v>
      </c>
      <c r="N65" s="20" t="s">
        <v>404</v>
      </c>
      <c r="O65" s="18" t="s">
        <v>404</v>
      </c>
      <c r="P65" s="20" t="s">
        <v>404</v>
      </c>
      <c r="Q65" s="18" t="n">
        <v>420.16853117</v>
      </c>
      <c r="R65" s="20" t="n">
        <v>21.74331525</v>
      </c>
    </row>
    <row r="66" spans="1:18">
      <c r="A66" s="15" t="s">
        <v>463</v>
      </c>
      <c r="B66" s="17" t="n">
        <v>5665</v>
      </c>
      <c r="C66" s="18">
        <f>(0.0/B66*100)</f>
        <v/>
      </c>
      <c r="D66" s="19" t="n">
        <v>5665</v>
      </c>
      <c r="E66" s="18" t="n">
        <v>427.69673648</v>
      </c>
      <c r="F66" s="20" t="n">
        <v>1.730922</v>
      </c>
      <c r="G66" s="18" t="n">
        <v>384.186984</v>
      </c>
      <c r="H66" s="20" t="n">
        <v>3.04398259</v>
      </c>
      <c r="I66" s="18" t="s">
        <v>404</v>
      </c>
      <c r="J66" s="20" t="s">
        <v>404</v>
      </c>
      <c r="K66" s="18" t="s">
        <v>404</v>
      </c>
      <c r="L66" s="20" t="s">
        <v>404</v>
      </c>
      <c r="M66" s="18" t="s">
        <v>404</v>
      </c>
      <c r="N66" s="20" t="s">
        <v>404</v>
      </c>
      <c r="O66" s="18" t="s">
        <v>404</v>
      </c>
      <c r="P66" s="20" t="s">
        <v>404</v>
      </c>
      <c r="Q66" s="18" t="n">
        <v>416.71446574</v>
      </c>
      <c r="R66" s="20" t="n">
        <v>7.14421723</v>
      </c>
    </row>
    <row r="67" spans="1:18">
      <c r="A67" s="15" t="s">
        <v>464</v>
      </c>
      <c r="B67" s="17" t="n">
        <v>6971</v>
      </c>
      <c r="C67" s="18">
        <f>(0.0/B67*100)</f>
        <v/>
      </c>
      <c r="D67" s="19" t="n">
        <v>6971</v>
      </c>
      <c r="E67" s="18" t="n">
        <v>391.93610756</v>
      </c>
      <c r="F67" s="20" t="n">
        <v>3.70997046</v>
      </c>
      <c r="G67" s="18" t="n">
        <v>376.02149043</v>
      </c>
      <c r="H67" s="20" t="n">
        <v>4.88665177</v>
      </c>
      <c r="I67" s="18" t="s">
        <v>404</v>
      </c>
      <c r="J67" s="20" t="s">
        <v>404</v>
      </c>
      <c r="K67" s="18" t="s">
        <v>404</v>
      </c>
      <c r="L67" s="20" t="s">
        <v>404</v>
      </c>
      <c r="M67" s="18" t="s">
        <v>404</v>
      </c>
      <c r="N67" s="20" t="s">
        <v>404</v>
      </c>
      <c r="O67" s="18" t="s">
        <v>404</v>
      </c>
      <c r="P67" s="20" t="s">
        <v>404</v>
      </c>
      <c r="Q67" s="18" t="n">
        <v>405.94467291</v>
      </c>
      <c r="R67" s="20" t="n">
        <v>19.06025331</v>
      </c>
    </row>
    <row r="68" spans="1:18">
      <c r="A68" s="15" t="s">
        <v>465</v>
      </c>
      <c r="B68" s="17" t="n">
        <v>12083</v>
      </c>
      <c r="C68" s="18">
        <f>(0.0/B68*100)</f>
        <v/>
      </c>
      <c r="D68" s="19" t="n">
        <v>12083</v>
      </c>
      <c r="E68" s="18" t="n">
        <v>408.05259919</v>
      </c>
      <c r="F68" s="20" t="n">
        <v>1.48500879</v>
      </c>
      <c r="G68" s="18" t="n">
        <v>377.34164567</v>
      </c>
      <c r="H68" s="20" t="n">
        <v>2.79890356</v>
      </c>
      <c r="I68" s="18" t="s">
        <v>404</v>
      </c>
      <c r="J68" s="20" t="s">
        <v>404</v>
      </c>
      <c r="K68" s="18" t="s">
        <v>404</v>
      </c>
      <c r="L68" s="20" t="s">
        <v>404</v>
      </c>
      <c r="M68" s="18" t="s">
        <v>404</v>
      </c>
      <c r="N68" s="20" t="s">
        <v>404</v>
      </c>
      <c r="O68" s="18" t="s">
        <v>404</v>
      </c>
      <c r="P68" s="20" t="s">
        <v>404</v>
      </c>
      <c r="Q68" s="18" t="n">
        <v>431.20375598</v>
      </c>
      <c r="R68" s="20" t="n">
        <v>7.21922562</v>
      </c>
    </row>
    <row r="69" spans="1:18">
      <c r="A69" s="15" t="s">
        <v>466</v>
      </c>
      <c r="B69" s="17" t="n">
        <v>4876</v>
      </c>
      <c r="C69" s="18">
        <f>(0.0/B69*100)</f>
        <v/>
      </c>
      <c r="D69" s="19" t="n">
        <v>4876</v>
      </c>
      <c r="E69" s="18" t="n">
        <v>444.1991961</v>
      </c>
      <c r="F69" s="20" t="n">
        <v>3.98882518</v>
      </c>
      <c r="G69" s="18" t="n">
        <v>440.22231482</v>
      </c>
      <c r="H69" s="20" t="n">
        <v>15.51084127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496.27038246</v>
      </c>
      <c r="F70" s="20" t="n">
        <v>3.54649848</v>
      </c>
      <c r="G70" s="18" t="n">
        <v>489.64085026</v>
      </c>
      <c r="H70" s="20" t="n">
        <v>5.72234232</v>
      </c>
      <c r="I70" s="18" t="s">
        <v>404</v>
      </c>
      <c r="J70" s="20" t="s">
        <v>404</v>
      </c>
      <c r="K70" s="18" t="s">
        <v>404</v>
      </c>
      <c r="L70" s="20" t="s">
        <v>404</v>
      </c>
      <c r="M70" s="18" t="s">
        <v>404</v>
      </c>
      <c r="N70" s="20" t="s">
        <v>404</v>
      </c>
      <c r="O70" s="18" t="s">
        <v>404</v>
      </c>
      <c r="P70" s="20" t="s">
        <v>404</v>
      </c>
      <c r="Q70" s="18" t="n">
        <v>472.47234278</v>
      </c>
      <c r="R70" s="20" t="n">
        <v>7.9387379</v>
      </c>
    </row>
    <row r="71" spans="1:18">
      <c r="A71" s="15" t="s">
        <v>468</v>
      </c>
      <c r="B71" s="17" t="n">
        <v>6115</v>
      </c>
      <c r="C71" s="18">
        <f>(0.0/B71*100)</f>
        <v/>
      </c>
      <c r="D71" s="19" t="n">
        <v>6115</v>
      </c>
      <c r="E71" s="18" t="n">
        <v>564.31914757</v>
      </c>
      <c r="F71" s="20" t="n">
        <v>1.54375437</v>
      </c>
      <c r="G71" s="18" t="n">
        <v>559.02360662</v>
      </c>
      <c r="H71" s="20" t="n">
        <v>4.3166202</v>
      </c>
      <c r="I71" s="18" t="s">
        <v>404</v>
      </c>
      <c r="J71" s="20" t="s">
        <v>404</v>
      </c>
      <c r="K71" s="18" t="s">
        <v>404</v>
      </c>
      <c r="L71" s="20" t="s">
        <v>404</v>
      </c>
      <c r="M71" s="18" t="s">
        <v>404</v>
      </c>
      <c r="N71" s="20" t="s">
        <v>404</v>
      </c>
      <c r="O71" s="18" t="s">
        <v>404</v>
      </c>
      <c r="P71" s="20" t="s">
        <v>404</v>
      </c>
      <c r="Q71" s="18" t="n">
        <v>587.25050953</v>
      </c>
      <c r="R71" s="20" t="n">
        <v>13.03767372</v>
      </c>
    </row>
    <row r="72" spans="1:18">
      <c r="A72" s="15" t="s">
        <v>469</v>
      </c>
      <c r="B72" s="17" t="n">
        <v>7708</v>
      </c>
      <c r="C72" s="18">
        <f>(0.0/B72*100)</f>
        <v/>
      </c>
      <c r="D72" s="19" t="n">
        <v>7708</v>
      </c>
      <c r="E72" s="18" t="n">
        <v>544.07233363</v>
      </c>
      <c r="F72" s="20" t="n">
        <v>3.1500205</v>
      </c>
      <c r="G72" s="18" t="n">
        <v>518.1646615</v>
      </c>
      <c r="H72" s="20" t="n">
        <v>15.36013246</v>
      </c>
      <c r="I72" s="18" t="s">
        <v>404</v>
      </c>
      <c r="J72" s="20" t="s">
        <v>404</v>
      </c>
      <c r="K72" s="18" t="s">
        <v>404</v>
      </c>
      <c r="L72" s="20" t="s">
        <v>404</v>
      </c>
      <c r="M72" s="18" t="s">
        <v>404</v>
      </c>
      <c r="N72" s="20" t="s">
        <v>404</v>
      </c>
      <c r="O72" s="18" t="s">
        <v>404</v>
      </c>
      <c r="P72" s="20" t="s">
        <v>404</v>
      </c>
      <c r="Q72" s="18" t="n">
        <v>522.08296402</v>
      </c>
      <c r="R72" s="20" t="n">
        <v>24.32263238</v>
      </c>
    </row>
    <row r="73" spans="1:18">
      <c r="A73" s="15" t="s">
        <v>470</v>
      </c>
      <c r="B73" s="17" t="n">
        <v>8249</v>
      </c>
      <c r="C73" s="18">
        <f>(0.0/B73*100)</f>
        <v/>
      </c>
      <c r="D73" s="19" t="n">
        <v>8249</v>
      </c>
      <c r="E73" s="18" t="n">
        <v>420.84778233</v>
      </c>
      <c r="F73" s="20" t="n">
        <v>3.50840103</v>
      </c>
      <c r="G73" s="18" t="n">
        <v>375.09581819</v>
      </c>
      <c r="H73" s="20" t="n">
        <v>7.24721217</v>
      </c>
      <c r="I73" s="18" t="s">
        <v>404</v>
      </c>
      <c r="J73" s="20" t="s">
        <v>404</v>
      </c>
      <c r="K73" s="18" t="s">
        <v>404</v>
      </c>
      <c r="L73" s="20" t="s">
        <v>404</v>
      </c>
      <c r="M73" s="18" t="s">
        <v>404</v>
      </c>
      <c r="N73" s="20" t="s">
        <v>404</v>
      </c>
      <c r="O73" s="18" t="s">
        <v>404</v>
      </c>
      <c r="P73" s="20" t="s">
        <v>404</v>
      </c>
      <c r="Q73" s="18" t="n">
        <v>411.94390001</v>
      </c>
      <c r="R73" s="20" t="n">
        <v>21.4874377</v>
      </c>
    </row>
    <row r="74" spans="1:18">
      <c r="A74" s="15" t="s">
        <v>471</v>
      </c>
      <c r="B74" s="17" t="n">
        <v>4692</v>
      </c>
      <c r="C74" s="18">
        <f>(484.0/B74*100)</f>
        <v/>
      </c>
      <c r="D74" s="19" t="n">
        <v>4208</v>
      </c>
      <c r="E74" s="18" t="n">
        <v>429.8257861</v>
      </c>
      <c r="F74" s="20" t="n">
        <v>1.62995025</v>
      </c>
      <c r="G74" s="18" t="n">
        <v>383.63199516</v>
      </c>
      <c r="H74" s="20" t="n">
        <v>2.86880855</v>
      </c>
      <c r="I74" s="18" t="s">
        <v>404</v>
      </c>
      <c r="J74" s="20" t="s">
        <v>404</v>
      </c>
      <c r="K74" s="18" t="s">
        <v>404</v>
      </c>
      <c r="L74" s="20" t="s">
        <v>404</v>
      </c>
      <c r="M74" s="18" t="s">
        <v>404</v>
      </c>
      <c r="N74" s="20" t="s">
        <v>404</v>
      </c>
      <c r="O74" s="18" t="s">
        <v>404</v>
      </c>
      <c r="P74" s="20" t="s">
        <v>404</v>
      </c>
      <c r="Q74" s="18" t="n">
        <v>359.20521185</v>
      </c>
      <c r="R74" s="20" t="n">
        <v>7.39359593</v>
      </c>
    </row>
    <row r="75" spans="1:18">
      <c r="A75" s="15" t="s">
        <v>472</v>
      </c>
      <c r="B75" s="17" t="n">
        <v>5375</v>
      </c>
      <c r="C75" s="18">
        <f>(483.0/B75*100)</f>
        <v/>
      </c>
      <c r="D75" s="19" t="n">
        <v>4892</v>
      </c>
      <c r="E75" s="18" t="n">
        <v>367.28345283</v>
      </c>
      <c r="F75" s="20" t="n">
        <v>6.1995879</v>
      </c>
      <c r="G75" s="18" t="n">
        <v>368.85584735</v>
      </c>
      <c r="H75" s="20" t="n">
        <v>5.92002678</v>
      </c>
      <c r="I75" s="18" t="s">
        <v>404</v>
      </c>
      <c r="J75" s="20" t="s">
        <v>404</v>
      </c>
      <c r="K75" s="18" t="s">
        <v>404</v>
      </c>
      <c r="L75" s="20" t="s">
        <v>404</v>
      </c>
      <c r="M75" s="18" t="s">
        <v>404</v>
      </c>
      <c r="N75" s="20" t="s">
        <v>404</v>
      </c>
      <c r="O75" s="18" t="s">
        <v>404</v>
      </c>
      <c r="P75" s="20" t="s">
        <v>404</v>
      </c>
      <c r="Q75" s="18" t="n">
        <v>362.09304836</v>
      </c>
      <c r="R75" s="20" t="n">
        <v>13.35446294</v>
      </c>
    </row>
    <row r="76" spans="1:18">
      <c r="A76" s="15" t="s">
        <v>473</v>
      </c>
      <c r="B76" s="17" t="n">
        <v>14167</v>
      </c>
      <c r="C76" s="18">
        <f>(1400.0/B76*100)</f>
        <v/>
      </c>
      <c r="D76" s="19" t="n">
        <v>12767</v>
      </c>
      <c r="E76" s="18" t="n">
        <v>442.85279985</v>
      </c>
      <c r="F76" s="20" t="n">
        <v>3.46960358</v>
      </c>
      <c r="G76" s="18" t="n">
        <v>399.32632928</v>
      </c>
      <c r="H76" s="20" t="n">
        <v>6.08560752</v>
      </c>
      <c r="I76" s="18" t="s">
        <v>404</v>
      </c>
      <c r="J76" s="20" t="s">
        <v>404</v>
      </c>
      <c r="K76" s="18" t="s">
        <v>404</v>
      </c>
      <c r="L76" s="20" t="s">
        <v>404</v>
      </c>
      <c r="M76" s="18" t="s">
        <v>404</v>
      </c>
      <c r="N76" s="20" t="s">
        <v>404</v>
      </c>
      <c r="O76" s="18" t="s">
        <v>404</v>
      </c>
      <c r="P76" s="20" t="s">
        <v>404</v>
      </c>
      <c r="Q76" s="18" t="n">
        <v>406.97397012</v>
      </c>
      <c r="R76" s="20" t="n">
        <v>10.38767513</v>
      </c>
    </row>
    <row r="77" spans="1:18">
      <c r="A77" s="15" t="s">
        <v>474</v>
      </c>
      <c r="B77" s="17" t="n">
        <v>6062</v>
      </c>
      <c r="C77" s="18">
        <f>(0.0/B77*100)</f>
        <v/>
      </c>
      <c r="D77" s="19" t="n">
        <v>6062</v>
      </c>
      <c r="E77" s="18" t="n">
        <v>427.65726136</v>
      </c>
      <c r="F77" s="20" t="n">
        <v>6.44401233</v>
      </c>
      <c r="G77" s="18" t="n">
        <v>415.08983625</v>
      </c>
      <c r="H77" s="20" t="n">
        <v>4.0435239</v>
      </c>
      <c r="I77" s="18" t="s">
        <v>404</v>
      </c>
      <c r="J77" s="20" t="s">
        <v>404</v>
      </c>
      <c r="K77" s="18" t="s">
        <v>404</v>
      </c>
      <c r="L77" s="20" t="s">
        <v>404</v>
      </c>
      <c r="M77" s="18" t="s">
        <v>404</v>
      </c>
      <c r="N77" s="20" t="s">
        <v>404</v>
      </c>
      <c r="O77" s="18" t="s">
        <v>404</v>
      </c>
      <c r="P77" s="20" t="s">
        <v>404</v>
      </c>
      <c r="Q77" s="18" t="n">
        <v>413.1835356</v>
      </c>
      <c r="R77" s="20" t="n">
        <v>14.89851332</v>
      </c>
    </row>
    <row r="78" spans="1:18">
      <c r="A78" s="15" t="s">
        <v>475</v>
      </c>
      <c r="B78" s="17" t="n">
        <v>5826</v>
      </c>
      <c r="C78" s="18">
        <f>(0.0/B78*100)</f>
        <v/>
      </c>
      <c r="D78" s="19" t="n">
        <v>5826</v>
      </c>
      <c r="E78" s="18" t="n">
        <v>502.07013582</v>
      </c>
      <c r="F78" s="20" t="n">
        <v>5.26993649</v>
      </c>
      <c r="G78" s="18" t="n">
        <v>475.04468638</v>
      </c>
      <c r="H78" s="20" t="n">
        <v>9.334479910000001</v>
      </c>
      <c r="I78" s="18" t="s">
        <v>404</v>
      </c>
      <c r="J78" s="20" t="s">
        <v>404</v>
      </c>
      <c r="K78" s="18" t="s">
        <v>404</v>
      </c>
      <c r="L78" s="20" t="s">
        <v>404</v>
      </c>
      <c r="M78" s="18" t="s">
        <v>404</v>
      </c>
      <c r="N78" s="20" t="s">
        <v>404</v>
      </c>
      <c r="O78" s="18" t="s">
        <v>404</v>
      </c>
      <c r="P78" s="20" t="s">
        <v>404</v>
      </c>
      <c r="Q78" s="18" t="n">
        <v>524.28607707</v>
      </c>
      <c r="R78" s="20" t="n">
        <v>14.56838349</v>
      </c>
    </row>
    <row customHeight="1" ht="25" r="79" spans="1:18">
      <c r="A79" s="15" t="s">
        <v>476</v>
      </c>
      <c r="B79" s="17" t="n">
        <v>1657</v>
      </c>
      <c r="C79" s="18">
        <f>(21.0/B79*100)</f>
        <v/>
      </c>
      <c r="D79" s="19" t="n">
        <v>1636</v>
      </c>
      <c r="E79" s="18" t="n">
        <v>455.18385284</v>
      </c>
      <c r="F79" s="20" t="n">
        <v>8.11969356</v>
      </c>
      <c r="G79" s="18" t="n">
        <v>461.4309487</v>
      </c>
      <c r="H79" s="20" t="n">
        <v>20.13276286</v>
      </c>
      <c r="I79" s="18" t="s">
        <v>404</v>
      </c>
      <c r="J79" s="20" t="s">
        <v>404</v>
      </c>
      <c r="K79" s="18" t="s">
        <v>404</v>
      </c>
      <c r="L79" s="20" t="s">
        <v>404</v>
      </c>
      <c r="M79" s="18" t="s">
        <v>404</v>
      </c>
      <c r="N79" s="20" t="s">
        <v>404</v>
      </c>
      <c r="O79" s="18" t="s">
        <v>404</v>
      </c>
      <c r="P79" s="20" t="s">
        <v>404</v>
      </c>
      <c r="Q79" s="18" t="n">
        <v>454.30287093</v>
      </c>
      <c r="R79" s="20" t="n">
        <v>24.62578296</v>
      </c>
    </row>
    <row r="80" spans="1:18">
      <c r="A80" s="15" t="s">
        <v>477</v>
      </c>
      <c r="B80" s="17" t="n">
        <v>7841</v>
      </c>
      <c r="C80" s="18">
        <f>(0.0/B80*100)</f>
        <v/>
      </c>
      <c r="D80" s="19" t="n">
        <v>7841</v>
      </c>
      <c r="E80" s="18" t="n">
        <v>458.33410473</v>
      </c>
      <c r="F80" s="20" t="n">
        <v>4.24004274</v>
      </c>
      <c r="G80" s="18" t="n">
        <v>474.97348353</v>
      </c>
      <c r="H80" s="20" t="n">
        <v>18.2050947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446.08043932</v>
      </c>
      <c r="F81" s="20" t="n">
        <v>3.3234446</v>
      </c>
      <c r="G81" s="18" t="n">
        <v>456.69070496</v>
      </c>
      <c r="H81" s="20" t="n">
        <v>11.51584645</v>
      </c>
      <c r="I81" s="18" t="s">
        <v>404</v>
      </c>
      <c r="J81" s="20" t="s">
        <v>404</v>
      </c>
      <c r="K81" s="18" t="s">
        <v>404</v>
      </c>
      <c r="L81" s="20" t="s">
        <v>404</v>
      </c>
      <c r="M81" s="18" t="s">
        <v>404</v>
      </c>
      <c r="N81" s="20" t="s">
        <v>404</v>
      </c>
      <c r="O81" s="18" t="s">
        <v>404</v>
      </c>
      <c r="P81" s="20" t="s">
        <v>404</v>
      </c>
      <c r="Q81" s="18" t="n">
        <v>436.09676232</v>
      </c>
      <c r="R81" s="20" t="n">
        <v>32.75879718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494.81796468</v>
      </c>
      <c r="F7" s="20" t="n">
        <v>1.75567208</v>
      </c>
      <c r="G7" s="18" t="n">
        <v>494.24382667</v>
      </c>
      <c r="H7" s="20" t="n">
        <v>21.18918538</v>
      </c>
      <c r="I7" s="18" t="s">
        <v>404</v>
      </c>
      <c r="J7" s="20" t="s">
        <v>404</v>
      </c>
      <c r="K7" s="18" t="s">
        <v>404</v>
      </c>
      <c r="L7" s="20" t="s">
        <v>404</v>
      </c>
      <c r="M7" s="18" t="s">
        <v>404</v>
      </c>
      <c r="N7" s="20" t="s">
        <v>404</v>
      </c>
      <c r="O7" s="18" t="s">
        <v>404</v>
      </c>
      <c r="P7" s="20" t="s">
        <v>404</v>
      </c>
      <c r="Q7" s="18" t="n">
        <v>480.68214735</v>
      </c>
      <c r="R7" s="20" t="n">
        <v>9.981496140000001</v>
      </c>
    </row>
    <row r="8" spans="1:18">
      <c r="A8" s="15" t="s">
        <v>405</v>
      </c>
      <c r="B8" s="17" t="n">
        <v>7007</v>
      </c>
      <c r="C8" s="18">
        <f>(0.0/B8*100)</f>
        <v/>
      </c>
      <c r="D8" s="19" t="n">
        <v>7007</v>
      </c>
      <c r="E8" s="18" t="n">
        <v>504.44432256</v>
      </c>
      <c r="F8" s="20" t="n">
        <v>4.15164651</v>
      </c>
      <c r="G8" s="18" t="n">
        <v>476.66147123</v>
      </c>
      <c r="H8" s="20" t="n">
        <v>8.15935215</v>
      </c>
      <c r="I8" s="18" t="s">
        <v>404</v>
      </c>
      <c r="J8" s="20" t="s">
        <v>404</v>
      </c>
      <c r="K8" s="18" t="s">
        <v>404</v>
      </c>
      <c r="L8" s="20" t="s">
        <v>404</v>
      </c>
      <c r="M8" s="18" t="s">
        <v>404</v>
      </c>
      <c r="N8" s="20" t="s">
        <v>404</v>
      </c>
      <c r="O8" s="18" t="s">
        <v>404</v>
      </c>
      <c r="P8" s="20" t="s">
        <v>404</v>
      </c>
      <c r="Q8" s="18" t="n">
        <v>463.45557345</v>
      </c>
      <c r="R8" s="20" t="n">
        <v>23.7635164</v>
      </c>
    </row>
    <row r="9" spans="1:18">
      <c r="A9" s="15" t="s">
        <v>406</v>
      </c>
      <c r="B9" s="17" t="n">
        <v>9651</v>
      </c>
      <c r="C9" s="18">
        <f>(200.0/B9*100)</f>
        <v/>
      </c>
      <c r="D9" s="19" t="n">
        <v>9451</v>
      </c>
      <c r="E9" s="18" t="n">
        <v>514.47052446</v>
      </c>
      <c r="F9" s="20" t="n">
        <v>2.87154219</v>
      </c>
      <c r="G9" s="18" t="n">
        <v>485.76961924</v>
      </c>
      <c r="H9" s="20" t="n">
        <v>9.88386622</v>
      </c>
      <c r="I9" s="18" t="s">
        <v>404</v>
      </c>
      <c r="J9" s="20" t="s">
        <v>404</v>
      </c>
      <c r="K9" s="18" t="s">
        <v>404</v>
      </c>
      <c r="L9" s="20" t="s">
        <v>404</v>
      </c>
      <c r="M9" s="18" t="s">
        <v>404</v>
      </c>
      <c r="N9" s="20" t="s">
        <v>404</v>
      </c>
      <c r="O9" s="18" t="s">
        <v>404</v>
      </c>
      <c r="P9" s="20" t="s">
        <v>404</v>
      </c>
      <c r="Q9" s="18" t="n">
        <v>445.50317025</v>
      </c>
      <c r="R9" s="20" t="n">
        <v>16.27424018</v>
      </c>
    </row>
    <row r="10" spans="1:18">
      <c r="A10" s="15" t="s">
        <v>407</v>
      </c>
      <c r="B10" s="17" t="n">
        <v>20058</v>
      </c>
      <c r="C10" s="18">
        <f>(2798.0/B10*100)</f>
        <v/>
      </c>
      <c r="D10" s="19" t="n">
        <v>17260</v>
      </c>
      <c r="E10" s="18" t="n">
        <v>516.3200007200001</v>
      </c>
      <c r="F10" s="20" t="n">
        <v>2.48861459</v>
      </c>
      <c r="G10" s="18" t="n">
        <v>555.9501288500001</v>
      </c>
      <c r="H10" s="20" t="n">
        <v>13.49807997</v>
      </c>
      <c r="I10" s="18" t="s">
        <v>404</v>
      </c>
      <c r="J10" s="20" t="s">
        <v>404</v>
      </c>
      <c r="K10" s="18" t="s">
        <v>404</v>
      </c>
      <c r="L10" s="20" t="s">
        <v>404</v>
      </c>
      <c r="M10" s="18" t="s">
        <v>404</v>
      </c>
      <c r="N10" s="20" t="s">
        <v>404</v>
      </c>
      <c r="O10" s="18" t="s">
        <v>404</v>
      </c>
      <c r="P10" s="20" t="s">
        <v>404</v>
      </c>
      <c r="Q10" s="18" t="n">
        <v>495.77860531</v>
      </c>
      <c r="R10" s="20" t="n">
        <v>11.58566004</v>
      </c>
    </row>
    <row r="11" spans="1:18">
      <c r="A11" s="15" t="s">
        <v>408</v>
      </c>
      <c r="B11" s="17" t="n">
        <v>7053</v>
      </c>
      <c r="C11" s="18">
        <f>(137.0/B11*100)</f>
        <v/>
      </c>
      <c r="D11" s="19" t="n">
        <v>6916</v>
      </c>
      <c r="E11" s="18" t="n">
        <v>424.54752471</v>
      </c>
      <c r="F11" s="20" t="n">
        <v>2.74637889</v>
      </c>
      <c r="G11" s="18" t="n">
        <v>370.26144747</v>
      </c>
      <c r="H11" s="20" t="n">
        <v>10.89039217</v>
      </c>
      <c r="I11" s="18" t="s">
        <v>404</v>
      </c>
      <c r="J11" s="20" t="s">
        <v>404</v>
      </c>
      <c r="K11" s="18" t="s">
        <v>404</v>
      </c>
      <c r="L11" s="20" t="s">
        <v>404</v>
      </c>
      <c r="M11" s="18" t="s">
        <v>404</v>
      </c>
      <c r="N11" s="20" t="s">
        <v>404</v>
      </c>
      <c r="O11" s="18" t="s">
        <v>404</v>
      </c>
      <c r="P11" s="20" t="s">
        <v>404</v>
      </c>
      <c r="Q11" s="18" t="n">
        <v>428.30420506</v>
      </c>
      <c r="R11" s="20" t="n">
        <v>28.1869748</v>
      </c>
    </row>
    <row r="12" spans="1:18">
      <c r="A12" s="15" t="s">
        <v>409</v>
      </c>
      <c r="B12" s="17" t="n">
        <v>6894</v>
      </c>
      <c r="C12" s="18">
        <f>(106.0/B12*100)</f>
        <v/>
      </c>
      <c r="D12" s="19" t="n">
        <v>6788</v>
      </c>
      <c r="E12" s="18" t="n">
        <v>491.79275991</v>
      </c>
      <c r="F12" s="20" t="n">
        <v>3.04964826</v>
      </c>
      <c r="G12" s="18" t="n">
        <v>501.95886295</v>
      </c>
      <c r="H12" s="20" t="n">
        <v>14.08441224</v>
      </c>
      <c r="I12" s="18" t="s">
        <v>404</v>
      </c>
      <c r="J12" s="20" t="s">
        <v>404</v>
      </c>
      <c r="K12" s="18" t="s">
        <v>404</v>
      </c>
      <c r="L12" s="20" t="s">
        <v>404</v>
      </c>
      <c r="M12" s="18" t="s">
        <v>404</v>
      </c>
      <c r="N12" s="20" t="s">
        <v>404</v>
      </c>
      <c r="O12" s="18" t="s">
        <v>404</v>
      </c>
      <c r="P12" s="20" t="s">
        <v>404</v>
      </c>
      <c r="Q12" s="18" t="n">
        <v>469.2468216</v>
      </c>
      <c r="R12" s="20" t="n">
        <v>26.97562678</v>
      </c>
    </row>
    <row r="13" spans="1:18">
      <c r="A13" s="15" t="s">
        <v>410</v>
      </c>
      <c r="B13" s="17" t="n">
        <v>7161</v>
      </c>
      <c r="C13" s="18">
        <f>(1175.0/B13*100)</f>
        <v/>
      </c>
      <c r="D13" s="19" t="n">
        <v>5986</v>
      </c>
      <c r="E13" s="18" t="n">
        <v>509.61455756</v>
      </c>
      <c r="F13" s="20" t="n">
        <v>2.89884948</v>
      </c>
      <c r="G13" s="18" t="n">
        <v>513.32304851</v>
      </c>
      <c r="H13" s="20" t="n">
        <v>4.59259924</v>
      </c>
      <c r="I13" s="18" t="s">
        <v>404</v>
      </c>
      <c r="J13" s="20" t="s">
        <v>404</v>
      </c>
      <c r="K13" s="18" t="s">
        <v>404</v>
      </c>
      <c r="L13" s="20" t="s">
        <v>404</v>
      </c>
      <c r="M13" s="18" t="s">
        <v>404</v>
      </c>
      <c r="N13" s="20" t="s">
        <v>404</v>
      </c>
      <c r="O13" s="18" t="s">
        <v>404</v>
      </c>
      <c r="P13" s="20" t="s">
        <v>404</v>
      </c>
      <c r="Q13" s="18" t="n">
        <v>506.32904214</v>
      </c>
      <c r="R13" s="20" t="n">
        <v>8.57611606</v>
      </c>
    </row>
    <row r="14" spans="1:18">
      <c r="A14" s="15" t="s">
        <v>411</v>
      </c>
      <c r="B14" s="17" t="n">
        <v>5587</v>
      </c>
      <c r="C14" s="18">
        <f>(0.0/B14*100)</f>
        <v/>
      </c>
      <c r="D14" s="19" t="n">
        <v>5587</v>
      </c>
      <c r="E14" s="18" t="n">
        <v>520.10685601</v>
      </c>
      <c r="F14" s="20" t="n">
        <v>2.0594397</v>
      </c>
      <c r="G14" s="18" t="n">
        <v>508.36905216</v>
      </c>
      <c r="H14" s="20" t="n">
        <v>11.57779299</v>
      </c>
      <c r="I14" s="18" t="s">
        <v>404</v>
      </c>
      <c r="J14" s="20" t="s">
        <v>404</v>
      </c>
      <c r="K14" s="18" t="s">
        <v>404</v>
      </c>
      <c r="L14" s="20" t="s">
        <v>404</v>
      </c>
      <c r="M14" s="18" t="s">
        <v>404</v>
      </c>
      <c r="N14" s="20" t="s">
        <v>404</v>
      </c>
      <c r="O14" s="18" t="s">
        <v>404</v>
      </c>
      <c r="P14" s="20" t="s">
        <v>404</v>
      </c>
      <c r="Q14" s="18" t="n">
        <v>496.41712699</v>
      </c>
      <c r="R14" s="20" t="n">
        <v>31.20389226</v>
      </c>
    </row>
    <row r="15" spans="1:18">
      <c r="A15" s="15" t="s">
        <v>412</v>
      </c>
      <c r="B15" s="17" t="n">
        <v>5882</v>
      </c>
      <c r="C15" s="18">
        <f>(0.0/B15*100)</f>
        <v/>
      </c>
      <c r="D15" s="19" t="n">
        <v>5882</v>
      </c>
      <c r="E15" s="18" t="n">
        <v>509.66561597</v>
      </c>
      <c r="F15" s="20" t="n">
        <v>2.56100194</v>
      </c>
      <c r="G15" s="18" t="n">
        <v>515.51995594</v>
      </c>
      <c r="H15" s="20" t="n">
        <v>4.98593624</v>
      </c>
      <c r="I15" s="18" t="s">
        <v>404</v>
      </c>
      <c r="J15" s="20" t="s">
        <v>404</v>
      </c>
      <c r="K15" s="18" t="s">
        <v>404</v>
      </c>
      <c r="L15" s="20" t="s">
        <v>404</v>
      </c>
      <c r="M15" s="18" t="s">
        <v>404</v>
      </c>
      <c r="N15" s="20" t="s">
        <v>404</v>
      </c>
      <c r="O15" s="18" t="s">
        <v>404</v>
      </c>
      <c r="P15" s="20" t="s">
        <v>404</v>
      </c>
      <c r="Q15" s="18" t="n">
        <v>547.29855961</v>
      </c>
      <c r="R15" s="20" t="n">
        <v>23.28504478</v>
      </c>
    </row>
    <row r="16" spans="1:18">
      <c r="A16" s="15" t="s">
        <v>413</v>
      </c>
      <c r="B16" s="17" t="n">
        <v>6108</v>
      </c>
      <c r="C16" s="18">
        <f>(339.0/B16*100)</f>
        <v/>
      </c>
      <c r="D16" s="19" t="n">
        <v>5769</v>
      </c>
      <c r="E16" s="18" t="n">
        <v>495.82262011</v>
      </c>
      <c r="F16" s="20" t="n">
        <v>2.77242816</v>
      </c>
      <c r="G16" s="18" t="n">
        <v>470.36489081</v>
      </c>
      <c r="H16" s="20" t="n">
        <v>24.76694686</v>
      </c>
      <c r="I16" s="18" t="s">
        <v>404</v>
      </c>
      <c r="J16" s="20" t="s">
        <v>404</v>
      </c>
      <c r="K16" s="18" t="s">
        <v>404</v>
      </c>
      <c r="L16" s="20" t="s">
        <v>404</v>
      </c>
      <c r="M16" s="18" t="s">
        <v>404</v>
      </c>
      <c r="N16" s="20" t="s">
        <v>404</v>
      </c>
      <c r="O16" s="18" t="s">
        <v>404</v>
      </c>
      <c r="P16" s="20" t="s">
        <v>404</v>
      </c>
      <c r="Q16" s="18" t="n">
        <v>485.80099415</v>
      </c>
      <c r="R16" s="20" t="n">
        <v>13.38316898</v>
      </c>
    </row>
    <row r="17" spans="1:18">
      <c r="A17" s="15" t="s">
        <v>414</v>
      </c>
      <c r="B17" s="17" t="n">
        <v>6504</v>
      </c>
      <c r="C17" s="18">
        <f>(1325.0/B17*100)</f>
        <v/>
      </c>
      <c r="D17" s="19" t="n">
        <v>5179</v>
      </c>
      <c r="E17" s="18" t="n">
        <v>505.81592185</v>
      </c>
      <c r="F17" s="20" t="n">
        <v>3.66458039</v>
      </c>
      <c r="G17" s="18" t="n">
        <v>505.4919767</v>
      </c>
      <c r="H17" s="20" t="n">
        <v>11.86914147</v>
      </c>
      <c r="I17" s="18" t="s">
        <v>404</v>
      </c>
      <c r="J17" s="20" t="s">
        <v>404</v>
      </c>
      <c r="K17" s="18" t="s">
        <v>404</v>
      </c>
      <c r="L17" s="20" t="s">
        <v>404</v>
      </c>
      <c r="M17" s="18" t="s">
        <v>404</v>
      </c>
      <c r="N17" s="20" t="s">
        <v>404</v>
      </c>
      <c r="O17" s="18" t="s">
        <v>404</v>
      </c>
      <c r="P17" s="20" t="s">
        <v>404</v>
      </c>
      <c r="Q17" s="18" t="n">
        <v>516.41625702</v>
      </c>
      <c r="R17" s="20" t="n">
        <v>23.63454668</v>
      </c>
    </row>
    <row r="18" spans="1:18">
      <c r="A18" s="15" t="s">
        <v>415</v>
      </c>
      <c r="B18" s="17" t="n">
        <v>5532</v>
      </c>
      <c r="C18" s="18">
        <f>(0.0/B18*100)</f>
        <v/>
      </c>
      <c r="D18" s="19" t="n">
        <v>5532</v>
      </c>
      <c r="E18" s="18" t="n">
        <v>456.21205819</v>
      </c>
      <c r="F18" s="20" t="n">
        <v>4.09053957</v>
      </c>
      <c r="G18" s="18" t="n">
        <v>444.95264309</v>
      </c>
      <c r="H18" s="20" t="n">
        <v>12.03198063</v>
      </c>
      <c r="I18" s="18" t="s">
        <v>404</v>
      </c>
      <c r="J18" s="20" t="s">
        <v>404</v>
      </c>
      <c r="K18" s="18" t="s">
        <v>404</v>
      </c>
      <c r="L18" s="20" t="s">
        <v>404</v>
      </c>
      <c r="M18" s="18" t="s">
        <v>404</v>
      </c>
      <c r="N18" s="20" t="s">
        <v>404</v>
      </c>
      <c r="O18" s="18" t="s">
        <v>404</v>
      </c>
      <c r="P18" s="20" t="s">
        <v>404</v>
      </c>
      <c r="Q18" s="18" t="n">
        <v>432.99743989</v>
      </c>
      <c r="R18" s="20" t="n">
        <v>20.95010171</v>
      </c>
    </row>
    <row r="19" spans="1:18">
      <c r="A19" s="15" t="s">
        <v>416</v>
      </c>
      <c r="B19" s="17" t="n">
        <v>5658</v>
      </c>
      <c r="C19" s="18">
        <f>(327.0/B19*100)</f>
        <v/>
      </c>
      <c r="D19" s="19" t="n">
        <v>5331</v>
      </c>
      <c r="E19" s="18" t="n">
        <v>478.68342587</v>
      </c>
      <c r="F19" s="20" t="n">
        <v>3.10098194</v>
      </c>
      <c r="G19" s="18" t="n">
        <v>428.82122787</v>
      </c>
      <c r="H19" s="20" t="n">
        <v>34.08746969</v>
      </c>
      <c r="I19" s="18" t="s">
        <v>404</v>
      </c>
      <c r="J19" s="20" t="s">
        <v>404</v>
      </c>
      <c r="K19" s="18" t="s">
        <v>404</v>
      </c>
      <c r="L19" s="20" t="s">
        <v>404</v>
      </c>
      <c r="M19" s="18" t="s">
        <v>404</v>
      </c>
      <c r="N19" s="20" t="s">
        <v>404</v>
      </c>
      <c r="O19" s="18" t="s">
        <v>404</v>
      </c>
      <c r="P19" s="20" t="s">
        <v>404</v>
      </c>
      <c r="Q19" s="18" t="n">
        <v>437.89256796</v>
      </c>
      <c r="R19" s="20" t="n">
        <v>31.59508594</v>
      </c>
    </row>
    <row r="20" spans="1:18">
      <c r="A20" s="15" t="s">
        <v>417</v>
      </c>
      <c r="B20" s="17" t="n">
        <v>3371</v>
      </c>
      <c r="C20" s="18">
        <f>(24.0/B20*100)</f>
        <v/>
      </c>
      <c r="D20" s="19" t="n">
        <v>3347</v>
      </c>
      <c r="E20" s="18" t="n">
        <v>486.86531391</v>
      </c>
      <c r="F20" s="20" t="n">
        <v>2.36732042</v>
      </c>
      <c r="G20" s="18" t="n">
        <v>491.53800443</v>
      </c>
      <c r="H20" s="20" t="n">
        <v>3.38610581</v>
      </c>
      <c r="I20" s="18" t="s">
        <v>404</v>
      </c>
      <c r="J20" s="20" t="s">
        <v>404</v>
      </c>
      <c r="K20" s="18" t="s">
        <v>404</v>
      </c>
      <c r="L20" s="20" t="s">
        <v>404</v>
      </c>
      <c r="M20" s="18" t="s">
        <v>404</v>
      </c>
      <c r="N20" s="20" t="s">
        <v>404</v>
      </c>
      <c r="O20" s="18" t="s">
        <v>404</v>
      </c>
      <c r="P20" s="20" t="s">
        <v>404</v>
      </c>
      <c r="Q20" s="18" t="n">
        <v>466.10968561</v>
      </c>
      <c r="R20" s="20" t="n">
        <v>14.63501135</v>
      </c>
    </row>
    <row r="21" spans="1:18">
      <c r="A21" s="15" t="s">
        <v>418</v>
      </c>
      <c r="B21" s="17" t="n">
        <v>5741</v>
      </c>
      <c r="C21" s="18">
        <f>(0.0/B21*100)</f>
        <v/>
      </c>
      <c r="D21" s="19" t="n">
        <v>5741</v>
      </c>
      <c r="E21" s="18" t="n">
        <v>504.20622023</v>
      </c>
      <c r="F21" s="20" t="n">
        <v>2.11596466</v>
      </c>
      <c r="G21" s="18" t="s">
        <v>404</v>
      </c>
      <c r="H21" s="20" t="s">
        <v>404</v>
      </c>
      <c r="I21" s="18" t="s">
        <v>404</v>
      </c>
      <c r="J21" s="20" t="s">
        <v>404</v>
      </c>
      <c r="K21" s="18" t="s">
        <v>404</v>
      </c>
      <c r="L21" s="20" t="s">
        <v>404</v>
      </c>
      <c r="M21" s="18" t="s">
        <v>404</v>
      </c>
      <c r="N21" s="20" t="s">
        <v>404</v>
      </c>
      <c r="O21" s="18" t="s">
        <v>404</v>
      </c>
      <c r="P21" s="20" t="s">
        <v>404</v>
      </c>
      <c r="Q21" s="18" t="n">
        <v>496.00203564</v>
      </c>
      <c r="R21" s="20" t="n">
        <v>8.633481209999999</v>
      </c>
    </row>
    <row r="22" spans="1:18">
      <c r="A22" s="15" t="s">
        <v>419</v>
      </c>
      <c r="B22" s="17" t="n">
        <v>6598</v>
      </c>
      <c r="C22" s="18">
        <f>(0.0/B22*100)</f>
        <v/>
      </c>
      <c r="D22" s="19" t="n">
        <v>6598</v>
      </c>
      <c r="E22" s="18" t="n">
        <v>472.59804752</v>
      </c>
      <c r="F22" s="20" t="n">
        <v>4.5280435</v>
      </c>
      <c r="G22" s="18" t="n">
        <v>455.5209729</v>
      </c>
      <c r="H22" s="20" t="n">
        <v>11.85997312</v>
      </c>
      <c r="I22" s="18" t="s">
        <v>404</v>
      </c>
      <c r="J22" s="20" t="s">
        <v>404</v>
      </c>
      <c r="K22" s="18" t="s">
        <v>404</v>
      </c>
      <c r="L22" s="20" t="s">
        <v>404</v>
      </c>
      <c r="M22" s="18" t="s">
        <v>404</v>
      </c>
      <c r="N22" s="20" t="s">
        <v>404</v>
      </c>
      <c r="O22" s="18" t="s">
        <v>404</v>
      </c>
      <c r="P22" s="20" t="s">
        <v>404</v>
      </c>
      <c r="Q22" s="18" t="n">
        <v>462.47988086</v>
      </c>
      <c r="R22" s="20" t="n">
        <v>29.34953937</v>
      </c>
    </row>
    <row r="23" spans="1:18">
      <c r="A23" s="15" t="s">
        <v>420</v>
      </c>
      <c r="B23" s="17" t="n">
        <v>11583</v>
      </c>
      <c r="C23" s="18">
        <f>(3069.0/B23*100)</f>
        <v/>
      </c>
      <c r="D23" s="19" t="n">
        <v>8514</v>
      </c>
      <c r="E23" s="18" t="n">
        <v>492.53539677</v>
      </c>
      <c r="F23" s="20" t="n">
        <v>3.64087205</v>
      </c>
      <c r="G23" s="18" t="n">
        <v>488.4360444</v>
      </c>
      <c r="H23" s="20" t="n">
        <v>16.72026813</v>
      </c>
      <c r="I23" s="18" t="s">
        <v>404</v>
      </c>
      <c r="J23" s="20" t="s">
        <v>404</v>
      </c>
      <c r="K23" s="18" t="s">
        <v>404</v>
      </c>
      <c r="L23" s="20" t="s">
        <v>404</v>
      </c>
      <c r="M23" s="18" t="s">
        <v>404</v>
      </c>
      <c r="N23" s="20" t="s">
        <v>404</v>
      </c>
      <c r="O23" s="18" t="s">
        <v>404</v>
      </c>
      <c r="P23" s="20" t="s">
        <v>404</v>
      </c>
      <c r="Q23" s="18" t="n">
        <v>517.55333309</v>
      </c>
      <c r="R23" s="20" t="n">
        <v>13.92182143</v>
      </c>
    </row>
    <row r="24" spans="1:18">
      <c r="A24" s="15" t="s">
        <v>421</v>
      </c>
      <c r="B24" s="17" t="n">
        <v>6647</v>
      </c>
      <c r="C24" s="18">
        <f>(0.0/B24*100)</f>
        <v/>
      </c>
      <c r="D24" s="19" t="n">
        <v>6647</v>
      </c>
      <c r="E24" s="18" t="n">
        <v>532.4398722</v>
      </c>
      <c r="F24" s="20" t="n">
        <v>3.00001481</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524.9160926</v>
      </c>
      <c r="F25" s="20" t="n">
        <v>3.88433623</v>
      </c>
      <c r="G25" s="18" t="n">
        <v>447.39937495</v>
      </c>
      <c r="H25" s="20" t="n">
        <v>23.57438859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482.94767681</v>
      </c>
      <c r="F26" s="20" t="n">
        <v>1.94766954</v>
      </c>
      <c r="G26" s="18" t="n">
        <v>480.48019609</v>
      </c>
      <c r="H26" s="20" t="n">
        <v>11.81776232</v>
      </c>
      <c r="I26" s="18" t="s">
        <v>404</v>
      </c>
      <c r="J26" s="20" t="s">
        <v>404</v>
      </c>
      <c r="K26" s="18" t="s">
        <v>404</v>
      </c>
      <c r="L26" s="20" t="s">
        <v>404</v>
      </c>
      <c r="M26" s="18" t="s">
        <v>404</v>
      </c>
      <c r="N26" s="20" t="s">
        <v>404</v>
      </c>
      <c r="O26" s="18" t="s">
        <v>404</v>
      </c>
      <c r="P26" s="20" t="s">
        <v>404</v>
      </c>
      <c r="Q26" s="18" t="n">
        <v>444.75511194</v>
      </c>
      <c r="R26" s="20" t="n">
        <v>16.36533538</v>
      </c>
    </row>
    <row r="27" spans="1:18">
      <c r="A27" s="15" t="s">
        <v>424</v>
      </c>
      <c r="B27" s="17" t="n">
        <v>5299</v>
      </c>
      <c r="C27" s="18">
        <f>(0.0/B27*100)</f>
        <v/>
      </c>
      <c r="D27" s="19" t="n">
        <v>5299</v>
      </c>
      <c r="E27" s="18" t="n">
        <v>484.86444709</v>
      </c>
      <c r="F27" s="20" t="n">
        <v>1.27447059</v>
      </c>
      <c r="G27" s="18" t="s">
        <v>404</v>
      </c>
      <c r="H27" s="20" t="s">
        <v>404</v>
      </c>
      <c r="I27" s="18" t="s">
        <v>404</v>
      </c>
      <c r="J27" s="20" t="s">
        <v>404</v>
      </c>
      <c r="K27" s="18" t="s">
        <v>404</v>
      </c>
      <c r="L27" s="20" t="s">
        <v>404</v>
      </c>
      <c r="M27" s="18" t="s">
        <v>404</v>
      </c>
      <c r="N27" s="20" t="s">
        <v>404</v>
      </c>
      <c r="O27" s="18" t="s">
        <v>404</v>
      </c>
      <c r="P27" s="20" t="s">
        <v>404</v>
      </c>
      <c r="Q27" s="18" t="n">
        <v>512.70594296</v>
      </c>
      <c r="R27" s="20" t="n">
        <v>6.63800082</v>
      </c>
    </row>
    <row r="28" spans="1:18">
      <c r="A28" s="15" t="s">
        <v>425</v>
      </c>
      <c r="B28" s="17" t="n">
        <v>7568</v>
      </c>
      <c r="C28" s="18">
        <f>(0.0/B28*100)</f>
        <v/>
      </c>
      <c r="D28" s="19" t="n">
        <v>7568</v>
      </c>
      <c r="E28" s="18" t="n">
        <v>411.49886221</v>
      </c>
      <c r="F28" s="20" t="n">
        <v>2.6296319</v>
      </c>
      <c r="G28" s="18" t="n">
        <v>387.86340394</v>
      </c>
      <c r="H28" s="20" t="n">
        <v>7.47533324</v>
      </c>
      <c r="I28" s="18" t="s">
        <v>404</v>
      </c>
      <c r="J28" s="20" t="s">
        <v>404</v>
      </c>
      <c r="K28" s="18" t="s">
        <v>404</v>
      </c>
      <c r="L28" s="20" t="s">
        <v>404</v>
      </c>
      <c r="M28" s="18" t="s">
        <v>404</v>
      </c>
      <c r="N28" s="20" t="s">
        <v>404</v>
      </c>
      <c r="O28" s="18" t="s">
        <v>404</v>
      </c>
      <c r="P28" s="20" t="s">
        <v>404</v>
      </c>
      <c r="Q28" s="18" t="n">
        <v>397.55335703</v>
      </c>
      <c r="R28" s="20" t="n">
        <v>17.3915687</v>
      </c>
    </row>
    <row r="29" spans="1:18">
      <c r="A29" s="15" t="s">
        <v>426</v>
      </c>
      <c r="B29" s="17" t="n">
        <v>5385</v>
      </c>
      <c r="C29" s="18">
        <f>(1123.0/B29*100)</f>
        <v/>
      </c>
      <c r="D29" s="19" t="n">
        <v>4262</v>
      </c>
      <c r="E29" s="18" t="n">
        <v>512.64423407</v>
      </c>
      <c r="F29" s="20" t="n">
        <v>5.06639119</v>
      </c>
      <c r="G29" s="18" t="n">
        <v>504.33774624</v>
      </c>
      <c r="H29" s="20" t="n">
        <v>15.94832805</v>
      </c>
      <c r="I29" s="18" t="s">
        <v>404</v>
      </c>
      <c r="J29" s="20" t="s">
        <v>404</v>
      </c>
      <c r="K29" s="18" t="s">
        <v>404</v>
      </c>
      <c r="L29" s="20" t="s">
        <v>404</v>
      </c>
      <c r="M29" s="18" t="s">
        <v>404</v>
      </c>
      <c r="N29" s="20" t="s">
        <v>404</v>
      </c>
      <c r="O29" s="18" t="s">
        <v>404</v>
      </c>
      <c r="P29" s="20" t="s">
        <v>404</v>
      </c>
      <c r="Q29" s="18" t="n">
        <v>510.2436853</v>
      </c>
      <c r="R29" s="20" t="n">
        <v>14.89840651</v>
      </c>
    </row>
    <row r="30" spans="1:18">
      <c r="A30" s="15" t="s">
        <v>427</v>
      </c>
      <c r="B30" s="17" t="n">
        <v>4520</v>
      </c>
      <c r="C30" s="18">
        <f>(904.0/B30*100)</f>
        <v/>
      </c>
      <c r="D30" s="19" t="n">
        <v>3616</v>
      </c>
      <c r="E30" s="18" t="n">
        <v>497.07260279</v>
      </c>
      <c r="F30" s="20" t="n">
        <v>2.70366505</v>
      </c>
      <c r="G30" s="18" t="s">
        <v>404</v>
      </c>
      <c r="H30" s="20" t="s">
        <v>404</v>
      </c>
      <c r="I30" s="18" t="s">
        <v>404</v>
      </c>
      <c r="J30" s="20" t="s">
        <v>404</v>
      </c>
      <c r="K30" s="18" t="s">
        <v>404</v>
      </c>
      <c r="L30" s="20" t="s">
        <v>404</v>
      </c>
      <c r="M30" s="18" t="s">
        <v>404</v>
      </c>
      <c r="N30" s="20" t="s">
        <v>404</v>
      </c>
      <c r="O30" s="18" t="s">
        <v>404</v>
      </c>
      <c r="P30" s="20" t="s">
        <v>404</v>
      </c>
      <c r="Q30" s="18" t="n">
        <v>485.79621894</v>
      </c>
      <c r="R30" s="20" t="n">
        <v>11.22924</v>
      </c>
    </row>
    <row r="31" spans="1:18">
      <c r="A31" s="15" t="s">
        <v>428</v>
      </c>
      <c r="B31" s="17" t="n">
        <v>5456</v>
      </c>
      <c r="C31" s="18">
        <f>(502.0/B31*100)</f>
        <v/>
      </c>
      <c r="D31" s="19" t="n">
        <v>4954</v>
      </c>
      <c r="E31" s="18" t="n">
        <v>504.49508546</v>
      </c>
      <c r="F31" s="20" t="n">
        <v>3.68985472</v>
      </c>
      <c r="G31" s="18" t="n">
        <v>500.6491419</v>
      </c>
      <c r="H31" s="20" t="n">
        <v>3.16677285</v>
      </c>
      <c r="I31" s="18" t="s">
        <v>404</v>
      </c>
      <c r="J31" s="20" t="s">
        <v>404</v>
      </c>
      <c r="K31" s="18" t="s">
        <v>404</v>
      </c>
      <c r="L31" s="20" t="s">
        <v>404</v>
      </c>
      <c r="M31" s="18" t="s">
        <v>404</v>
      </c>
      <c r="N31" s="20" t="s">
        <v>404</v>
      </c>
      <c r="O31" s="18" t="s">
        <v>404</v>
      </c>
      <c r="P31" s="20" t="s">
        <v>404</v>
      </c>
      <c r="Q31" s="18" t="n">
        <v>501.31673937</v>
      </c>
      <c r="R31" s="20" t="n">
        <v>8.80579758</v>
      </c>
    </row>
    <row r="32" spans="1:18">
      <c r="A32" s="15" t="s">
        <v>429</v>
      </c>
      <c r="B32" s="17" t="n">
        <v>4478</v>
      </c>
      <c r="C32" s="18">
        <f>(0.0/B32*100)</f>
        <v/>
      </c>
      <c r="D32" s="19" t="n">
        <v>4478</v>
      </c>
      <c r="E32" s="18" t="n">
        <v>503.91634925</v>
      </c>
      <c r="F32" s="20" t="n">
        <v>2.41121656</v>
      </c>
      <c r="G32" s="18" t="n">
        <v>475.31957552</v>
      </c>
      <c r="H32" s="20" t="n">
        <v>11.92492113</v>
      </c>
      <c r="I32" s="18" t="s">
        <v>404</v>
      </c>
      <c r="J32" s="20" t="s">
        <v>404</v>
      </c>
      <c r="K32" s="18" t="s">
        <v>404</v>
      </c>
      <c r="L32" s="20" t="s">
        <v>404</v>
      </c>
      <c r="M32" s="18" t="s">
        <v>404</v>
      </c>
      <c r="N32" s="20" t="s">
        <v>404</v>
      </c>
      <c r="O32" s="18" t="s">
        <v>404</v>
      </c>
      <c r="P32" s="20" t="s">
        <v>404</v>
      </c>
      <c r="Q32" s="18" t="n">
        <v>540.25598007</v>
      </c>
      <c r="R32" s="20" t="n">
        <v>17.58414572</v>
      </c>
    </row>
    <row r="33" spans="1:18">
      <c r="A33" s="15" t="s">
        <v>430</v>
      </c>
      <c r="B33" s="17" t="n">
        <v>7325</v>
      </c>
      <c r="C33" s="18">
        <f>(29.0/B33*100)</f>
        <v/>
      </c>
      <c r="D33" s="19" t="n">
        <v>7296</v>
      </c>
      <c r="E33" s="18" t="n">
        <v>500.95180416</v>
      </c>
      <c r="F33" s="20" t="n">
        <v>2.84281863</v>
      </c>
      <c r="G33" s="18" t="n">
        <v>489.89153349</v>
      </c>
      <c r="H33" s="20" t="n">
        <v>27.19888067</v>
      </c>
      <c r="I33" s="18" t="s">
        <v>404</v>
      </c>
      <c r="J33" s="20" t="s">
        <v>404</v>
      </c>
      <c r="K33" s="18" t="s">
        <v>404</v>
      </c>
      <c r="L33" s="20" t="s">
        <v>404</v>
      </c>
      <c r="M33" s="18" t="s">
        <v>404</v>
      </c>
      <c r="N33" s="20" t="s">
        <v>404</v>
      </c>
      <c r="O33" s="18" t="s">
        <v>404</v>
      </c>
      <c r="P33" s="20" t="s">
        <v>404</v>
      </c>
      <c r="Q33" s="18" t="n">
        <v>426.47115159</v>
      </c>
      <c r="R33" s="20" t="n">
        <v>9.219431889999999</v>
      </c>
    </row>
    <row r="34" spans="1:18">
      <c r="A34" s="15" t="s">
        <v>431</v>
      </c>
      <c r="B34" s="17" t="n">
        <v>6350</v>
      </c>
      <c r="C34" s="18">
        <f>(0.0/B34*100)</f>
        <v/>
      </c>
      <c r="D34" s="19" t="n">
        <v>6350</v>
      </c>
      <c r="E34" s="18" t="n">
        <v>475.19654233</v>
      </c>
      <c r="F34" s="20" t="n">
        <v>2.67299837</v>
      </c>
      <c r="G34" s="18" t="n">
        <v>476.85957182</v>
      </c>
      <c r="H34" s="20" t="n">
        <v>18.77096305</v>
      </c>
      <c r="I34" s="18" t="s">
        <v>404</v>
      </c>
      <c r="J34" s="20" t="s">
        <v>404</v>
      </c>
      <c r="K34" s="18" t="s">
        <v>404</v>
      </c>
      <c r="L34" s="20" t="s">
        <v>404</v>
      </c>
      <c r="M34" s="18" t="s">
        <v>404</v>
      </c>
      <c r="N34" s="20" t="s">
        <v>404</v>
      </c>
      <c r="O34" s="18" t="s">
        <v>404</v>
      </c>
      <c r="P34" s="20" t="s">
        <v>404</v>
      </c>
      <c r="Q34" s="18" t="n">
        <v>492.83725792</v>
      </c>
      <c r="R34" s="20" t="n">
        <v>9.940796600000001</v>
      </c>
    </row>
    <row r="35" spans="1:18">
      <c r="A35" s="15" t="s">
        <v>432</v>
      </c>
      <c r="B35" s="17" t="n">
        <v>6406</v>
      </c>
      <c r="C35" s="18">
        <f>(443.0/B35*100)</f>
        <v/>
      </c>
      <c r="D35" s="19" t="n">
        <v>5963</v>
      </c>
      <c r="E35" s="18" t="n">
        <v>512.2086289600001</v>
      </c>
      <c r="F35" s="20" t="n">
        <v>1.30019853</v>
      </c>
      <c r="G35" s="18" t="n">
        <v>493.96367592</v>
      </c>
      <c r="H35" s="20" t="n">
        <v>12.29778169</v>
      </c>
      <c r="I35" s="18" t="s">
        <v>404</v>
      </c>
      <c r="J35" s="20" t="s">
        <v>404</v>
      </c>
      <c r="K35" s="18" t="s">
        <v>404</v>
      </c>
      <c r="L35" s="20" t="s">
        <v>404</v>
      </c>
      <c r="M35" s="18" t="s">
        <v>404</v>
      </c>
      <c r="N35" s="20" t="s">
        <v>404</v>
      </c>
      <c r="O35" s="18" t="s">
        <v>404</v>
      </c>
      <c r="P35" s="20" t="s">
        <v>404</v>
      </c>
      <c r="Q35" s="18" t="n">
        <v>518.51675112</v>
      </c>
      <c r="R35" s="20" t="n">
        <v>7.9757456</v>
      </c>
    </row>
    <row r="36" spans="1:18">
      <c r="A36" s="15" t="s">
        <v>433</v>
      </c>
      <c r="B36" s="17" t="n">
        <v>6736</v>
      </c>
      <c r="C36" s="18">
        <f>(10.0/B36*100)</f>
        <v/>
      </c>
      <c r="D36" s="19" t="n">
        <v>6726</v>
      </c>
      <c r="E36" s="18" t="n">
        <v>485.65820788</v>
      </c>
      <c r="F36" s="20" t="n">
        <v>2.4953066</v>
      </c>
      <c r="G36" s="18" t="n">
        <v>485.96099995</v>
      </c>
      <c r="H36" s="20" t="n">
        <v>5.42524205</v>
      </c>
      <c r="I36" s="18" t="s">
        <v>404</v>
      </c>
      <c r="J36" s="20" t="s">
        <v>404</v>
      </c>
      <c r="K36" s="18" t="s">
        <v>404</v>
      </c>
      <c r="L36" s="20" t="s">
        <v>404</v>
      </c>
      <c r="M36" s="18" t="s">
        <v>404</v>
      </c>
      <c r="N36" s="20" t="s">
        <v>404</v>
      </c>
      <c r="O36" s="18" t="s">
        <v>404</v>
      </c>
      <c r="P36" s="20" t="s">
        <v>404</v>
      </c>
      <c r="Q36" s="18" t="n">
        <v>498.10672285</v>
      </c>
      <c r="R36" s="20" t="n">
        <v>17.65470784</v>
      </c>
    </row>
    <row r="37" spans="1:18">
      <c r="A37" s="15" t="s">
        <v>434</v>
      </c>
      <c r="B37" s="17" t="n">
        <v>5458</v>
      </c>
      <c r="C37" s="18">
        <f>(0.0/B37*100)</f>
        <v/>
      </c>
      <c r="D37" s="19" t="n">
        <v>5458</v>
      </c>
      <c r="E37" s="18" t="n">
        <v>492.94348767</v>
      </c>
      <c r="F37" s="20" t="n">
        <v>3.65691939</v>
      </c>
      <c r="G37" s="18" t="n">
        <v>497.46502432</v>
      </c>
      <c r="H37" s="20" t="n">
        <v>6.38796287</v>
      </c>
      <c r="I37" s="18" t="s">
        <v>404</v>
      </c>
      <c r="J37" s="20" t="s">
        <v>404</v>
      </c>
      <c r="K37" s="18" t="s">
        <v>404</v>
      </c>
      <c r="L37" s="20" t="s">
        <v>404</v>
      </c>
      <c r="M37" s="18" t="s">
        <v>404</v>
      </c>
      <c r="N37" s="20" t="s">
        <v>404</v>
      </c>
      <c r="O37" s="18" t="s">
        <v>404</v>
      </c>
      <c r="P37" s="20" t="s">
        <v>404</v>
      </c>
      <c r="Q37" s="18" t="n">
        <v>488.53468394</v>
      </c>
      <c r="R37" s="20" t="n">
        <v>13.14375749</v>
      </c>
    </row>
    <row r="38" spans="1:18">
      <c r="A38" s="15" t="s">
        <v>435</v>
      </c>
      <c r="B38" s="17" t="n">
        <v>5860</v>
      </c>
      <c r="C38" s="18">
        <f>(268.0/B38*100)</f>
        <v/>
      </c>
      <c r="D38" s="19" t="n">
        <v>5592</v>
      </c>
      <c r="E38" s="18" t="n">
        <v>522.25378101</v>
      </c>
      <c r="F38" s="20" t="n">
        <v>3.61399742</v>
      </c>
      <c r="G38" s="18" t="n">
        <v>514.0000265800001</v>
      </c>
      <c r="H38" s="20" t="n">
        <v>11.64018492</v>
      </c>
      <c r="I38" s="18" t="s">
        <v>404</v>
      </c>
      <c r="J38" s="20" t="s">
        <v>404</v>
      </c>
      <c r="K38" s="18" t="s">
        <v>404</v>
      </c>
      <c r="L38" s="20" t="s">
        <v>404</v>
      </c>
      <c r="M38" s="18" t="s">
        <v>404</v>
      </c>
      <c r="N38" s="20" t="s">
        <v>404</v>
      </c>
      <c r="O38" s="18" t="s">
        <v>404</v>
      </c>
      <c r="P38" s="20" t="s">
        <v>404</v>
      </c>
      <c r="Q38" s="18" t="n">
        <v>498.42036941</v>
      </c>
      <c r="R38" s="20" t="n">
        <v>28.64731772</v>
      </c>
    </row>
    <row r="39" spans="1:18">
      <c r="A39" s="15" t="s">
        <v>436</v>
      </c>
      <c r="B39" s="17" t="n">
        <v>5895</v>
      </c>
      <c r="C39" s="18">
        <f>(0.0/B39*100)</f>
        <v/>
      </c>
      <c r="D39" s="19" t="n">
        <v>5895</v>
      </c>
      <c r="E39" s="18" t="n">
        <v>422.63698046</v>
      </c>
      <c r="F39" s="20" t="n">
        <v>4.22280027</v>
      </c>
      <c r="G39" s="18" t="n">
        <v>372.03002525</v>
      </c>
      <c r="H39" s="20" t="n">
        <v>15.74539398</v>
      </c>
      <c r="I39" s="18" t="s">
        <v>404</v>
      </c>
      <c r="J39" s="20" t="s">
        <v>404</v>
      </c>
      <c r="K39" s="18" t="s">
        <v>404</v>
      </c>
      <c r="L39" s="20" t="s">
        <v>404</v>
      </c>
      <c r="M39" s="18" t="s">
        <v>404</v>
      </c>
      <c r="N39" s="20" t="s">
        <v>404</v>
      </c>
      <c r="O39" s="18" t="s">
        <v>404</v>
      </c>
      <c r="P39" s="20" t="s">
        <v>404</v>
      </c>
      <c r="Q39" s="18" t="n">
        <v>370.00210449</v>
      </c>
      <c r="R39" s="20" t="n">
        <v>14.50195704</v>
      </c>
    </row>
    <row r="40" spans="1:18">
      <c r="A40" s="15" t="s">
        <v>437</v>
      </c>
      <c r="B40" s="17" t="n">
        <v>14157</v>
      </c>
      <c r="C40" s="18">
        <f>(2602.0/B40*100)</f>
        <v/>
      </c>
      <c r="D40" s="19" t="n">
        <v>11555</v>
      </c>
      <c r="E40" s="18" t="n">
        <v>493.20671393</v>
      </c>
      <c r="F40" s="20" t="n">
        <v>3.11031606</v>
      </c>
      <c r="G40" s="18" t="n">
        <v>525.14528333</v>
      </c>
      <c r="H40" s="20" t="n">
        <v>7.5287069</v>
      </c>
      <c r="I40" s="18" t="s">
        <v>404</v>
      </c>
      <c r="J40" s="20" t="s">
        <v>404</v>
      </c>
      <c r="K40" s="18" t="s">
        <v>404</v>
      </c>
      <c r="L40" s="20" t="s">
        <v>404</v>
      </c>
      <c r="M40" s="18" t="s">
        <v>404</v>
      </c>
      <c r="N40" s="20" t="s">
        <v>404</v>
      </c>
      <c r="O40" s="18" t="s">
        <v>404</v>
      </c>
      <c r="P40" s="20" t="s">
        <v>404</v>
      </c>
      <c r="Q40" s="18" t="n">
        <v>492.76360518</v>
      </c>
      <c r="R40" s="20" t="n">
        <v>13.69557854</v>
      </c>
    </row>
    <row r="41" spans="1:18">
      <c r="A41" s="15" t="s">
        <v>438</v>
      </c>
      <c r="B41" s="17" t="n">
        <v>5712</v>
      </c>
      <c r="C41" s="18">
        <f>(70.0/B41*100)</f>
        <v/>
      </c>
      <c r="D41" s="19" t="n">
        <v>5642</v>
      </c>
      <c r="E41" s="18" t="n">
        <v>471.15904296</v>
      </c>
      <c r="F41" s="20" t="n">
        <v>3.23452463</v>
      </c>
      <c r="G41" s="18" t="n">
        <v>431.42379025</v>
      </c>
      <c r="H41" s="20" t="n">
        <v>17.80582936</v>
      </c>
      <c r="I41" s="18" t="s">
        <v>404</v>
      </c>
      <c r="J41" s="20" t="s">
        <v>404</v>
      </c>
      <c r="K41" s="18" t="s">
        <v>404</v>
      </c>
      <c r="L41" s="20" t="s">
        <v>404</v>
      </c>
      <c r="M41" s="18" t="s">
        <v>404</v>
      </c>
      <c r="N41" s="20" t="s">
        <v>404</v>
      </c>
      <c r="O41" s="18" t="s">
        <v>404</v>
      </c>
      <c r="P41" s="20" t="s">
        <v>404</v>
      </c>
      <c r="Q41" s="18" t="n">
        <v>461.26707857</v>
      </c>
      <c r="R41" s="20" t="n">
        <v>8.65880859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412.76032907</v>
      </c>
      <c r="F44" s="20" t="n">
        <v>3.6313473</v>
      </c>
      <c r="G44" s="18" t="n">
        <v>437.85655079</v>
      </c>
      <c r="H44" s="20" t="n">
        <v>11.29686276</v>
      </c>
      <c r="I44" s="18" t="s">
        <v>404</v>
      </c>
      <c r="J44" s="20" t="s">
        <v>404</v>
      </c>
      <c r="K44" s="18" t="s">
        <v>404</v>
      </c>
      <c r="L44" s="20" t="s">
        <v>404</v>
      </c>
      <c r="M44" s="18" t="s">
        <v>404</v>
      </c>
      <c r="N44" s="20" t="s">
        <v>404</v>
      </c>
      <c r="O44" s="18" t="s">
        <v>404</v>
      </c>
      <c r="P44" s="20" t="s">
        <v>404</v>
      </c>
      <c r="Q44" s="18" t="n">
        <v>391.97225707</v>
      </c>
      <c r="R44" s="20" t="n">
        <v>24.97309828</v>
      </c>
    </row>
    <row r="45" spans="1:18">
      <c r="A45" s="15" t="s">
        <v>442</v>
      </c>
      <c r="B45" s="17" t="n">
        <v>5519</v>
      </c>
      <c r="C45" s="18">
        <f>(0.0/B45*100)</f>
        <v/>
      </c>
      <c r="D45" s="19" t="n">
        <v>5519</v>
      </c>
      <c r="E45" s="18" t="n">
        <v>361.84079888</v>
      </c>
      <c r="F45" s="20" t="n">
        <v>3.34081824</v>
      </c>
      <c r="G45" s="18" t="n">
        <v>350.33190163</v>
      </c>
      <c r="H45" s="20" t="n">
        <v>6.99410147</v>
      </c>
      <c r="I45" s="18" t="s">
        <v>404</v>
      </c>
      <c r="J45" s="20" t="s">
        <v>404</v>
      </c>
      <c r="K45" s="18" t="s">
        <v>404</v>
      </c>
      <c r="L45" s="20" t="s">
        <v>404</v>
      </c>
      <c r="M45" s="18" t="s">
        <v>404</v>
      </c>
      <c r="N45" s="20" t="s">
        <v>404</v>
      </c>
      <c r="O45" s="18" t="s">
        <v>404</v>
      </c>
      <c r="P45" s="20" t="s">
        <v>404</v>
      </c>
      <c r="Q45" s="18" t="n">
        <v>333.88822472</v>
      </c>
      <c r="R45" s="20" t="n">
        <v>9.68797803</v>
      </c>
    </row>
    <row r="46" spans="1:18">
      <c r="A46" s="15" t="s">
        <v>443</v>
      </c>
      <c r="B46" s="17" t="n">
        <v>23141</v>
      </c>
      <c r="C46" s="18">
        <f>(4196.0/B46*100)</f>
        <v/>
      </c>
      <c r="D46" s="19" t="n">
        <v>18945</v>
      </c>
      <c r="E46" s="18" t="n">
        <v>390.09794674</v>
      </c>
      <c r="F46" s="20" t="n">
        <v>3.76996971</v>
      </c>
      <c r="G46" s="18" t="n">
        <v>369.99894247</v>
      </c>
      <c r="H46" s="20" t="n">
        <v>7.65221965</v>
      </c>
      <c r="I46" s="18" t="s">
        <v>404</v>
      </c>
      <c r="J46" s="20" t="s">
        <v>404</v>
      </c>
      <c r="K46" s="18" t="s">
        <v>404</v>
      </c>
      <c r="L46" s="20" t="s">
        <v>404</v>
      </c>
      <c r="M46" s="18" t="s">
        <v>404</v>
      </c>
      <c r="N46" s="20" t="s">
        <v>404</v>
      </c>
      <c r="O46" s="18" t="s">
        <v>404</v>
      </c>
      <c r="P46" s="20" t="s">
        <v>404</v>
      </c>
      <c r="Q46" s="18" t="n">
        <v>326.14509326</v>
      </c>
      <c r="R46" s="20" t="n">
        <v>6.53359012</v>
      </c>
    </row>
    <row r="47" spans="1:18">
      <c r="A47" s="15" t="s">
        <v>444</v>
      </c>
      <c r="B47" s="17" t="n">
        <v>5928</v>
      </c>
      <c r="C47" s="18">
        <f>(0.0/B47*100)</f>
        <v/>
      </c>
      <c r="D47" s="19" t="n">
        <v>5928</v>
      </c>
      <c r="E47" s="18" t="n">
        <v>443.59509258</v>
      </c>
      <c r="F47" s="20" t="n">
        <v>3.96890066</v>
      </c>
      <c r="G47" s="18" t="n">
        <v>406.43463291</v>
      </c>
      <c r="H47" s="20" t="n">
        <v>13.83475867</v>
      </c>
      <c r="I47" s="18" t="s">
        <v>404</v>
      </c>
      <c r="J47" s="20" t="s">
        <v>404</v>
      </c>
      <c r="K47" s="18" t="s">
        <v>404</v>
      </c>
      <c r="L47" s="20" t="s">
        <v>404</v>
      </c>
      <c r="M47" s="18" t="s">
        <v>404</v>
      </c>
      <c r="N47" s="20" t="s">
        <v>404</v>
      </c>
      <c r="O47" s="18" t="s">
        <v>404</v>
      </c>
      <c r="P47" s="20" t="s">
        <v>404</v>
      </c>
      <c r="Q47" s="18" t="n">
        <v>436.8498649</v>
      </c>
      <c r="R47" s="20" t="n">
        <v>38.6605821</v>
      </c>
    </row>
    <row r="48" spans="1:18">
      <c r="A48" s="15" t="s">
        <v>445</v>
      </c>
      <c r="B48" s="17" t="n">
        <v>9841</v>
      </c>
      <c r="C48" s="18">
        <f>(0.0/B48*100)</f>
        <v/>
      </c>
      <c r="D48" s="19" t="n">
        <v>9841</v>
      </c>
      <c r="E48" s="18" t="n">
        <v>531.81002427</v>
      </c>
      <c r="F48" s="20" t="n">
        <v>4.95245098</v>
      </c>
      <c r="G48" s="18" t="s">
        <v>404</v>
      </c>
      <c r="H48" s="20" t="s">
        <v>404</v>
      </c>
      <c r="I48" s="18" t="s">
        <v>404</v>
      </c>
      <c r="J48" s="20" t="s">
        <v>404</v>
      </c>
      <c r="K48" s="18" t="s">
        <v>404</v>
      </c>
      <c r="L48" s="20" t="s">
        <v>404</v>
      </c>
      <c r="M48" s="18" t="s">
        <v>404</v>
      </c>
      <c r="N48" s="20" t="s">
        <v>404</v>
      </c>
      <c r="O48" s="18" t="s">
        <v>404</v>
      </c>
      <c r="P48" s="20" t="s">
        <v>404</v>
      </c>
      <c r="Q48" s="18" t="n">
        <v>472.0802306</v>
      </c>
      <c r="R48" s="20" t="n">
        <v>23.41989271</v>
      </c>
    </row>
    <row r="49" spans="1:18">
      <c r="A49" s="15" t="s">
        <v>446</v>
      </c>
      <c r="B49" s="17" t="n">
        <v>6349</v>
      </c>
      <c r="C49" s="18">
        <f>(52.0/B49*100)</f>
        <v/>
      </c>
      <c r="D49" s="19" t="n">
        <v>6297</v>
      </c>
      <c r="E49" s="18" t="n">
        <v>410.60435133</v>
      </c>
      <c r="F49" s="20" t="n">
        <v>3.4535477</v>
      </c>
      <c r="G49" s="18" t="n">
        <v>394.71907635</v>
      </c>
      <c r="H49" s="20" t="n">
        <v>9.474354480000001</v>
      </c>
      <c r="I49" s="18" t="s">
        <v>404</v>
      </c>
      <c r="J49" s="20" t="s">
        <v>404</v>
      </c>
      <c r="K49" s="18" t="s">
        <v>404</v>
      </c>
      <c r="L49" s="20" t="s">
        <v>404</v>
      </c>
      <c r="M49" s="18" t="s">
        <v>404</v>
      </c>
      <c r="N49" s="20" t="s">
        <v>404</v>
      </c>
      <c r="O49" s="18" t="s">
        <v>404</v>
      </c>
      <c r="P49" s="20" t="s">
        <v>404</v>
      </c>
      <c r="Q49" s="18" t="n">
        <v>360.53237115</v>
      </c>
      <c r="R49" s="20" t="n">
        <v>15.94740338</v>
      </c>
    </row>
    <row r="50" spans="1:18">
      <c r="A50" s="15" t="s">
        <v>447</v>
      </c>
      <c r="B50" s="17" t="n">
        <v>11795</v>
      </c>
      <c r="C50" s="18">
        <f>(1031.0/B50*100)</f>
        <v/>
      </c>
      <c r="D50" s="19" t="n">
        <v>10764</v>
      </c>
      <c r="E50" s="18" t="n">
        <v>391.89443549</v>
      </c>
      <c r="F50" s="20" t="n">
        <v>3.02233822</v>
      </c>
      <c r="G50" s="18" t="n">
        <v>397.50676668</v>
      </c>
      <c r="H50" s="20" t="n">
        <v>13.30557728</v>
      </c>
      <c r="I50" s="18" t="s">
        <v>404</v>
      </c>
      <c r="J50" s="20" t="s">
        <v>404</v>
      </c>
      <c r="K50" s="18" t="s">
        <v>404</v>
      </c>
      <c r="L50" s="20" t="s">
        <v>404</v>
      </c>
      <c r="M50" s="18" t="s">
        <v>404</v>
      </c>
      <c r="N50" s="20" t="s">
        <v>404</v>
      </c>
      <c r="O50" s="18" t="s">
        <v>404</v>
      </c>
      <c r="P50" s="20" t="s">
        <v>404</v>
      </c>
      <c r="Q50" s="18" t="n">
        <v>387.25163233</v>
      </c>
      <c r="R50" s="20" t="n">
        <v>10.25228333</v>
      </c>
    </row>
    <row r="51" spans="1:18">
      <c r="A51" s="15" t="s">
        <v>448</v>
      </c>
      <c r="B51" s="17" t="n">
        <v>6866</v>
      </c>
      <c r="C51" s="18">
        <f>(0.0/B51*100)</f>
        <v/>
      </c>
      <c r="D51" s="19" t="n">
        <v>6866</v>
      </c>
      <c r="E51" s="18" t="n">
        <v>400.45190976</v>
      </c>
      <c r="F51" s="20" t="n">
        <v>2.64666518</v>
      </c>
      <c r="G51" s="18" t="n">
        <v>401.91669922</v>
      </c>
      <c r="H51" s="20" t="n">
        <v>8.17027659</v>
      </c>
      <c r="I51" s="18" t="s">
        <v>404</v>
      </c>
      <c r="J51" s="20" t="s">
        <v>404</v>
      </c>
      <c r="K51" s="18" t="s">
        <v>404</v>
      </c>
      <c r="L51" s="20" t="s">
        <v>404</v>
      </c>
      <c r="M51" s="18" t="s">
        <v>404</v>
      </c>
      <c r="N51" s="20" t="s">
        <v>404</v>
      </c>
      <c r="O51" s="18" t="s">
        <v>404</v>
      </c>
      <c r="P51" s="20" t="s">
        <v>404</v>
      </c>
      <c r="Q51" s="18" t="n">
        <v>380.92155587</v>
      </c>
      <c r="R51" s="20" t="n">
        <v>14.87012333</v>
      </c>
    </row>
    <row r="52" spans="1:18">
      <c r="A52" s="15" t="s">
        <v>449</v>
      </c>
      <c r="B52" s="17" t="n">
        <v>5809</v>
      </c>
      <c r="C52" s="18">
        <f>(0.0/B52*100)</f>
        <v/>
      </c>
      <c r="D52" s="19" t="n">
        <v>5809</v>
      </c>
      <c r="E52" s="18" t="n">
        <v>464.37436548</v>
      </c>
      <c r="F52" s="20" t="n">
        <v>2.76107469</v>
      </c>
      <c r="G52" s="18" t="n">
        <v>408.01999218</v>
      </c>
      <c r="H52" s="20" t="n">
        <v>7.27944931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437.9406749</v>
      </c>
      <c r="F53" s="20" t="n">
        <v>1.73043676</v>
      </c>
      <c r="G53" s="18" t="n">
        <v>360.71277183</v>
      </c>
      <c r="H53" s="20" t="n">
        <v>34.33106853</v>
      </c>
      <c r="I53" s="18" t="s">
        <v>404</v>
      </c>
      <c r="J53" s="20" t="s">
        <v>404</v>
      </c>
      <c r="K53" s="18" t="s">
        <v>404</v>
      </c>
      <c r="L53" s="20" t="s">
        <v>404</v>
      </c>
      <c r="M53" s="18" t="s">
        <v>404</v>
      </c>
      <c r="N53" s="20" t="s">
        <v>404</v>
      </c>
      <c r="O53" s="18" t="s">
        <v>404</v>
      </c>
      <c r="P53" s="20" t="s">
        <v>404</v>
      </c>
      <c r="Q53" s="18" t="n">
        <v>366.08706649</v>
      </c>
      <c r="R53" s="20" t="n">
        <v>8.024731620000001</v>
      </c>
    </row>
    <row r="54" spans="1:18">
      <c r="A54" s="15" t="s">
        <v>451</v>
      </c>
      <c r="B54" s="17" t="n">
        <v>4740</v>
      </c>
      <c r="C54" s="18">
        <f>(199.0/B54*100)</f>
        <v/>
      </c>
      <c r="D54" s="19" t="n">
        <v>4541</v>
      </c>
      <c r="E54" s="18" t="n">
        <v>338.2878718</v>
      </c>
      <c r="F54" s="20" t="n">
        <v>3.20743479</v>
      </c>
      <c r="G54" s="18" t="n">
        <v>295.4012237</v>
      </c>
      <c r="H54" s="20" t="n">
        <v>9.86723744</v>
      </c>
      <c r="I54" s="18" t="s">
        <v>404</v>
      </c>
      <c r="J54" s="20" t="s">
        <v>404</v>
      </c>
      <c r="K54" s="18" t="s">
        <v>404</v>
      </c>
      <c r="L54" s="20" t="s">
        <v>404</v>
      </c>
      <c r="M54" s="18" t="s">
        <v>404</v>
      </c>
      <c r="N54" s="20" t="s">
        <v>404</v>
      </c>
      <c r="O54" s="18" t="s">
        <v>404</v>
      </c>
      <c r="P54" s="20" t="s">
        <v>404</v>
      </c>
      <c r="Q54" s="18" t="n">
        <v>297.93917132</v>
      </c>
      <c r="R54" s="20" t="n">
        <v>5.69919252</v>
      </c>
    </row>
    <row r="55" spans="1:18">
      <c r="A55" s="15" t="s">
        <v>452</v>
      </c>
      <c r="B55" s="17" t="n">
        <v>5316</v>
      </c>
      <c r="C55" s="18">
        <f>(43.0/B55*100)</f>
        <v/>
      </c>
      <c r="D55" s="19" t="n">
        <v>5273</v>
      </c>
      <c r="E55" s="18" t="n">
        <v>404.8124049</v>
      </c>
      <c r="F55" s="20" t="n">
        <v>2.88238341</v>
      </c>
      <c r="G55" s="18" t="n">
        <v>387.37999551</v>
      </c>
      <c r="H55" s="20" t="n">
        <v>14.48459993</v>
      </c>
      <c r="I55" s="18" t="s">
        <v>404</v>
      </c>
      <c r="J55" s="20" t="s">
        <v>404</v>
      </c>
      <c r="K55" s="18" t="s">
        <v>404</v>
      </c>
      <c r="L55" s="20" t="s">
        <v>404</v>
      </c>
      <c r="M55" s="18" t="s">
        <v>404</v>
      </c>
      <c r="N55" s="20" t="s">
        <v>404</v>
      </c>
      <c r="O55" s="18" t="s">
        <v>404</v>
      </c>
      <c r="P55" s="20" t="s">
        <v>404</v>
      </c>
      <c r="Q55" s="18" t="n">
        <v>341.46778562</v>
      </c>
      <c r="R55" s="20" t="n">
        <v>33.81351134</v>
      </c>
    </row>
    <row r="56" spans="1:18">
      <c r="A56" s="15" t="s">
        <v>453</v>
      </c>
      <c r="B56" s="17" t="n">
        <v>5359</v>
      </c>
      <c r="C56" s="18">
        <f>(0.0/B56*100)</f>
        <v/>
      </c>
      <c r="D56" s="19" t="n">
        <v>5359</v>
      </c>
      <c r="E56" s="18" t="n">
        <v>548.9296250899999</v>
      </c>
      <c r="F56" s="20" t="n">
        <v>3.14027623</v>
      </c>
      <c r="G56" s="18" t="s">
        <v>404</v>
      </c>
      <c r="H56" s="20" t="s">
        <v>404</v>
      </c>
      <c r="I56" s="18" t="s">
        <v>404</v>
      </c>
      <c r="J56" s="20" t="s">
        <v>404</v>
      </c>
      <c r="K56" s="18" t="s">
        <v>404</v>
      </c>
      <c r="L56" s="20" t="s">
        <v>404</v>
      </c>
      <c r="M56" s="18" t="s">
        <v>404</v>
      </c>
      <c r="N56" s="20" t="s">
        <v>404</v>
      </c>
      <c r="O56" s="18" t="s">
        <v>404</v>
      </c>
      <c r="P56" s="20" t="s">
        <v>404</v>
      </c>
      <c r="Q56" s="18" t="n">
        <v>528.95962431</v>
      </c>
      <c r="R56" s="20" t="n">
        <v>13.02609347</v>
      </c>
    </row>
    <row r="57" spans="1:18">
      <c r="A57" s="15" t="s">
        <v>454</v>
      </c>
      <c r="B57" s="17" t="n">
        <v>6513</v>
      </c>
      <c r="C57" s="18">
        <f>(0.0/B57*100)</f>
        <v/>
      </c>
      <c r="D57" s="19" t="n">
        <v>6513</v>
      </c>
      <c r="E57" s="18" t="n">
        <v>386.38528873</v>
      </c>
      <c r="F57" s="20" t="n">
        <v>3.05389313</v>
      </c>
      <c r="G57" s="18" t="n">
        <v>376.03396741</v>
      </c>
      <c r="H57" s="20" t="n">
        <v>21.68708172</v>
      </c>
      <c r="I57" s="18" t="s">
        <v>404</v>
      </c>
      <c r="J57" s="20" t="s">
        <v>404</v>
      </c>
      <c r="K57" s="18" t="s">
        <v>404</v>
      </c>
      <c r="L57" s="20" t="s">
        <v>404</v>
      </c>
      <c r="M57" s="18" t="s">
        <v>404</v>
      </c>
      <c r="N57" s="20" t="s">
        <v>404</v>
      </c>
      <c r="O57" s="18" t="s">
        <v>404</v>
      </c>
      <c r="P57" s="20" t="s">
        <v>404</v>
      </c>
      <c r="Q57" s="18" t="n">
        <v>392.71579959</v>
      </c>
      <c r="R57" s="20" t="n">
        <v>31.05640111</v>
      </c>
    </row>
    <row r="58" spans="1:18">
      <c r="A58" s="15" t="s">
        <v>455</v>
      </c>
      <c r="B58" s="17" t="n">
        <v>7267</v>
      </c>
      <c r="C58" s="18">
        <f>(0.0/B58*100)</f>
        <v/>
      </c>
      <c r="D58" s="19" t="n">
        <v>7267</v>
      </c>
      <c r="E58" s="18" t="n">
        <v>379.73862326</v>
      </c>
      <c r="F58" s="20" t="n">
        <v>2.8367603</v>
      </c>
      <c r="G58" s="18" t="n">
        <v>391.37968807</v>
      </c>
      <c r="H58" s="20" t="n">
        <v>11.16462887</v>
      </c>
      <c r="I58" s="18" t="s">
        <v>404</v>
      </c>
      <c r="J58" s="20" t="s">
        <v>404</v>
      </c>
      <c r="K58" s="18" t="s">
        <v>404</v>
      </c>
      <c r="L58" s="20" t="s">
        <v>404</v>
      </c>
      <c r="M58" s="18" t="s">
        <v>404</v>
      </c>
      <c r="N58" s="20" t="s">
        <v>404</v>
      </c>
      <c r="O58" s="18" t="s">
        <v>404</v>
      </c>
      <c r="P58" s="20" t="s">
        <v>404</v>
      </c>
      <c r="Q58" s="18" t="n">
        <v>361.36604073</v>
      </c>
      <c r="R58" s="20" t="n">
        <v>36.06320094</v>
      </c>
    </row>
    <row r="59" spans="1:18">
      <c r="A59" s="15" t="s">
        <v>456</v>
      </c>
      <c r="B59" s="17" t="n">
        <v>4826</v>
      </c>
      <c r="C59" s="18">
        <f>(0.0/B59*100)</f>
        <v/>
      </c>
      <c r="D59" s="19" t="n">
        <v>4826</v>
      </c>
      <c r="E59" s="18" t="n">
        <v>362.52725365</v>
      </c>
      <c r="F59" s="20" t="n">
        <v>1.69308153</v>
      </c>
      <c r="G59" s="18" t="n">
        <v>331.60814099</v>
      </c>
      <c r="H59" s="20" t="n">
        <v>7.25708749</v>
      </c>
      <c r="I59" s="18" t="s">
        <v>404</v>
      </c>
      <c r="J59" s="20" t="s">
        <v>404</v>
      </c>
      <c r="K59" s="18" t="s">
        <v>404</v>
      </c>
      <c r="L59" s="20" t="s">
        <v>404</v>
      </c>
      <c r="M59" s="18" t="s">
        <v>404</v>
      </c>
      <c r="N59" s="20" t="s">
        <v>404</v>
      </c>
      <c r="O59" s="18" t="s">
        <v>404</v>
      </c>
      <c r="P59" s="20" t="s">
        <v>404</v>
      </c>
      <c r="Q59" s="18" t="n">
        <v>317.11462867</v>
      </c>
      <c r="R59" s="20" t="n">
        <v>7.65363156</v>
      </c>
    </row>
    <row r="60" spans="1:18">
      <c r="A60" s="15" t="s">
        <v>457</v>
      </c>
      <c r="B60" s="17" t="n">
        <v>4546</v>
      </c>
      <c r="C60" s="18">
        <f>(0.0/B60*100)</f>
        <v/>
      </c>
      <c r="D60" s="19" t="n">
        <v>4546</v>
      </c>
      <c r="E60" s="18" t="n">
        <v>416.73424242</v>
      </c>
      <c r="F60" s="20" t="n">
        <v>4.531363</v>
      </c>
      <c r="G60" s="18" t="n">
        <v>366.63405803</v>
      </c>
      <c r="H60" s="20" t="n">
        <v>10.28847918</v>
      </c>
      <c r="I60" s="18" t="s">
        <v>404</v>
      </c>
      <c r="J60" s="20" t="s">
        <v>404</v>
      </c>
      <c r="K60" s="18" t="s">
        <v>404</v>
      </c>
      <c r="L60" s="20" t="s">
        <v>404</v>
      </c>
      <c r="M60" s="18" t="s">
        <v>404</v>
      </c>
      <c r="N60" s="20" t="s">
        <v>404</v>
      </c>
      <c r="O60" s="18" t="s">
        <v>404</v>
      </c>
      <c r="P60" s="20" t="s">
        <v>404</v>
      </c>
      <c r="Q60" s="18" t="n">
        <v>328.03485338</v>
      </c>
      <c r="R60" s="20" t="n">
        <v>6.70300862</v>
      </c>
    </row>
    <row r="61" spans="1:18">
      <c r="A61" s="15" t="s">
        <v>458</v>
      </c>
      <c r="B61" s="17" t="n">
        <v>6525</v>
      </c>
      <c r="C61" s="18">
        <f>(0.0/B61*100)</f>
        <v/>
      </c>
      <c r="D61" s="19" t="n">
        <v>6525</v>
      </c>
      <c r="E61" s="18" t="n">
        <v>478.25670201</v>
      </c>
      <c r="F61" s="20" t="n">
        <v>2.36599379</v>
      </c>
      <c r="G61" s="18" t="n">
        <v>464.44445762</v>
      </c>
      <c r="H61" s="20" t="n">
        <v>14.36767292</v>
      </c>
      <c r="I61" s="18" t="s">
        <v>404</v>
      </c>
      <c r="J61" s="20" t="s">
        <v>404</v>
      </c>
      <c r="K61" s="18" t="s">
        <v>404</v>
      </c>
      <c r="L61" s="20" t="s">
        <v>404</v>
      </c>
      <c r="M61" s="18" t="s">
        <v>404</v>
      </c>
      <c r="N61" s="20" t="s">
        <v>404</v>
      </c>
      <c r="O61" s="18" t="s">
        <v>404</v>
      </c>
      <c r="P61" s="20" t="s">
        <v>404</v>
      </c>
      <c r="Q61" s="18" t="n">
        <v>518.02390657</v>
      </c>
      <c r="R61" s="20" t="n">
        <v>20.46004854</v>
      </c>
    </row>
    <row r="62" spans="1:18">
      <c r="A62" s="15" t="s">
        <v>459</v>
      </c>
      <c r="B62" s="17" t="n">
        <v>4476</v>
      </c>
      <c r="C62" s="18">
        <f>(0.0/B62*100)</f>
        <v/>
      </c>
      <c r="D62" s="19" t="n">
        <v>4476</v>
      </c>
      <c r="E62" s="18" t="n">
        <v>543.8897610400001</v>
      </c>
      <c r="F62" s="20" t="n">
        <v>1.1055997</v>
      </c>
      <c r="G62" s="18" t="n">
        <v>511.5181566</v>
      </c>
      <c r="H62" s="20" t="n">
        <v>18.30873829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369.63874089</v>
      </c>
      <c r="F63" s="20" t="n">
        <v>1.3986138</v>
      </c>
      <c r="G63" s="18" t="s">
        <v>404</v>
      </c>
      <c r="H63" s="20" t="s">
        <v>404</v>
      </c>
      <c r="I63" s="18" t="s">
        <v>404</v>
      </c>
      <c r="J63" s="20" t="s">
        <v>404</v>
      </c>
      <c r="K63" s="18" t="s">
        <v>404</v>
      </c>
      <c r="L63" s="20" t="s">
        <v>404</v>
      </c>
      <c r="M63" s="18" t="s">
        <v>404</v>
      </c>
      <c r="N63" s="20" t="s">
        <v>404</v>
      </c>
      <c r="O63" s="18" t="s">
        <v>404</v>
      </c>
      <c r="P63" s="20" t="s">
        <v>404</v>
      </c>
      <c r="Q63" s="18" t="n">
        <v>391.36232972</v>
      </c>
      <c r="R63" s="20" t="n">
        <v>7.30623352</v>
      </c>
    </row>
    <row r="64" spans="1:18">
      <c r="A64" s="15" t="s">
        <v>461</v>
      </c>
      <c r="B64" s="17" t="n">
        <v>3634</v>
      </c>
      <c r="C64" s="18">
        <f>(27.0/B64*100)</f>
        <v/>
      </c>
      <c r="D64" s="19" t="n">
        <v>3607</v>
      </c>
      <c r="E64" s="18" t="n">
        <v>481.07056215</v>
      </c>
      <c r="F64" s="20" t="n">
        <v>1.76261873</v>
      </c>
      <c r="G64" s="18" t="n">
        <v>380.02888966</v>
      </c>
      <c r="H64" s="20" t="n">
        <v>12.66671758</v>
      </c>
      <c r="I64" s="18" t="s">
        <v>404</v>
      </c>
      <c r="J64" s="20" t="s">
        <v>404</v>
      </c>
      <c r="K64" s="18" t="s">
        <v>404</v>
      </c>
      <c r="L64" s="20" t="s">
        <v>404</v>
      </c>
      <c r="M64" s="18" t="s">
        <v>404</v>
      </c>
      <c r="N64" s="20" t="s">
        <v>404</v>
      </c>
      <c r="O64" s="18" t="s">
        <v>404</v>
      </c>
      <c r="P64" s="20" t="s">
        <v>404</v>
      </c>
      <c r="Q64" s="18" t="n">
        <v>373.92818462</v>
      </c>
      <c r="R64" s="20" t="n">
        <v>30.11559625</v>
      </c>
    </row>
    <row r="65" spans="1:18">
      <c r="A65" s="15" t="s">
        <v>462</v>
      </c>
      <c r="B65" s="17" t="n">
        <v>5325</v>
      </c>
      <c r="C65" s="18">
        <f>(0.0/B65*100)</f>
        <v/>
      </c>
      <c r="D65" s="19" t="n">
        <v>5325</v>
      </c>
      <c r="E65" s="18" t="n">
        <v>419.73299192</v>
      </c>
      <c r="F65" s="20" t="n">
        <v>2.52191441</v>
      </c>
      <c r="G65" s="18" t="n">
        <v>383.22399637</v>
      </c>
      <c r="H65" s="20" t="n">
        <v>38.14131095</v>
      </c>
      <c r="I65" s="18" t="s">
        <v>404</v>
      </c>
      <c r="J65" s="20" t="s">
        <v>404</v>
      </c>
      <c r="K65" s="18" t="s">
        <v>404</v>
      </c>
      <c r="L65" s="20" t="s">
        <v>404</v>
      </c>
      <c r="M65" s="18" t="s">
        <v>404</v>
      </c>
      <c r="N65" s="20" t="s">
        <v>404</v>
      </c>
      <c r="O65" s="18" t="s">
        <v>404</v>
      </c>
      <c r="P65" s="20" t="s">
        <v>404</v>
      </c>
      <c r="Q65" s="18" t="n">
        <v>440.47380687</v>
      </c>
      <c r="R65" s="20" t="n">
        <v>21.62985316</v>
      </c>
    </row>
    <row r="66" spans="1:18">
      <c r="A66" s="15" t="s">
        <v>463</v>
      </c>
      <c r="B66" s="17" t="n">
        <v>5665</v>
      </c>
      <c r="C66" s="18">
        <f>(0.0/B66*100)</f>
        <v/>
      </c>
      <c r="D66" s="19" t="n">
        <v>5665</v>
      </c>
      <c r="E66" s="18" t="n">
        <v>418.24839444</v>
      </c>
      <c r="F66" s="20" t="n">
        <v>1.50214719</v>
      </c>
      <c r="G66" s="18" t="n">
        <v>412.63502235</v>
      </c>
      <c r="H66" s="20" t="n">
        <v>8.138096669999999</v>
      </c>
      <c r="I66" s="18" t="s">
        <v>404</v>
      </c>
      <c r="J66" s="20" t="s">
        <v>404</v>
      </c>
      <c r="K66" s="18" t="s">
        <v>404</v>
      </c>
      <c r="L66" s="20" t="s">
        <v>404</v>
      </c>
      <c r="M66" s="18" t="s">
        <v>404</v>
      </c>
      <c r="N66" s="20" t="s">
        <v>404</v>
      </c>
      <c r="O66" s="18" t="s">
        <v>404</v>
      </c>
      <c r="P66" s="20" t="s">
        <v>404</v>
      </c>
      <c r="Q66" s="18" t="n">
        <v>417.57238912</v>
      </c>
      <c r="R66" s="20" t="n">
        <v>7.15211351</v>
      </c>
    </row>
    <row r="67" spans="1:18">
      <c r="A67" s="15" t="s">
        <v>464</v>
      </c>
      <c r="B67" s="17" t="n">
        <v>6971</v>
      </c>
      <c r="C67" s="18">
        <f>(0.0/B67*100)</f>
        <v/>
      </c>
      <c r="D67" s="19" t="n">
        <v>6971</v>
      </c>
      <c r="E67" s="18" t="n">
        <v>388.60030311</v>
      </c>
      <c r="F67" s="20" t="n">
        <v>3.18904779</v>
      </c>
      <c r="G67" s="18" t="n">
        <v>371.05495975</v>
      </c>
      <c r="H67" s="20" t="n">
        <v>7.97724051</v>
      </c>
      <c r="I67" s="18" t="s">
        <v>404</v>
      </c>
      <c r="J67" s="20" t="s">
        <v>404</v>
      </c>
      <c r="K67" s="18" t="s">
        <v>404</v>
      </c>
      <c r="L67" s="20" t="s">
        <v>404</v>
      </c>
      <c r="M67" s="18" t="s">
        <v>404</v>
      </c>
      <c r="N67" s="20" t="s">
        <v>404</v>
      </c>
      <c r="O67" s="18" t="s">
        <v>404</v>
      </c>
      <c r="P67" s="20" t="s">
        <v>404</v>
      </c>
      <c r="Q67" s="18" t="n">
        <v>412.34735085</v>
      </c>
      <c r="R67" s="20" t="n">
        <v>21.37418492</v>
      </c>
    </row>
    <row r="68" spans="1:18">
      <c r="A68" s="15" t="s">
        <v>465</v>
      </c>
      <c r="B68" s="17" t="n">
        <v>12083</v>
      </c>
      <c r="C68" s="18">
        <f>(0.0/B68*100)</f>
        <v/>
      </c>
      <c r="D68" s="19" t="n">
        <v>12083</v>
      </c>
      <c r="E68" s="18" t="n">
        <v>402.17462013</v>
      </c>
      <c r="F68" s="20" t="n">
        <v>1.29595678</v>
      </c>
      <c r="G68" s="18" t="n">
        <v>425.90279154</v>
      </c>
      <c r="H68" s="20" t="n">
        <v>12.18091091</v>
      </c>
      <c r="I68" s="18" t="s">
        <v>404</v>
      </c>
      <c r="J68" s="20" t="s">
        <v>404</v>
      </c>
      <c r="K68" s="18" t="s">
        <v>404</v>
      </c>
      <c r="L68" s="20" t="s">
        <v>404</v>
      </c>
      <c r="M68" s="18" t="s">
        <v>404</v>
      </c>
      <c r="N68" s="20" t="s">
        <v>404</v>
      </c>
      <c r="O68" s="18" t="s">
        <v>404</v>
      </c>
      <c r="P68" s="20" t="s">
        <v>404</v>
      </c>
      <c r="Q68" s="18" t="n">
        <v>405.24563734</v>
      </c>
      <c r="R68" s="20" t="n">
        <v>6.41500358</v>
      </c>
    </row>
    <row r="69" spans="1:18">
      <c r="A69" s="15" t="s">
        <v>466</v>
      </c>
      <c r="B69" s="17" t="n">
        <v>4876</v>
      </c>
      <c r="C69" s="18">
        <f>(0.0/B69*100)</f>
        <v/>
      </c>
      <c r="D69" s="19" t="n">
        <v>4876</v>
      </c>
      <c r="E69" s="18" t="n">
        <v>444.7888544</v>
      </c>
      <c r="F69" s="20" t="n">
        <v>3.99829736</v>
      </c>
      <c r="G69" s="18" t="n">
        <v>437.27704413</v>
      </c>
      <c r="H69" s="20" t="n">
        <v>15.62579494</v>
      </c>
      <c r="I69" s="18" t="s">
        <v>404</v>
      </c>
      <c r="J69" s="20" t="s">
        <v>404</v>
      </c>
      <c r="K69" s="18" t="s">
        <v>404</v>
      </c>
      <c r="L69" s="20" t="s">
        <v>404</v>
      </c>
      <c r="M69" s="18" t="s">
        <v>404</v>
      </c>
      <c r="N69" s="20" t="s">
        <v>404</v>
      </c>
      <c r="O69" s="18" t="s">
        <v>404</v>
      </c>
      <c r="P69" s="20" t="s">
        <v>404</v>
      </c>
      <c r="Q69" s="18" t="n">
        <v>383.95341515</v>
      </c>
      <c r="R69" s="20" t="n">
        <v>10.46850168</v>
      </c>
    </row>
    <row r="70" spans="1:18">
      <c r="A70" s="15" t="s">
        <v>467</v>
      </c>
      <c r="B70" s="17" t="n">
        <v>6036</v>
      </c>
      <c r="C70" s="18">
        <f>(0.0/B70*100)</f>
        <v/>
      </c>
      <c r="D70" s="19" t="n">
        <v>6036</v>
      </c>
      <c r="E70" s="18" t="n">
        <v>495.07901524</v>
      </c>
      <c r="F70" s="20" t="n">
        <v>3.02097586</v>
      </c>
      <c r="G70" s="18" t="n">
        <v>447.33537089</v>
      </c>
      <c r="H70" s="20" t="n">
        <v>37.31493334</v>
      </c>
      <c r="I70" s="18" t="s">
        <v>404</v>
      </c>
      <c r="J70" s="20" t="s">
        <v>404</v>
      </c>
      <c r="K70" s="18" t="s">
        <v>404</v>
      </c>
      <c r="L70" s="20" t="s">
        <v>404</v>
      </c>
      <c r="M70" s="18" t="s">
        <v>404</v>
      </c>
      <c r="N70" s="20" t="s">
        <v>404</v>
      </c>
      <c r="O70" s="18" t="s">
        <v>404</v>
      </c>
      <c r="P70" s="20" t="s">
        <v>404</v>
      </c>
      <c r="Q70" s="18" t="n">
        <v>478.47014376</v>
      </c>
      <c r="R70" s="20" t="n">
        <v>10.16483342</v>
      </c>
    </row>
    <row r="71" spans="1:18">
      <c r="A71" s="15" t="s">
        <v>468</v>
      </c>
      <c r="B71" s="17" t="n">
        <v>6115</v>
      </c>
      <c r="C71" s="18">
        <f>(0.0/B71*100)</f>
        <v/>
      </c>
      <c r="D71" s="19" t="n">
        <v>6115</v>
      </c>
      <c r="E71" s="18" t="n">
        <v>564.79864231</v>
      </c>
      <c r="F71" s="20" t="n">
        <v>1.48485424</v>
      </c>
      <c r="G71" s="18" t="s">
        <v>404</v>
      </c>
      <c r="H71" s="20" t="s">
        <v>404</v>
      </c>
      <c r="I71" s="18" t="s">
        <v>404</v>
      </c>
      <c r="J71" s="20" t="s">
        <v>404</v>
      </c>
      <c r="K71" s="18" t="s">
        <v>404</v>
      </c>
      <c r="L71" s="20" t="s">
        <v>404</v>
      </c>
      <c r="M71" s="18" t="s">
        <v>404</v>
      </c>
      <c r="N71" s="20" t="s">
        <v>404</v>
      </c>
      <c r="O71" s="18" t="s">
        <v>404</v>
      </c>
      <c r="P71" s="20" t="s">
        <v>404</v>
      </c>
      <c r="Q71" s="18" t="n">
        <v>514.56732575</v>
      </c>
      <c r="R71" s="20" t="n">
        <v>13.27022186</v>
      </c>
    </row>
    <row r="72" spans="1:18">
      <c r="A72" s="15" t="s">
        <v>469</v>
      </c>
      <c r="B72" s="17" t="n">
        <v>7708</v>
      </c>
      <c r="C72" s="18">
        <f>(0.0/B72*100)</f>
        <v/>
      </c>
      <c r="D72" s="19" t="n">
        <v>7708</v>
      </c>
      <c r="E72" s="18" t="n">
        <v>542.58866971</v>
      </c>
      <c r="F72" s="20" t="n">
        <v>3.02290055</v>
      </c>
      <c r="G72" s="18" t="n">
        <v>500.87209466</v>
      </c>
      <c r="H72" s="20" t="n">
        <v>31.34858806</v>
      </c>
      <c r="I72" s="18" t="s">
        <v>404</v>
      </c>
      <c r="J72" s="20" t="s">
        <v>404</v>
      </c>
      <c r="K72" s="18" t="s">
        <v>404</v>
      </c>
      <c r="L72" s="20" t="s">
        <v>404</v>
      </c>
      <c r="M72" s="18" t="s">
        <v>404</v>
      </c>
      <c r="N72" s="20" t="s">
        <v>404</v>
      </c>
      <c r="O72" s="18" t="s">
        <v>404</v>
      </c>
      <c r="P72" s="20" t="s">
        <v>404</v>
      </c>
      <c r="Q72" s="18" t="n">
        <v>552.98204008</v>
      </c>
      <c r="R72" s="20" t="n">
        <v>23.51171504</v>
      </c>
    </row>
    <row r="73" spans="1:18">
      <c r="A73" s="15" t="s">
        <v>470</v>
      </c>
      <c r="B73" s="17" t="n">
        <v>8249</v>
      </c>
      <c r="C73" s="18">
        <f>(0.0/B73*100)</f>
        <v/>
      </c>
      <c r="D73" s="19" t="n">
        <v>8249</v>
      </c>
      <c r="E73" s="18" t="n">
        <v>415.2086253</v>
      </c>
      <c r="F73" s="20" t="n">
        <v>3.15191834</v>
      </c>
      <c r="G73" s="18" t="n">
        <v>446.51219317</v>
      </c>
      <c r="H73" s="20" t="n">
        <v>10.18544229</v>
      </c>
      <c r="I73" s="18" t="s">
        <v>404</v>
      </c>
      <c r="J73" s="20" t="s">
        <v>404</v>
      </c>
      <c r="K73" s="18" t="s">
        <v>404</v>
      </c>
      <c r="L73" s="20" t="s">
        <v>404</v>
      </c>
      <c r="M73" s="18" t="s">
        <v>404</v>
      </c>
      <c r="N73" s="20" t="s">
        <v>404</v>
      </c>
      <c r="O73" s="18" t="s">
        <v>404</v>
      </c>
      <c r="P73" s="20" t="s">
        <v>404</v>
      </c>
      <c r="Q73" s="18" t="n">
        <v>412.46364836</v>
      </c>
      <c r="R73" s="20" t="n">
        <v>18.64451729</v>
      </c>
    </row>
    <row r="74" spans="1:18">
      <c r="A74" s="15" t="s">
        <v>471</v>
      </c>
      <c r="B74" s="17" t="n">
        <v>4692</v>
      </c>
      <c r="C74" s="18">
        <f>(484.0/B74*100)</f>
        <v/>
      </c>
      <c r="D74" s="19" t="n">
        <v>4208</v>
      </c>
      <c r="E74" s="18" t="n">
        <v>416.08980634</v>
      </c>
      <c r="F74" s="20" t="n">
        <v>1.44508108</v>
      </c>
      <c r="G74" s="18" t="n">
        <v>419.47873653</v>
      </c>
      <c r="H74" s="20" t="n">
        <v>7.44507098</v>
      </c>
      <c r="I74" s="18" t="s">
        <v>404</v>
      </c>
      <c r="J74" s="20" t="s">
        <v>404</v>
      </c>
      <c r="K74" s="18" t="s">
        <v>404</v>
      </c>
      <c r="L74" s="20" t="s">
        <v>404</v>
      </c>
      <c r="M74" s="18" t="s">
        <v>404</v>
      </c>
      <c r="N74" s="20" t="s">
        <v>404</v>
      </c>
      <c r="O74" s="18" t="s">
        <v>404</v>
      </c>
      <c r="P74" s="20" t="s">
        <v>404</v>
      </c>
      <c r="Q74" s="18" t="n">
        <v>294.65041343</v>
      </c>
      <c r="R74" s="20" t="n">
        <v>11.41557668</v>
      </c>
    </row>
    <row r="75" spans="1:18">
      <c r="A75" s="15" t="s">
        <v>472</v>
      </c>
      <c r="B75" s="17" t="n">
        <v>5375</v>
      </c>
      <c r="C75" s="18">
        <f>(483.0/B75*100)</f>
        <v/>
      </c>
      <c r="D75" s="19" t="n">
        <v>4892</v>
      </c>
      <c r="E75" s="18" t="n">
        <v>367.91905064</v>
      </c>
      <c r="F75" s="20" t="n">
        <v>4.58795905</v>
      </c>
      <c r="G75" s="18" t="n">
        <v>365.45955367</v>
      </c>
      <c r="H75" s="20" t="n">
        <v>6.83412077</v>
      </c>
      <c r="I75" s="18" t="s">
        <v>404</v>
      </c>
      <c r="J75" s="20" t="s">
        <v>404</v>
      </c>
      <c r="K75" s="18" t="s">
        <v>404</v>
      </c>
      <c r="L75" s="20" t="s">
        <v>404</v>
      </c>
      <c r="M75" s="18" t="s">
        <v>404</v>
      </c>
      <c r="N75" s="20" t="s">
        <v>404</v>
      </c>
      <c r="O75" s="18" t="s">
        <v>404</v>
      </c>
      <c r="P75" s="20" t="s">
        <v>404</v>
      </c>
      <c r="Q75" s="18" t="n">
        <v>362.87754142</v>
      </c>
      <c r="R75" s="20" t="n">
        <v>20.91350765</v>
      </c>
    </row>
    <row r="76" spans="1:18">
      <c r="A76" s="15" t="s">
        <v>473</v>
      </c>
      <c r="B76" s="17" t="n">
        <v>14167</v>
      </c>
      <c r="C76" s="18">
        <f>(1400.0/B76*100)</f>
        <v/>
      </c>
      <c r="D76" s="19" t="n">
        <v>12767</v>
      </c>
      <c r="E76" s="18" t="n">
        <v>434.49925901</v>
      </c>
      <c r="F76" s="20" t="n">
        <v>2.90314657</v>
      </c>
      <c r="G76" s="18" t="n">
        <v>382.66953464</v>
      </c>
      <c r="H76" s="20" t="n">
        <v>10.62001214</v>
      </c>
      <c r="I76" s="18" t="s">
        <v>404</v>
      </c>
      <c r="J76" s="20" t="s">
        <v>404</v>
      </c>
      <c r="K76" s="18" t="s">
        <v>404</v>
      </c>
      <c r="L76" s="20" t="s">
        <v>404</v>
      </c>
      <c r="M76" s="18" t="s">
        <v>404</v>
      </c>
      <c r="N76" s="20" t="s">
        <v>404</v>
      </c>
      <c r="O76" s="18" t="s">
        <v>404</v>
      </c>
      <c r="P76" s="20" t="s">
        <v>404</v>
      </c>
      <c r="Q76" s="18" t="n">
        <v>387.26157354</v>
      </c>
      <c r="R76" s="20" t="n">
        <v>13.74385663</v>
      </c>
    </row>
    <row r="77" spans="1:18">
      <c r="A77" s="15" t="s">
        <v>474</v>
      </c>
      <c r="B77" s="17" t="n">
        <v>6062</v>
      </c>
      <c r="C77" s="18">
        <f>(0.0/B77*100)</f>
        <v/>
      </c>
      <c r="D77" s="19" t="n">
        <v>6062</v>
      </c>
      <c r="E77" s="18" t="n">
        <v>420.53983807</v>
      </c>
      <c r="F77" s="20" t="n">
        <v>2.66723838</v>
      </c>
      <c r="G77" s="18" t="n">
        <v>407.69397817</v>
      </c>
      <c r="H77" s="20" t="n">
        <v>11.21076531</v>
      </c>
      <c r="I77" s="18" t="s">
        <v>404</v>
      </c>
      <c r="J77" s="20" t="s">
        <v>404</v>
      </c>
      <c r="K77" s="18" t="s">
        <v>404</v>
      </c>
      <c r="L77" s="20" t="s">
        <v>404</v>
      </c>
      <c r="M77" s="18" t="s">
        <v>404</v>
      </c>
      <c r="N77" s="20" t="s">
        <v>404</v>
      </c>
      <c r="O77" s="18" t="s">
        <v>404</v>
      </c>
      <c r="P77" s="20" t="s">
        <v>404</v>
      </c>
      <c r="Q77" s="18" t="n">
        <v>362.32754431</v>
      </c>
      <c r="R77" s="20" t="n">
        <v>10.40184559</v>
      </c>
    </row>
    <row r="78" spans="1:18">
      <c r="A78" s="15" t="s">
        <v>475</v>
      </c>
      <c r="B78" s="17" t="n">
        <v>5826</v>
      </c>
      <c r="C78" s="18">
        <f>(0.0/B78*100)</f>
        <v/>
      </c>
      <c r="D78" s="19" t="n">
        <v>5826</v>
      </c>
      <c r="E78" s="18" t="n">
        <v>494.49462295</v>
      </c>
      <c r="F78" s="20" t="n">
        <v>4.51190989</v>
      </c>
      <c r="G78" s="18" t="n">
        <v>504.71651875</v>
      </c>
      <c r="H78" s="20" t="n">
        <v>6.39528692</v>
      </c>
      <c r="I78" s="18" t="s">
        <v>404</v>
      </c>
      <c r="J78" s="20" t="s">
        <v>404</v>
      </c>
      <c r="K78" s="18" t="s">
        <v>404</v>
      </c>
      <c r="L78" s="20" t="s">
        <v>404</v>
      </c>
      <c r="M78" s="18" t="s">
        <v>404</v>
      </c>
      <c r="N78" s="20" t="s">
        <v>404</v>
      </c>
      <c r="O78" s="18" t="s">
        <v>404</v>
      </c>
      <c r="P78" s="20" t="s">
        <v>404</v>
      </c>
      <c r="Q78" s="18" t="n">
        <v>484.92439429</v>
      </c>
      <c r="R78" s="20" t="n">
        <v>12.32779285</v>
      </c>
    </row>
    <row customHeight="1" ht="25" r="79" spans="1:18">
      <c r="A79" s="15" t="s">
        <v>476</v>
      </c>
      <c r="B79" s="17" t="n">
        <v>1657</v>
      </c>
      <c r="C79" s="18">
        <f>(21.0/B79*100)</f>
        <v/>
      </c>
      <c r="D79" s="19" t="n">
        <v>1636</v>
      </c>
      <c r="E79" s="18" t="n">
        <v>461.9119096</v>
      </c>
      <c r="F79" s="20" t="n">
        <v>7.69056914</v>
      </c>
      <c r="G79" s="18" t="n">
        <v>422.55879031</v>
      </c>
      <c r="H79" s="20" t="n">
        <v>17.02471455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459.53630047</v>
      </c>
      <c r="F80" s="20" t="n">
        <v>4.24199228</v>
      </c>
      <c r="G80" s="18" t="n">
        <v>507.51963601</v>
      </c>
      <c r="H80" s="20" t="n">
        <v>35.93113001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446.45572093</v>
      </c>
      <c r="F81" s="20" t="n">
        <v>3.26514119</v>
      </c>
      <c r="G81" s="18" t="n">
        <v>396.76924635</v>
      </c>
      <c r="H81" s="20" t="n">
        <v>13.01265862</v>
      </c>
      <c r="I81" s="18" t="s">
        <v>404</v>
      </c>
      <c r="J81" s="20" t="s">
        <v>404</v>
      </c>
      <c r="K81" s="18" t="s">
        <v>404</v>
      </c>
      <c r="L81" s="20" t="s">
        <v>404</v>
      </c>
      <c r="M81" s="18" t="s">
        <v>404</v>
      </c>
      <c r="N81" s="20" t="s">
        <v>404</v>
      </c>
      <c r="O81" s="18" t="s">
        <v>404</v>
      </c>
      <c r="P81" s="20" t="s">
        <v>404</v>
      </c>
      <c r="Q81" s="18" t="n">
        <v>428.39925923</v>
      </c>
      <c r="R81" s="20" t="n">
        <v>10.77656389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494.84961037</v>
      </c>
      <c r="F7" s="20" t="n">
        <v>1.72307734</v>
      </c>
      <c r="G7" s="18" t="n">
        <v>495.95769329</v>
      </c>
      <c r="H7" s="20" t="n">
        <v>11.2381921</v>
      </c>
      <c r="I7" s="18" t="s">
        <v>404</v>
      </c>
      <c r="J7" s="20" t="s">
        <v>404</v>
      </c>
      <c r="K7" s="18" t="s">
        <v>404</v>
      </c>
      <c r="L7" s="20" t="s">
        <v>404</v>
      </c>
      <c r="M7" s="18" t="s">
        <v>404</v>
      </c>
      <c r="N7" s="20" t="s">
        <v>404</v>
      </c>
      <c r="O7" s="18" t="s">
        <v>404</v>
      </c>
      <c r="P7" s="20" t="s">
        <v>404</v>
      </c>
      <c r="Q7" s="18" t="n">
        <v>477.19065756</v>
      </c>
      <c r="R7" s="20" t="n">
        <v>10.66555603</v>
      </c>
    </row>
    <row r="8" spans="1:18">
      <c r="A8" s="15" t="s">
        <v>405</v>
      </c>
      <c r="B8" s="17" t="n">
        <v>7007</v>
      </c>
      <c r="C8" s="18">
        <f>(0.0/B8*100)</f>
        <v/>
      </c>
      <c r="D8" s="19" t="n">
        <v>7007</v>
      </c>
      <c r="E8" s="18" t="n">
        <v>511.15361287</v>
      </c>
      <c r="F8" s="20" t="n">
        <v>4.40683188</v>
      </c>
      <c r="G8" s="18" t="n">
        <v>474.86299994</v>
      </c>
      <c r="H8" s="20" t="n">
        <v>7.3512524</v>
      </c>
      <c r="I8" s="18" t="s">
        <v>404</v>
      </c>
      <c r="J8" s="20" t="s">
        <v>404</v>
      </c>
      <c r="K8" s="18" t="s">
        <v>404</v>
      </c>
      <c r="L8" s="20" t="s">
        <v>404</v>
      </c>
      <c r="M8" s="18" t="s">
        <v>404</v>
      </c>
      <c r="N8" s="20" t="s">
        <v>404</v>
      </c>
      <c r="O8" s="18" t="s">
        <v>404</v>
      </c>
      <c r="P8" s="20" t="s">
        <v>404</v>
      </c>
      <c r="Q8" s="18" t="n">
        <v>442.00145795</v>
      </c>
      <c r="R8" s="20" t="n">
        <v>15.08294081</v>
      </c>
    </row>
    <row r="9" spans="1:18">
      <c r="A9" s="15" t="s">
        <v>406</v>
      </c>
      <c r="B9" s="17" t="n">
        <v>9651</v>
      </c>
      <c r="C9" s="18">
        <f>(200.0/B9*100)</f>
        <v/>
      </c>
      <c r="D9" s="19" t="n">
        <v>9451</v>
      </c>
      <c r="E9" s="18" t="n">
        <v>516.18744462</v>
      </c>
      <c r="F9" s="20" t="n">
        <v>2.81452763</v>
      </c>
      <c r="G9" s="18" t="n">
        <v>486.01020422</v>
      </c>
      <c r="H9" s="20" t="n">
        <v>9.58741719</v>
      </c>
      <c r="I9" s="18" t="s">
        <v>404</v>
      </c>
      <c r="J9" s="20" t="s">
        <v>404</v>
      </c>
      <c r="K9" s="18" t="s">
        <v>404</v>
      </c>
      <c r="L9" s="20" t="s">
        <v>404</v>
      </c>
      <c r="M9" s="18" t="s">
        <v>404</v>
      </c>
      <c r="N9" s="20" t="s">
        <v>404</v>
      </c>
      <c r="O9" s="18" t="s">
        <v>404</v>
      </c>
      <c r="P9" s="20" t="s">
        <v>404</v>
      </c>
      <c r="Q9" s="18" t="n">
        <v>445.79092275</v>
      </c>
      <c r="R9" s="20" t="n">
        <v>16.67130149</v>
      </c>
    </row>
    <row r="10" spans="1:18">
      <c r="A10" s="15" t="s">
        <v>407</v>
      </c>
      <c r="B10" s="17" t="n">
        <v>20058</v>
      </c>
      <c r="C10" s="18">
        <f>(2798.0/B10*100)</f>
        <v/>
      </c>
      <c r="D10" s="19" t="n">
        <v>17260</v>
      </c>
      <c r="E10" s="18" t="n">
        <v>516.56600458</v>
      </c>
      <c r="F10" s="20" t="n">
        <v>2.61568073</v>
      </c>
      <c r="G10" s="18" t="n">
        <v>511.88943314</v>
      </c>
      <c r="H10" s="20" t="n">
        <v>8.70692753</v>
      </c>
      <c r="I10" s="18" t="s">
        <v>404</v>
      </c>
      <c r="J10" s="20" t="s">
        <v>404</v>
      </c>
      <c r="K10" s="18" t="s">
        <v>404</v>
      </c>
      <c r="L10" s="20" t="s">
        <v>404</v>
      </c>
      <c r="M10" s="18" t="s">
        <v>404</v>
      </c>
      <c r="N10" s="20" t="s">
        <v>404</v>
      </c>
      <c r="O10" s="18" t="s">
        <v>404</v>
      </c>
      <c r="P10" s="20" t="s">
        <v>404</v>
      </c>
      <c r="Q10" s="18" t="n">
        <v>535.03338417</v>
      </c>
      <c r="R10" s="20" t="n">
        <v>28.66981788</v>
      </c>
    </row>
    <row r="11" spans="1:18">
      <c r="A11" s="15" t="s">
        <v>408</v>
      </c>
      <c r="B11" s="17" t="n">
        <v>7053</v>
      </c>
      <c r="C11" s="18">
        <f>(137.0/B11*100)</f>
        <v/>
      </c>
      <c r="D11" s="19" t="n">
        <v>6916</v>
      </c>
      <c r="E11" s="18" t="n">
        <v>437.85880972</v>
      </c>
      <c r="F11" s="20" t="n">
        <v>3.89053502</v>
      </c>
      <c r="G11" s="18" t="n">
        <v>400.78401105</v>
      </c>
      <c r="H11" s="20" t="n">
        <v>5.46443898</v>
      </c>
      <c r="I11" s="18" t="s">
        <v>404</v>
      </c>
      <c r="J11" s="20" t="s">
        <v>404</v>
      </c>
      <c r="K11" s="18" t="s">
        <v>404</v>
      </c>
      <c r="L11" s="20" t="s">
        <v>404</v>
      </c>
      <c r="M11" s="18" t="s">
        <v>404</v>
      </c>
      <c r="N11" s="20" t="s">
        <v>404</v>
      </c>
      <c r="O11" s="18" t="s">
        <v>404</v>
      </c>
      <c r="P11" s="20" t="s">
        <v>404</v>
      </c>
      <c r="Q11" s="18" t="n">
        <v>395.32031122</v>
      </c>
      <c r="R11" s="20" t="n">
        <v>6.89193748</v>
      </c>
    </row>
    <row r="12" spans="1:18">
      <c r="A12" s="15" t="s">
        <v>409</v>
      </c>
      <c r="B12" s="17" t="n">
        <v>6894</v>
      </c>
      <c r="C12" s="18">
        <f>(106.0/B12*100)</f>
        <v/>
      </c>
      <c r="D12" s="19" t="n">
        <v>6788</v>
      </c>
      <c r="E12" s="18" t="n">
        <v>496.76942358</v>
      </c>
      <c r="F12" s="20" t="n">
        <v>3.02668258</v>
      </c>
      <c r="G12" s="18" t="n">
        <v>480.72744915</v>
      </c>
      <c r="H12" s="20" t="n">
        <v>8.63600585</v>
      </c>
      <c r="I12" s="18" t="s">
        <v>404</v>
      </c>
      <c r="J12" s="20" t="s">
        <v>404</v>
      </c>
      <c r="K12" s="18" t="s">
        <v>404</v>
      </c>
      <c r="L12" s="20" t="s">
        <v>404</v>
      </c>
      <c r="M12" s="18" t="s">
        <v>404</v>
      </c>
      <c r="N12" s="20" t="s">
        <v>404</v>
      </c>
      <c r="O12" s="18" t="s">
        <v>404</v>
      </c>
      <c r="P12" s="20" t="s">
        <v>404</v>
      </c>
      <c r="Q12" s="18" t="n">
        <v>428.46507107</v>
      </c>
      <c r="R12" s="20" t="n">
        <v>33.0062599</v>
      </c>
    </row>
    <row r="13" spans="1:18">
      <c r="A13" s="15" t="s">
        <v>410</v>
      </c>
      <c r="B13" s="17" t="n">
        <v>7161</v>
      </c>
      <c r="C13" s="18">
        <f>(1175.0/B13*100)</f>
        <v/>
      </c>
      <c r="D13" s="19" t="n">
        <v>5986</v>
      </c>
      <c r="E13" s="18" t="n">
        <v>511.72480245</v>
      </c>
      <c r="F13" s="20" t="n">
        <v>3.24533477</v>
      </c>
      <c r="G13" s="18" t="n">
        <v>507.85503232</v>
      </c>
      <c r="H13" s="20" t="n">
        <v>3.30908319</v>
      </c>
      <c r="I13" s="18" t="s">
        <v>404</v>
      </c>
      <c r="J13" s="20" t="s">
        <v>404</v>
      </c>
      <c r="K13" s="18" t="s">
        <v>404</v>
      </c>
      <c r="L13" s="20" t="s">
        <v>404</v>
      </c>
      <c r="M13" s="18" t="s">
        <v>404</v>
      </c>
      <c r="N13" s="20" t="s">
        <v>404</v>
      </c>
      <c r="O13" s="18" t="s">
        <v>404</v>
      </c>
      <c r="P13" s="20" t="s">
        <v>404</v>
      </c>
      <c r="Q13" s="18" t="n">
        <v>505.70058633</v>
      </c>
      <c r="R13" s="20" t="n">
        <v>8.34431434</v>
      </c>
    </row>
    <row r="14" spans="1:18">
      <c r="A14" s="15" t="s">
        <v>411</v>
      </c>
      <c r="B14" s="17" t="n">
        <v>5587</v>
      </c>
      <c r="C14" s="18">
        <f>(0.0/B14*100)</f>
        <v/>
      </c>
      <c r="D14" s="19" t="n">
        <v>5587</v>
      </c>
      <c r="E14" s="18" t="n">
        <v>521.50459392</v>
      </c>
      <c r="F14" s="20" t="n">
        <v>2.45727896</v>
      </c>
      <c r="G14" s="18" t="n">
        <v>516.0894358100001</v>
      </c>
      <c r="H14" s="20" t="n">
        <v>3.2742175</v>
      </c>
      <c r="I14" s="18" t="s">
        <v>404</v>
      </c>
      <c r="J14" s="20" t="s">
        <v>404</v>
      </c>
      <c r="K14" s="18" t="s">
        <v>404</v>
      </c>
      <c r="L14" s="20" t="s">
        <v>404</v>
      </c>
      <c r="M14" s="18" t="s">
        <v>404</v>
      </c>
      <c r="N14" s="20" t="s">
        <v>404</v>
      </c>
      <c r="O14" s="18" t="s">
        <v>404</v>
      </c>
      <c r="P14" s="20" t="s">
        <v>404</v>
      </c>
      <c r="Q14" s="18" t="n">
        <v>501.96824096</v>
      </c>
      <c r="R14" s="20" t="n">
        <v>15.61874732</v>
      </c>
    </row>
    <row r="15" spans="1:18">
      <c r="A15" s="15" t="s">
        <v>412</v>
      </c>
      <c r="B15" s="17" t="n">
        <v>5882</v>
      </c>
      <c r="C15" s="18">
        <f>(0.0/B15*100)</f>
        <v/>
      </c>
      <c r="D15" s="19" t="n">
        <v>5882</v>
      </c>
      <c r="E15" s="18" t="n">
        <v>514.28921658</v>
      </c>
      <c r="F15" s="20" t="n">
        <v>2.76902817</v>
      </c>
      <c r="G15" s="18" t="n">
        <v>502.74606005</v>
      </c>
      <c r="H15" s="20" t="n">
        <v>3.70542268</v>
      </c>
      <c r="I15" s="18" t="s">
        <v>404</v>
      </c>
      <c r="J15" s="20" t="s">
        <v>404</v>
      </c>
      <c r="K15" s="18" t="s">
        <v>404</v>
      </c>
      <c r="L15" s="20" t="s">
        <v>404</v>
      </c>
      <c r="M15" s="18" t="s">
        <v>404</v>
      </c>
      <c r="N15" s="20" t="s">
        <v>404</v>
      </c>
      <c r="O15" s="18" t="s">
        <v>404</v>
      </c>
      <c r="P15" s="20" t="s">
        <v>404</v>
      </c>
      <c r="Q15" s="18" t="n">
        <v>540.02322713</v>
      </c>
      <c r="R15" s="20" t="n">
        <v>23.62265128</v>
      </c>
    </row>
    <row r="16" spans="1:18">
      <c r="A16" s="15" t="s">
        <v>413</v>
      </c>
      <c r="B16" s="17" t="n">
        <v>6108</v>
      </c>
      <c r="C16" s="18">
        <f>(339.0/B16*100)</f>
        <v/>
      </c>
      <c r="D16" s="19" t="n">
        <v>5769</v>
      </c>
      <c r="E16" s="18" t="n">
        <v>503.94527473</v>
      </c>
      <c r="F16" s="20" t="n">
        <v>3.29772209</v>
      </c>
      <c r="G16" s="18" t="n">
        <v>453.24815729</v>
      </c>
      <c r="H16" s="20" t="n">
        <v>8.3032991</v>
      </c>
      <c r="I16" s="18" t="s">
        <v>404</v>
      </c>
      <c r="J16" s="20" t="s">
        <v>404</v>
      </c>
      <c r="K16" s="18" t="s">
        <v>404</v>
      </c>
      <c r="L16" s="20" t="s">
        <v>404</v>
      </c>
      <c r="M16" s="18" t="s">
        <v>404</v>
      </c>
      <c r="N16" s="20" t="s">
        <v>404</v>
      </c>
      <c r="O16" s="18" t="s">
        <v>404</v>
      </c>
      <c r="P16" s="20" t="s">
        <v>404</v>
      </c>
      <c r="Q16" s="18" t="n">
        <v>474.75746778</v>
      </c>
      <c r="R16" s="20" t="n">
        <v>29.76424467</v>
      </c>
    </row>
    <row r="17" spans="1:18">
      <c r="A17" s="15" t="s">
        <v>414</v>
      </c>
      <c r="B17" s="17" t="n">
        <v>6504</v>
      </c>
      <c r="C17" s="18">
        <f>(1325.0/B17*100)</f>
        <v/>
      </c>
      <c r="D17" s="19" t="n">
        <v>5179</v>
      </c>
      <c r="E17" s="18" t="n">
        <v>511.2045963</v>
      </c>
      <c r="F17" s="20" t="n">
        <v>4.39429713</v>
      </c>
      <c r="G17" s="18" t="n">
        <v>480.22582171</v>
      </c>
      <c r="H17" s="20" t="n">
        <v>8.98540661</v>
      </c>
      <c r="I17" s="18" t="s">
        <v>404</v>
      </c>
      <c r="J17" s="20" t="s">
        <v>404</v>
      </c>
      <c r="K17" s="18" t="s">
        <v>404</v>
      </c>
      <c r="L17" s="20" t="s">
        <v>404</v>
      </c>
      <c r="M17" s="18" t="s">
        <v>404</v>
      </c>
      <c r="N17" s="20" t="s">
        <v>404</v>
      </c>
      <c r="O17" s="18" t="s">
        <v>404</v>
      </c>
      <c r="P17" s="20" t="s">
        <v>404</v>
      </c>
      <c r="Q17" s="18" t="n">
        <v>565.65174411</v>
      </c>
      <c r="R17" s="20" t="n">
        <v>14.68292719</v>
      </c>
    </row>
    <row r="18" spans="1:18">
      <c r="A18" s="15" t="s">
        <v>415</v>
      </c>
      <c r="B18" s="17" t="n">
        <v>5532</v>
      </c>
      <c r="C18" s="18">
        <f>(0.0/B18*100)</f>
        <v/>
      </c>
      <c r="D18" s="19" t="n">
        <v>5532</v>
      </c>
      <c r="E18" s="18" t="n">
        <v>462.53477524</v>
      </c>
      <c r="F18" s="20" t="n">
        <v>3.91780358</v>
      </c>
      <c r="G18" s="18" t="n">
        <v>415.84453169</v>
      </c>
      <c r="H18" s="20" t="n">
        <v>10.58437072</v>
      </c>
      <c r="I18" s="18" t="s">
        <v>404</v>
      </c>
      <c r="J18" s="20" t="s">
        <v>404</v>
      </c>
      <c r="K18" s="18" t="s">
        <v>404</v>
      </c>
      <c r="L18" s="20" t="s">
        <v>404</v>
      </c>
      <c r="M18" s="18" t="s">
        <v>404</v>
      </c>
      <c r="N18" s="20" t="s">
        <v>404</v>
      </c>
      <c r="O18" s="18" t="s">
        <v>404</v>
      </c>
      <c r="P18" s="20" t="s">
        <v>404</v>
      </c>
      <c r="Q18" s="18" t="n">
        <v>465.53320875</v>
      </c>
      <c r="R18" s="20" t="n">
        <v>17.02409816</v>
      </c>
    </row>
    <row r="19" spans="1:18">
      <c r="A19" s="15" t="s">
        <v>416</v>
      </c>
      <c r="B19" s="17" t="n">
        <v>5658</v>
      </c>
      <c r="C19" s="18">
        <f>(327.0/B19*100)</f>
        <v/>
      </c>
      <c r="D19" s="19" t="n">
        <v>5331</v>
      </c>
      <c r="E19" s="18" t="n">
        <v>503.3444138</v>
      </c>
      <c r="F19" s="20" t="n">
        <v>5.23028361</v>
      </c>
      <c r="G19" s="18" t="n">
        <v>455.78496718</v>
      </c>
      <c r="H19" s="20" t="n">
        <v>5.61121561</v>
      </c>
      <c r="I19" s="18" t="s">
        <v>404</v>
      </c>
      <c r="J19" s="20" t="s">
        <v>404</v>
      </c>
      <c r="K19" s="18" t="s">
        <v>404</v>
      </c>
      <c r="L19" s="20" t="s">
        <v>404</v>
      </c>
      <c r="M19" s="18" t="s">
        <v>404</v>
      </c>
      <c r="N19" s="20" t="s">
        <v>404</v>
      </c>
      <c r="O19" s="18" t="s">
        <v>404</v>
      </c>
      <c r="P19" s="20" t="s">
        <v>404</v>
      </c>
      <c r="Q19" s="18" t="n">
        <v>443.94724359</v>
      </c>
      <c r="R19" s="20" t="n">
        <v>38.48935592</v>
      </c>
    </row>
    <row r="20" spans="1:18">
      <c r="A20" s="15" t="s">
        <v>417</v>
      </c>
      <c r="B20" s="17" t="n">
        <v>3371</v>
      </c>
      <c r="C20" s="18">
        <f>(24.0/B20*100)</f>
        <v/>
      </c>
      <c r="D20" s="19" t="n">
        <v>3347</v>
      </c>
      <c r="E20" s="18" t="n">
        <v>487.22379462</v>
      </c>
      <c r="F20" s="20" t="n">
        <v>2.52188298</v>
      </c>
      <c r="G20" s="18" t="n">
        <v>489.69656349</v>
      </c>
      <c r="H20" s="20" t="n">
        <v>2.95105949</v>
      </c>
      <c r="I20" s="18" t="s">
        <v>404</v>
      </c>
      <c r="J20" s="20" t="s">
        <v>404</v>
      </c>
      <c r="K20" s="18" t="s">
        <v>404</v>
      </c>
      <c r="L20" s="20" t="s">
        <v>404</v>
      </c>
      <c r="M20" s="18" t="s">
        <v>404</v>
      </c>
      <c r="N20" s="20" t="s">
        <v>404</v>
      </c>
      <c r="O20" s="18" t="s">
        <v>404</v>
      </c>
      <c r="P20" s="20" t="s">
        <v>404</v>
      </c>
      <c r="Q20" s="18" t="n">
        <v>445.23090776</v>
      </c>
      <c r="R20" s="20" t="n">
        <v>22.82089773</v>
      </c>
    </row>
    <row r="21" spans="1:18">
      <c r="A21" s="15" t="s">
        <v>418</v>
      </c>
      <c r="B21" s="17" t="n">
        <v>5741</v>
      </c>
      <c r="C21" s="18">
        <f>(0.0/B21*100)</f>
        <v/>
      </c>
      <c r="D21" s="19" t="n">
        <v>5741</v>
      </c>
      <c r="E21" s="18" t="n">
        <v>506.24612822</v>
      </c>
      <c r="F21" s="20" t="n">
        <v>2.07424258</v>
      </c>
      <c r="G21" s="18" t="n">
        <v>473.88909485</v>
      </c>
      <c r="H21" s="20" t="n">
        <v>17.30715918</v>
      </c>
      <c r="I21" s="18" t="s">
        <v>404</v>
      </c>
      <c r="J21" s="20" t="s">
        <v>404</v>
      </c>
      <c r="K21" s="18" t="s">
        <v>404</v>
      </c>
      <c r="L21" s="20" t="s">
        <v>404</v>
      </c>
      <c r="M21" s="18" t="s">
        <v>404</v>
      </c>
      <c r="N21" s="20" t="s">
        <v>404</v>
      </c>
      <c r="O21" s="18" t="s">
        <v>404</v>
      </c>
      <c r="P21" s="20" t="s">
        <v>404</v>
      </c>
      <c r="Q21" s="18" t="n">
        <v>493.27055706</v>
      </c>
      <c r="R21" s="20" t="n">
        <v>8.111127160000001</v>
      </c>
    </row>
    <row r="22" spans="1:18">
      <c r="A22" s="15" t="s">
        <v>419</v>
      </c>
      <c r="B22" s="17" t="n">
        <v>6598</v>
      </c>
      <c r="C22" s="18">
        <f>(0.0/B22*100)</f>
        <v/>
      </c>
      <c r="D22" s="19" t="n">
        <v>6598</v>
      </c>
      <c r="E22" s="18" t="n">
        <v>476.24584494</v>
      </c>
      <c r="F22" s="20" t="n">
        <v>5.0311526</v>
      </c>
      <c r="G22" s="18" t="n">
        <v>454.25313209</v>
      </c>
      <c r="H22" s="20" t="n">
        <v>10.13723254</v>
      </c>
      <c r="I22" s="18" t="s">
        <v>404</v>
      </c>
      <c r="J22" s="20" t="s">
        <v>404</v>
      </c>
      <c r="K22" s="18" t="s">
        <v>404</v>
      </c>
      <c r="L22" s="20" t="s">
        <v>404</v>
      </c>
      <c r="M22" s="18" t="s">
        <v>404</v>
      </c>
      <c r="N22" s="20" t="s">
        <v>404</v>
      </c>
      <c r="O22" s="18" t="s">
        <v>404</v>
      </c>
      <c r="P22" s="20" t="s">
        <v>404</v>
      </c>
      <c r="Q22" s="18" t="n">
        <v>371.63263697</v>
      </c>
      <c r="R22" s="20" t="n">
        <v>44.20737839</v>
      </c>
    </row>
    <row r="23" spans="1:18">
      <c r="A23" s="15" t="s">
        <v>420</v>
      </c>
      <c r="B23" s="17" t="n">
        <v>11583</v>
      </c>
      <c r="C23" s="18">
        <f>(0.0/B23*100)</f>
        <v/>
      </c>
      <c r="D23" s="19" t="n">
        <v>11583</v>
      </c>
      <c r="E23" s="18" t="s">
        <v>404</v>
      </c>
      <c r="F23" s="20" t="s">
        <v>404</v>
      </c>
      <c r="G23" s="18" t="s">
        <v>404</v>
      </c>
      <c r="H23" s="20" t="s">
        <v>404</v>
      </c>
      <c r="I23" s="18" t="s">
        <v>404</v>
      </c>
      <c r="J23" s="20" t="s">
        <v>404</v>
      </c>
      <c r="K23" s="18" t="s">
        <v>404</v>
      </c>
      <c r="L23" s="20" t="s">
        <v>404</v>
      </c>
      <c r="M23" s="18" t="n">
        <v>489.72873084</v>
      </c>
      <c r="N23" s="20" t="n">
        <v>2.84541514</v>
      </c>
      <c r="O23" s="18" t="s">
        <v>404</v>
      </c>
      <c r="P23" s="20" t="s">
        <v>404</v>
      </c>
      <c r="Q23" s="18" t="s">
        <v>404</v>
      </c>
      <c r="R23" s="20" t="s">
        <v>404</v>
      </c>
    </row>
    <row r="24" spans="1:18">
      <c r="A24" s="15" t="s">
        <v>421</v>
      </c>
      <c r="B24" s="17" t="n">
        <v>6647</v>
      </c>
      <c r="C24" s="18">
        <f>(0.0/B24*100)</f>
        <v/>
      </c>
      <c r="D24" s="19" t="n">
        <v>6647</v>
      </c>
      <c r="E24" s="18" t="n">
        <v>548.75494273</v>
      </c>
      <c r="F24" s="20" t="n">
        <v>5.40873319</v>
      </c>
      <c r="G24" s="18" t="n">
        <v>517.72172131</v>
      </c>
      <c r="H24" s="20" t="n">
        <v>4.29130328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529.98207555</v>
      </c>
      <c r="F25" s="20" t="n">
        <v>4.5442271</v>
      </c>
      <c r="G25" s="18" t="n">
        <v>502.6599069</v>
      </c>
      <c r="H25" s="20" t="n">
        <v>9.74041939</v>
      </c>
      <c r="I25" s="18" t="s">
        <v>404</v>
      </c>
      <c r="J25" s="20" t="s">
        <v>404</v>
      </c>
      <c r="K25" s="18" t="s">
        <v>404</v>
      </c>
      <c r="L25" s="20" t="s">
        <v>404</v>
      </c>
      <c r="M25" s="18" t="s">
        <v>404</v>
      </c>
      <c r="N25" s="20" t="s">
        <v>404</v>
      </c>
      <c r="O25" s="18" t="s">
        <v>404</v>
      </c>
      <c r="P25" s="20" t="s">
        <v>404</v>
      </c>
      <c r="Q25" s="18" t="n">
        <v>499.05215399</v>
      </c>
      <c r="R25" s="20" t="n">
        <v>27.2814747</v>
      </c>
    </row>
    <row r="26" spans="1:18">
      <c r="A26" s="15" t="s">
        <v>423</v>
      </c>
      <c r="B26" s="17" t="n">
        <v>4869</v>
      </c>
      <c r="C26" s="18">
        <f>(11.0/B26*100)</f>
        <v/>
      </c>
      <c r="D26" s="19" t="n">
        <v>4858</v>
      </c>
      <c r="E26" s="18" t="n">
        <v>485.48114523</v>
      </c>
      <c r="F26" s="20" t="n">
        <v>2.03015735</v>
      </c>
      <c r="G26" s="18" t="n">
        <v>457.31909388</v>
      </c>
      <c r="H26" s="20" t="n">
        <v>6.97856753</v>
      </c>
      <c r="I26" s="18" t="s">
        <v>404</v>
      </c>
      <c r="J26" s="20" t="s">
        <v>404</v>
      </c>
      <c r="K26" s="18" t="s">
        <v>404</v>
      </c>
      <c r="L26" s="20" t="s">
        <v>404</v>
      </c>
      <c r="M26" s="18" t="s">
        <v>404</v>
      </c>
      <c r="N26" s="20" t="s">
        <v>404</v>
      </c>
      <c r="O26" s="18" t="s">
        <v>404</v>
      </c>
      <c r="P26" s="20" t="s">
        <v>404</v>
      </c>
      <c r="Q26" s="18" t="n">
        <v>465.55862478</v>
      </c>
      <c r="R26" s="20" t="n">
        <v>14.76242269</v>
      </c>
    </row>
    <row r="27" spans="1:18">
      <c r="A27" s="15" t="s">
        <v>424</v>
      </c>
      <c r="B27" s="17" t="n">
        <v>5299</v>
      </c>
      <c r="C27" s="18">
        <f>(0.0/B27*100)</f>
        <v/>
      </c>
      <c r="D27" s="19" t="n">
        <v>5299</v>
      </c>
      <c r="E27" s="18" t="n">
        <v>488.50139314</v>
      </c>
      <c r="F27" s="20" t="n">
        <v>1.31342755</v>
      </c>
      <c r="G27" s="18" t="n">
        <v>435.74953537</v>
      </c>
      <c r="H27" s="20" t="n">
        <v>6.34087556</v>
      </c>
      <c r="I27" s="18" t="s">
        <v>404</v>
      </c>
      <c r="J27" s="20" t="s">
        <v>404</v>
      </c>
      <c r="K27" s="18" t="s">
        <v>404</v>
      </c>
      <c r="L27" s="20" t="s">
        <v>404</v>
      </c>
      <c r="M27" s="18" t="s">
        <v>404</v>
      </c>
      <c r="N27" s="20" t="s">
        <v>404</v>
      </c>
      <c r="O27" s="18" t="s">
        <v>404</v>
      </c>
      <c r="P27" s="20" t="s">
        <v>404</v>
      </c>
      <c r="Q27" s="18" t="n">
        <v>455.85853255</v>
      </c>
      <c r="R27" s="20" t="n">
        <v>8.998450010000001</v>
      </c>
    </row>
    <row r="28" spans="1:18">
      <c r="A28" s="15" t="s">
        <v>425</v>
      </c>
      <c r="B28" s="17" t="n">
        <v>7568</v>
      </c>
      <c r="C28" s="18">
        <f>(0.0/B28*100)</f>
        <v/>
      </c>
      <c r="D28" s="19" t="n">
        <v>7568</v>
      </c>
      <c r="E28" s="18" t="n">
        <v>429.22993617</v>
      </c>
      <c r="F28" s="20" t="n">
        <v>4.32860869</v>
      </c>
      <c r="G28" s="18" t="n">
        <v>394.61062097</v>
      </c>
      <c r="H28" s="20" t="n">
        <v>2.91187008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525.08193879</v>
      </c>
      <c r="F29" s="20" t="n">
        <v>5.81188541</v>
      </c>
      <c r="G29" s="18" t="n">
        <v>471.44625272</v>
      </c>
      <c r="H29" s="20" t="n">
        <v>13.84910086</v>
      </c>
      <c r="I29" s="18" t="s">
        <v>404</v>
      </c>
      <c r="J29" s="20" t="s">
        <v>404</v>
      </c>
      <c r="K29" s="18" t="s">
        <v>404</v>
      </c>
      <c r="L29" s="20" t="s">
        <v>404</v>
      </c>
      <c r="M29" s="18" t="s">
        <v>404</v>
      </c>
      <c r="N29" s="20" t="s">
        <v>404</v>
      </c>
      <c r="O29" s="18" t="s">
        <v>404</v>
      </c>
      <c r="P29" s="20" t="s">
        <v>404</v>
      </c>
      <c r="Q29" s="18" t="n">
        <v>501.19080558</v>
      </c>
      <c r="R29" s="20" t="n">
        <v>14.7750725</v>
      </c>
    </row>
    <row r="30" spans="1:18">
      <c r="A30" s="15" t="s">
        <v>427</v>
      </c>
      <c r="B30" s="17" t="n">
        <v>4520</v>
      </c>
      <c r="C30" s="18">
        <f>(929.0/B30*100)</f>
        <v/>
      </c>
      <c r="D30" s="19" t="n">
        <v>3591</v>
      </c>
      <c r="E30" s="18" t="n">
        <v>498.10733589</v>
      </c>
      <c r="F30" s="20" t="n">
        <v>2.80100947</v>
      </c>
      <c r="G30" s="18" t="n">
        <v>487.83745776</v>
      </c>
      <c r="H30" s="20" t="n">
        <v>9.475476929999999</v>
      </c>
      <c r="I30" s="18" t="s">
        <v>404</v>
      </c>
      <c r="J30" s="20" t="s">
        <v>404</v>
      </c>
      <c r="K30" s="18" t="s">
        <v>404</v>
      </c>
      <c r="L30" s="20" t="s">
        <v>404</v>
      </c>
      <c r="M30" s="18" t="s">
        <v>404</v>
      </c>
      <c r="N30" s="20" t="s">
        <v>404</v>
      </c>
      <c r="O30" s="18" t="s">
        <v>404</v>
      </c>
      <c r="P30" s="20" t="s">
        <v>404</v>
      </c>
      <c r="Q30" s="18" t="n">
        <v>470.33194558</v>
      </c>
      <c r="R30" s="20" t="n">
        <v>9.2638587</v>
      </c>
    </row>
    <row r="31" spans="1:18">
      <c r="A31" s="15" t="s">
        <v>428</v>
      </c>
      <c r="B31" s="17" t="n">
        <v>5456</v>
      </c>
      <c r="C31" s="18">
        <f>(502.0/B31*100)</f>
        <v/>
      </c>
      <c r="D31" s="19" t="n">
        <v>4954</v>
      </c>
      <c r="E31" s="18" t="n">
        <v>506.45190205</v>
      </c>
      <c r="F31" s="20" t="n">
        <v>2.73082453</v>
      </c>
      <c r="G31" s="18" t="n">
        <v>495.58500007</v>
      </c>
      <c r="H31" s="20" t="n">
        <v>3.44425868</v>
      </c>
      <c r="I31" s="18" t="s">
        <v>404</v>
      </c>
      <c r="J31" s="20" t="s">
        <v>404</v>
      </c>
      <c r="K31" s="18" t="s">
        <v>404</v>
      </c>
      <c r="L31" s="20" t="s">
        <v>404</v>
      </c>
      <c r="M31" s="18" t="s">
        <v>404</v>
      </c>
      <c r="N31" s="20" t="s">
        <v>404</v>
      </c>
      <c r="O31" s="18" t="s">
        <v>404</v>
      </c>
      <c r="P31" s="20" t="s">
        <v>404</v>
      </c>
      <c r="Q31" s="18" t="n">
        <v>496.07347218</v>
      </c>
      <c r="R31" s="20" t="n">
        <v>13.75430143</v>
      </c>
    </row>
    <row r="32" spans="1:18">
      <c r="A32" s="15" t="s">
        <v>429</v>
      </c>
      <c r="B32" s="17" t="n">
        <v>4478</v>
      </c>
      <c r="C32" s="18">
        <f>(0.0/B32*100)</f>
        <v/>
      </c>
      <c r="D32" s="19" t="n">
        <v>4478</v>
      </c>
      <c r="E32" s="18" t="n">
        <v>503.12122678</v>
      </c>
      <c r="F32" s="20" t="n">
        <v>3.2139458</v>
      </c>
      <c r="G32" s="18" t="n">
        <v>506.83913221</v>
      </c>
      <c r="H32" s="20" t="n">
        <v>4.31245041</v>
      </c>
      <c r="I32" s="18" t="s">
        <v>404</v>
      </c>
      <c r="J32" s="20" t="s">
        <v>404</v>
      </c>
      <c r="K32" s="18" t="s">
        <v>404</v>
      </c>
      <c r="L32" s="20" t="s">
        <v>404</v>
      </c>
      <c r="M32" s="18" t="s">
        <v>404</v>
      </c>
      <c r="N32" s="20" t="s">
        <v>404</v>
      </c>
      <c r="O32" s="18" t="s">
        <v>404</v>
      </c>
      <c r="P32" s="20" t="s">
        <v>404</v>
      </c>
      <c r="Q32" s="18" t="n">
        <v>512.96167937</v>
      </c>
      <c r="R32" s="20" t="n">
        <v>18.6984295</v>
      </c>
    </row>
    <row r="33" spans="1:18">
      <c r="A33" s="15" t="s">
        <v>430</v>
      </c>
      <c r="B33" s="17" t="n">
        <v>7325</v>
      </c>
      <c r="C33" s="18">
        <f>(29.0/B33*100)</f>
        <v/>
      </c>
      <c r="D33" s="19" t="n">
        <v>7296</v>
      </c>
      <c r="E33" s="18" t="n">
        <v>493.58909697</v>
      </c>
      <c r="F33" s="20" t="n">
        <v>2.66550705</v>
      </c>
      <c r="G33" s="18" t="n">
        <v>462.14859785</v>
      </c>
      <c r="H33" s="20" t="n">
        <v>12.11152634</v>
      </c>
      <c r="I33" s="18" t="s">
        <v>404</v>
      </c>
      <c r="J33" s="20" t="s">
        <v>404</v>
      </c>
      <c r="K33" s="18" t="s">
        <v>404</v>
      </c>
      <c r="L33" s="20" t="s">
        <v>404</v>
      </c>
      <c r="M33" s="18" t="s">
        <v>404</v>
      </c>
      <c r="N33" s="20" t="s">
        <v>404</v>
      </c>
      <c r="O33" s="18" t="s">
        <v>404</v>
      </c>
      <c r="P33" s="20" t="s">
        <v>404</v>
      </c>
      <c r="Q33" s="18" t="n">
        <v>542.2733279</v>
      </c>
      <c r="R33" s="20" t="n">
        <v>16.4813937</v>
      </c>
    </row>
    <row r="34" spans="1:18">
      <c r="A34" s="15" t="s">
        <v>431</v>
      </c>
      <c r="B34" s="17" t="n">
        <v>6350</v>
      </c>
      <c r="C34" s="18">
        <f>(0.0/B34*100)</f>
        <v/>
      </c>
      <c r="D34" s="19" t="n">
        <v>6350</v>
      </c>
      <c r="E34" s="18" t="n">
        <v>484.9251305</v>
      </c>
      <c r="F34" s="20" t="n">
        <v>4.04037609</v>
      </c>
      <c r="G34" s="18" t="n">
        <v>457.7997903</v>
      </c>
      <c r="H34" s="20" t="n">
        <v>5.46166377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512.4261973</v>
      </c>
      <c r="F35" s="20" t="n">
        <v>1.50085423</v>
      </c>
      <c r="G35" s="18" t="n">
        <v>510.85370243</v>
      </c>
      <c r="H35" s="20" t="n">
        <v>2.67209559</v>
      </c>
      <c r="I35" s="18" t="s">
        <v>404</v>
      </c>
      <c r="J35" s="20" t="s">
        <v>404</v>
      </c>
      <c r="K35" s="18" t="s">
        <v>404</v>
      </c>
      <c r="L35" s="20" t="s">
        <v>404</v>
      </c>
      <c r="M35" s="18" t="s">
        <v>404</v>
      </c>
      <c r="N35" s="20" t="s">
        <v>404</v>
      </c>
      <c r="O35" s="18" t="s">
        <v>404</v>
      </c>
      <c r="P35" s="20" t="s">
        <v>404</v>
      </c>
      <c r="Q35" s="18" t="n">
        <v>508.86459775</v>
      </c>
      <c r="R35" s="20" t="n">
        <v>15.31720894</v>
      </c>
    </row>
    <row r="36" spans="1:18">
      <c r="A36" s="15" t="s">
        <v>433</v>
      </c>
      <c r="B36" s="17" t="n">
        <v>6736</v>
      </c>
      <c r="C36" s="18">
        <f>(10.0/B36*100)</f>
        <v/>
      </c>
      <c r="D36" s="19" t="n">
        <v>6726</v>
      </c>
      <c r="E36" s="18" t="n">
        <v>486.84256284</v>
      </c>
      <c r="F36" s="20" t="n">
        <v>2.5063265</v>
      </c>
      <c r="G36" s="18" t="n">
        <v>481.59852014</v>
      </c>
      <c r="H36" s="20" t="n">
        <v>4.7684621</v>
      </c>
      <c r="I36" s="18" t="s">
        <v>404</v>
      </c>
      <c r="J36" s="20" t="s">
        <v>404</v>
      </c>
      <c r="K36" s="18" t="s">
        <v>404</v>
      </c>
      <c r="L36" s="20" t="s">
        <v>404</v>
      </c>
      <c r="M36" s="18" t="s">
        <v>404</v>
      </c>
      <c r="N36" s="20" t="s">
        <v>404</v>
      </c>
      <c r="O36" s="18" t="s">
        <v>404</v>
      </c>
      <c r="P36" s="20" t="s">
        <v>404</v>
      </c>
      <c r="Q36" s="18" t="n">
        <v>524.93229268</v>
      </c>
      <c r="R36" s="20" t="n">
        <v>8.40258875</v>
      </c>
    </row>
    <row r="37" spans="1:18">
      <c r="A37" s="15" t="s">
        <v>434</v>
      </c>
      <c r="B37" s="17" t="n">
        <v>5458</v>
      </c>
      <c r="C37" s="18">
        <f>(0.0/B37*100)</f>
        <v/>
      </c>
      <c r="D37" s="19" t="n">
        <v>5458</v>
      </c>
      <c r="E37" s="18" t="n">
        <v>492.64390806</v>
      </c>
      <c r="F37" s="20" t="n">
        <v>3.51412941</v>
      </c>
      <c r="G37" s="18" t="n">
        <v>497.23272968</v>
      </c>
      <c r="H37" s="20" t="n">
        <v>6.04623221</v>
      </c>
      <c r="I37" s="18" t="s">
        <v>404</v>
      </c>
      <c r="J37" s="20" t="s">
        <v>404</v>
      </c>
      <c r="K37" s="18" t="s">
        <v>404</v>
      </c>
      <c r="L37" s="20" t="s">
        <v>404</v>
      </c>
      <c r="M37" s="18" t="s">
        <v>404</v>
      </c>
      <c r="N37" s="20" t="s">
        <v>404</v>
      </c>
      <c r="O37" s="18" t="s">
        <v>404</v>
      </c>
      <c r="P37" s="20" t="s">
        <v>404</v>
      </c>
      <c r="Q37" s="18" t="n">
        <v>463.24913974</v>
      </c>
      <c r="R37" s="20" t="n">
        <v>9.410695860000001</v>
      </c>
    </row>
    <row r="38" spans="1:18">
      <c r="A38" s="15" t="s">
        <v>435</v>
      </c>
      <c r="B38" s="17" t="n">
        <v>5860</v>
      </c>
      <c r="C38" s="18">
        <f>(268.0/B38*100)</f>
        <v/>
      </c>
      <c r="D38" s="19" t="n">
        <v>5592</v>
      </c>
      <c r="E38" s="18" t="n">
        <v>525.26591854</v>
      </c>
      <c r="F38" s="20" t="n">
        <v>3.69745128</v>
      </c>
      <c r="G38" s="18" t="n">
        <v>498.81887014</v>
      </c>
      <c r="H38" s="20" t="n">
        <v>8.675701</v>
      </c>
      <c r="I38" s="18" t="s">
        <v>404</v>
      </c>
      <c r="J38" s="20" t="s">
        <v>404</v>
      </c>
      <c r="K38" s="18" t="s">
        <v>404</v>
      </c>
      <c r="L38" s="20" t="s">
        <v>404</v>
      </c>
      <c r="M38" s="18" t="s">
        <v>404</v>
      </c>
      <c r="N38" s="20" t="s">
        <v>404</v>
      </c>
      <c r="O38" s="18" t="s">
        <v>404</v>
      </c>
      <c r="P38" s="20" t="s">
        <v>404</v>
      </c>
      <c r="Q38" s="18" t="n">
        <v>530.33921286</v>
      </c>
      <c r="R38" s="20" t="n">
        <v>38.10487729</v>
      </c>
    </row>
    <row r="39" spans="1:18">
      <c r="A39" s="15" t="s">
        <v>436</v>
      </c>
      <c r="B39" s="17" t="n">
        <v>5895</v>
      </c>
      <c r="C39" s="18">
        <f>(0.0/B39*100)</f>
        <v/>
      </c>
      <c r="D39" s="19" t="n">
        <v>5895</v>
      </c>
      <c r="E39" s="18" t="n">
        <v>460.81050282</v>
      </c>
      <c r="F39" s="20" t="n">
        <v>9.37225546</v>
      </c>
      <c r="G39" s="18" t="n">
        <v>404.54175498</v>
      </c>
      <c r="H39" s="20" t="n">
        <v>4.50085202</v>
      </c>
      <c r="I39" s="18" t="s">
        <v>404</v>
      </c>
      <c r="J39" s="20" t="s">
        <v>404</v>
      </c>
      <c r="K39" s="18" t="s">
        <v>404</v>
      </c>
      <c r="L39" s="20" t="s">
        <v>404</v>
      </c>
      <c r="M39" s="18" t="s">
        <v>404</v>
      </c>
      <c r="N39" s="20" t="s">
        <v>404</v>
      </c>
      <c r="O39" s="18" t="s">
        <v>404</v>
      </c>
      <c r="P39" s="20" t="s">
        <v>404</v>
      </c>
      <c r="Q39" s="18" t="n">
        <v>417.88100973</v>
      </c>
      <c r="R39" s="20" t="n">
        <v>23.43220922</v>
      </c>
    </row>
    <row r="40" spans="1:18">
      <c r="A40" s="15" t="s">
        <v>437</v>
      </c>
      <c r="B40" s="17" t="n">
        <v>14157</v>
      </c>
      <c r="C40" s="18">
        <f>(2628.0/B40*100)</f>
        <v/>
      </c>
      <c r="D40" s="19" t="n">
        <v>11529</v>
      </c>
      <c r="E40" s="18" t="n">
        <v>495.67222227</v>
      </c>
      <c r="F40" s="20" t="n">
        <v>3.64844286</v>
      </c>
      <c r="G40" s="18" t="n">
        <v>481.76296428</v>
      </c>
      <c r="H40" s="20" t="n">
        <v>7.21646135</v>
      </c>
      <c r="I40" s="18" t="s">
        <v>404</v>
      </c>
      <c r="J40" s="20" t="s">
        <v>404</v>
      </c>
      <c r="K40" s="18" t="s">
        <v>404</v>
      </c>
      <c r="L40" s="20" t="s">
        <v>404</v>
      </c>
      <c r="M40" s="18" t="s">
        <v>404</v>
      </c>
      <c r="N40" s="20" t="s">
        <v>404</v>
      </c>
      <c r="O40" s="18" t="s">
        <v>404</v>
      </c>
      <c r="P40" s="20" t="s">
        <v>404</v>
      </c>
      <c r="Q40" s="18" t="n">
        <v>490.60890394</v>
      </c>
      <c r="R40" s="20" t="n">
        <v>12.37250949</v>
      </c>
    </row>
    <row r="41" spans="1:18">
      <c r="A41" s="15" t="s">
        <v>438</v>
      </c>
      <c r="B41" s="17" t="n">
        <v>5712</v>
      </c>
      <c r="C41" s="18">
        <f>(70.0/B41*100)</f>
        <v/>
      </c>
      <c r="D41" s="19" t="n">
        <v>5642</v>
      </c>
      <c r="E41" s="18" t="n">
        <v>472.45371906</v>
      </c>
      <c r="F41" s="20" t="n">
        <v>3.12568442</v>
      </c>
      <c r="G41" s="18" t="n">
        <v>452.80926161</v>
      </c>
      <c r="H41" s="20" t="n">
        <v>14.60705211</v>
      </c>
      <c r="I41" s="18" t="s">
        <v>404</v>
      </c>
      <c r="J41" s="20" t="s">
        <v>404</v>
      </c>
      <c r="K41" s="18" t="s">
        <v>404</v>
      </c>
      <c r="L41" s="20" t="s">
        <v>404</v>
      </c>
      <c r="M41" s="18" t="s">
        <v>404</v>
      </c>
      <c r="N41" s="20" t="s">
        <v>404</v>
      </c>
      <c r="O41" s="18" t="s">
        <v>404</v>
      </c>
      <c r="P41" s="20" t="s">
        <v>404</v>
      </c>
      <c r="Q41" s="18" t="n">
        <v>470.33606486</v>
      </c>
      <c r="R41" s="20" t="n">
        <v>22.84769527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417.57095671</v>
      </c>
      <c r="F44" s="20" t="n">
        <v>4.2249744</v>
      </c>
      <c r="G44" s="18" t="n">
        <v>400.4996283</v>
      </c>
      <c r="H44" s="20" t="n">
        <v>6.68387354</v>
      </c>
      <c r="I44" s="18" t="s">
        <v>404</v>
      </c>
      <c r="J44" s="20" t="s">
        <v>404</v>
      </c>
      <c r="K44" s="18" t="s">
        <v>404</v>
      </c>
      <c r="L44" s="20" t="s">
        <v>404</v>
      </c>
      <c r="M44" s="18" t="s">
        <v>404</v>
      </c>
      <c r="N44" s="20" t="s">
        <v>404</v>
      </c>
      <c r="O44" s="18" t="s">
        <v>404</v>
      </c>
      <c r="P44" s="20" t="s">
        <v>404</v>
      </c>
      <c r="Q44" s="18" t="n">
        <v>393.71077311</v>
      </c>
      <c r="R44" s="20" t="n">
        <v>26.22670005</v>
      </c>
    </row>
    <row r="45" spans="1:18">
      <c r="A45" s="15" t="s">
        <v>442</v>
      </c>
      <c r="B45" s="17" t="n">
        <v>5519</v>
      </c>
      <c r="C45" s="18">
        <f>(0.0/B45*100)</f>
        <v/>
      </c>
      <c r="D45" s="19" t="n">
        <v>5519</v>
      </c>
      <c r="E45" s="18" t="n">
        <v>366.07683196</v>
      </c>
      <c r="F45" s="20" t="n">
        <v>4.79428909</v>
      </c>
      <c r="G45" s="18" t="n">
        <v>355.36689041</v>
      </c>
      <c r="H45" s="20" t="n">
        <v>5.08517312</v>
      </c>
      <c r="I45" s="18" t="s">
        <v>404</v>
      </c>
      <c r="J45" s="20" t="s">
        <v>404</v>
      </c>
      <c r="K45" s="18" t="s">
        <v>404</v>
      </c>
      <c r="L45" s="20" t="s">
        <v>404</v>
      </c>
      <c r="M45" s="18" t="s">
        <v>404</v>
      </c>
      <c r="N45" s="20" t="s">
        <v>404</v>
      </c>
      <c r="O45" s="18" t="n">
        <v>320.66851589</v>
      </c>
      <c r="P45" s="20" t="n">
        <v>20.9493321</v>
      </c>
      <c r="Q45" s="18" t="n">
        <v>344.05852462</v>
      </c>
      <c r="R45" s="20" t="n">
        <v>5.45440664</v>
      </c>
    </row>
    <row r="46" spans="1:18">
      <c r="A46" s="15" t="s">
        <v>443</v>
      </c>
      <c r="B46" s="17" t="n">
        <v>23141</v>
      </c>
      <c r="C46" s="18">
        <f>(4196.0/B46*100)</f>
        <v/>
      </c>
      <c r="D46" s="19" t="n">
        <v>18945</v>
      </c>
      <c r="E46" s="18" t="n">
        <v>404.07261303</v>
      </c>
      <c r="F46" s="20" t="n">
        <v>5.56779829</v>
      </c>
      <c r="G46" s="18" t="n">
        <v>367.40423882</v>
      </c>
      <c r="H46" s="20" t="n">
        <v>4.52555103</v>
      </c>
      <c r="I46" s="18" t="s">
        <v>404</v>
      </c>
      <c r="J46" s="20" t="s">
        <v>404</v>
      </c>
      <c r="K46" s="18" t="s">
        <v>404</v>
      </c>
      <c r="L46" s="20" t="s">
        <v>404</v>
      </c>
      <c r="M46" s="18" t="s">
        <v>404</v>
      </c>
      <c r="N46" s="20" t="s">
        <v>404</v>
      </c>
      <c r="O46" s="18" t="s">
        <v>404</v>
      </c>
      <c r="P46" s="20" t="s">
        <v>404</v>
      </c>
      <c r="Q46" s="18" t="n">
        <v>344.4951677</v>
      </c>
      <c r="R46" s="20" t="n">
        <v>8.576754810000001</v>
      </c>
    </row>
    <row r="47" spans="1:18">
      <c r="A47" s="15" t="s">
        <v>444</v>
      </c>
      <c r="B47" s="17" t="n">
        <v>5928</v>
      </c>
      <c r="C47" s="18">
        <f>(0.0/B47*100)</f>
        <v/>
      </c>
      <c r="D47" s="19" t="n">
        <v>5928</v>
      </c>
      <c r="E47" s="18" t="n">
        <v>455.79968104</v>
      </c>
      <c r="F47" s="20" t="n">
        <v>5.95912836</v>
      </c>
      <c r="G47" s="18" t="n">
        <v>415.79924584</v>
      </c>
      <c r="H47" s="20" t="n">
        <v>7.33759596</v>
      </c>
      <c r="I47" s="18" t="s">
        <v>404</v>
      </c>
      <c r="J47" s="20" t="s">
        <v>404</v>
      </c>
      <c r="K47" s="18" t="s">
        <v>404</v>
      </c>
      <c r="L47" s="20" t="s">
        <v>404</v>
      </c>
      <c r="M47" s="18" t="s">
        <v>404</v>
      </c>
      <c r="N47" s="20" t="s">
        <v>404</v>
      </c>
      <c r="O47" s="18" t="s">
        <v>404</v>
      </c>
      <c r="P47" s="20" t="s">
        <v>404</v>
      </c>
      <c r="Q47" s="18" t="n">
        <v>460.536319</v>
      </c>
      <c r="R47" s="20" t="n">
        <v>27.88056339</v>
      </c>
    </row>
    <row r="48" spans="1:18">
      <c r="A48" s="15" t="s">
        <v>445</v>
      </c>
      <c r="B48" s="17" t="n">
        <v>9841</v>
      </c>
      <c r="C48" s="18">
        <f>(0.0/B48*100)</f>
        <v/>
      </c>
      <c r="D48" s="19" t="n">
        <v>9841</v>
      </c>
      <c r="E48" s="18" t="n">
        <v>540.90064506</v>
      </c>
      <c r="F48" s="20" t="n">
        <v>6.06047543</v>
      </c>
      <c r="G48" s="18" t="n">
        <v>499.70743264</v>
      </c>
      <c r="H48" s="20" t="n">
        <v>12.50997741</v>
      </c>
      <c r="I48" s="18" t="s">
        <v>404</v>
      </c>
      <c r="J48" s="20" t="s">
        <v>404</v>
      </c>
      <c r="K48" s="18" t="s">
        <v>404</v>
      </c>
      <c r="L48" s="20" t="s">
        <v>404</v>
      </c>
      <c r="M48" s="18" t="s">
        <v>404</v>
      </c>
      <c r="N48" s="20" t="s">
        <v>404</v>
      </c>
      <c r="O48" s="18" t="s">
        <v>404</v>
      </c>
      <c r="P48" s="20" t="s">
        <v>404</v>
      </c>
      <c r="Q48" s="18" t="n">
        <v>479.35837736</v>
      </c>
      <c r="R48" s="20" t="n">
        <v>38.95750931</v>
      </c>
    </row>
    <row r="49" spans="1:18">
      <c r="A49" s="15" t="s">
        <v>446</v>
      </c>
      <c r="B49" s="17" t="n">
        <v>6349</v>
      </c>
      <c r="C49" s="18">
        <f>(52.0/B49*100)</f>
        <v/>
      </c>
      <c r="D49" s="19" t="n">
        <v>6297</v>
      </c>
      <c r="E49" s="18" t="n">
        <v>422.37946558</v>
      </c>
      <c r="F49" s="20" t="n">
        <v>4.25810997</v>
      </c>
      <c r="G49" s="18" t="n">
        <v>394.07688941</v>
      </c>
      <c r="H49" s="20" t="n">
        <v>4.49819552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404.39808787</v>
      </c>
      <c r="F50" s="20" t="n">
        <v>3.76478082</v>
      </c>
      <c r="G50" s="18" t="n">
        <v>378.99736845</v>
      </c>
      <c r="H50" s="20" t="n">
        <v>3.8719115</v>
      </c>
      <c r="I50" s="18" t="s">
        <v>404</v>
      </c>
      <c r="J50" s="20" t="s">
        <v>404</v>
      </c>
      <c r="K50" s="18" t="s">
        <v>404</v>
      </c>
      <c r="L50" s="20" t="s">
        <v>404</v>
      </c>
      <c r="M50" s="18" t="s">
        <v>404</v>
      </c>
      <c r="N50" s="20" t="s">
        <v>404</v>
      </c>
      <c r="O50" s="18" t="s">
        <v>404</v>
      </c>
      <c r="P50" s="20" t="s">
        <v>404</v>
      </c>
      <c r="Q50" s="18" t="n">
        <v>388.23278343</v>
      </c>
      <c r="R50" s="20" t="n">
        <v>12.02880941</v>
      </c>
    </row>
    <row r="51" spans="1:18">
      <c r="A51" s="15" t="s">
        <v>448</v>
      </c>
      <c r="B51" s="17" t="n">
        <v>6866</v>
      </c>
      <c r="C51" s="18">
        <f>(0.0/B51*100)</f>
        <v/>
      </c>
      <c r="D51" s="19" t="n">
        <v>6866</v>
      </c>
      <c r="E51" s="18" t="n">
        <v>398.57630024</v>
      </c>
      <c r="F51" s="20" t="n">
        <v>4.88994491</v>
      </c>
      <c r="G51" s="18" t="n">
        <v>401.60663658</v>
      </c>
      <c r="H51" s="20" t="n">
        <v>3.44592014</v>
      </c>
      <c r="I51" s="18" t="s">
        <v>404</v>
      </c>
      <c r="J51" s="20" t="s">
        <v>404</v>
      </c>
      <c r="K51" s="18" t="s">
        <v>404</v>
      </c>
      <c r="L51" s="20" t="s">
        <v>404</v>
      </c>
      <c r="M51" s="18" t="s">
        <v>404</v>
      </c>
      <c r="N51" s="20" t="s">
        <v>404</v>
      </c>
      <c r="O51" s="18" t="s">
        <v>404</v>
      </c>
      <c r="P51" s="20" t="s">
        <v>404</v>
      </c>
      <c r="Q51" s="18" t="n">
        <v>396.19202692</v>
      </c>
      <c r="R51" s="20" t="n">
        <v>7.77429714</v>
      </c>
    </row>
    <row r="52" spans="1:18">
      <c r="A52" s="15" t="s">
        <v>449</v>
      </c>
      <c r="B52" s="17" t="n">
        <v>5809</v>
      </c>
      <c r="C52" s="18">
        <f>(0.0/B52*100)</f>
        <v/>
      </c>
      <c r="D52" s="19" t="n">
        <v>5809</v>
      </c>
      <c r="E52" s="18" t="n">
        <v>476.74583368</v>
      </c>
      <c r="F52" s="20" t="n">
        <v>5.1355299</v>
      </c>
      <c r="G52" s="18" t="n">
        <v>450.90609974</v>
      </c>
      <c r="H52" s="20" t="n">
        <v>4.80046213</v>
      </c>
      <c r="I52" s="18" t="s">
        <v>404</v>
      </c>
      <c r="J52" s="20" t="s">
        <v>404</v>
      </c>
      <c r="K52" s="18" t="s">
        <v>404</v>
      </c>
      <c r="L52" s="20" t="s">
        <v>404</v>
      </c>
      <c r="M52" s="18" t="s">
        <v>404</v>
      </c>
      <c r="N52" s="20" t="s">
        <v>404</v>
      </c>
      <c r="O52" s="18" t="s">
        <v>404</v>
      </c>
      <c r="P52" s="20" t="s">
        <v>404</v>
      </c>
      <c r="Q52" s="18" t="n">
        <v>415.06206374</v>
      </c>
      <c r="R52" s="20" t="n">
        <v>13.14237675</v>
      </c>
    </row>
    <row r="53" spans="1:18">
      <c r="A53" s="15" t="s">
        <v>450</v>
      </c>
      <c r="B53" s="17" t="n">
        <v>5571</v>
      </c>
      <c r="C53" s="18">
        <f>(0.0/B53*100)</f>
        <v/>
      </c>
      <c r="D53" s="19" t="n">
        <v>5571</v>
      </c>
      <c r="E53" s="18" t="n">
        <v>438.28187435</v>
      </c>
      <c r="F53" s="20" t="n">
        <v>1.67988657</v>
      </c>
      <c r="G53" s="18" t="n">
        <v>426.74327181</v>
      </c>
      <c r="H53" s="20" t="n">
        <v>5.23990797</v>
      </c>
      <c r="I53" s="18" t="s">
        <v>404</v>
      </c>
      <c r="J53" s="20" t="s">
        <v>404</v>
      </c>
      <c r="K53" s="18" t="s">
        <v>404</v>
      </c>
      <c r="L53" s="20" t="s">
        <v>404</v>
      </c>
      <c r="M53" s="18" t="s">
        <v>404</v>
      </c>
      <c r="N53" s="20" t="s">
        <v>404</v>
      </c>
      <c r="O53" s="18" t="s">
        <v>404</v>
      </c>
      <c r="P53" s="20" t="s">
        <v>404</v>
      </c>
      <c r="Q53" s="18" t="n">
        <v>343.93995914</v>
      </c>
      <c r="R53" s="20" t="n">
        <v>35.59061878</v>
      </c>
    </row>
    <row r="54" spans="1:18">
      <c r="A54" s="15" t="s">
        <v>451</v>
      </c>
      <c r="B54" s="17" t="n">
        <v>4740</v>
      </c>
      <c r="C54" s="18">
        <f>(199.0/B54*100)</f>
        <v/>
      </c>
      <c r="D54" s="19" t="n">
        <v>4541</v>
      </c>
      <c r="E54" s="18" t="n">
        <v>352.08455419</v>
      </c>
      <c r="F54" s="20" t="n">
        <v>5.01860739</v>
      </c>
      <c r="G54" s="18" t="n">
        <v>313.5915546</v>
      </c>
      <c r="H54" s="20" t="n">
        <v>3.85745459</v>
      </c>
      <c r="I54" s="18" t="s">
        <v>404</v>
      </c>
      <c r="J54" s="20" t="s">
        <v>404</v>
      </c>
      <c r="K54" s="18" t="s">
        <v>404</v>
      </c>
      <c r="L54" s="20" t="s">
        <v>404</v>
      </c>
      <c r="M54" s="18" t="s">
        <v>404</v>
      </c>
      <c r="N54" s="20" t="s">
        <v>404</v>
      </c>
      <c r="O54" s="18" t="s">
        <v>404</v>
      </c>
      <c r="P54" s="20" t="s">
        <v>404</v>
      </c>
      <c r="Q54" s="18" t="n">
        <v>298.1055705</v>
      </c>
      <c r="R54" s="20" t="n">
        <v>9.148687000000001</v>
      </c>
    </row>
    <row r="55" spans="1:18">
      <c r="A55" s="15" t="s">
        <v>452</v>
      </c>
      <c r="B55" s="17" t="n">
        <v>5316</v>
      </c>
      <c r="C55" s="18">
        <f>(43.0/B55*100)</f>
        <v/>
      </c>
      <c r="D55" s="19" t="n">
        <v>5273</v>
      </c>
      <c r="E55" s="18" t="n">
        <v>409.50647839</v>
      </c>
      <c r="F55" s="20" t="n">
        <v>3.77155751</v>
      </c>
      <c r="G55" s="18" t="n">
        <v>395.44136277</v>
      </c>
      <c r="H55" s="20" t="n">
        <v>5.6377657</v>
      </c>
      <c r="I55" s="18" t="s">
        <v>404</v>
      </c>
      <c r="J55" s="20" t="s">
        <v>404</v>
      </c>
      <c r="K55" s="18" t="s">
        <v>404</v>
      </c>
      <c r="L55" s="20" t="s">
        <v>404</v>
      </c>
      <c r="M55" s="18" t="s">
        <v>404</v>
      </c>
      <c r="N55" s="20" t="s">
        <v>404</v>
      </c>
      <c r="O55" s="18" t="s">
        <v>404</v>
      </c>
      <c r="P55" s="20" t="s">
        <v>404</v>
      </c>
      <c r="Q55" s="18" t="n">
        <v>309.98354645</v>
      </c>
      <c r="R55" s="20" t="n">
        <v>11.85042762</v>
      </c>
    </row>
    <row r="56" spans="1:18">
      <c r="A56" s="15" t="s">
        <v>453</v>
      </c>
      <c r="B56" s="17" t="n">
        <v>5359</v>
      </c>
      <c r="C56" s="18">
        <f>(0.0/B56*100)</f>
        <v/>
      </c>
      <c r="D56" s="19" t="n">
        <v>5359</v>
      </c>
      <c r="E56" s="18" t="n">
        <v>547.4541279</v>
      </c>
      <c r="F56" s="20" t="n">
        <v>3.56470987</v>
      </c>
      <c r="G56" s="18" t="n">
        <v>558.73358043</v>
      </c>
      <c r="H56" s="20" t="n">
        <v>16.46562818</v>
      </c>
      <c r="I56" s="18" t="s">
        <v>404</v>
      </c>
      <c r="J56" s="20" t="s">
        <v>404</v>
      </c>
      <c r="K56" s="18" t="s">
        <v>404</v>
      </c>
      <c r="L56" s="20" t="s">
        <v>404</v>
      </c>
      <c r="M56" s="18" t="s">
        <v>404</v>
      </c>
      <c r="N56" s="20" t="s">
        <v>404</v>
      </c>
      <c r="O56" s="18" t="s">
        <v>404</v>
      </c>
      <c r="P56" s="20" t="s">
        <v>404</v>
      </c>
      <c r="Q56" s="18" t="n">
        <v>539.01062045</v>
      </c>
      <c r="R56" s="20" t="n">
        <v>11.70498788</v>
      </c>
    </row>
    <row r="57" spans="1:18">
      <c r="A57" s="15" t="s">
        <v>454</v>
      </c>
      <c r="B57" s="17" t="n">
        <v>6513</v>
      </c>
      <c r="C57" s="18">
        <f>(0.0/B57*100)</f>
        <v/>
      </c>
      <c r="D57" s="19" t="n">
        <v>6513</v>
      </c>
      <c r="E57" s="18" t="n">
        <v>416.626257</v>
      </c>
      <c r="F57" s="20" t="n">
        <v>5.83937672</v>
      </c>
      <c r="G57" s="18" t="n">
        <v>367.74220801</v>
      </c>
      <c r="H57" s="20" t="n">
        <v>5.09896318</v>
      </c>
      <c r="I57" s="18" t="s">
        <v>404</v>
      </c>
      <c r="J57" s="20" t="s">
        <v>404</v>
      </c>
      <c r="K57" s="18" t="s">
        <v>404</v>
      </c>
      <c r="L57" s="20" t="s">
        <v>404</v>
      </c>
      <c r="M57" s="18" t="s">
        <v>404</v>
      </c>
      <c r="N57" s="20" t="s">
        <v>404</v>
      </c>
      <c r="O57" s="18" t="s">
        <v>404</v>
      </c>
      <c r="P57" s="20" t="s">
        <v>404</v>
      </c>
      <c r="Q57" s="18" t="n">
        <v>379.1922784</v>
      </c>
      <c r="R57" s="20" t="n">
        <v>8.62285687</v>
      </c>
    </row>
    <row r="58" spans="1:18">
      <c r="A58" s="15" t="s">
        <v>455</v>
      </c>
      <c r="B58" s="17" t="n">
        <v>7267</v>
      </c>
      <c r="C58" s="18">
        <f>(0.0/B58*100)</f>
        <v/>
      </c>
      <c r="D58" s="19" t="n">
        <v>7267</v>
      </c>
      <c r="E58" s="18" t="n">
        <v>382.95693278</v>
      </c>
      <c r="F58" s="20" t="n">
        <v>3.09889213</v>
      </c>
      <c r="G58" s="18" t="n">
        <v>367.4935793</v>
      </c>
      <c r="H58" s="20" t="n">
        <v>8.44156864</v>
      </c>
      <c r="I58" s="18" t="s">
        <v>404</v>
      </c>
      <c r="J58" s="20" t="s">
        <v>404</v>
      </c>
      <c r="K58" s="18" t="s">
        <v>404</v>
      </c>
      <c r="L58" s="20" t="s">
        <v>404</v>
      </c>
      <c r="M58" s="18" t="s">
        <v>404</v>
      </c>
      <c r="N58" s="20" t="s">
        <v>404</v>
      </c>
      <c r="O58" s="18" t="s">
        <v>404</v>
      </c>
      <c r="P58" s="20" t="s">
        <v>404</v>
      </c>
      <c r="Q58" s="18" t="n">
        <v>407.43881633</v>
      </c>
      <c r="R58" s="20" t="n">
        <v>15.90658391</v>
      </c>
    </row>
    <row r="59" spans="1:18">
      <c r="A59" s="15" t="s">
        <v>456</v>
      </c>
      <c r="B59" s="17" t="n">
        <v>4826</v>
      </c>
      <c r="C59" s="18">
        <f>(0.0/B59*100)</f>
        <v/>
      </c>
      <c r="D59" s="19" t="n">
        <v>4826</v>
      </c>
      <c r="E59" s="18" t="n">
        <v>366.15037378</v>
      </c>
      <c r="F59" s="20" t="n">
        <v>1.81057653</v>
      </c>
      <c r="G59" s="18" t="n">
        <v>339.07224744</v>
      </c>
      <c r="H59" s="20" t="n">
        <v>3.93305266</v>
      </c>
      <c r="I59" s="18" t="s">
        <v>404</v>
      </c>
      <c r="J59" s="20" t="s">
        <v>404</v>
      </c>
      <c r="K59" s="18" t="s">
        <v>404</v>
      </c>
      <c r="L59" s="20" t="s">
        <v>404</v>
      </c>
      <c r="M59" s="18" t="s">
        <v>404</v>
      </c>
      <c r="N59" s="20" t="s">
        <v>404</v>
      </c>
      <c r="O59" s="18" t="s">
        <v>404</v>
      </c>
      <c r="P59" s="20" t="s">
        <v>404</v>
      </c>
      <c r="Q59" s="18" t="n">
        <v>308.28665362</v>
      </c>
      <c r="R59" s="20" t="n">
        <v>10.98126721</v>
      </c>
    </row>
    <row r="60" spans="1:18">
      <c r="A60" s="15" t="s">
        <v>457</v>
      </c>
      <c r="B60" s="17" t="n">
        <v>4546</v>
      </c>
      <c r="C60" s="18">
        <f>(0.0/B60*100)</f>
        <v/>
      </c>
      <c r="D60" s="19" t="n">
        <v>4546</v>
      </c>
      <c r="E60" s="18" t="n">
        <v>405.57484767</v>
      </c>
      <c r="F60" s="20" t="n">
        <v>4.4531162</v>
      </c>
      <c r="G60" s="18" t="n">
        <v>366.10361044</v>
      </c>
      <c r="H60" s="20" t="n">
        <v>11.05243702</v>
      </c>
      <c r="I60" s="18" t="s">
        <v>404</v>
      </c>
      <c r="J60" s="20" t="s">
        <v>404</v>
      </c>
      <c r="K60" s="18" t="s">
        <v>404</v>
      </c>
      <c r="L60" s="20" t="s">
        <v>404</v>
      </c>
      <c r="M60" s="18" t="s">
        <v>404</v>
      </c>
      <c r="N60" s="20" t="s">
        <v>404</v>
      </c>
      <c r="O60" s="18" t="s">
        <v>404</v>
      </c>
      <c r="P60" s="20" t="s">
        <v>404</v>
      </c>
      <c r="Q60" s="18" t="n">
        <v>351.95224416</v>
      </c>
      <c r="R60" s="20" t="n">
        <v>21.37189171</v>
      </c>
    </row>
    <row r="61" spans="1:18">
      <c r="A61" s="15" t="s">
        <v>458</v>
      </c>
      <c r="B61" s="17" t="n">
        <v>6525</v>
      </c>
      <c r="C61" s="18">
        <f>(0.0/B61*100)</f>
        <v/>
      </c>
      <c r="D61" s="19" t="n">
        <v>6525</v>
      </c>
      <c r="E61" s="18" t="n">
        <v>482.60315093</v>
      </c>
      <c r="F61" s="20" t="n">
        <v>2.73913568</v>
      </c>
      <c r="G61" s="18" t="n">
        <v>457.5814646</v>
      </c>
      <c r="H61" s="20" t="n">
        <v>6.70117435</v>
      </c>
      <c r="I61" s="18" t="s">
        <v>404</v>
      </c>
      <c r="J61" s="20" t="s">
        <v>404</v>
      </c>
      <c r="K61" s="18" t="s">
        <v>404</v>
      </c>
      <c r="L61" s="20" t="s">
        <v>404</v>
      </c>
      <c r="M61" s="18" t="s">
        <v>404</v>
      </c>
      <c r="N61" s="20" t="s">
        <v>404</v>
      </c>
      <c r="O61" s="18" t="s">
        <v>404</v>
      </c>
      <c r="P61" s="20" t="s">
        <v>404</v>
      </c>
      <c r="Q61" s="18" t="n">
        <v>492.75819921</v>
      </c>
      <c r="R61" s="20" t="n">
        <v>10.29724729</v>
      </c>
    </row>
    <row r="62" spans="1:18">
      <c r="A62" s="15" t="s">
        <v>459</v>
      </c>
      <c r="B62" s="17" t="n">
        <v>4476</v>
      </c>
      <c r="C62" s="18">
        <f>(0.0/B62*100)</f>
        <v/>
      </c>
      <c r="D62" s="19" t="n">
        <v>4476</v>
      </c>
      <c r="E62" s="18" t="n">
        <v>547.00137024</v>
      </c>
      <c r="F62" s="20" t="n">
        <v>1.20719317</v>
      </c>
      <c r="G62" s="18" t="n">
        <v>525.21170699</v>
      </c>
      <c r="H62" s="20" t="n">
        <v>2.89441978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389.19311383</v>
      </c>
      <c r="F63" s="20" t="n">
        <v>2.73805636</v>
      </c>
      <c r="G63" s="18" t="n">
        <v>357.10848221</v>
      </c>
      <c r="H63" s="20" t="n">
        <v>1.68988542</v>
      </c>
      <c r="I63" s="18" t="s">
        <v>404</v>
      </c>
      <c r="J63" s="20" t="s">
        <v>404</v>
      </c>
      <c r="K63" s="18" t="s">
        <v>404</v>
      </c>
      <c r="L63" s="20" t="s">
        <v>404</v>
      </c>
      <c r="M63" s="18" t="s">
        <v>404</v>
      </c>
      <c r="N63" s="20" t="s">
        <v>404</v>
      </c>
      <c r="O63" s="18" t="s">
        <v>404</v>
      </c>
      <c r="P63" s="20" t="s">
        <v>404</v>
      </c>
      <c r="Q63" s="18" t="n">
        <v>395.82136422</v>
      </c>
      <c r="R63" s="20" t="n">
        <v>5.71418697</v>
      </c>
    </row>
    <row r="64" spans="1:18">
      <c r="A64" s="15" t="s">
        <v>461</v>
      </c>
      <c r="B64" s="17" t="n">
        <v>3634</v>
      </c>
      <c r="C64" s="18">
        <f>(27.0/B64*100)</f>
        <v/>
      </c>
      <c r="D64" s="19" t="n">
        <v>3607</v>
      </c>
      <c r="E64" s="18" t="n">
        <v>479.86776162</v>
      </c>
      <c r="F64" s="20" t="n">
        <v>1.71806567</v>
      </c>
      <c r="G64" s="18" t="n">
        <v>348.20708544</v>
      </c>
      <c r="H64" s="20" t="n">
        <v>18.34422079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431.22140916</v>
      </c>
      <c r="F65" s="20" t="n">
        <v>4.21388655</v>
      </c>
      <c r="G65" s="18" t="n">
        <v>409.22826974</v>
      </c>
      <c r="H65" s="20" t="n">
        <v>4.07963671</v>
      </c>
      <c r="I65" s="18" t="s">
        <v>404</v>
      </c>
      <c r="J65" s="20" t="s">
        <v>404</v>
      </c>
      <c r="K65" s="18" t="s">
        <v>404</v>
      </c>
      <c r="L65" s="20" t="s">
        <v>404</v>
      </c>
      <c r="M65" s="18" t="s">
        <v>404</v>
      </c>
      <c r="N65" s="20" t="s">
        <v>404</v>
      </c>
      <c r="O65" s="18" t="s">
        <v>404</v>
      </c>
      <c r="P65" s="20" t="s">
        <v>404</v>
      </c>
      <c r="Q65" s="18" t="n">
        <v>408.49189462</v>
      </c>
      <c r="R65" s="20" t="n">
        <v>28.1298887</v>
      </c>
    </row>
    <row r="66" spans="1:18">
      <c r="A66" s="15" t="s">
        <v>463</v>
      </c>
      <c r="B66" s="17" t="n">
        <v>5665</v>
      </c>
      <c r="C66" s="18">
        <f>(0.0/B66*100)</f>
        <v/>
      </c>
      <c r="D66" s="19" t="n">
        <v>5665</v>
      </c>
      <c r="E66" s="18" t="n">
        <v>411.15536561</v>
      </c>
      <c r="F66" s="20" t="n">
        <v>1.70921204</v>
      </c>
      <c r="G66" s="18" t="n">
        <v>429.45815208</v>
      </c>
      <c r="H66" s="20" t="n">
        <v>2.55055973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407.2581881</v>
      </c>
      <c r="F67" s="20" t="n">
        <v>5.26647567</v>
      </c>
      <c r="G67" s="18" t="n">
        <v>374.40732129</v>
      </c>
      <c r="H67" s="20" t="n">
        <v>3.51560906</v>
      </c>
      <c r="I67" s="18" t="s">
        <v>404</v>
      </c>
      <c r="J67" s="20" t="s">
        <v>404</v>
      </c>
      <c r="K67" s="18" t="s">
        <v>404</v>
      </c>
      <c r="L67" s="20" t="s">
        <v>404</v>
      </c>
      <c r="M67" s="18" t="s">
        <v>404</v>
      </c>
      <c r="N67" s="20" t="s">
        <v>404</v>
      </c>
      <c r="O67" s="18" t="s">
        <v>404</v>
      </c>
      <c r="P67" s="20" t="s">
        <v>404</v>
      </c>
      <c r="Q67" s="18" t="n">
        <v>394.1679185</v>
      </c>
      <c r="R67" s="20" t="n">
        <v>18.03070096</v>
      </c>
    </row>
    <row r="68" spans="1:18">
      <c r="A68" s="15" t="s">
        <v>465</v>
      </c>
      <c r="B68" s="17" t="n">
        <v>12083</v>
      </c>
      <c r="C68" s="18">
        <f>(0.0/B68*100)</f>
        <v/>
      </c>
      <c r="D68" s="19" t="n">
        <v>12083</v>
      </c>
      <c r="E68" s="18" t="n">
        <v>401.77406783</v>
      </c>
      <c r="F68" s="20" t="n">
        <v>1.35546076</v>
      </c>
      <c r="G68" s="18" t="n">
        <v>408.22449063</v>
      </c>
      <c r="H68" s="20" t="n">
        <v>3.09364782</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443.6732165</v>
      </c>
      <c r="F69" s="20" t="n">
        <v>3.9340139</v>
      </c>
      <c r="G69" s="18" t="n">
        <v>440.82566971</v>
      </c>
      <c r="H69" s="20" t="n">
        <v>11.47808147</v>
      </c>
      <c r="I69" s="18" t="s">
        <v>404</v>
      </c>
      <c r="J69" s="20" t="s">
        <v>404</v>
      </c>
      <c r="K69" s="18" t="s">
        <v>404</v>
      </c>
      <c r="L69" s="20" t="s">
        <v>404</v>
      </c>
      <c r="M69" s="18" t="s">
        <v>404</v>
      </c>
      <c r="N69" s="20" t="s">
        <v>404</v>
      </c>
      <c r="O69" s="18" t="s">
        <v>404</v>
      </c>
      <c r="P69" s="20" t="s">
        <v>404</v>
      </c>
      <c r="Q69" s="18" t="n">
        <v>528.46305</v>
      </c>
      <c r="R69" s="20" t="n">
        <v>8.44204629</v>
      </c>
    </row>
    <row r="70" spans="1:18">
      <c r="A70" s="15" t="s">
        <v>467</v>
      </c>
      <c r="B70" s="17" t="n">
        <v>6036</v>
      </c>
      <c r="C70" s="18">
        <f>(0.0/B70*100)</f>
        <v/>
      </c>
      <c r="D70" s="19" t="n">
        <v>6036</v>
      </c>
      <c r="E70" s="18" t="n">
        <v>498.29729722</v>
      </c>
      <c r="F70" s="20" t="n">
        <v>3.46660984</v>
      </c>
      <c r="G70" s="18" t="n">
        <v>475.99604083</v>
      </c>
      <c r="H70" s="20" t="n">
        <v>7.59718102</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563.00075248</v>
      </c>
      <c r="F71" s="20" t="n">
        <v>1.57395356</v>
      </c>
      <c r="G71" s="18" t="n">
        <v>570.93974488</v>
      </c>
      <c r="H71" s="20" t="n">
        <v>5.0429012</v>
      </c>
      <c r="I71" s="18" t="s">
        <v>404</v>
      </c>
      <c r="J71" s="20" t="s">
        <v>404</v>
      </c>
      <c r="K71" s="18" t="s">
        <v>404</v>
      </c>
      <c r="L71" s="20" t="s">
        <v>404</v>
      </c>
      <c r="M71" s="18" t="s">
        <v>404</v>
      </c>
      <c r="N71" s="20" t="s">
        <v>404</v>
      </c>
      <c r="O71" s="18" t="s">
        <v>404</v>
      </c>
      <c r="P71" s="20" t="s">
        <v>404</v>
      </c>
      <c r="Q71" s="18" t="n">
        <v>616.1231997899999</v>
      </c>
      <c r="R71" s="20" t="n">
        <v>10.14094681</v>
      </c>
    </row>
    <row r="72" spans="1:18">
      <c r="A72" s="15" t="s">
        <v>469</v>
      </c>
      <c r="B72" s="17" t="n">
        <v>7708</v>
      </c>
      <c r="C72" s="18">
        <f>(0.0/B72*100)</f>
        <v/>
      </c>
      <c r="D72" s="19" t="n">
        <v>7708</v>
      </c>
      <c r="E72" s="18" t="n">
        <v>560.13313728</v>
      </c>
      <c r="F72" s="20" t="n">
        <v>3.40669671</v>
      </c>
      <c r="G72" s="18" t="n">
        <v>507.05226147</v>
      </c>
      <c r="H72" s="20" t="n">
        <v>8.10655214</v>
      </c>
      <c r="I72" s="18" t="s">
        <v>404</v>
      </c>
      <c r="J72" s="20" t="s">
        <v>404</v>
      </c>
      <c r="K72" s="18" t="s">
        <v>404</v>
      </c>
      <c r="L72" s="20" t="s">
        <v>404</v>
      </c>
      <c r="M72" s="18" t="s">
        <v>404</v>
      </c>
      <c r="N72" s="20" t="s">
        <v>404</v>
      </c>
      <c r="O72" s="18" t="s">
        <v>404</v>
      </c>
      <c r="P72" s="20" t="s">
        <v>404</v>
      </c>
      <c r="Q72" s="18" t="n">
        <v>524.26400042</v>
      </c>
      <c r="R72" s="20" t="n">
        <v>15.78617054</v>
      </c>
    </row>
    <row r="73" spans="1:18">
      <c r="A73" s="15" t="s">
        <v>470</v>
      </c>
      <c r="B73" s="17" t="n">
        <v>8249</v>
      </c>
      <c r="C73" s="18">
        <f>(0.0/B73*100)</f>
        <v/>
      </c>
      <c r="D73" s="19" t="n">
        <v>8249</v>
      </c>
      <c r="E73" s="18" t="n">
        <v>426.57888498</v>
      </c>
      <c r="F73" s="20" t="n">
        <v>3.97692019</v>
      </c>
      <c r="G73" s="18" t="n">
        <v>397.58604068</v>
      </c>
      <c r="H73" s="20" t="n">
        <v>4.81876483</v>
      </c>
      <c r="I73" s="18" t="s">
        <v>404</v>
      </c>
      <c r="J73" s="20" t="s">
        <v>404</v>
      </c>
      <c r="K73" s="18" t="s">
        <v>404</v>
      </c>
      <c r="L73" s="20" t="s">
        <v>404</v>
      </c>
      <c r="M73" s="18" t="s">
        <v>404</v>
      </c>
      <c r="N73" s="20" t="s">
        <v>404</v>
      </c>
      <c r="O73" s="18" t="s">
        <v>404</v>
      </c>
      <c r="P73" s="20" t="s">
        <v>404</v>
      </c>
      <c r="Q73" s="18" t="n">
        <v>391.05709565</v>
      </c>
      <c r="R73" s="20" t="n">
        <v>15.32617199</v>
      </c>
    </row>
    <row r="74" spans="1:18">
      <c r="A74" s="15" t="s">
        <v>471</v>
      </c>
      <c r="B74" s="17" t="n">
        <v>4692</v>
      </c>
      <c r="C74" s="18">
        <f>(484.0/B74*100)</f>
        <v/>
      </c>
      <c r="D74" s="19" t="n">
        <v>4208</v>
      </c>
      <c r="E74" s="18" t="n">
        <v>422.2291947</v>
      </c>
      <c r="F74" s="20" t="n">
        <v>1.49315806</v>
      </c>
      <c r="G74" s="18" t="n">
        <v>402.71448457</v>
      </c>
      <c r="H74" s="20" t="n">
        <v>3.05047239</v>
      </c>
      <c r="I74" s="18" t="s">
        <v>404</v>
      </c>
      <c r="J74" s="20" t="s">
        <v>404</v>
      </c>
      <c r="K74" s="18" t="s">
        <v>404</v>
      </c>
      <c r="L74" s="20" t="s">
        <v>404</v>
      </c>
      <c r="M74" s="18" t="s">
        <v>404</v>
      </c>
      <c r="N74" s="20" t="s">
        <v>404</v>
      </c>
      <c r="O74" s="18" t="s">
        <v>404</v>
      </c>
      <c r="P74" s="20" t="s">
        <v>404</v>
      </c>
      <c r="Q74" s="18" t="n">
        <v>288.31354458</v>
      </c>
      <c r="R74" s="20" t="n">
        <v>9.585994749999999</v>
      </c>
    </row>
    <row r="75" spans="1:18">
      <c r="A75" s="15" t="s">
        <v>472</v>
      </c>
      <c r="B75" s="17" t="n">
        <v>5375</v>
      </c>
      <c r="C75" s="18">
        <f>(483.0/B75*100)</f>
        <v/>
      </c>
      <c r="D75" s="19" t="n">
        <v>4892</v>
      </c>
      <c r="E75" s="18" t="n">
        <v>372.87998892</v>
      </c>
      <c r="F75" s="20" t="n">
        <v>6.43966489</v>
      </c>
      <c r="G75" s="18" t="n">
        <v>362.324469</v>
      </c>
      <c r="H75" s="20" t="n">
        <v>5.57799053</v>
      </c>
      <c r="I75" s="18" t="s">
        <v>404</v>
      </c>
      <c r="J75" s="20" t="s">
        <v>404</v>
      </c>
      <c r="K75" s="18" t="s">
        <v>404</v>
      </c>
      <c r="L75" s="20" t="s">
        <v>404</v>
      </c>
      <c r="M75" s="18" t="s">
        <v>404</v>
      </c>
      <c r="N75" s="20" t="s">
        <v>404</v>
      </c>
      <c r="O75" s="18" t="s">
        <v>404</v>
      </c>
      <c r="P75" s="20" t="s">
        <v>404</v>
      </c>
      <c r="Q75" s="18" t="n">
        <v>363.78989125</v>
      </c>
      <c r="R75" s="20" t="n">
        <v>18.30360984</v>
      </c>
    </row>
    <row r="76" spans="1:18">
      <c r="A76" s="15" t="s">
        <v>473</v>
      </c>
      <c r="B76" s="17" t="n">
        <v>14167</v>
      </c>
      <c r="C76" s="18">
        <f>(1400.0/B76*100)</f>
        <v/>
      </c>
      <c r="D76" s="19" t="n">
        <v>12767</v>
      </c>
      <c r="E76" s="18" t="n">
        <v>430.07035369</v>
      </c>
      <c r="F76" s="20" t="n">
        <v>2.74441607</v>
      </c>
      <c r="G76" s="18" t="n">
        <v>409.52091399</v>
      </c>
      <c r="H76" s="20" t="n">
        <v>20.29118776</v>
      </c>
      <c r="I76" s="18" t="s">
        <v>404</v>
      </c>
      <c r="J76" s="20" t="s">
        <v>404</v>
      </c>
      <c r="K76" s="18" t="s">
        <v>404</v>
      </c>
      <c r="L76" s="20" t="s">
        <v>404</v>
      </c>
      <c r="M76" s="18" t="s">
        <v>404</v>
      </c>
      <c r="N76" s="20" t="s">
        <v>404</v>
      </c>
      <c r="O76" s="18" t="s">
        <v>404</v>
      </c>
      <c r="P76" s="20" t="s">
        <v>404</v>
      </c>
      <c r="Q76" s="18" t="n">
        <v>427.67627832</v>
      </c>
      <c r="R76" s="20" t="n">
        <v>9.419446969999999</v>
      </c>
    </row>
    <row r="77" spans="1:18">
      <c r="A77" s="15" t="s">
        <v>474</v>
      </c>
      <c r="B77" s="17" t="n">
        <v>6062</v>
      </c>
      <c r="C77" s="18">
        <f>(0.0/B77*100)</f>
        <v/>
      </c>
      <c r="D77" s="19" t="n">
        <v>6062</v>
      </c>
      <c r="E77" s="18" t="n">
        <v>424.74365907</v>
      </c>
      <c r="F77" s="20" t="n">
        <v>2.74571902</v>
      </c>
      <c r="G77" s="18" t="n">
        <v>389.33873496</v>
      </c>
      <c r="H77" s="20" t="n">
        <v>6.80518548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501.21497419</v>
      </c>
      <c r="F78" s="20" t="n">
        <v>6.01723837</v>
      </c>
      <c r="G78" s="18" t="n">
        <v>486.32340563</v>
      </c>
      <c r="H78" s="20" t="n">
        <v>7.17256627</v>
      </c>
      <c r="I78" s="18" t="s">
        <v>404</v>
      </c>
      <c r="J78" s="20" t="s">
        <v>404</v>
      </c>
      <c r="K78" s="18" t="s">
        <v>404</v>
      </c>
      <c r="L78" s="20" t="s">
        <v>404</v>
      </c>
      <c r="M78" s="18" t="s">
        <v>404</v>
      </c>
      <c r="N78" s="20" t="s">
        <v>404</v>
      </c>
      <c r="O78" s="18" t="s">
        <v>404</v>
      </c>
      <c r="P78" s="20" t="s">
        <v>404</v>
      </c>
      <c r="Q78" s="18" t="n">
        <v>484.6143269</v>
      </c>
      <c r="R78" s="20" t="n">
        <v>14.06562118</v>
      </c>
    </row>
    <row customHeight="1" ht="25" r="79" spans="1:18">
      <c r="A79" s="15" t="s">
        <v>476</v>
      </c>
      <c r="B79" s="17" t="n">
        <v>1657</v>
      </c>
      <c r="C79" s="18">
        <f>(21.0/B79*100)</f>
        <v/>
      </c>
      <c r="D79" s="19" t="n">
        <v>1636</v>
      </c>
      <c r="E79" s="18" t="n">
        <v>464.82759892</v>
      </c>
      <c r="F79" s="20" t="n">
        <v>8.13505443</v>
      </c>
      <c r="G79" s="18" t="n">
        <v>425.37855649</v>
      </c>
      <c r="H79" s="20" t="n">
        <v>16.40152527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461.70009206</v>
      </c>
      <c r="F80" s="20" t="n">
        <v>4.78402275</v>
      </c>
      <c r="G80" s="18" t="n">
        <v>448.11428809</v>
      </c>
      <c r="H80" s="20" t="n">
        <v>9.795518169999999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448.51789914</v>
      </c>
      <c r="F81" s="20" t="n">
        <v>3.71157961</v>
      </c>
      <c r="G81" s="18" t="n">
        <v>434.18299918</v>
      </c>
      <c r="H81" s="20" t="n">
        <v>8.007037179999999</v>
      </c>
      <c r="I81" s="18" t="s">
        <v>404</v>
      </c>
      <c r="J81" s="20" t="s">
        <v>404</v>
      </c>
      <c r="K81" s="18" t="s">
        <v>404</v>
      </c>
      <c r="L81" s="20" t="s">
        <v>404</v>
      </c>
      <c r="M81" s="18" t="s">
        <v>404</v>
      </c>
      <c r="N81" s="20" t="s">
        <v>404</v>
      </c>
      <c r="O81" s="18" t="s">
        <v>404</v>
      </c>
      <c r="P81" s="20" t="s">
        <v>404</v>
      </c>
      <c r="Q81" s="18" t="n">
        <v>436.00999599</v>
      </c>
      <c r="R81" s="20" t="n">
        <v>13.03684667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501.46974406</v>
      </c>
      <c r="F7" s="20" t="n">
        <v>3.95753264</v>
      </c>
      <c r="G7" s="18" t="n">
        <v>492.33881476</v>
      </c>
      <c r="H7" s="20" t="n">
        <v>2.04239956</v>
      </c>
      <c r="I7" s="18" t="s">
        <v>404</v>
      </c>
      <c r="J7" s="20" t="s">
        <v>404</v>
      </c>
      <c r="K7" s="18" t="s">
        <v>404</v>
      </c>
      <c r="L7" s="20" t="s">
        <v>404</v>
      </c>
      <c r="M7" s="18" t="s">
        <v>404</v>
      </c>
      <c r="N7" s="20" t="s">
        <v>404</v>
      </c>
      <c r="O7" s="18" t="s">
        <v>404</v>
      </c>
      <c r="P7" s="20" t="s">
        <v>404</v>
      </c>
      <c r="Q7" s="18" t="n">
        <v>477.24833311</v>
      </c>
      <c r="R7" s="20" t="n">
        <v>10.2246875</v>
      </c>
    </row>
    <row r="8" spans="1:18">
      <c r="A8" s="15" t="s">
        <v>405</v>
      </c>
      <c r="B8" s="17" t="n">
        <v>7007</v>
      </c>
      <c r="C8" s="18">
        <f>(0.0/B8*100)</f>
        <v/>
      </c>
      <c r="D8" s="19" t="n">
        <v>7007</v>
      </c>
      <c r="E8" s="18" t="n">
        <v>515.73893418</v>
      </c>
      <c r="F8" s="20" t="n">
        <v>7.43899062</v>
      </c>
      <c r="G8" s="18" t="n">
        <v>492.40871852</v>
      </c>
      <c r="H8" s="20" t="n">
        <v>3.97976569</v>
      </c>
      <c r="I8" s="18" t="s">
        <v>404</v>
      </c>
      <c r="J8" s="20" t="s">
        <v>404</v>
      </c>
      <c r="K8" s="18" t="s">
        <v>404</v>
      </c>
      <c r="L8" s="20" t="s">
        <v>404</v>
      </c>
      <c r="M8" s="18" t="s">
        <v>404</v>
      </c>
      <c r="N8" s="20" t="s">
        <v>404</v>
      </c>
      <c r="O8" s="18" t="s">
        <v>404</v>
      </c>
      <c r="P8" s="20" t="s">
        <v>404</v>
      </c>
      <c r="Q8" s="18" t="n">
        <v>447.03400235</v>
      </c>
      <c r="R8" s="20" t="n">
        <v>13.54336711</v>
      </c>
    </row>
    <row r="9" spans="1:18">
      <c r="A9" s="15" t="s">
        <v>406</v>
      </c>
      <c r="B9" s="17" t="n">
        <v>9651</v>
      </c>
      <c r="C9" s="18">
        <f>(200.0/B9*100)</f>
        <v/>
      </c>
      <c r="D9" s="19" t="n">
        <v>9451</v>
      </c>
      <c r="E9" s="18" t="n">
        <v>512.75029019</v>
      </c>
      <c r="F9" s="20" t="n">
        <v>6.27475951</v>
      </c>
      <c r="G9" s="18" t="n">
        <v>509.36823914</v>
      </c>
      <c r="H9" s="20" t="n">
        <v>4.32116334</v>
      </c>
      <c r="I9" s="18" t="s">
        <v>404</v>
      </c>
      <c r="J9" s="20" t="s">
        <v>404</v>
      </c>
      <c r="K9" s="18" t="s">
        <v>404</v>
      </c>
      <c r="L9" s="20" t="s">
        <v>404</v>
      </c>
      <c r="M9" s="18" t="s">
        <v>404</v>
      </c>
      <c r="N9" s="20" t="s">
        <v>404</v>
      </c>
      <c r="O9" s="18" t="s">
        <v>404</v>
      </c>
      <c r="P9" s="20" t="s">
        <v>404</v>
      </c>
      <c r="Q9" s="18" t="n">
        <v>463.45360796</v>
      </c>
      <c r="R9" s="20" t="n">
        <v>16.3183155</v>
      </c>
    </row>
    <row r="10" spans="1:18">
      <c r="A10" s="15" t="s">
        <v>407</v>
      </c>
      <c r="B10" s="17" t="n">
        <v>20058</v>
      </c>
      <c r="C10" s="18">
        <f>(2798.0/B10*100)</f>
        <v/>
      </c>
      <c r="D10" s="19" t="n">
        <v>17260</v>
      </c>
      <c r="E10" s="18" t="n">
        <v>521.23530655</v>
      </c>
      <c r="F10" s="20" t="n">
        <v>3.99721783</v>
      </c>
      <c r="G10" s="18" t="n">
        <v>513.70441843</v>
      </c>
      <c r="H10" s="20" t="n">
        <v>3.2438012</v>
      </c>
      <c r="I10" s="18" t="s">
        <v>404</v>
      </c>
      <c r="J10" s="20" t="s">
        <v>404</v>
      </c>
      <c r="K10" s="18" t="s">
        <v>404</v>
      </c>
      <c r="L10" s="20" t="s">
        <v>404</v>
      </c>
      <c r="M10" s="18" t="s">
        <v>404</v>
      </c>
      <c r="N10" s="20" t="s">
        <v>404</v>
      </c>
      <c r="O10" s="18" t="s">
        <v>404</v>
      </c>
      <c r="P10" s="20" t="s">
        <v>404</v>
      </c>
      <c r="Q10" s="18" t="n">
        <v>529.8870176299999</v>
      </c>
      <c r="R10" s="20" t="n">
        <v>26.79043132</v>
      </c>
    </row>
    <row r="11" spans="1:18">
      <c r="A11" s="15" t="s">
        <v>408</v>
      </c>
      <c r="B11" s="17" t="n">
        <v>7053</v>
      </c>
      <c r="C11" s="18">
        <f>(137.0/B11*100)</f>
        <v/>
      </c>
      <c r="D11" s="19" t="n">
        <v>6916</v>
      </c>
      <c r="E11" s="18" t="n">
        <v>444.66070329</v>
      </c>
      <c r="F11" s="20" t="n">
        <v>6.11214062</v>
      </c>
      <c r="G11" s="18" t="n">
        <v>412.03374337</v>
      </c>
      <c r="H11" s="20" t="n">
        <v>3.84420683</v>
      </c>
      <c r="I11" s="18" t="s">
        <v>404</v>
      </c>
      <c r="J11" s="20" t="s">
        <v>404</v>
      </c>
      <c r="K11" s="18" t="s">
        <v>404</v>
      </c>
      <c r="L11" s="20" t="s">
        <v>404</v>
      </c>
      <c r="M11" s="18" t="s">
        <v>404</v>
      </c>
      <c r="N11" s="20" t="s">
        <v>404</v>
      </c>
      <c r="O11" s="18" t="s">
        <v>404</v>
      </c>
      <c r="P11" s="20" t="s">
        <v>404</v>
      </c>
      <c r="Q11" s="18" t="n">
        <v>395.32031122</v>
      </c>
      <c r="R11" s="20" t="n">
        <v>6.89193748</v>
      </c>
    </row>
    <row r="12" spans="1:18">
      <c r="A12" s="15" t="s">
        <v>409</v>
      </c>
      <c r="B12" s="17" t="n">
        <v>6894</v>
      </c>
      <c r="C12" s="18">
        <f>(106.0/B12*100)</f>
        <v/>
      </c>
      <c r="D12" s="19" t="n">
        <v>6788</v>
      </c>
      <c r="E12" s="18" t="n">
        <v>507.03202542</v>
      </c>
      <c r="F12" s="20" t="n">
        <v>3.5539154</v>
      </c>
      <c r="G12" s="18" t="n">
        <v>477.19341497</v>
      </c>
      <c r="H12" s="20" t="n">
        <v>4.21005544</v>
      </c>
      <c r="I12" s="18" t="s">
        <v>404</v>
      </c>
      <c r="J12" s="20" t="s">
        <v>404</v>
      </c>
      <c r="K12" s="18" t="s">
        <v>404</v>
      </c>
      <c r="L12" s="20" t="s">
        <v>404</v>
      </c>
      <c r="M12" s="18" t="s">
        <v>404</v>
      </c>
      <c r="N12" s="20" t="s">
        <v>404</v>
      </c>
      <c r="O12" s="18" t="s">
        <v>404</v>
      </c>
      <c r="P12" s="20" t="s">
        <v>404</v>
      </c>
      <c r="Q12" s="18" t="n">
        <v>428.46507107</v>
      </c>
      <c r="R12" s="20" t="n">
        <v>33.0062599</v>
      </c>
    </row>
    <row r="13" spans="1:18">
      <c r="A13" s="15" t="s">
        <v>410</v>
      </c>
      <c r="B13" s="17" t="n">
        <v>7161</v>
      </c>
      <c r="C13" s="18">
        <f>(1175.0/B13*100)</f>
        <v/>
      </c>
      <c r="D13" s="19" t="n">
        <v>5986</v>
      </c>
      <c r="E13" s="18" t="n">
        <v>510.28396273</v>
      </c>
      <c r="F13" s="20" t="n">
        <v>4.56085433</v>
      </c>
      <c r="G13" s="18" t="n">
        <v>510.81009276</v>
      </c>
      <c r="H13" s="20" t="n">
        <v>2.92938751</v>
      </c>
      <c r="I13" s="18" t="s">
        <v>404</v>
      </c>
      <c r="J13" s="20" t="s">
        <v>404</v>
      </c>
      <c r="K13" s="18" t="s">
        <v>404</v>
      </c>
      <c r="L13" s="20" t="s">
        <v>404</v>
      </c>
      <c r="M13" s="18" t="s">
        <v>404</v>
      </c>
      <c r="N13" s="20" t="s">
        <v>404</v>
      </c>
      <c r="O13" s="18" t="s">
        <v>404</v>
      </c>
      <c r="P13" s="20" t="s">
        <v>404</v>
      </c>
      <c r="Q13" s="18" t="n">
        <v>507.1138494</v>
      </c>
      <c r="R13" s="20" t="n">
        <v>7.69114487</v>
      </c>
    </row>
    <row r="14" spans="1:18">
      <c r="A14" s="15" t="s">
        <v>411</v>
      </c>
      <c r="B14" s="17" t="n">
        <v>5587</v>
      </c>
      <c r="C14" s="18">
        <f>(0.0/B14*100)</f>
        <v/>
      </c>
      <c r="D14" s="19" t="n">
        <v>5587</v>
      </c>
      <c r="E14" s="18" t="n">
        <v>526.20211672</v>
      </c>
      <c r="F14" s="20" t="n">
        <v>4.25362379</v>
      </c>
      <c r="G14" s="18" t="n">
        <v>517.09954851</v>
      </c>
      <c r="H14" s="20" t="n">
        <v>2.64339488</v>
      </c>
      <c r="I14" s="18" t="s">
        <v>404</v>
      </c>
      <c r="J14" s="20" t="s">
        <v>404</v>
      </c>
      <c r="K14" s="18" t="s">
        <v>404</v>
      </c>
      <c r="L14" s="20" t="s">
        <v>404</v>
      </c>
      <c r="M14" s="18" t="s">
        <v>404</v>
      </c>
      <c r="N14" s="20" t="s">
        <v>404</v>
      </c>
      <c r="O14" s="18" t="s">
        <v>404</v>
      </c>
      <c r="P14" s="20" t="s">
        <v>404</v>
      </c>
      <c r="Q14" s="18" t="n">
        <v>496.06681916</v>
      </c>
      <c r="R14" s="20" t="n">
        <v>11.10896255</v>
      </c>
    </row>
    <row r="15" spans="1:18">
      <c r="A15" s="15" t="s">
        <v>412</v>
      </c>
      <c r="B15" s="17" t="n">
        <v>5882</v>
      </c>
      <c r="C15" s="18">
        <f>(0.0/B15*100)</f>
        <v/>
      </c>
      <c r="D15" s="19" t="n">
        <v>5882</v>
      </c>
      <c r="E15" s="18" t="n">
        <v>503.65899625</v>
      </c>
      <c r="F15" s="20" t="n">
        <v>5.70326679</v>
      </c>
      <c r="G15" s="18" t="n">
        <v>512.5368905300001</v>
      </c>
      <c r="H15" s="20" t="n">
        <v>2.463854</v>
      </c>
      <c r="I15" s="18" t="s">
        <v>404</v>
      </c>
      <c r="J15" s="20" t="s">
        <v>404</v>
      </c>
      <c r="K15" s="18" t="s">
        <v>404</v>
      </c>
      <c r="L15" s="20" t="s">
        <v>404</v>
      </c>
      <c r="M15" s="18" t="s">
        <v>404</v>
      </c>
      <c r="N15" s="20" t="s">
        <v>404</v>
      </c>
      <c r="O15" s="18" t="s">
        <v>404</v>
      </c>
      <c r="P15" s="20" t="s">
        <v>404</v>
      </c>
      <c r="Q15" s="18" t="n">
        <v>540.02322713</v>
      </c>
      <c r="R15" s="20" t="n">
        <v>23.62265128</v>
      </c>
    </row>
    <row r="16" spans="1:18">
      <c r="A16" s="15" t="s">
        <v>413</v>
      </c>
      <c r="B16" s="17" t="n">
        <v>6108</v>
      </c>
      <c r="C16" s="18">
        <f>(339.0/B16*100)</f>
        <v/>
      </c>
      <c r="D16" s="19" t="n">
        <v>5769</v>
      </c>
      <c r="E16" s="18" t="n">
        <v>512.0409615900001</v>
      </c>
      <c r="F16" s="20" t="n">
        <v>5.09063685</v>
      </c>
      <c r="G16" s="18" t="n">
        <v>484.53223397</v>
      </c>
      <c r="H16" s="20" t="n">
        <v>4.65580004</v>
      </c>
      <c r="I16" s="18" t="s">
        <v>404</v>
      </c>
      <c r="J16" s="20" t="s">
        <v>404</v>
      </c>
      <c r="K16" s="18" t="s">
        <v>404</v>
      </c>
      <c r="L16" s="20" t="s">
        <v>404</v>
      </c>
      <c r="M16" s="18" t="s">
        <v>404</v>
      </c>
      <c r="N16" s="20" t="s">
        <v>404</v>
      </c>
      <c r="O16" s="18" t="s">
        <v>404</v>
      </c>
      <c r="P16" s="20" t="s">
        <v>404</v>
      </c>
      <c r="Q16" s="18" t="n">
        <v>481.13458504</v>
      </c>
      <c r="R16" s="20" t="n">
        <v>17.79107562</v>
      </c>
    </row>
    <row r="17" spans="1:18">
      <c r="A17" s="15" t="s">
        <v>414</v>
      </c>
      <c r="B17" s="17" t="n">
        <v>6504</v>
      </c>
      <c r="C17" s="18">
        <f>(1325.0/B17*100)</f>
        <v/>
      </c>
      <c r="D17" s="19" t="n">
        <v>5179</v>
      </c>
      <c r="E17" s="18" t="n">
        <v>508.11865983</v>
      </c>
      <c r="F17" s="20" t="n">
        <v>5.82601222</v>
      </c>
      <c r="G17" s="18" t="n">
        <v>499.27808101</v>
      </c>
      <c r="H17" s="20" t="n">
        <v>5.87684481</v>
      </c>
      <c r="I17" s="18" t="s">
        <v>404</v>
      </c>
      <c r="J17" s="20" t="s">
        <v>404</v>
      </c>
      <c r="K17" s="18" t="s">
        <v>404</v>
      </c>
      <c r="L17" s="20" t="s">
        <v>404</v>
      </c>
      <c r="M17" s="18" t="s">
        <v>404</v>
      </c>
      <c r="N17" s="20" t="s">
        <v>404</v>
      </c>
      <c r="O17" s="18" t="s">
        <v>404</v>
      </c>
      <c r="P17" s="20" t="s">
        <v>404</v>
      </c>
      <c r="Q17" s="18" t="n">
        <v>559.37275172</v>
      </c>
      <c r="R17" s="20" t="n">
        <v>13.50132597</v>
      </c>
    </row>
    <row r="18" spans="1:18">
      <c r="A18" s="15" t="s">
        <v>415</v>
      </c>
      <c r="B18" s="17" t="n">
        <v>5532</v>
      </c>
      <c r="C18" s="18">
        <f>(0.0/B18*100)</f>
        <v/>
      </c>
      <c r="D18" s="19" t="n">
        <v>5532</v>
      </c>
      <c r="E18" s="18" t="n">
        <v>460.39609945</v>
      </c>
      <c r="F18" s="20" t="n">
        <v>6.83637661</v>
      </c>
      <c r="G18" s="18" t="n">
        <v>449.68990795</v>
      </c>
      <c r="H18" s="20" t="n">
        <v>4.984988</v>
      </c>
      <c r="I18" s="18" t="s">
        <v>404</v>
      </c>
      <c r="J18" s="20" t="s">
        <v>404</v>
      </c>
      <c r="K18" s="18" t="s">
        <v>404</v>
      </c>
      <c r="L18" s="20" t="s">
        <v>404</v>
      </c>
      <c r="M18" s="18" t="s">
        <v>404</v>
      </c>
      <c r="N18" s="20" t="s">
        <v>404</v>
      </c>
      <c r="O18" s="18" t="s">
        <v>404</v>
      </c>
      <c r="P18" s="20" t="s">
        <v>404</v>
      </c>
      <c r="Q18" s="18" t="n">
        <v>466.08305687</v>
      </c>
      <c r="R18" s="20" t="n">
        <v>14.16592056</v>
      </c>
    </row>
    <row r="19" spans="1:18">
      <c r="A19" s="15" t="s">
        <v>416</v>
      </c>
      <c r="B19" s="17" t="n">
        <v>5658</v>
      </c>
      <c r="C19" s="18">
        <f>(327.0/B19*100)</f>
        <v/>
      </c>
      <c r="D19" s="19" t="n">
        <v>5331</v>
      </c>
      <c r="E19" s="18" t="n">
        <v>516.0241093</v>
      </c>
      <c r="F19" s="20" t="n">
        <v>10.33820383</v>
      </c>
      <c r="G19" s="18" t="n">
        <v>468.86785295</v>
      </c>
      <c r="H19" s="20" t="n">
        <v>3.94639843</v>
      </c>
      <c r="I19" s="18" t="s">
        <v>404</v>
      </c>
      <c r="J19" s="20" t="s">
        <v>404</v>
      </c>
      <c r="K19" s="18" t="s">
        <v>404</v>
      </c>
      <c r="L19" s="20" t="s">
        <v>404</v>
      </c>
      <c r="M19" s="18" t="s">
        <v>404</v>
      </c>
      <c r="N19" s="20" t="s">
        <v>404</v>
      </c>
      <c r="O19" s="18" t="s">
        <v>404</v>
      </c>
      <c r="P19" s="20" t="s">
        <v>404</v>
      </c>
      <c r="Q19" s="18" t="n">
        <v>445.25150468</v>
      </c>
      <c r="R19" s="20" t="n">
        <v>27.39175623</v>
      </c>
    </row>
    <row r="20" spans="1:18">
      <c r="A20" s="15" t="s">
        <v>417</v>
      </c>
      <c r="B20" s="17" t="n">
        <v>3371</v>
      </c>
      <c r="C20" s="18">
        <f>(24.0/B20*100)</f>
        <v/>
      </c>
      <c r="D20" s="19" t="n">
        <v>3347</v>
      </c>
      <c r="E20" s="18" t="n">
        <v>494.26283662</v>
      </c>
      <c r="F20" s="20" t="n">
        <v>2.98202263</v>
      </c>
      <c r="G20" s="18" t="n">
        <v>486.34763277</v>
      </c>
      <c r="H20" s="20" t="n">
        <v>2.35742603</v>
      </c>
      <c r="I20" s="18" t="s">
        <v>404</v>
      </c>
      <c r="J20" s="20" t="s">
        <v>404</v>
      </c>
      <c r="K20" s="18" t="s">
        <v>404</v>
      </c>
      <c r="L20" s="20" t="s">
        <v>404</v>
      </c>
      <c r="M20" s="18" t="s">
        <v>404</v>
      </c>
      <c r="N20" s="20" t="s">
        <v>404</v>
      </c>
      <c r="O20" s="18" t="s">
        <v>404</v>
      </c>
      <c r="P20" s="20" t="s">
        <v>404</v>
      </c>
      <c r="Q20" s="18" t="n">
        <v>445.58148954</v>
      </c>
      <c r="R20" s="20" t="n">
        <v>14.24410347</v>
      </c>
    </row>
    <row r="21" spans="1:18">
      <c r="A21" s="15" t="s">
        <v>418</v>
      </c>
      <c r="B21" s="17" t="n">
        <v>5741</v>
      </c>
      <c r="C21" s="18">
        <f>(0.0/B21*100)</f>
        <v/>
      </c>
      <c r="D21" s="19" t="n">
        <v>5741</v>
      </c>
      <c r="E21" s="18" t="n">
        <v>505.04117456</v>
      </c>
      <c r="F21" s="20" t="n">
        <v>4.13510839</v>
      </c>
      <c r="G21" s="18" t="n">
        <v>503.96684799</v>
      </c>
      <c r="H21" s="20" t="n">
        <v>2.95848339</v>
      </c>
      <c r="I21" s="18" t="s">
        <v>404</v>
      </c>
      <c r="J21" s="20" t="s">
        <v>404</v>
      </c>
      <c r="K21" s="18" t="s">
        <v>404</v>
      </c>
      <c r="L21" s="20" t="s">
        <v>404</v>
      </c>
      <c r="M21" s="18" t="s">
        <v>404</v>
      </c>
      <c r="N21" s="20" t="s">
        <v>404</v>
      </c>
      <c r="O21" s="18" t="s">
        <v>404</v>
      </c>
      <c r="P21" s="20" t="s">
        <v>404</v>
      </c>
      <c r="Q21" s="18" t="n">
        <v>493.31646476</v>
      </c>
      <c r="R21" s="20" t="n">
        <v>7.58512609</v>
      </c>
    </row>
    <row r="22" spans="1:18">
      <c r="A22" s="15" t="s">
        <v>419</v>
      </c>
      <c r="B22" s="17" t="n">
        <v>6598</v>
      </c>
      <c r="C22" s="18">
        <f>(0.0/B22*100)</f>
        <v/>
      </c>
      <c r="D22" s="19" t="n">
        <v>6598</v>
      </c>
      <c r="E22" s="18" t="n">
        <v>468.83142008</v>
      </c>
      <c r="F22" s="20" t="n">
        <v>5.49446073</v>
      </c>
      <c r="G22" s="18" t="n">
        <v>472.83963145</v>
      </c>
      <c r="H22" s="20" t="n">
        <v>7.74759975</v>
      </c>
      <c r="I22" s="18" t="s">
        <v>404</v>
      </c>
      <c r="J22" s="20" t="s">
        <v>404</v>
      </c>
      <c r="K22" s="18" t="s">
        <v>404</v>
      </c>
      <c r="L22" s="20" t="s">
        <v>404</v>
      </c>
      <c r="M22" s="18" t="s">
        <v>404</v>
      </c>
      <c r="N22" s="20" t="s">
        <v>404</v>
      </c>
      <c r="O22" s="18" t="s">
        <v>404</v>
      </c>
      <c r="P22" s="20" t="s">
        <v>404</v>
      </c>
      <c r="Q22" s="18" t="n">
        <v>413.90211086</v>
      </c>
      <c r="R22" s="20" t="n">
        <v>43.30463425</v>
      </c>
    </row>
    <row r="23" spans="1:18">
      <c r="A23" s="15" t="s">
        <v>420</v>
      </c>
      <c r="B23" s="17" t="n">
        <v>11583</v>
      </c>
      <c r="C23" s="18">
        <f>(3123.0/B23*100)</f>
        <v/>
      </c>
      <c r="D23" s="19" t="n">
        <v>8460</v>
      </c>
      <c r="E23" s="18" t="n">
        <v>497.92433497</v>
      </c>
      <c r="F23" s="20" t="n">
        <v>4.57115373</v>
      </c>
      <c r="G23" s="18" t="n">
        <v>472.38252001</v>
      </c>
      <c r="H23" s="20" t="n">
        <v>8.38966168</v>
      </c>
      <c r="I23" s="18" t="s">
        <v>404</v>
      </c>
      <c r="J23" s="20" t="s">
        <v>404</v>
      </c>
      <c r="K23" s="18" t="s">
        <v>404</v>
      </c>
      <c r="L23" s="20" t="s">
        <v>404</v>
      </c>
      <c r="M23" s="18" t="s">
        <v>404</v>
      </c>
      <c r="N23" s="20" t="s">
        <v>404</v>
      </c>
      <c r="O23" s="18" t="s">
        <v>404</v>
      </c>
      <c r="P23" s="20" t="s">
        <v>404</v>
      </c>
      <c r="Q23" s="18" t="n">
        <v>508.05231871</v>
      </c>
      <c r="R23" s="20" t="n">
        <v>16.711825</v>
      </c>
    </row>
    <row r="24" spans="1:18">
      <c r="A24" s="15" t="s">
        <v>421</v>
      </c>
      <c r="B24" s="17" t="n">
        <v>6647</v>
      </c>
      <c r="C24" s="18">
        <f>(0.0/B24*100)</f>
        <v/>
      </c>
      <c r="D24" s="19" t="n">
        <v>6647</v>
      </c>
      <c r="E24" s="18" t="n">
        <v>547.0564454</v>
      </c>
      <c r="F24" s="20" t="n">
        <v>12.61462867</v>
      </c>
      <c r="G24" s="18" t="n">
        <v>530.0454529899999</v>
      </c>
      <c r="H24" s="20" t="n">
        <v>3.69581343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528.65521744</v>
      </c>
      <c r="F25" s="20" t="n">
        <v>4.61245178</v>
      </c>
      <c r="G25" s="18" t="n">
        <v>512.1835017</v>
      </c>
      <c r="H25" s="20" t="n">
        <v>8.805257810000001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482.46933717</v>
      </c>
      <c r="F26" s="20" t="n">
        <v>2.65313944</v>
      </c>
      <c r="G26" s="18" t="n">
        <v>483.44163338</v>
      </c>
      <c r="H26" s="20" t="n">
        <v>3.01461695</v>
      </c>
      <c r="I26" s="18" t="s">
        <v>404</v>
      </c>
      <c r="J26" s="20" t="s">
        <v>404</v>
      </c>
      <c r="K26" s="18" t="s">
        <v>404</v>
      </c>
      <c r="L26" s="20" t="s">
        <v>404</v>
      </c>
      <c r="M26" s="18" t="s">
        <v>404</v>
      </c>
      <c r="N26" s="20" t="s">
        <v>404</v>
      </c>
      <c r="O26" s="18" t="s">
        <v>404</v>
      </c>
      <c r="P26" s="20" t="s">
        <v>404</v>
      </c>
      <c r="Q26" s="18" t="n">
        <v>465.55862478</v>
      </c>
      <c r="R26" s="20" t="n">
        <v>14.76242269</v>
      </c>
    </row>
    <row r="27" spans="1:18">
      <c r="A27" s="15" t="s">
        <v>424</v>
      </c>
      <c r="B27" s="17" t="n">
        <v>5299</v>
      </c>
      <c r="C27" s="18">
        <f>(0.0/B27*100)</f>
        <v/>
      </c>
      <c r="D27" s="19" t="n">
        <v>5299</v>
      </c>
      <c r="E27" s="18" t="n">
        <v>504.94969938</v>
      </c>
      <c r="F27" s="20" t="n">
        <v>1.95162677</v>
      </c>
      <c r="G27" s="18" t="n">
        <v>474.38577467</v>
      </c>
      <c r="H27" s="20" t="n">
        <v>1.5589285</v>
      </c>
      <c r="I27" s="18" t="s">
        <v>404</v>
      </c>
      <c r="J27" s="20" t="s">
        <v>404</v>
      </c>
      <c r="K27" s="18" t="s">
        <v>404</v>
      </c>
      <c r="L27" s="20" t="s">
        <v>404</v>
      </c>
      <c r="M27" s="18" t="s">
        <v>404</v>
      </c>
      <c r="N27" s="20" t="s">
        <v>404</v>
      </c>
      <c r="O27" s="18" t="s">
        <v>404</v>
      </c>
      <c r="P27" s="20" t="s">
        <v>404</v>
      </c>
      <c r="Q27" s="18" t="n">
        <v>455.85853255</v>
      </c>
      <c r="R27" s="20" t="n">
        <v>8.998450010000001</v>
      </c>
    </row>
    <row r="28" spans="1:18">
      <c r="A28" s="15" t="s">
        <v>425</v>
      </c>
      <c r="B28" s="17" t="n">
        <v>7568</v>
      </c>
      <c r="C28" s="18">
        <f>(0.0/B28*100)</f>
        <v/>
      </c>
      <c r="D28" s="19" t="n">
        <v>7568</v>
      </c>
      <c r="E28" s="18" t="n">
        <v>417.40068134</v>
      </c>
      <c r="F28" s="20" t="n">
        <v>4.27875665</v>
      </c>
      <c r="G28" s="18" t="n">
        <v>401.99337516</v>
      </c>
      <c r="H28" s="20" t="n">
        <v>3.19653793</v>
      </c>
      <c r="I28" s="18" t="s">
        <v>404</v>
      </c>
      <c r="J28" s="20" t="s">
        <v>404</v>
      </c>
      <c r="K28" s="18" t="s">
        <v>404</v>
      </c>
      <c r="L28" s="20" t="s">
        <v>404</v>
      </c>
      <c r="M28" s="18" t="s">
        <v>404</v>
      </c>
      <c r="N28" s="20" t="s">
        <v>404</v>
      </c>
      <c r="O28" s="18" t="s">
        <v>404</v>
      </c>
      <c r="P28" s="20" t="s">
        <v>404</v>
      </c>
      <c r="Q28" s="18" t="n">
        <v>404.92773095</v>
      </c>
      <c r="R28" s="20" t="n">
        <v>10.99985526</v>
      </c>
    </row>
    <row r="29" spans="1:18">
      <c r="A29" s="15" t="s">
        <v>426</v>
      </c>
      <c r="B29" s="17" t="n">
        <v>5385</v>
      </c>
      <c r="C29" s="18">
        <f>(1123.0/B29*100)</f>
        <v/>
      </c>
      <c r="D29" s="19" t="n">
        <v>4262</v>
      </c>
      <c r="E29" s="18" t="n">
        <v>528.51088111</v>
      </c>
      <c r="F29" s="20" t="n">
        <v>10.55428037</v>
      </c>
      <c r="G29" s="18" t="n">
        <v>507.61332149</v>
      </c>
      <c r="H29" s="20" t="n">
        <v>6.30890576</v>
      </c>
      <c r="I29" s="18" t="s">
        <v>404</v>
      </c>
      <c r="J29" s="20" t="s">
        <v>404</v>
      </c>
      <c r="K29" s="18" t="s">
        <v>404</v>
      </c>
      <c r="L29" s="20" t="s">
        <v>404</v>
      </c>
      <c r="M29" s="18" t="s">
        <v>404</v>
      </c>
      <c r="N29" s="20" t="s">
        <v>404</v>
      </c>
      <c r="O29" s="18" t="s">
        <v>404</v>
      </c>
      <c r="P29" s="20" t="s">
        <v>404</v>
      </c>
      <c r="Q29" s="18" t="n">
        <v>498.15335202</v>
      </c>
      <c r="R29" s="20" t="n">
        <v>14.58836426</v>
      </c>
    </row>
    <row r="30" spans="1:18">
      <c r="A30" s="15" t="s">
        <v>427</v>
      </c>
      <c r="B30" s="17" t="n">
        <v>4520</v>
      </c>
      <c r="C30" s="18">
        <f>(929.0/B30*100)</f>
        <v/>
      </c>
      <c r="D30" s="19" t="n">
        <v>3591</v>
      </c>
      <c r="E30" s="18" t="n">
        <v>513.69941325</v>
      </c>
      <c r="F30" s="20" t="n">
        <v>6.42820735</v>
      </c>
      <c r="G30" s="18" t="n">
        <v>491.59495665</v>
      </c>
      <c r="H30" s="20" t="n">
        <v>3.32297358</v>
      </c>
      <c r="I30" s="18" t="s">
        <v>404</v>
      </c>
      <c r="J30" s="20" t="s">
        <v>404</v>
      </c>
      <c r="K30" s="18" t="s">
        <v>404</v>
      </c>
      <c r="L30" s="20" t="s">
        <v>404</v>
      </c>
      <c r="M30" s="18" t="s">
        <v>404</v>
      </c>
      <c r="N30" s="20" t="s">
        <v>404</v>
      </c>
      <c r="O30" s="18" t="s">
        <v>404</v>
      </c>
      <c r="P30" s="20" t="s">
        <v>404</v>
      </c>
      <c r="Q30" s="18" t="n">
        <v>472.1766189</v>
      </c>
      <c r="R30" s="20" t="n">
        <v>8.980121219999999</v>
      </c>
    </row>
    <row r="31" spans="1:18">
      <c r="A31" s="15" t="s">
        <v>428</v>
      </c>
      <c r="B31" s="17" t="n">
        <v>5456</v>
      </c>
      <c r="C31" s="18">
        <f>(502.0/B31*100)</f>
        <v/>
      </c>
      <c r="D31" s="19" t="n">
        <v>4954</v>
      </c>
      <c r="E31" s="18" t="n">
        <v>505.76639857</v>
      </c>
      <c r="F31" s="20" t="n">
        <v>4.62470408</v>
      </c>
      <c r="G31" s="18" t="n">
        <v>501.43040813</v>
      </c>
      <c r="H31" s="20" t="n">
        <v>2.56809376</v>
      </c>
      <c r="I31" s="18" t="s">
        <v>404</v>
      </c>
      <c r="J31" s="20" t="s">
        <v>404</v>
      </c>
      <c r="K31" s="18" t="s">
        <v>404</v>
      </c>
      <c r="L31" s="20" t="s">
        <v>404</v>
      </c>
      <c r="M31" s="18" t="s">
        <v>404</v>
      </c>
      <c r="N31" s="20" t="s">
        <v>404</v>
      </c>
      <c r="O31" s="18" t="s">
        <v>404</v>
      </c>
      <c r="P31" s="20" t="s">
        <v>404</v>
      </c>
      <c r="Q31" s="18" t="n">
        <v>497.63746745</v>
      </c>
      <c r="R31" s="20" t="n">
        <v>10.5598276</v>
      </c>
    </row>
    <row r="32" spans="1:18">
      <c r="A32" s="15" t="s">
        <v>429</v>
      </c>
      <c r="B32" s="17" t="n">
        <v>4478</v>
      </c>
      <c r="C32" s="18">
        <f>(0.0/B32*100)</f>
        <v/>
      </c>
      <c r="D32" s="19" t="n">
        <v>4478</v>
      </c>
      <c r="E32" s="18" t="n">
        <v>507.37827453</v>
      </c>
      <c r="F32" s="20" t="n">
        <v>4.30619879</v>
      </c>
      <c r="G32" s="18" t="n">
        <v>501.12830326</v>
      </c>
      <c r="H32" s="20" t="n">
        <v>3.28310782</v>
      </c>
      <c r="I32" s="18" t="s">
        <v>404</v>
      </c>
      <c r="J32" s="20" t="s">
        <v>404</v>
      </c>
      <c r="K32" s="18" t="s">
        <v>404</v>
      </c>
      <c r="L32" s="20" t="s">
        <v>404</v>
      </c>
      <c r="M32" s="18" t="s">
        <v>404</v>
      </c>
      <c r="N32" s="20" t="s">
        <v>404</v>
      </c>
      <c r="O32" s="18" t="s">
        <v>404</v>
      </c>
      <c r="P32" s="20" t="s">
        <v>404</v>
      </c>
      <c r="Q32" s="18" t="n">
        <v>509.90969646</v>
      </c>
      <c r="R32" s="20" t="n">
        <v>20.60016025</v>
      </c>
    </row>
    <row r="33" spans="1:18">
      <c r="A33" s="15" t="s">
        <v>430</v>
      </c>
      <c r="B33" s="17" t="n">
        <v>7325</v>
      </c>
      <c r="C33" s="18">
        <f>(29.0/B33*100)</f>
        <v/>
      </c>
      <c r="D33" s="19" t="n">
        <v>7296</v>
      </c>
      <c r="E33" s="18" t="n">
        <v>491.07625636</v>
      </c>
      <c r="F33" s="20" t="n">
        <v>3.48110743</v>
      </c>
      <c r="G33" s="18" t="n">
        <v>486.54915366</v>
      </c>
      <c r="H33" s="20" t="n">
        <v>8.934377120000001</v>
      </c>
      <c r="I33" s="18" t="s">
        <v>404</v>
      </c>
      <c r="J33" s="20" t="s">
        <v>404</v>
      </c>
      <c r="K33" s="18" t="s">
        <v>404</v>
      </c>
      <c r="L33" s="20" t="s">
        <v>404</v>
      </c>
      <c r="M33" s="18" t="s">
        <v>404</v>
      </c>
      <c r="N33" s="20" t="s">
        <v>404</v>
      </c>
      <c r="O33" s="18" t="s">
        <v>404</v>
      </c>
      <c r="P33" s="20" t="s">
        <v>404</v>
      </c>
      <c r="Q33" s="18" t="n">
        <v>531.62453068</v>
      </c>
      <c r="R33" s="20" t="n">
        <v>13.00061576</v>
      </c>
    </row>
    <row r="34" spans="1:18">
      <c r="A34" s="15" t="s">
        <v>431</v>
      </c>
      <c r="B34" s="17" t="n">
        <v>6350</v>
      </c>
      <c r="C34" s="18">
        <f>(0.0/B34*100)</f>
        <v/>
      </c>
      <c r="D34" s="19" t="n">
        <v>6350</v>
      </c>
      <c r="E34" s="18" t="n">
        <v>485.20525013</v>
      </c>
      <c r="F34" s="20" t="n">
        <v>4.86050835</v>
      </c>
      <c r="G34" s="18" t="n">
        <v>465.84356504</v>
      </c>
      <c r="H34" s="20" t="n">
        <v>4.77742248</v>
      </c>
      <c r="I34" s="18" t="s">
        <v>404</v>
      </c>
      <c r="J34" s="20" t="s">
        <v>404</v>
      </c>
      <c r="K34" s="18" t="s">
        <v>404</v>
      </c>
      <c r="L34" s="20" t="s">
        <v>404</v>
      </c>
      <c r="M34" s="18" t="s">
        <v>404</v>
      </c>
      <c r="N34" s="20" t="s">
        <v>404</v>
      </c>
      <c r="O34" s="18" t="s">
        <v>404</v>
      </c>
      <c r="P34" s="20" t="s">
        <v>404</v>
      </c>
      <c r="Q34" s="18" t="n">
        <v>443.36173403</v>
      </c>
      <c r="R34" s="20" t="n">
        <v>39.75153414</v>
      </c>
    </row>
    <row r="35" spans="1:18">
      <c r="A35" s="15" t="s">
        <v>432</v>
      </c>
      <c r="B35" s="17" t="n">
        <v>6406</v>
      </c>
      <c r="C35" s="18">
        <f>(443.0/B35*100)</f>
        <v/>
      </c>
      <c r="D35" s="19" t="n">
        <v>5963</v>
      </c>
      <c r="E35" s="18" t="n">
        <v>514.58542847</v>
      </c>
      <c r="F35" s="20" t="n">
        <v>3.0654699</v>
      </c>
      <c r="G35" s="18" t="n">
        <v>511.25564276</v>
      </c>
      <c r="H35" s="20" t="n">
        <v>1.55785053</v>
      </c>
      <c r="I35" s="18" t="s">
        <v>404</v>
      </c>
      <c r="J35" s="20" t="s">
        <v>404</v>
      </c>
      <c r="K35" s="18" t="s">
        <v>404</v>
      </c>
      <c r="L35" s="20" t="s">
        <v>404</v>
      </c>
      <c r="M35" s="18" t="s">
        <v>404</v>
      </c>
      <c r="N35" s="20" t="s">
        <v>404</v>
      </c>
      <c r="O35" s="18" t="s">
        <v>404</v>
      </c>
      <c r="P35" s="20" t="s">
        <v>404</v>
      </c>
      <c r="Q35" s="18" t="n">
        <v>508.86459775</v>
      </c>
      <c r="R35" s="20" t="n">
        <v>15.31720894</v>
      </c>
    </row>
    <row r="36" spans="1:18">
      <c r="A36" s="15" t="s">
        <v>433</v>
      </c>
      <c r="B36" s="17" t="n">
        <v>6736</v>
      </c>
      <c r="C36" s="18">
        <f>(10.0/B36*100)</f>
        <v/>
      </c>
      <c r="D36" s="19" t="n">
        <v>6726</v>
      </c>
      <c r="E36" s="18" t="n">
        <v>483.50860384</v>
      </c>
      <c r="F36" s="20" t="n">
        <v>4.01794039</v>
      </c>
      <c r="G36" s="18" t="n">
        <v>486.8853837</v>
      </c>
      <c r="H36" s="20" t="n">
        <v>2.99033971</v>
      </c>
      <c r="I36" s="18" t="s">
        <v>404</v>
      </c>
      <c r="J36" s="20" t="s">
        <v>404</v>
      </c>
      <c r="K36" s="18" t="s">
        <v>404</v>
      </c>
      <c r="L36" s="20" t="s">
        <v>404</v>
      </c>
      <c r="M36" s="18" t="s">
        <v>404</v>
      </c>
      <c r="N36" s="20" t="s">
        <v>404</v>
      </c>
      <c r="O36" s="18" t="s">
        <v>404</v>
      </c>
      <c r="P36" s="20" t="s">
        <v>404</v>
      </c>
      <c r="Q36" s="18" t="n">
        <v>505.08903718</v>
      </c>
      <c r="R36" s="20" t="n">
        <v>25.81533989</v>
      </c>
    </row>
    <row r="37" spans="1:18">
      <c r="A37" s="15" t="s">
        <v>434</v>
      </c>
      <c r="B37" s="17" t="n">
        <v>5458</v>
      </c>
      <c r="C37" s="18">
        <f>(0.0/B37*100)</f>
        <v/>
      </c>
      <c r="D37" s="19" t="n">
        <v>5458</v>
      </c>
      <c r="E37" s="18" t="n">
        <v>501.12491533</v>
      </c>
      <c r="F37" s="20" t="n">
        <v>5.51784977</v>
      </c>
      <c r="G37" s="18" t="n">
        <v>491.82196885</v>
      </c>
      <c r="H37" s="20" t="n">
        <v>3.43981393</v>
      </c>
      <c r="I37" s="18" t="s">
        <v>404</v>
      </c>
      <c r="J37" s="20" t="s">
        <v>404</v>
      </c>
      <c r="K37" s="18" t="s">
        <v>404</v>
      </c>
      <c r="L37" s="20" t="s">
        <v>404</v>
      </c>
      <c r="M37" s="18" t="s">
        <v>404</v>
      </c>
      <c r="N37" s="20" t="s">
        <v>404</v>
      </c>
      <c r="O37" s="18" t="s">
        <v>404</v>
      </c>
      <c r="P37" s="20" t="s">
        <v>404</v>
      </c>
      <c r="Q37" s="18" t="n">
        <v>399.2444</v>
      </c>
      <c r="R37" s="20" t="n">
        <v>48.75206307</v>
      </c>
    </row>
    <row r="38" spans="1:18">
      <c r="A38" s="15" t="s">
        <v>435</v>
      </c>
      <c r="B38" s="17" t="n">
        <v>5860</v>
      </c>
      <c r="C38" s="18">
        <f>(268.0/B38*100)</f>
        <v/>
      </c>
      <c r="D38" s="19" t="n">
        <v>5592</v>
      </c>
      <c r="E38" s="18" t="n">
        <v>545.37865685</v>
      </c>
      <c r="F38" s="20" t="n">
        <v>7.47756772</v>
      </c>
      <c r="G38" s="18" t="n">
        <v>511.36989779</v>
      </c>
      <c r="H38" s="20" t="n">
        <v>4.11982165</v>
      </c>
      <c r="I38" s="18" t="s">
        <v>404</v>
      </c>
      <c r="J38" s="20" t="s">
        <v>404</v>
      </c>
      <c r="K38" s="18" t="s">
        <v>404</v>
      </c>
      <c r="L38" s="20" t="s">
        <v>404</v>
      </c>
      <c r="M38" s="18" t="s">
        <v>404</v>
      </c>
      <c r="N38" s="20" t="s">
        <v>404</v>
      </c>
      <c r="O38" s="18" t="s">
        <v>404</v>
      </c>
      <c r="P38" s="20" t="s">
        <v>404</v>
      </c>
      <c r="Q38" s="18" t="n">
        <v>508.90199201</v>
      </c>
      <c r="R38" s="20" t="n">
        <v>21.88851801</v>
      </c>
    </row>
    <row r="39" spans="1:18">
      <c r="A39" s="15" t="s">
        <v>436</v>
      </c>
      <c r="B39" s="17" t="n">
        <v>5895</v>
      </c>
      <c r="C39" s="18">
        <f>(0.0/B39*100)</f>
        <v/>
      </c>
      <c r="D39" s="19" t="n">
        <v>5895</v>
      </c>
      <c r="E39" s="18" t="n">
        <v>433.34527343</v>
      </c>
      <c r="F39" s="20" t="n">
        <v>9.018415320000001</v>
      </c>
      <c r="G39" s="18" t="n">
        <v>413.98766501</v>
      </c>
      <c r="H39" s="20" t="n">
        <v>6.13390014</v>
      </c>
      <c r="I39" s="18" t="s">
        <v>404</v>
      </c>
      <c r="J39" s="20" t="s">
        <v>404</v>
      </c>
      <c r="K39" s="18" t="s">
        <v>404</v>
      </c>
      <c r="L39" s="20" t="s">
        <v>404</v>
      </c>
      <c r="M39" s="18" t="s">
        <v>404</v>
      </c>
      <c r="N39" s="20" t="s">
        <v>404</v>
      </c>
      <c r="O39" s="18" t="s">
        <v>404</v>
      </c>
      <c r="P39" s="20" t="s">
        <v>404</v>
      </c>
      <c r="Q39" s="18" t="n">
        <v>420.01684419</v>
      </c>
      <c r="R39" s="20" t="n">
        <v>14.840691</v>
      </c>
    </row>
    <row r="40" spans="1:18">
      <c r="A40" s="15" t="s">
        <v>437</v>
      </c>
      <c r="B40" s="17" t="n">
        <v>14157</v>
      </c>
      <c r="C40" s="18">
        <f>(2628.0/B40*100)</f>
        <v/>
      </c>
      <c r="D40" s="19" t="n">
        <v>11529</v>
      </c>
      <c r="E40" s="18" t="n">
        <v>494.57975405</v>
      </c>
      <c r="F40" s="20" t="n">
        <v>5.11177206</v>
      </c>
      <c r="G40" s="18" t="n">
        <v>491.30094266</v>
      </c>
      <c r="H40" s="20" t="n">
        <v>4.27492333</v>
      </c>
      <c r="I40" s="18" t="s">
        <v>404</v>
      </c>
      <c r="J40" s="20" t="s">
        <v>404</v>
      </c>
      <c r="K40" s="18" t="s">
        <v>404</v>
      </c>
      <c r="L40" s="20" t="s">
        <v>404</v>
      </c>
      <c r="M40" s="18" t="s">
        <v>404</v>
      </c>
      <c r="N40" s="20" t="s">
        <v>404</v>
      </c>
      <c r="O40" s="18" t="s">
        <v>404</v>
      </c>
      <c r="P40" s="20" t="s">
        <v>404</v>
      </c>
      <c r="Q40" s="18" t="n">
        <v>507.10828309</v>
      </c>
      <c r="R40" s="20" t="n">
        <v>11.04164165</v>
      </c>
    </row>
    <row r="41" spans="1:18">
      <c r="A41" s="15" t="s">
        <v>438</v>
      </c>
      <c r="B41" s="17" t="n">
        <v>5712</v>
      </c>
      <c r="C41" s="18">
        <f>(70.0/B41*100)</f>
        <v/>
      </c>
      <c r="D41" s="19" t="n">
        <v>5642</v>
      </c>
      <c r="E41" s="18" t="n">
        <v>465.65955665</v>
      </c>
      <c r="F41" s="20" t="n">
        <v>4.95574563</v>
      </c>
      <c r="G41" s="18" t="n">
        <v>473.63240736</v>
      </c>
      <c r="H41" s="20" t="n">
        <v>4.83021164</v>
      </c>
      <c r="I41" s="18" t="s">
        <v>404</v>
      </c>
      <c r="J41" s="20" t="s">
        <v>404</v>
      </c>
      <c r="K41" s="18" t="s">
        <v>404</v>
      </c>
      <c r="L41" s="20" t="s">
        <v>404</v>
      </c>
      <c r="M41" s="18" t="s">
        <v>404</v>
      </c>
      <c r="N41" s="20" t="s">
        <v>404</v>
      </c>
      <c r="O41" s="18" t="s">
        <v>404</v>
      </c>
      <c r="P41" s="20" t="s">
        <v>404</v>
      </c>
      <c r="Q41" s="18" t="n">
        <v>470.33606486</v>
      </c>
      <c r="R41" s="20" t="n">
        <v>22.84769527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422.00154036</v>
      </c>
      <c r="F44" s="20" t="n">
        <v>4.8974743</v>
      </c>
      <c r="G44" s="18" t="n">
        <v>402.90404415</v>
      </c>
      <c r="H44" s="20" t="n">
        <v>4.7432513</v>
      </c>
      <c r="I44" s="18" t="s">
        <v>404</v>
      </c>
      <c r="J44" s="20" t="s">
        <v>404</v>
      </c>
      <c r="K44" s="18" t="s">
        <v>404</v>
      </c>
      <c r="L44" s="20" t="s">
        <v>404</v>
      </c>
      <c r="M44" s="18" t="s">
        <v>404</v>
      </c>
      <c r="N44" s="20" t="s">
        <v>404</v>
      </c>
      <c r="O44" s="18" t="s">
        <v>404</v>
      </c>
      <c r="P44" s="20" t="s">
        <v>404</v>
      </c>
      <c r="Q44" s="18" t="n">
        <v>398.21983212</v>
      </c>
      <c r="R44" s="20" t="n">
        <v>12.89058103</v>
      </c>
    </row>
    <row r="45" spans="1:18">
      <c r="A45" s="15" t="s">
        <v>442</v>
      </c>
      <c r="B45" s="17" t="n">
        <v>5519</v>
      </c>
      <c r="C45" s="18">
        <f>(0.0/B45*100)</f>
        <v/>
      </c>
      <c r="D45" s="19" t="n">
        <v>5519</v>
      </c>
      <c r="E45" s="18" t="n">
        <v>364.10675117</v>
      </c>
      <c r="F45" s="20" t="n">
        <v>4.9117495</v>
      </c>
      <c r="G45" s="18" t="n">
        <v>356.86339928</v>
      </c>
      <c r="H45" s="20" t="n">
        <v>5.5534052</v>
      </c>
      <c r="I45" s="18" t="s">
        <v>404</v>
      </c>
      <c r="J45" s="20" t="s">
        <v>404</v>
      </c>
      <c r="K45" s="18" t="s">
        <v>404</v>
      </c>
      <c r="L45" s="20" t="s">
        <v>404</v>
      </c>
      <c r="M45" s="18" t="s">
        <v>404</v>
      </c>
      <c r="N45" s="20" t="s">
        <v>404</v>
      </c>
      <c r="O45" s="18" t="s">
        <v>404</v>
      </c>
      <c r="P45" s="20" t="s">
        <v>404</v>
      </c>
      <c r="Q45" s="18" t="n">
        <v>350.5904109</v>
      </c>
      <c r="R45" s="20" t="n">
        <v>6.99032223</v>
      </c>
    </row>
    <row r="46" spans="1:18">
      <c r="A46" s="15" t="s">
        <v>443</v>
      </c>
      <c r="B46" s="17" t="n">
        <v>23141</v>
      </c>
      <c r="C46" s="18">
        <f>(4196.0/B46*100)</f>
        <v/>
      </c>
      <c r="D46" s="19" t="n">
        <v>18945</v>
      </c>
      <c r="E46" s="18" t="n">
        <v>393.78054727</v>
      </c>
      <c r="F46" s="20" t="n">
        <v>4.86662316</v>
      </c>
      <c r="G46" s="18" t="n">
        <v>373.69375567</v>
      </c>
      <c r="H46" s="20" t="n">
        <v>4.31961185</v>
      </c>
      <c r="I46" s="18" t="s">
        <v>404</v>
      </c>
      <c r="J46" s="20" t="s">
        <v>404</v>
      </c>
      <c r="K46" s="18" t="s">
        <v>404</v>
      </c>
      <c r="L46" s="20" t="s">
        <v>404</v>
      </c>
      <c r="M46" s="18" t="s">
        <v>404</v>
      </c>
      <c r="N46" s="20" t="s">
        <v>404</v>
      </c>
      <c r="O46" s="18" t="s">
        <v>404</v>
      </c>
      <c r="P46" s="20" t="s">
        <v>404</v>
      </c>
      <c r="Q46" s="18" t="n">
        <v>344.13170773</v>
      </c>
      <c r="R46" s="20" t="n">
        <v>8.720432779999999</v>
      </c>
    </row>
    <row r="47" spans="1:18">
      <c r="A47" s="15" t="s">
        <v>444</v>
      </c>
      <c r="B47" s="17" t="n">
        <v>5928</v>
      </c>
      <c r="C47" s="18">
        <f>(0.0/B47*100)</f>
        <v/>
      </c>
      <c r="D47" s="19" t="n">
        <v>5928</v>
      </c>
      <c r="E47" s="18" t="n">
        <v>444.90004915</v>
      </c>
      <c r="F47" s="20" t="n">
        <v>4.37096797</v>
      </c>
      <c r="G47" s="18" t="n">
        <v>428.08580967</v>
      </c>
      <c r="H47" s="20" t="n">
        <v>9.59660476</v>
      </c>
      <c r="I47" s="18" t="s">
        <v>404</v>
      </c>
      <c r="J47" s="20" t="s">
        <v>404</v>
      </c>
      <c r="K47" s="18" t="s">
        <v>404</v>
      </c>
      <c r="L47" s="20" t="s">
        <v>404</v>
      </c>
      <c r="M47" s="18" t="s">
        <v>404</v>
      </c>
      <c r="N47" s="20" t="s">
        <v>404</v>
      </c>
      <c r="O47" s="18" t="s">
        <v>404</v>
      </c>
      <c r="P47" s="20" t="s">
        <v>404</v>
      </c>
      <c r="Q47" s="18" t="n">
        <v>470.579463</v>
      </c>
      <c r="R47" s="20" t="n">
        <v>30.62132403</v>
      </c>
    </row>
    <row r="48" spans="1:18">
      <c r="A48" s="15" t="s">
        <v>445</v>
      </c>
      <c r="B48" s="17" t="n">
        <v>9841</v>
      </c>
      <c r="C48" s="18">
        <f>(0.0/B48*100)</f>
        <v/>
      </c>
      <c r="D48" s="19" t="n">
        <v>9841</v>
      </c>
      <c r="E48" s="18" t="n">
        <v>533.35906946</v>
      </c>
      <c r="F48" s="20" t="n">
        <v>5.74677186</v>
      </c>
      <c r="G48" s="18" t="n">
        <v>524.64422438</v>
      </c>
      <c r="H48" s="20" t="n">
        <v>15.97343978</v>
      </c>
      <c r="I48" s="18" t="s">
        <v>404</v>
      </c>
      <c r="J48" s="20" t="s">
        <v>404</v>
      </c>
      <c r="K48" s="18" t="s">
        <v>404</v>
      </c>
      <c r="L48" s="20" t="s">
        <v>404</v>
      </c>
      <c r="M48" s="18" t="s">
        <v>404</v>
      </c>
      <c r="N48" s="20" t="s">
        <v>404</v>
      </c>
      <c r="O48" s="18" t="s">
        <v>404</v>
      </c>
      <c r="P48" s="20" t="s">
        <v>404</v>
      </c>
      <c r="Q48" s="18" t="n">
        <v>479.35837736</v>
      </c>
      <c r="R48" s="20" t="n">
        <v>38.95750931</v>
      </c>
    </row>
    <row r="49" spans="1:18">
      <c r="A49" s="15" t="s">
        <v>446</v>
      </c>
      <c r="B49" s="17" t="n">
        <v>6349</v>
      </c>
      <c r="C49" s="18">
        <f>(52.0/B49*100)</f>
        <v/>
      </c>
      <c r="D49" s="19" t="n">
        <v>6297</v>
      </c>
      <c r="E49" s="18" t="n">
        <v>416.10901062</v>
      </c>
      <c r="F49" s="20" t="n">
        <v>6.01726443</v>
      </c>
      <c r="G49" s="18" t="n">
        <v>406.16699908</v>
      </c>
      <c r="H49" s="20" t="n">
        <v>3.45058893</v>
      </c>
      <c r="I49" s="18" t="s">
        <v>404</v>
      </c>
      <c r="J49" s="20" t="s">
        <v>404</v>
      </c>
      <c r="K49" s="18" t="s">
        <v>404</v>
      </c>
      <c r="L49" s="20" t="s">
        <v>404</v>
      </c>
      <c r="M49" s="18" t="s">
        <v>404</v>
      </c>
      <c r="N49" s="20" t="s">
        <v>404</v>
      </c>
      <c r="O49" s="18" t="s">
        <v>404</v>
      </c>
      <c r="P49" s="20" t="s">
        <v>404</v>
      </c>
      <c r="Q49" s="18" t="n">
        <v>362.85081004</v>
      </c>
      <c r="R49" s="20" t="n">
        <v>24.94417482</v>
      </c>
    </row>
    <row r="50" spans="1:18">
      <c r="A50" s="15" t="s">
        <v>447</v>
      </c>
      <c r="B50" s="17" t="n">
        <v>11795</v>
      </c>
      <c r="C50" s="18">
        <f>(1031.0/B50*100)</f>
        <v/>
      </c>
      <c r="D50" s="19" t="n">
        <v>10764</v>
      </c>
      <c r="E50" s="18" t="n">
        <v>390.56460177</v>
      </c>
      <c r="F50" s="20" t="n">
        <v>3.70260741</v>
      </c>
      <c r="G50" s="18" t="n">
        <v>395.01461514</v>
      </c>
      <c r="H50" s="20" t="n">
        <v>4.84370494</v>
      </c>
      <c r="I50" s="18" t="s">
        <v>404</v>
      </c>
      <c r="J50" s="20" t="s">
        <v>404</v>
      </c>
      <c r="K50" s="18" t="s">
        <v>404</v>
      </c>
      <c r="L50" s="20" t="s">
        <v>404</v>
      </c>
      <c r="M50" s="18" t="s">
        <v>404</v>
      </c>
      <c r="N50" s="20" t="s">
        <v>404</v>
      </c>
      <c r="O50" s="18" t="s">
        <v>404</v>
      </c>
      <c r="P50" s="20" t="s">
        <v>404</v>
      </c>
      <c r="Q50" s="18" t="n">
        <v>391.6621079</v>
      </c>
      <c r="R50" s="20" t="n">
        <v>12.84544097</v>
      </c>
    </row>
    <row r="51" spans="1:18">
      <c r="A51" s="15" t="s">
        <v>448</v>
      </c>
      <c r="B51" s="17" t="n">
        <v>6866</v>
      </c>
      <c r="C51" s="18">
        <f>(0.0/B51*100)</f>
        <v/>
      </c>
      <c r="D51" s="19" t="n">
        <v>6866</v>
      </c>
      <c r="E51" s="18" t="n">
        <v>401.50660512</v>
      </c>
      <c r="F51" s="20" t="n">
        <v>2.69449952</v>
      </c>
      <c r="G51" s="18" t="n">
        <v>392.56502797</v>
      </c>
      <c r="H51" s="20" t="n">
        <v>8.766516210000001</v>
      </c>
      <c r="I51" s="18" t="s">
        <v>404</v>
      </c>
      <c r="J51" s="20" t="s">
        <v>404</v>
      </c>
      <c r="K51" s="18" t="s">
        <v>404</v>
      </c>
      <c r="L51" s="20" t="s">
        <v>404</v>
      </c>
      <c r="M51" s="18" t="s">
        <v>404</v>
      </c>
      <c r="N51" s="20" t="s">
        <v>404</v>
      </c>
      <c r="O51" s="18" t="s">
        <v>404</v>
      </c>
      <c r="P51" s="20" t="s">
        <v>404</v>
      </c>
      <c r="Q51" s="18" t="n">
        <v>393.09275895</v>
      </c>
      <c r="R51" s="20" t="n">
        <v>10.5004629</v>
      </c>
    </row>
    <row r="52" spans="1:18">
      <c r="A52" s="15" t="s">
        <v>449</v>
      </c>
      <c r="B52" s="17" t="n">
        <v>5809</v>
      </c>
      <c r="C52" s="18">
        <f>(0.0/B52*100)</f>
        <v/>
      </c>
      <c r="D52" s="19" t="n">
        <v>5809</v>
      </c>
      <c r="E52" s="18" t="n">
        <v>470.80820326</v>
      </c>
      <c r="F52" s="20" t="n">
        <v>4.96612368</v>
      </c>
      <c r="G52" s="18" t="n">
        <v>456.51027462</v>
      </c>
      <c r="H52" s="20" t="n">
        <v>5.00590947</v>
      </c>
      <c r="I52" s="18" t="s">
        <v>404</v>
      </c>
      <c r="J52" s="20" t="s">
        <v>404</v>
      </c>
      <c r="K52" s="18" t="s">
        <v>404</v>
      </c>
      <c r="L52" s="20" t="s">
        <v>404</v>
      </c>
      <c r="M52" s="18" t="s">
        <v>404</v>
      </c>
      <c r="N52" s="20" t="s">
        <v>404</v>
      </c>
      <c r="O52" s="18" t="s">
        <v>404</v>
      </c>
      <c r="P52" s="20" t="s">
        <v>404</v>
      </c>
      <c r="Q52" s="18" t="n">
        <v>415.06206374</v>
      </c>
      <c r="R52" s="20" t="n">
        <v>13.14237675</v>
      </c>
    </row>
    <row r="53" spans="1:18">
      <c r="A53" s="15" t="s">
        <v>450</v>
      </c>
      <c r="B53" s="17" t="n">
        <v>5571</v>
      </c>
      <c r="C53" s="18">
        <f>(0.0/B53*100)</f>
        <v/>
      </c>
      <c r="D53" s="19" t="n">
        <v>5571</v>
      </c>
      <c r="E53" s="18" t="n">
        <v>438.49263843</v>
      </c>
      <c r="F53" s="20" t="n">
        <v>2.4086873</v>
      </c>
      <c r="G53" s="18" t="n">
        <v>435.69779755</v>
      </c>
      <c r="H53" s="20" t="n">
        <v>1.92326718</v>
      </c>
      <c r="I53" s="18" t="s">
        <v>404</v>
      </c>
      <c r="J53" s="20" t="s">
        <v>404</v>
      </c>
      <c r="K53" s="18" t="s">
        <v>404</v>
      </c>
      <c r="L53" s="20" t="s">
        <v>404</v>
      </c>
      <c r="M53" s="18" t="s">
        <v>404</v>
      </c>
      <c r="N53" s="20" t="s">
        <v>404</v>
      </c>
      <c r="O53" s="18" t="s">
        <v>404</v>
      </c>
      <c r="P53" s="20" t="s">
        <v>404</v>
      </c>
      <c r="Q53" s="18" t="n">
        <v>448.20388108</v>
      </c>
      <c r="R53" s="20" t="n">
        <v>7.64420707</v>
      </c>
    </row>
    <row r="54" spans="1:18">
      <c r="A54" s="15" t="s">
        <v>451</v>
      </c>
      <c r="B54" s="17" t="n">
        <v>4740</v>
      </c>
      <c r="C54" s="18">
        <f>(199.0/B54*100)</f>
        <v/>
      </c>
      <c r="D54" s="19" t="n">
        <v>4541</v>
      </c>
      <c r="E54" s="18" t="n">
        <v>331.58909603</v>
      </c>
      <c r="F54" s="20" t="n">
        <v>3.98905161</v>
      </c>
      <c r="G54" s="18" t="n">
        <v>324.60196353</v>
      </c>
      <c r="H54" s="20" t="n">
        <v>5.43236458</v>
      </c>
      <c r="I54" s="18" t="s">
        <v>404</v>
      </c>
      <c r="J54" s="20" t="s">
        <v>404</v>
      </c>
      <c r="K54" s="18" t="s">
        <v>404</v>
      </c>
      <c r="L54" s="20" t="s">
        <v>404</v>
      </c>
      <c r="M54" s="18" t="s">
        <v>404</v>
      </c>
      <c r="N54" s="20" t="s">
        <v>404</v>
      </c>
      <c r="O54" s="18" t="s">
        <v>404</v>
      </c>
      <c r="P54" s="20" t="s">
        <v>404</v>
      </c>
      <c r="Q54" s="18" t="n">
        <v>298.97342834</v>
      </c>
      <c r="R54" s="20" t="n">
        <v>8.77928275</v>
      </c>
    </row>
    <row r="55" spans="1:18">
      <c r="A55" s="15" t="s">
        <v>452</v>
      </c>
      <c r="B55" s="17" t="n">
        <v>5316</v>
      </c>
      <c r="C55" s="18">
        <f>(43.0/B55*100)</f>
        <v/>
      </c>
      <c r="D55" s="19" t="n">
        <v>5273</v>
      </c>
      <c r="E55" s="18" t="n">
        <v>405.46973962</v>
      </c>
      <c r="F55" s="20" t="n">
        <v>7.97553039</v>
      </c>
      <c r="G55" s="18" t="n">
        <v>405.15489259</v>
      </c>
      <c r="H55" s="20" t="n">
        <v>3.77638527</v>
      </c>
      <c r="I55" s="18" t="s">
        <v>404</v>
      </c>
      <c r="J55" s="20" t="s">
        <v>404</v>
      </c>
      <c r="K55" s="18" t="s">
        <v>404</v>
      </c>
      <c r="L55" s="20" t="s">
        <v>404</v>
      </c>
      <c r="M55" s="18" t="s">
        <v>404</v>
      </c>
      <c r="N55" s="20" t="s">
        <v>404</v>
      </c>
      <c r="O55" s="18" t="s">
        <v>404</v>
      </c>
      <c r="P55" s="20" t="s">
        <v>404</v>
      </c>
      <c r="Q55" s="18" t="n">
        <v>374.65390044</v>
      </c>
      <c r="R55" s="20" t="n">
        <v>17.65729894</v>
      </c>
    </row>
    <row r="56" spans="1:18">
      <c r="A56" s="15" t="s">
        <v>453</v>
      </c>
      <c r="B56" s="17" t="n">
        <v>5359</v>
      </c>
      <c r="C56" s="18">
        <f>(0.0/B56*100)</f>
        <v/>
      </c>
      <c r="D56" s="19" t="n">
        <v>5359</v>
      </c>
      <c r="E56" s="18" t="n">
        <v>543.17018817</v>
      </c>
      <c r="F56" s="20" t="n">
        <v>7.92717369</v>
      </c>
      <c r="G56" s="18" t="n">
        <v>550.23015527</v>
      </c>
      <c r="H56" s="20" t="n">
        <v>4.52893863</v>
      </c>
      <c r="I56" s="18" t="s">
        <v>404</v>
      </c>
      <c r="J56" s="20" t="s">
        <v>404</v>
      </c>
      <c r="K56" s="18" t="s">
        <v>404</v>
      </c>
      <c r="L56" s="20" t="s">
        <v>404</v>
      </c>
      <c r="M56" s="18" t="s">
        <v>404</v>
      </c>
      <c r="N56" s="20" t="s">
        <v>404</v>
      </c>
      <c r="O56" s="18" t="s">
        <v>404</v>
      </c>
      <c r="P56" s="20" t="s">
        <v>404</v>
      </c>
      <c r="Q56" s="18" t="n">
        <v>548.7342789</v>
      </c>
      <c r="R56" s="20" t="n">
        <v>14.69707366</v>
      </c>
    </row>
    <row r="57" spans="1:18">
      <c r="A57" s="15" t="s">
        <v>454</v>
      </c>
      <c r="B57" s="17" t="n">
        <v>6513</v>
      </c>
      <c r="C57" s="18">
        <f>(0.0/B57*100)</f>
        <v/>
      </c>
      <c r="D57" s="19" t="n">
        <v>6513</v>
      </c>
      <c r="E57" s="18" t="n">
        <v>401.14458201</v>
      </c>
      <c r="F57" s="20" t="n">
        <v>6.03295448</v>
      </c>
      <c r="G57" s="18" t="n">
        <v>378.65569694</v>
      </c>
      <c r="H57" s="20" t="n">
        <v>5.58519831</v>
      </c>
      <c r="I57" s="18" t="s">
        <v>404</v>
      </c>
      <c r="J57" s="20" t="s">
        <v>404</v>
      </c>
      <c r="K57" s="18" t="s">
        <v>404</v>
      </c>
      <c r="L57" s="20" t="s">
        <v>404</v>
      </c>
      <c r="M57" s="18" t="s">
        <v>404</v>
      </c>
      <c r="N57" s="20" t="s">
        <v>404</v>
      </c>
      <c r="O57" s="18" t="s">
        <v>404</v>
      </c>
      <c r="P57" s="20" t="s">
        <v>404</v>
      </c>
      <c r="Q57" s="18" t="n">
        <v>378.45229868</v>
      </c>
      <c r="R57" s="20" t="n">
        <v>8.67538579</v>
      </c>
    </row>
    <row r="58" spans="1:18">
      <c r="A58" s="15" t="s">
        <v>455</v>
      </c>
      <c r="B58" s="17" t="n">
        <v>7267</v>
      </c>
      <c r="C58" s="18">
        <f>(0.0/B58*100)</f>
        <v/>
      </c>
      <c r="D58" s="19" t="n">
        <v>7267</v>
      </c>
      <c r="E58" s="18" t="n">
        <v>381.41172895</v>
      </c>
      <c r="F58" s="20" t="n">
        <v>4.14713706</v>
      </c>
      <c r="G58" s="18" t="n">
        <v>378.78579431</v>
      </c>
      <c r="H58" s="20" t="n">
        <v>4.1245565</v>
      </c>
      <c r="I58" s="18" t="s">
        <v>404</v>
      </c>
      <c r="J58" s="20" t="s">
        <v>404</v>
      </c>
      <c r="K58" s="18" t="s">
        <v>404</v>
      </c>
      <c r="L58" s="20" t="s">
        <v>404</v>
      </c>
      <c r="M58" s="18" t="s">
        <v>404</v>
      </c>
      <c r="N58" s="20" t="s">
        <v>404</v>
      </c>
      <c r="O58" s="18" t="s">
        <v>404</v>
      </c>
      <c r="P58" s="20" t="s">
        <v>404</v>
      </c>
      <c r="Q58" s="18" t="n">
        <v>376.83608919</v>
      </c>
      <c r="R58" s="20" t="n">
        <v>9.87184059</v>
      </c>
    </row>
    <row r="59" spans="1:18">
      <c r="A59" s="15" t="s">
        <v>456</v>
      </c>
      <c r="B59" s="17" t="n">
        <v>4826</v>
      </c>
      <c r="C59" s="18">
        <f>(0.0/B59*100)</f>
        <v/>
      </c>
      <c r="D59" s="19" t="n">
        <v>4826</v>
      </c>
      <c r="E59" s="18" t="n">
        <v>362.54758901</v>
      </c>
      <c r="F59" s="20" t="n">
        <v>2.13933906</v>
      </c>
      <c r="G59" s="18" t="n">
        <v>359.26843631</v>
      </c>
      <c r="H59" s="20" t="n">
        <v>2.50553224</v>
      </c>
      <c r="I59" s="18" t="s">
        <v>404</v>
      </c>
      <c r="J59" s="20" t="s">
        <v>404</v>
      </c>
      <c r="K59" s="18" t="s">
        <v>404</v>
      </c>
      <c r="L59" s="20" t="s">
        <v>404</v>
      </c>
      <c r="M59" s="18" t="s">
        <v>404</v>
      </c>
      <c r="N59" s="20" t="s">
        <v>404</v>
      </c>
      <c r="O59" s="18" t="s">
        <v>404</v>
      </c>
      <c r="P59" s="20" t="s">
        <v>404</v>
      </c>
      <c r="Q59" s="18" t="n">
        <v>372.28603069</v>
      </c>
      <c r="R59" s="20" t="n">
        <v>9.590816930000001</v>
      </c>
    </row>
    <row r="60" spans="1:18">
      <c r="A60" s="15" t="s">
        <v>457</v>
      </c>
      <c r="B60" s="17" t="n">
        <v>4546</v>
      </c>
      <c r="C60" s="18">
        <f>(0.0/B60*100)</f>
        <v/>
      </c>
      <c r="D60" s="19" t="n">
        <v>4546</v>
      </c>
      <c r="E60" s="18" t="n">
        <v>397.24210083</v>
      </c>
      <c r="F60" s="20" t="n">
        <v>4.82405706</v>
      </c>
      <c r="G60" s="18" t="n">
        <v>402.56761379</v>
      </c>
      <c r="H60" s="20" t="n">
        <v>10.48090298</v>
      </c>
      <c r="I60" s="18" t="s">
        <v>404</v>
      </c>
      <c r="J60" s="20" t="s">
        <v>404</v>
      </c>
      <c r="K60" s="18" t="s">
        <v>404</v>
      </c>
      <c r="L60" s="20" t="s">
        <v>404</v>
      </c>
      <c r="M60" s="18" t="s">
        <v>404</v>
      </c>
      <c r="N60" s="20" t="s">
        <v>404</v>
      </c>
      <c r="O60" s="18" t="s">
        <v>404</v>
      </c>
      <c r="P60" s="20" t="s">
        <v>404</v>
      </c>
      <c r="Q60" s="18" t="n">
        <v>350.38525377</v>
      </c>
      <c r="R60" s="20" t="n">
        <v>20.2842429</v>
      </c>
    </row>
    <row r="61" spans="1:18">
      <c r="A61" s="15" t="s">
        <v>458</v>
      </c>
      <c r="B61" s="17" t="n">
        <v>6525</v>
      </c>
      <c r="C61" s="18">
        <f>(0.0/B61*100)</f>
        <v/>
      </c>
      <c r="D61" s="19" t="n">
        <v>6525</v>
      </c>
      <c r="E61" s="18" t="n">
        <v>480.13486283</v>
      </c>
      <c r="F61" s="20" t="n">
        <v>3.48866504</v>
      </c>
      <c r="G61" s="18" t="n">
        <v>476.13400185</v>
      </c>
      <c r="H61" s="20" t="n">
        <v>3.6430309</v>
      </c>
      <c r="I61" s="18" t="s">
        <v>404</v>
      </c>
      <c r="J61" s="20" t="s">
        <v>404</v>
      </c>
      <c r="K61" s="18" t="s">
        <v>404</v>
      </c>
      <c r="L61" s="20" t="s">
        <v>404</v>
      </c>
      <c r="M61" s="18" t="s">
        <v>404</v>
      </c>
      <c r="N61" s="20" t="s">
        <v>404</v>
      </c>
      <c r="O61" s="18" t="s">
        <v>404</v>
      </c>
      <c r="P61" s="20" t="s">
        <v>404</v>
      </c>
      <c r="Q61" s="18" t="n">
        <v>450.88930833</v>
      </c>
      <c r="R61" s="20" t="n">
        <v>12.4559443</v>
      </c>
    </row>
    <row r="62" spans="1:18">
      <c r="A62" s="15" t="s">
        <v>459</v>
      </c>
      <c r="B62" s="17" t="n">
        <v>4476</v>
      </c>
      <c r="C62" s="18">
        <f>(0.0/B62*100)</f>
        <v/>
      </c>
      <c r="D62" s="19" t="n">
        <v>4476</v>
      </c>
      <c r="E62" s="18" t="n">
        <v>548.39260974</v>
      </c>
      <c r="F62" s="20" t="n">
        <v>1.43447562</v>
      </c>
      <c r="G62" s="18" t="n">
        <v>538.39068601</v>
      </c>
      <c r="H62" s="20" t="n">
        <v>1.9412392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366.1501425</v>
      </c>
      <c r="F63" s="20" t="n">
        <v>1.95765723</v>
      </c>
      <c r="G63" s="18" t="n">
        <v>372.0126481</v>
      </c>
      <c r="H63" s="20" t="n">
        <v>2.60928524</v>
      </c>
      <c r="I63" s="18" t="s">
        <v>404</v>
      </c>
      <c r="J63" s="20" t="s">
        <v>404</v>
      </c>
      <c r="K63" s="18" t="s">
        <v>404</v>
      </c>
      <c r="L63" s="20" t="s">
        <v>404</v>
      </c>
      <c r="M63" s="18" t="s">
        <v>404</v>
      </c>
      <c r="N63" s="20" t="s">
        <v>404</v>
      </c>
      <c r="O63" s="18" t="s">
        <v>404</v>
      </c>
      <c r="P63" s="20" t="s">
        <v>404</v>
      </c>
      <c r="Q63" s="18" t="n">
        <v>400.73739122</v>
      </c>
      <c r="R63" s="20" t="n">
        <v>5.15408679</v>
      </c>
    </row>
    <row r="64" spans="1:18">
      <c r="A64" s="15" t="s">
        <v>461</v>
      </c>
      <c r="B64" s="17" t="n">
        <v>3634</v>
      </c>
      <c r="C64" s="18">
        <f>(27.0/B64*100)</f>
        <v/>
      </c>
      <c r="D64" s="19" t="n">
        <v>3607</v>
      </c>
      <c r="E64" s="18" t="n">
        <v>483.80764496</v>
      </c>
      <c r="F64" s="20" t="n">
        <v>2.12349301</v>
      </c>
      <c r="G64" s="18" t="n">
        <v>469.66633192</v>
      </c>
      <c r="H64" s="20" t="n">
        <v>2.99301314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418.17664378</v>
      </c>
      <c r="F65" s="20" t="n">
        <v>2.67305188</v>
      </c>
      <c r="G65" s="18" t="n">
        <v>434.42616346</v>
      </c>
      <c r="H65" s="20" t="n">
        <v>9.48199739</v>
      </c>
      <c r="I65" s="18" t="s">
        <v>404</v>
      </c>
      <c r="J65" s="20" t="s">
        <v>404</v>
      </c>
      <c r="K65" s="18" t="s">
        <v>404</v>
      </c>
      <c r="L65" s="20" t="s">
        <v>404</v>
      </c>
      <c r="M65" s="18" t="s">
        <v>404</v>
      </c>
      <c r="N65" s="20" t="s">
        <v>404</v>
      </c>
      <c r="O65" s="18" t="s">
        <v>404</v>
      </c>
      <c r="P65" s="20" t="s">
        <v>404</v>
      </c>
      <c r="Q65" s="18" t="n">
        <v>422.31372867</v>
      </c>
      <c r="R65" s="20" t="n">
        <v>21.24270352</v>
      </c>
    </row>
    <row r="66" spans="1:18">
      <c r="A66" s="15" t="s">
        <v>463</v>
      </c>
      <c r="B66" s="17" t="n">
        <v>5665</v>
      </c>
      <c r="C66" s="18">
        <f>(0.0/B66*100)</f>
        <v/>
      </c>
      <c r="D66" s="19" t="n">
        <v>5665</v>
      </c>
      <c r="E66" s="18" t="n">
        <v>414.36940784</v>
      </c>
      <c r="F66" s="20" t="n">
        <v>1.8613184</v>
      </c>
      <c r="G66" s="18" t="n">
        <v>424.28517257</v>
      </c>
      <c r="H66" s="20" t="n">
        <v>2.61856526</v>
      </c>
      <c r="I66" s="18" t="s">
        <v>404</v>
      </c>
      <c r="J66" s="20" t="s">
        <v>404</v>
      </c>
      <c r="K66" s="18" t="s">
        <v>404</v>
      </c>
      <c r="L66" s="20" t="s">
        <v>404</v>
      </c>
      <c r="M66" s="18" t="s">
        <v>404</v>
      </c>
      <c r="N66" s="20" t="s">
        <v>404</v>
      </c>
      <c r="O66" s="18" t="s">
        <v>404</v>
      </c>
      <c r="P66" s="20" t="s">
        <v>404</v>
      </c>
      <c r="Q66" s="18" t="n">
        <v>399.82830956</v>
      </c>
      <c r="R66" s="20" t="n">
        <v>9.824508270000001</v>
      </c>
    </row>
    <row r="67" spans="1:18">
      <c r="A67" s="15" t="s">
        <v>464</v>
      </c>
      <c r="B67" s="17" t="n">
        <v>6971</v>
      </c>
      <c r="C67" s="18">
        <f>(0.0/B67*100)</f>
        <v/>
      </c>
      <c r="D67" s="19" t="n">
        <v>6971</v>
      </c>
      <c r="E67" s="18" t="n">
        <v>388.91364741</v>
      </c>
      <c r="F67" s="20" t="n">
        <v>5.4929243</v>
      </c>
      <c r="G67" s="18" t="n">
        <v>385.84240723</v>
      </c>
      <c r="H67" s="20" t="n">
        <v>3.60498404</v>
      </c>
      <c r="I67" s="18" t="s">
        <v>404</v>
      </c>
      <c r="J67" s="20" t="s">
        <v>404</v>
      </c>
      <c r="K67" s="18" t="s">
        <v>404</v>
      </c>
      <c r="L67" s="20" t="s">
        <v>404</v>
      </c>
      <c r="M67" s="18" t="s">
        <v>404</v>
      </c>
      <c r="N67" s="20" t="s">
        <v>404</v>
      </c>
      <c r="O67" s="18" t="s">
        <v>404</v>
      </c>
      <c r="P67" s="20" t="s">
        <v>404</v>
      </c>
      <c r="Q67" s="18" t="n">
        <v>394.1679185</v>
      </c>
      <c r="R67" s="20" t="n">
        <v>18.03070096</v>
      </c>
    </row>
    <row r="68" spans="1:18">
      <c r="A68" s="15" t="s">
        <v>465</v>
      </c>
      <c r="B68" s="17" t="n">
        <v>12083</v>
      </c>
      <c r="C68" s="18">
        <f>(0.0/B68*100)</f>
        <v/>
      </c>
      <c r="D68" s="19" t="n">
        <v>12083</v>
      </c>
      <c r="E68" s="18" t="n">
        <v>395.92761424</v>
      </c>
      <c r="F68" s="20" t="n">
        <v>1.27298534</v>
      </c>
      <c r="G68" s="18" t="n">
        <v>430.10959012</v>
      </c>
      <c r="H68" s="20" t="n">
        <v>3.21775066</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443.15373177</v>
      </c>
      <c r="F69" s="20" t="n">
        <v>4.09526143</v>
      </c>
      <c r="G69" s="18" t="n">
        <v>453.44701164</v>
      </c>
      <c r="H69" s="20" t="n">
        <v>12.82680768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494.97802587</v>
      </c>
      <c r="F70" s="20" t="n">
        <v>4.27781915</v>
      </c>
      <c r="G70" s="18" t="n">
        <v>493.04867443</v>
      </c>
      <c r="H70" s="20" t="n">
        <v>4.232103</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577.83797786</v>
      </c>
      <c r="F71" s="20" t="n">
        <v>2.55837976</v>
      </c>
      <c r="G71" s="18" t="n">
        <v>556.55495759</v>
      </c>
      <c r="H71" s="20" t="n">
        <v>1.65197119</v>
      </c>
      <c r="I71" s="18" t="s">
        <v>404</v>
      </c>
      <c r="J71" s="20" t="s">
        <v>404</v>
      </c>
      <c r="K71" s="18" t="s">
        <v>404</v>
      </c>
      <c r="L71" s="20" t="s">
        <v>404</v>
      </c>
      <c r="M71" s="18" t="s">
        <v>404</v>
      </c>
      <c r="N71" s="20" t="s">
        <v>404</v>
      </c>
      <c r="O71" s="18" t="s">
        <v>404</v>
      </c>
      <c r="P71" s="20" t="s">
        <v>404</v>
      </c>
      <c r="Q71" s="18" t="n">
        <v>514.56732575</v>
      </c>
      <c r="R71" s="20" t="n">
        <v>13.27022186</v>
      </c>
    </row>
    <row r="72" spans="1:18">
      <c r="A72" s="15" t="s">
        <v>469</v>
      </c>
      <c r="B72" s="17" t="n">
        <v>7708</v>
      </c>
      <c r="C72" s="18">
        <f>(0.0/B72*100)</f>
        <v/>
      </c>
      <c r="D72" s="19" t="n">
        <v>7708</v>
      </c>
      <c r="E72" s="18" t="n">
        <v>556.44427971</v>
      </c>
      <c r="F72" s="20" t="n">
        <v>4.33834994</v>
      </c>
      <c r="G72" s="18" t="n">
        <v>525.04842689</v>
      </c>
      <c r="H72" s="20" t="n">
        <v>6.23641213</v>
      </c>
      <c r="I72" s="18" t="s">
        <v>404</v>
      </c>
      <c r="J72" s="20" t="s">
        <v>404</v>
      </c>
      <c r="K72" s="18" t="s">
        <v>404</v>
      </c>
      <c r="L72" s="20" t="s">
        <v>404</v>
      </c>
      <c r="M72" s="18" t="s">
        <v>404</v>
      </c>
      <c r="N72" s="20" t="s">
        <v>404</v>
      </c>
      <c r="O72" s="18" t="s">
        <v>404</v>
      </c>
      <c r="P72" s="20" t="s">
        <v>404</v>
      </c>
      <c r="Q72" s="18" t="n">
        <v>506.22129612</v>
      </c>
      <c r="R72" s="20" t="n">
        <v>20.25219428</v>
      </c>
    </row>
    <row r="73" spans="1:18">
      <c r="A73" s="15" t="s">
        <v>470</v>
      </c>
      <c r="B73" s="17" t="n">
        <v>8249</v>
      </c>
      <c r="C73" s="18">
        <f>(0.0/B73*100)</f>
        <v/>
      </c>
      <c r="D73" s="19" t="n">
        <v>8249</v>
      </c>
      <c r="E73" s="18" t="n">
        <v>416.19479686</v>
      </c>
      <c r="F73" s="20" t="n">
        <v>4.88228228</v>
      </c>
      <c r="G73" s="18" t="n">
        <v>416.1550044</v>
      </c>
      <c r="H73" s="20" t="n">
        <v>5.49672849</v>
      </c>
      <c r="I73" s="18" t="s">
        <v>404</v>
      </c>
      <c r="J73" s="20" t="s">
        <v>404</v>
      </c>
      <c r="K73" s="18" t="s">
        <v>404</v>
      </c>
      <c r="L73" s="20" t="s">
        <v>404</v>
      </c>
      <c r="M73" s="18" t="s">
        <v>404</v>
      </c>
      <c r="N73" s="20" t="s">
        <v>404</v>
      </c>
      <c r="O73" s="18" t="s">
        <v>404</v>
      </c>
      <c r="P73" s="20" t="s">
        <v>404</v>
      </c>
      <c r="Q73" s="18" t="n">
        <v>391.05709565</v>
      </c>
      <c r="R73" s="20" t="n">
        <v>15.32617199</v>
      </c>
    </row>
    <row r="74" spans="1:18">
      <c r="A74" s="15" t="s">
        <v>471</v>
      </c>
      <c r="B74" s="17" t="n">
        <v>4692</v>
      </c>
      <c r="C74" s="18">
        <f>(484.0/B74*100)</f>
        <v/>
      </c>
      <c r="D74" s="19" t="n">
        <v>4208</v>
      </c>
      <c r="E74" s="18" t="n">
        <v>438.9500491</v>
      </c>
      <c r="F74" s="20" t="n">
        <v>2.37555278</v>
      </c>
      <c r="G74" s="18" t="n">
        <v>402.22309051</v>
      </c>
      <c r="H74" s="20" t="n">
        <v>1.89941062</v>
      </c>
      <c r="I74" s="18" t="s">
        <v>404</v>
      </c>
      <c r="J74" s="20" t="s">
        <v>404</v>
      </c>
      <c r="K74" s="18" t="s">
        <v>404</v>
      </c>
      <c r="L74" s="20" t="s">
        <v>404</v>
      </c>
      <c r="M74" s="18" t="s">
        <v>404</v>
      </c>
      <c r="N74" s="20" t="s">
        <v>404</v>
      </c>
      <c r="O74" s="18" t="s">
        <v>404</v>
      </c>
      <c r="P74" s="20" t="s">
        <v>404</v>
      </c>
      <c r="Q74" s="18" t="n">
        <v>288.31354458</v>
      </c>
      <c r="R74" s="20" t="n">
        <v>9.585994749999999</v>
      </c>
    </row>
    <row r="75" spans="1:18">
      <c r="A75" s="15" t="s">
        <v>472</v>
      </c>
      <c r="B75" s="17" t="n">
        <v>5375</v>
      </c>
      <c r="C75" s="18">
        <f>(483.0/B75*100)</f>
        <v/>
      </c>
      <c r="D75" s="19" t="n">
        <v>4892</v>
      </c>
      <c r="E75" s="18" t="n">
        <v>372.77471759</v>
      </c>
      <c r="F75" s="20" t="n">
        <v>4.45978645</v>
      </c>
      <c r="G75" s="18" t="n">
        <v>349.76406696</v>
      </c>
      <c r="H75" s="20" t="n">
        <v>7.01647645</v>
      </c>
      <c r="I75" s="18" t="s">
        <v>404</v>
      </c>
      <c r="J75" s="20" t="s">
        <v>404</v>
      </c>
      <c r="K75" s="18" t="s">
        <v>404</v>
      </c>
      <c r="L75" s="20" t="s">
        <v>404</v>
      </c>
      <c r="M75" s="18" t="s">
        <v>404</v>
      </c>
      <c r="N75" s="20" t="s">
        <v>404</v>
      </c>
      <c r="O75" s="18" t="s">
        <v>404</v>
      </c>
      <c r="P75" s="20" t="s">
        <v>404</v>
      </c>
      <c r="Q75" s="18" t="n">
        <v>358.91461301</v>
      </c>
      <c r="R75" s="20" t="n">
        <v>18.77301144</v>
      </c>
    </row>
    <row r="76" spans="1:18">
      <c r="A76" s="15" t="s">
        <v>473</v>
      </c>
      <c r="B76" s="17" t="n">
        <v>14167</v>
      </c>
      <c r="C76" s="18">
        <f>(1400.0/B76*100)</f>
        <v/>
      </c>
      <c r="D76" s="19" t="n">
        <v>12767</v>
      </c>
      <c r="E76" s="18" t="n">
        <v>421.41850707</v>
      </c>
      <c r="F76" s="20" t="n">
        <v>3.28633865</v>
      </c>
      <c r="G76" s="18" t="n">
        <v>458.0710175</v>
      </c>
      <c r="H76" s="20" t="n">
        <v>5.94344599</v>
      </c>
      <c r="I76" s="18" t="s">
        <v>404</v>
      </c>
      <c r="J76" s="20" t="s">
        <v>404</v>
      </c>
      <c r="K76" s="18" t="s">
        <v>404</v>
      </c>
      <c r="L76" s="20" t="s">
        <v>404</v>
      </c>
      <c r="M76" s="18" t="s">
        <v>404</v>
      </c>
      <c r="N76" s="20" t="s">
        <v>404</v>
      </c>
      <c r="O76" s="18" t="s">
        <v>404</v>
      </c>
      <c r="P76" s="20" t="s">
        <v>404</v>
      </c>
      <c r="Q76" s="18" t="n">
        <v>415.0356919</v>
      </c>
      <c r="R76" s="20" t="n">
        <v>16.2075748</v>
      </c>
    </row>
    <row r="77" spans="1:18">
      <c r="A77" s="15" t="s">
        <v>474</v>
      </c>
      <c r="B77" s="17" t="n">
        <v>6062</v>
      </c>
      <c r="C77" s="18">
        <f>(0.0/B77*100)</f>
        <v/>
      </c>
      <c r="D77" s="19" t="n">
        <v>6062</v>
      </c>
      <c r="E77" s="18" t="n">
        <v>423.45124178</v>
      </c>
      <c r="F77" s="20" t="n">
        <v>4.04154242</v>
      </c>
      <c r="G77" s="18" t="n">
        <v>410.9531215</v>
      </c>
      <c r="H77" s="20" t="n">
        <v>4.99640537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493.60045888</v>
      </c>
      <c r="F78" s="20" t="n">
        <v>4.66985842</v>
      </c>
      <c r="G78" s="18" t="n">
        <v>510.43196319</v>
      </c>
      <c r="H78" s="20" t="n">
        <v>20.28461947</v>
      </c>
      <c r="I78" s="18" t="s">
        <v>404</v>
      </c>
      <c r="J78" s="20" t="s">
        <v>404</v>
      </c>
      <c r="K78" s="18" t="s">
        <v>404</v>
      </c>
      <c r="L78" s="20" t="s">
        <v>404</v>
      </c>
      <c r="M78" s="18" t="s">
        <v>404</v>
      </c>
      <c r="N78" s="20" t="s">
        <v>404</v>
      </c>
      <c r="O78" s="18" t="s">
        <v>404</v>
      </c>
      <c r="P78" s="20" t="s">
        <v>404</v>
      </c>
      <c r="Q78" s="18" t="n">
        <v>497.15471127</v>
      </c>
      <c r="R78" s="20" t="n">
        <v>10.28632351</v>
      </c>
    </row>
    <row customHeight="1" ht="25" r="79" spans="1:18">
      <c r="A79" s="15" t="s">
        <v>476</v>
      </c>
      <c r="B79" s="17" t="n">
        <v>1657</v>
      </c>
      <c r="C79" s="18">
        <f>(21.0/B79*100)</f>
        <v/>
      </c>
      <c r="D79" s="19" t="n">
        <v>1636</v>
      </c>
      <c r="E79" s="18" t="n">
        <v>456.19971671</v>
      </c>
      <c r="F79" s="20" t="n">
        <v>9.804947840000001</v>
      </c>
      <c r="G79" s="18" t="n">
        <v>455.70284227</v>
      </c>
      <c r="H79" s="20" t="n">
        <v>10.4493146</v>
      </c>
      <c r="I79" s="18" t="s">
        <v>404</v>
      </c>
      <c r="J79" s="20" t="s">
        <v>404</v>
      </c>
      <c r="K79" s="18" t="s">
        <v>404</v>
      </c>
      <c r="L79" s="20" t="s">
        <v>404</v>
      </c>
      <c r="M79" s="18" t="s">
        <v>404</v>
      </c>
      <c r="N79" s="20" t="s">
        <v>404</v>
      </c>
      <c r="O79" s="18" t="s">
        <v>404</v>
      </c>
      <c r="P79" s="20" t="s">
        <v>404</v>
      </c>
      <c r="Q79" s="18" t="n">
        <v>467.89625992</v>
      </c>
      <c r="R79" s="20" t="n">
        <v>67.43631873</v>
      </c>
    </row>
    <row r="80" spans="1:18">
      <c r="A80" s="15" t="s">
        <v>477</v>
      </c>
      <c r="B80" s="17" t="n">
        <v>7841</v>
      </c>
      <c r="C80" s="18">
        <f>(0.0/B80*100)</f>
        <v/>
      </c>
      <c r="D80" s="19" t="n">
        <v>7841</v>
      </c>
      <c r="E80" s="18" t="n">
        <v>452.6972959</v>
      </c>
      <c r="F80" s="20" t="n">
        <v>4.98454817</v>
      </c>
      <c r="G80" s="18" t="n">
        <v>475.09179558</v>
      </c>
      <c r="H80" s="20" t="n">
        <v>8.267785679999999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446.82815822</v>
      </c>
      <c r="F81" s="20" t="n">
        <v>3.49260546</v>
      </c>
      <c r="G81" s="18" t="n">
        <v>440.7428726</v>
      </c>
      <c r="H81" s="20" t="n">
        <v>10.43449106</v>
      </c>
      <c r="I81" s="18" t="s">
        <v>404</v>
      </c>
      <c r="J81" s="20" t="s">
        <v>404</v>
      </c>
      <c r="K81" s="18" t="s">
        <v>404</v>
      </c>
      <c r="L81" s="20" t="s">
        <v>404</v>
      </c>
      <c r="M81" s="18" t="s">
        <v>404</v>
      </c>
      <c r="N81" s="20" t="s">
        <v>404</v>
      </c>
      <c r="O81" s="18" t="s">
        <v>404</v>
      </c>
      <c r="P81" s="20" t="s">
        <v>404</v>
      </c>
      <c r="Q81" s="18" t="n">
        <v>436.00999599</v>
      </c>
      <c r="R81" s="20" t="n">
        <v>13.03684667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496.89137623</v>
      </c>
      <c r="F7" s="20" t="n">
        <v>2.37187031</v>
      </c>
      <c r="G7" s="18" t="n">
        <v>490.95188162</v>
      </c>
      <c r="H7" s="20" t="n">
        <v>3.6272292</v>
      </c>
      <c r="I7" s="18" t="s">
        <v>404</v>
      </c>
      <c r="J7" s="20" t="s">
        <v>404</v>
      </c>
      <c r="K7" s="18" t="s">
        <v>404</v>
      </c>
      <c r="L7" s="20" t="s">
        <v>404</v>
      </c>
      <c r="M7" s="18" t="s">
        <v>404</v>
      </c>
      <c r="N7" s="20" t="s">
        <v>404</v>
      </c>
      <c r="O7" s="18" t="s">
        <v>404</v>
      </c>
      <c r="P7" s="20" t="s">
        <v>404</v>
      </c>
      <c r="Q7" s="18" t="n">
        <v>477.97585417</v>
      </c>
      <c r="R7" s="20" t="n">
        <v>8.50626774</v>
      </c>
    </row>
    <row r="8" spans="1:18">
      <c r="A8" s="15" t="s">
        <v>405</v>
      </c>
      <c r="B8" s="17" t="n">
        <v>7007</v>
      </c>
      <c r="C8" s="18">
        <f>(0.0/B8*100)</f>
        <v/>
      </c>
      <c r="D8" s="19" t="n">
        <v>7007</v>
      </c>
      <c r="E8" s="18" t="n">
        <v>507.8318189</v>
      </c>
      <c r="F8" s="20" t="n">
        <v>4.66309118</v>
      </c>
      <c r="G8" s="18" t="n">
        <v>481.78926177</v>
      </c>
      <c r="H8" s="20" t="n">
        <v>6.91075555</v>
      </c>
      <c r="I8" s="18" t="s">
        <v>404</v>
      </c>
      <c r="J8" s="20" t="s">
        <v>404</v>
      </c>
      <c r="K8" s="18" t="s">
        <v>404</v>
      </c>
      <c r="L8" s="20" t="s">
        <v>404</v>
      </c>
      <c r="M8" s="18" t="s">
        <v>404</v>
      </c>
      <c r="N8" s="20" t="s">
        <v>404</v>
      </c>
      <c r="O8" s="18" t="s">
        <v>404</v>
      </c>
      <c r="P8" s="20" t="s">
        <v>404</v>
      </c>
      <c r="Q8" s="18" t="n">
        <v>467.95332817</v>
      </c>
      <c r="R8" s="20" t="n">
        <v>16.98033094</v>
      </c>
    </row>
    <row r="9" spans="1:18">
      <c r="A9" s="15" t="s">
        <v>406</v>
      </c>
      <c r="B9" s="17" t="n">
        <v>9651</v>
      </c>
      <c r="C9" s="18">
        <f>(200.0/B9*100)</f>
        <v/>
      </c>
      <c r="D9" s="19" t="n">
        <v>9451</v>
      </c>
      <c r="E9" s="18" t="n">
        <v>517.59040567</v>
      </c>
      <c r="F9" s="20" t="n">
        <v>3.87524626</v>
      </c>
      <c r="G9" s="18" t="n">
        <v>500.10658386</v>
      </c>
      <c r="H9" s="20" t="n">
        <v>6.8553834</v>
      </c>
      <c r="I9" s="18" t="s">
        <v>404</v>
      </c>
      <c r="J9" s="20" t="s">
        <v>404</v>
      </c>
      <c r="K9" s="18" t="s">
        <v>404</v>
      </c>
      <c r="L9" s="20" t="s">
        <v>404</v>
      </c>
      <c r="M9" s="18" t="s">
        <v>404</v>
      </c>
      <c r="N9" s="20" t="s">
        <v>404</v>
      </c>
      <c r="O9" s="18" t="s">
        <v>404</v>
      </c>
      <c r="P9" s="20" t="s">
        <v>404</v>
      </c>
      <c r="Q9" s="18" t="n">
        <v>473.39121785</v>
      </c>
      <c r="R9" s="20" t="n">
        <v>12.01074666</v>
      </c>
    </row>
    <row r="10" spans="1:18">
      <c r="A10" s="15" t="s">
        <v>407</v>
      </c>
      <c r="B10" s="17" t="n">
        <v>20058</v>
      </c>
      <c r="C10" s="18">
        <f>(2798.0/B10*100)</f>
        <v/>
      </c>
      <c r="D10" s="19" t="n">
        <v>17260</v>
      </c>
      <c r="E10" s="18" t="n">
        <v>513.14269919</v>
      </c>
      <c r="F10" s="20" t="n">
        <v>2.82210478</v>
      </c>
      <c r="G10" s="18" t="n">
        <v>523.84828729</v>
      </c>
      <c r="H10" s="20" t="n">
        <v>5.16087851</v>
      </c>
      <c r="I10" s="18" t="s">
        <v>404</v>
      </c>
      <c r="J10" s="20" t="s">
        <v>404</v>
      </c>
      <c r="K10" s="18" t="s">
        <v>404</v>
      </c>
      <c r="L10" s="20" t="s">
        <v>404</v>
      </c>
      <c r="M10" s="18" t="s">
        <v>404</v>
      </c>
      <c r="N10" s="20" t="s">
        <v>404</v>
      </c>
      <c r="O10" s="18" t="s">
        <v>404</v>
      </c>
      <c r="P10" s="20" t="s">
        <v>404</v>
      </c>
      <c r="Q10" s="18" t="n">
        <v>537.35645075</v>
      </c>
      <c r="R10" s="20" t="n">
        <v>24.4911596</v>
      </c>
    </row>
    <row r="11" spans="1:18">
      <c r="A11" s="15" t="s">
        <v>408</v>
      </c>
      <c r="B11" s="17" t="n">
        <v>7053</v>
      </c>
      <c r="C11" s="18">
        <f>(137.0/B11*100)</f>
        <v/>
      </c>
      <c r="D11" s="19" t="n">
        <v>6916</v>
      </c>
      <c r="E11" s="18" t="n">
        <v>431.24412125</v>
      </c>
      <c r="F11" s="20" t="n">
        <v>3.85576196</v>
      </c>
      <c r="G11" s="18" t="n">
        <v>405.80778481</v>
      </c>
      <c r="H11" s="20" t="n">
        <v>6.82029093</v>
      </c>
      <c r="I11" s="18" t="s">
        <v>404</v>
      </c>
      <c r="J11" s="20" t="s">
        <v>404</v>
      </c>
      <c r="K11" s="18" t="s">
        <v>404</v>
      </c>
      <c r="L11" s="20" t="s">
        <v>404</v>
      </c>
      <c r="M11" s="18" t="s">
        <v>404</v>
      </c>
      <c r="N11" s="20" t="s">
        <v>404</v>
      </c>
      <c r="O11" s="18" t="s">
        <v>404</v>
      </c>
      <c r="P11" s="20" t="s">
        <v>404</v>
      </c>
      <c r="Q11" s="18" t="n">
        <v>399.1663548</v>
      </c>
      <c r="R11" s="20" t="n">
        <v>11.09102487</v>
      </c>
    </row>
    <row r="12" spans="1:18">
      <c r="A12" s="15" t="s">
        <v>409</v>
      </c>
      <c r="B12" s="17" t="n">
        <v>6894</v>
      </c>
      <c r="C12" s="18">
        <f>(106.0/B12*100)</f>
        <v/>
      </c>
      <c r="D12" s="19" t="n">
        <v>6788</v>
      </c>
      <c r="E12" s="18" t="n">
        <v>496.1239024</v>
      </c>
      <c r="F12" s="20" t="n">
        <v>3.17587835</v>
      </c>
      <c r="G12" s="18" t="n">
        <v>484.08718007</v>
      </c>
      <c r="H12" s="20" t="n">
        <v>7.9279417</v>
      </c>
      <c r="I12" s="18" t="s">
        <v>404</v>
      </c>
      <c r="J12" s="20" t="s">
        <v>404</v>
      </c>
      <c r="K12" s="18" t="s">
        <v>404</v>
      </c>
      <c r="L12" s="20" t="s">
        <v>404</v>
      </c>
      <c r="M12" s="18" t="s">
        <v>404</v>
      </c>
      <c r="N12" s="20" t="s">
        <v>404</v>
      </c>
      <c r="O12" s="18" t="s">
        <v>404</v>
      </c>
      <c r="P12" s="20" t="s">
        <v>404</v>
      </c>
      <c r="Q12" s="18" t="n">
        <v>428.46507107</v>
      </c>
      <c r="R12" s="20" t="n">
        <v>33.0062599</v>
      </c>
    </row>
    <row r="13" spans="1:18">
      <c r="A13" s="15" t="s">
        <v>410</v>
      </c>
      <c r="B13" s="17" t="n">
        <v>7161</v>
      </c>
      <c r="C13" s="18">
        <f>(1175.0/B13*100)</f>
        <v/>
      </c>
      <c r="D13" s="19" t="n">
        <v>5986</v>
      </c>
      <c r="E13" s="18" t="n">
        <v>513.4379942100001</v>
      </c>
      <c r="F13" s="20" t="n">
        <v>2.96850282</v>
      </c>
      <c r="G13" s="18" t="n">
        <v>505.63975629</v>
      </c>
      <c r="H13" s="20" t="n">
        <v>4.65225619</v>
      </c>
      <c r="I13" s="18" t="s">
        <v>404</v>
      </c>
      <c r="J13" s="20" t="s">
        <v>404</v>
      </c>
      <c r="K13" s="18" t="s">
        <v>404</v>
      </c>
      <c r="L13" s="20" t="s">
        <v>404</v>
      </c>
      <c r="M13" s="18" t="s">
        <v>404</v>
      </c>
      <c r="N13" s="20" t="s">
        <v>404</v>
      </c>
      <c r="O13" s="18" t="s">
        <v>404</v>
      </c>
      <c r="P13" s="20" t="s">
        <v>404</v>
      </c>
      <c r="Q13" s="18" t="n">
        <v>505.4427522</v>
      </c>
      <c r="R13" s="20" t="n">
        <v>7.2657472</v>
      </c>
    </row>
    <row r="14" spans="1:18">
      <c r="A14" s="15" t="s">
        <v>411</v>
      </c>
      <c r="B14" s="17" t="n">
        <v>5587</v>
      </c>
      <c r="C14" s="18">
        <f>(0.0/B14*100)</f>
        <v/>
      </c>
      <c r="D14" s="19" t="n">
        <v>5587</v>
      </c>
      <c r="E14" s="18" t="n">
        <v>522.25356125</v>
      </c>
      <c r="F14" s="20" t="n">
        <v>2.28283758</v>
      </c>
      <c r="G14" s="18" t="n">
        <v>510.64032609</v>
      </c>
      <c r="H14" s="20" t="n">
        <v>5.85554413</v>
      </c>
      <c r="I14" s="18" t="s">
        <v>404</v>
      </c>
      <c r="J14" s="20" t="s">
        <v>404</v>
      </c>
      <c r="K14" s="18" t="s">
        <v>404</v>
      </c>
      <c r="L14" s="20" t="s">
        <v>404</v>
      </c>
      <c r="M14" s="18" t="s">
        <v>404</v>
      </c>
      <c r="N14" s="20" t="s">
        <v>404</v>
      </c>
      <c r="O14" s="18" t="s">
        <v>404</v>
      </c>
      <c r="P14" s="20" t="s">
        <v>404</v>
      </c>
      <c r="Q14" s="18" t="n">
        <v>492.54745468</v>
      </c>
      <c r="R14" s="20" t="n">
        <v>10.30635079</v>
      </c>
    </row>
    <row r="15" spans="1:18">
      <c r="A15" s="15" t="s">
        <v>412</v>
      </c>
      <c r="B15" s="17" t="n">
        <v>5882</v>
      </c>
      <c r="C15" s="18">
        <f>(0.0/B15*100)</f>
        <v/>
      </c>
      <c r="D15" s="19" t="n">
        <v>5882</v>
      </c>
      <c r="E15" s="18" t="n">
        <v>514.93935758</v>
      </c>
      <c r="F15" s="20" t="n">
        <v>3.1746381</v>
      </c>
      <c r="G15" s="18" t="n">
        <v>504.16278063</v>
      </c>
      <c r="H15" s="20" t="n">
        <v>3.67535041</v>
      </c>
      <c r="I15" s="18" t="s">
        <v>404</v>
      </c>
      <c r="J15" s="20" t="s">
        <v>404</v>
      </c>
      <c r="K15" s="18" t="s">
        <v>404</v>
      </c>
      <c r="L15" s="20" t="s">
        <v>404</v>
      </c>
      <c r="M15" s="18" t="s">
        <v>404</v>
      </c>
      <c r="N15" s="20" t="s">
        <v>404</v>
      </c>
      <c r="O15" s="18" t="s">
        <v>404</v>
      </c>
      <c r="P15" s="20" t="s">
        <v>404</v>
      </c>
      <c r="Q15" s="18" t="n">
        <v>534.9641949000001</v>
      </c>
      <c r="R15" s="20" t="n">
        <v>11.28637083</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492.92040182</v>
      </c>
      <c r="N16" s="20" t="n">
        <v>2.09885807</v>
      </c>
      <c r="O16" s="18" t="s">
        <v>404</v>
      </c>
      <c r="P16" s="20" t="s">
        <v>404</v>
      </c>
      <c r="Q16" s="18" t="s">
        <v>404</v>
      </c>
      <c r="R16" s="20" t="s">
        <v>404</v>
      </c>
    </row>
    <row r="17" spans="1:18">
      <c r="A17" s="15" t="s">
        <v>414</v>
      </c>
      <c r="B17" s="17" t="n">
        <v>6504</v>
      </c>
      <c r="C17" s="18">
        <f>(1325.0/B17*100)</f>
        <v/>
      </c>
      <c r="D17" s="19" t="n">
        <v>5179</v>
      </c>
      <c r="E17" s="18" t="n">
        <v>514.49433304</v>
      </c>
      <c r="F17" s="20" t="n">
        <v>5.93871131</v>
      </c>
      <c r="G17" s="18" t="n">
        <v>493.34936779</v>
      </c>
      <c r="H17" s="20" t="n">
        <v>5.57530332</v>
      </c>
      <c r="I17" s="18" t="s">
        <v>404</v>
      </c>
      <c r="J17" s="20" t="s">
        <v>404</v>
      </c>
      <c r="K17" s="18" t="s">
        <v>404</v>
      </c>
      <c r="L17" s="20" t="s">
        <v>404</v>
      </c>
      <c r="M17" s="18" t="s">
        <v>404</v>
      </c>
      <c r="N17" s="20" t="s">
        <v>404</v>
      </c>
      <c r="O17" s="18" t="s">
        <v>404</v>
      </c>
      <c r="P17" s="20" t="s">
        <v>404</v>
      </c>
      <c r="Q17" s="18" t="n">
        <v>537.9072616</v>
      </c>
      <c r="R17" s="20" t="n">
        <v>15.90755933</v>
      </c>
    </row>
    <row r="18" spans="1:18">
      <c r="A18" s="15" t="s">
        <v>415</v>
      </c>
      <c r="B18" s="17" t="n">
        <v>5532</v>
      </c>
      <c r="C18" s="18">
        <f>(0.0/B18*100)</f>
        <v/>
      </c>
      <c r="D18" s="19" t="n">
        <v>5532</v>
      </c>
      <c r="E18" s="18" t="n">
        <v>454.33281486</v>
      </c>
      <c r="F18" s="20" t="n">
        <v>3.90037504</v>
      </c>
      <c r="G18" s="18" t="n">
        <v>443.16479184</v>
      </c>
      <c r="H18" s="20" t="n">
        <v>18.05610936</v>
      </c>
      <c r="I18" s="18" t="s">
        <v>404</v>
      </c>
      <c r="J18" s="20" t="s">
        <v>404</v>
      </c>
      <c r="K18" s="18" t="s">
        <v>404</v>
      </c>
      <c r="L18" s="20" t="s">
        <v>404</v>
      </c>
      <c r="M18" s="18" t="s">
        <v>404</v>
      </c>
      <c r="N18" s="20" t="s">
        <v>404</v>
      </c>
      <c r="O18" s="18" t="s">
        <v>404</v>
      </c>
      <c r="P18" s="20" t="s">
        <v>404</v>
      </c>
      <c r="Q18" s="18" t="n">
        <v>456.86907367</v>
      </c>
      <c r="R18" s="20" t="n">
        <v>15.8933735</v>
      </c>
    </row>
    <row r="19" spans="1:18">
      <c r="A19" s="15" t="s">
        <v>416</v>
      </c>
      <c r="B19" s="17" t="n">
        <v>5658</v>
      </c>
      <c r="C19" s="18">
        <f>(327.0/B19*100)</f>
        <v/>
      </c>
      <c r="D19" s="19" t="n">
        <v>5331</v>
      </c>
      <c r="E19" s="18" t="n">
        <v>478.47162451</v>
      </c>
      <c r="F19" s="20" t="n">
        <v>3.53700633</v>
      </c>
      <c r="G19" s="18" t="n">
        <v>472.35651965</v>
      </c>
      <c r="H19" s="20" t="n">
        <v>10.37266258</v>
      </c>
      <c r="I19" s="18" t="s">
        <v>404</v>
      </c>
      <c r="J19" s="20" t="s">
        <v>404</v>
      </c>
      <c r="K19" s="18" t="s">
        <v>404</v>
      </c>
      <c r="L19" s="20" t="s">
        <v>404</v>
      </c>
      <c r="M19" s="18" t="s">
        <v>404</v>
      </c>
      <c r="N19" s="20" t="s">
        <v>404</v>
      </c>
      <c r="O19" s="18" t="s">
        <v>404</v>
      </c>
      <c r="P19" s="20" t="s">
        <v>404</v>
      </c>
      <c r="Q19" s="18" t="n">
        <v>443.94724359</v>
      </c>
      <c r="R19" s="20" t="n">
        <v>38.48935592</v>
      </c>
    </row>
    <row r="20" spans="1:18">
      <c r="A20" s="15" t="s">
        <v>417</v>
      </c>
      <c r="B20" s="17" t="n">
        <v>3371</v>
      </c>
      <c r="C20" s="18">
        <f>(24.0/B20*100)</f>
        <v/>
      </c>
      <c r="D20" s="19" t="n">
        <v>3347</v>
      </c>
      <c r="E20" s="18" t="n">
        <v>488.61223323</v>
      </c>
      <c r="F20" s="20" t="n">
        <v>2.83912693</v>
      </c>
      <c r="G20" s="18" t="n">
        <v>487.78228429</v>
      </c>
      <c r="H20" s="20" t="n">
        <v>2.74305724</v>
      </c>
      <c r="I20" s="18" t="s">
        <v>404</v>
      </c>
      <c r="J20" s="20" t="s">
        <v>404</v>
      </c>
      <c r="K20" s="18" t="s">
        <v>404</v>
      </c>
      <c r="L20" s="20" t="s">
        <v>404</v>
      </c>
      <c r="M20" s="18" t="s">
        <v>404</v>
      </c>
      <c r="N20" s="20" t="s">
        <v>404</v>
      </c>
      <c r="O20" s="18" t="s">
        <v>404</v>
      </c>
      <c r="P20" s="20" t="s">
        <v>404</v>
      </c>
      <c r="Q20" s="18" t="n">
        <v>445.23090776</v>
      </c>
      <c r="R20" s="20" t="n">
        <v>22.82089773</v>
      </c>
    </row>
    <row r="21" spans="1:18">
      <c r="A21" s="15" t="s">
        <v>418</v>
      </c>
      <c r="B21" s="17" t="n">
        <v>5741</v>
      </c>
      <c r="C21" s="18">
        <f>(0.0/B21*100)</f>
        <v/>
      </c>
      <c r="D21" s="19" t="n">
        <v>5741</v>
      </c>
      <c r="E21" s="18" t="n">
        <v>507.66023626</v>
      </c>
      <c r="F21" s="20" t="n">
        <v>2.26843709</v>
      </c>
      <c r="G21" s="18" t="n">
        <v>486.99917066</v>
      </c>
      <c r="H21" s="20" t="n">
        <v>8.77704812</v>
      </c>
      <c r="I21" s="18" t="s">
        <v>404</v>
      </c>
      <c r="J21" s="20" t="s">
        <v>404</v>
      </c>
      <c r="K21" s="18" t="s">
        <v>404</v>
      </c>
      <c r="L21" s="20" t="s">
        <v>404</v>
      </c>
      <c r="M21" s="18" t="s">
        <v>404</v>
      </c>
      <c r="N21" s="20" t="s">
        <v>404</v>
      </c>
      <c r="O21" s="18" t="s">
        <v>404</v>
      </c>
      <c r="P21" s="20" t="s">
        <v>404</v>
      </c>
      <c r="Q21" s="18" t="n">
        <v>494.31073509</v>
      </c>
      <c r="R21" s="20" t="n">
        <v>6.66612174</v>
      </c>
    </row>
    <row r="22" spans="1:18">
      <c r="A22" s="15" t="s">
        <v>419</v>
      </c>
      <c r="B22" s="17" t="n">
        <v>6598</v>
      </c>
      <c r="C22" s="18">
        <f>(0.0/B22*100)</f>
        <v/>
      </c>
      <c r="D22" s="19" t="n">
        <v>6598</v>
      </c>
      <c r="E22" s="18" t="n">
        <v>466.05579339</v>
      </c>
      <c r="F22" s="20" t="n">
        <v>5.46459042</v>
      </c>
      <c r="G22" s="18" t="n">
        <v>477.35420139</v>
      </c>
      <c r="H22" s="20" t="n">
        <v>7.02664384</v>
      </c>
      <c r="I22" s="18" t="s">
        <v>404</v>
      </c>
      <c r="J22" s="20" t="s">
        <v>404</v>
      </c>
      <c r="K22" s="18" t="s">
        <v>404</v>
      </c>
      <c r="L22" s="20" t="s">
        <v>404</v>
      </c>
      <c r="M22" s="18" t="s">
        <v>404</v>
      </c>
      <c r="N22" s="20" t="s">
        <v>404</v>
      </c>
      <c r="O22" s="18" t="s">
        <v>404</v>
      </c>
      <c r="P22" s="20" t="s">
        <v>404</v>
      </c>
      <c r="Q22" s="18" t="n">
        <v>421.40687861</v>
      </c>
      <c r="R22" s="20" t="n">
        <v>54.03185662</v>
      </c>
    </row>
    <row r="23" spans="1:18">
      <c r="A23" s="15" t="s">
        <v>420</v>
      </c>
      <c r="B23" s="17" t="n">
        <v>11583</v>
      </c>
      <c r="C23" s="18">
        <f>(3123.0/B23*100)</f>
        <v/>
      </c>
      <c r="D23" s="19" t="n">
        <v>8460</v>
      </c>
      <c r="E23" s="18" t="n">
        <v>496.50577755</v>
      </c>
      <c r="F23" s="20" t="n">
        <v>6.03352515</v>
      </c>
      <c r="G23" s="18" t="n">
        <v>487.52179315</v>
      </c>
      <c r="H23" s="20" t="n">
        <v>6.63282538</v>
      </c>
      <c r="I23" s="18" t="s">
        <v>404</v>
      </c>
      <c r="J23" s="20" t="s">
        <v>404</v>
      </c>
      <c r="K23" s="18" t="s">
        <v>404</v>
      </c>
      <c r="L23" s="20" t="s">
        <v>404</v>
      </c>
      <c r="M23" s="18" t="s">
        <v>404</v>
      </c>
      <c r="N23" s="20" t="s">
        <v>404</v>
      </c>
      <c r="O23" s="18" t="s">
        <v>404</v>
      </c>
      <c r="P23" s="20" t="s">
        <v>404</v>
      </c>
      <c r="Q23" s="18" t="n">
        <v>495.12598688</v>
      </c>
      <c r="R23" s="20" t="n">
        <v>18.79941911</v>
      </c>
    </row>
    <row r="24" spans="1:18">
      <c r="A24" s="15" t="s">
        <v>421</v>
      </c>
      <c r="B24" s="17" t="n">
        <v>6647</v>
      </c>
      <c r="C24" s="18">
        <f>(0.0/B24*100)</f>
        <v/>
      </c>
      <c r="D24" s="19" t="n">
        <v>6647</v>
      </c>
      <c r="E24" s="18" t="n">
        <v>543.80019578</v>
      </c>
      <c r="F24" s="20" t="n">
        <v>9.872285099999999</v>
      </c>
      <c r="G24" s="18" t="n">
        <v>529.29298477</v>
      </c>
      <c r="H24" s="20" t="n">
        <v>3.89475116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526.31972389</v>
      </c>
      <c r="F25" s="20" t="n">
        <v>4.29672302</v>
      </c>
      <c r="G25" s="18" t="n">
        <v>518.35218315</v>
      </c>
      <c r="H25" s="20" t="n">
        <v>11.17891859</v>
      </c>
      <c r="I25" s="18" t="s">
        <v>404</v>
      </c>
      <c r="J25" s="20" t="s">
        <v>404</v>
      </c>
      <c r="K25" s="18" t="s">
        <v>404</v>
      </c>
      <c r="L25" s="20" t="s">
        <v>404</v>
      </c>
      <c r="M25" s="18" t="s">
        <v>404</v>
      </c>
      <c r="N25" s="20" t="s">
        <v>404</v>
      </c>
      <c r="O25" s="18" t="s">
        <v>404</v>
      </c>
      <c r="P25" s="20" t="s">
        <v>404</v>
      </c>
      <c r="Q25" s="18" t="n">
        <v>497.23311703</v>
      </c>
      <c r="R25" s="20" t="n">
        <v>23.21066151</v>
      </c>
    </row>
    <row r="26" spans="1:18">
      <c r="A26" s="15" t="s">
        <v>423</v>
      </c>
      <c r="B26" s="17" t="n">
        <v>4869</v>
      </c>
      <c r="C26" s="18">
        <f>(11.0/B26*100)</f>
        <v/>
      </c>
      <c r="D26" s="19" t="n">
        <v>4858</v>
      </c>
      <c r="E26" s="18" t="n">
        <v>483.94161674</v>
      </c>
      <c r="F26" s="20" t="n">
        <v>2.18986571</v>
      </c>
      <c r="G26" s="18" t="n">
        <v>478.75825708</v>
      </c>
      <c r="H26" s="20" t="n">
        <v>4.21980071</v>
      </c>
      <c r="I26" s="18" t="s">
        <v>404</v>
      </c>
      <c r="J26" s="20" t="s">
        <v>404</v>
      </c>
      <c r="K26" s="18" t="s">
        <v>404</v>
      </c>
      <c r="L26" s="20" t="s">
        <v>404</v>
      </c>
      <c r="M26" s="18" t="s">
        <v>404</v>
      </c>
      <c r="N26" s="20" t="s">
        <v>404</v>
      </c>
      <c r="O26" s="18" t="s">
        <v>404</v>
      </c>
      <c r="P26" s="20" t="s">
        <v>404</v>
      </c>
      <c r="Q26" s="18" t="n">
        <v>479.88245594</v>
      </c>
      <c r="R26" s="20" t="n">
        <v>18.22450961</v>
      </c>
    </row>
    <row r="27" spans="1:18">
      <c r="A27" s="15" t="s">
        <v>424</v>
      </c>
      <c r="B27" s="17" t="n">
        <v>5299</v>
      </c>
      <c r="C27" s="18">
        <f>(0.0/B27*100)</f>
        <v/>
      </c>
      <c r="D27" s="19" t="n">
        <v>5299</v>
      </c>
      <c r="E27" s="18" t="n">
        <v>494.81045188</v>
      </c>
      <c r="F27" s="20" t="n">
        <v>1.53043878</v>
      </c>
      <c r="G27" s="18" t="n">
        <v>469.4360063</v>
      </c>
      <c r="H27" s="20" t="n">
        <v>2.15364791</v>
      </c>
      <c r="I27" s="18" t="s">
        <v>404</v>
      </c>
      <c r="J27" s="20" t="s">
        <v>404</v>
      </c>
      <c r="K27" s="18" t="s">
        <v>404</v>
      </c>
      <c r="L27" s="20" t="s">
        <v>404</v>
      </c>
      <c r="M27" s="18" t="s">
        <v>404</v>
      </c>
      <c r="N27" s="20" t="s">
        <v>404</v>
      </c>
      <c r="O27" s="18" t="s">
        <v>404</v>
      </c>
      <c r="P27" s="20" t="s">
        <v>404</v>
      </c>
      <c r="Q27" s="18" t="n">
        <v>455.85853255</v>
      </c>
      <c r="R27" s="20" t="n">
        <v>8.998450010000001</v>
      </c>
    </row>
    <row r="28" spans="1:18">
      <c r="A28" s="15" t="s">
        <v>425</v>
      </c>
      <c r="B28" s="17" t="n">
        <v>7568</v>
      </c>
      <c r="C28" s="18">
        <f>(0.0/B28*100)</f>
        <v/>
      </c>
      <c r="D28" s="19" t="n">
        <v>7568</v>
      </c>
      <c r="E28" s="18" t="n">
        <v>416.88881274</v>
      </c>
      <c r="F28" s="20" t="n">
        <v>3.47375277</v>
      </c>
      <c r="G28" s="18" t="n">
        <v>394.49296107</v>
      </c>
      <c r="H28" s="20" t="n">
        <v>4.16294794</v>
      </c>
      <c r="I28" s="18" t="s">
        <v>404</v>
      </c>
      <c r="J28" s="20" t="s">
        <v>404</v>
      </c>
      <c r="K28" s="18" t="s">
        <v>404</v>
      </c>
      <c r="L28" s="20" t="s">
        <v>404</v>
      </c>
      <c r="M28" s="18" t="s">
        <v>404</v>
      </c>
      <c r="N28" s="20" t="s">
        <v>404</v>
      </c>
      <c r="O28" s="18" t="s">
        <v>404</v>
      </c>
      <c r="P28" s="20" t="s">
        <v>404</v>
      </c>
      <c r="Q28" s="18" t="n">
        <v>365.7477893</v>
      </c>
      <c r="R28" s="20" t="n">
        <v>22.54101413</v>
      </c>
    </row>
    <row r="29" spans="1:18">
      <c r="A29" s="15" t="s">
        <v>426</v>
      </c>
      <c r="B29" s="17" t="n">
        <v>5385</v>
      </c>
      <c r="C29" s="18">
        <f>(1123.0/B29*100)</f>
        <v/>
      </c>
      <c r="D29" s="19" t="n">
        <v>4262</v>
      </c>
      <c r="E29" s="18" t="n">
        <v>539.8935357</v>
      </c>
      <c r="F29" s="20" t="n">
        <v>7.6853161</v>
      </c>
      <c r="G29" s="18" t="n">
        <v>492.98383975</v>
      </c>
      <c r="H29" s="20" t="n">
        <v>7.47298506</v>
      </c>
      <c r="I29" s="18" t="s">
        <v>404</v>
      </c>
      <c r="J29" s="20" t="s">
        <v>404</v>
      </c>
      <c r="K29" s="18" t="s">
        <v>404</v>
      </c>
      <c r="L29" s="20" t="s">
        <v>404</v>
      </c>
      <c r="M29" s="18" t="s">
        <v>404</v>
      </c>
      <c r="N29" s="20" t="s">
        <v>404</v>
      </c>
      <c r="O29" s="18" t="s">
        <v>404</v>
      </c>
      <c r="P29" s="20" t="s">
        <v>404</v>
      </c>
      <c r="Q29" s="18" t="n">
        <v>498.15335202</v>
      </c>
      <c r="R29" s="20" t="n">
        <v>14.58836426</v>
      </c>
    </row>
    <row r="30" spans="1:18">
      <c r="A30" s="15" t="s">
        <v>427</v>
      </c>
      <c r="B30" s="17" t="n">
        <v>4520</v>
      </c>
      <c r="C30" s="18">
        <f>(929.0/B30*100)</f>
        <v/>
      </c>
      <c r="D30" s="19" t="n">
        <v>3591</v>
      </c>
      <c r="E30" s="18" t="n">
        <v>498.30905335</v>
      </c>
      <c r="F30" s="20" t="n">
        <v>3.17321357</v>
      </c>
      <c r="G30" s="18" t="n">
        <v>493.56651743</v>
      </c>
      <c r="H30" s="20" t="n">
        <v>5.36545296</v>
      </c>
      <c r="I30" s="18" t="s">
        <v>404</v>
      </c>
      <c r="J30" s="20" t="s">
        <v>404</v>
      </c>
      <c r="K30" s="18" t="s">
        <v>404</v>
      </c>
      <c r="L30" s="20" t="s">
        <v>404</v>
      </c>
      <c r="M30" s="18" t="s">
        <v>404</v>
      </c>
      <c r="N30" s="20" t="s">
        <v>404</v>
      </c>
      <c r="O30" s="18" t="s">
        <v>404</v>
      </c>
      <c r="P30" s="20" t="s">
        <v>404</v>
      </c>
      <c r="Q30" s="18" t="n">
        <v>491.23644234</v>
      </c>
      <c r="R30" s="20" t="n">
        <v>16.92395125</v>
      </c>
    </row>
    <row r="31" spans="1:18">
      <c r="A31" s="15" t="s">
        <v>428</v>
      </c>
      <c r="B31" s="17" t="n">
        <v>5456</v>
      </c>
      <c r="C31" s="18">
        <f>(502.0/B31*100)</f>
        <v/>
      </c>
      <c r="D31" s="19" t="n">
        <v>4954</v>
      </c>
      <c r="E31" s="18" t="n">
        <v>504.03491443</v>
      </c>
      <c r="F31" s="20" t="n">
        <v>2.72813357</v>
      </c>
      <c r="G31" s="18" t="n">
        <v>499.4001918</v>
      </c>
      <c r="H31" s="20" t="n">
        <v>4.05413842</v>
      </c>
      <c r="I31" s="18" t="s">
        <v>404</v>
      </c>
      <c r="J31" s="20" t="s">
        <v>404</v>
      </c>
      <c r="K31" s="18" t="s">
        <v>404</v>
      </c>
      <c r="L31" s="20" t="s">
        <v>404</v>
      </c>
      <c r="M31" s="18" t="s">
        <v>404</v>
      </c>
      <c r="N31" s="20" t="s">
        <v>404</v>
      </c>
      <c r="O31" s="18" t="s">
        <v>404</v>
      </c>
      <c r="P31" s="20" t="s">
        <v>404</v>
      </c>
      <c r="Q31" s="18" t="n">
        <v>498.02028176</v>
      </c>
      <c r="R31" s="20" t="n">
        <v>11.76287603</v>
      </c>
    </row>
    <row r="32" spans="1:18">
      <c r="A32" s="15" t="s">
        <v>429</v>
      </c>
      <c r="B32" s="17" t="n">
        <v>4478</v>
      </c>
      <c r="C32" s="18">
        <f>(0.0/B32*100)</f>
        <v/>
      </c>
      <c r="D32" s="19" t="n">
        <v>4478</v>
      </c>
      <c r="E32" s="18" t="n">
        <v>503.8370701</v>
      </c>
      <c r="F32" s="20" t="n">
        <v>3.4011461</v>
      </c>
      <c r="G32" s="18" t="n">
        <v>504.53341439</v>
      </c>
      <c r="H32" s="20" t="n">
        <v>4.36443861</v>
      </c>
      <c r="I32" s="18" t="s">
        <v>404</v>
      </c>
      <c r="J32" s="20" t="s">
        <v>404</v>
      </c>
      <c r="K32" s="18" t="s">
        <v>404</v>
      </c>
      <c r="L32" s="20" t="s">
        <v>404</v>
      </c>
      <c r="M32" s="18" t="s">
        <v>404</v>
      </c>
      <c r="N32" s="20" t="s">
        <v>404</v>
      </c>
      <c r="O32" s="18" t="s">
        <v>404</v>
      </c>
      <c r="P32" s="20" t="s">
        <v>404</v>
      </c>
      <c r="Q32" s="18" t="n">
        <v>526.60683923</v>
      </c>
      <c r="R32" s="20" t="n">
        <v>19.15820219</v>
      </c>
    </row>
    <row r="33" spans="1:18">
      <c r="A33" s="15" t="s">
        <v>430</v>
      </c>
      <c r="B33" s="17" t="n">
        <v>7325</v>
      </c>
      <c r="C33" s="18">
        <f>(29.0/B33*100)</f>
        <v/>
      </c>
      <c r="D33" s="19" t="n">
        <v>7296</v>
      </c>
      <c r="E33" s="18" t="n">
        <v>490.54525108</v>
      </c>
      <c r="F33" s="20" t="n">
        <v>4.00487204</v>
      </c>
      <c r="G33" s="18" t="n">
        <v>491.35679782</v>
      </c>
      <c r="H33" s="20" t="n">
        <v>5.05411705</v>
      </c>
      <c r="I33" s="18" t="s">
        <v>404</v>
      </c>
      <c r="J33" s="20" t="s">
        <v>404</v>
      </c>
      <c r="K33" s="18" t="s">
        <v>404</v>
      </c>
      <c r="L33" s="20" t="s">
        <v>404</v>
      </c>
      <c r="M33" s="18" t="s">
        <v>404</v>
      </c>
      <c r="N33" s="20" t="s">
        <v>404</v>
      </c>
      <c r="O33" s="18" t="s">
        <v>404</v>
      </c>
      <c r="P33" s="20" t="s">
        <v>404</v>
      </c>
      <c r="Q33" s="18" t="n">
        <v>499.9374373</v>
      </c>
      <c r="R33" s="20" t="n">
        <v>23.93144304</v>
      </c>
    </row>
    <row r="34" spans="1:18">
      <c r="A34" s="15" t="s">
        <v>431</v>
      </c>
      <c r="B34" s="17" t="n">
        <v>6350</v>
      </c>
      <c r="C34" s="18">
        <f>(0.0/B34*100)</f>
        <v/>
      </c>
      <c r="D34" s="19" t="n">
        <v>6350</v>
      </c>
      <c r="E34" s="18" t="n">
        <v>480.22062809</v>
      </c>
      <c r="F34" s="20" t="n">
        <v>3.9162966</v>
      </c>
      <c r="G34" s="18" t="n">
        <v>463.16866056</v>
      </c>
      <c r="H34" s="20" t="n">
        <v>6.67431229</v>
      </c>
      <c r="I34" s="18" t="s">
        <v>404</v>
      </c>
      <c r="J34" s="20" t="s">
        <v>404</v>
      </c>
      <c r="K34" s="18" t="s">
        <v>404</v>
      </c>
      <c r="L34" s="20" t="s">
        <v>404</v>
      </c>
      <c r="M34" s="18" t="s">
        <v>404</v>
      </c>
      <c r="N34" s="20" t="s">
        <v>404</v>
      </c>
      <c r="O34" s="18" t="s">
        <v>404</v>
      </c>
      <c r="P34" s="20" t="s">
        <v>404</v>
      </c>
      <c r="Q34" s="18" t="n">
        <v>466.73774154</v>
      </c>
      <c r="R34" s="20" t="n">
        <v>20.71328781</v>
      </c>
    </row>
    <row r="35" spans="1:18">
      <c r="A35" s="15" t="s">
        <v>432</v>
      </c>
      <c r="B35" s="17" t="n">
        <v>6406</v>
      </c>
      <c r="C35" s="18">
        <f>(443.0/B35*100)</f>
        <v/>
      </c>
      <c r="D35" s="19" t="n">
        <v>5963</v>
      </c>
      <c r="E35" s="18" t="n">
        <v>510.01440359</v>
      </c>
      <c r="F35" s="20" t="n">
        <v>1.93781415</v>
      </c>
      <c r="G35" s="18" t="n">
        <v>513.0552295</v>
      </c>
      <c r="H35" s="20" t="n">
        <v>2.05975851</v>
      </c>
      <c r="I35" s="18" t="s">
        <v>404</v>
      </c>
      <c r="J35" s="20" t="s">
        <v>404</v>
      </c>
      <c r="K35" s="18" t="s">
        <v>404</v>
      </c>
      <c r="L35" s="20" t="s">
        <v>404</v>
      </c>
      <c r="M35" s="18" t="s">
        <v>404</v>
      </c>
      <c r="N35" s="20" t="s">
        <v>404</v>
      </c>
      <c r="O35" s="18" t="s">
        <v>404</v>
      </c>
      <c r="P35" s="20" t="s">
        <v>404</v>
      </c>
      <c r="Q35" s="18" t="n">
        <v>522.14772768</v>
      </c>
      <c r="R35" s="20" t="n">
        <v>10.18927055</v>
      </c>
    </row>
    <row r="36" spans="1:18">
      <c r="A36" s="15" t="s">
        <v>433</v>
      </c>
      <c r="B36" s="17" t="n">
        <v>6736</v>
      </c>
      <c r="C36" s="18">
        <f>(10.0/B36*100)</f>
        <v/>
      </c>
      <c r="D36" s="19" t="n">
        <v>6726</v>
      </c>
      <c r="E36" s="18" t="n">
        <v>487.93371773</v>
      </c>
      <c r="F36" s="20" t="n">
        <v>2.97442535</v>
      </c>
      <c r="G36" s="18" t="n">
        <v>479.91287611</v>
      </c>
      <c r="H36" s="20" t="n">
        <v>4.49805587</v>
      </c>
      <c r="I36" s="18" t="s">
        <v>404</v>
      </c>
      <c r="J36" s="20" t="s">
        <v>404</v>
      </c>
      <c r="K36" s="18" t="s">
        <v>404</v>
      </c>
      <c r="L36" s="20" t="s">
        <v>404</v>
      </c>
      <c r="M36" s="18" t="s">
        <v>404</v>
      </c>
      <c r="N36" s="20" t="s">
        <v>404</v>
      </c>
      <c r="O36" s="18" t="s">
        <v>404</v>
      </c>
      <c r="P36" s="20" t="s">
        <v>404</v>
      </c>
      <c r="Q36" s="18" t="n">
        <v>488.72401977</v>
      </c>
      <c r="R36" s="20" t="n">
        <v>10.75056685</v>
      </c>
    </row>
    <row r="37" spans="1:18">
      <c r="A37" s="15" t="s">
        <v>434</v>
      </c>
      <c r="B37" s="17" t="n">
        <v>5458</v>
      </c>
      <c r="C37" s="18">
        <f>(0.0/B37*100)</f>
        <v/>
      </c>
      <c r="D37" s="19" t="n">
        <v>5458</v>
      </c>
      <c r="E37" s="18" t="n">
        <v>498.99201599</v>
      </c>
      <c r="F37" s="20" t="n">
        <v>4.08802543</v>
      </c>
      <c r="G37" s="18" t="n">
        <v>486.64973873</v>
      </c>
      <c r="H37" s="20" t="n">
        <v>4.60036362</v>
      </c>
      <c r="I37" s="18" t="s">
        <v>404</v>
      </c>
      <c r="J37" s="20" t="s">
        <v>404</v>
      </c>
      <c r="K37" s="18" t="s">
        <v>404</v>
      </c>
      <c r="L37" s="20" t="s">
        <v>404</v>
      </c>
      <c r="M37" s="18" t="s">
        <v>404</v>
      </c>
      <c r="N37" s="20" t="s">
        <v>404</v>
      </c>
      <c r="O37" s="18" t="s">
        <v>404</v>
      </c>
      <c r="P37" s="20" t="s">
        <v>404</v>
      </c>
      <c r="Q37" s="18" t="n">
        <v>505.54052308</v>
      </c>
      <c r="R37" s="20" t="n">
        <v>7.49561929</v>
      </c>
    </row>
    <row r="38" spans="1:18">
      <c r="A38" s="15" t="s">
        <v>435</v>
      </c>
      <c r="B38" s="17" t="n">
        <v>5860</v>
      </c>
      <c r="C38" s="18">
        <f>(268.0/B38*100)</f>
        <v/>
      </c>
      <c r="D38" s="19" t="n">
        <v>5592</v>
      </c>
      <c r="E38" s="18" t="n">
        <v>527.95837453</v>
      </c>
      <c r="F38" s="20" t="n">
        <v>4.52916729</v>
      </c>
      <c r="G38" s="18" t="n">
        <v>511.30739479</v>
      </c>
      <c r="H38" s="20" t="n">
        <v>6.18214102</v>
      </c>
      <c r="I38" s="18" t="s">
        <v>404</v>
      </c>
      <c r="J38" s="20" t="s">
        <v>404</v>
      </c>
      <c r="K38" s="18" t="s">
        <v>404</v>
      </c>
      <c r="L38" s="20" t="s">
        <v>404</v>
      </c>
      <c r="M38" s="18" t="s">
        <v>404</v>
      </c>
      <c r="N38" s="20" t="s">
        <v>404</v>
      </c>
      <c r="O38" s="18" t="s">
        <v>404</v>
      </c>
      <c r="P38" s="20" t="s">
        <v>404</v>
      </c>
      <c r="Q38" s="18" t="n">
        <v>530.26213317</v>
      </c>
      <c r="R38" s="20" t="n">
        <v>34.82237059</v>
      </c>
    </row>
    <row r="39" spans="1:18">
      <c r="A39" s="15" t="s">
        <v>436</v>
      </c>
      <c r="B39" s="17" t="n">
        <v>5895</v>
      </c>
      <c r="C39" s="18">
        <f>(0.0/B39*100)</f>
        <v/>
      </c>
      <c r="D39" s="19" t="n">
        <v>5895</v>
      </c>
      <c r="E39" s="18" t="n">
        <v>428.77604588</v>
      </c>
      <c r="F39" s="20" t="n">
        <v>5.75588161</v>
      </c>
      <c r="G39" s="18" t="n">
        <v>409.27142271</v>
      </c>
      <c r="H39" s="20" t="n">
        <v>5.89964562</v>
      </c>
      <c r="I39" s="18" t="s">
        <v>404</v>
      </c>
      <c r="J39" s="20" t="s">
        <v>404</v>
      </c>
      <c r="K39" s="18" t="s">
        <v>404</v>
      </c>
      <c r="L39" s="20" t="s">
        <v>404</v>
      </c>
      <c r="M39" s="18" t="s">
        <v>404</v>
      </c>
      <c r="N39" s="20" t="s">
        <v>404</v>
      </c>
      <c r="O39" s="18" t="s">
        <v>404</v>
      </c>
      <c r="P39" s="20" t="s">
        <v>404</v>
      </c>
      <c r="Q39" s="18" t="n">
        <v>380.68261954</v>
      </c>
      <c r="R39" s="20" t="n">
        <v>11.79070557</v>
      </c>
    </row>
    <row r="40" spans="1:18">
      <c r="A40" s="15" t="s">
        <v>437</v>
      </c>
      <c r="B40" s="17" t="n">
        <v>14157</v>
      </c>
      <c r="C40" s="18">
        <f>(2628.0/B40*100)</f>
        <v/>
      </c>
      <c r="D40" s="19" t="n">
        <v>11529</v>
      </c>
      <c r="E40" s="18" t="n">
        <v>494.57440588</v>
      </c>
      <c r="F40" s="20" t="n">
        <v>4.12938354</v>
      </c>
      <c r="G40" s="18" t="n">
        <v>489.94427448</v>
      </c>
      <c r="H40" s="20" t="n">
        <v>6.20980849</v>
      </c>
      <c r="I40" s="18" t="s">
        <v>404</v>
      </c>
      <c r="J40" s="20" t="s">
        <v>404</v>
      </c>
      <c r="K40" s="18" t="s">
        <v>404</v>
      </c>
      <c r="L40" s="20" t="s">
        <v>404</v>
      </c>
      <c r="M40" s="18" t="s">
        <v>404</v>
      </c>
      <c r="N40" s="20" t="s">
        <v>404</v>
      </c>
      <c r="O40" s="18" t="s">
        <v>404</v>
      </c>
      <c r="P40" s="20" t="s">
        <v>404</v>
      </c>
      <c r="Q40" s="18" t="n">
        <v>499.80214318</v>
      </c>
      <c r="R40" s="20" t="n">
        <v>10.65627165</v>
      </c>
    </row>
    <row r="41" spans="1:18">
      <c r="A41" s="15" t="s">
        <v>438</v>
      </c>
      <c r="B41" s="17" t="n">
        <v>5712</v>
      </c>
      <c r="C41" s="18">
        <f>(70.0/B41*100)</f>
        <v/>
      </c>
      <c r="D41" s="19" t="n">
        <v>5642</v>
      </c>
      <c r="E41" s="18" t="n">
        <v>472.95082367</v>
      </c>
      <c r="F41" s="20" t="n">
        <v>3.56497935</v>
      </c>
      <c r="G41" s="18" t="n">
        <v>455.33444642</v>
      </c>
      <c r="H41" s="20" t="n">
        <v>7.76915553</v>
      </c>
      <c r="I41" s="18" t="s">
        <v>404</v>
      </c>
      <c r="J41" s="20" t="s">
        <v>404</v>
      </c>
      <c r="K41" s="18" t="s">
        <v>404</v>
      </c>
      <c r="L41" s="20" t="s">
        <v>404</v>
      </c>
      <c r="M41" s="18" t="s">
        <v>404</v>
      </c>
      <c r="N41" s="20" t="s">
        <v>404</v>
      </c>
      <c r="O41" s="18" t="s">
        <v>404</v>
      </c>
      <c r="P41" s="20" t="s">
        <v>404</v>
      </c>
      <c r="Q41" s="18" t="n">
        <v>458.26885273</v>
      </c>
      <c r="R41" s="20" t="n">
        <v>22.12946739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414.57954311</v>
      </c>
      <c r="F44" s="20" t="n">
        <v>4.01050312</v>
      </c>
      <c r="G44" s="18" t="n">
        <v>400.78691508</v>
      </c>
      <c r="H44" s="20" t="n">
        <v>8.03534674</v>
      </c>
      <c r="I44" s="18" t="s">
        <v>404</v>
      </c>
      <c r="J44" s="20" t="s">
        <v>404</v>
      </c>
      <c r="K44" s="18" t="s">
        <v>404</v>
      </c>
      <c r="L44" s="20" t="s">
        <v>404</v>
      </c>
      <c r="M44" s="18" t="s">
        <v>404</v>
      </c>
      <c r="N44" s="20" t="s">
        <v>404</v>
      </c>
      <c r="O44" s="18" t="s">
        <v>404</v>
      </c>
      <c r="P44" s="20" t="s">
        <v>404</v>
      </c>
      <c r="Q44" s="18" t="n">
        <v>437.6836351</v>
      </c>
      <c r="R44" s="20" t="n">
        <v>25.916294</v>
      </c>
    </row>
    <row r="45" spans="1:18">
      <c r="A45" s="15" t="s">
        <v>442</v>
      </c>
      <c r="B45" s="17" t="n">
        <v>5519</v>
      </c>
      <c r="C45" s="18">
        <f>(0.0/B45*100)</f>
        <v/>
      </c>
      <c r="D45" s="19" t="n">
        <v>5519</v>
      </c>
      <c r="E45" s="18" t="n">
        <v>364.72048815</v>
      </c>
      <c r="F45" s="20" t="n">
        <v>4.0031525</v>
      </c>
      <c r="G45" s="18" t="n">
        <v>346.58807292</v>
      </c>
      <c r="H45" s="20" t="n">
        <v>5.54223631</v>
      </c>
      <c r="I45" s="18" t="s">
        <v>404</v>
      </c>
      <c r="J45" s="20" t="s">
        <v>404</v>
      </c>
      <c r="K45" s="18" t="s">
        <v>404</v>
      </c>
      <c r="L45" s="20" t="s">
        <v>404</v>
      </c>
      <c r="M45" s="18" t="s">
        <v>404</v>
      </c>
      <c r="N45" s="20" t="s">
        <v>404</v>
      </c>
      <c r="O45" s="18" t="s">
        <v>404</v>
      </c>
      <c r="P45" s="20" t="s">
        <v>404</v>
      </c>
      <c r="Q45" s="18" t="n">
        <v>348.04672568</v>
      </c>
      <c r="R45" s="20" t="n">
        <v>6.47628505</v>
      </c>
    </row>
    <row r="46" spans="1:18">
      <c r="A46" s="15" t="s">
        <v>443</v>
      </c>
      <c r="B46" s="17" t="n">
        <v>23141</v>
      </c>
      <c r="C46" s="18">
        <f>(4196.0/B46*100)</f>
        <v/>
      </c>
      <c r="D46" s="19" t="n">
        <v>18945</v>
      </c>
      <c r="E46" s="18" t="n">
        <v>386.54573621</v>
      </c>
      <c r="F46" s="20" t="n">
        <v>4.04767808</v>
      </c>
      <c r="G46" s="18" t="n">
        <v>371.66628417</v>
      </c>
      <c r="H46" s="20" t="n">
        <v>5.10952557</v>
      </c>
      <c r="I46" s="18" t="s">
        <v>404</v>
      </c>
      <c r="J46" s="20" t="s">
        <v>404</v>
      </c>
      <c r="K46" s="18" t="s">
        <v>404</v>
      </c>
      <c r="L46" s="20" t="s">
        <v>404</v>
      </c>
      <c r="M46" s="18" t="s">
        <v>404</v>
      </c>
      <c r="N46" s="20" t="s">
        <v>404</v>
      </c>
      <c r="O46" s="18" t="s">
        <v>404</v>
      </c>
      <c r="P46" s="20" t="s">
        <v>404</v>
      </c>
      <c r="Q46" s="18" t="n">
        <v>357.97928523</v>
      </c>
      <c r="R46" s="20" t="n">
        <v>14.73123253</v>
      </c>
    </row>
    <row r="47" spans="1:18">
      <c r="A47" s="15" t="s">
        <v>444</v>
      </c>
      <c r="B47" s="17" t="n">
        <v>5928</v>
      </c>
      <c r="C47" s="18">
        <f>(0.0/B47*100)</f>
        <v/>
      </c>
      <c r="D47" s="19" t="n">
        <v>5928</v>
      </c>
      <c r="E47" s="18" t="n">
        <v>445.72166826</v>
      </c>
      <c r="F47" s="20" t="n">
        <v>4.31417415</v>
      </c>
      <c r="G47" s="18" t="n">
        <v>386.40438518</v>
      </c>
      <c r="H47" s="20" t="n">
        <v>10.95181442</v>
      </c>
      <c r="I47" s="18" t="s">
        <v>404</v>
      </c>
      <c r="J47" s="20" t="s">
        <v>404</v>
      </c>
      <c r="K47" s="18" t="s">
        <v>404</v>
      </c>
      <c r="L47" s="20" t="s">
        <v>404</v>
      </c>
      <c r="M47" s="18" t="s">
        <v>404</v>
      </c>
      <c r="N47" s="20" t="s">
        <v>404</v>
      </c>
      <c r="O47" s="18" t="s">
        <v>404</v>
      </c>
      <c r="P47" s="20" t="s">
        <v>404</v>
      </c>
      <c r="Q47" s="18" t="n">
        <v>454.6327568</v>
      </c>
      <c r="R47" s="20" t="n">
        <v>28.37371481</v>
      </c>
    </row>
    <row r="48" spans="1:18">
      <c r="A48" s="15" t="s">
        <v>445</v>
      </c>
      <c r="B48" s="17" t="n">
        <v>9841</v>
      </c>
      <c r="C48" s="18">
        <f>(0.0/B48*100)</f>
        <v/>
      </c>
      <c r="D48" s="19" t="n">
        <v>9841</v>
      </c>
      <c r="E48" s="18" t="n">
        <v>540.30054976</v>
      </c>
      <c r="F48" s="20" t="n">
        <v>6.57849071</v>
      </c>
      <c r="G48" s="18" t="n">
        <v>523.05215762</v>
      </c>
      <c r="H48" s="20" t="n">
        <v>10.10528454</v>
      </c>
      <c r="I48" s="18" t="s">
        <v>404</v>
      </c>
      <c r="J48" s="20" t="s">
        <v>404</v>
      </c>
      <c r="K48" s="18" t="s">
        <v>404</v>
      </c>
      <c r="L48" s="20" t="s">
        <v>404</v>
      </c>
      <c r="M48" s="18" t="s">
        <v>404</v>
      </c>
      <c r="N48" s="20" t="s">
        <v>404</v>
      </c>
      <c r="O48" s="18" t="s">
        <v>404</v>
      </c>
      <c r="P48" s="20" t="s">
        <v>404</v>
      </c>
      <c r="Q48" s="18" t="n">
        <v>479.35837736</v>
      </c>
      <c r="R48" s="20" t="n">
        <v>38.95750931</v>
      </c>
    </row>
    <row r="49" spans="1:18">
      <c r="A49" s="15" t="s">
        <v>446</v>
      </c>
      <c r="B49" s="17" t="n">
        <v>6349</v>
      </c>
      <c r="C49" s="18">
        <f>(52.0/B49*100)</f>
        <v/>
      </c>
      <c r="D49" s="19" t="n">
        <v>6297</v>
      </c>
      <c r="E49" s="18" t="n">
        <v>412.36523502</v>
      </c>
      <c r="F49" s="20" t="n">
        <v>4.41171823</v>
      </c>
      <c r="G49" s="18" t="n">
        <v>402.34996638</v>
      </c>
      <c r="H49" s="20" t="n">
        <v>5.16835159</v>
      </c>
      <c r="I49" s="18" t="s">
        <v>404</v>
      </c>
      <c r="J49" s="20" t="s">
        <v>404</v>
      </c>
      <c r="K49" s="18" t="s">
        <v>404</v>
      </c>
      <c r="L49" s="20" t="s">
        <v>404</v>
      </c>
      <c r="M49" s="18" t="s">
        <v>404</v>
      </c>
      <c r="N49" s="20" t="s">
        <v>404</v>
      </c>
      <c r="O49" s="18" t="s">
        <v>404</v>
      </c>
      <c r="P49" s="20" t="s">
        <v>404</v>
      </c>
      <c r="Q49" s="18" t="n">
        <v>394.13110712</v>
      </c>
      <c r="R49" s="20" t="n">
        <v>18.79981362</v>
      </c>
    </row>
    <row r="50" spans="1:18">
      <c r="A50" s="15" t="s">
        <v>447</v>
      </c>
      <c r="B50" s="17" t="n">
        <v>11795</v>
      </c>
      <c r="C50" s="18">
        <f>(1031.0/B50*100)</f>
        <v/>
      </c>
      <c r="D50" s="19" t="n">
        <v>10764</v>
      </c>
      <c r="E50" s="18" t="n">
        <v>394.32511088</v>
      </c>
      <c r="F50" s="20" t="n">
        <v>2.8282834</v>
      </c>
      <c r="G50" s="18" t="n">
        <v>375.68030158</v>
      </c>
      <c r="H50" s="20" t="n">
        <v>6.56887933</v>
      </c>
      <c r="I50" s="18" t="s">
        <v>404</v>
      </c>
      <c r="J50" s="20" t="s">
        <v>404</v>
      </c>
      <c r="K50" s="18" t="s">
        <v>404</v>
      </c>
      <c r="L50" s="20" t="s">
        <v>404</v>
      </c>
      <c r="M50" s="18" t="s">
        <v>404</v>
      </c>
      <c r="N50" s="20" t="s">
        <v>404</v>
      </c>
      <c r="O50" s="18" t="s">
        <v>404</v>
      </c>
      <c r="P50" s="20" t="s">
        <v>404</v>
      </c>
      <c r="Q50" s="18" t="n">
        <v>389.60254802</v>
      </c>
      <c r="R50" s="20" t="n">
        <v>12.40498231</v>
      </c>
    </row>
    <row r="51" spans="1:18">
      <c r="A51" s="15" t="s">
        <v>448</v>
      </c>
      <c r="B51" s="17" t="n">
        <v>6866</v>
      </c>
      <c r="C51" s="18">
        <f>(0.0/B51*100)</f>
        <v/>
      </c>
      <c r="D51" s="19" t="n">
        <v>6866</v>
      </c>
      <c r="E51" s="18" t="n">
        <v>397.04004292</v>
      </c>
      <c r="F51" s="20" t="n">
        <v>2.59267126</v>
      </c>
      <c r="G51" s="18" t="n">
        <v>410.90475575</v>
      </c>
      <c r="H51" s="20" t="n">
        <v>7.8871457</v>
      </c>
      <c r="I51" s="18" t="s">
        <v>404</v>
      </c>
      <c r="J51" s="20" t="s">
        <v>404</v>
      </c>
      <c r="K51" s="18" t="s">
        <v>404</v>
      </c>
      <c r="L51" s="20" t="s">
        <v>404</v>
      </c>
      <c r="M51" s="18" t="s">
        <v>404</v>
      </c>
      <c r="N51" s="20" t="s">
        <v>404</v>
      </c>
      <c r="O51" s="18" t="s">
        <v>404</v>
      </c>
      <c r="P51" s="20" t="s">
        <v>404</v>
      </c>
      <c r="Q51" s="18" t="n">
        <v>414.95293431</v>
      </c>
      <c r="R51" s="20" t="n">
        <v>16.06227357</v>
      </c>
    </row>
    <row r="52" spans="1:18">
      <c r="A52" s="15" t="s">
        <v>449</v>
      </c>
      <c r="B52" s="17" t="n">
        <v>5809</v>
      </c>
      <c r="C52" s="18">
        <f>(0.0/B52*100)</f>
        <v/>
      </c>
      <c r="D52" s="19" t="n">
        <v>5809</v>
      </c>
      <c r="E52" s="18" t="n">
        <v>474.16863827</v>
      </c>
      <c r="F52" s="20" t="n">
        <v>4.70673227</v>
      </c>
      <c r="G52" s="18" t="n">
        <v>450.37763432</v>
      </c>
      <c r="H52" s="20" t="n">
        <v>6.12351732</v>
      </c>
      <c r="I52" s="18" t="s">
        <v>404</v>
      </c>
      <c r="J52" s="20" t="s">
        <v>404</v>
      </c>
      <c r="K52" s="18" t="s">
        <v>404</v>
      </c>
      <c r="L52" s="20" t="s">
        <v>404</v>
      </c>
      <c r="M52" s="18" t="s">
        <v>404</v>
      </c>
      <c r="N52" s="20" t="s">
        <v>404</v>
      </c>
      <c r="O52" s="18" t="s">
        <v>404</v>
      </c>
      <c r="P52" s="20" t="s">
        <v>404</v>
      </c>
      <c r="Q52" s="18" t="n">
        <v>432.2128546</v>
      </c>
      <c r="R52" s="20" t="n">
        <v>19.60280632</v>
      </c>
    </row>
    <row r="53" spans="1:18">
      <c r="A53" s="15" t="s">
        <v>450</v>
      </c>
      <c r="B53" s="17" t="n">
        <v>5571</v>
      </c>
      <c r="C53" s="18">
        <f>(0.0/B53*100)</f>
        <v/>
      </c>
      <c r="D53" s="19" t="n">
        <v>5571</v>
      </c>
      <c r="E53" s="18" t="n">
        <v>437.80149764</v>
      </c>
      <c r="F53" s="20" t="n">
        <v>1.74011574</v>
      </c>
      <c r="G53" s="18" t="n">
        <v>416.46377813</v>
      </c>
      <c r="H53" s="20" t="n">
        <v>5.72820333</v>
      </c>
      <c r="I53" s="18" t="s">
        <v>404</v>
      </c>
      <c r="J53" s="20" t="s">
        <v>404</v>
      </c>
      <c r="K53" s="18" t="s">
        <v>404</v>
      </c>
      <c r="L53" s="20" t="s">
        <v>404</v>
      </c>
      <c r="M53" s="18" t="s">
        <v>404</v>
      </c>
      <c r="N53" s="20" t="s">
        <v>404</v>
      </c>
      <c r="O53" s="18" t="s">
        <v>404</v>
      </c>
      <c r="P53" s="20" t="s">
        <v>404</v>
      </c>
      <c r="Q53" s="18" t="n">
        <v>460.04089223</v>
      </c>
      <c r="R53" s="20" t="n">
        <v>7.10121872</v>
      </c>
    </row>
    <row r="54" spans="1:18">
      <c r="A54" s="15" t="s">
        <v>451</v>
      </c>
      <c r="B54" s="17" t="n">
        <v>4740</v>
      </c>
      <c r="C54" s="18">
        <f>(199.0/B54*100)</f>
        <v/>
      </c>
      <c r="D54" s="19" t="n">
        <v>4541</v>
      </c>
      <c r="E54" s="18" t="n">
        <v>333.57663512</v>
      </c>
      <c r="F54" s="20" t="n">
        <v>3.34060317</v>
      </c>
      <c r="G54" s="18" t="n">
        <v>306.92377046</v>
      </c>
      <c r="H54" s="20" t="n">
        <v>9.76612486</v>
      </c>
      <c r="I54" s="18" t="s">
        <v>404</v>
      </c>
      <c r="J54" s="20" t="s">
        <v>404</v>
      </c>
      <c r="K54" s="18" t="s">
        <v>404</v>
      </c>
      <c r="L54" s="20" t="s">
        <v>404</v>
      </c>
      <c r="M54" s="18" t="s">
        <v>404</v>
      </c>
      <c r="N54" s="20" t="s">
        <v>404</v>
      </c>
      <c r="O54" s="18" t="s">
        <v>404</v>
      </c>
      <c r="P54" s="20" t="s">
        <v>404</v>
      </c>
      <c r="Q54" s="18" t="n">
        <v>303.01295551</v>
      </c>
      <c r="R54" s="20" t="n">
        <v>8.83842372</v>
      </c>
    </row>
    <row r="55" spans="1:18">
      <c r="A55" s="15" t="s">
        <v>452</v>
      </c>
      <c r="B55" s="17" t="n">
        <v>5316</v>
      </c>
      <c r="C55" s="18">
        <f>(43.0/B55*100)</f>
        <v/>
      </c>
      <c r="D55" s="19" t="n">
        <v>5273</v>
      </c>
      <c r="E55" s="18" t="n">
        <v>404.64944659</v>
      </c>
      <c r="F55" s="20" t="n">
        <v>3.59866097</v>
      </c>
      <c r="G55" s="18" t="n">
        <v>404.36564629</v>
      </c>
      <c r="H55" s="20" t="n">
        <v>5.91098377</v>
      </c>
      <c r="I55" s="18" t="s">
        <v>404</v>
      </c>
      <c r="J55" s="20" t="s">
        <v>404</v>
      </c>
      <c r="K55" s="18" t="s">
        <v>404</v>
      </c>
      <c r="L55" s="20" t="s">
        <v>404</v>
      </c>
      <c r="M55" s="18" t="s">
        <v>404</v>
      </c>
      <c r="N55" s="20" t="s">
        <v>404</v>
      </c>
      <c r="O55" s="18" t="s">
        <v>404</v>
      </c>
      <c r="P55" s="20" t="s">
        <v>404</v>
      </c>
      <c r="Q55" s="18" t="n">
        <v>366.4321058</v>
      </c>
      <c r="R55" s="20" t="n">
        <v>36.27993903</v>
      </c>
    </row>
    <row r="56" spans="1:18">
      <c r="A56" s="15" t="s">
        <v>453</v>
      </c>
      <c r="B56" s="17" t="n">
        <v>5359</v>
      </c>
      <c r="C56" s="18">
        <f>(0.0/B56*100)</f>
        <v/>
      </c>
      <c r="D56" s="19" t="n">
        <v>5359</v>
      </c>
      <c r="E56" s="18" t="n">
        <v>547.41018975</v>
      </c>
      <c r="F56" s="20" t="n">
        <v>4.37147399</v>
      </c>
      <c r="G56" s="18" t="n">
        <v>553.1619227800001</v>
      </c>
      <c r="H56" s="20" t="n">
        <v>7.84348294</v>
      </c>
      <c r="I56" s="18" t="s">
        <v>404</v>
      </c>
      <c r="J56" s="20" t="s">
        <v>404</v>
      </c>
      <c r="K56" s="18" t="s">
        <v>404</v>
      </c>
      <c r="L56" s="20" t="s">
        <v>404</v>
      </c>
      <c r="M56" s="18" t="s">
        <v>404</v>
      </c>
      <c r="N56" s="20" t="s">
        <v>404</v>
      </c>
      <c r="O56" s="18" t="s">
        <v>404</v>
      </c>
      <c r="P56" s="20" t="s">
        <v>404</v>
      </c>
      <c r="Q56" s="18" t="n">
        <v>534.67952458</v>
      </c>
      <c r="R56" s="20" t="n">
        <v>10.8180314</v>
      </c>
    </row>
    <row r="57" spans="1:18">
      <c r="A57" s="15" t="s">
        <v>454</v>
      </c>
      <c r="B57" s="17" t="n">
        <v>6513</v>
      </c>
      <c r="C57" s="18">
        <f>(0.0/B57*100)</f>
        <v/>
      </c>
      <c r="D57" s="19" t="n">
        <v>6513</v>
      </c>
      <c r="E57" s="18" t="n">
        <v>390.79847073</v>
      </c>
      <c r="F57" s="20" t="n">
        <v>3.68702342</v>
      </c>
      <c r="G57" s="18" t="n">
        <v>369.37053575</v>
      </c>
      <c r="H57" s="20" t="n">
        <v>10.19254582</v>
      </c>
      <c r="I57" s="18" t="s">
        <v>404</v>
      </c>
      <c r="J57" s="20" t="s">
        <v>404</v>
      </c>
      <c r="K57" s="18" t="s">
        <v>404</v>
      </c>
      <c r="L57" s="20" t="s">
        <v>404</v>
      </c>
      <c r="M57" s="18" t="s">
        <v>404</v>
      </c>
      <c r="N57" s="20" t="s">
        <v>404</v>
      </c>
      <c r="O57" s="18" t="s">
        <v>404</v>
      </c>
      <c r="P57" s="20" t="s">
        <v>404</v>
      </c>
      <c r="Q57" s="18" t="n">
        <v>377.4326146</v>
      </c>
      <c r="R57" s="20" t="n">
        <v>8.91347423</v>
      </c>
    </row>
    <row r="58" spans="1:18">
      <c r="A58" s="15" t="s">
        <v>455</v>
      </c>
      <c r="B58" s="17" t="n">
        <v>7267</v>
      </c>
      <c r="C58" s="18">
        <f>(0.0/B58*100)</f>
        <v/>
      </c>
      <c r="D58" s="19" t="n">
        <v>7267</v>
      </c>
      <c r="E58" s="18" t="n">
        <v>377.70917205</v>
      </c>
      <c r="F58" s="20" t="n">
        <v>3.60985336</v>
      </c>
      <c r="G58" s="18" t="n">
        <v>384.97492144</v>
      </c>
      <c r="H58" s="20" t="n">
        <v>5.01496968</v>
      </c>
      <c r="I58" s="18" t="s">
        <v>404</v>
      </c>
      <c r="J58" s="20" t="s">
        <v>404</v>
      </c>
      <c r="K58" s="18" t="s">
        <v>404</v>
      </c>
      <c r="L58" s="20" t="s">
        <v>404</v>
      </c>
      <c r="M58" s="18" t="s">
        <v>404</v>
      </c>
      <c r="N58" s="20" t="s">
        <v>404</v>
      </c>
      <c r="O58" s="18" t="s">
        <v>404</v>
      </c>
      <c r="P58" s="20" t="s">
        <v>404</v>
      </c>
      <c r="Q58" s="18" t="n">
        <v>378.21359815</v>
      </c>
      <c r="R58" s="20" t="n">
        <v>16.64973117</v>
      </c>
    </row>
    <row r="59" spans="1:18">
      <c r="A59" s="15" t="s">
        <v>456</v>
      </c>
      <c r="B59" s="17" t="n">
        <v>4826</v>
      </c>
      <c r="C59" s="18">
        <f>(0.0/B59*100)</f>
        <v/>
      </c>
      <c r="D59" s="19" t="n">
        <v>4826</v>
      </c>
      <c r="E59" s="18" t="n">
        <v>362.52564778</v>
      </c>
      <c r="F59" s="20" t="n">
        <v>1.9606456</v>
      </c>
      <c r="G59" s="18" t="n">
        <v>359.53893699</v>
      </c>
      <c r="H59" s="20" t="n">
        <v>3.4263757</v>
      </c>
      <c r="I59" s="18" t="s">
        <v>404</v>
      </c>
      <c r="J59" s="20" t="s">
        <v>404</v>
      </c>
      <c r="K59" s="18" t="s">
        <v>404</v>
      </c>
      <c r="L59" s="20" t="s">
        <v>404</v>
      </c>
      <c r="M59" s="18" t="s">
        <v>404</v>
      </c>
      <c r="N59" s="20" t="s">
        <v>404</v>
      </c>
      <c r="O59" s="18" t="s">
        <v>404</v>
      </c>
      <c r="P59" s="20" t="s">
        <v>404</v>
      </c>
      <c r="Q59" s="18" t="n">
        <v>351.08519263</v>
      </c>
      <c r="R59" s="20" t="n">
        <v>11.40750528</v>
      </c>
    </row>
    <row r="60" spans="1:18">
      <c r="A60" s="15" t="s">
        <v>457</v>
      </c>
      <c r="B60" s="17" t="n">
        <v>4546</v>
      </c>
      <c r="C60" s="18">
        <f>(0.0/B60*100)</f>
        <v/>
      </c>
      <c r="D60" s="19" t="n">
        <v>4546</v>
      </c>
      <c r="E60" s="18" t="n">
        <v>397.71207043</v>
      </c>
      <c r="F60" s="20" t="n">
        <v>4.09857297</v>
      </c>
      <c r="G60" s="18" t="n">
        <v>404.71682622</v>
      </c>
      <c r="H60" s="20" t="n">
        <v>20.07672833</v>
      </c>
      <c r="I60" s="18" t="s">
        <v>404</v>
      </c>
      <c r="J60" s="20" t="s">
        <v>404</v>
      </c>
      <c r="K60" s="18" t="s">
        <v>404</v>
      </c>
      <c r="L60" s="20" t="s">
        <v>404</v>
      </c>
      <c r="M60" s="18" t="s">
        <v>404</v>
      </c>
      <c r="N60" s="20" t="s">
        <v>404</v>
      </c>
      <c r="O60" s="18" t="s">
        <v>404</v>
      </c>
      <c r="P60" s="20" t="s">
        <v>404</v>
      </c>
      <c r="Q60" s="18" t="n">
        <v>327.6252824</v>
      </c>
      <c r="R60" s="20" t="n">
        <v>20.16288533</v>
      </c>
    </row>
    <row r="61" spans="1:18">
      <c r="A61" s="15" t="s">
        <v>458</v>
      </c>
      <c r="B61" s="17" t="n">
        <v>6525</v>
      </c>
      <c r="C61" s="18">
        <f>(0.0/B61*100)</f>
        <v/>
      </c>
      <c r="D61" s="19" t="n">
        <v>6525</v>
      </c>
      <c r="E61" s="18" t="n">
        <v>480.79076501</v>
      </c>
      <c r="F61" s="20" t="n">
        <v>2.90936934</v>
      </c>
      <c r="G61" s="18" t="n">
        <v>471.52542901</v>
      </c>
      <c r="H61" s="20" t="n">
        <v>5.87391997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546.05094481</v>
      </c>
      <c r="F62" s="20" t="n">
        <v>1.40240004</v>
      </c>
      <c r="G62" s="18" t="n">
        <v>538.9550774099999</v>
      </c>
      <c r="H62" s="20" t="n">
        <v>1.71367103</v>
      </c>
      <c r="I62" s="18" t="s">
        <v>404</v>
      </c>
      <c r="J62" s="20" t="s">
        <v>404</v>
      </c>
      <c r="K62" s="18" t="s">
        <v>404</v>
      </c>
      <c r="L62" s="20" t="s">
        <v>404</v>
      </c>
      <c r="M62" s="18" t="s">
        <v>404</v>
      </c>
      <c r="N62" s="20" t="s">
        <v>404</v>
      </c>
      <c r="O62" s="18" t="s">
        <v>404</v>
      </c>
      <c r="P62" s="20" t="s">
        <v>404</v>
      </c>
      <c r="Q62" s="18" t="n">
        <v>559.13736543</v>
      </c>
      <c r="R62" s="20" t="n">
        <v>11.83182112</v>
      </c>
    </row>
    <row r="63" spans="1:18">
      <c r="A63" s="15" t="s">
        <v>460</v>
      </c>
      <c r="B63" s="17" t="n">
        <v>5324</v>
      </c>
      <c r="C63" s="18">
        <f>(0.0/B63*100)</f>
        <v/>
      </c>
      <c r="D63" s="19" t="n">
        <v>5324</v>
      </c>
      <c r="E63" s="18" t="n">
        <v>361.61405218</v>
      </c>
      <c r="F63" s="20" t="n">
        <v>2.85807003</v>
      </c>
      <c r="G63" s="18" t="n">
        <v>370.16752284</v>
      </c>
      <c r="H63" s="20" t="n">
        <v>2.17374109</v>
      </c>
      <c r="I63" s="18" t="s">
        <v>404</v>
      </c>
      <c r="J63" s="20" t="s">
        <v>404</v>
      </c>
      <c r="K63" s="18" t="s">
        <v>404</v>
      </c>
      <c r="L63" s="20" t="s">
        <v>404</v>
      </c>
      <c r="M63" s="18" t="s">
        <v>404</v>
      </c>
      <c r="N63" s="20" t="s">
        <v>404</v>
      </c>
      <c r="O63" s="18" t="s">
        <v>404</v>
      </c>
      <c r="P63" s="20" t="s">
        <v>404</v>
      </c>
      <c r="Q63" s="18" t="n">
        <v>402.38900218</v>
      </c>
      <c r="R63" s="20" t="n">
        <v>5.23146359</v>
      </c>
    </row>
    <row r="64" spans="1:18">
      <c r="A64" s="15" t="s">
        <v>461</v>
      </c>
      <c r="B64" s="17" t="n">
        <v>3634</v>
      </c>
      <c r="C64" s="18">
        <f>(27.0/B64*100)</f>
        <v/>
      </c>
      <c r="D64" s="19" t="n">
        <v>3607</v>
      </c>
      <c r="E64" s="18" t="n">
        <v>480.19579805</v>
      </c>
      <c r="F64" s="20" t="n">
        <v>1.80341357</v>
      </c>
      <c r="G64" s="18" t="n">
        <v>467.78619372</v>
      </c>
      <c r="H64" s="20" t="n">
        <v>4.11403477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420.97148292</v>
      </c>
      <c r="F65" s="20" t="n">
        <v>2.79162212</v>
      </c>
      <c r="G65" s="18" t="n">
        <v>415.25016487</v>
      </c>
      <c r="H65" s="20" t="n">
        <v>7.19466486</v>
      </c>
      <c r="I65" s="18" t="s">
        <v>404</v>
      </c>
      <c r="J65" s="20" t="s">
        <v>404</v>
      </c>
      <c r="K65" s="18" t="s">
        <v>404</v>
      </c>
      <c r="L65" s="20" t="s">
        <v>404</v>
      </c>
      <c r="M65" s="18" t="s">
        <v>404</v>
      </c>
      <c r="N65" s="20" t="s">
        <v>404</v>
      </c>
      <c r="O65" s="18" t="n">
        <v>484.46059151</v>
      </c>
      <c r="P65" s="20" t="n">
        <v>9.28554518</v>
      </c>
      <c r="Q65" s="18" t="n">
        <v>394.5666317</v>
      </c>
      <c r="R65" s="20" t="n">
        <v>10.83455762</v>
      </c>
    </row>
    <row r="66" spans="1:18">
      <c r="A66" s="15" t="s">
        <v>463</v>
      </c>
      <c r="B66" s="17" t="n">
        <v>5665</v>
      </c>
      <c r="C66" s="18">
        <f>(0.0/B66*100)</f>
        <v/>
      </c>
      <c r="D66" s="19" t="n">
        <v>5665</v>
      </c>
      <c r="E66" s="18" t="n">
        <v>405.79825546</v>
      </c>
      <c r="F66" s="20" t="n">
        <v>1.96941386</v>
      </c>
      <c r="G66" s="18" t="n">
        <v>430.35770923</v>
      </c>
      <c r="H66" s="20" t="n">
        <v>2.17824597</v>
      </c>
      <c r="I66" s="18" t="s">
        <v>404</v>
      </c>
      <c r="J66" s="20" t="s">
        <v>404</v>
      </c>
      <c r="K66" s="18" t="s">
        <v>404</v>
      </c>
      <c r="L66" s="20" t="s">
        <v>404</v>
      </c>
      <c r="M66" s="18" t="s">
        <v>404</v>
      </c>
      <c r="N66" s="20" t="s">
        <v>404</v>
      </c>
      <c r="O66" s="18" t="s">
        <v>404</v>
      </c>
      <c r="P66" s="20" t="s">
        <v>404</v>
      </c>
      <c r="Q66" s="18" t="n">
        <v>428.41496667</v>
      </c>
      <c r="R66" s="20" t="n">
        <v>20.3374725</v>
      </c>
    </row>
    <row r="67" spans="1:18">
      <c r="A67" s="15" t="s">
        <v>464</v>
      </c>
      <c r="B67" s="17" t="n">
        <v>6971</v>
      </c>
      <c r="C67" s="18">
        <f>(0.0/B67*100)</f>
        <v/>
      </c>
      <c r="D67" s="19" t="n">
        <v>6971</v>
      </c>
      <c r="E67" s="18" t="n">
        <v>390.43442385</v>
      </c>
      <c r="F67" s="20" t="n">
        <v>3.2167941</v>
      </c>
      <c r="G67" s="18" t="n">
        <v>373.8046382</v>
      </c>
      <c r="H67" s="20" t="n">
        <v>6.17803986</v>
      </c>
      <c r="I67" s="18" t="s">
        <v>404</v>
      </c>
      <c r="J67" s="20" t="s">
        <v>404</v>
      </c>
      <c r="K67" s="18" t="s">
        <v>404</v>
      </c>
      <c r="L67" s="20" t="s">
        <v>404</v>
      </c>
      <c r="M67" s="18" t="s">
        <v>404</v>
      </c>
      <c r="N67" s="20" t="s">
        <v>404</v>
      </c>
      <c r="O67" s="18" t="s">
        <v>404</v>
      </c>
      <c r="P67" s="20" t="s">
        <v>404</v>
      </c>
      <c r="Q67" s="18" t="n">
        <v>344.87041702</v>
      </c>
      <c r="R67" s="20" t="n">
        <v>23.90982243</v>
      </c>
    </row>
    <row r="68" spans="1:18">
      <c r="A68" s="15" t="s">
        <v>465</v>
      </c>
      <c r="B68" s="17" t="n">
        <v>12083</v>
      </c>
      <c r="C68" s="18">
        <f>(0.0/B68*100)</f>
        <v/>
      </c>
      <c r="D68" s="19" t="n">
        <v>12083</v>
      </c>
      <c r="E68" s="18" t="n">
        <v>402.11454129</v>
      </c>
      <c r="F68" s="20" t="n">
        <v>1.25716469</v>
      </c>
      <c r="G68" s="18" t="n">
        <v>411.99930989</v>
      </c>
      <c r="H68" s="20" t="n">
        <v>6.27442199</v>
      </c>
      <c r="I68" s="18" t="s">
        <v>404</v>
      </c>
      <c r="J68" s="20" t="s">
        <v>404</v>
      </c>
      <c r="K68" s="18" t="s">
        <v>404</v>
      </c>
      <c r="L68" s="20" t="s">
        <v>404</v>
      </c>
      <c r="M68" s="18" t="s">
        <v>404</v>
      </c>
      <c r="N68" s="20" t="s">
        <v>404</v>
      </c>
      <c r="O68" s="18" t="s">
        <v>404</v>
      </c>
      <c r="P68" s="20" t="s">
        <v>404</v>
      </c>
      <c r="Q68" s="18" t="n">
        <v>389.95638095</v>
      </c>
      <c r="R68" s="20" t="n">
        <v>10.64459937</v>
      </c>
    </row>
    <row r="69" spans="1:18">
      <c r="A69" s="15" t="s">
        <v>466</v>
      </c>
      <c r="B69" s="17" t="n">
        <v>4876</v>
      </c>
      <c r="C69" s="18">
        <f>(0.0/B69*100)</f>
        <v/>
      </c>
      <c r="D69" s="19" t="n">
        <v>4876</v>
      </c>
      <c r="E69" s="18" t="n">
        <v>445.95274593</v>
      </c>
      <c r="F69" s="20" t="n">
        <v>4.55580622</v>
      </c>
      <c r="G69" s="18" t="n">
        <v>437.09203886</v>
      </c>
      <c r="H69" s="20" t="n">
        <v>8.29087356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494.45003386</v>
      </c>
      <c r="F70" s="20" t="n">
        <v>3.20590963</v>
      </c>
      <c r="G70" s="18" t="n">
        <v>489.89553717</v>
      </c>
      <c r="H70" s="20" t="n">
        <v>9.03071733</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567.5170458600001</v>
      </c>
      <c r="F71" s="20" t="n">
        <v>1.81268477</v>
      </c>
      <c r="G71" s="18" t="n">
        <v>555.24713239</v>
      </c>
      <c r="H71" s="20" t="n">
        <v>2.74700342</v>
      </c>
      <c r="I71" s="18" t="s">
        <v>404</v>
      </c>
      <c r="J71" s="20" t="s">
        <v>404</v>
      </c>
      <c r="K71" s="18" t="s">
        <v>404</v>
      </c>
      <c r="L71" s="20" t="s">
        <v>404</v>
      </c>
      <c r="M71" s="18" t="s">
        <v>404</v>
      </c>
      <c r="N71" s="20" t="s">
        <v>404</v>
      </c>
      <c r="O71" s="18" t="s">
        <v>404</v>
      </c>
      <c r="P71" s="20" t="s">
        <v>404</v>
      </c>
      <c r="Q71" s="18" t="n">
        <v>550.54596366</v>
      </c>
      <c r="R71" s="20" t="n">
        <v>12.98605203</v>
      </c>
    </row>
    <row r="72" spans="1:18">
      <c r="A72" s="15" t="s">
        <v>469</v>
      </c>
      <c r="B72" s="17" t="n">
        <v>7708</v>
      </c>
      <c r="C72" s="18">
        <f>(0.0/B72*100)</f>
        <v/>
      </c>
      <c r="D72" s="19" t="n">
        <v>7708</v>
      </c>
      <c r="E72" s="18" t="n">
        <v>547.29046701</v>
      </c>
      <c r="F72" s="20" t="n">
        <v>5.27582419</v>
      </c>
      <c r="G72" s="18" t="n">
        <v>538.63930612</v>
      </c>
      <c r="H72" s="20" t="n">
        <v>5.92895381</v>
      </c>
      <c r="I72" s="18" t="s">
        <v>404</v>
      </c>
      <c r="J72" s="20" t="s">
        <v>404</v>
      </c>
      <c r="K72" s="18" t="s">
        <v>404</v>
      </c>
      <c r="L72" s="20" t="s">
        <v>404</v>
      </c>
      <c r="M72" s="18" t="s">
        <v>404</v>
      </c>
      <c r="N72" s="20" t="s">
        <v>404</v>
      </c>
      <c r="O72" s="18" t="s">
        <v>404</v>
      </c>
      <c r="P72" s="20" t="s">
        <v>404</v>
      </c>
      <c r="Q72" s="18" t="n">
        <v>506.22129612</v>
      </c>
      <c r="R72" s="20" t="n">
        <v>20.25219428</v>
      </c>
    </row>
    <row r="73" spans="1:18">
      <c r="A73" s="15" t="s">
        <v>470</v>
      </c>
      <c r="B73" s="17" t="n">
        <v>8249</v>
      </c>
      <c r="C73" s="18">
        <f>(0.0/B73*100)</f>
        <v/>
      </c>
      <c r="D73" s="19" t="n">
        <v>8249</v>
      </c>
      <c r="E73" s="18" t="n">
        <v>417.46967778</v>
      </c>
      <c r="F73" s="20" t="n">
        <v>4.47682172</v>
      </c>
      <c r="G73" s="18" t="n">
        <v>414.15089738</v>
      </c>
      <c r="H73" s="20" t="n">
        <v>5.76933527</v>
      </c>
      <c r="I73" s="18" t="s">
        <v>404</v>
      </c>
      <c r="J73" s="20" t="s">
        <v>404</v>
      </c>
      <c r="K73" s="18" t="s">
        <v>404</v>
      </c>
      <c r="L73" s="20" t="s">
        <v>404</v>
      </c>
      <c r="M73" s="18" t="s">
        <v>404</v>
      </c>
      <c r="N73" s="20" t="s">
        <v>404</v>
      </c>
      <c r="O73" s="18" t="s">
        <v>404</v>
      </c>
      <c r="P73" s="20" t="s">
        <v>404</v>
      </c>
      <c r="Q73" s="18" t="n">
        <v>391.05709565</v>
      </c>
      <c r="R73" s="20" t="n">
        <v>15.32617199</v>
      </c>
    </row>
    <row r="74" spans="1:18">
      <c r="A74" s="15" t="s">
        <v>471</v>
      </c>
      <c r="B74" s="17" t="n">
        <v>4692</v>
      </c>
      <c r="C74" s="18">
        <f>(484.0/B74*100)</f>
        <v/>
      </c>
      <c r="D74" s="19" t="n">
        <v>4208</v>
      </c>
      <c r="E74" s="18" t="n">
        <v>416.34431481</v>
      </c>
      <c r="F74" s="20" t="n">
        <v>1.73555445</v>
      </c>
      <c r="G74" s="18" t="n">
        <v>414.89420347</v>
      </c>
      <c r="H74" s="20" t="n">
        <v>2.67701215</v>
      </c>
      <c r="I74" s="18" t="s">
        <v>404</v>
      </c>
      <c r="J74" s="20" t="s">
        <v>404</v>
      </c>
      <c r="K74" s="18" t="s">
        <v>404</v>
      </c>
      <c r="L74" s="20" t="s">
        <v>404</v>
      </c>
      <c r="M74" s="18" t="s">
        <v>404</v>
      </c>
      <c r="N74" s="20" t="s">
        <v>404</v>
      </c>
      <c r="O74" s="18" t="s">
        <v>404</v>
      </c>
      <c r="P74" s="20" t="s">
        <v>404</v>
      </c>
      <c r="Q74" s="18" t="n">
        <v>404.98869627</v>
      </c>
      <c r="R74" s="20" t="n">
        <v>7.87082807</v>
      </c>
    </row>
    <row r="75" spans="1:18">
      <c r="A75" s="15" t="s">
        <v>472</v>
      </c>
      <c r="B75" s="17" t="n">
        <v>5375</v>
      </c>
      <c r="C75" s="18">
        <f>(483.0/B75*100)</f>
        <v/>
      </c>
      <c r="D75" s="19" t="n">
        <v>4892</v>
      </c>
      <c r="E75" s="18" t="n">
        <v>369.91308276</v>
      </c>
      <c r="F75" s="20" t="n">
        <v>4.10312194</v>
      </c>
      <c r="G75" s="18" t="n">
        <v>360.55010639</v>
      </c>
      <c r="H75" s="20" t="n">
        <v>11.88484001</v>
      </c>
      <c r="I75" s="18" t="s">
        <v>404</v>
      </c>
      <c r="J75" s="20" t="s">
        <v>404</v>
      </c>
      <c r="K75" s="18" t="s">
        <v>404</v>
      </c>
      <c r="L75" s="20" t="s">
        <v>404</v>
      </c>
      <c r="M75" s="18" t="s">
        <v>404</v>
      </c>
      <c r="N75" s="20" t="s">
        <v>404</v>
      </c>
      <c r="O75" s="18" t="s">
        <v>404</v>
      </c>
      <c r="P75" s="20" t="s">
        <v>404</v>
      </c>
      <c r="Q75" s="18" t="n">
        <v>356.54463917</v>
      </c>
      <c r="R75" s="20" t="n">
        <v>20.46822603</v>
      </c>
    </row>
    <row r="76" spans="1:18">
      <c r="A76" s="15" t="s">
        <v>473</v>
      </c>
      <c r="B76" s="17" t="n">
        <v>14167</v>
      </c>
      <c r="C76" s="18">
        <f>(1400.0/B76*100)</f>
        <v/>
      </c>
      <c r="D76" s="19" t="n">
        <v>12767</v>
      </c>
      <c r="E76" s="18" t="n">
        <v>430.81618468</v>
      </c>
      <c r="F76" s="20" t="n">
        <v>3.10857657</v>
      </c>
      <c r="G76" s="18" t="n">
        <v>419.25436862</v>
      </c>
      <c r="H76" s="20" t="n">
        <v>8.755137169999999</v>
      </c>
      <c r="I76" s="18" t="s">
        <v>404</v>
      </c>
      <c r="J76" s="20" t="s">
        <v>404</v>
      </c>
      <c r="K76" s="18" t="s">
        <v>404</v>
      </c>
      <c r="L76" s="20" t="s">
        <v>404</v>
      </c>
      <c r="M76" s="18" t="s">
        <v>404</v>
      </c>
      <c r="N76" s="20" t="s">
        <v>404</v>
      </c>
      <c r="O76" s="18" t="s">
        <v>404</v>
      </c>
      <c r="P76" s="20" t="s">
        <v>404</v>
      </c>
      <c r="Q76" s="18" t="n">
        <v>421.04091985</v>
      </c>
      <c r="R76" s="20" t="n">
        <v>8.59518933</v>
      </c>
    </row>
    <row r="77" spans="1:18">
      <c r="A77" s="15" t="s">
        <v>474</v>
      </c>
      <c r="B77" s="17" t="n">
        <v>6062</v>
      </c>
      <c r="C77" s="18">
        <f>(0.0/B77*100)</f>
        <v/>
      </c>
      <c r="D77" s="19" t="n">
        <v>6062</v>
      </c>
      <c r="E77" s="18" t="n">
        <v>421.53335436</v>
      </c>
      <c r="F77" s="20" t="n">
        <v>2.88943354</v>
      </c>
      <c r="G77" s="18" t="n">
        <v>401.94665532</v>
      </c>
      <c r="H77" s="20" t="n">
        <v>6.81924017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503.27855366</v>
      </c>
      <c r="F78" s="20" t="n">
        <v>5.31634257</v>
      </c>
      <c r="G78" s="18" t="n">
        <v>472.18420807</v>
      </c>
      <c r="H78" s="20" t="n">
        <v>8.780125999999999</v>
      </c>
      <c r="I78" s="18" t="s">
        <v>404</v>
      </c>
      <c r="J78" s="20" t="s">
        <v>404</v>
      </c>
      <c r="K78" s="18" t="s">
        <v>404</v>
      </c>
      <c r="L78" s="20" t="s">
        <v>404</v>
      </c>
      <c r="M78" s="18" t="s">
        <v>404</v>
      </c>
      <c r="N78" s="20" t="s">
        <v>404</v>
      </c>
      <c r="O78" s="18" t="s">
        <v>404</v>
      </c>
      <c r="P78" s="20" t="s">
        <v>404</v>
      </c>
      <c r="Q78" s="18" t="n">
        <v>488.40362609</v>
      </c>
      <c r="R78" s="20" t="n">
        <v>9.95261855</v>
      </c>
    </row>
    <row customHeight="1" ht="25" r="79" spans="1:18">
      <c r="A79" s="15" t="s">
        <v>476</v>
      </c>
      <c r="B79" s="17" t="n">
        <v>1657</v>
      </c>
      <c r="C79" s="18">
        <f>(21.0/B79*100)</f>
        <v/>
      </c>
      <c r="D79" s="19" t="n">
        <v>1636</v>
      </c>
      <c r="E79" s="18" t="n">
        <v>465.48200905</v>
      </c>
      <c r="F79" s="20" t="n">
        <v>9.534699679999999</v>
      </c>
      <c r="G79" s="18" t="n">
        <v>435.3486864</v>
      </c>
      <c r="H79" s="20" t="n">
        <v>14.0149922</v>
      </c>
      <c r="I79" s="18" t="s">
        <v>404</v>
      </c>
      <c r="J79" s="20" t="s">
        <v>404</v>
      </c>
      <c r="K79" s="18" t="s">
        <v>404</v>
      </c>
      <c r="L79" s="20" t="s">
        <v>404</v>
      </c>
      <c r="M79" s="18" t="s">
        <v>404</v>
      </c>
      <c r="N79" s="20" t="s">
        <v>404</v>
      </c>
      <c r="O79" s="18" t="s">
        <v>404</v>
      </c>
      <c r="P79" s="20" t="s">
        <v>404</v>
      </c>
      <c r="Q79" s="18" t="n">
        <v>379.37639536</v>
      </c>
      <c r="R79" s="20" t="n">
        <v>12.59837909</v>
      </c>
    </row>
    <row r="80" spans="1:18">
      <c r="A80" s="15" t="s">
        <v>477</v>
      </c>
      <c r="B80" s="17" t="n">
        <v>7841</v>
      </c>
      <c r="C80" s="18">
        <f>(0.0/B80*100)</f>
        <v/>
      </c>
      <c r="D80" s="19" t="n">
        <v>7841</v>
      </c>
      <c r="E80" s="18" t="n">
        <v>459.74653426</v>
      </c>
      <c r="F80" s="20" t="n">
        <v>4.19030842</v>
      </c>
      <c r="G80" s="18" t="n">
        <v>462.66906387</v>
      </c>
      <c r="H80" s="20" t="n">
        <v>37.43681684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446.68287197</v>
      </c>
      <c r="F81" s="20" t="n">
        <v>3.46416714</v>
      </c>
      <c r="G81" s="18" t="n">
        <v>438.55676278</v>
      </c>
      <c r="H81" s="20" t="n">
        <v>7.47214403</v>
      </c>
      <c r="I81" s="18" t="s">
        <v>404</v>
      </c>
      <c r="J81" s="20" t="s">
        <v>404</v>
      </c>
      <c r="K81" s="18" t="s">
        <v>404</v>
      </c>
      <c r="L81" s="20" t="s">
        <v>404</v>
      </c>
      <c r="M81" s="18" t="s">
        <v>404</v>
      </c>
      <c r="N81" s="20" t="s">
        <v>404</v>
      </c>
      <c r="O81" s="18" t="s">
        <v>404</v>
      </c>
      <c r="P81" s="20" t="s">
        <v>404</v>
      </c>
      <c r="Q81" s="18" t="n">
        <v>436.00999599</v>
      </c>
      <c r="R81" s="20" t="n">
        <v>13.03684667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495.4048605</v>
      </c>
      <c r="F7" s="20" t="n">
        <v>1.84827671</v>
      </c>
      <c r="G7" s="18" t="n">
        <v>491.78964064</v>
      </c>
      <c r="H7" s="20" t="n">
        <v>6.86011663</v>
      </c>
      <c r="I7" s="18" t="s">
        <v>404</v>
      </c>
      <c r="J7" s="20" t="s">
        <v>404</v>
      </c>
      <c r="K7" s="18" t="s">
        <v>404</v>
      </c>
      <c r="L7" s="20" t="s">
        <v>404</v>
      </c>
      <c r="M7" s="18" t="s">
        <v>404</v>
      </c>
      <c r="N7" s="20" t="s">
        <v>404</v>
      </c>
      <c r="O7" s="18" t="s">
        <v>404</v>
      </c>
      <c r="P7" s="20" t="s">
        <v>404</v>
      </c>
      <c r="Q7" s="18" t="n">
        <v>475.14473829</v>
      </c>
      <c r="R7" s="20" t="n">
        <v>11.00318589</v>
      </c>
    </row>
    <row r="8" spans="1:18">
      <c r="A8" s="15" t="s">
        <v>405</v>
      </c>
      <c r="B8" s="17" t="n">
        <v>7007</v>
      </c>
      <c r="C8" s="18">
        <f>(0.0/B8*100)</f>
        <v/>
      </c>
      <c r="D8" s="19" t="n">
        <v>7007</v>
      </c>
      <c r="E8" s="18" t="n">
        <v>510.83660952</v>
      </c>
      <c r="F8" s="20" t="n">
        <v>5.44065092</v>
      </c>
      <c r="G8" s="18" t="n">
        <v>487.38017131</v>
      </c>
      <c r="H8" s="20" t="n">
        <v>4.41925584</v>
      </c>
      <c r="I8" s="18" t="s">
        <v>404</v>
      </c>
      <c r="J8" s="20" t="s">
        <v>404</v>
      </c>
      <c r="K8" s="18" t="s">
        <v>404</v>
      </c>
      <c r="L8" s="20" t="s">
        <v>404</v>
      </c>
      <c r="M8" s="18" t="s">
        <v>404</v>
      </c>
      <c r="N8" s="20" t="s">
        <v>404</v>
      </c>
      <c r="O8" s="18" t="s">
        <v>404</v>
      </c>
      <c r="P8" s="20" t="s">
        <v>404</v>
      </c>
      <c r="Q8" s="18" t="n">
        <v>459.41049669</v>
      </c>
      <c r="R8" s="20" t="n">
        <v>15.4540023</v>
      </c>
    </row>
    <row r="9" spans="1:18">
      <c r="A9" s="15" t="s">
        <v>406</v>
      </c>
      <c r="B9" s="17" t="n">
        <v>9651</v>
      </c>
      <c r="C9" s="18">
        <f>(200.0/B9*100)</f>
        <v/>
      </c>
      <c r="D9" s="19" t="n">
        <v>9451</v>
      </c>
      <c r="E9" s="18" t="n">
        <v>518.04333397</v>
      </c>
      <c r="F9" s="20" t="n">
        <v>3.33531279</v>
      </c>
      <c r="G9" s="18" t="n">
        <v>488.82416409</v>
      </c>
      <c r="H9" s="20" t="n">
        <v>10.08270157</v>
      </c>
      <c r="I9" s="18" t="s">
        <v>404</v>
      </c>
      <c r="J9" s="20" t="s">
        <v>404</v>
      </c>
      <c r="K9" s="18" t="s">
        <v>404</v>
      </c>
      <c r="L9" s="20" t="s">
        <v>404</v>
      </c>
      <c r="M9" s="18" t="s">
        <v>404</v>
      </c>
      <c r="N9" s="20" t="s">
        <v>404</v>
      </c>
      <c r="O9" s="18" t="s">
        <v>404</v>
      </c>
      <c r="P9" s="20" t="s">
        <v>404</v>
      </c>
      <c r="Q9" s="18" t="n">
        <v>459.04985458</v>
      </c>
      <c r="R9" s="20" t="n">
        <v>15.26369686</v>
      </c>
    </row>
    <row r="10" spans="1:18">
      <c r="A10" s="15" t="s">
        <v>407</v>
      </c>
      <c r="B10" s="17" t="n">
        <v>20058</v>
      </c>
      <c r="C10" s="18">
        <f>(2798.0/B10*100)</f>
        <v/>
      </c>
      <c r="D10" s="19" t="n">
        <v>17260</v>
      </c>
      <c r="E10" s="18" t="n">
        <v>516.41752286</v>
      </c>
      <c r="F10" s="20" t="n">
        <v>2.61239795</v>
      </c>
      <c r="G10" s="18" t="n">
        <v>515.04866651</v>
      </c>
      <c r="H10" s="20" t="n">
        <v>6.75326291</v>
      </c>
      <c r="I10" s="18" t="s">
        <v>404</v>
      </c>
      <c r="J10" s="20" t="s">
        <v>404</v>
      </c>
      <c r="K10" s="18" t="s">
        <v>404</v>
      </c>
      <c r="L10" s="20" t="s">
        <v>404</v>
      </c>
      <c r="M10" s="18" t="s">
        <v>404</v>
      </c>
      <c r="N10" s="20" t="s">
        <v>404</v>
      </c>
      <c r="O10" s="18" t="s">
        <v>404</v>
      </c>
      <c r="P10" s="20" t="s">
        <v>404</v>
      </c>
      <c r="Q10" s="18" t="n">
        <v>533.52796882</v>
      </c>
      <c r="R10" s="20" t="n">
        <v>29.47955818</v>
      </c>
    </row>
    <row r="11" spans="1:18">
      <c r="A11" s="15" t="s">
        <v>408</v>
      </c>
      <c r="B11" s="17" t="n">
        <v>7053</v>
      </c>
      <c r="C11" s="18">
        <f>(137.0/B11*100)</f>
        <v/>
      </c>
      <c r="D11" s="19" t="n">
        <v>6916</v>
      </c>
      <c r="E11" s="18" t="n">
        <v>435.97308458</v>
      </c>
      <c r="F11" s="20" t="n">
        <v>4.11469879</v>
      </c>
      <c r="G11" s="18" t="n">
        <v>403.30466282</v>
      </c>
      <c r="H11" s="20" t="n">
        <v>5.39434042</v>
      </c>
      <c r="I11" s="18" t="s">
        <v>404</v>
      </c>
      <c r="J11" s="20" t="s">
        <v>404</v>
      </c>
      <c r="K11" s="18" t="s">
        <v>404</v>
      </c>
      <c r="L11" s="20" t="s">
        <v>404</v>
      </c>
      <c r="M11" s="18" t="s">
        <v>404</v>
      </c>
      <c r="N11" s="20" t="s">
        <v>404</v>
      </c>
      <c r="O11" s="18" t="s">
        <v>404</v>
      </c>
      <c r="P11" s="20" t="s">
        <v>404</v>
      </c>
      <c r="Q11" s="18" t="n">
        <v>395.32031122</v>
      </c>
      <c r="R11" s="20" t="n">
        <v>6.89193748</v>
      </c>
    </row>
    <row r="12" spans="1:18">
      <c r="A12" s="15" t="s">
        <v>409</v>
      </c>
      <c r="B12" s="17" t="n">
        <v>6894</v>
      </c>
      <c r="C12" s="18">
        <f>(106.0/B12*100)</f>
        <v/>
      </c>
      <c r="D12" s="19" t="n">
        <v>6788</v>
      </c>
      <c r="E12" s="18" t="n">
        <v>516.4168201700001</v>
      </c>
      <c r="F12" s="20" t="n">
        <v>4.17529514</v>
      </c>
      <c r="G12" s="18" t="n">
        <v>472.44624794</v>
      </c>
      <c r="H12" s="20" t="n">
        <v>4.15172561</v>
      </c>
      <c r="I12" s="18" t="s">
        <v>404</v>
      </c>
      <c r="J12" s="20" t="s">
        <v>404</v>
      </c>
      <c r="K12" s="18" t="s">
        <v>404</v>
      </c>
      <c r="L12" s="20" t="s">
        <v>404</v>
      </c>
      <c r="M12" s="18" t="s">
        <v>404</v>
      </c>
      <c r="N12" s="20" t="s">
        <v>404</v>
      </c>
      <c r="O12" s="18" t="s">
        <v>404</v>
      </c>
      <c r="P12" s="20" t="s">
        <v>404</v>
      </c>
      <c r="Q12" s="18" t="n">
        <v>451.46635811</v>
      </c>
      <c r="R12" s="20" t="n">
        <v>26.24062005</v>
      </c>
    </row>
    <row r="13" spans="1:18">
      <c r="A13" s="15" t="s">
        <v>410</v>
      </c>
      <c r="B13" s="17" t="n">
        <v>7161</v>
      </c>
      <c r="C13" s="18">
        <f>(1175.0/B13*100)</f>
        <v/>
      </c>
      <c r="D13" s="19" t="n">
        <v>5986</v>
      </c>
      <c r="E13" s="18" t="n">
        <v>513.5572284900001</v>
      </c>
      <c r="F13" s="20" t="n">
        <v>3.2229007</v>
      </c>
      <c r="G13" s="18" t="n">
        <v>504.59064525</v>
      </c>
      <c r="H13" s="20" t="n">
        <v>3.74662483</v>
      </c>
      <c r="I13" s="18" t="s">
        <v>404</v>
      </c>
      <c r="J13" s="20" t="s">
        <v>404</v>
      </c>
      <c r="K13" s="18" t="s">
        <v>404</v>
      </c>
      <c r="L13" s="20" t="s">
        <v>404</v>
      </c>
      <c r="M13" s="18" t="s">
        <v>404</v>
      </c>
      <c r="N13" s="20" t="s">
        <v>404</v>
      </c>
      <c r="O13" s="18" t="s">
        <v>404</v>
      </c>
      <c r="P13" s="20" t="s">
        <v>404</v>
      </c>
      <c r="Q13" s="18" t="n">
        <v>509.8545909</v>
      </c>
      <c r="R13" s="20" t="n">
        <v>11.47763784</v>
      </c>
    </row>
    <row r="14" spans="1:18">
      <c r="A14" s="15" t="s">
        <v>411</v>
      </c>
      <c r="B14" s="17" t="n">
        <v>5587</v>
      </c>
      <c r="C14" s="18">
        <f>(0.0/B14*100)</f>
        <v/>
      </c>
      <c r="D14" s="19" t="n">
        <v>5587</v>
      </c>
      <c r="E14" s="18" t="n">
        <v>525.50114592</v>
      </c>
      <c r="F14" s="20" t="n">
        <v>3.97253571</v>
      </c>
      <c r="G14" s="18" t="n">
        <v>516.6997918</v>
      </c>
      <c r="H14" s="20" t="n">
        <v>2.53270334</v>
      </c>
      <c r="I14" s="18" t="s">
        <v>404</v>
      </c>
      <c r="J14" s="20" t="s">
        <v>404</v>
      </c>
      <c r="K14" s="18" t="s">
        <v>404</v>
      </c>
      <c r="L14" s="20" t="s">
        <v>404</v>
      </c>
      <c r="M14" s="18" t="s">
        <v>404</v>
      </c>
      <c r="N14" s="20" t="s">
        <v>404</v>
      </c>
      <c r="O14" s="18" t="s">
        <v>404</v>
      </c>
      <c r="P14" s="20" t="s">
        <v>404</v>
      </c>
      <c r="Q14" s="18" t="n">
        <v>508.63925288</v>
      </c>
      <c r="R14" s="20" t="n">
        <v>17.38277385</v>
      </c>
    </row>
    <row r="15" spans="1:18">
      <c r="A15" s="15" t="s">
        <v>412</v>
      </c>
      <c r="B15" s="17" t="n">
        <v>5882</v>
      </c>
      <c r="C15" s="18">
        <f>(0.0/B15*100)</f>
        <v/>
      </c>
      <c r="D15" s="19" t="n">
        <v>5882</v>
      </c>
      <c r="E15" s="18" t="n">
        <v>512.49487951</v>
      </c>
      <c r="F15" s="20" t="n">
        <v>3.97052809</v>
      </c>
      <c r="G15" s="18" t="n">
        <v>509.48954981</v>
      </c>
      <c r="H15" s="20" t="n">
        <v>2.91389611</v>
      </c>
      <c r="I15" s="18" t="s">
        <v>404</v>
      </c>
      <c r="J15" s="20" t="s">
        <v>404</v>
      </c>
      <c r="K15" s="18" t="s">
        <v>404</v>
      </c>
      <c r="L15" s="20" t="s">
        <v>404</v>
      </c>
      <c r="M15" s="18" t="s">
        <v>404</v>
      </c>
      <c r="N15" s="20" t="s">
        <v>404</v>
      </c>
      <c r="O15" s="18" t="s">
        <v>404</v>
      </c>
      <c r="P15" s="20" t="s">
        <v>404</v>
      </c>
      <c r="Q15" s="18" t="n">
        <v>540.02322713</v>
      </c>
      <c r="R15" s="20" t="n">
        <v>23.62265128</v>
      </c>
    </row>
    <row r="16" spans="1:18">
      <c r="A16" s="15" t="s">
        <v>413</v>
      </c>
      <c r="B16" s="17" t="n">
        <v>6108</v>
      </c>
      <c r="C16" s="18">
        <f>(339.0/B16*100)</f>
        <v/>
      </c>
      <c r="D16" s="19" t="n">
        <v>5769</v>
      </c>
      <c r="E16" s="18" t="n">
        <v>503.14276451</v>
      </c>
      <c r="F16" s="20" t="n">
        <v>3.87161909</v>
      </c>
      <c r="G16" s="18" t="n">
        <v>473.26166286</v>
      </c>
      <c r="H16" s="20" t="n">
        <v>7.75355502</v>
      </c>
      <c r="I16" s="18" t="s">
        <v>404</v>
      </c>
      <c r="J16" s="20" t="s">
        <v>404</v>
      </c>
      <c r="K16" s="18" t="s">
        <v>404</v>
      </c>
      <c r="L16" s="20" t="s">
        <v>404</v>
      </c>
      <c r="M16" s="18" t="s">
        <v>404</v>
      </c>
      <c r="N16" s="20" t="s">
        <v>404</v>
      </c>
      <c r="O16" s="18" t="s">
        <v>404</v>
      </c>
      <c r="P16" s="20" t="s">
        <v>404</v>
      </c>
      <c r="Q16" s="18" t="n">
        <v>477.17898159</v>
      </c>
      <c r="R16" s="20" t="n">
        <v>22.48249946</v>
      </c>
    </row>
    <row r="17" spans="1:18">
      <c r="A17" s="15" t="s">
        <v>414</v>
      </c>
      <c r="B17" s="17" t="n">
        <v>6504</v>
      </c>
      <c r="C17" s="18">
        <f>(1325.0/B17*100)</f>
        <v/>
      </c>
      <c r="D17" s="19" t="n">
        <v>5179</v>
      </c>
      <c r="E17" s="18" t="n">
        <v>517.58786478</v>
      </c>
      <c r="F17" s="20" t="n">
        <v>5.79002821</v>
      </c>
      <c r="G17" s="18" t="n">
        <v>492.3410533</v>
      </c>
      <c r="H17" s="20" t="n">
        <v>5.2429664</v>
      </c>
      <c r="I17" s="18" t="s">
        <v>404</v>
      </c>
      <c r="J17" s="20" t="s">
        <v>404</v>
      </c>
      <c r="K17" s="18" t="s">
        <v>404</v>
      </c>
      <c r="L17" s="20" t="s">
        <v>404</v>
      </c>
      <c r="M17" s="18" t="s">
        <v>404</v>
      </c>
      <c r="N17" s="20" t="s">
        <v>404</v>
      </c>
      <c r="O17" s="18" t="s">
        <v>404</v>
      </c>
      <c r="P17" s="20" t="s">
        <v>404</v>
      </c>
      <c r="Q17" s="18" t="n">
        <v>553.48160188</v>
      </c>
      <c r="R17" s="20" t="n">
        <v>17.23214053</v>
      </c>
    </row>
    <row r="18" spans="1:18">
      <c r="A18" s="15" t="s">
        <v>415</v>
      </c>
      <c r="B18" s="17" t="n">
        <v>5532</v>
      </c>
      <c r="C18" s="18">
        <f>(0.0/B18*100)</f>
        <v/>
      </c>
      <c r="D18" s="19" t="n">
        <v>5532</v>
      </c>
      <c r="E18" s="18" t="n">
        <v>461.49483632</v>
      </c>
      <c r="F18" s="20" t="n">
        <v>4.37748751</v>
      </c>
      <c r="G18" s="18" t="n">
        <v>428.24927359</v>
      </c>
      <c r="H18" s="20" t="n">
        <v>9.8565322</v>
      </c>
      <c r="I18" s="18" t="s">
        <v>404</v>
      </c>
      <c r="J18" s="20" t="s">
        <v>404</v>
      </c>
      <c r="K18" s="18" t="s">
        <v>404</v>
      </c>
      <c r="L18" s="20" t="s">
        <v>404</v>
      </c>
      <c r="M18" s="18" t="s">
        <v>404</v>
      </c>
      <c r="N18" s="20" t="s">
        <v>404</v>
      </c>
      <c r="O18" s="18" t="s">
        <v>404</v>
      </c>
      <c r="P18" s="20" t="s">
        <v>404</v>
      </c>
      <c r="Q18" s="18" t="n">
        <v>458.0018745</v>
      </c>
      <c r="R18" s="20" t="n">
        <v>13.06431406</v>
      </c>
    </row>
    <row r="19" spans="1:18">
      <c r="A19" s="15" t="s">
        <v>416</v>
      </c>
      <c r="B19" s="17" t="n">
        <v>5658</v>
      </c>
      <c r="C19" s="18">
        <f>(327.0/B19*100)</f>
        <v/>
      </c>
      <c r="D19" s="19" t="n">
        <v>5331</v>
      </c>
      <c r="E19" s="18" t="n">
        <v>516.60280149</v>
      </c>
      <c r="F19" s="20" t="n">
        <v>7.48952981</v>
      </c>
      <c r="G19" s="18" t="n">
        <v>461.20795232</v>
      </c>
      <c r="H19" s="20" t="n">
        <v>4.36922846</v>
      </c>
      <c r="I19" s="18" t="s">
        <v>404</v>
      </c>
      <c r="J19" s="20" t="s">
        <v>404</v>
      </c>
      <c r="K19" s="18" t="s">
        <v>404</v>
      </c>
      <c r="L19" s="20" t="s">
        <v>404</v>
      </c>
      <c r="M19" s="18" t="s">
        <v>404</v>
      </c>
      <c r="N19" s="20" t="s">
        <v>404</v>
      </c>
      <c r="O19" s="18" t="s">
        <v>404</v>
      </c>
      <c r="P19" s="20" t="s">
        <v>404</v>
      </c>
      <c r="Q19" s="18" t="n">
        <v>458.13683671</v>
      </c>
      <c r="R19" s="20" t="n">
        <v>30.01034202</v>
      </c>
    </row>
    <row r="20" spans="1:18">
      <c r="A20" s="15" t="s">
        <v>417</v>
      </c>
      <c r="B20" s="17" t="n">
        <v>3371</v>
      </c>
      <c r="C20" s="18">
        <f>(24.0/B20*100)</f>
        <v/>
      </c>
      <c r="D20" s="19" t="n">
        <v>3347</v>
      </c>
      <c r="E20" s="18" t="n">
        <v>488.78562228</v>
      </c>
      <c r="F20" s="20" t="n">
        <v>2.70772235</v>
      </c>
      <c r="G20" s="18" t="n">
        <v>487.81059487</v>
      </c>
      <c r="H20" s="20" t="n">
        <v>2.63359502</v>
      </c>
      <c r="I20" s="18" t="s">
        <v>404</v>
      </c>
      <c r="J20" s="20" t="s">
        <v>404</v>
      </c>
      <c r="K20" s="18" t="s">
        <v>404</v>
      </c>
      <c r="L20" s="20" t="s">
        <v>404</v>
      </c>
      <c r="M20" s="18" t="s">
        <v>404</v>
      </c>
      <c r="N20" s="20" t="s">
        <v>404</v>
      </c>
      <c r="O20" s="18" t="s">
        <v>404</v>
      </c>
      <c r="P20" s="20" t="s">
        <v>404</v>
      </c>
      <c r="Q20" s="18" t="n">
        <v>455.23115824</v>
      </c>
      <c r="R20" s="20" t="n">
        <v>19.24801725</v>
      </c>
    </row>
    <row r="21" spans="1:18">
      <c r="A21" s="15" t="s">
        <v>418</v>
      </c>
      <c r="B21" s="17" t="n">
        <v>5741</v>
      </c>
      <c r="C21" s="18">
        <f>(0.0/B21*100)</f>
        <v/>
      </c>
      <c r="D21" s="19" t="n">
        <v>5741</v>
      </c>
      <c r="E21" s="18" t="n">
        <v>505.53149727</v>
      </c>
      <c r="F21" s="20" t="n">
        <v>2.28204131</v>
      </c>
      <c r="G21" s="18" t="n">
        <v>498.77784061</v>
      </c>
      <c r="H21" s="20" t="n">
        <v>7.76467655</v>
      </c>
      <c r="I21" s="18" t="s">
        <v>404</v>
      </c>
      <c r="J21" s="20" t="s">
        <v>404</v>
      </c>
      <c r="K21" s="18" t="s">
        <v>404</v>
      </c>
      <c r="L21" s="20" t="s">
        <v>404</v>
      </c>
      <c r="M21" s="18" t="s">
        <v>404</v>
      </c>
      <c r="N21" s="20" t="s">
        <v>404</v>
      </c>
      <c r="O21" s="18" t="s">
        <v>404</v>
      </c>
      <c r="P21" s="20" t="s">
        <v>404</v>
      </c>
      <c r="Q21" s="18" t="n">
        <v>493.27055706</v>
      </c>
      <c r="R21" s="20" t="n">
        <v>8.111127160000001</v>
      </c>
    </row>
    <row r="22" spans="1:18">
      <c r="A22" s="15" t="s">
        <v>419</v>
      </c>
      <c r="B22" s="17" t="n">
        <v>6598</v>
      </c>
      <c r="C22" s="18">
        <f>(0.0/B22*100)</f>
        <v/>
      </c>
      <c r="D22" s="19" t="n">
        <v>6598</v>
      </c>
      <c r="E22" s="18" t="n">
        <v>482.48703911</v>
      </c>
      <c r="F22" s="20" t="n">
        <v>5.00093012</v>
      </c>
      <c r="G22" s="18" t="n">
        <v>454.31440787</v>
      </c>
      <c r="H22" s="20" t="n">
        <v>8.6398565</v>
      </c>
      <c r="I22" s="18" t="s">
        <v>404</v>
      </c>
      <c r="J22" s="20" t="s">
        <v>404</v>
      </c>
      <c r="K22" s="18" t="s">
        <v>404</v>
      </c>
      <c r="L22" s="20" t="s">
        <v>404</v>
      </c>
      <c r="M22" s="18" t="s">
        <v>404</v>
      </c>
      <c r="N22" s="20" t="s">
        <v>404</v>
      </c>
      <c r="O22" s="18" t="s">
        <v>404</v>
      </c>
      <c r="P22" s="20" t="s">
        <v>404</v>
      </c>
      <c r="Q22" s="18" t="n">
        <v>371.63263697</v>
      </c>
      <c r="R22" s="20" t="n">
        <v>44.20737839</v>
      </c>
    </row>
    <row r="23" spans="1:18">
      <c r="A23" s="15" t="s">
        <v>420</v>
      </c>
      <c r="B23" s="17" t="n">
        <v>11583</v>
      </c>
      <c r="C23" s="18">
        <f>(3123.0/B23*100)</f>
        <v/>
      </c>
      <c r="D23" s="19" t="n">
        <v>8460</v>
      </c>
      <c r="E23" s="18" t="n">
        <v>500.84533173</v>
      </c>
      <c r="F23" s="20" t="n">
        <v>4.38770503</v>
      </c>
      <c r="G23" s="18" t="n">
        <v>463.04136637</v>
      </c>
      <c r="H23" s="20" t="n">
        <v>9.504492559999999</v>
      </c>
      <c r="I23" s="18" t="s">
        <v>404</v>
      </c>
      <c r="J23" s="20" t="s">
        <v>404</v>
      </c>
      <c r="K23" s="18" t="s">
        <v>404</v>
      </c>
      <c r="L23" s="20" t="s">
        <v>404</v>
      </c>
      <c r="M23" s="18" t="s">
        <v>404</v>
      </c>
      <c r="N23" s="20" t="s">
        <v>404</v>
      </c>
      <c r="O23" s="18" t="s">
        <v>404</v>
      </c>
      <c r="P23" s="20" t="s">
        <v>404</v>
      </c>
      <c r="Q23" s="18" t="n">
        <v>511.74742737</v>
      </c>
      <c r="R23" s="20" t="n">
        <v>15.45167542</v>
      </c>
    </row>
    <row r="24" spans="1:18">
      <c r="A24" s="15" t="s">
        <v>421</v>
      </c>
      <c r="B24" s="17" t="n">
        <v>6647</v>
      </c>
      <c r="C24" s="18">
        <f>(0.0/B24*100)</f>
        <v/>
      </c>
      <c r="D24" s="19" t="n">
        <v>6647</v>
      </c>
      <c r="E24" s="18" t="n">
        <v>557.58080131</v>
      </c>
      <c r="F24" s="20" t="n">
        <v>7.29757183</v>
      </c>
      <c r="G24" s="18" t="n">
        <v>520.72238555</v>
      </c>
      <c r="H24" s="20" t="n">
        <v>3.78152012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528.26374086</v>
      </c>
      <c r="F25" s="20" t="n">
        <v>4.57572585</v>
      </c>
      <c r="G25" s="18" t="n">
        <v>510.6059021</v>
      </c>
      <c r="H25" s="20" t="n">
        <v>8.38310828</v>
      </c>
      <c r="I25" s="18" t="s">
        <v>404</v>
      </c>
      <c r="J25" s="20" t="s">
        <v>404</v>
      </c>
      <c r="K25" s="18" t="s">
        <v>404</v>
      </c>
      <c r="L25" s="20" t="s">
        <v>404</v>
      </c>
      <c r="M25" s="18" t="s">
        <v>404</v>
      </c>
      <c r="N25" s="20" t="s">
        <v>404</v>
      </c>
      <c r="O25" s="18" t="s">
        <v>404</v>
      </c>
      <c r="P25" s="20" t="s">
        <v>404</v>
      </c>
      <c r="Q25" s="18" t="n">
        <v>463.71002222</v>
      </c>
      <c r="R25" s="20" t="n">
        <v>9.01418462</v>
      </c>
    </row>
    <row r="26" spans="1:18">
      <c r="A26" s="15" t="s">
        <v>423</v>
      </c>
      <c r="B26" s="17" t="n">
        <v>4869</v>
      </c>
      <c r="C26" s="18">
        <f>(11.0/B26*100)</f>
        <v/>
      </c>
      <c r="D26" s="19" t="n">
        <v>4858</v>
      </c>
      <c r="E26" s="18" t="n">
        <v>486.63849767</v>
      </c>
      <c r="F26" s="20" t="n">
        <v>2.42119255</v>
      </c>
      <c r="G26" s="18" t="n">
        <v>476.85796842</v>
      </c>
      <c r="H26" s="20" t="n">
        <v>3.76371191</v>
      </c>
      <c r="I26" s="18" t="s">
        <v>404</v>
      </c>
      <c r="J26" s="20" t="s">
        <v>404</v>
      </c>
      <c r="K26" s="18" t="s">
        <v>404</v>
      </c>
      <c r="L26" s="20" t="s">
        <v>404</v>
      </c>
      <c r="M26" s="18" t="s">
        <v>404</v>
      </c>
      <c r="N26" s="20" t="s">
        <v>404</v>
      </c>
      <c r="O26" s="18" t="s">
        <v>404</v>
      </c>
      <c r="P26" s="20" t="s">
        <v>404</v>
      </c>
      <c r="Q26" s="18" t="n">
        <v>465.55862478</v>
      </c>
      <c r="R26" s="20" t="n">
        <v>14.76242269</v>
      </c>
    </row>
    <row r="27" spans="1:18">
      <c r="A27" s="15" t="s">
        <v>424</v>
      </c>
      <c r="B27" s="17" t="n">
        <v>5299</v>
      </c>
      <c r="C27" s="18">
        <f>(0.0/B27*100)</f>
        <v/>
      </c>
      <c r="D27" s="19" t="n">
        <v>5299</v>
      </c>
      <c r="E27" s="18" t="n">
        <v>487.97247933</v>
      </c>
      <c r="F27" s="20" t="n">
        <v>1.40759557</v>
      </c>
      <c r="G27" s="18" t="n">
        <v>481.68126101</v>
      </c>
      <c r="H27" s="20" t="n">
        <v>2.53739178</v>
      </c>
      <c r="I27" s="18" t="s">
        <v>404</v>
      </c>
      <c r="J27" s="20" t="s">
        <v>404</v>
      </c>
      <c r="K27" s="18" t="s">
        <v>404</v>
      </c>
      <c r="L27" s="20" t="s">
        <v>404</v>
      </c>
      <c r="M27" s="18" t="s">
        <v>404</v>
      </c>
      <c r="N27" s="20" t="s">
        <v>404</v>
      </c>
      <c r="O27" s="18" t="s">
        <v>404</v>
      </c>
      <c r="P27" s="20" t="s">
        <v>404</v>
      </c>
      <c r="Q27" s="18" t="n">
        <v>457.03307548</v>
      </c>
      <c r="R27" s="20" t="n">
        <v>8.854754659999999</v>
      </c>
    </row>
    <row r="28" spans="1:18">
      <c r="A28" s="15" t="s">
        <v>425</v>
      </c>
      <c r="B28" s="17" t="n">
        <v>7568</v>
      </c>
      <c r="C28" s="18">
        <f>(0.0/B28*100)</f>
        <v/>
      </c>
      <c r="D28" s="19" t="n">
        <v>7568</v>
      </c>
      <c r="E28" s="18" t="n">
        <v>428.53649311</v>
      </c>
      <c r="F28" s="20" t="n">
        <v>3.90044858</v>
      </c>
      <c r="G28" s="18" t="n">
        <v>393.84307453</v>
      </c>
      <c r="H28" s="20" t="n">
        <v>2.91572479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522.63432798</v>
      </c>
      <c r="F29" s="20" t="n">
        <v>5.42984951</v>
      </c>
      <c r="G29" s="18" t="n">
        <v>493.17159601</v>
      </c>
      <c r="H29" s="20" t="n">
        <v>11.20818296</v>
      </c>
      <c r="I29" s="18" t="s">
        <v>404</v>
      </c>
      <c r="J29" s="20" t="s">
        <v>404</v>
      </c>
      <c r="K29" s="18" t="s">
        <v>404</v>
      </c>
      <c r="L29" s="20" t="s">
        <v>404</v>
      </c>
      <c r="M29" s="18" t="s">
        <v>404</v>
      </c>
      <c r="N29" s="20" t="s">
        <v>404</v>
      </c>
      <c r="O29" s="18" t="s">
        <v>404</v>
      </c>
      <c r="P29" s="20" t="s">
        <v>404</v>
      </c>
      <c r="Q29" s="18" t="n">
        <v>498.15335202</v>
      </c>
      <c r="R29" s="20" t="n">
        <v>14.58836426</v>
      </c>
    </row>
    <row r="30" spans="1:18">
      <c r="A30" s="15" t="s">
        <v>427</v>
      </c>
      <c r="B30" s="17" t="n">
        <v>4520</v>
      </c>
      <c r="C30" s="18">
        <f>(929.0/B30*100)</f>
        <v/>
      </c>
      <c r="D30" s="19" t="n">
        <v>3591</v>
      </c>
      <c r="E30" s="18" t="n">
        <v>501.09394705</v>
      </c>
      <c r="F30" s="20" t="n">
        <v>3.0568965</v>
      </c>
      <c r="G30" s="18" t="n">
        <v>479.23331426</v>
      </c>
      <c r="H30" s="20" t="n">
        <v>6.08480652</v>
      </c>
      <c r="I30" s="18" t="s">
        <v>404</v>
      </c>
      <c r="J30" s="20" t="s">
        <v>404</v>
      </c>
      <c r="K30" s="18" t="s">
        <v>404</v>
      </c>
      <c r="L30" s="20" t="s">
        <v>404</v>
      </c>
      <c r="M30" s="18" t="s">
        <v>404</v>
      </c>
      <c r="N30" s="20" t="s">
        <v>404</v>
      </c>
      <c r="O30" s="18" t="s">
        <v>404</v>
      </c>
      <c r="P30" s="20" t="s">
        <v>404</v>
      </c>
      <c r="Q30" s="18" t="n">
        <v>488.80755196</v>
      </c>
      <c r="R30" s="20" t="n">
        <v>13.75083265</v>
      </c>
    </row>
    <row r="31" spans="1:18">
      <c r="A31" s="15" t="s">
        <v>428</v>
      </c>
      <c r="B31" s="17" t="n">
        <v>5456</v>
      </c>
      <c r="C31" s="18">
        <f>(502.0/B31*100)</f>
        <v/>
      </c>
      <c r="D31" s="19" t="n">
        <v>4954</v>
      </c>
      <c r="E31" s="18" t="n">
        <v>505.57362749</v>
      </c>
      <c r="F31" s="20" t="n">
        <v>2.81412415</v>
      </c>
      <c r="G31" s="18" t="n">
        <v>496.96155895</v>
      </c>
      <c r="H31" s="20" t="n">
        <v>3.30346124</v>
      </c>
      <c r="I31" s="18" t="s">
        <v>404</v>
      </c>
      <c r="J31" s="20" t="s">
        <v>404</v>
      </c>
      <c r="K31" s="18" t="s">
        <v>404</v>
      </c>
      <c r="L31" s="20" t="s">
        <v>404</v>
      </c>
      <c r="M31" s="18" t="s">
        <v>404</v>
      </c>
      <c r="N31" s="20" t="s">
        <v>404</v>
      </c>
      <c r="O31" s="18" t="s">
        <v>404</v>
      </c>
      <c r="P31" s="20" t="s">
        <v>404</v>
      </c>
      <c r="Q31" s="18" t="n">
        <v>503.31177525</v>
      </c>
      <c r="R31" s="20" t="n">
        <v>10.09401606</v>
      </c>
    </row>
    <row r="32" spans="1:18">
      <c r="A32" s="15" t="s">
        <v>429</v>
      </c>
      <c r="B32" s="17" t="n">
        <v>4478</v>
      </c>
      <c r="C32" s="18">
        <f>(0.0/B32*100)</f>
        <v/>
      </c>
      <c r="D32" s="19" t="n">
        <v>4478</v>
      </c>
      <c r="E32" s="18" t="n">
        <v>503.86593503</v>
      </c>
      <c r="F32" s="20" t="n">
        <v>3.15471977</v>
      </c>
      <c r="G32" s="18" t="n">
        <v>504.79763549</v>
      </c>
      <c r="H32" s="20" t="n">
        <v>4.11568011</v>
      </c>
      <c r="I32" s="18" t="s">
        <v>404</v>
      </c>
      <c r="J32" s="20" t="s">
        <v>404</v>
      </c>
      <c r="K32" s="18" t="s">
        <v>404</v>
      </c>
      <c r="L32" s="20" t="s">
        <v>404</v>
      </c>
      <c r="M32" s="18" t="s">
        <v>404</v>
      </c>
      <c r="N32" s="20" t="s">
        <v>404</v>
      </c>
      <c r="O32" s="18" t="s">
        <v>404</v>
      </c>
      <c r="P32" s="20" t="s">
        <v>404</v>
      </c>
      <c r="Q32" s="18" t="n">
        <v>518.35711244</v>
      </c>
      <c r="R32" s="20" t="n">
        <v>15.12188071</v>
      </c>
    </row>
    <row r="33" spans="1:18">
      <c r="A33" s="15" t="s">
        <v>430</v>
      </c>
      <c r="B33" s="17" t="n">
        <v>7325</v>
      </c>
      <c r="C33" s="18">
        <f>(29.0/B33*100)</f>
        <v/>
      </c>
      <c r="D33" s="19" t="n">
        <v>7296</v>
      </c>
      <c r="E33" s="18" t="n">
        <v>498.72572663</v>
      </c>
      <c r="F33" s="20" t="n">
        <v>2.97875276</v>
      </c>
      <c r="G33" s="18" t="n">
        <v>461.97627442</v>
      </c>
      <c r="H33" s="20" t="n">
        <v>6.20343134</v>
      </c>
      <c r="I33" s="18" t="s">
        <v>404</v>
      </c>
      <c r="J33" s="20" t="s">
        <v>404</v>
      </c>
      <c r="K33" s="18" t="s">
        <v>404</v>
      </c>
      <c r="L33" s="20" t="s">
        <v>404</v>
      </c>
      <c r="M33" s="18" t="s">
        <v>404</v>
      </c>
      <c r="N33" s="20" t="s">
        <v>404</v>
      </c>
      <c r="O33" s="18" t="s">
        <v>404</v>
      </c>
      <c r="P33" s="20" t="s">
        <v>404</v>
      </c>
      <c r="Q33" s="18" t="n">
        <v>520.83798821</v>
      </c>
      <c r="R33" s="20" t="n">
        <v>27.50967557</v>
      </c>
    </row>
    <row r="34" spans="1:18">
      <c r="A34" s="15" t="s">
        <v>431</v>
      </c>
      <c r="B34" s="17" t="n">
        <v>6350</v>
      </c>
      <c r="C34" s="18">
        <f>(0.0/B34*100)</f>
        <v/>
      </c>
      <c r="D34" s="19" t="n">
        <v>6350</v>
      </c>
      <c r="E34" s="18" t="n">
        <v>498.54887701</v>
      </c>
      <c r="F34" s="20" t="n">
        <v>5.26421979</v>
      </c>
      <c r="G34" s="18" t="n">
        <v>462.5030519</v>
      </c>
      <c r="H34" s="20" t="n">
        <v>3.79343506</v>
      </c>
      <c r="I34" s="18" t="s">
        <v>404</v>
      </c>
      <c r="J34" s="20" t="s">
        <v>404</v>
      </c>
      <c r="K34" s="18" t="s">
        <v>404</v>
      </c>
      <c r="L34" s="20" t="s">
        <v>404</v>
      </c>
      <c r="M34" s="18" t="s">
        <v>404</v>
      </c>
      <c r="N34" s="20" t="s">
        <v>404</v>
      </c>
      <c r="O34" s="18" t="s">
        <v>404</v>
      </c>
      <c r="P34" s="20" t="s">
        <v>404</v>
      </c>
      <c r="Q34" s="18" t="n">
        <v>361.88005801</v>
      </c>
      <c r="R34" s="20" t="n">
        <v>13.11595311</v>
      </c>
    </row>
    <row r="35" spans="1:18">
      <c r="A35" s="15" t="s">
        <v>432</v>
      </c>
      <c r="B35" s="17" t="n">
        <v>6406</v>
      </c>
      <c r="C35" s="18">
        <f>(443.0/B35*100)</f>
        <v/>
      </c>
      <c r="D35" s="19" t="n">
        <v>5963</v>
      </c>
      <c r="E35" s="18" t="n">
        <v>520.4010621</v>
      </c>
      <c r="F35" s="20" t="n">
        <v>1.47297605</v>
      </c>
      <c r="G35" s="18" t="n">
        <v>477.92305112</v>
      </c>
      <c r="H35" s="20" t="n">
        <v>2.63943532</v>
      </c>
      <c r="I35" s="18" t="s">
        <v>404</v>
      </c>
      <c r="J35" s="20" t="s">
        <v>404</v>
      </c>
      <c r="K35" s="18" t="s">
        <v>404</v>
      </c>
      <c r="L35" s="20" t="s">
        <v>404</v>
      </c>
      <c r="M35" s="18" t="s">
        <v>404</v>
      </c>
      <c r="N35" s="20" t="s">
        <v>404</v>
      </c>
      <c r="O35" s="18" t="s">
        <v>404</v>
      </c>
      <c r="P35" s="20" t="s">
        <v>404</v>
      </c>
      <c r="Q35" s="18" t="n">
        <v>506.86980053</v>
      </c>
      <c r="R35" s="20" t="n">
        <v>14.41486538</v>
      </c>
    </row>
    <row r="36" spans="1:18">
      <c r="A36" s="15" t="s">
        <v>433</v>
      </c>
      <c r="B36" s="17" t="n">
        <v>6736</v>
      </c>
      <c r="C36" s="18">
        <f>(10.0/B36*100)</f>
        <v/>
      </c>
      <c r="D36" s="19" t="n">
        <v>6726</v>
      </c>
      <c r="E36" s="18" t="n">
        <v>488.9741849</v>
      </c>
      <c r="F36" s="20" t="n">
        <v>2.65922113</v>
      </c>
      <c r="G36" s="18" t="n">
        <v>479.28956218</v>
      </c>
      <c r="H36" s="20" t="n">
        <v>4.91154565</v>
      </c>
      <c r="I36" s="18" t="s">
        <v>404</v>
      </c>
      <c r="J36" s="20" t="s">
        <v>404</v>
      </c>
      <c r="K36" s="18" t="s">
        <v>404</v>
      </c>
      <c r="L36" s="20" t="s">
        <v>404</v>
      </c>
      <c r="M36" s="18" t="s">
        <v>404</v>
      </c>
      <c r="N36" s="20" t="s">
        <v>404</v>
      </c>
      <c r="O36" s="18" t="s">
        <v>404</v>
      </c>
      <c r="P36" s="20" t="s">
        <v>404</v>
      </c>
      <c r="Q36" s="18" t="n">
        <v>478.18126924</v>
      </c>
      <c r="R36" s="20" t="n">
        <v>8.74550024</v>
      </c>
    </row>
    <row r="37" spans="1:18">
      <c r="A37" s="15" t="s">
        <v>434</v>
      </c>
      <c r="B37" s="17" t="n">
        <v>5458</v>
      </c>
      <c r="C37" s="18">
        <f>(0.0/B37*100)</f>
        <v/>
      </c>
      <c r="D37" s="19" t="n">
        <v>5458</v>
      </c>
      <c r="E37" s="18" t="n">
        <v>496.14423901</v>
      </c>
      <c r="F37" s="20" t="n">
        <v>4.11947087</v>
      </c>
      <c r="G37" s="18" t="n">
        <v>490.78060678</v>
      </c>
      <c r="H37" s="20" t="n">
        <v>4.47420398</v>
      </c>
      <c r="I37" s="18" t="s">
        <v>404</v>
      </c>
      <c r="J37" s="20" t="s">
        <v>404</v>
      </c>
      <c r="K37" s="18" t="s">
        <v>404</v>
      </c>
      <c r="L37" s="20" t="s">
        <v>404</v>
      </c>
      <c r="M37" s="18" t="s">
        <v>404</v>
      </c>
      <c r="N37" s="20" t="s">
        <v>404</v>
      </c>
      <c r="O37" s="18" t="s">
        <v>404</v>
      </c>
      <c r="P37" s="20" t="s">
        <v>404</v>
      </c>
      <c r="Q37" s="18" t="n">
        <v>482.75469858</v>
      </c>
      <c r="R37" s="20" t="n">
        <v>11.46690323</v>
      </c>
    </row>
    <row r="38" spans="1:18">
      <c r="A38" s="15" t="s">
        <v>435</v>
      </c>
      <c r="B38" s="17" t="n">
        <v>5860</v>
      </c>
      <c r="C38" s="18">
        <f>(268.0/B38*100)</f>
        <v/>
      </c>
      <c r="D38" s="19" t="n">
        <v>5592</v>
      </c>
      <c r="E38" s="18" t="n">
        <v>527.7202385099999</v>
      </c>
      <c r="F38" s="20" t="n">
        <v>4.7516042</v>
      </c>
      <c r="G38" s="18" t="n">
        <v>506.68654866</v>
      </c>
      <c r="H38" s="20" t="n">
        <v>5.31949282</v>
      </c>
      <c r="I38" s="18" t="s">
        <v>404</v>
      </c>
      <c r="J38" s="20" t="s">
        <v>404</v>
      </c>
      <c r="K38" s="18" t="s">
        <v>404</v>
      </c>
      <c r="L38" s="20" t="s">
        <v>404</v>
      </c>
      <c r="M38" s="18" t="s">
        <v>404</v>
      </c>
      <c r="N38" s="20" t="s">
        <v>404</v>
      </c>
      <c r="O38" s="18" t="s">
        <v>404</v>
      </c>
      <c r="P38" s="20" t="s">
        <v>404</v>
      </c>
      <c r="Q38" s="18" t="n">
        <v>548.5208135399999</v>
      </c>
      <c r="R38" s="20" t="n">
        <v>30.24937706</v>
      </c>
    </row>
    <row r="39" spans="1:18">
      <c r="A39" s="15" t="s">
        <v>436</v>
      </c>
      <c r="B39" s="17" t="n">
        <v>5895</v>
      </c>
      <c r="C39" s="18">
        <f>(0.0/B39*100)</f>
        <v/>
      </c>
      <c r="D39" s="19" t="n">
        <v>5895</v>
      </c>
      <c r="E39" s="18" t="n">
        <v>446.4313685</v>
      </c>
      <c r="F39" s="20" t="n">
        <v>8.52562623</v>
      </c>
      <c r="G39" s="18" t="n">
        <v>407.78072001</v>
      </c>
      <c r="H39" s="20" t="n">
        <v>5.23266588</v>
      </c>
      <c r="I39" s="18" t="s">
        <v>404</v>
      </c>
      <c r="J39" s="20" t="s">
        <v>404</v>
      </c>
      <c r="K39" s="18" t="s">
        <v>404</v>
      </c>
      <c r="L39" s="20" t="s">
        <v>404</v>
      </c>
      <c r="M39" s="18" t="s">
        <v>404</v>
      </c>
      <c r="N39" s="20" t="s">
        <v>404</v>
      </c>
      <c r="O39" s="18" t="s">
        <v>404</v>
      </c>
      <c r="P39" s="20" t="s">
        <v>404</v>
      </c>
      <c r="Q39" s="18" t="n">
        <v>417.88100973</v>
      </c>
      <c r="R39" s="20" t="n">
        <v>23.43220922</v>
      </c>
    </row>
    <row r="40" spans="1:18">
      <c r="A40" s="15" t="s">
        <v>437</v>
      </c>
      <c r="B40" s="17" t="n">
        <v>14157</v>
      </c>
      <c r="C40" s="18">
        <f>(2628.0/B40*100)</f>
        <v/>
      </c>
      <c r="D40" s="19" t="n">
        <v>11529</v>
      </c>
      <c r="E40" s="18" t="n">
        <v>494.18510183</v>
      </c>
      <c r="F40" s="20" t="n">
        <v>3.93424797</v>
      </c>
      <c r="G40" s="18" t="n">
        <v>488.78329492</v>
      </c>
      <c r="H40" s="20" t="n">
        <v>6.89285658</v>
      </c>
      <c r="I40" s="18" t="s">
        <v>404</v>
      </c>
      <c r="J40" s="20" t="s">
        <v>404</v>
      </c>
      <c r="K40" s="18" t="s">
        <v>404</v>
      </c>
      <c r="L40" s="20" t="s">
        <v>404</v>
      </c>
      <c r="M40" s="18" t="s">
        <v>404</v>
      </c>
      <c r="N40" s="20" t="s">
        <v>404</v>
      </c>
      <c r="O40" s="18" t="s">
        <v>404</v>
      </c>
      <c r="P40" s="20" t="s">
        <v>404</v>
      </c>
      <c r="Q40" s="18" t="n">
        <v>503.68682477</v>
      </c>
      <c r="R40" s="20" t="n">
        <v>14.65017115</v>
      </c>
    </row>
    <row r="41" spans="1:18">
      <c r="A41" s="15" t="s">
        <v>438</v>
      </c>
      <c r="B41" s="17" t="n">
        <v>5712</v>
      </c>
      <c r="C41" s="18">
        <f>(70.0/B41*100)</f>
        <v/>
      </c>
      <c r="D41" s="19" t="n">
        <v>5642</v>
      </c>
      <c r="E41" s="18" t="n">
        <v>473.87897339</v>
      </c>
      <c r="F41" s="20" t="n">
        <v>3.23021577</v>
      </c>
      <c r="G41" s="18" t="n">
        <v>454.29676818</v>
      </c>
      <c r="H41" s="20" t="n">
        <v>10.45563013</v>
      </c>
      <c r="I41" s="18" t="s">
        <v>404</v>
      </c>
      <c r="J41" s="20" t="s">
        <v>404</v>
      </c>
      <c r="K41" s="18" t="s">
        <v>404</v>
      </c>
      <c r="L41" s="20" t="s">
        <v>404</v>
      </c>
      <c r="M41" s="18" t="s">
        <v>404</v>
      </c>
      <c r="N41" s="20" t="s">
        <v>404</v>
      </c>
      <c r="O41" s="18" t="s">
        <v>404</v>
      </c>
      <c r="P41" s="20" t="s">
        <v>404</v>
      </c>
      <c r="Q41" s="18" t="n">
        <v>470.91790363</v>
      </c>
      <c r="R41" s="20" t="n">
        <v>22.46396889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424.65506601</v>
      </c>
      <c r="F44" s="20" t="n">
        <v>8.292229519999999</v>
      </c>
      <c r="G44" s="18" t="n">
        <v>408.83168736</v>
      </c>
      <c r="H44" s="20" t="n">
        <v>3.11927393</v>
      </c>
      <c r="I44" s="18" t="s">
        <v>404</v>
      </c>
      <c r="J44" s="20" t="s">
        <v>404</v>
      </c>
      <c r="K44" s="18" t="s">
        <v>404</v>
      </c>
      <c r="L44" s="20" t="s">
        <v>404</v>
      </c>
      <c r="M44" s="18" t="s">
        <v>404</v>
      </c>
      <c r="N44" s="20" t="s">
        <v>404</v>
      </c>
      <c r="O44" s="18" t="s">
        <v>404</v>
      </c>
      <c r="P44" s="20" t="s">
        <v>404</v>
      </c>
      <c r="Q44" s="18" t="n">
        <v>380.31373067</v>
      </c>
      <c r="R44" s="20" t="n">
        <v>20.87296915</v>
      </c>
    </row>
    <row r="45" spans="1:18">
      <c r="A45" s="15" t="s">
        <v>442</v>
      </c>
      <c r="B45" s="17" t="n">
        <v>5519</v>
      </c>
      <c r="C45" s="18">
        <f>(0.0/B45*100)</f>
        <v/>
      </c>
      <c r="D45" s="19" t="n">
        <v>5519</v>
      </c>
      <c r="E45" s="18" t="n">
        <v>360.69954906</v>
      </c>
      <c r="F45" s="20" t="n">
        <v>5.05354607</v>
      </c>
      <c r="G45" s="18" t="n">
        <v>361.32761594</v>
      </c>
      <c r="H45" s="20" t="n">
        <v>4.9474606</v>
      </c>
      <c r="I45" s="18" t="s">
        <v>404</v>
      </c>
      <c r="J45" s="20" t="s">
        <v>404</v>
      </c>
      <c r="K45" s="18" t="s">
        <v>404</v>
      </c>
      <c r="L45" s="20" t="s">
        <v>404</v>
      </c>
      <c r="M45" s="18" t="s">
        <v>404</v>
      </c>
      <c r="N45" s="20" t="s">
        <v>404</v>
      </c>
      <c r="O45" s="18" t="s">
        <v>404</v>
      </c>
      <c r="P45" s="20" t="s">
        <v>404</v>
      </c>
      <c r="Q45" s="18" t="n">
        <v>352.11403827</v>
      </c>
      <c r="R45" s="20" t="n">
        <v>7.63676176</v>
      </c>
    </row>
    <row r="46" spans="1:18">
      <c r="A46" s="15" t="s">
        <v>443</v>
      </c>
      <c r="B46" s="17" t="n">
        <v>23141</v>
      </c>
      <c r="C46" s="18">
        <f>(4196.0/B46*100)</f>
        <v/>
      </c>
      <c r="D46" s="19" t="n">
        <v>18945</v>
      </c>
      <c r="E46" s="18" t="n">
        <v>404.26718021</v>
      </c>
      <c r="F46" s="20" t="n">
        <v>5.68166288</v>
      </c>
      <c r="G46" s="18" t="n">
        <v>365.94821703</v>
      </c>
      <c r="H46" s="20" t="n">
        <v>4.19774928</v>
      </c>
      <c r="I46" s="18" t="s">
        <v>404</v>
      </c>
      <c r="J46" s="20" t="s">
        <v>404</v>
      </c>
      <c r="K46" s="18" t="s">
        <v>404</v>
      </c>
      <c r="L46" s="20" t="s">
        <v>404</v>
      </c>
      <c r="M46" s="18" t="s">
        <v>404</v>
      </c>
      <c r="N46" s="20" t="s">
        <v>404</v>
      </c>
      <c r="O46" s="18" t="s">
        <v>404</v>
      </c>
      <c r="P46" s="20" t="s">
        <v>404</v>
      </c>
      <c r="Q46" s="18" t="n">
        <v>356.40520821</v>
      </c>
      <c r="R46" s="20" t="n">
        <v>14.86001765</v>
      </c>
    </row>
    <row r="47" spans="1:18">
      <c r="A47" s="15" t="s">
        <v>444</v>
      </c>
      <c r="B47" s="17" t="n">
        <v>5928</v>
      </c>
      <c r="C47" s="18">
        <f>(0.0/B47*100)</f>
        <v/>
      </c>
      <c r="D47" s="19" t="n">
        <v>5928</v>
      </c>
      <c r="E47" s="18" t="n">
        <v>462.75636729</v>
      </c>
      <c r="F47" s="20" t="n">
        <v>7.4482114</v>
      </c>
      <c r="G47" s="18" t="n">
        <v>428.93575452</v>
      </c>
      <c r="H47" s="20" t="n">
        <v>5.38294382</v>
      </c>
      <c r="I47" s="18" t="s">
        <v>404</v>
      </c>
      <c r="J47" s="20" t="s">
        <v>404</v>
      </c>
      <c r="K47" s="18" t="s">
        <v>404</v>
      </c>
      <c r="L47" s="20" t="s">
        <v>404</v>
      </c>
      <c r="M47" s="18" t="s">
        <v>404</v>
      </c>
      <c r="N47" s="20" t="s">
        <v>404</v>
      </c>
      <c r="O47" s="18" t="s">
        <v>404</v>
      </c>
      <c r="P47" s="20" t="s">
        <v>404</v>
      </c>
      <c r="Q47" s="18" t="n">
        <v>462.81261184</v>
      </c>
      <c r="R47" s="20" t="n">
        <v>24.43525068</v>
      </c>
    </row>
    <row r="48" spans="1:18">
      <c r="A48" s="15" t="s">
        <v>445</v>
      </c>
      <c r="B48" s="17" t="n">
        <v>9841</v>
      </c>
      <c r="C48" s="18">
        <f>(0.0/B48*100)</f>
        <v/>
      </c>
      <c r="D48" s="19" t="n">
        <v>9841</v>
      </c>
      <c r="E48" s="18" t="n">
        <v>536.06464606</v>
      </c>
      <c r="F48" s="20" t="n">
        <v>6.11550035</v>
      </c>
      <c r="G48" s="18" t="n">
        <v>513.65547211</v>
      </c>
      <c r="H48" s="20" t="n">
        <v>14.44961634</v>
      </c>
      <c r="I48" s="18" t="s">
        <v>404</v>
      </c>
      <c r="J48" s="20" t="s">
        <v>404</v>
      </c>
      <c r="K48" s="18" t="s">
        <v>404</v>
      </c>
      <c r="L48" s="20" t="s">
        <v>404</v>
      </c>
      <c r="M48" s="18" t="s">
        <v>404</v>
      </c>
      <c r="N48" s="20" t="s">
        <v>404</v>
      </c>
      <c r="O48" s="18" t="s">
        <v>404</v>
      </c>
      <c r="P48" s="20" t="s">
        <v>404</v>
      </c>
      <c r="Q48" s="18" t="n">
        <v>479.35837736</v>
      </c>
      <c r="R48" s="20" t="n">
        <v>38.95750931</v>
      </c>
    </row>
    <row r="49" spans="1:18">
      <c r="A49" s="15" t="s">
        <v>446</v>
      </c>
      <c r="B49" s="17" t="n">
        <v>6349</v>
      </c>
      <c r="C49" s="18">
        <f>(52.0/B49*100)</f>
        <v/>
      </c>
      <c r="D49" s="19" t="n">
        <v>6297</v>
      </c>
      <c r="E49" s="18" t="n">
        <v>420.91377939</v>
      </c>
      <c r="F49" s="20" t="n">
        <v>4.20013398</v>
      </c>
      <c r="G49" s="18" t="n">
        <v>395.23147436</v>
      </c>
      <c r="H49" s="20" t="n">
        <v>4.51717886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403.23372523</v>
      </c>
      <c r="F50" s="20" t="n">
        <v>5.32050823</v>
      </c>
      <c r="G50" s="18" t="n">
        <v>384.47345592</v>
      </c>
      <c r="H50" s="20" t="n">
        <v>3.72295123</v>
      </c>
      <c r="I50" s="18" t="s">
        <v>404</v>
      </c>
      <c r="J50" s="20" t="s">
        <v>404</v>
      </c>
      <c r="K50" s="18" t="s">
        <v>404</v>
      </c>
      <c r="L50" s="20" t="s">
        <v>404</v>
      </c>
      <c r="M50" s="18" t="s">
        <v>404</v>
      </c>
      <c r="N50" s="20" t="s">
        <v>404</v>
      </c>
      <c r="O50" s="18" t="s">
        <v>404</v>
      </c>
      <c r="P50" s="20" t="s">
        <v>404</v>
      </c>
      <c r="Q50" s="18" t="n">
        <v>390.45796612</v>
      </c>
      <c r="R50" s="20" t="n">
        <v>11.69495186</v>
      </c>
    </row>
    <row r="51" spans="1:18">
      <c r="A51" s="15" t="s">
        <v>448</v>
      </c>
      <c r="B51" s="17" t="n">
        <v>6866</v>
      </c>
      <c r="C51" s="18">
        <f>(0.0/B51*100)</f>
        <v/>
      </c>
      <c r="D51" s="19" t="n">
        <v>6866</v>
      </c>
      <c r="E51" s="18" t="n">
        <v>404.67877048</v>
      </c>
      <c r="F51" s="20" t="n">
        <v>5.76827958</v>
      </c>
      <c r="G51" s="18" t="n">
        <v>399.16640048</v>
      </c>
      <c r="H51" s="20" t="n">
        <v>2.71601506</v>
      </c>
      <c r="I51" s="18" t="s">
        <v>404</v>
      </c>
      <c r="J51" s="20" t="s">
        <v>404</v>
      </c>
      <c r="K51" s="18" t="s">
        <v>404</v>
      </c>
      <c r="L51" s="20" t="s">
        <v>404</v>
      </c>
      <c r="M51" s="18" t="s">
        <v>404</v>
      </c>
      <c r="N51" s="20" t="s">
        <v>404</v>
      </c>
      <c r="O51" s="18" t="s">
        <v>404</v>
      </c>
      <c r="P51" s="20" t="s">
        <v>404</v>
      </c>
      <c r="Q51" s="18" t="n">
        <v>393.09275895</v>
      </c>
      <c r="R51" s="20" t="n">
        <v>10.5004629</v>
      </c>
    </row>
    <row r="52" spans="1:18">
      <c r="A52" s="15" t="s">
        <v>449</v>
      </c>
      <c r="B52" s="17" t="n">
        <v>5809</v>
      </c>
      <c r="C52" s="18">
        <f>(0.0/B52*100)</f>
        <v/>
      </c>
      <c r="D52" s="19" t="n">
        <v>5809</v>
      </c>
      <c r="E52" s="18" t="n">
        <v>473.3898982</v>
      </c>
      <c r="F52" s="20" t="n">
        <v>5.31742165</v>
      </c>
      <c r="G52" s="18" t="n">
        <v>455.68226537</v>
      </c>
      <c r="H52" s="20" t="n">
        <v>4.97247128</v>
      </c>
      <c r="I52" s="18" t="s">
        <v>404</v>
      </c>
      <c r="J52" s="20" t="s">
        <v>404</v>
      </c>
      <c r="K52" s="18" t="s">
        <v>404</v>
      </c>
      <c r="L52" s="20" t="s">
        <v>404</v>
      </c>
      <c r="M52" s="18" t="s">
        <v>404</v>
      </c>
      <c r="N52" s="20" t="s">
        <v>404</v>
      </c>
      <c r="O52" s="18" t="s">
        <v>404</v>
      </c>
      <c r="P52" s="20" t="s">
        <v>404</v>
      </c>
      <c r="Q52" s="18" t="n">
        <v>415.06206374</v>
      </c>
      <c r="R52" s="20" t="n">
        <v>13.14237675</v>
      </c>
    </row>
    <row r="53" spans="1:18">
      <c r="A53" s="15" t="s">
        <v>450</v>
      </c>
      <c r="B53" s="17" t="n">
        <v>5571</v>
      </c>
      <c r="C53" s="18">
        <f>(0.0/B53*100)</f>
        <v/>
      </c>
      <c r="D53" s="19" t="n">
        <v>5571</v>
      </c>
      <c r="E53" s="18" t="n">
        <v>437.08417124</v>
      </c>
      <c r="F53" s="20" t="n">
        <v>1.66589255</v>
      </c>
      <c r="G53" s="18" t="n">
        <v>439.03434805</v>
      </c>
      <c r="H53" s="20" t="n">
        <v>5.65237471</v>
      </c>
      <c r="I53" s="18" t="s">
        <v>404</v>
      </c>
      <c r="J53" s="20" t="s">
        <v>404</v>
      </c>
      <c r="K53" s="18" t="s">
        <v>404</v>
      </c>
      <c r="L53" s="20" t="s">
        <v>404</v>
      </c>
      <c r="M53" s="18" t="s">
        <v>404</v>
      </c>
      <c r="N53" s="20" t="s">
        <v>404</v>
      </c>
      <c r="O53" s="18" t="s">
        <v>404</v>
      </c>
      <c r="P53" s="20" t="s">
        <v>404</v>
      </c>
      <c r="Q53" s="18" t="n">
        <v>343.93995914</v>
      </c>
      <c r="R53" s="20" t="n">
        <v>35.59061878</v>
      </c>
    </row>
    <row r="54" spans="1:18">
      <c r="A54" s="15" t="s">
        <v>451</v>
      </c>
      <c r="B54" s="17" t="n">
        <v>4740</v>
      </c>
      <c r="C54" s="18">
        <f>(199.0/B54*100)</f>
        <v/>
      </c>
      <c r="D54" s="19" t="n">
        <v>4541</v>
      </c>
      <c r="E54" s="18" t="n">
        <v>352.15213419</v>
      </c>
      <c r="F54" s="20" t="n">
        <v>5.00435761</v>
      </c>
      <c r="G54" s="18" t="n">
        <v>314.23394845</v>
      </c>
      <c r="H54" s="20" t="n">
        <v>3.58046193</v>
      </c>
      <c r="I54" s="18" t="s">
        <v>404</v>
      </c>
      <c r="J54" s="20" t="s">
        <v>404</v>
      </c>
      <c r="K54" s="18" t="s">
        <v>404</v>
      </c>
      <c r="L54" s="20" t="s">
        <v>404</v>
      </c>
      <c r="M54" s="18" t="s">
        <v>404</v>
      </c>
      <c r="N54" s="20" t="s">
        <v>404</v>
      </c>
      <c r="O54" s="18" t="s">
        <v>404</v>
      </c>
      <c r="P54" s="20" t="s">
        <v>404</v>
      </c>
      <c r="Q54" s="18" t="n">
        <v>293.89728515</v>
      </c>
      <c r="R54" s="20" t="n">
        <v>9.883837059999999</v>
      </c>
    </row>
    <row r="55" spans="1:18">
      <c r="A55" s="15" t="s">
        <v>452</v>
      </c>
      <c r="B55" s="17" t="n">
        <v>5316</v>
      </c>
      <c r="C55" s="18">
        <f>(43.0/B55*100)</f>
        <v/>
      </c>
      <c r="D55" s="19" t="n">
        <v>5273</v>
      </c>
      <c r="E55" s="18" t="n">
        <v>410.29520645</v>
      </c>
      <c r="F55" s="20" t="n">
        <v>5.00423674</v>
      </c>
      <c r="G55" s="18" t="n">
        <v>397.95124138</v>
      </c>
      <c r="H55" s="20" t="n">
        <v>4.1713664</v>
      </c>
      <c r="I55" s="18" t="s">
        <v>404</v>
      </c>
      <c r="J55" s="20" t="s">
        <v>404</v>
      </c>
      <c r="K55" s="18" t="s">
        <v>404</v>
      </c>
      <c r="L55" s="20" t="s">
        <v>404</v>
      </c>
      <c r="M55" s="18" t="s">
        <v>404</v>
      </c>
      <c r="N55" s="20" t="s">
        <v>404</v>
      </c>
      <c r="O55" s="18" t="s">
        <v>404</v>
      </c>
      <c r="P55" s="20" t="s">
        <v>404</v>
      </c>
      <c r="Q55" s="18" t="n">
        <v>383.42540748</v>
      </c>
      <c r="R55" s="20" t="n">
        <v>35.35789728</v>
      </c>
    </row>
    <row r="56" spans="1:18">
      <c r="A56" s="15" t="s">
        <v>453</v>
      </c>
      <c r="B56" s="17" t="n">
        <v>5359</v>
      </c>
      <c r="C56" s="18">
        <f>(0.0/B56*100)</f>
        <v/>
      </c>
      <c r="D56" s="19" t="n">
        <v>5359</v>
      </c>
      <c r="E56" s="18" t="n">
        <v>550.36312957</v>
      </c>
      <c r="F56" s="20" t="n">
        <v>4.12315985</v>
      </c>
      <c r="G56" s="18" t="n">
        <v>542.4343171199999</v>
      </c>
      <c r="H56" s="20" t="n">
        <v>10.65297414</v>
      </c>
      <c r="I56" s="18" t="s">
        <v>404</v>
      </c>
      <c r="J56" s="20" t="s">
        <v>404</v>
      </c>
      <c r="K56" s="18" t="s">
        <v>404</v>
      </c>
      <c r="L56" s="20" t="s">
        <v>404</v>
      </c>
      <c r="M56" s="18" t="s">
        <v>404</v>
      </c>
      <c r="N56" s="20" t="s">
        <v>404</v>
      </c>
      <c r="O56" s="18" t="s">
        <v>404</v>
      </c>
      <c r="P56" s="20" t="s">
        <v>404</v>
      </c>
      <c r="Q56" s="18" t="n">
        <v>539.01062045</v>
      </c>
      <c r="R56" s="20" t="n">
        <v>11.70498788</v>
      </c>
    </row>
    <row r="57" spans="1:18">
      <c r="A57" s="15" t="s">
        <v>454</v>
      </c>
      <c r="B57" s="17" t="n">
        <v>6513</v>
      </c>
      <c r="C57" s="18">
        <f>(0.0/B57*100)</f>
        <v/>
      </c>
      <c r="D57" s="19" t="n">
        <v>6513</v>
      </c>
      <c r="E57" s="18" t="n">
        <v>412.46012238</v>
      </c>
      <c r="F57" s="20" t="n">
        <v>7.02251027</v>
      </c>
      <c r="G57" s="18" t="n">
        <v>373.00419046</v>
      </c>
      <c r="H57" s="20" t="n">
        <v>4.88341865</v>
      </c>
      <c r="I57" s="18" t="s">
        <v>404</v>
      </c>
      <c r="J57" s="20" t="s">
        <v>404</v>
      </c>
      <c r="K57" s="18" t="s">
        <v>404</v>
      </c>
      <c r="L57" s="20" t="s">
        <v>404</v>
      </c>
      <c r="M57" s="18" t="s">
        <v>404</v>
      </c>
      <c r="N57" s="20" t="s">
        <v>404</v>
      </c>
      <c r="O57" s="18" t="s">
        <v>404</v>
      </c>
      <c r="P57" s="20" t="s">
        <v>404</v>
      </c>
      <c r="Q57" s="18" t="n">
        <v>377.07421708</v>
      </c>
      <c r="R57" s="20" t="n">
        <v>9.396028879999999</v>
      </c>
    </row>
    <row r="58" spans="1:18">
      <c r="A58" s="15" t="s">
        <v>455</v>
      </c>
      <c r="B58" s="17" t="n">
        <v>7267</v>
      </c>
      <c r="C58" s="18">
        <f>(0.0/B58*100)</f>
        <v/>
      </c>
      <c r="D58" s="19" t="n">
        <v>7267</v>
      </c>
      <c r="E58" s="18" t="n">
        <v>384.40913491</v>
      </c>
      <c r="F58" s="20" t="n">
        <v>3.13694688</v>
      </c>
      <c r="G58" s="18" t="n">
        <v>366.40235793</v>
      </c>
      <c r="H58" s="20" t="n">
        <v>6.82293439</v>
      </c>
      <c r="I58" s="18" t="s">
        <v>404</v>
      </c>
      <c r="J58" s="20" t="s">
        <v>404</v>
      </c>
      <c r="K58" s="18" t="s">
        <v>404</v>
      </c>
      <c r="L58" s="20" t="s">
        <v>404</v>
      </c>
      <c r="M58" s="18" t="s">
        <v>404</v>
      </c>
      <c r="N58" s="20" t="s">
        <v>404</v>
      </c>
      <c r="O58" s="18" t="s">
        <v>404</v>
      </c>
      <c r="P58" s="20" t="s">
        <v>404</v>
      </c>
      <c r="Q58" s="18" t="n">
        <v>366.90484973</v>
      </c>
      <c r="R58" s="20" t="n">
        <v>30.91663329</v>
      </c>
    </row>
    <row r="59" spans="1:18">
      <c r="A59" s="15" t="s">
        <v>456</v>
      </c>
      <c r="B59" s="17" t="n">
        <v>4826</v>
      </c>
      <c r="C59" s="18">
        <f>(0.0/B59*100)</f>
        <v/>
      </c>
      <c r="D59" s="19" t="n">
        <v>4826</v>
      </c>
      <c r="E59" s="18" t="n">
        <v>380.26304204</v>
      </c>
      <c r="F59" s="20" t="n">
        <v>4.03483023</v>
      </c>
      <c r="G59" s="18" t="n">
        <v>354.92462253</v>
      </c>
      <c r="H59" s="20" t="n">
        <v>1.63501655</v>
      </c>
      <c r="I59" s="18" t="s">
        <v>404</v>
      </c>
      <c r="J59" s="20" t="s">
        <v>404</v>
      </c>
      <c r="K59" s="18" t="s">
        <v>404</v>
      </c>
      <c r="L59" s="20" t="s">
        <v>404</v>
      </c>
      <c r="M59" s="18" t="s">
        <v>404</v>
      </c>
      <c r="N59" s="20" t="s">
        <v>404</v>
      </c>
      <c r="O59" s="18" t="s">
        <v>404</v>
      </c>
      <c r="P59" s="20" t="s">
        <v>404</v>
      </c>
      <c r="Q59" s="18" t="n">
        <v>355.09669374</v>
      </c>
      <c r="R59" s="20" t="n">
        <v>8.20445273</v>
      </c>
    </row>
    <row r="60" spans="1:18">
      <c r="A60" s="15" t="s">
        <v>457</v>
      </c>
      <c r="B60" s="17" t="n">
        <v>4546</v>
      </c>
      <c r="C60" s="18">
        <f>(0.0/B60*100)</f>
        <v/>
      </c>
      <c r="D60" s="19" t="n">
        <v>4546</v>
      </c>
      <c r="E60" s="18" t="n">
        <v>408.34365574</v>
      </c>
      <c r="F60" s="20" t="n">
        <v>4.9456888</v>
      </c>
      <c r="G60" s="18" t="n">
        <v>371.24807889</v>
      </c>
      <c r="H60" s="20" t="n">
        <v>7.6929639</v>
      </c>
      <c r="I60" s="18" t="s">
        <v>404</v>
      </c>
      <c r="J60" s="20" t="s">
        <v>404</v>
      </c>
      <c r="K60" s="18" t="s">
        <v>404</v>
      </c>
      <c r="L60" s="20" t="s">
        <v>404</v>
      </c>
      <c r="M60" s="18" t="s">
        <v>404</v>
      </c>
      <c r="N60" s="20" t="s">
        <v>404</v>
      </c>
      <c r="O60" s="18" t="s">
        <v>404</v>
      </c>
      <c r="P60" s="20" t="s">
        <v>404</v>
      </c>
      <c r="Q60" s="18" t="n">
        <v>360.60015436</v>
      </c>
      <c r="R60" s="20" t="n">
        <v>22.82590243</v>
      </c>
    </row>
    <row r="61" spans="1:18">
      <c r="A61" s="15" t="s">
        <v>458</v>
      </c>
      <c r="B61" s="17" t="n">
        <v>6525</v>
      </c>
      <c r="C61" s="18">
        <f>(0.0/B61*100)</f>
        <v/>
      </c>
      <c r="D61" s="19" t="n">
        <v>6525</v>
      </c>
      <c r="E61" s="18" t="n">
        <v>486.01736102</v>
      </c>
      <c r="F61" s="20" t="n">
        <v>5.15476862</v>
      </c>
      <c r="G61" s="18" t="n">
        <v>474.37188737</v>
      </c>
      <c r="H61" s="20" t="n">
        <v>2.77450922</v>
      </c>
      <c r="I61" s="18" t="s">
        <v>404</v>
      </c>
      <c r="J61" s="20" t="s">
        <v>404</v>
      </c>
      <c r="K61" s="18" t="s">
        <v>404</v>
      </c>
      <c r="L61" s="20" t="s">
        <v>404</v>
      </c>
      <c r="M61" s="18" t="s">
        <v>404</v>
      </c>
      <c r="N61" s="20" t="s">
        <v>404</v>
      </c>
      <c r="O61" s="18" t="s">
        <v>404</v>
      </c>
      <c r="P61" s="20" t="s">
        <v>404</v>
      </c>
      <c r="Q61" s="18" t="n">
        <v>428.02242355</v>
      </c>
      <c r="R61" s="20" t="n">
        <v>16.36716782</v>
      </c>
    </row>
    <row r="62" spans="1:18">
      <c r="A62" s="15" t="s">
        <v>459</v>
      </c>
      <c r="B62" s="17" t="n">
        <v>4476</v>
      </c>
      <c r="C62" s="18">
        <f>(0.0/B62*100)</f>
        <v/>
      </c>
      <c r="D62" s="19" t="n">
        <v>4476</v>
      </c>
      <c r="E62" s="18" t="n">
        <v>546.45414968</v>
      </c>
      <c r="F62" s="20" t="n">
        <v>1.18270394</v>
      </c>
      <c r="G62" s="18" t="n">
        <v>531.92343795</v>
      </c>
      <c r="H62" s="20" t="n">
        <v>2.67269362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377.26657669</v>
      </c>
      <c r="F63" s="20" t="n">
        <v>3.1001142</v>
      </c>
      <c r="G63" s="18" t="n">
        <v>364.91702893</v>
      </c>
      <c r="H63" s="20" t="n">
        <v>2.01721326</v>
      </c>
      <c r="I63" s="18" t="s">
        <v>404</v>
      </c>
      <c r="J63" s="20" t="s">
        <v>404</v>
      </c>
      <c r="K63" s="18" t="s">
        <v>404</v>
      </c>
      <c r="L63" s="20" t="s">
        <v>404</v>
      </c>
      <c r="M63" s="18" t="s">
        <v>404</v>
      </c>
      <c r="N63" s="20" t="s">
        <v>404</v>
      </c>
      <c r="O63" s="18" t="s">
        <v>404</v>
      </c>
      <c r="P63" s="20" t="s">
        <v>404</v>
      </c>
      <c r="Q63" s="18" t="n">
        <v>393.99958359</v>
      </c>
      <c r="R63" s="20" t="n">
        <v>5.682917</v>
      </c>
    </row>
    <row r="64" spans="1:18">
      <c r="A64" s="15" t="s">
        <v>461</v>
      </c>
      <c r="B64" s="17" t="n">
        <v>3634</v>
      </c>
      <c r="C64" s="18">
        <f>(27.0/B64*100)</f>
        <v/>
      </c>
      <c r="D64" s="19" t="n">
        <v>3607</v>
      </c>
      <c r="E64" s="18" t="n">
        <v>481.96122709</v>
      </c>
      <c r="F64" s="20" t="n">
        <v>1.74190133</v>
      </c>
      <c r="G64" s="18" t="n">
        <v>448.06213238</v>
      </c>
      <c r="H64" s="20" t="n">
        <v>5.51284861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427.12123487</v>
      </c>
      <c r="F65" s="20" t="n">
        <v>5.50014085</v>
      </c>
      <c r="G65" s="18" t="n">
        <v>413.90510483</v>
      </c>
      <c r="H65" s="20" t="n">
        <v>3.47860178</v>
      </c>
      <c r="I65" s="18" t="s">
        <v>404</v>
      </c>
      <c r="J65" s="20" t="s">
        <v>404</v>
      </c>
      <c r="K65" s="18" t="s">
        <v>404</v>
      </c>
      <c r="L65" s="20" t="s">
        <v>404</v>
      </c>
      <c r="M65" s="18" t="s">
        <v>404</v>
      </c>
      <c r="N65" s="20" t="s">
        <v>404</v>
      </c>
      <c r="O65" s="18" t="n">
        <v>484.46059151</v>
      </c>
      <c r="P65" s="20" t="n">
        <v>9.28554518</v>
      </c>
      <c r="Q65" s="18" t="n">
        <v>411.64615896</v>
      </c>
      <c r="R65" s="20" t="n">
        <v>14.64771804</v>
      </c>
    </row>
    <row r="66" spans="1:18">
      <c r="A66" s="15" t="s">
        <v>463</v>
      </c>
      <c r="B66" s="17" t="n">
        <v>5665</v>
      </c>
      <c r="C66" s="18">
        <f>(0.0/B66*100)</f>
        <v/>
      </c>
      <c r="D66" s="19" t="n">
        <v>5665</v>
      </c>
      <c r="E66" s="18" t="n">
        <v>415.9162711</v>
      </c>
      <c r="F66" s="20" t="n">
        <v>1.71967115</v>
      </c>
      <c r="G66" s="18" t="n">
        <v>419.57081388</v>
      </c>
      <c r="H66" s="20" t="n">
        <v>2.44354893</v>
      </c>
      <c r="I66" s="18" t="s">
        <v>404</v>
      </c>
      <c r="J66" s="20" t="s">
        <v>404</v>
      </c>
      <c r="K66" s="18" t="s">
        <v>404</v>
      </c>
      <c r="L66" s="20" t="s">
        <v>404</v>
      </c>
      <c r="M66" s="18" t="s">
        <v>404</v>
      </c>
      <c r="N66" s="20" t="s">
        <v>404</v>
      </c>
      <c r="O66" s="18" t="s">
        <v>404</v>
      </c>
      <c r="P66" s="20" t="s">
        <v>404</v>
      </c>
      <c r="Q66" s="18" t="n">
        <v>428.41496667</v>
      </c>
      <c r="R66" s="20" t="n">
        <v>20.3374725</v>
      </c>
    </row>
    <row r="67" spans="1:18">
      <c r="A67" s="15" t="s">
        <v>464</v>
      </c>
      <c r="B67" s="17" t="n">
        <v>6971</v>
      </c>
      <c r="C67" s="18">
        <f>(0.0/B67*100)</f>
        <v/>
      </c>
      <c r="D67" s="19" t="n">
        <v>6971</v>
      </c>
      <c r="E67" s="18" t="n">
        <v>404.85971594</v>
      </c>
      <c r="F67" s="20" t="n">
        <v>5.82840356</v>
      </c>
      <c r="G67" s="18" t="n">
        <v>376.79868853</v>
      </c>
      <c r="H67" s="20" t="n">
        <v>3.35977471</v>
      </c>
      <c r="I67" s="18" t="s">
        <v>404</v>
      </c>
      <c r="J67" s="20" t="s">
        <v>404</v>
      </c>
      <c r="K67" s="18" t="s">
        <v>404</v>
      </c>
      <c r="L67" s="20" t="s">
        <v>404</v>
      </c>
      <c r="M67" s="18" t="s">
        <v>404</v>
      </c>
      <c r="N67" s="20" t="s">
        <v>404</v>
      </c>
      <c r="O67" s="18" t="s">
        <v>404</v>
      </c>
      <c r="P67" s="20" t="s">
        <v>404</v>
      </c>
      <c r="Q67" s="18" t="n">
        <v>422.78897487</v>
      </c>
      <c r="R67" s="20" t="n">
        <v>26.75190759</v>
      </c>
    </row>
    <row r="68" spans="1:18">
      <c r="A68" s="15" t="s">
        <v>465</v>
      </c>
      <c r="B68" s="17" t="n">
        <v>12083</v>
      </c>
      <c r="C68" s="18">
        <f>(0.0/B68*100)</f>
        <v/>
      </c>
      <c r="D68" s="19" t="n">
        <v>12083</v>
      </c>
      <c r="E68" s="18" t="n">
        <v>402.91279012</v>
      </c>
      <c r="F68" s="20" t="n">
        <v>1.40238273</v>
      </c>
      <c r="G68" s="18" t="n">
        <v>397.49770111</v>
      </c>
      <c r="H68" s="20" t="n">
        <v>2.86388836</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445.65373204</v>
      </c>
      <c r="F69" s="20" t="n">
        <v>4.17678859</v>
      </c>
      <c r="G69" s="18" t="n">
        <v>433.22471073</v>
      </c>
      <c r="H69" s="20" t="n">
        <v>10.0076526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501.41996585</v>
      </c>
      <c r="F70" s="20" t="n">
        <v>3.80468623</v>
      </c>
      <c r="G70" s="18" t="n">
        <v>484.92275505</v>
      </c>
      <c r="H70" s="20" t="n">
        <v>5.12623477</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567.4356954899999</v>
      </c>
      <c r="F71" s="20" t="n">
        <v>1.70575558</v>
      </c>
      <c r="G71" s="18" t="n">
        <v>541.47835596</v>
      </c>
      <c r="H71" s="20" t="n">
        <v>3.31598071</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556.4756996</v>
      </c>
      <c r="F72" s="20" t="n">
        <v>4.06392633</v>
      </c>
      <c r="G72" s="18" t="n">
        <v>524.05724839</v>
      </c>
      <c r="H72" s="20" t="n">
        <v>6.98145516</v>
      </c>
      <c r="I72" s="18" t="s">
        <v>404</v>
      </c>
      <c r="J72" s="20" t="s">
        <v>404</v>
      </c>
      <c r="K72" s="18" t="s">
        <v>404</v>
      </c>
      <c r="L72" s="20" t="s">
        <v>404</v>
      </c>
      <c r="M72" s="18" t="s">
        <v>404</v>
      </c>
      <c r="N72" s="20" t="s">
        <v>404</v>
      </c>
      <c r="O72" s="18" t="s">
        <v>404</v>
      </c>
      <c r="P72" s="20" t="s">
        <v>404</v>
      </c>
      <c r="Q72" s="18" t="n">
        <v>486.42848318</v>
      </c>
      <c r="R72" s="20" t="n">
        <v>19.62254775</v>
      </c>
    </row>
    <row r="73" spans="1:18">
      <c r="A73" s="15" t="s">
        <v>470</v>
      </c>
      <c r="B73" s="17" t="n">
        <v>8249</v>
      </c>
      <c r="C73" s="18">
        <f>(0.0/B73*100)</f>
        <v/>
      </c>
      <c r="D73" s="19" t="n">
        <v>8249</v>
      </c>
      <c r="E73" s="18" t="n">
        <v>426.07402726</v>
      </c>
      <c r="F73" s="20" t="n">
        <v>4.77344398</v>
      </c>
      <c r="G73" s="18" t="n">
        <v>403.96162723</v>
      </c>
      <c r="H73" s="20" t="n">
        <v>4.22966223</v>
      </c>
      <c r="I73" s="18" t="s">
        <v>404</v>
      </c>
      <c r="J73" s="20" t="s">
        <v>404</v>
      </c>
      <c r="K73" s="18" t="s">
        <v>404</v>
      </c>
      <c r="L73" s="20" t="s">
        <v>404</v>
      </c>
      <c r="M73" s="18" t="s">
        <v>404</v>
      </c>
      <c r="N73" s="20" t="s">
        <v>404</v>
      </c>
      <c r="O73" s="18" t="s">
        <v>404</v>
      </c>
      <c r="P73" s="20" t="s">
        <v>404</v>
      </c>
      <c r="Q73" s="18" t="n">
        <v>391.05709565</v>
      </c>
      <c r="R73" s="20" t="n">
        <v>15.32617199</v>
      </c>
    </row>
    <row r="74" spans="1:18">
      <c r="A74" s="15" t="s">
        <v>471</v>
      </c>
      <c r="B74" s="17" t="n">
        <v>4692</v>
      </c>
      <c r="C74" s="18">
        <f>(484.0/B74*100)</f>
        <v/>
      </c>
      <c r="D74" s="19" t="n">
        <v>4208</v>
      </c>
      <c r="E74" s="18" t="n">
        <v>425.20381319</v>
      </c>
      <c r="F74" s="20" t="n">
        <v>1.79484192</v>
      </c>
      <c r="G74" s="18" t="n">
        <v>403.18046432</v>
      </c>
      <c r="H74" s="20" t="n">
        <v>2.14927311</v>
      </c>
      <c r="I74" s="18" t="s">
        <v>404</v>
      </c>
      <c r="J74" s="20" t="s">
        <v>404</v>
      </c>
      <c r="K74" s="18" t="s">
        <v>404</v>
      </c>
      <c r="L74" s="20" t="s">
        <v>404</v>
      </c>
      <c r="M74" s="18" t="s">
        <v>404</v>
      </c>
      <c r="N74" s="20" t="s">
        <v>404</v>
      </c>
      <c r="O74" s="18" t="s">
        <v>404</v>
      </c>
      <c r="P74" s="20" t="s">
        <v>404</v>
      </c>
      <c r="Q74" s="18" t="n">
        <v>288.31354458</v>
      </c>
      <c r="R74" s="20" t="n">
        <v>9.585994749999999</v>
      </c>
    </row>
    <row r="75" spans="1:18">
      <c r="A75" s="15" t="s">
        <v>472</v>
      </c>
      <c r="B75" s="17" t="n">
        <v>5375</v>
      </c>
      <c r="C75" s="18">
        <f>(483.0/B75*100)</f>
        <v/>
      </c>
      <c r="D75" s="19" t="n">
        <v>4892</v>
      </c>
      <c r="E75" s="18" t="n">
        <v>370.65049502</v>
      </c>
      <c r="F75" s="20" t="n">
        <v>5.83805041</v>
      </c>
      <c r="G75" s="18" t="n">
        <v>365.14687171</v>
      </c>
      <c r="H75" s="20" t="n">
        <v>5.86104025</v>
      </c>
      <c r="I75" s="18" t="s">
        <v>404</v>
      </c>
      <c r="J75" s="20" t="s">
        <v>404</v>
      </c>
      <c r="K75" s="18" t="s">
        <v>404</v>
      </c>
      <c r="L75" s="20" t="s">
        <v>404</v>
      </c>
      <c r="M75" s="18" t="s">
        <v>404</v>
      </c>
      <c r="N75" s="20" t="s">
        <v>404</v>
      </c>
      <c r="O75" s="18" t="s">
        <v>404</v>
      </c>
      <c r="P75" s="20" t="s">
        <v>404</v>
      </c>
      <c r="Q75" s="18" t="n">
        <v>356.54463917</v>
      </c>
      <c r="R75" s="20" t="n">
        <v>20.46822603</v>
      </c>
    </row>
    <row r="76" spans="1:18">
      <c r="A76" s="15" t="s">
        <v>473</v>
      </c>
      <c r="B76" s="17" t="n">
        <v>14167</v>
      </c>
      <c r="C76" s="18">
        <f>(1400.0/B76*100)</f>
        <v/>
      </c>
      <c r="D76" s="19" t="n">
        <v>12767</v>
      </c>
      <c r="E76" s="18" t="n">
        <v>431.33896566</v>
      </c>
      <c r="F76" s="20" t="n">
        <v>2.78163163</v>
      </c>
      <c r="G76" s="18" t="n">
        <v>415.01796134</v>
      </c>
      <c r="H76" s="20" t="n">
        <v>10.47569902</v>
      </c>
      <c r="I76" s="18" t="s">
        <v>404</v>
      </c>
      <c r="J76" s="20" t="s">
        <v>404</v>
      </c>
      <c r="K76" s="18" t="s">
        <v>404</v>
      </c>
      <c r="L76" s="20" t="s">
        <v>404</v>
      </c>
      <c r="M76" s="18" t="s">
        <v>404</v>
      </c>
      <c r="N76" s="20" t="s">
        <v>404</v>
      </c>
      <c r="O76" s="18" t="s">
        <v>404</v>
      </c>
      <c r="P76" s="20" t="s">
        <v>404</v>
      </c>
      <c r="Q76" s="18" t="n">
        <v>410.35995995</v>
      </c>
      <c r="R76" s="20" t="n">
        <v>16.54681757</v>
      </c>
    </row>
    <row r="77" spans="1:18">
      <c r="A77" s="15" t="s">
        <v>474</v>
      </c>
      <c r="B77" s="17" t="n">
        <v>6062</v>
      </c>
      <c r="C77" s="18">
        <f>(0.0/B77*100)</f>
        <v/>
      </c>
      <c r="D77" s="19" t="n">
        <v>6062</v>
      </c>
      <c r="E77" s="18" t="n">
        <v>422.58137825</v>
      </c>
      <c r="F77" s="20" t="n">
        <v>3.00349695</v>
      </c>
      <c r="G77" s="18" t="n">
        <v>399.54549896</v>
      </c>
      <c r="H77" s="20" t="n">
        <v>7.27401989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525.96056681</v>
      </c>
      <c r="F78" s="20" t="n">
        <v>7.79256453</v>
      </c>
      <c r="G78" s="18" t="n">
        <v>479.13601645</v>
      </c>
      <c r="H78" s="20" t="n">
        <v>5.02296995</v>
      </c>
      <c r="I78" s="18" t="s">
        <v>404</v>
      </c>
      <c r="J78" s="20" t="s">
        <v>404</v>
      </c>
      <c r="K78" s="18" t="s">
        <v>404</v>
      </c>
      <c r="L78" s="20" t="s">
        <v>404</v>
      </c>
      <c r="M78" s="18" t="s">
        <v>404</v>
      </c>
      <c r="N78" s="20" t="s">
        <v>404</v>
      </c>
      <c r="O78" s="18" t="s">
        <v>404</v>
      </c>
      <c r="P78" s="20" t="s">
        <v>404</v>
      </c>
      <c r="Q78" s="18" t="n">
        <v>498.51359815</v>
      </c>
      <c r="R78" s="20" t="n">
        <v>10.50674322</v>
      </c>
    </row>
    <row customHeight="1" ht="25" r="79" spans="1:18">
      <c r="A79" s="15" t="s">
        <v>476</v>
      </c>
      <c r="B79" s="17" t="n">
        <v>1657</v>
      </c>
      <c r="C79" s="18">
        <f>(21.0/B79*100)</f>
        <v/>
      </c>
      <c r="D79" s="19" t="n">
        <v>1636</v>
      </c>
      <c r="E79" s="18" t="n">
        <v>468.42074624</v>
      </c>
      <c r="F79" s="20" t="n">
        <v>8.391162359999999</v>
      </c>
      <c r="G79" s="18" t="n">
        <v>407.73463068</v>
      </c>
      <c r="H79" s="20" t="n">
        <v>15.50986943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462.85982215</v>
      </c>
      <c r="F80" s="20" t="n">
        <v>5.2934409</v>
      </c>
      <c r="G80" s="18" t="n">
        <v>453.57194651</v>
      </c>
      <c r="H80" s="20" t="n">
        <v>7.40917224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450.98060415</v>
      </c>
      <c r="F81" s="20" t="n">
        <v>4.4889813</v>
      </c>
      <c r="G81" s="18" t="n">
        <v>438.75786172</v>
      </c>
      <c r="H81" s="20" t="n">
        <v>5.03570852</v>
      </c>
      <c r="I81" s="18" t="s">
        <v>404</v>
      </c>
      <c r="J81" s="20" t="s">
        <v>404</v>
      </c>
      <c r="K81" s="18" t="s">
        <v>404</v>
      </c>
      <c r="L81" s="20" t="s">
        <v>404</v>
      </c>
      <c r="M81" s="18" t="s">
        <v>404</v>
      </c>
      <c r="N81" s="20" t="s">
        <v>404</v>
      </c>
      <c r="O81" s="18" t="s">
        <v>404</v>
      </c>
      <c r="P81" s="20" t="s">
        <v>404</v>
      </c>
      <c r="Q81" s="18" t="n">
        <v>480.26117264</v>
      </c>
      <c r="R81" s="20" t="n">
        <v>26.1778078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496.13696113</v>
      </c>
      <c r="F7" s="20" t="n">
        <v>1.78446614</v>
      </c>
      <c r="G7" s="18" t="n">
        <v>474.93195789</v>
      </c>
      <c r="H7" s="20" t="n">
        <v>9.45298185</v>
      </c>
      <c r="I7" s="18" t="s">
        <v>404</v>
      </c>
      <c r="J7" s="20" t="s">
        <v>404</v>
      </c>
      <c r="K7" s="18" t="s">
        <v>404</v>
      </c>
      <c r="L7" s="20" t="s">
        <v>404</v>
      </c>
      <c r="M7" s="18" t="s">
        <v>404</v>
      </c>
      <c r="N7" s="20" t="s">
        <v>404</v>
      </c>
      <c r="O7" s="18" t="s">
        <v>404</v>
      </c>
      <c r="P7" s="20" t="s">
        <v>404</v>
      </c>
      <c r="Q7" s="18" t="n">
        <v>476.99069863</v>
      </c>
      <c r="R7" s="20" t="n">
        <v>9.98579456</v>
      </c>
    </row>
    <row r="8" spans="1:18">
      <c r="A8" s="15" t="s">
        <v>405</v>
      </c>
      <c r="B8" s="17" t="n">
        <v>7007</v>
      </c>
      <c r="C8" s="18">
        <f>(0.0/B8*100)</f>
        <v/>
      </c>
      <c r="D8" s="19" t="n">
        <v>7007</v>
      </c>
      <c r="E8" s="18" t="n">
        <v>513.5189196</v>
      </c>
      <c r="F8" s="20" t="n">
        <v>4.32271621</v>
      </c>
      <c r="G8" s="18" t="n">
        <v>462.37557825</v>
      </c>
      <c r="H8" s="20" t="n">
        <v>6.56184761</v>
      </c>
      <c r="I8" s="18" t="s">
        <v>404</v>
      </c>
      <c r="J8" s="20" t="s">
        <v>404</v>
      </c>
      <c r="K8" s="18" t="s">
        <v>404</v>
      </c>
      <c r="L8" s="20" t="s">
        <v>404</v>
      </c>
      <c r="M8" s="18" t="s">
        <v>404</v>
      </c>
      <c r="N8" s="20" t="s">
        <v>404</v>
      </c>
      <c r="O8" s="18" t="s">
        <v>404</v>
      </c>
      <c r="P8" s="20" t="s">
        <v>404</v>
      </c>
      <c r="Q8" s="18" t="n">
        <v>445.606912</v>
      </c>
      <c r="R8" s="20" t="n">
        <v>14.69677096</v>
      </c>
    </row>
    <row r="9" spans="1:18">
      <c r="A9" s="15" t="s">
        <v>406</v>
      </c>
      <c r="B9" s="17" t="n">
        <v>9651</v>
      </c>
      <c r="C9" s="18">
        <f>(200.0/B9*100)</f>
        <v/>
      </c>
      <c r="D9" s="19" t="n">
        <v>9451</v>
      </c>
      <c r="E9" s="18" t="n">
        <v>513.91687775</v>
      </c>
      <c r="F9" s="20" t="n">
        <v>2.62833622</v>
      </c>
      <c r="G9" s="18" t="n">
        <v>482.06904827</v>
      </c>
      <c r="H9" s="20" t="n">
        <v>13.65039178</v>
      </c>
      <c r="I9" s="18" t="s">
        <v>404</v>
      </c>
      <c r="J9" s="20" t="s">
        <v>404</v>
      </c>
      <c r="K9" s="18" t="s">
        <v>404</v>
      </c>
      <c r="L9" s="20" t="s">
        <v>404</v>
      </c>
      <c r="M9" s="18" t="s">
        <v>404</v>
      </c>
      <c r="N9" s="20" t="s">
        <v>404</v>
      </c>
      <c r="O9" s="18" t="s">
        <v>404</v>
      </c>
      <c r="P9" s="20" t="s">
        <v>404</v>
      </c>
      <c r="Q9" s="18" t="n">
        <v>446.07559051</v>
      </c>
      <c r="R9" s="20" t="n">
        <v>16.25225321</v>
      </c>
    </row>
    <row r="10" spans="1:18">
      <c r="A10" s="15" t="s">
        <v>407</v>
      </c>
      <c r="B10" s="17" t="n">
        <v>20058</v>
      </c>
      <c r="C10" s="18">
        <f>(2798.0/B10*100)</f>
        <v/>
      </c>
      <c r="D10" s="19" t="n">
        <v>17260</v>
      </c>
      <c r="E10" s="18" t="n">
        <v>517.24445346</v>
      </c>
      <c r="F10" s="20" t="n">
        <v>2.51740255</v>
      </c>
      <c r="G10" s="18" t="n">
        <v>498.94626048</v>
      </c>
      <c r="H10" s="20" t="n">
        <v>7.61379219</v>
      </c>
      <c r="I10" s="18" t="s">
        <v>404</v>
      </c>
      <c r="J10" s="20" t="s">
        <v>404</v>
      </c>
      <c r="K10" s="18" t="s">
        <v>404</v>
      </c>
      <c r="L10" s="20" t="s">
        <v>404</v>
      </c>
      <c r="M10" s="18" t="s">
        <v>404</v>
      </c>
      <c r="N10" s="20" t="s">
        <v>404</v>
      </c>
      <c r="O10" s="18" t="s">
        <v>404</v>
      </c>
      <c r="P10" s="20" t="s">
        <v>404</v>
      </c>
      <c r="Q10" s="18" t="n">
        <v>547.11040746</v>
      </c>
      <c r="R10" s="20" t="n">
        <v>21.17406409</v>
      </c>
    </row>
    <row r="11" spans="1:18">
      <c r="A11" s="15" t="s">
        <v>408</v>
      </c>
      <c r="B11" s="17" t="n">
        <v>7053</v>
      </c>
      <c r="C11" s="18">
        <f>(137.0/B11*100)</f>
        <v/>
      </c>
      <c r="D11" s="19" t="n">
        <v>6916</v>
      </c>
      <c r="E11" s="18" t="n">
        <v>433.47605182</v>
      </c>
      <c r="F11" s="20" t="n">
        <v>3.77011523</v>
      </c>
      <c r="G11" s="18" t="n">
        <v>402.64806938</v>
      </c>
      <c r="H11" s="20" t="n">
        <v>5.43193633</v>
      </c>
      <c r="I11" s="18" t="s">
        <v>404</v>
      </c>
      <c r="J11" s="20" t="s">
        <v>404</v>
      </c>
      <c r="K11" s="18" t="s">
        <v>404</v>
      </c>
      <c r="L11" s="20" t="s">
        <v>404</v>
      </c>
      <c r="M11" s="18" t="s">
        <v>404</v>
      </c>
      <c r="N11" s="20" t="s">
        <v>404</v>
      </c>
      <c r="O11" s="18" t="s">
        <v>404</v>
      </c>
      <c r="P11" s="20" t="s">
        <v>404</v>
      </c>
      <c r="Q11" s="18" t="n">
        <v>397.28291535</v>
      </c>
      <c r="R11" s="20" t="n">
        <v>16.68383413</v>
      </c>
    </row>
    <row r="12" spans="1:18">
      <c r="A12" s="15" t="s">
        <v>409</v>
      </c>
      <c r="B12" s="17" t="n">
        <v>6894</v>
      </c>
      <c r="C12" s="18">
        <f>(106.0/B12*100)</f>
        <v/>
      </c>
      <c r="D12" s="19" t="n">
        <v>6788</v>
      </c>
      <c r="E12" s="18" t="n">
        <v>494.6017194</v>
      </c>
      <c r="F12" s="20" t="n">
        <v>3.35839663</v>
      </c>
      <c r="G12" s="18" t="n">
        <v>489.16862981</v>
      </c>
      <c r="H12" s="20" t="n">
        <v>7.56474719</v>
      </c>
      <c r="I12" s="18" t="s">
        <v>404</v>
      </c>
      <c r="J12" s="20" t="s">
        <v>404</v>
      </c>
      <c r="K12" s="18" t="s">
        <v>404</v>
      </c>
      <c r="L12" s="20" t="s">
        <v>404</v>
      </c>
      <c r="M12" s="18" t="s">
        <v>404</v>
      </c>
      <c r="N12" s="20" t="s">
        <v>404</v>
      </c>
      <c r="O12" s="18" t="s">
        <v>404</v>
      </c>
      <c r="P12" s="20" t="s">
        <v>404</v>
      </c>
      <c r="Q12" s="18" t="n">
        <v>428.46507107</v>
      </c>
      <c r="R12" s="20" t="n">
        <v>33.0062599</v>
      </c>
    </row>
    <row r="13" spans="1:18">
      <c r="A13" s="15" t="s">
        <v>410</v>
      </c>
      <c r="B13" s="17" t="n">
        <v>7161</v>
      </c>
      <c r="C13" s="18">
        <f>(1175.0/B13*100)</f>
        <v/>
      </c>
      <c r="D13" s="19" t="n">
        <v>5986</v>
      </c>
      <c r="E13" s="18" t="n">
        <v>512.11249714</v>
      </c>
      <c r="F13" s="20" t="n">
        <v>2.71878947</v>
      </c>
      <c r="G13" s="18" t="n">
        <v>501.99674938</v>
      </c>
      <c r="H13" s="20" t="n">
        <v>5.799586</v>
      </c>
      <c r="I13" s="18" t="s">
        <v>404</v>
      </c>
      <c r="J13" s="20" t="s">
        <v>404</v>
      </c>
      <c r="K13" s="18" t="s">
        <v>404</v>
      </c>
      <c r="L13" s="20" t="s">
        <v>404</v>
      </c>
      <c r="M13" s="18" t="s">
        <v>404</v>
      </c>
      <c r="N13" s="20" t="s">
        <v>404</v>
      </c>
      <c r="O13" s="18" t="s">
        <v>404</v>
      </c>
      <c r="P13" s="20" t="s">
        <v>404</v>
      </c>
      <c r="Q13" s="18" t="n">
        <v>508.93040824</v>
      </c>
      <c r="R13" s="20" t="n">
        <v>8.32995137</v>
      </c>
    </row>
    <row r="14" spans="1:18">
      <c r="A14" s="15" t="s">
        <v>411</v>
      </c>
      <c r="B14" s="17" t="n">
        <v>5587</v>
      </c>
      <c r="C14" s="18">
        <f>(0.0/B14*100)</f>
        <v/>
      </c>
      <c r="D14" s="19" t="n">
        <v>5587</v>
      </c>
      <c r="E14" s="18" t="n">
        <v>522.0641213500001</v>
      </c>
      <c r="F14" s="20" t="n">
        <v>2.63038746</v>
      </c>
      <c r="G14" s="18" t="n">
        <v>515.76308612</v>
      </c>
      <c r="H14" s="20" t="n">
        <v>3.72545011</v>
      </c>
      <c r="I14" s="18" t="s">
        <v>404</v>
      </c>
      <c r="J14" s="20" t="s">
        <v>404</v>
      </c>
      <c r="K14" s="18" t="s">
        <v>404</v>
      </c>
      <c r="L14" s="20" t="s">
        <v>404</v>
      </c>
      <c r="M14" s="18" t="s">
        <v>404</v>
      </c>
      <c r="N14" s="20" t="s">
        <v>404</v>
      </c>
      <c r="O14" s="18" t="s">
        <v>404</v>
      </c>
      <c r="P14" s="20" t="s">
        <v>404</v>
      </c>
      <c r="Q14" s="18" t="n">
        <v>506.71324665</v>
      </c>
      <c r="R14" s="20" t="n">
        <v>12.85946026</v>
      </c>
    </row>
    <row r="15" spans="1:18">
      <c r="A15" s="15" t="s">
        <v>412</v>
      </c>
      <c r="B15" s="17" t="n">
        <v>5882</v>
      </c>
      <c r="C15" s="18">
        <f>(0.0/B15*100)</f>
        <v/>
      </c>
      <c r="D15" s="19" t="n">
        <v>5882</v>
      </c>
      <c r="E15" s="18" t="n">
        <v>513.16305775</v>
      </c>
      <c r="F15" s="20" t="n">
        <v>2.57668684</v>
      </c>
      <c r="G15" s="18" t="n">
        <v>502.82421679</v>
      </c>
      <c r="H15" s="20" t="n">
        <v>3.85001414</v>
      </c>
      <c r="I15" s="18" t="s">
        <v>404</v>
      </c>
      <c r="J15" s="20" t="s">
        <v>404</v>
      </c>
      <c r="K15" s="18" t="s">
        <v>404</v>
      </c>
      <c r="L15" s="20" t="s">
        <v>404</v>
      </c>
      <c r="M15" s="18" t="s">
        <v>404</v>
      </c>
      <c r="N15" s="20" t="s">
        <v>404</v>
      </c>
      <c r="O15" s="18" t="s">
        <v>404</v>
      </c>
      <c r="P15" s="20" t="s">
        <v>404</v>
      </c>
      <c r="Q15" s="18" t="n">
        <v>533.87576725</v>
      </c>
      <c r="R15" s="20" t="n">
        <v>17.30982778</v>
      </c>
    </row>
    <row r="16" spans="1:18">
      <c r="A16" s="15" t="s">
        <v>413</v>
      </c>
      <c r="B16" s="17" t="n">
        <v>6108</v>
      </c>
      <c r="C16" s="18">
        <f>(339.0/B16*100)</f>
        <v/>
      </c>
      <c r="D16" s="19" t="n">
        <v>5769</v>
      </c>
      <c r="E16" s="18" t="n">
        <v>496.21340306</v>
      </c>
      <c r="F16" s="20" t="n">
        <v>3.19538176</v>
      </c>
      <c r="G16" s="18" t="n">
        <v>487.05599155</v>
      </c>
      <c r="H16" s="20" t="n">
        <v>13.29662203</v>
      </c>
      <c r="I16" s="18" t="s">
        <v>404</v>
      </c>
      <c r="J16" s="20" t="s">
        <v>404</v>
      </c>
      <c r="K16" s="18" t="s">
        <v>404</v>
      </c>
      <c r="L16" s="20" t="s">
        <v>404</v>
      </c>
      <c r="M16" s="18" t="s">
        <v>404</v>
      </c>
      <c r="N16" s="20" t="s">
        <v>404</v>
      </c>
      <c r="O16" s="18" t="s">
        <v>404</v>
      </c>
      <c r="P16" s="20" t="s">
        <v>404</v>
      </c>
      <c r="Q16" s="18" t="n">
        <v>474.97615192</v>
      </c>
      <c r="R16" s="20" t="n">
        <v>24.82517615</v>
      </c>
    </row>
    <row r="17" spans="1:18">
      <c r="A17" s="15" t="s">
        <v>414</v>
      </c>
      <c r="B17" s="17" t="n">
        <v>6504</v>
      </c>
      <c r="C17" s="18">
        <f>(1325.0/B17*100)</f>
        <v/>
      </c>
      <c r="D17" s="19" t="n">
        <v>5179</v>
      </c>
      <c r="E17" s="18" t="n">
        <v>509.78882158</v>
      </c>
      <c r="F17" s="20" t="n">
        <v>3.98078783</v>
      </c>
      <c r="G17" s="18" t="n">
        <v>481.57984272</v>
      </c>
      <c r="H17" s="20" t="n">
        <v>11.37797999</v>
      </c>
      <c r="I17" s="18" t="s">
        <v>404</v>
      </c>
      <c r="J17" s="20" t="s">
        <v>404</v>
      </c>
      <c r="K17" s="18" t="s">
        <v>404</v>
      </c>
      <c r="L17" s="20" t="s">
        <v>404</v>
      </c>
      <c r="M17" s="18" t="s">
        <v>404</v>
      </c>
      <c r="N17" s="20" t="s">
        <v>404</v>
      </c>
      <c r="O17" s="18" t="s">
        <v>404</v>
      </c>
      <c r="P17" s="20" t="s">
        <v>404</v>
      </c>
      <c r="Q17" s="18" t="n">
        <v>527.5458938199999</v>
      </c>
      <c r="R17" s="20" t="n">
        <v>22.51288947</v>
      </c>
    </row>
    <row r="18" spans="1:18">
      <c r="A18" s="15" t="s">
        <v>415</v>
      </c>
      <c r="B18" s="17" t="n">
        <v>5532</v>
      </c>
      <c r="C18" s="18">
        <f>(0.0/B18*100)</f>
        <v/>
      </c>
      <c r="D18" s="19" t="n">
        <v>5532</v>
      </c>
      <c r="E18" s="18" t="n">
        <v>459.86354841</v>
      </c>
      <c r="F18" s="20" t="n">
        <v>4.12758838</v>
      </c>
      <c r="G18" s="18" t="n">
        <v>426.66516367</v>
      </c>
      <c r="H18" s="20" t="n">
        <v>11.19344552</v>
      </c>
      <c r="I18" s="18" t="s">
        <v>404</v>
      </c>
      <c r="J18" s="20" t="s">
        <v>404</v>
      </c>
      <c r="K18" s="18" t="s">
        <v>404</v>
      </c>
      <c r="L18" s="20" t="s">
        <v>404</v>
      </c>
      <c r="M18" s="18" t="s">
        <v>404</v>
      </c>
      <c r="N18" s="20" t="s">
        <v>404</v>
      </c>
      <c r="O18" s="18" t="s">
        <v>404</v>
      </c>
      <c r="P18" s="20" t="s">
        <v>404</v>
      </c>
      <c r="Q18" s="18" t="n">
        <v>465.53320875</v>
      </c>
      <c r="R18" s="20" t="n">
        <v>17.02409816</v>
      </c>
    </row>
    <row r="19" spans="1:18">
      <c r="A19" s="15" t="s">
        <v>416</v>
      </c>
      <c r="B19" s="17" t="n">
        <v>5658</v>
      </c>
      <c r="C19" s="18">
        <f>(327.0/B19*100)</f>
        <v/>
      </c>
      <c r="D19" s="19" t="n">
        <v>5331</v>
      </c>
      <c r="E19" s="18" t="n">
        <v>497.19949128</v>
      </c>
      <c r="F19" s="20" t="n">
        <v>5.26198536</v>
      </c>
      <c r="G19" s="18" t="n">
        <v>461.88729175</v>
      </c>
      <c r="H19" s="20" t="n">
        <v>5.67676307</v>
      </c>
      <c r="I19" s="18" t="s">
        <v>404</v>
      </c>
      <c r="J19" s="20" t="s">
        <v>404</v>
      </c>
      <c r="K19" s="18" t="s">
        <v>404</v>
      </c>
      <c r="L19" s="20" t="s">
        <v>404</v>
      </c>
      <c r="M19" s="18" t="s">
        <v>404</v>
      </c>
      <c r="N19" s="20" t="s">
        <v>404</v>
      </c>
      <c r="O19" s="18" t="s">
        <v>404</v>
      </c>
      <c r="P19" s="20" t="s">
        <v>404</v>
      </c>
      <c r="Q19" s="18" t="n">
        <v>443.94724359</v>
      </c>
      <c r="R19" s="20" t="n">
        <v>38.48935592</v>
      </c>
    </row>
    <row r="20" spans="1:18">
      <c r="A20" s="15" t="s">
        <v>417</v>
      </c>
      <c r="B20" s="17" t="n">
        <v>3371</v>
      </c>
      <c r="C20" s="18">
        <f>(24.0/B20*100)</f>
        <v/>
      </c>
      <c r="D20" s="19" t="n">
        <v>3347</v>
      </c>
      <c r="E20" s="18" t="n">
        <v>488.14523833</v>
      </c>
      <c r="F20" s="20" t="n">
        <v>2.27397063</v>
      </c>
      <c r="G20" s="18" t="n">
        <v>488.32222732</v>
      </c>
      <c r="H20" s="20" t="n">
        <v>3.12418279</v>
      </c>
      <c r="I20" s="18" t="s">
        <v>404</v>
      </c>
      <c r="J20" s="20" t="s">
        <v>404</v>
      </c>
      <c r="K20" s="18" t="s">
        <v>404</v>
      </c>
      <c r="L20" s="20" t="s">
        <v>404</v>
      </c>
      <c r="M20" s="18" t="s">
        <v>404</v>
      </c>
      <c r="N20" s="20" t="s">
        <v>404</v>
      </c>
      <c r="O20" s="18" t="s">
        <v>404</v>
      </c>
      <c r="P20" s="20" t="s">
        <v>404</v>
      </c>
      <c r="Q20" s="18" t="n">
        <v>445.23090776</v>
      </c>
      <c r="R20" s="20" t="n">
        <v>22.82089773</v>
      </c>
    </row>
    <row r="21" spans="1:18">
      <c r="A21" s="15" t="s">
        <v>418</v>
      </c>
      <c r="B21" s="17" t="n">
        <v>5741</v>
      </c>
      <c r="C21" s="18">
        <f>(0.0/B21*100)</f>
        <v/>
      </c>
      <c r="D21" s="19" t="n">
        <v>5741</v>
      </c>
      <c r="E21" s="18" t="n">
        <v>505.45936203</v>
      </c>
      <c r="F21" s="20" t="n">
        <v>2.35274721</v>
      </c>
      <c r="G21" s="18" t="n">
        <v>496.5122468</v>
      </c>
      <c r="H21" s="20" t="n">
        <v>8.887730339999999</v>
      </c>
      <c r="I21" s="18" t="s">
        <v>404</v>
      </c>
      <c r="J21" s="20" t="s">
        <v>404</v>
      </c>
      <c r="K21" s="18" t="s">
        <v>404</v>
      </c>
      <c r="L21" s="20" t="s">
        <v>404</v>
      </c>
      <c r="M21" s="18" t="s">
        <v>404</v>
      </c>
      <c r="N21" s="20" t="s">
        <v>404</v>
      </c>
      <c r="O21" s="18" t="s">
        <v>404</v>
      </c>
      <c r="P21" s="20" t="s">
        <v>404</v>
      </c>
      <c r="Q21" s="18" t="n">
        <v>493.47933227</v>
      </c>
      <c r="R21" s="20" t="n">
        <v>7.46678204</v>
      </c>
    </row>
    <row r="22" spans="1:18">
      <c r="A22" s="15" t="s">
        <v>419</v>
      </c>
      <c r="B22" s="17" t="n">
        <v>6598</v>
      </c>
      <c r="C22" s="18">
        <f>(0.0/B22*100)</f>
        <v/>
      </c>
      <c r="D22" s="19" t="n">
        <v>6598</v>
      </c>
      <c r="E22" s="18" t="n">
        <v>478.7164989</v>
      </c>
      <c r="F22" s="20" t="n">
        <v>4.25062603</v>
      </c>
      <c r="G22" s="18" t="n">
        <v>436.72638228</v>
      </c>
      <c r="H22" s="20" t="n">
        <v>13.5846708</v>
      </c>
      <c r="I22" s="18" t="s">
        <v>404</v>
      </c>
      <c r="J22" s="20" t="s">
        <v>404</v>
      </c>
      <c r="K22" s="18" t="s">
        <v>404</v>
      </c>
      <c r="L22" s="20" t="s">
        <v>404</v>
      </c>
      <c r="M22" s="18" t="s">
        <v>404</v>
      </c>
      <c r="N22" s="20" t="s">
        <v>404</v>
      </c>
      <c r="O22" s="18" t="s">
        <v>404</v>
      </c>
      <c r="P22" s="20" t="s">
        <v>404</v>
      </c>
      <c r="Q22" s="18" t="n">
        <v>371.63263697</v>
      </c>
      <c r="R22" s="20" t="n">
        <v>44.20737839</v>
      </c>
    </row>
    <row r="23" spans="1:18">
      <c r="A23" s="15" t="s">
        <v>420</v>
      </c>
      <c r="B23" s="17" t="n">
        <v>11583</v>
      </c>
      <c r="C23" s="18">
        <f>(3123.0/B23*100)</f>
        <v/>
      </c>
      <c r="D23" s="19" t="n">
        <v>8460</v>
      </c>
      <c r="E23" s="18" t="n">
        <v>499.18637497</v>
      </c>
      <c r="F23" s="20" t="n">
        <v>4.75963402</v>
      </c>
      <c r="G23" s="18" t="n">
        <v>458.64357869</v>
      </c>
      <c r="H23" s="20" t="n">
        <v>9.40684984</v>
      </c>
      <c r="I23" s="18" t="s">
        <v>404</v>
      </c>
      <c r="J23" s="20" t="s">
        <v>404</v>
      </c>
      <c r="K23" s="18" t="s">
        <v>404</v>
      </c>
      <c r="L23" s="20" t="s">
        <v>404</v>
      </c>
      <c r="M23" s="18" t="s">
        <v>404</v>
      </c>
      <c r="N23" s="20" t="s">
        <v>404</v>
      </c>
      <c r="O23" s="18" t="s">
        <v>404</v>
      </c>
      <c r="P23" s="20" t="s">
        <v>404</v>
      </c>
      <c r="Q23" s="18" t="n">
        <v>512.05868365</v>
      </c>
      <c r="R23" s="20" t="n">
        <v>14.9566321</v>
      </c>
    </row>
    <row r="24" spans="1:18">
      <c r="A24" s="15" t="s">
        <v>421</v>
      </c>
      <c r="B24" s="17" t="n">
        <v>6647</v>
      </c>
      <c r="C24" s="18">
        <f>(0.0/B24*100)</f>
        <v/>
      </c>
      <c r="D24" s="19" t="n">
        <v>6647</v>
      </c>
      <c r="E24" s="18" t="n">
        <v>558.0437222</v>
      </c>
      <c r="F24" s="20" t="n">
        <v>7.87763705</v>
      </c>
      <c r="G24" s="18" t="n">
        <v>520.69793077</v>
      </c>
      <c r="H24" s="20" t="n">
        <v>4.0324788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525.34165905</v>
      </c>
      <c r="F25" s="20" t="n">
        <v>4.45861852</v>
      </c>
      <c r="G25" s="18" t="n">
        <v>520.68498554</v>
      </c>
      <c r="H25" s="20" t="n">
        <v>10.94506429</v>
      </c>
      <c r="I25" s="18" t="s">
        <v>404</v>
      </c>
      <c r="J25" s="20" t="s">
        <v>404</v>
      </c>
      <c r="K25" s="18" t="s">
        <v>404</v>
      </c>
      <c r="L25" s="20" t="s">
        <v>404</v>
      </c>
      <c r="M25" s="18" t="s">
        <v>404</v>
      </c>
      <c r="N25" s="20" t="s">
        <v>404</v>
      </c>
      <c r="O25" s="18" t="s">
        <v>404</v>
      </c>
      <c r="P25" s="20" t="s">
        <v>404</v>
      </c>
      <c r="Q25" s="18" t="n">
        <v>463.71002222</v>
      </c>
      <c r="R25" s="20" t="n">
        <v>9.01418462</v>
      </c>
    </row>
    <row r="26" spans="1:18">
      <c r="A26" s="15" t="s">
        <v>423</v>
      </c>
      <c r="B26" s="17" t="n">
        <v>4869</v>
      </c>
      <c r="C26" s="18">
        <f>(11.0/B26*100)</f>
        <v/>
      </c>
      <c r="D26" s="19" t="n">
        <v>4858</v>
      </c>
      <c r="E26" s="18" t="n">
        <v>485.29718535</v>
      </c>
      <c r="F26" s="20" t="n">
        <v>2.10962866</v>
      </c>
      <c r="G26" s="18" t="n">
        <v>469.70362871</v>
      </c>
      <c r="H26" s="20" t="n">
        <v>5.46278586</v>
      </c>
      <c r="I26" s="18" t="s">
        <v>404</v>
      </c>
      <c r="J26" s="20" t="s">
        <v>404</v>
      </c>
      <c r="K26" s="18" t="s">
        <v>404</v>
      </c>
      <c r="L26" s="20" t="s">
        <v>404</v>
      </c>
      <c r="M26" s="18" t="s">
        <v>404</v>
      </c>
      <c r="N26" s="20" t="s">
        <v>404</v>
      </c>
      <c r="O26" s="18" t="s">
        <v>404</v>
      </c>
      <c r="P26" s="20" t="s">
        <v>404</v>
      </c>
      <c r="Q26" s="18" t="n">
        <v>470.53233932</v>
      </c>
      <c r="R26" s="20" t="n">
        <v>12.57756177</v>
      </c>
    </row>
    <row r="27" spans="1:18">
      <c r="A27" s="15" t="s">
        <v>424</v>
      </c>
      <c r="B27" s="17" t="n">
        <v>5299</v>
      </c>
      <c r="C27" s="18">
        <f>(0.0/B27*100)</f>
        <v/>
      </c>
      <c r="D27" s="19" t="n">
        <v>5299</v>
      </c>
      <c r="E27" s="18" t="n">
        <v>485.18826696</v>
      </c>
      <c r="F27" s="20" t="n">
        <v>1.32627357</v>
      </c>
      <c r="G27" s="18" t="n">
        <v>522.5144509100001</v>
      </c>
      <c r="H27" s="20" t="n">
        <v>6.13007929</v>
      </c>
      <c r="I27" s="18" t="s">
        <v>404</v>
      </c>
      <c r="J27" s="20" t="s">
        <v>404</v>
      </c>
      <c r="K27" s="18" t="s">
        <v>404</v>
      </c>
      <c r="L27" s="20" t="s">
        <v>404</v>
      </c>
      <c r="M27" s="18" t="s">
        <v>404</v>
      </c>
      <c r="N27" s="20" t="s">
        <v>404</v>
      </c>
      <c r="O27" s="18" t="s">
        <v>404</v>
      </c>
      <c r="P27" s="20" t="s">
        <v>404</v>
      </c>
      <c r="Q27" s="18" t="n">
        <v>455.85853255</v>
      </c>
      <c r="R27" s="20" t="n">
        <v>8.998450010000001</v>
      </c>
    </row>
    <row r="28" spans="1:18">
      <c r="A28" s="15" t="s">
        <v>425</v>
      </c>
      <c r="B28" s="17" t="n">
        <v>7568</v>
      </c>
      <c r="C28" s="18">
        <f>(0.0/B28*100)</f>
        <v/>
      </c>
      <c r="D28" s="19" t="n">
        <v>7568</v>
      </c>
      <c r="E28" s="18" t="n">
        <v>424.1698533</v>
      </c>
      <c r="F28" s="20" t="n">
        <v>3.48060031</v>
      </c>
      <c r="G28" s="18" t="n">
        <v>392.01764227</v>
      </c>
      <c r="H28" s="20" t="n">
        <v>3.5179917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520.2929434599999</v>
      </c>
      <c r="F29" s="20" t="n">
        <v>4.73871991</v>
      </c>
      <c r="G29" s="18" t="n">
        <v>485.91034033</v>
      </c>
      <c r="H29" s="20" t="n">
        <v>14.74155372</v>
      </c>
      <c r="I29" s="18" t="s">
        <v>404</v>
      </c>
      <c r="J29" s="20" t="s">
        <v>404</v>
      </c>
      <c r="K29" s="18" t="s">
        <v>404</v>
      </c>
      <c r="L29" s="20" t="s">
        <v>404</v>
      </c>
      <c r="M29" s="18" t="s">
        <v>404</v>
      </c>
      <c r="N29" s="20" t="s">
        <v>404</v>
      </c>
      <c r="O29" s="18" t="s">
        <v>404</v>
      </c>
      <c r="P29" s="20" t="s">
        <v>404</v>
      </c>
      <c r="Q29" s="18" t="n">
        <v>500.55412023</v>
      </c>
      <c r="R29" s="20" t="n">
        <v>14.1481791</v>
      </c>
    </row>
    <row r="30" spans="1:18">
      <c r="A30" s="15" t="s">
        <v>427</v>
      </c>
      <c r="B30" s="17" t="n">
        <v>4520</v>
      </c>
      <c r="C30" s="18">
        <f>(929.0/B30*100)</f>
        <v/>
      </c>
      <c r="D30" s="19" t="n">
        <v>3591</v>
      </c>
      <c r="E30" s="18" t="n">
        <v>499.59473739</v>
      </c>
      <c r="F30" s="20" t="n">
        <v>2.80069555</v>
      </c>
      <c r="G30" s="18" t="n">
        <v>468.50639997</v>
      </c>
      <c r="H30" s="20" t="n">
        <v>9.81158555</v>
      </c>
      <c r="I30" s="18" t="s">
        <v>404</v>
      </c>
      <c r="J30" s="20" t="s">
        <v>404</v>
      </c>
      <c r="K30" s="18" t="s">
        <v>404</v>
      </c>
      <c r="L30" s="20" t="s">
        <v>404</v>
      </c>
      <c r="M30" s="18" t="s">
        <v>404</v>
      </c>
      <c r="N30" s="20" t="s">
        <v>404</v>
      </c>
      <c r="O30" s="18" t="s">
        <v>404</v>
      </c>
      <c r="P30" s="20" t="s">
        <v>404</v>
      </c>
      <c r="Q30" s="18" t="n">
        <v>494.91546131</v>
      </c>
      <c r="R30" s="20" t="n">
        <v>16.53879858</v>
      </c>
    </row>
    <row r="31" spans="1:18">
      <c r="A31" s="15" t="s">
        <v>428</v>
      </c>
      <c r="B31" s="17" t="n">
        <v>5456</v>
      </c>
      <c r="C31" s="18">
        <f>(502.0/B31*100)</f>
        <v/>
      </c>
      <c r="D31" s="19" t="n">
        <v>4954</v>
      </c>
      <c r="E31" s="18" t="n">
        <v>501.64971593</v>
      </c>
      <c r="F31" s="20" t="n">
        <v>2.55767567</v>
      </c>
      <c r="G31" s="18" t="n">
        <v>504.74276074</v>
      </c>
      <c r="H31" s="20" t="n">
        <v>4.35058163</v>
      </c>
      <c r="I31" s="18" t="s">
        <v>404</v>
      </c>
      <c r="J31" s="20" t="s">
        <v>404</v>
      </c>
      <c r="K31" s="18" t="s">
        <v>404</v>
      </c>
      <c r="L31" s="20" t="s">
        <v>404</v>
      </c>
      <c r="M31" s="18" t="s">
        <v>404</v>
      </c>
      <c r="N31" s="20" t="s">
        <v>404</v>
      </c>
      <c r="O31" s="18" t="s">
        <v>404</v>
      </c>
      <c r="P31" s="20" t="s">
        <v>404</v>
      </c>
      <c r="Q31" s="18" t="n">
        <v>497.20092623</v>
      </c>
      <c r="R31" s="20" t="n">
        <v>11.85921608</v>
      </c>
    </row>
    <row r="32" spans="1:18">
      <c r="A32" s="15" t="s">
        <v>429</v>
      </c>
      <c r="B32" s="17" t="n">
        <v>4478</v>
      </c>
      <c r="C32" s="18">
        <f>(0.0/B32*100)</f>
        <v/>
      </c>
      <c r="D32" s="19" t="n">
        <v>4478</v>
      </c>
      <c r="E32" s="18" t="n">
        <v>503.54340896</v>
      </c>
      <c r="F32" s="20" t="n">
        <v>2.68214549</v>
      </c>
      <c r="G32" s="18" t="n">
        <v>511.35148386</v>
      </c>
      <c r="H32" s="20" t="n">
        <v>8.36207784</v>
      </c>
      <c r="I32" s="18" t="s">
        <v>404</v>
      </c>
      <c r="J32" s="20" t="s">
        <v>404</v>
      </c>
      <c r="K32" s="18" t="s">
        <v>404</v>
      </c>
      <c r="L32" s="20" t="s">
        <v>404</v>
      </c>
      <c r="M32" s="18" t="s">
        <v>404</v>
      </c>
      <c r="N32" s="20" t="s">
        <v>404</v>
      </c>
      <c r="O32" s="18" t="s">
        <v>404</v>
      </c>
      <c r="P32" s="20" t="s">
        <v>404</v>
      </c>
      <c r="Q32" s="18" t="n">
        <v>509.82138933</v>
      </c>
      <c r="R32" s="20" t="n">
        <v>20.35415924</v>
      </c>
    </row>
    <row r="33" spans="1:18">
      <c r="A33" s="15" t="s">
        <v>430</v>
      </c>
      <c r="B33" s="17" t="n">
        <v>7325</v>
      </c>
      <c r="C33" s="18">
        <f>(29.0/B33*100)</f>
        <v/>
      </c>
      <c r="D33" s="19" t="n">
        <v>7296</v>
      </c>
      <c r="E33" s="18" t="n">
        <v>491.41790866</v>
      </c>
      <c r="F33" s="20" t="n">
        <v>2.24948543</v>
      </c>
      <c r="G33" s="18" t="n">
        <v>476.12947687</v>
      </c>
      <c r="H33" s="20" t="n">
        <v>15.12240085</v>
      </c>
      <c r="I33" s="18" t="s">
        <v>404</v>
      </c>
      <c r="J33" s="20" t="s">
        <v>404</v>
      </c>
      <c r="K33" s="18" t="s">
        <v>404</v>
      </c>
      <c r="L33" s="20" t="s">
        <v>404</v>
      </c>
      <c r="M33" s="18" t="s">
        <v>404</v>
      </c>
      <c r="N33" s="20" t="s">
        <v>404</v>
      </c>
      <c r="O33" s="18" t="s">
        <v>404</v>
      </c>
      <c r="P33" s="20" t="s">
        <v>404</v>
      </c>
      <c r="Q33" s="18" t="n">
        <v>536.87523413</v>
      </c>
      <c r="R33" s="20" t="n">
        <v>13.81405965</v>
      </c>
    </row>
    <row r="34" spans="1:18">
      <c r="A34" s="15" t="s">
        <v>431</v>
      </c>
      <c r="B34" s="17" t="n">
        <v>6350</v>
      </c>
      <c r="C34" s="18">
        <f>(0.0/B34*100)</f>
        <v/>
      </c>
      <c r="D34" s="19" t="n">
        <v>6350</v>
      </c>
      <c r="E34" s="18" t="n">
        <v>478.24277872</v>
      </c>
      <c r="F34" s="20" t="n">
        <v>3.95196437</v>
      </c>
      <c r="G34" s="18" t="n">
        <v>469.63566183</v>
      </c>
      <c r="H34" s="20" t="n">
        <v>5.94627299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516.14247733</v>
      </c>
      <c r="F35" s="20" t="n">
        <v>1.42190359</v>
      </c>
      <c r="G35" s="18" t="n">
        <v>480.60588513</v>
      </c>
      <c r="H35" s="20" t="n">
        <v>3.39464059</v>
      </c>
      <c r="I35" s="18" t="s">
        <v>404</v>
      </c>
      <c r="J35" s="20" t="s">
        <v>404</v>
      </c>
      <c r="K35" s="18" t="s">
        <v>404</v>
      </c>
      <c r="L35" s="20" t="s">
        <v>404</v>
      </c>
      <c r="M35" s="18" t="s">
        <v>404</v>
      </c>
      <c r="N35" s="20" t="s">
        <v>404</v>
      </c>
      <c r="O35" s="18" t="s">
        <v>404</v>
      </c>
      <c r="P35" s="20" t="s">
        <v>404</v>
      </c>
      <c r="Q35" s="18" t="n">
        <v>511.1107821</v>
      </c>
      <c r="R35" s="20" t="n">
        <v>13.85104903</v>
      </c>
    </row>
    <row r="36" spans="1:18">
      <c r="A36" s="15" t="s">
        <v>433</v>
      </c>
      <c r="B36" s="17" t="n">
        <v>6736</v>
      </c>
      <c r="C36" s="18">
        <f>(10.0/B36*100)</f>
        <v/>
      </c>
      <c r="D36" s="19" t="n">
        <v>6726</v>
      </c>
      <c r="E36" s="18" t="n">
        <v>488.74693315</v>
      </c>
      <c r="F36" s="20" t="n">
        <v>2.37831646</v>
      </c>
      <c r="G36" s="18" t="n">
        <v>473.93515216</v>
      </c>
      <c r="H36" s="20" t="n">
        <v>5.67209582</v>
      </c>
      <c r="I36" s="18" t="s">
        <v>404</v>
      </c>
      <c r="J36" s="20" t="s">
        <v>404</v>
      </c>
      <c r="K36" s="18" t="s">
        <v>404</v>
      </c>
      <c r="L36" s="20" t="s">
        <v>404</v>
      </c>
      <c r="M36" s="18" t="s">
        <v>404</v>
      </c>
      <c r="N36" s="20" t="s">
        <v>404</v>
      </c>
      <c r="O36" s="18" t="s">
        <v>404</v>
      </c>
      <c r="P36" s="20" t="s">
        <v>404</v>
      </c>
      <c r="Q36" s="18" t="n">
        <v>446.14926587</v>
      </c>
      <c r="R36" s="20" t="n">
        <v>15.07601837</v>
      </c>
    </row>
    <row r="37" spans="1:18">
      <c r="A37" s="15" t="s">
        <v>434</v>
      </c>
      <c r="B37" s="17" t="n">
        <v>5458</v>
      </c>
      <c r="C37" s="18">
        <f>(0.0/B37*100)</f>
        <v/>
      </c>
      <c r="D37" s="19" t="n">
        <v>5458</v>
      </c>
      <c r="E37" s="18" t="n">
        <v>494.33778195</v>
      </c>
      <c r="F37" s="20" t="n">
        <v>3.44963664</v>
      </c>
      <c r="G37" s="18" t="n">
        <v>490.6219794</v>
      </c>
      <c r="H37" s="20" t="n">
        <v>8.93129461</v>
      </c>
      <c r="I37" s="18" t="s">
        <v>404</v>
      </c>
      <c r="J37" s="20" t="s">
        <v>404</v>
      </c>
      <c r="K37" s="18" t="s">
        <v>404</v>
      </c>
      <c r="L37" s="20" t="s">
        <v>404</v>
      </c>
      <c r="M37" s="18" t="s">
        <v>404</v>
      </c>
      <c r="N37" s="20" t="s">
        <v>404</v>
      </c>
      <c r="O37" s="18" t="s">
        <v>404</v>
      </c>
      <c r="P37" s="20" t="s">
        <v>404</v>
      </c>
      <c r="Q37" s="18" t="n">
        <v>518.89892356</v>
      </c>
      <c r="R37" s="20" t="n">
        <v>13.01259277</v>
      </c>
    </row>
    <row r="38" spans="1:18">
      <c r="A38" s="15" t="s">
        <v>435</v>
      </c>
      <c r="B38" s="17" t="n">
        <v>5860</v>
      </c>
      <c r="C38" s="18">
        <f>(268.0/B38*100)</f>
        <v/>
      </c>
      <c r="D38" s="19" t="n">
        <v>5592</v>
      </c>
      <c r="E38" s="18" t="n">
        <v>522.09949342</v>
      </c>
      <c r="F38" s="20" t="n">
        <v>3.51102849</v>
      </c>
      <c r="G38" s="18" t="n">
        <v>509.30164533</v>
      </c>
      <c r="H38" s="20" t="n">
        <v>12.59101176</v>
      </c>
      <c r="I38" s="18" t="s">
        <v>404</v>
      </c>
      <c r="J38" s="20" t="s">
        <v>404</v>
      </c>
      <c r="K38" s="18" t="s">
        <v>404</v>
      </c>
      <c r="L38" s="20" t="s">
        <v>404</v>
      </c>
      <c r="M38" s="18" t="s">
        <v>404</v>
      </c>
      <c r="N38" s="20" t="s">
        <v>404</v>
      </c>
      <c r="O38" s="18" t="s">
        <v>404</v>
      </c>
      <c r="P38" s="20" t="s">
        <v>404</v>
      </c>
      <c r="Q38" s="18" t="n">
        <v>525.20598875</v>
      </c>
      <c r="R38" s="20" t="n">
        <v>37.57075138</v>
      </c>
    </row>
    <row r="39" spans="1:18">
      <c r="A39" s="15" t="s">
        <v>436</v>
      </c>
      <c r="B39" s="17" t="n">
        <v>5895</v>
      </c>
      <c r="C39" s="18">
        <f>(0.0/B39*100)</f>
        <v/>
      </c>
      <c r="D39" s="19" t="n">
        <v>5895</v>
      </c>
      <c r="E39" s="18" t="n">
        <v>447.03115441</v>
      </c>
      <c r="F39" s="20" t="n">
        <v>7.82070629</v>
      </c>
      <c r="G39" s="18" t="n">
        <v>405.05199489</v>
      </c>
      <c r="H39" s="20" t="n">
        <v>5.26959324</v>
      </c>
      <c r="I39" s="18" t="s">
        <v>404</v>
      </c>
      <c r="J39" s="20" t="s">
        <v>404</v>
      </c>
      <c r="K39" s="18" t="s">
        <v>404</v>
      </c>
      <c r="L39" s="20" t="s">
        <v>404</v>
      </c>
      <c r="M39" s="18" t="s">
        <v>404</v>
      </c>
      <c r="N39" s="20" t="s">
        <v>404</v>
      </c>
      <c r="O39" s="18" t="s">
        <v>404</v>
      </c>
      <c r="P39" s="20" t="s">
        <v>404</v>
      </c>
      <c r="Q39" s="18" t="n">
        <v>384.66267757</v>
      </c>
      <c r="R39" s="20" t="n">
        <v>9.83082714</v>
      </c>
    </row>
    <row r="40" spans="1:18">
      <c r="A40" s="15" t="s">
        <v>437</v>
      </c>
      <c r="B40" s="17" t="n">
        <v>14157</v>
      </c>
      <c r="C40" s="18">
        <f>(2628.0/B40*100)</f>
        <v/>
      </c>
      <c r="D40" s="19" t="n">
        <v>11529</v>
      </c>
      <c r="E40" s="18" t="n">
        <v>492.15645614</v>
      </c>
      <c r="F40" s="20" t="n">
        <v>3.47370803</v>
      </c>
      <c r="G40" s="18" t="n">
        <v>496.55012279</v>
      </c>
      <c r="H40" s="20" t="n">
        <v>10.43434371</v>
      </c>
      <c r="I40" s="18" t="s">
        <v>404</v>
      </c>
      <c r="J40" s="20" t="s">
        <v>404</v>
      </c>
      <c r="K40" s="18" t="s">
        <v>404</v>
      </c>
      <c r="L40" s="20" t="s">
        <v>404</v>
      </c>
      <c r="M40" s="18" t="s">
        <v>404</v>
      </c>
      <c r="N40" s="20" t="s">
        <v>404</v>
      </c>
      <c r="O40" s="18" t="s">
        <v>404</v>
      </c>
      <c r="P40" s="20" t="s">
        <v>404</v>
      </c>
      <c r="Q40" s="18" t="n">
        <v>505.53904745</v>
      </c>
      <c r="R40" s="20" t="n">
        <v>13.09301369</v>
      </c>
    </row>
    <row r="41" spans="1:18">
      <c r="A41" s="15" t="s">
        <v>438</v>
      </c>
      <c r="B41" s="17" t="n">
        <v>5712</v>
      </c>
      <c r="C41" s="18">
        <f>(70.0/B41*100)</f>
        <v/>
      </c>
      <c r="D41" s="19" t="n">
        <v>5642</v>
      </c>
      <c r="E41" s="18" t="n">
        <v>473.79350895</v>
      </c>
      <c r="F41" s="20" t="n">
        <v>3.32327846</v>
      </c>
      <c r="G41" s="18" t="n">
        <v>443.02322694</v>
      </c>
      <c r="H41" s="20" t="n">
        <v>8.334660019999999</v>
      </c>
      <c r="I41" s="18" t="s">
        <v>404</v>
      </c>
      <c r="J41" s="20" t="s">
        <v>404</v>
      </c>
      <c r="K41" s="18" t="s">
        <v>404</v>
      </c>
      <c r="L41" s="20" t="s">
        <v>404</v>
      </c>
      <c r="M41" s="18" t="s">
        <v>404</v>
      </c>
      <c r="N41" s="20" t="s">
        <v>404</v>
      </c>
      <c r="O41" s="18" t="s">
        <v>404</v>
      </c>
      <c r="P41" s="20" t="s">
        <v>404</v>
      </c>
      <c r="Q41" s="18" t="n">
        <v>470.33606486</v>
      </c>
      <c r="R41" s="20" t="n">
        <v>22.84769527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431.25100702</v>
      </c>
      <c r="F44" s="20" t="n">
        <v>6.11033737</v>
      </c>
      <c r="G44" s="18" t="n">
        <v>401.9760308</v>
      </c>
      <c r="H44" s="20" t="n">
        <v>3.34540434</v>
      </c>
      <c r="I44" s="18" t="s">
        <v>404</v>
      </c>
      <c r="J44" s="20" t="s">
        <v>404</v>
      </c>
      <c r="K44" s="18" t="s">
        <v>404</v>
      </c>
      <c r="L44" s="20" t="s">
        <v>404</v>
      </c>
      <c r="M44" s="18" t="s">
        <v>404</v>
      </c>
      <c r="N44" s="20" t="s">
        <v>404</v>
      </c>
      <c r="O44" s="18" t="s">
        <v>404</v>
      </c>
      <c r="P44" s="20" t="s">
        <v>404</v>
      </c>
      <c r="Q44" s="18" t="n">
        <v>376.96004011</v>
      </c>
      <c r="R44" s="20" t="n">
        <v>22.44881248</v>
      </c>
    </row>
    <row r="45" spans="1:18">
      <c r="A45" s="15" t="s">
        <v>442</v>
      </c>
      <c r="B45" s="17" t="n">
        <v>5519</v>
      </c>
      <c r="C45" s="18">
        <f>(0.0/B45*100)</f>
        <v/>
      </c>
      <c r="D45" s="19" t="n">
        <v>5519</v>
      </c>
      <c r="E45" s="18" t="n">
        <v>362.03666711</v>
      </c>
      <c r="F45" s="20" t="n">
        <v>3.66597109</v>
      </c>
      <c r="G45" s="18" t="n">
        <v>356.49706105</v>
      </c>
      <c r="H45" s="20" t="n">
        <v>9.958151640000001</v>
      </c>
      <c r="I45" s="18" t="s">
        <v>404</v>
      </c>
      <c r="J45" s="20" t="s">
        <v>404</v>
      </c>
      <c r="K45" s="18" t="s">
        <v>404</v>
      </c>
      <c r="L45" s="20" t="s">
        <v>404</v>
      </c>
      <c r="M45" s="18" t="s">
        <v>404</v>
      </c>
      <c r="N45" s="20" t="s">
        <v>404</v>
      </c>
      <c r="O45" s="18" t="s">
        <v>404</v>
      </c>
      <c r="P45" s="20" t="s">
        <v>404</v>
      </c>
      <c r="Q45" s="18" t="n">
        <v>347.51006985</v>
      </c>
      <c r="R45" s="20" t="n">
        <v>6.52847209</v>
      </c>
    </row>
    <row r="46" spans="1:18">
      <c r="A46" s="15" t="s">
        <v>443</v>
      </c>
      <c r="B46" s="17" t="n">
        <v>23141</v>
      </c>
      <c r="C46" s="18">
        <f>(4196.0/B46*100)</f>
        <v/>
      </c>
      <c r="D46" s="19" t="n">
        <v>18945</v>
      </c>
      <c r="E46" s="18" t="n">
        <v>396.76559538</v>
      </c>
      <c r="F46" s="20" t="n">
        <v>4.90080797</v>
      </c>
      <c r="G46" s="18" t="n">
        <v>366.75072007</v>
      </c>
      <c r="H46" s="20" t="n">
        <v>4.00584098</v>
      </c>
      <c r="I46" s="18" t="s">
        <v>404</v>
      </c>
      <c r="J46" s="20" t="s">
        <v>404</v>
      </c>
      <c r="K46" s="18" t="s">
        <v>404</v>
      </c>
      <c r="L46" s="20" t="s">
        <v>404</v>
      </c>
      <c r="M46" s="18" t="s">
        <v>404</v>
      </c>
      <c r="N46" s="20" t="s">
        <v>404</v>
      </c>
      <c r="O46" s="18" t="s">
        <v>404</v>
      </c>
      <c r="P46" s="20" t="s">
        <v>404</v>
      </c>
      <c r="Q46" s="18" t="n">
        <v>355.32611673</v>
      </c>
      <c r="R46" s="20" t="n">
        <v>14.85249795</v>
      </c>
    </row>
    <row r="47" spans="1:18">
      <c r="A47" s="15" t="s">
        <v>444</v>
      </c>
      <c r="B47" s="17" t="n">
        <v>5928</v>
      </c>
      <c r="C47" s="18">
        <f>(0.0/B47*100)</f>
        <v/>
      </c>
      <c r="D47" s="19" t="n">
        <v>5928</v>
      </c>
      <c r="E47" s="18" t="n">
        <v>451.02131217</v>
      </c>
      <c r="F47" s="20" t="n">
        <v>6.36193949</v>
      </c>
      <c r="G47" s="18" t="n">
        <v>424.28594941</v>
      </c>
      <c r="H47" s="20" t="n">
        <v>9.18811545</v>
      </c>
      <c r="I47" s="18" t="s">
        <v>404</v>
      </c>
      <c r="J47" s="20" t="s">
        <v>404</v>
      </c>
      <c r="K47" s="18" t="s">
        <v>404</v>
      </c>
      <c r="L47" s="20" t="s">
        <v>404</v>
      </c>
      <c r="M47" s="18" t="s">
        <v>404</v>
      </c>
      <c r="N47" s="20" t="s">
        <v>404</v>
      </c>
      <c r="O47" s="18" t="s">
        <v>404</v>
      </c>
      <c r="P47" s="20" t="s">
        <v>404</v>
      </c>
      <c r="Q47" s="18" t="n">
        <v>448.64520203</v>
      </c>
      <c r="R47" s="20" t="n">
        <v>28.07950507</v>
      </c>
    </row>
    <row r="48" spans="1:18">
      <c r="A48" s="15" t="s">
        <v>445</v>
      </c>
      <c r="B48" s="17" t="n">
        <v>9841</v>
      </c>
      <c r="C48" s="18">
        <f>(0.0/B48*100)</f>
        <v/>
      </c>
      <c r="D48" s="19" t="n">
        <v>9841</v>
      </c>
      <c r="E48" s="18" t="n">
        <v>548.04120788</v>
      </c>
      <c r="F48" s="20" t="n">
        <v>7.99782288</v>
      </c>
      <c r="G48" s="18" t="n">
        <v>514.31987123</v>
      </c>
      <c r="H48" s="20" t="n">
        <v>7.43944972</v>
      </c>
      <c r="I48" s="18" t="s">
        <v>404</v>
      </c>
      <c r="J48" s="20" t="s">
        <v>404</v>
      </c>
      <c r="K48" s="18" t="s">
        <v>404</v>
      </c>
      <c r="L48" s="20" t="s">
        <v>404</v>
      </c>
      <c r="M48" s="18" t="s">
        <v>404</v>
      </c>
      <c r="N48" s="20" t="s">
        <v>404</v>
      </c>
      <c r="O48" s="18" t="s">
        <v>404</v>
      </c>
      <c r="P48" s="20" t="s">
        <v>404</v>
      </c>
      <c r="Q48" s="18" t="n">
        <v>479.35837736</v>
      </c>
      <c r="R48" s="20" t="n">
        <v>38.95750931</v>
      </c>
    </row>
    <row r="49" spans="1:18">
      <c r="A49" s="15" t="s">
        <v>446</v>
      </c>
      <c r="B49" s="17" t="n">
        <v>6349</v>
      </c>
      <c r="C49" s="18">
        <f>(52.0/B49*100)</f>
        <v/>
      </c>
      <c r="D49" s="19" t="n">
        <v>6297</v>
      </c>
      <c r="E49" s="18" t="n">
        <v>418.66988844</v>
      </c>
      <c r="F49" s="20" t="n">
        <v>3.66060819</v>
      </c>
      <c r="G49" s="18" t="n">
        <v>390.63858463</v>
      </c>
      <c r="H49" s="20" t="n">
        <v>4.81968635</v>
      </c>
      <c r="I49" s="18" t="s">
        <v>404</v>
      </c>
      <c r="J49" s="20" t="s">
        <v>404</v>
      </c>
      <c r="K49" s="18" t="s">
        <v>404</v>
      </c>
      <c r="L49" s="20" t="s">
        <v>404</v>
      </c>
      <c r="M49" s="18" t="s">
        <v>404</v>
      </c>
      <c r="N49" s="20" t="s">
        <v>404</v>
      </c>
      <c r="O49" s="18" t="s">
        <v>404</v>
      </c>
      <c r="P49" s="20" t="s">
        <v>404</v>
      </c>
      <c r="Q49" s="18" t="n">
        <v>373.85338064</v>
      </c>
      <c r="R49" s="20" t="n">
        <v>9.60255111</v>
      </c>
    </row>
    <row r="50" spans="1:18">
      <c r="A50" s="15" t="s">
        <v>447</v>
      </c>
      <c r="B50" s="17" t="n">
        <v>11795</v>
      </c>
      <c r="C50" s="18">
        <f>(1031.0/B50*100)</f>
        <v/>
      </c>
      <c r="D50" s="19" t="n">
        <v>10764</v>
      </c>
      <c r="E50" s="18" t="n">
        <v>401.27182262</v>
      </c>
      <c r="F50" s="20" t="n">
        <v>3.66190808</v>
      </c>
      <c r="G50" s="18" t="n">
        <v>379.68708569</v>
      </c>
      <c r="H50" s="20" t="n">
        <v>4.50646247</v>
      </c>
      <c r="I50" s="18" t="s">
        <v>404</v>
      </c>
      <c r="J50" s="20" t="s">
        <v>404</v>
      </c>
      <c r="K50" s="18" t="s">
        <v>404</v>
      </c>
      <c r="L50" s="20" t="s">
        <v>404</v>
      </c>
      <c r="M50" s="18" t="s">
        <v>404</v>
      </c>
      <c r="N50" s="20" t="s">
        <v>404</v>
      </c>
      <c r="O50" s="18" t="s">
        <v>404</v>
      </c>
      <c r="P50" s="20" t="s">
        <v>404</v>
      </c>
      <c r="Q50" s="18" t="n">
        <v>391.6621079</v>
      </c>
      <c r="R50" s="20" t="n">
        <v>12.84544097</v>
      </c>
    </row>
    <row r="51" spans="1:18">
      <c r="A51" s="15" t="s">
        <v>448</v>
      </c>
      <c r="B51" s="17" t="n">
        <v>6866</v>
      </c>
      <c r="C51" s="18">
        <f>(0.0/B51*100)</f>
        <v/>
      </c>
      <c r="D51" s="19" t="n">
        <v>6866</v>
      </c>
      <c r="E51" s="18" t="n">
        <v>400.53236434</v>
      </c>
      <c r="F51" s="20" t="n">
        <v>4.03644125</v>
      </c>
      <c r="G51" s="18" t="n">
        <v>400.23269436</v>
      </c>
      <c r="H51" s="20" t="n">
        <v>3.34951134</v>
      </c>
      <c r="I51" s="18" t="s">
        <v>404</v>
      </c>
      <c r="J51" s="20" t="s">
        <v>404</v>
      </c>
      <c r="K51" s="18" t="s">
        <v>404</v>
      </c>
      <c r="L51" s="20" t="s">
        <v>404</v>
      </c>
      <c r="M51" s="18" t="s">
        <v>404</v>
      </c>
      <c r="N51" s="20" t="s">
        <v>404</v>
      </c>
      <c r="O51" s="18" t="s">
        <v>404</v>
      </c>
      <c r="P51" s="20" t="s">
        <v>404</v>
      </c>
      <c r="Q51" s="18" t="n">
        <v>393.09275895</v>
      </c>
      <c r="R51" s="20" t="n">
        <v>10.5004629</v>
      </c>
    </row>
    <row r="52" spans="1:18">
      <c r="A52" s="15" t="s">
        <v>449</v>
      </c>
      <c r="B52" s="17" t="n">
        <v>5809</v>
      </c>
      <c r="C52" s="18">
        <f>(0.0/B52*100)</f>
        <v/>
      </c>
      <c r="D52" s="19" t="n">
        <v>5809</v>
      </c>
      <c r="E52" s="18" t="n">
        <v>471.12800254</v>
      </c>
      <c r="F52" s="20" t="n">
        <v>5.45336518</v>
      </c>
      <c r="G52" s="18" t="n">
        <v>459.09408783</v>
      </c>
      <c r="H52" s="20" t="n">
        <v>4.57233172</v>
      </c>
      <c r="I52" s="18" t="s">
        <v>404</v>
      </c>
      <c r="J52" s="20" t="s">
        <v>404</v>
      </c>
      <c r="K52" s="18" t="s">
        <v>404</v>
      </c>
      <c r="L52" s="20" t="s">
        <v>404</v>
      </c>
      <c r="M52" s="18" t="s">
        <v>404</v>
      </c>
      <c r="N52" s="20" t="s">
        <v>404</v>
      </c>
      <c r="O52" s="18" t="s">
        <v>404</v>
      </c>
      <c r="P52" s="20" t="s">
        <v>404</v>
      </c>
      <c r="Q52" s="18" t="n">
        <v>415.06206374</v>
      </c>
      <c r="R52" s="20" t="n">
        <v>13.14237675</v>
      </c>
    </row>
    <row r="53" spans="1:18">
      <c r="A53" s="15" t="s">
        <v>450</v>
      </c>
      <c r="B53" s="17" t="n">
        <v>5571</v>
      </c>
      <c r="C53" s="18">
        <f>(0.0/B53*100)</f>
        <v/>
      </c>
      <c r="D53" s="19" t="n">
        <v>5571</v>
      </c>
      <c r="E53" s="18" t="n">
        <v>437.23264443</v>
      </c>
      <c r="F53" s="20" t="n">
        <v>1.62082961</v>
      </c>
      <c r="G53" s="18" t="n">
        <v>438.7853969</v>
      </c>
      <c r="H53" s="20" t="n">
        <v>8.42970227</v>
      </c>
      <c r="I53" s="18" t="s">
        <v>404</v>
      </c>
      <c r="J53" s="20" t="s">
        <v>404</v>
      </c>
      <c r="K53" s="18" t="s">
        <v>404</v>
      </c>
      <c r="L53" s="20" t="s">
        <v>404</v>
      </c>
      <c r="M53" s="18" t="s">
        <v>404</v>
      </c>
      <c r="N53" s="20" t="s">
        <v>404</v>
      </c>
      <c r="O53" s="18" t="s">
        <v>404</v>
      </c>
      <c r="P53" s="20" t="s">
        <v>404</v>
      </c>
      <c r="Q53" s="18" t="n">
        <v>426.50005276</v>
      </c>
      <c r="R53" s="20" t="n">
        <v>11.53648328</v>
      </c>
    </row>
    <row r="54" spans="1:18">
      <c r="A54" s="15" t="s">
        <v>451</v>
      </c>
      <c r="B54" s="17" t="n">
        <v>4740</v>
      </c>
      <c r="C54" s="18">
        <f>(199.0/B54*100)</f>
        <v/>
      </c>
      <c r="D54" s="19" t="n">
        <v>4541</v>
      </c>
      <c r="E54" s="18" t="n">
        <v>337.39687407</v>
      </c>
      <c r="F54" s="20" t="n">
        <v>3.99205898</v>
      </c>
      <c r="G54" s="18" t="n">
        <v>317.25850388</v>
      </c>
      <c r="H54" s="20" t="n">
        <v>5.26592108</v>
      </c>
      <c r="I54" s="18" t="s">
        <v>404</v>
      </c>
      <c r="J54" s="20" t="s">
        <v>404</v>
      </c>
      <c r="K54" s="18" t="s">
        <v>404</v>
      </c>
      <c r="L54" s="20" t="s">
        <v>404</v>
      </c>
      <c r="M54" s="18" t="s">
        <v>404</v>
      </c>
      <c r="N54" s="20" t="s">
        <v>404</v>
      </c>
      <c r="O54" s="18" t="s">
        <v>404</v>
      </c>
      <c r="P54" s="20" t="s">
        <v>404</v>
      </c>
      <c r="Q54" s="18" t="n">
        <v>298.97342834</v>
      </c>
      <c r="R54" s="20" t="n">
        <v>8.77928275</v>
      </c>
    </row>
    <row r="55" spans="1:18">
      <c r="A55" s="15" t="s">
        <v>452</v>
      </c>
      <c r="B55" s="17" t="n">
        <v>5316</v>
      </c>
      <c r="C55" s="18">
        <f>(43.0/B55*100)</f>
        <v/>
      </c>
      <c r="D55" s="19" t="n">
        <v>5273</v>
      </c>
      <c r="E55" s="18" t="n">
        <v>409.65036311</v>
      </c>
      <c r="F55" s="20" t="n">
        <v>4.04067437</v>
      </c>
      <c r="G55" s="18" t="n">
        <v>395.81967319</v>
      </c>
      <c r="H55" s="20" t="n">
        <v>4.91675868</v>
      </c>
      <c r="I55" s="18" t="s">
        <v>404</v>
      </c>
      <c r="J55" s="20" t="s">
        <v>404</v>
      </c>
      <c r="K55" s="18" t="s">
        <v>404</v>
      </c>
      <c r="L55" s="20" t="s">
        <v>404</v>
      </c>
      <c r="M55" s="18" t="s">
        <v>404</v>
      </c>
      <c r="N55" s="20" t="s">
        <v>404</v>
      </c>
      <c r="O55" s="18" t="s">
        <v>404</v>
      </c>
      <c r="P55" s="20" t="s">
        <v>404</v>
      </c>
      <c r="Q55" s="18" t="n">
        <v>322.75699679</v>
      </c>
      <c r="R55" s="20" t="n">
        <v>16.69772076</v>
      </c>
    </row>
    <row r="56" spans="1:18">
      <c r="A56" s="15" t="s">
        <v>453</v>
      </c>
      <c r="B56" s="17" t="n">
        <v>5359</v>
      </c>
      <c r="C56" s="18">
        <f>(0.0/B56*100)</f>
        <v/>
      </c>
      <c r="D56" s="19" t="n">
        <v>5359</v>
      </c>
      <c r="E56" s="18" t="n">
        <v>547.7516447100001</v>
      </c>
      <c r="F56" s="20" t="n">
        <v>3.33135431</v>
      </c>
      <c r="G56" s="18" t="n">
        <v>571.97151104</v>
      </c>
      <c r="H56" s="20" t="n">
        <v>20.91255926</v>
      </c>
      <c r="I56" s="18" t="s">
        <v>404</v>
      </c>
      <c r="J56" s="20" t="s">
        <v>404</v>
      </c>
      <c r="K56" s="18" t="s">
        <v>404</v>
      </c>
      <c r="L56" s="20" t="s">
        <v>404</v>
      </c>
      <c r="M56" s="18" t="s">
        <v>404</v>
      </c>
      <c r="N56" s="20" t="s">
        <v>404</v>
      </c>
      <c r="O56" s="18" t="s">
        <v>404</v>
      </c>
      <c r="P56" s="20" t="s">
        <v>404</v>
      </c>
      <c r="Q56" s="18" t="n">
        <v>539.01062045</v>
      </c>
      <c r="R56" s="20" t="n">
        <v>11.70498788</v>
      </c>
    </row>
    <row r="57" spans="1:18">
      <c r="A57" s="15" t="s">
        <v>454</v>
      </c>
      <c r="B57" s="17" t="n">
        <v>6513</v>
      </c>
      <c r="C57" s="18">
        <f>(0.0/B57*100)</f>
        <v/>
      </c>
      <c r="D57" s="19" t="n">
        <v>6513</v>
      </c>
      <c r="E57" s="18" t="n">
        <v>403.92764254</v>
      </c>
      <c r="F57" s="20" t="n">
        <v>4.49430945</v>
      </c>
      <c r="G57" s="18" t="n">
        <v>365.71837206</v>
      </c>
      <c r="H57" s="20" t="n">
        <v>5.70744499</v>
      </c>
      <c r="I57" s="18" t="s">
        <v>404</v>
      </c>
      <c r="J57" s="20" t="s">
        <v>404</v>
      </c>
      <c r="K57" s="18" t="s">
        <v>404</v>
      </c>
      <c r="L57" s="20" t="s">
        <v>404</v>
      </c>
      <c r="M57" s="18" t="s">
        <v>404</v>
      </c>
      <c r="N57" s="20" t="s">
        <v>404</v>
      </c>
      <c r="O57" s="18" t="s">
        <v>404</v>
      </c>
      <c r="P57" s="20" t="s">
        <v>404</v>
      </c>
      <c r="Q57" s="18" t="n">
        <v>377.01500912</v>
      </c>
      <c r="R57" s="20" t="n">
        <v>9.714858639999999</v>
      </c>
    </row>
    <row r="58" spans="1:18">
      <c r="A58" s="15" t="s">
        <v>455</v>
      </c>
      <c r="B58" s="17" t="n">
        <v>7267</v>
      </c>
      <c r="C58" s="18">
        <f>(0.0/B58*100)</f>
        <v/>
      </c>
      <c r="D58" s="19" t="n">
        <v>7267</v>
      </c>
      <c r="E58" s="18" t="n">
        <v>384.27343241</v>
      </c>
      <c r="F58" s="20" t="n">
        <v>3.03571726</v>
      </c>
      <c r="G58" s="18" t="n">
        <v>358.65725823</v>
      </c>
      <c r="H58" s="20" t="n">
        <v>8.922430820000001</v>
      </c>
      <c r="I58" s="18" t="s">
        <v>404</v>
      </c>
      <c r="J58" s="20" t="s">
        <v>404</v>
      </c>
      <c r="K58" s="18" t="s">
        <v>404</v>
      </c>
      <c r="L58" s="20" t="s">
        <v>404</v>
      </c>
      <c r="M58" s="18" t="s">
        <v>404</v>
      </c>
      <c r="N58" s="20" t="s">
        <v>404</v>
      </c>
      <c r="O58" s="18" t="s">
        <v>404</v>
      </c>
      <c r="P58" s="20" t="s">
        <v>404</v>
      </c>
      <c r="Q58" s="18" t="n">
        <v>399.2683441</v>
      </c>
      <c r="R58" s="20" t="n">
        <v>17.49584571</v>
      </c>
    </row>
    <row r="59" spans="1:18">
      <c r="A59" s="15" t="s">
        <v>456</v>
      </c>
      <c r="B59" s="17" t="n">
        <v>4826</v>
      </c>
      <c r="C59" s="18">
        <f>(0.0/B59*100)</f>
        <v/>
      </c>
      <c r="D59" s="19" t="n">
        <v>4826</v>
      </c>
      <c r="E59" s="18" t="n">
        <v>370.61395871</v>
      </c>
      <c r="F59" s="20" t="n">
        <v>3.71177426</v>
      </c>
      <c r="G59" s="18" t="n">
        <v>357.85282653</v>
      </c>
      <c r="H59" s="20" t="n">
        <v>1.76464047</v>
      </c>
      <c r="I59" s="18" t="s">
        <v>404</v>
      </c>
      <c r="J59" s="20" t="s">
        <v>404</v>
      </c>
      <c r="K59" s="18" t="s">
        <v>404</v>
      </c>
      <c r="L59" s="20" t="s">
        <v>404</v>
      </c>
      <c r="M59" s="18" t="s">
        <v>404</v>
      </c>
      <c r="N59" s="20" t="s">
        <v>404</v>
      </c>
      <c r="O59" s="18" t="s">
        <v>404</v>
      </c>
      <c r="P59" s="20" t="s">
        <v>404</v>
      </c>
      <c r="Q59" s="18" t="n">
        <v>375.40837931</v>
      </c>
      <c r="R59" s="20" t="n">
        <v>6.74533544</v>
      </c>
    </row>
    <row r="60" spans="1:18">
      <c r="A60" s="15" t="s">
        <v>457</v>
      </c>
      <c r="B60" s="17" t="n">
        <v>4546</v>
      </c>
      <c r="C60" s="18">
        <f>(0.0/B60*100)</f>
        <v/>
      </c>
      <c r="D60" s="19" t="n">
        <v>4546</v>
      </c>
      <c r="E60" s="18" t="n">
        <v>407.11490919</v>
      </c>
      <c r="F60" s="20" t="n">
        <v>4.44302922</v>
      </c>
      <c r="G60" s="18" t="n">
        <v>356.71546466</v>
      </c>
      <c r="H60" s="20" t="n">
        <v>9.8754793</v>
      </c>
      <c r="I60" s="18" t="s">
        <v>404</v>
      </c>
      <c r="J60" s="20" t="s">
        <v>404</v>
      </c>
      <c r="K60" s="18" t="s">
        <v>404</v>
      </c>
      <c r="L60" s="20" t="s">
        <v>404</v>
      </c>
      <c r="M60" s="18" t="s">
        <v>404</v>
      </c>
      <c r="N60" s="20" t="s">
        <v>404</v>
      </c>
      <c r="O60" s="18" t="s">
        <v>404</v>
      </c>
      <c r="P60" s="20" t="s">
        <v>404</v>
      </c>
      <c r="Q60" s="18" t="n">
        <v>338.76090819</v>
      </c>
      <c r="R60" s="20" t="n">
        <v>21.57845708</v>
      </c>
    </row>
    <row r="61" spans="1:18">
      <c r="A61" s="15" t="s">
        <v>458</v>
      </c>
      <c r="B61" s="17" t="n">
        <v>6525</v>
      </c>
      <c r="C61" s="18">
        <f>(0.0/B61*100)</f>
        <v/>
      </c>
      <c r="D61" s="19" t="n">
        <v>6525</v>
      </c>
      <c r="E61" s="18" t="n">
        <v>483.97228158</v>
      </c>
      <c r="F61" s="20" t="n">
        <v>2.96635313</v>
      </c>
      <c r="G61" s="18" t="n">
        <v>466.39923554</v>
      </c>
      <c r="H61" s="20" t="n">
        <v>5.52988712</v>
      </c>
      <c r="I61" s="18" t="s">
        <v>404</v>
      </c>
      <c r="J61" s="20" t="s">
        <v>404</v>
      </c>
      <c r="K61" s="18" t="s">
        <v>404</v>
      </c>
      <c r="L61" s="20" t="s">
        <v>404</v>
      </c>
      <c r="M61" s="18" t="s">
        <v>404</v>
      </c>
      <c r="N61" s="20" t="s">
        <v>404</v>
      </c>
      <c r="O61" s="18" t="s">
        <v>404</v>
      </c>
      <c r="P61" s="20" t="s">
        <v>404</v>
      </c>
      <c r="Q61" s="18" t="n">
        <v>441.6489782</v>
      </c>
      <c r="R61" s="20" t="n">
        <v>29.03424802</v>
      </c>
    </row>
    <row r="62" spans="1:18">
      <c r="A62" s="15" t="s">
        <v>459</v>
      </c>
      <c r="B62" s="17" t="n">
        <v>4476</v>
      </c>
      <c r="C62" s="18">
        <f>(0.0/B62*100)</f>
        <v/>
      </c>
      <c r="D62" s="19" t="n">
        <v>4476</v>
      </c>
      <c r="E62" s="18" t="n">
        <v>543.84745751</v>
      </c>
      <c r="F62" s="20" t="n">
        <v>1.10550738</v>
      </c>
      <c r="G62" s="18" t="n">
        <v>543.23489117</v>
      </c>
      <c r="H62" s="20" t="n">
        <v>4.69176336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380.32390541</v>
      </c>
      <c r="F63" s="20" t="n">
        <v>1.88684806</v>
      </c>
      <c r="G63" s="18" t="n">
        <v>345.25483602</v>
      </c>
      <c r="H63" s="20" t="n">
        <v>2.63676983</v>
      </c>
      <c r="I63" s="18" t="s">
        <v>404</v>
      </c>
      <c r="J63" s="20" t="s">
        <v>404</v>
      </c>
      <c r="K63" s="18" t="s">
        <v>404</v>
      </c>
      <c r="L63" s="20" t="s">
        <v>404</v>
      </c>
      <c r="M63" s="18" t="s">
        <v>404</v>
      </c>
      <c r="N63" s="20" t="s">
        <v>404</v>
      </c>
      <c r="O63" s="18" t="s">
        <v>404</v>
      </c>
      <c r="P63" s="20" t="s">
        <v>404</v>
      </c>
      <c r="Q63" s="18" t="n">
        <v>402.29519311</v>
      </c>
      <c r="R63" s="20" t="n">
        <v>5.04906621</v>
      </c>
    </row>
    <row r="64" spans="1:18">
      <c r="A64" s="15" t="s">
        <v>461</v>
      </c>
      <c r="B64" s="17" t="n">
        <v>3634</v>
      </c>
      <c r="C64" s="18">
        <f>(27.0/B64*100)</f>
        <v/>
      </c>
      <c r="D64" s="19" t="n">
        <v>3607</v>
      </c>
      <c r="E64" s="18" t="n">
        <v>478.74492056</v>
      </c>
      <c r="F64" s="20" t="n">
        <v>1.69999079</v>
      </c>
      <c r="G64" s="18" t="n">
        <v>462.06924841</v>
      </c>
      <c r="H64" s="20" t="n">
        <v>11.74474224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419.31340879</v>
      </c>
      <c r="F65" s="20" t="n">
        <v>2.98296707</v>
      </c>
      <c r="G65" s="18" t="n">
        <v>420.00001478</v>
      </c>
      <c r="H65" s="20" t="n">
        <v>6.17784443</v>
      </c>
      <c r="I65" s="18" t="s">
        <v>404</v>
      </c>
      <c r="J65" s="20" t="s">
        <v>404</v>
      </c>
      <c r="K65" s="18" t="s">
        <v>404</v>
      </c>
      <c r="L65" s="20" t="s">
        <v>404</v>
      </c>
      <c r="M65" s="18" t="s">
        <v>404</v>
      </c>
      <c r="N65" s="20" t="s">
        <v>404</v>
      </c>
      <c r="O65" s="18" t="s">
        <v>404</v>
      </c>
      <c r="P65" s="20" t="s">
        <v>404</v>
      </c>
      <c r="Q65" s="18" t="n">
        <v>442.19420498</v>
      </c>
      <c r="R65" s="20" t="n">
        <v>9.472932780000001</v>
      </c>
    </row>
    <row r="66" spans="1:18">
      <c r="A66" s="15" t="s">
        <v>463</v>
      </c>
      <c r="B66" s="17" t="n">
        <v>5665</v>
      </c>
      <c r="C66" s="18">
        <f>(0.0/B66*100)</f>
        <v/>
      </c>
      <c r="D66" s="19" t="n">
        <v>5665</v>
      </c>
      <c r="E66" s="18" t="n">
        <v>413.81393882</v>
      </c>
      <c r="F66" s="20" t="n">
        <v>1.8912988</v>
      </c>
      <c r="G66" s="18" t="n">
        <v>423.5785102</v>
      </c>
      <c r="H66" s="20" t="n">
        <v>1.95344047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399.73573109</v>
      </c>
      <c r="F67" s="20" t="n">
        <v>4.49942813</v>
      </c>
      <c r="G67" s="18" t="n">
        <v>375.38671708</v>
      </c>
      <c r="H67" s="20" t="n">
        <v>3.53312974</v>
      </c>
      <c r="I67" s="18" t="s">
        <v>404</v>
      </c>
      <c r="J67" s="20" t="s">
        <v>404</v>
      </c>
      <c r="K67" s="18" t="s">
        <v>404</v>
      </c>
      <c r="L67" s="20" t="s">
        <v>404</v>
      </c>
      <c r="M67" s="18" t="s">
        <v>404</v>
      </c>
      <c r="N67" s="20" t="s">
        <v>404</v>
      </c>
      <c r="O67" s="18" t="s">
        <v>404</v>
      </c>
      <c r="P67" s="20" t="s">
        <v>404</v>
      </c>
      <c r="Q67" s="18" t="n">
        <v>377.99795303</v>
      </c>
      <c r="R67" s="20" t="n">
        <v>11.96637849</v>
      </c>
    </row>
    <row r="68" spans="1:18">
      <c r="A68" s="15" t="s">
        <v>465</v>
      </c>
      <c r="B68" s="17" t="n">
        <v>12083</v>
      </c>
      <c r="C68" s="18">
        <f>(0.0/B68*100)</f>
        <v/>
      </c>
      <c r="D68" s="19" t="n">
        <v>12083</v>
      </c>
      <c r="E68" s="18" t="n">
        <v>402.1320022</v>
      </c>
      <c r="F68" s="20" t="n">
        <v>1.31752299</v>
      </c>
      <c r="G68" s="18" t="n">
        <v>403.87369296</v>
      </c>
      <c r="H68" s="20" t="n">
        <v>3.51903992</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448.09102523</v>
      </c>
      <c r="F69" s="20" t="n">
        <v>5.11174081</v>
      </c>
      <c r="G69" s="18" t="n">
        <v>436.55887812</v>
      </c>
      <c r="H69" s="20" t="n">
        <v>7.21342202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496.95977819</v>
      </c>
      <c r="F70" s="20" t="n">
        <v>3.55852115</v>
      </c>
      <c r="G70" s="18" t="n">
        <v>473.59554159</v>
      </c>
      <c r="H70" s="20" t="n">
        <v>8.01269362</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565.86993136</v>
      </c>
      <c r="F71" s="20" t="n">
        <v>1.47337993</v>
      </c>
      <c r="G71" s="18" t="n">
        <v>498.64182996</v>
      </c>
      <c r="H71" s="20" t="n">
        <v>12.29098413</v>
      </c>
      <c r="I71" s="18" t="s">
        <v>404</v>
      </c>
      <c r="J71" s="20" t="s">
        <v>404</v>
      </c>
      <c r="K71" s="18" t="s">
        <v>404</v>
      </c>
      <c r="L71" s="20" t="s">
        <v>404</v>
      </c>
      <c r="M71" s="18" t="s">
        <v>404</v>
      </c>
      <c r="N71" s="20" t="s">
        <v>404</v>
      </c>
      <c r="O71" s="18" t="s">
        <v>404</v>
      </c>
      <c r="P71" s="20" t="s">
        <v>404</v>
      </c>
      <c r="Q71" s="18" t="n">
        <v>514.88226721</v>
      </c>
      <c r="R71" s="20" t="n">
        <v>9.479765390000001</v>
      </c>
    </row>
    <row r="72" spans="1:18">
      <c r="A72" s="15" t="s">
        <v>469</v>
      </c>
      <c r="B72" s="17" t="n">
        <v>7708</v>
      </c>
      <c r="C72" s="18">
        <f>(0.0/B72*100)</f>
        <v/>
      </c>
      <c r="D72" s="19" t="n">
        <v>7708</v>
      </c>
      <c r="E72" s="18" t="n">
        <v>551.80309299</v>
      </c>
      <c r="F72" s="20" t="n">
        <v>3.23393733</v>
      </c>
      <c r="G72" s="18" t="n">
        <v>501.38535043</v>
      </c>
      <c r="H72" s="20" t="n">
        <v>13.06953842</v>
      </c>
      <c r="I72" s="18" t="s">
        <v>404</v>
      </c>
      <c r="J72" s="20" t="s">
        <v>404</v>
      </c>
      <c r="K72" s="18" t="s">
        <v>404</v>
      </c>
      <c r="L72" s="20" t="s">
        <v>404</v>
      </c>
      <c r="M72" s="18" t="s">
        <v>404</v>
      </c>
      <c r="N72" s="20" t="s">
        <v>404</v>
      </c>
      <c r="O72" s="18" t="s">
        <v>404</v>
      </c>
      <c r="P72" s="20" t="s">
        <v>404</v>
      </c>
      <c r="Q72" s="18" t="n">
        <v>502.82252066</v>
      </c>
      <c r="R72" s="20" t="n">
        <v>14.90952006</v>
      </c>
    </row>
    <row r="73" spans="1:18">
      <c r="A73" s="15" t="s">
        <v>470</v>
      </c>
      <c r="B73" s="17" t="n">
        <v>8249</v>
      </c>
      <c r="C73" s="18">
        <f>(0.0/B73*100)</f>
        <v/>
      </c>
      <c r="D73" s="19" t="n">
        <v>8249</v>
      </c>
      <c r="E73" s="18" t="n">
        <v>425.84670461</v>
      </c>
      <c r="F73" s="20" t="n">
        <v>4.75952277</v>
      </c>
      <c r="G73" s="18" t="n">
        <v>402.29468948</v>
      </c>
      <c r="H73" s="20" t="n">
        <v>4.0293371</v>
      </c>
      <c r="I73" s="18" t="s">
        <v>404</v>
      </c>
      <c r="J73" s="20" t="s">
        <v>404</v>
      </c>
      <c r="K73" s="18" t="s">
        <v>404</v>
      </c>
      <c r="L73" s="20" t="s">
        <v>404</v>
      </c>
      <c r="M73" s="18" t="s">
        <v>404</v>
      </c>
      <c r="N73" s="20" t="s">
        <v>404</v>
      </c>
      <c r="O73" s="18" t="s">
        <v>404</v>
      </c>
      <c r="P73" s="20" t="s">
        <v>404</v>
      </c>
      <c r="Q73" s="18" t="n">
        <v>391.05709565</v>
      </c>
      <c r="R73" s="20" t="n">
        <v>15.32617199</v>
      </c>
    </row>
    <row r="74" spans="1:18">
      <c r="A74" s="15" t="s">
        <v>471</v>
      </c>
      <c r="B74" s="17" t="n">
        <v>4692</v>
      </c>
      <c r="C74" s="18">
        <f>(484.0/B74*100)</f>
        <v/>
      </c>
      <c r="D74" s="19" t="n">
        <v>4208</v>
      </c>
      <c r="E74" s="18" t="n">
        <v>415.66530384</v>
      </c>
      <c r="F74" s="20" t="n">
        <v>1.67262651</v>
      </c>
      <c r="G74" s="18" t="n">
        <v>416.38369981</v>
      </c>
      <c r="H74" s="20" t="n">
        <v>2.52942024</v>
      </c>
      <c r="I74" s="18" t="s">
        <v>404</v>
      </c>
      <c r="J74" s="20" t="s">
        <v>404</v>
      </c>
      <c r="K74" s="18" t="s">
        <v>404</v>
      </c>
      <c r="L74" s="20" t="s">
        <v>404</v>
      </c>
      <c r="M74" s="18" t="s">
        <v>404</v>
      </c>
      <c r="N74" s="20" t="s">
        <v>404</v>
      </c>
      <c r="O74" s="18" t="s">
        <v>404</v>
      </c>
      <c r="P74" s="20" t="s">
        <v>404</v>
      </c>
      <c r="Q74" s="18" t="n">
        <v>394.56463249</v>
      </c>
      <c r="R74" s="20" t="n">
        <v>11.84640762</v>
      </c>
    </row>
    <row r="75" spans="1:18">
      <c r="A75" s="15" t="s">
        <v>472</v>
      </c>
      <c r="B75" s="17" t="n">
        <v>5375</v>
      </c>
      <c r="C75" s="18">
        <f>(483.0/B75*100)</f>
        <v/>
      </c>
      <c r="D75" s="19" t="n">
        <v>4892</v>
      </c>
      <c r="E75" s="18" t="n">
        <v>370.59243902</v>
      </c>
      <c r="F75" s="20" t="n">
        <v>6.51926446</v>
      </c>
      <c r="G75" s="18" t="n">
        <v>365.65949748</v>
      </c>
      <c r="H75" s="20" t="n">
        <v>5.38205538</v>
      </c>
      <c r="I75" s="18" t="s">
        <v>404</v>
      </c>
      <c r="J75" s="20" t="s">
        <v>404</v>
      </c>
      <c r="K75" s="18" t="s">
        <v>404</v>
      </c>
      <c r="L75" s="20" t="s">
        <v>404</v>
      </c>
      <c r="M75" s="18" t="s">
        <v>404</v>
      </c>
      <c r="N75" s="20" t="s">
        <v>404</v>
      </c>
      <c r="O75" s="18" t="s">
        <v>404</v>
      </c>
      <c r="P75" s="20" t="s">
        <v>404</v>
      </c>
      <c r="Q75" s="18" t="n">
        <v>356.54463917</v>
      </c>
      <c r="R75" s="20" t="n">
        <v>20.46822603</v>
      </c>
    </row>
    <row r="76" spans="1:18">
      <c r="A76" s="15" t="s">
        <v>473</v>
      </c>
      <c r="B76" s="17" t="n">
        <v>14167</v>
      </c>
      <c r="C76" s="18">
        <f>(1400.0/B76*100)</f>
        <v/>
      </c>
      <c r="D76" s="19" t="n">
        <v>12767</v>
      </c>
      <c r="E76" s="18" t="n">
        <v>430.12026197</v>
      </c>
      <c r="F76" s="20" t="n">
        <v>2.65495506</v>
      </c>
      <c r="G76" s="18" t="n">
        <v>413.62239947</v>
      </c>
      <c r="H76" s="20" t="n">
        <v>16.49610037</v>
      </c>
      <c r="I76" s="18" t="s">
        <v>404</v>
      </c>
      <c r="J76" s="20" t="s">
        <v>404</v>
      </c>
      <c r="K76" s="18" t="s">
        <v>404</v>
      </c>
      <c r="L76" s="20" t="s">
        <v>404</v>
      </c>
      <c r="M76" s="18" t="s">
        <v>404</v>
      </c>
      <c r="N76" s="20" t="s">
        <v>404</v>
      </c>
      <c r="O76" s="18" t="s">
        <v>404</v>
      </c>
      <c r="P76" s="20" t="s">
        <v>404</v>
      </c>
      <c r="Q76" s="18" t="n">
        <v>426.46807746</v>
      </c>
      <c r="R76" s="20" t="n">
        <v>9.330674399999999</v>
      </c>
    </row>
    <row r="77" spans="1:18">
      <c r="A77" s="15" t="s">
        <v>474</v>
      </c>
      <c r="B77" s="17" t="n">
        <v>6062</v>
      </c>
      <c r="C77" s="18">
        <f>(0.0/B77*100)</f>
        <v/>
      </c>
      <c r="D77" s="19" t="n">
        <v>6062</v>
      </c>
      <c r="E77" s="18" t="n">
        <v>420.19559963</v>
      </c>
      <c r="F77" s="20" t="n">
        <v>2.74162476</v>
      </c>
      <c r="G77" s="18" t="n">
        <v>401.82806144</v>
      </c>
      <c r="H77" s="20" t="n">
        <v>10.57070043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510.595568</v>
      </c>
      <c r="F78" s="20" t="n">
        <v>7.39057702</v>
      </c>
      <c r="G78" s="18" t="n">
        <v>484.03385779</v>
      </c>
      <c r="H78" s="20" t="n">
        <v>5.56655641</v>
      </c>
      <c r="I78" s="18" t="s">
        <v>404</v>
      </c>
      <c r="J78" s="20" t="s">
        <v>404</v>
      </c>
      <c r="K78" s="18" t="s">
        <v>404</v>
      </c>
      <c r="L78" s="20" t="s">
        <v>404</v>
      </c>
      <c r="M78" s="18" t="s">
        <v>404</v>
      </c>
      <c r="N78" s="20" t="s">
        <v>404</v>
      </c>
      <c r="O78" s="18" t="s">
        <v>404</v>
      </c>
      <c r="P78" s="20" t="s">
        <v>404</v>
      </c>
      <c r="Q78" s="18" t="n">
        <v>485.97167301</v>
      </c>
      <c r="R78" s="20" t="n">
        <v>12.98610661</v>
      </c>
    </row>
    <row customHeight="1" ht="25" r="79" spans="1:18">
      <c r="A79" s="15" t="s">
        <v>476</v>
      </c>
      <c r="B79" s="17" t="n">
        <v>1657</v>
      </c>
      <c r="C79" s="18">
        <f>(21.0/B79*100)</f>
        <v/>
      </c>
      <c r="D79" s="19" t="n">
        <v>1636</v>
      </c>
      <c r="E79" s="18" t="n">
        <v>459.6967522</v>
      </c>
      <c r="F79" s="20" t="n">
        <v>7.56759152</v>
      </c>
      <c r="G79" s="18" t="n">
        <v>408.5139331</v>
      </c>
      <c r="H79" s="20" t="n">
        <v>31.88847542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461.96661484</v>
      </c>
      <c r="F80" s="20" t="n">
        <v>4.58216068</v>
      </c>
      <c r="G80" s="18" t="n">
        <v>444.96572481</v>
      </c>
      <c r="H80" s="20" t="n">
        <v>8.935128479999999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450.53349553</v>
      </c>
      <c r="F81" s="20" t="n">
        <v>3.59588164</v>
      </c>
      <c r="G81" s="18" t="n">
        <v>421.62923962</v>
      </c>
      <c r="H81" s="20" t="n">
        <v>7.02819572</v>
      </c>
      <c r="I81" s="18" t="s">
        <v>404</v>
      </c>
      <c r="J81" s="20" t="s">
        <v>404</v>
      </c>
      <c r="K81" s="18" t="s">
        <v>404</v>
      </c>
      <c r="L81" s="20" t="s">
        <v>404</v>
      </c>
      <c r="M81" s="18" t="s">
        <v>404</v>
      </c>
      <c r="N81" s="20" t="s">
        <v>404</v>
      </c>
      <c r="O81" s="18" t="s">
        <v>404</v>
      </c>
      <c r="P81" s="20" t="s">
        <v>404</v>
      </c>
      <c r="Q81" s="18" t="n">
        <v>436.00999599</v>
      </c>
      <c r="R81" s="20" t="n">
        <v>13.03684667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495.19512033</v>
      </c>
      <c r="F7" s="20" t="n">
        <v>1.7992234</v>
      </c>
      <c r="G7" s="18" t="n">
        <v>487.78336738</v>
      </c>
      <c r="H7" s="20" t="n">
        <v>7.55704875</v>
      </c>
      <c r="I7" s="18" t="s">
        <v>404</v>
      </c>
      <c r="J7" s="20" t="s">
        <v>404</v>
      </c>
      <c r="K7" s="18" t="s">
        <v>404</v>
      </c>
      <c r="L7" s="20" t="s">
        <v>404</v>
      </c>
      <c r="M7" s="18" t="s">
        <v>404</v>
      </c>
      <c r="N7" s="20" t="s">
        <v>404</v>
      </c>
      <c r="O7" s="18" t="s">
        <v>404</v>
      </c>
      <c r="P7" s="20" t="s">
        <v>404</v>
      </c>
      <c r="Q7" s="18" t="n">
        <v>487.64609541</v>
      </c>
      <c r="R7" s="20" t="n">
        <v>9.052968079999999</v>
      </c>
    </row>
    <row r="8" spans="1:18">
      <c r="A8" s="15" t="s">
        <v>405</v>
      </c>
      <c r="B8" s="17" t="n">
        <v>7007</v>
      </c>
      <c r="C8" s="18">
        <f>(0.0/B8*100)</f>
        <v/>
      </c>
      <c r="D8" s="19" t="n">
        <v>7007</v>
      </c>
      <c r="E8" s="18" t="n">
        <v>512.79677032</v>
      </c>
      <c r="F8" s="20" t="n">
        <v>5.84472633</v>
      </c>
      <c r="G8" s="18" t="n">
        <v>485.82584967</v>
      </c>
      <c r="H8" s="20" t="n">
        <v>5.55256784</v>
      </c>
      <c r="I8" s="18" t="s">
        <v>404</v>
      </c>
      <c r="J8" s="20" t="s">
        <v>404</v>
      </c>
      <c r="K8" s="18" t="s">
        <v>404</v>
      </c>
      <c r="L8" s="20" t="s">
        <v>404</v>
      </c>
      <c r="M8" s="18" t="s">
        <v>404</v>
      </c>
      <c r="N8" s="20" t="s">
        <v>404</v>
      </c>
      <c r="O8" s="18" t="s">
        <v>404</v>
      </c>
      <c r="P8" s="20" t="s">
        <v>404</v>
      </c>
      <c r="Q8" s="18" t="n">
        <v>447.17944894</v>
      </c>
      <c r="R8" s="20" t="n">
        <v>15.55042766</v>
      </c>
    </row>
    <row r="9" spans="1:18">
      <c r="A9" s="15" t="s">
        <v>406</v>
      </c>
      <c r="B9" s="17" t="n">
        <v>9651</v>
      </c>
      <c r="C9" s="18">
        <f>(200.0/B9*100)</f>
        <v/>
      </c>
      <c r="D9" s="19" t="n">
        <v>9451</v>
      </c>
      <c r="E9" s="18" t="n">
        <v>517.9090071000001</v>
      </c>
      <c r="F9" s="20" t="n">
        <v>3.48663897</v>
      </c>
      <c r="G9" s="18" t="n">
        <v>487.567128</v>
      </c>
      <c r="H9" s="20" t="n">
        <v>7.77908848</v>
      </c>
      <c r="I9" s="18" t="s">
        <v>404</v>
      </c>
      <c r="J9" s="20" t="s">
        <v>404</v>
      </c>
      <c r="K9" s="18" t="s">
        <v>404</v>
      </c>
      <c r="L9" s="20" t="s">
        <v>404</v>
      </c>
      <c r="M9" s="18" t="s">
        <v>404</v>
      </c>
      <c r="N9" s="20" t="s">
        <v>404</v>
      </c>
      <c r="O9" s="18" t="s">
        <v>404</v>
      </c>
      <c r="P9" s="20" t="s">
        <v>404</v>
      </c>
      <c r="Q9" s="18" t="n">
        <v>456.38591758</v>
      </c>
      <c r="R9" s="20" t="n">
        <v>16.84095645</v>
      </c>
    </row>
    <row r="10" spans="1:18">
      <c r="A10" s="15" t="s">
        <v>407</v>
      </c>
      <c r="B10" s="17" t="n">
        <v>20058</v>
      </c>
      <c r="C10" s="18">
        <f>(2798.0/B10*100)</f>
        <v/>
      </c>
      <c r="D10" s="19" t="n">
        <v>17260</v>
      </c>
      <c r="E10" s="18" t="n">
        <v>516.44551948</v>
      </c>
      <c r="F10" s="20" t="n">
        <v>2.69216518</v>
      </c>
      <c r="G10" s="18" t="n">
        <v>515.38455413</v>
      </c>
      <c r="H10" s="20" t="n">
        <v>7.17997681</v>
      </c>
      <c r="I10" s="18" t="s">
        <v>404</v>
      </c>
      <c r="J10" s="20" t="s">
        <v>404</v>
      </c>
      <c r="K10" s="18" t="s">
        <v>404</v>
      </c>
      <c r="L10" s="20" t="s">
        <v>404</v>
      </c>
      <c r="M10" s="18" t="s">
        <v>404</v>
      </c>
      <c r="N10" s="20" t="s">
        <v>404</v>
      </c>
      <c r="O10" s="18" t="s">
        <v>404</v>
      </c>
      <c r="P10" s="20" t="s">
        <v>404</v>
      </c>
      <c r="Q10" s="18" t="n">
        <v>519.73196111</v>
      </c>
      <c r="R10" s="20" t="n">
        <v>20.72695388</v>
      </c>
    </row>
    <row r="11" spans="1:18">
      <c r="A11" s="15" t="s">
        <v>408</v>
      </c>
      <c r="B11" s="17" t="n">
        <v>7053</v>
      </c>
      <c r="C11" s="18">
        <f>(137.0/B11*100)</f>
        <v/>
      </c>
      <c r="D11" s="19" t="n">
        <v>6916</v>
      </c>
      <c r="E11" s="18" t="n">
        <v>435.09712834</v>
      </c>
      <c r="F11" s="20" t="n">
        <v>4.95512041</v>
      </c>
      <c r="G11" s="18" t="n">
        <v>412.62857607</v>
      </c>
      <c r="H11" s="20" t="n">
        <v>5.07767183</v>
      </c>
      <c r="I11" s="18" t="s">
        <v>404</v>
      </c>
      <c r="J11" s="20" t="s">
        <v>404</v>
      </c>
      <c r="K11" s="18" t="s">
        <v>404</v>
      </c>
      <c r="L11" s="20" t="s">
        <v>404</v>
      </c>
      <c r="M11" s="18" t="s">
        <v>404</v>
      </c>
      <c r="N11" s="20" t="s">
        <v>404</v>
      </c>
      <c r="O11" s="18" t="s">
        <v>404</v>
      </c>
      <c r="P11" s="20" t="s">
        <v>404</v>
      </c>
      <c r="Q11" s="18" t="n">
        <v>412.62714679</v>
      </c>
      <c r="R11" s="20" t="n">
        <v>17.26441524</v>
      </c>
    </row>
    <row r="12" spans="1:18">
      <c r="A12" s="15" t="s">
        <v>409</v>
      </c>
      <c r="B12" s="17" t="n">
        <v>6894</v>
      </c>
      <c r="C12" s="18">
        <f>(106.0/B12*100)</f>
        <v/>
      </c>
      <c r="D12" s="19" t="n">
        <v>6788</v>
      </c>
      <c r="E12" s="18" t="n">
        <v>512.29096864</v>
      </c>
      <c r="F12" s="20" t="n">
        <v>4.63491764</v>
      </c>
      <c r="G12" s="18" t="n">
        <v>475.46070083</v>
      </c>
      <c r="H12" s="20" t="n">
        <v>4.85032553</v>
      </c>
      <c r="I12" s="18" t="s">
        <v>404</v>
      </c>
      <c r="J12" s="20" t="s">
        <v>404</v>
      </c>
      <c r="K12" s="18" t="s">
        <v>404</v>
      </c>
      <c r="L12" s="20" t="s">
        <v>404</v>
      </c>
      <c r="M12" s="18" t="s">
        <v>404</v>
      </c>
      <c r="N12" s="20" t="s">
        <v>404</v>
      </c>
      <c r="O12" s="18" t="s">
        <v>404</v>
      </c>
      <c r="P12" s="20" t="s">
        <v>404</v>
      </c>
      <c r="Q12" s="18" t="n">
        <v>440.60831592</v>
      </c>
      <c r="R12" s="20" t="n">
        <v>27.42709573</v>
      </c>
    </row>
    <row r="13" spans="1:18">
      <c r="A13" s="15" t="s">
        <v>410</v>
      </c>
      <c r="B13" s="17" t="n">
        <v>7161</v>
      </c>
      <c r="C13" s="18">
        <f>(1175.0/B13*100)</f>
        <v/>
      </c>
      <c r="D13" s="19" t="n">
        <v>5986</v>
      </c>
      <c r="E13" s="18" t="n">
        <v>509.96043568</v>
      </c>
      <c r="F13" s="20" t="n">
        <v>2.68768582</v>
      </c>
      <c r="G13" s="18" t="n">
        <v>516.23951899</v>
      </c>
      <c r="H13" s="20" t="n">
        <v>6.55321673</v>
      </c>
      <c r="I13" s="18" t="s">
        <v>404</v>
      </c>
      <c r="J13" s="20" t="s">
        <v>404</v>
      </c>
      <c r="K13" s="18" t="s">
        <v>404</v>
      </c>
      <c r="L13" s="20" t="s">
        <v>404</v>
      </c>
      <c r="M13" s="18" t="s">
        <v>404</v>
      </c>
      <c r="N13" s="20" t="s">
        <v>404</v>
      </c>
      <c r="O13" s="18" t="s">
        <v>404</v>
      </c>
      <c r="P13" s="20" t="s">
        <v>404</v>
      </c>
      <c r="Q13" s="18" t="n">
        <v>505.29041068</v>
      </c>
      <c r="R13" s="20" t="n">
        <v>8.25968385</v>
      </c>
    </row>
    <row r="14" spans="1:18">
      <c r="A14" s="15" t="s">
        <v>411</v>
      </c>
      <c r="B14" s="17" t="n">
        <v>5587</v>
      </c>
      <c r="C14" s="18">
        <f>(0.0/B14*100)</f>
        <v/>
      </c>
      <c r="D14" s="19" t="n">
        <v>5587</v>
      </c>
      <c r="E14" s="18" t="n">
        <v>520.2068647</v>
      </c>
      <c r="F14" s="20" t="n">
        <v>3.41811824</v>
      </c>
      <c r="G14" s="18" t="n">
        <v>519.5676813600001</v>
      </c>
      <c r="H14" s="20" t="n">
        <v>2.68486105</v>
      </c>
      <c r="I14" s="18" t="s">
        <v>404</v>
      </c>
      <c r="J14" s="20" t="s">
        <v>404</v>
      </c>
      <c r="K14" s="18" t="s">
        <v>404</v>
      </c>
      <c r="L14" s="20" t="s">
        <v>404</v>
      </c>
      <c r="M14" s="18" t="s">
        <v>404</v>
      </c>
      <c r="N14" s="20" t="s">
        <v>404</v>
      </c>
      <c r="O14" s="18" t="s">
        <v>404</v>
      </c>
      <c r="P14" s="20" t="s">
        <v>404</v>
      </c>
      <c r="Q14" s="18" t="n">
        <v>510.96979095</v>
      </c>
      <c r="R14" s="20" t="n">
        <v>12.28430781</v>
      </c>
    </row>
    <row r="15" spans="1:18">
      <c r="A15" s="15" t="s">
        <v>412</v>
      </c>
      <c r="B15" s="17" t="n">
        <v>5882</v>
      </c>
      <c r="C15" s="18">
        <f>(0.0/B15*100)</f>
        <v/>
      </c>
      <c r="D15" s="19" t="n">
        <v>5882</v>
      </c>
      <c r="E15" s="18" t="n">
        <v>512.21733705</v>
      </c>
      <c r="F15" s="20" t="n">
        <v>2.73202745</v>
      </c>
      <c r="G15" s="18" t="n">
        <v>505.41970664</v>
      </c>
      <c r="H15" s="20" t="n">
        <v>4.46990804</v>
      </c>
      <c r="I15" s="18" t="s">
        <v>404</v>
      </c>
      <c r="J15" s="20" t="s">
        <v>404</v>
      </c>
      <c r="K15" s="18" t="s">
        <v>404</v>
      </c>
      <c r="L15" s="20" t="s">
        <v>404</v>
      </c>
      <c r="M15" s="18" t="s">
        <v>404</v>
      </c>
      <c r="N15" s="20" t="s">
        <v>404</v>
      </c>
      <c r="O15" s="18" t="s">
        <v>404</v>
      </c>
      <c r="P15" s="20" t="s">
        <v>404</v>
      </c>
      <c r="Q15" s="18" t="n">
        <v>540.02322713</v>
      </c>
      <c r="R15" s="20" t="n">
        <v>23.62265128</v>
      </c>
    </row>
    <row r="16" spans="1:18">
      <c r="A16" s="15" t="s">
        <v>413</v>
      </c>
      <c r="B16" s="17" t="n">
        <v>6108</v>
      </c>
      <c r="C16" s="18">
        <f>(339.0/B16*100)</f>
        <v/>
      </c>
      <c r="D16" s="19" t="n">
        <v>5769</v>
      </c>
      <c r="E16" s="18" t="n">
        <v>500.11163055</v>
      </c>
      <c r="F16" s="20" t="n">
        <v>3.61671059</v>
      </c>
      <c r="G16" s="18" t="n">
        <v>477.59327377</v>
      </c>
      <c r="H16" s="20" t="n">
        <v>8.85310391</v>
      </c>
      <c r="I16" s="18" t="s">
        <v>404</v>
      </c>
      <c r="J16" s="20" t="s">
        <v>404</v>
      </c>
      <c r="K16" s="18" t="s">
        <v>404</v>
      </c>
      <c r="L16" s="20" t="s">
        <v>404</v>
      </c>
      <c r="M16" s="18" t="s">
        <v>404</v>
      </c>
      <c r="N16" s="20" t="s">
        <v>404</v>
      </c>
      <c r="O16" s="18" t="s">
        <v>404</v>
      </c>
      <c r="P16" s="20" t="s">
        <v>404</v>
      </c>
      <c r="Q16" s="18" t="n">
        <v>461.644144</v>
      </c>
      <c r="R16" s="20" t="n">
        <v>26.71315403</v>
      </c>
    </row>
    <row r="17" spans="1:18">
      <c r="A17" s="15" t="s">
        <v>414</v>
      </c>
      <c r="B17" s="17" t="n">
        <v>6504</v>
      </c>
      <c r="C17" s="18">
        <f>(1325.0/B17*100)</f>
        <v/>
      </c>
      <c r="D17" s="19" t="n">
        <v>5179</v>
      </c>
      <c r="E17" s="18" t="n">
        <v>512.7654247200001</v>
      </c>
      <c r="F17" s="20" t="n">
        <v>4.28638518</v>
      </c>
      <c r="G17" s="18" t="n">
        <v>480.00227185</v>
      </c>
      <c r="H17" s="20" t="n">
        <v>8.03423048</v>
      </c>
      <c r="I17" s="18" t="s">
        <v>404</v>
      </c>
      <c r="J17" s="20" t="s">
        <v>404</v>
      </c>
      <c r="K17" s="18" t="s">
        <v>404</v>
      </c>
      <c r="L17" s="20" t="s">
        <v>404</v>
      </c>
      <c r="M17" s="18" t="s">
        <v>404</v>
      </c>
      <c r="N17" s="20" t="s">
        <v>404</v>
      </c>
      <c r="O17" s="18" t="s">
        <v>404</v>
      </c>
      <c r="P17" s="20" t="s">
        <v>404</v>
      </c>
      <c r="Q17" s="18" t="n">
        <v>536.3120516499999</v>
      </c>
      <c r="R17" s="20" t="n">
        <v>16.83166751</v>
      </c>
    </row>
    <row r="18" spans="1:18">
      <c r="A18" s="15" t="s">
        <v>415</v>
      </c>
      <c r="B18" s="17" t="n">
        <v>5532</v>
      </c>
      <c r="C18" s="18">
        <f>(0.0/B18*100)</f>
        <v/>
      </c>
      <c r="D18" s="19" t="n">
        <v>5532</v>
      </c>
      <c r="E18" s="18" t="n">
        <v>460.64899593</v>
      </c>
      <c r="F18" s="20" t="n">
        <v>5.29930185</v>
      </c>
      <c r="G18" s="18" t="n">
        <v>445.89350127</v>
      </c>
      <c r="H18" s="20" t="n">
        <v>5.66219288</v>
      </c>
      <c r="I18" s="18" t="s">
        <v>404</v>
      </c>
      <c r="J18" s="20" t="s">
        <v>404</v>
      </c>
      <c r="K18" s="18" t="s">
        <v>404</v>
      </c>
      <c r="L18" s="20" t="s">
        <v>404</v>
      </c>
      <c r="M18" s="18" t="s">
        <v>404</v>
      </c>
      <c r="N18" s="20" t="s">
        <v>404</v>
      </c>
      <c r="O18" s="18" t="s">
        <v>404</v>
      </c>
      <c r="P18" s="20" t="s">
        <v>404</v>
      </c>
      <c r="Q18" s="18" t="n">
        <v>461.32820524</v>
      </c>
      <c r="R18" s="20" t="n">
        <v>14.45018997</v>
      </c>
    </row>
    <row r="19" spans="1:18">
      <c r="A19" s="15" t="s">
        <v>416</v>
      </c>
      <c r="B19" s="17" t="n">
        <v>5658</v>
      </c>
      <c r="C19" s="18">
        <f>(327.0/B19*100)</f>
        <v/>
      </c>
      <c r="D19" s="19" t="n">
        <v>5331</v>
      </c>
      <c r="E19" s="18" t="n">
        <v>513.6410495</v>
      </c>
      <c r="F19" s="20" t="n">
        <v>7.34707373</v>
      </c>
      <c r="G19" s="18" t="n">
        <v>466.100374</v>
      </c>
      <c r="H19" s="20" t="n">
        <v>4.11626604</v>
      </c>
      <c r="I19" s="18" t="s">
        <v>404</v>
      </c>
      <c r="J19" s="20" t="s">
        <v>404</v>
      </c>
      <c r="K19" s="18" t="s">
        <v>404</v>
      </c>
      <c r="L19" s="20" t="s">
        <v>404</v>
      </c>
      <c r="M19" s="18" t="s">
        <v>404</v>
      </c>
      <c r="N19" s="20" t="s">
        <v>404</v>
      </c>
      <c r="O19" s="18" t="s">
        <v>404</v>
      </c>
      <c r="P19" s="20" t="s">
        <v>404</v>
      </c>
      <c r="Q19" s="18" t="n">
        <v>443.94724359</v>
      </c>
      <c r="R19" s="20" t="n">
        <v>38.48935592</v>
      </c>
    </row>
    <row r="20" spans="1:18">
      <c r="A20" s="15" t="s">
        <v>417</v>
      </c>
      <c r="B20" s="17" t="n">
        <v>3371</v>
      </c>
      <c r="C20" s="18">
        <f>(24.0/B20*100)</f>
        <v/>
      </c>
      <c r="D20" s="19" t="n">
        <v>3347</v>
      </c>
      <c r="E20" s="18" t="n">
        <v>492.30651652</v>
      </c>
      <c r="F20" s="20" t="n">
        <v>2.54869033</v>
      </c>
      <c r="G20" s="18" t="n">
        <v>482.0119472</v>
      </c>
      <c r="H20" s="20" t="n">
        <v>2.90594274</v>
      </c>
      <c r="I20" s="18" t="s">
        <v>404</v>
      </c>
      <c r="J20" s="20" t="s">
        <v>404</v>
      </c>
      <c r="K20" s="18" t="s">
        <v>404</v>
      </c>
      <c r="L20" s="20" t="s">
        <v>404</v>
      </c>
      <c r="M20" s="18" t="s">
        <v>404</v>
      </c>
      <c r="N20" s="20" t="s">
        <v>404</v>
      </c>
      <c r="O20" s="18" t="s">
        <v>404</v>
      </c>
      <c r="P20" s="20" t="s">
        <v>404</v>
      </c>
      <c r="Q20" s="18" t="n">
        <v>478.54129875</v>
      </c>
      <c r="R20" s="20" t="n">
        <v>10.60013747</v>
      </c>
    </row>
    <row r="21" spans="1:18">
      <c r="A21" s="15" t="s">
        <v>418</v>
      </c>
      <c r="B21" s="17" t="n">
        <v>5741</v>
      </c>
      <c r="C21" s="18">
        <f>(0.0/B21*100)</f>
        <v/>
      </c>
      <c r="D21" s="19" t="n">
        <v>5741</v>
      </c>
      <c r="E21" s="18" t="n">
        <v>504.5922004</v>
      </c>
      <c r="F21" s="20" t="n">
        <v>2.75500401</v>
      </c>
      <c r="G21" s="18" t="n">
        <v>504.07230399</v>
      </c>
      <c r="H21" s="20" t="n">
        <v>5.68227282</v>
      </c>
      <c r="I21" s="18" t="s">
        <v>404</v>
      </c>
      <c r="J21" s="20" t="s">
        <v>404</v>
      </c>
      <c r="K21" s="18" t="s">
        <v>404</v>
      </c>
      <c r="L21" s="20" t="s">
        <v>404</v>
      </c>
      <c r="M21" s="18" t="s">
        <v>404</v>
      </c>
      <c r="N21" s="20" t="s">
        <v>404</v>
      </c>
      <c r="O21" s="18" t="s">
        <v>404</v>
      </c>
      <c r="P21" s="20" t="s">
        <v>404</v>
      </c>
      <c r="Q21" s="18" t="n">
        <v>493.47933227</v>
      </c>
      <c r="R21" s="20" t="n">
        <v>7.46678204</v>
      </c>
    </row>
    <row r="22" spans="1:18">
      <c r="A22" s="15" t="s">
        <v>419</v>
      </c>
      <c r="B22" s="17" t="n">
        <v>6598</v>
      </c>
      <c r="C22" s="18">
        <f>(0.0/B22*100)</f>
        <v/>
      </c>
      <c r="D22" s="19" t="n">
        <v>6598</v>
      </c>
      <c r="E22" s="18" t="n">
        <v>489.60965623</v>
      </c>
      <c r="F22" s="20" t="n">
        <v>4.77860191</v>
      </c>
      <c r="G22" s="18" t="n">
        <v>441.80792822</v>
      </c>
      <c r="H22" s="20" t="n">
        <v>7.31146722</v>
      </c>
      <c r="I22" s="18" t="s">
        <v>404</v>
      </c>
      <c r="J22" s="20" t="s">
        <v>404</v>
      </c>
      <c r="K22" s="18" t="s">
        <v>404</v>
      </c>
      <c r="L22" s="20" t="s">
        <v>404</v>
      </c>
      <c r="M22" s="18" t="s">
        <v>404</v>
      </c>
      <c r="N22" s="20" t="s">
        <v>404</v>
      </c>
      <c r="O22" s="18" t="s">
        <v>404</v>
      </c>
      <c r="P22" s="20" t="s">
        <v>404</v>
      </c>
      <c r="Q22" s="18" t="n">
        <v>371.63263697</v>
      </c>
      <c r="R22" s="20" t="n">
        <v>44.20737839</v>
      </c>
    </row>
    <row r="23" spans="1:18">
      <c r="A23" s="15" t="s">
        <v>420</v>
      </c>
      <c r="B23" s="17" t="n">
        <v>11583</v>
      </c>
      <c r="C23" s="18">
        <f>(3123.0/B23*100)</f>
        <v/>
      </c>
      <c r="D23" s="19" t="n">
        <v>8460</v>
      </c>
      <c r="E23" s="18" t="n">
        <v>497.08044249</v>
      </c>
      <c r="F23" s="20" t="n">
        <v>4.94115048</v>
      </c>
      <c r="G23" s="18" t="n">
        <v>481.23484102</v>
      </c>
      <c r="H23" s="20" t="n">
        <v>6.22625545</v>
      </c>
      <c r="I23" s="18" t="s">
        <v>404</v>
      </c>
      <c r="J23" s="20" t="s">
        <v>404</v>
      </c>
      <c r="K23" s="18" t="s">
        <v>404</v>
      </c>
      <c r="L23" s="20" t="s">
        <v>404</v>
      </c>
      <c r="M23" s="18" t="s">
        <v>404</v>
      </c>
      <c r="N23" s="20" t="s">
        <v>404</v>
      </c>
      <c r="O23" s="18" t="s">
        <v>404</v>
      </c>
      <c r="P23" s="20" t="s">
        <v>404</v>
      </c>
      <c r="Q23" s="18" t="n">
        <v>516.94116337</v>
      </c>
      <c r="R23" s="20" t="n">
        <v>14.69024775</v>
      </c>
    </row>
    <row r="24" spans="1:18">
      <c r="A24" s="15" t="s">
        <v>421</v>
      </c>
      <c r="B24" s="17" t="n">
        <v>6647</v>
      </c>
      <c r="C24" s="18">
        <f>(0.0/B24*100)</f>
        <v/>
      </c>
      <c r="D24" s="19" t="n">
        <v>6647</v>
      </c>
      <c r="E24" s="18" t="n">
        <v>547.47221216</v>
      </c>
      <c r="F24" s="20" t="n">
        <v>8.448032850000001</v>
      </c>
      <c r="G24" s="18" t="n">
        <v>526.0774105</v>
      </c>
      <c r="H24" s="20" t="n">
        <v>3.93629012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528.57755198</v>
      </c>
      <c r="F25" s="20" t="n">
        <v>5.50732498</v>
      </c>
      <c r="G25" s="18" t="n">
        <v>517.10904181</v>
      </c>
      <c r="H25" s="20" t="n">
        <v>7.12008702</v>
      </c>
      <c r="I25" s="18" t="s">
        <v>404</v>
      </c>
      <c r="J25" s="20" t="s">
        <v>404</v>
      </c>
      <c r="K25" s="18" t="s">
        <v>404</v>
      </c>
      <c r="L25" s="20" t="s">
        <v>404</v>
      </c>
      <c r="M25" s="18" t="s">
        <v>404</v>
      </c>
      <c r="N25" s="20" t="s">
        <v>404</v>
      </c>
      <c r="O25" s="18" t="s">
        <v>404</v>
      </c>
      <c r="P25" s="20" t="s">
        <v>404</v>
      </c>
      <c r="Q25" s="18" t="n">
        <v>463.71002222</v>
      </c>
      <c r="R25" s="20" t="n">
        <v>9.01418462</v>
      </c>
    </row>
    <row r="26" spans="1:18">
      <c r="A26" s="15" t="s">
        <v>423</v>
      </c>
      <c r="B26" s="17" t="n">
        <v>4869</v>
      </c>
      <c r="C26" s="18">
        <f>(11.0/B26*100)</f>
        <v/>
      </c>
      <c r="D26" s="19" t="n">
        <v>4858</v>
      </c>
      <c r="E26" s="18" t="n">
        <v>481.94433132</v>
      </c>
      <c r="F26" s="20" t="n">
        <v>2.3357276</v>
      </c>
      <c r="G26" s="18" t="n">
        <v>484.36824254</v>
      </c>
      <c r="H26" s="20" t="n">
        <v>3.99417024</v>
      </c>
      <c r="I26" s="18" t="s">
        <v>404</v>
      </c>
      <c r="J26" s="20" t="s">
        <v>404</v>
      </c>
      <c r="K26" s="18" t="s">
        <v>404</v>
      </c>
      <c r="L26" s="20" t="s">
        <v>404</v>
      </c>
      <c r="M26" s="18" t="s">
        <v>404</v>
      </c>
      <c r="N26" s="20" t="s">
        <v>404</v>
      </c>
      <c r="O26" s="18" t="s">
        <v>404</v>
      </c>
      <c r="P26" s="20" t="s">
        <v>404</v>
      </c>
      <c r="Q26" s="18" t="n">
        <v>472.88077105</v>
      </c>
      <c r="R26" s="20" t="n">
        <v>13.96527251</v>
      </c>
    </row>
    <row r="27" spans="1:18">
      <c r="A27" s="15" t="s">
        <v>424</v>
      </c>
      <c r="B27" s="17" t="n">
        <v>5299</v>
      </c>
      <c r="C27" s="18">
        <f>(0.0/B27*100)</f>
        <v/>
      </c>
      <c r="D27" s="19" t="n">
        <v>5299</v>
      </c>
      <c r="E27" s="18" t="n">
        <v>485.80267477</v>
      </c>
      <c r="F27" s="20" t="n">
        <v>1.26157477</v>
      </c>
      <c r="G27" s="18" t="n">
        <v>494.52827175</v>
      </c>
      <c r="H27" s="20" t="n">
        <v>5.40008515</v>
      </c>
      <c r="I27" s="18" t="s">
        <v>404</v>
      </c>
      <c r="J27" s="20" t="s">
        <v>404</v>
      </c>
      <c r="K27" s="18" t="s">
        <v>404</v>
      </c>
      <c r="L27" s="20" t="s">
        <v>404</v>
      </c>
      <c r="M27" s="18" t="s">
        <v>404</v>
      </c>
      <c r="N27" s="20" t="s">
        <v>404</v>
      </c>
      <c r="O27" s="18" t="s">
        <v>404</v>
      </c>
      <c r="P27" s="20" t="s">
        <v>404</v>
      </c>
      <c r="Q27" s="18" t="n">
        <v>455.85853255</v>
      </c>
      <c r="R27" s="20" t="n">
        <v>8.998450010000001</v>
      </c>
    </row>
    <row r="28" spans="1:18">
      <c r="A28" s="15" t="s">
        <v>425</v>
      </c>
      <c r="B28" s="17" t="n">
        <v>7568</v>
      </c>
      <c r="C28" s="18">
        <f>(0.0/B28*100)</f>
        <v/>
      </c>
      <c r="D28" s="19" t="n">
        <v>7568</v>
      </c>
      <c r="E28" s="18" t="n">
        <v>432.56316499</v>
      </c>
      <c r="F28" s="20" t="n">
        <v>3.83228844</v>
      </c>
      <c r="G28" s="18" t="n">
        <v>394.35922353</v>
      </c>
      <c r="H28" s="20" t="n">
        <v>2.90680227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526.68441277</v>
      </c>
      <c r="F29" s="20" t="n">
        <v>4.60058015</v>
      </c>
      <c r="G29" s="18" t="n">
        <v>465.97973526</v>
      </c>
      <c r="H29" s="20" t="n">
        <v>10.85445339</v>
      </c>
      <c r="I29" s="18" t="s">
        <v>404</v>
      </c>
      <c r="J29" s="20" t="s">
        <v>404</v>
      </c>
      <c r="K29" s="18" t="s">
        <v>404</v>
      </c>
      <c r="L29" s="20" t="s">
        <v>404</v>
      </c>
      <c r="M29" s="18" t="s">
        <v>404</v>
      </c>
      <c r="N29" s="20" t="s">
        <v>404</v>
      </c>
      <c r="O29" s="18" t="s">
        <v>404</v>
      </c>
      <c r="P29" s="20" t="s">
        <v>404</v>
      </c>
      <c r="Q29" s="18" t="n">
        <v>498.15335202</v>
      </c>
      <c r="R29" s="20" t="n">
        <v>14.58836426</v>
      </c>
    </row>
    <row r="30" spans="1:18">
      <c r="A30" s="15" t="s">
        <v>427</v>
      </c>
      <c r="B30" s="17" t="n">
        <v>4520</v>
      </c>
      <c r="C30" s="18">
        <f>(929.0/B30*100)</f>
        <v/>
      </c>
      <c r="D30" s="19" t="n">
        <v>3591</v>
      </c>
      <c r="E30" s="18" t="n">
        <v>496.17144484</v>
      </c>
      <c r="F30" s="20" t="n">
        <v>2.92791883</v>
      </c>
      <c r="G30" s="18" t="n">
        <v>508.54814059</v>
      </c>
      <c r="H30" s="20" t="n">
        <v>7.04775865</v>
      </c>
      <c r="I30" s="18" t="s">
        <v>404</v>
      </c>
      <c r="J30" s="20" t="s">
        <v>404</v>
      </c>
      <c r="K30" s="18" t="s">
        <v>404</v>
      </c>
      <c r="L30" s="20" t="s">
        <v>404</v>
      </c>
      <c r="M30" s="18" t="s">
        <v>404</v>
      </c>
      <c r="N30" s="20" t="s">
        <v>404</v>
      </c>
      <c r="O30" s="18" t="s">
        <v>404</v>
      </c>
      <c r="P30" s="20" t="s">
        <v>404</v>
      </c>
      <c r="Q30" s="18" t="n">
        <v>473.56070352</v>
      </c>
      <c r="R30" s="20" t="n">
        <v>8.47419554</v>
      </c>
    </row>
    <row r="31" spans="1:18">
      <c r="A31" s="15" t="s">
        <v>428</v>
      </c>
      <c r="B31" s="17" t="n">
        <v>5456</v>
      </c>
      <c r="C31" s="18">
        <f>(502.0/B31*100)</f>
        <v/>
      </c>
      <c r="D31" s="19" t="n">
        <v>4954</v>
      </c>
      <c r="E31" s="18" t="n">
        <v>502.86936772</v>
      </c>
      <c r="F31" s="20" t="n">
        <v>2.65962564</v>
      </c>
      <c r="G31" s="18" t="n">
        <v>500.75044497</v>
      </c>
      <c r="H31" s="20" t="n">
        <v>3.92070095</v>
      </c>
      <c r="I31" s="18" t="s">
        <v>404</v>
      </c>
      <c r="J31" s="20" t="s">
        <v>404</v>
      </c>
      <c r="K31" s="18" t="s">
        <v>404</v>
      </c>
      <c r="L31" s="20" t="s">
        <v>404</v>
      </c>
      <c r="M31" s="18" t="s">
        <v>404</v>
      </c>
      <c r="N31" s="20" t="s">
        <v>404</v>
      </c>
      <c r="O31" s="18" t="s">
        <v>404</v>
      </c>
      <c r="P31" s="20" t="s">
        <v>404</v>
      </c>
      <c r="Q31" s="18" t="n">
        <v>496.40560187</v>
      </c>
      <c r="R31" s="20" t="n">
        <v>12.61248204</v>
      </c>
    </row>
    <row r="32" spans="1:18">
      <c r="A32" s="15" t="s">
        <v>429</v>
      </c>
      <c r="B32" s="17" t="n">
        <v>4478</v>
      </c>
      <c r="C32" s="18">
        <f>(0.0/B32*100)</f>
        <v/>
      </c>
      <c r="D32" s="19" t="n">
        <v>4478</v>
      </c>
      <c r="E32" s="18" t="n">
        <v>503.70554919</v>
      </c>
      <c r="F32" s="20" t="n">
        <v>3.91567673</v>
      </c>
      <c r="G32" s="18" t="n">
        <v>504.32741228</v>
      </c>
      <c r="H32" s="20" t="n">
        <v>3.71676838</v>
      </c>
      <c r="I32" s="18" t="s">
        <v>404</v>
      </c>
      <c r="J32" s="20" t="s">
        <v>404</v>
      </c>
      <c r="K32" s="18" t="s">
        <v>404</v>
      </c>
      <c r="L32" s="20" t="s">
        <v>404</v>
      </c>
      <c r="M32" s="18" t="s">
        <v>404</v>
      </c>
      <c r="N32" s="20" t="s">
        <v>404</v>
      </c>
      <c r="O32" s="18" t="s">
        <v>404</v>
      </c>
      <c r="P32" s="20" t="s">
        <v>404</v>
      </c>
      <c r="Q32" s="18" t="n">
        <v>531.36790171</v>
      </c>
      <c r="R32" s="20" t="n">
        <v>16.64323265</v>
      </c>
    </row>
    <row r="33" spans="1:18">
      <c r="A33" s="15" t="s">
        <v>430</v>
      </c>
      <c r="B33" s="17" t="n">
        <v>7325</v>
      </c>
      <c r="C33" s="18">
        <f>(29.0/B33*100)</f>
        <v/>
      </c>
      <c r="D33" s="19" t="n">
        <v>7296</v>
      </c>
      <c r="E33" s="18" t="n">
        <v>491.76345576</v>
      </c>
      <c r="F33" s="20" t="n">
        <v>2.71044473</v>
      </c>
      <c r="G33" s="18" t="n">
        <v>485.66221114</v>
      </c>
      <c r="H33" s="20" t="n">
        <v>7.77603685</v>
      </c>
      <c r="I33" s="18" t="s">
        <v>404</v>
      </c>
      <c r="J33" s="20" t="s">
        <v>404</v>
      </c>
      <c r="K33" s="18" t="s">
        <v>404</v>
      </c>
      <c r="L33" s="20" t="s">
        <v>404</v>
      </c>
      <c r="M33" s="18" t="s">
        <v>404</v>
      </c>
      <c r="N33" s="20" t="s">
        <v>404</v>
      </c>
      <c r="O33" s="18" t="s">
        <v>404</v>
      </c>
      <c r="P33" s="20" t="s">
        <v>404</v>
      </c>
      <c r="Q33" s="18" t="n">
        <v>542.2733279</v>
      </c>
      <c r="R33" s="20" t="n">
        <v>16.4813937</v>
      </c>
    </row>
    <row r="34" spans="1:18">
      <c r="A34" s="15" t="s">
        <v>431</v>
      </c>
      <c r="B34" s="17" t="n">
        <v>6350</v>
      </c>
      <c r="C34" s="18">
        <f>(0.0/B34*100)</f>
        <v/>
      </c>
      <c r="D34" s="19" t="n">
        <v>6350</v>
      </c>
      <c r="E34" s="18" t="n">
        <v>491.18613763</v>
      </c>
      <c r="F34" s="20" t="n">
        <v>5.99277106</v>
      </c>
      <c r="G34" s="18" t="n">
        <v>467.85331354</v>
      </c>
      <c r="H34" s="20" t="n">
        <v>4.13950695</v>
      </c>
      <c r="I34" s="18" t="s">
        <v>404</v>
      </c>
      <c r="J34" s="20" t="s">
        <v>404</v>
      </c>
      <c r="K34" s="18" t="s">
        <v>404</v>
      </c>
      <c r="L34" s="20" t="s">
        <v>404</v>
      </c>
      <c r="M34" s="18" t="s">
        <v>404</v>
      </c>
      <c r="N34" s="20" t="s">
        <v>404</v>
      </c>
      <c r="O34" s="18" t="s">
        <v>404</v>
      </c>
      <c r="P34" s="20" t="s">
        <v>404</v>
      </c>
      <c r="Q34" s="18" t="n">
        <v>407.74995218</v>
      </c>
      <c r="R34" s="20" t="n">
        <v>25.83465147</v>
      </c>
    </row>
    <row r="35" spans="1:18">
      <c r="A35" s="15" t="s">
        <v>432</v>
      </c>
      <c r="B35" s="17" t="n">
        <v>6406</v>
      </c>
      <c r="C35" s="18">
        <f>(443.0/B35*100)</f>
        <v/>
      </c>
      <c r="D35" s="19" t="n">
        <v>5963</v>
      </c>
      <c r="E35" s="18" t="n">
        <v>517.70417859</v>
      </c>
      <c r="F35" s="20" t="n">
        <v>1.47782288</v>
      </c>
      <c r="G35" s="18" t="n">
        <v>478.92253349</v>
      </c>
      <c r="H35" s="20" t="n">
        <v>3.07810877</v>
      </c>
      <c r="I35" s="18" t="s">
        <v>404</v>
      </c>
      <c r="J35" s="20" t="s">
        <v>404</v>
      </c>
      <c r="K35" s="18" t="s">
        <v>404</v>
      </c>
      <c r="L35" s="20" t="s">
        <v>404</v>
      </c>
      <c r="M35" s="18" t="s">
        <v>404</v>
      </c>
      <c r="N35" s="20" t="s">
        <v>404</v>
      </c>
      <c r="O35" s="18" t="s">
        <v>404</v>
      </c>
      <c r="P35" s="20" t="s">
        <v>404</v>
      </c>
      <c r="Q35" s="18" t="n">
        <v>513.13527306</v>
      </c>
      <c r="R35" s="20" t="n">
        <v>14.49987653</v>
      </c>
    </row>
    <row r="36" spans="1:18">
      <c r="A36" s="15" t="s">
        <v>433</v>
      </c>
      <c r="B36" s="17" t="n">
        <v>6736</v>
      </c>
      <c r="C36" s="18">
        <f>(10.0/B36*100)</f>
        <v/>
      </c>
      <c r="D36" s="19" t="n">
        <v>6726</v>
      </c>
      <c r="E36" s="18" t="n">
        <v>491.15485825</v>
      </c>
      <c r="F36" s="20" t="n">
        <v>3.26440281</v>
      </c>
      <c r="G36" s="18" t="n">
        <v>480.57859144</v>
      </c>
      <c r="H36" s="20" t="n">
        <v>3.31545965</v>
      </c>
      <c r="I36" s="18" t="s">
        <v>404</v>
      </c>
      <c r="J36" s="20" t="s">
        <v>404</v>
      </c>
      <c r="K36" s="18" t="s">
        <v>404</v>
      </c>
      <c r="L36" s="20" t="s">
        <v>404</v>
      </c>
      <c r="M36" s="18" t="s">
        <v>404</v>
      </c>
      <c r="N36" s="20" t="s">
        <v>404</v>
      </c>
      <c r="O36" s="18" t="s">
        <v>404</v>
      </c>
      <c r="P36" s="20" t="s">
        <v>404</v>
      </c>
      <c r="Q36" s="18" t="n">
        <v>506.17141647</v>
      </c>
      <c r="R36" s="20" t="n">
        <v>10.72813111</v>
      </c>
    </row>
    <row r="37" spans="1:18">
      <c r="A37" s="15" t="s">
        <v>434</v>
      </c>
      <c r="B37" s="17" t="n">
        <v>5458</v>
      </c>
      <c r="C37" s="18">
        <f>(0.0/B37*100)</f>
        <v/>
      </c>
      <c r="D37" s="19" t="n">
        <v>5458</v>
      </c>
      <c r="E37" s="18" t="n">
        <v>495.60974611</v>
      </c>
      <c r="F37" s="20" t="n">
        <v>3.68653189</v>
      </c>
      <c r="G37" s="18" t="n">
        <v>485.869059</v>
      </c>
      <c r="H37" s="20" t="n">
        <v>5.19477604</v>
      </c>
      <c r="I37" s="18" t="s">
        <v>404</v>
      </c>
      <c r="J37" s="20" t="s">
        <v>404</v>
      </c>
      <c r="K37" s="18" t="s">
        <v>404</v>
      </c>
      <c r="L37" s="20" t="s">
        <v>404</v>
      </c>
      <c r="M37" s="18" t="s">
        <v>404</v>
      </c>
      <c r="N37" s="20" t="s">
        <v>404</v>
      </c>
      <c r="O37" s="18" t="s">
        <v>404</v>
      </c>
      <c r="P37" s="20" t="s">
        <v>404</v>
      </c>
      <c r="Q37" s="18" t="n">
        <v>482.65518352</v>
      </c>
      <c r="R37" s="20" t="n">
        <v>8.54365174</v>
      </c>
    </row>
    <row r="38" spans="1:18">
      <c r="A38" s="15" t="s">
        <v>435</v>
      </c>
      <c r="B38" s="17" t="n">
        <v>5860</v>
      </c>
      <c r="C38" s="18">
        <f>(268.0/B38*100)</f>
        <v/>
      </c>
      <c r="D38" s="19" t="n">
        <v>5592</v>
      </c>
      <c r="E38" s="18" t="n">
        <v>526.7389693699999</v>
      </c>
      <c r="F38" s="20" t="n">
        <v>3.97992318</v>
      </c>
      <c r="G38" s="18" t="n">
        <v>503.75441465</v>
      </c>
      <c r="H38" s="20" t="n">
        <v>7.35587813</v>
      </c>
      <c r="I38" s="18" t="s">
        <v>404</v>
      </c>
      <c r="J38" s="20" t="s">
        <v>404</v>
      </c>
      <c r="K38" s="18" t="s">
        <v>404</v>
      </c>
      <c r="L38" s="20" t="s">
        <v>404</v>
      </c>
      <c r="M38" s="18" t="s">
        <v>404</v>
      </c>
      <c r="N38" s="20" t="s">
        <v>404</v>
      </c>
      <c r="O38" s="18" t="s">
        <v>404</v>
      </c>
      <c r="P38" s="20" t="s">
        <v>404</v>
      </c>
      <c r="Q38" s="18" t="n">
        <v>495.90482295</v>
      </c>
      <c r="R38" s="20" t="n">
        <v>23.61529822</v>
      </c>
    </row>
    <row r="39" spans="1:18">
      <c r="A39" s="15" t="s">
        <v>436</v>
      </c>
      <c r="B39" s="17" t="n">
        <v>5895</v>
      </c>
      <c r="C39" s="18">
        <f>(0.0/B39*100)</f>
        <v/>
      </c>
      <c r="D39" s="19" t="n">
        <v>5895</v>
      </c>
      <c r="E39" s="18" t="n">
        <v>457.54673713</v>
      </c>
      <c r="F39" s="20" t="n">
        <v>9.83119542</v>
      </c>
      <c r="G39" s="18" t="n">
        <v>404.9400144</v>
      </c>
      <c r="H39" s="20" t="n">
        <v>4.98983664</v>
      </c>
      <c r="I39" s="18" t="s">
        <v>404</v>
      </c>
      <c r="J39" s="20" t="s">
        <v>404</v>
      </c>
      <c r="K39" s="18" t="s">
        <v>404</v>
      </c>
      <c r="L39" s="20" t="s">
        <v>404</v>
      </c>
      <c r="M39" s="18" t="s">
        <v>404</v>
      </c>
      <c r="N39" s="20" t="s">
        <v>404</v>
      </c>
      <c r="O39" s="18" t="s">
        <v>404</v>
      </c>
      <c r="P39" s="20" t="s">
        <v>404</v>
      </c>
      <c r="Q39" s="18" t="n">
        <v>417.88100973</v>
      </c>
      <c r="R39" s="20" t="n">
        <v>23.43220922</v>
      </c>
    </row>
    <row r="40" spans="1:18">
      <c r="A40" s="15" t="s">
        <v>437</v>
      </c>
      <c r="B40" s="17" t="n">
        <v>14157</v>
      </c>
      <c r="C40" s="18">
        <f>(2628.0/B40*100)</f>
        <v/>
      </c>
      <c r="D40" s="19" t="n">
        <v>11529</v>
      </c>
      <c r="E40" s="18" t="n">
        <v>493.6740859</v>
      </c>
      <c r="F40" s="20" t="n">
        <v>3.48743951</v>
      </c>
      <c r="G40" s="18" t="n">
        <v>485.81833891</v>
      </c>
      <c r="H40" s="20" t="n">
        <v>8.87389295</v>
      </c>
      <c r="I40" s="18" t="s">
        <v>404</v>
      </c>
      <c r="J40" s="20" t="s">
        <v>404</v>
      </c>
      <c r="K40" s="18" t="s">
        <v>404</v>
      </c>
      <c r="L40" s="20" t="s">
        <v>404</v>
      </c>
      <c r="M40" s="18" t="s">
        <v>404</v>
      </c>
      <c r="N40" s="20" t="s">
        <v>404</v>
      </c>
      <c r="O40" s="18" t="s">
        <v>404</v>
      </c>
      <c r="P40" s="20" t="s">
        <v>404</v>
      </c>
      <c r="Q40" s="18" t="n">
        <v>500.97982</v>
      </c>
      <c r="R40" s="20" t="n">
        <v>11.59362746</v>
      </c>
    </row>
    <row r="41" spans="1:18">
      <c r="A41" s="15" t="s">
        <v>438</v>
      </c>
      <c r="B41" s="17" t="n">
        <v>5712</v>
      </c>
      <c r="C41" s="18">
        <f>(70.0/B41*100)</f>
        <v/>
      </c>
      <c r="D41" s="19" t="n">
        <v>5642</v>
      </c>
      <c r="E41" s="18" t="n">
        <v>472.78315683</v>
      </c>
      <c r="F41" s="20" t="n">
        <v>3.4182367</v>
      </c>
      <c r="G41" s="18" t="n">
        <v>459.28505186</v>
      </c>
      <c r="H41" s="20" t="n">
        <v>7.03059043</v>
      </c>
      <c r="I41" s="18" t="s">
        <v>404</v>
      </c>
      <c r="J41" s="20" t="s">
        <v>404</v>
      </c>
      <c r="K41" s="18" t="s">
        <v>404</v>
      </c>
      <c r="L41" s="20" t="s">
        <v>404</v>
      </c>
      <c r="M41" s="18" t="s">
        <v>404</v>
      </c>
      <c r="N41" s="20" t="s">
        <v>404</v>
      </c>
      <c r="O41" s="18" t="s">
        <v>404</v>
      </c>
      <c r="P41" s="20" t="s">
        <v>404</v>
      </c>
      <c r="Q41" s="18" t="n">
        <v>474.26935925</v>
      </c>
      <c r="R41" s="20" t="n">
        <v>17.95412916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439.55737618</v>
      </c>
      <c r="F44" s="20" t="n">
        <v>9.61087944</v>
      </c>
      <c r="G44" s="18" t="n">
        <v>408.11450336</v>
      </c>
      <c r="H44" s="20" t="n">
        <v>3.17261214</v>
      </c>
      <c r="I44" s="18" t="s">
        <v>404</v>
      </c>
      <c r="J44" s="20" t="s">
        <v>404</v>
      </c>
      <c r="K44" s="18" t="s">
        <v>404</v>
      </c>
      <c r="L44" s="20" t="s">
        <v>404</v>
      </c>
      <c r="M44" s="18" t="s">
        <v>404</v>
      </c>
      <c r="N44" s="20" t="s">
        <v>404</v>
      </c>
      <c r="O44" s="18" t="s">
        <v>404</v>
      </c>
      <c r="P44" s="20" t="s">
        <v>404</v>
      </c>
      <c r="Q44" s="18" t="n">
        <v>391.30685409</v>
      </c>
      <c r="R44" s="20" t="n">
        <v>24.62762984</v>
      </c>
    </row>
    <row r="45" spans="1:18">
      <c r="A45" s="15" t="s">
        <v>442</v>
      </c>
      <c r="B45" s="17" t="n">
        <v>5519</v>
      </c>
      <c r="C45" s="18">
        <f>(0.0/B45*100)</f>
        <v/>
      </c>
      <c r="D45" s="19" t="n">
        <v>5519</v>
      </c>
      <c r="E45" s="18" t="n">
        <v>360.0440192</v>
      </c>
      <c r="F45" s="20" t="n">
        <v>3.51843885</v>
      </c>
      <c r="G45" s="18" t="n">
        <v>365.37468233</v>
      </c>
      <c r="H45" s="20" t="n">
        <v>9.2754314</v>
      </c>
      <c r="I45" s="18" t="s">
        <v>404</v>
      </c>
      <c r="J45" s="20" t="s">
        <v>404</v>
      </c>
      <c r="K45" s="18" t="s">
        <v>404</v>
      </c>
      <c r="L45" s="20" t="s">
        <v>404</v>
      </c>
      <c r="M45" s="18" t="s">
        <v>404</v>
      </c>
      <c r="N45" s="20" t="s">
        <v>404</v>
      </c>
      <c r="O45" s="18" t="s">
        <v>404</v>
      </c>
      <c r="P45" s="20" t="s">
        <v>404</v>
      </c>
      <c r="Q45" s="18" t="n">
        <v>348.07505658</v>
      </c>
      <c r="R45" s="20" t="n">
        <v>7.00315121</v>
      </c>
    </row>
    <row r="46" spans="1:18">
      <c r="A46" s="15" t="s">
        <v>443</v>
      </c>
      <c r="B46" s="17" t="n">
        <v>23141</v>
      </c>
      <c r="C46" s="18">
        <f>(4196.0/B46*100)</f>
        <v/>
      </c>
      <c r="D46" s="19" t="n">
        <v>18945</v>
      </c>
      <c r="E46" s="18" t="n">
        <v>420.27780163</v>
      </c>
      <c r="F46" s="20" t="n">
        <v>7.69498601</v>
      </c>
      <c r="G46" s="18" t="n">
        <v>367.85951005</v>
      </c>
      <c r="H46" s="20" t="n">
        <v>3.32264848</v>
      </c>
      <c r="I46" s="18" t="s">
        <v>404</v>
      </c>
      <c r="J46" s="20" t="s">
        <v>404</v>
      </c>
      <c r="K46" s="18" t="s">
        <v>404</v>
      </c>
      <c r="L46" s="20" t="s">
        <v>404</v>
      </c>
      <c r="M46" s="18" t="s">
        <v>404</v>
      </c>
      <c r="N46" s="20" t="s">
        <v>404</v>
      </c>
      <c r="O46" s="18" t="s">
        <v>404</v>
      </c>
      <c r="P46" s="20" t="s">
        <v>404</v>
      </c>
      <c r="Q46" s="18" t="n">
        <v>356.07071902</v>
      </c>
      <c r="R46" s="20" t="n">
        <v>14.76575664</v>
      </c>
    </row>
    <row r="47" spans="1:18">
      <c r="A47" s="15" t="s">
        <v>444</v>
      </c>
      <c r="B47" s="17" t="n">
        <v>5928</v>
      </c>
      <c r="C47" s="18">
        <f>(0.0/B47*100)</f>
        <v/>
      </c>
      <c r="D47" s="19" t="n">
        <v>5928</v>
      </c>
      <c r="E47" s="18" t="n">
        <v>459.73269785</v>
      </c>
      <c r="F47" s="20" t="n">
        <v>7.05038002</v>
      </c>
      <c r="G47" s="18" t="n">
        <v>430.244452</v>
      </c>
      <c r="H47" s="20" t="n">
        <v>6.09067065</v>
      </c>
      <c r="I47" s="18" t="s">
        <v>404</v>
      </c>
      <c r="J47" s="20" t="s">
        <v>404</v>
      </c>
      <c r="K47" s="18" t="s">
        <v>404</v>
      </c>
      <c r="L47" s="20" t="s">
        <v>404</v>
      </c>
      <c r="M47" s="18" t="s">
        <v>404</v>
      </c>
      <c r="N47" s="20" t="s">
        <v>404</v>
      </c>
      <c r="O47" s="18" t="s">
        <v>404</v>
      </c>
      <c r="P47" s="20" t="s">
        <v>404</v>
      </c>
      <c r="Q47" s="18" t="n">
        <v>448.64520203</v>
      </c>
      <c r="R47" s="20" t="n">
        <v>28.07950507</v>
      </c>
    </row>
    <row r="48" spans="1:18">
      <c r="A48" s="15" t="s">
        <v>445</v>
      </c>
      <c r="B48" s="17" t="n">
        <v>9841</v>
      </c>
      <c r="C48" s="18">
        <f>(0.0/B48*100)</f>
        <v/>
      </c>
      <c r="D48" s="19" t="n">
        <v>9841</v>
      </c>
      <c r="E48" s="18" t="n">
        <v>542.12658745</v>
      </c>
      <c r="F48" s="20" t="n">
        <v>7.19505837</v>
      </c>
      <c r="G48" s="18" t="n">
        <v>507.32643999</v>
      </c>
      <c r="H48" s="20" t="n">
        <v>10.29143246</v>
      </c>
      <c r="I48" s="18" t="s">
        <v>404</v>
      </c>
      <c r="J48" s="20" t="s">
        <v>404</v>
      </c>
      <c r="K48" s="18" t="s">
        <v>404</v>
      </c>
      <c r="L48" s="20" t="s">
        <v>404</v>
      </c>
      <c r="M48" s="18" t="s">
        <v>404</v>
      </c>
      <c r="N48" s="20" t="s">
        <v>404</v>
      </c>
      <c r="O48" s="18" t="s">
        <v>404</v>
      </c>
      <c r="P48" s="20" t="s">
        <v>404</v>
      </c>
      <c r="Q48" s="18" t="n">
        <v>479.35837736</v>
      </c>
      <c r="R48" s="20" t="n">
        <v>38.95750931</v>
      </c>
    </row>
    <row r="49" spans="1:18">
      <c r="A49" s="15" t="s">
        <v>446</v>
      </c>
      <c r="B49" s="17" t="n">
        <v>6349</v>
      </c>
      <c r="C49" s="18">
        <f>(52.0/B49*100)</f>
        <v/>
      </c>
      <c r="D49" s="19" t="n">
        <v>6297</v>
      </c>
      <c r="E49" s="18" t="n">
        <v>425.01805492</v>
      </c>
      <c r="F49" s="20" t="n">
        <v>4.64195991</v>
      </c>
      <c r="G49" s="18" t="n">
        <v>398.4788984</v>
      </c>
      <c r="H49" s="20" t="n">
        <v>4.32074092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411.40095383</v>
      </c>
      <c r="F50" s="20" t="n">
        <v>6.9818022</v>
      </c>
      <c r="G50" s="18" t="n">
        <v>384.57176251</v>
      </c>
      <c r="H50" s="20" t="n">
        <v>3.51702535</v>
      </c>
      <c r="I50" s="18" t="s">
        <v>404</v>
      </c>
      <c r="J50" s="20" t="s">
        <v>404</v>
      </c>
      <c r="K50" s="18" t="s">
        <v>404</v>
      </c>
      <c r="L50" s="20" t="s">
        <v>404</v>
      </c>
      <c r="M50" s="18" t="s">
        <v>404</v>
      </c>
      <c r="N50" s="20" t="s">
        <v>404</v>
      </c>
      <c r="O50" s="18" t="s">
        <v>404</v>
      </c>
      <c r="P50" s="20" t="s">
        <v>404</v>
      </c>
      <c r="Q50" s="18" t="n">
        <v>391.6621079</v>
      </c>
      <c r="R50" s="20" t="n">
        <v>12.84544097</v>
      </c>
    </row>
    <row r="51" spans="1:18">
      <c r="A51" s="15" t="s">
        <v>448</v>
      </c>
      <c r="B51" s="17" t="n">
        <v>6866</v>
      </c>
      <c r="C51" s="18">
        <f>(0.0/B51*100)</f>
        <v/>
      </c>
      <c r="D51" s="19" t="n">
        <v>6866</v>
      </c>
      <c r="E51" s="18" t="n">
        <v>400.9047821</v>
      </c>
      <c r="F51" s="20" t="n">
        <v>7.33032407</v>
      </c>
      <c r="G51" s="18" t="n">
        <v>400.27054514</v>
      </c>
      <c r="H51" s="20" t="n">
        <v>2.55892973</v>
      </c>
      <c r="I51" s="18" t="s">
        <v>404</v>
      </c>
      <c r="J51" s="20" t="s">
        <v>404</v>
      </c>
      <c r="K51" s="18" t="s">
        <v>404</v>
      </c>
      <c r="L51" s="20" t="s">
        <v>404</v>
      </c>
      <c r="M51" s="18" t="s">
        <v>404</v>
      </c>
      <c r="N51" s="20" t="s">
        <v>404</v>
      </c>
      <c r="O51" s="18" t="s">
        <v>404</v>
      </c>
      <c r="P51" s="20" t="s">
        <v>404</v>
      </c>
      <c r="Q51" s="18" t="n">
        <v>393.09275895</v>
      </c>
      <c r="R51" s="20" t="n">
        <v>10.5004629</v>
      </c>
    </row>
    <row r="52" spans="1:18">
      <c r="A52" s="15" t="s">
        <v>449</v>
      </c>
      <c r="B52" s="17" t="n">
        <v>5809</v>
      </c>
      <c r="C52" s="18">
        <f>(0.0/B52*100)</f>
        <v/>
      </c>
      <c r="D52" s="19" t="n">
        <v>5809</v>
      </c>
      <c r="E52" s="18" t="n">
        <v>474.94037936</v>
      </c>
      <c r="F52" s="20" t="n">
        <v>6.98510405</v>
      </c>
      <c r="G52" s="18" t="n">
        <v>459.0280936</v>
      </c>
      <c r="H52" s="20" t="n">
        <v>4.58117325</v>
      </c>
      <c r="I52" s="18" t="s">
        <v>404</v>
      </c>
      <c r="J52" s="20" t="s">
        <v>404</v>
      </c>
      <c r="K52" s="18" t="s">
        <v>404</v>
      </c>
      <c r="L52" s="20" t="s">
        <v>404</v>
      </c>
      <c r="M52" s="18" t="s">
        <v>404</v>
      </c>
      <c r="N52" s="20" t="s">
        <v>404</v>
      </c>
      <c r="O52" s="18" t="s">
        <v>404</v>
      </c>
      <c r="P52" s="20" t="s">
        <v>404</v>
      </c>
      <c r="Q52" s="18" t="n">
        <v>433.74326041</v>
      </c>
      <c r="R52" s="20" t="n">
        <v>19.66628088</v>
      </c>
    </row>
    <row r="53" spans="1:18">
      <c r="A53" s="15" t="s">
        <v>450</v>
      </c>
      <c r="B53" s="17" t="n">
        <v>5571</v>
      </c>
      <c r="C53" s="18">
        <f>(0.0/B53*100)</f>
        <v/>
      </c>
      <c r="D53" s="19" t="n">
        <v>5571</v>
      </c>
      <c r="E53" s="18" t="n">
        <v>439.45607312</v>
      </c>
      <c r="F53" s="20" t="n">
        <v>1.6822237</v>
      </c>
      <c r="G53" s="18" t="n">
        <v>428.17342756</v>
      </c>
      <c r="H53" s="20" t="n">
        <v>5.09150357</v>
      </c>
      <c r="I53" s="18" t="s">
        <v>404</v>
      </c>
      <c r="J53" s="20" t="s">
        <v>404</v>
      </c>
      <c r="K53" s="18" t="s">
        <v>404</v>
      </c>
      <c r="L53" s="20" t="s">
        <v>404</v>
      </c>
      <c r="M53" s="18" t="s">
        <v>404</v>
      </c>
      <c r="N53" s="20" t="s">
        <v>404</v>
      </c>
      <c r="O53" s="18" t="s">
        <v>404</v>
      </c>
      <c r="P53" s="20" t="s">
        <v>404</v>
      </c>
      <c r="Q53" s="18" t="n">
        <v>407.9380647</v>
      </c>
      <c r="R53" s="20" t="n">
        <v>8.31171339</v>
      </c>
    </row>
    <row r="54" spans="1:18">
      <c r="A54" s="15" t="s">
        <v>451</v>
      </c>
      <c r="B54" s="17" t="n">
        <v>4740</v>
      </c>
      <c r="C54" s="18">
        <f>(199.0/B54*100)</f>
        <v/>
      </c>
      <c r="D54" s="19" t="n">
        <v>4541</v>
      </c>
      <c r="E54" s="18" t="n">
        <v>352.8615736</v>
      </c>
      <c r="F54" s="20" t="n">
        <v>6.05124733</v>
      </c>
      <c r="G54" s="18" t="n">
        <v>318.13324386</v>
      </c>
      <c r="H54" s="20" t="n">
        <v>3.56223959</v>
      </c>
      <c r="I54" s="18" t="s">
        <v>404</v>
      </c>
      <c r="J54" s="20" t="s">
        <v>404</v>
      </c>
      <c r="K54" s="18" t="s">
        <v>404</v>
      </c>
      <c r="L54" s="20" t="s">
        <v>404</v>
      </c>
      <c r="M54" s="18" t="s">
        <v>404</v>
      </c>
      <c r="N54" s="20" t="s">
        <v>404</v>
      </c>
      <c r="O54" s="18" t="s">
        <v>404</v>
      </c>
      <c r="P54" s="20" t="s">
        <v>404</v>
      </c>
      <c r="Q54" s="18" t="n">
        <v>293.89728515</v>
      </c>
      <c r="R54" s="20" t="n">
        <v>9.883837059999999</v>
      </c>
    </row>
    <row r="55" spans="1:18">
      <c r="A55" s="15" t="s">
        <v>452</v>
      </c>
      <c r="B55" s="17" t="n">
        <v>5316</v>
      </c>
      <c r="C55" s="18">
        <f>(43.0/B55*100)</f>
        <v/>
      </c>
      <c r="D55" s="19" t="n">
        <v>5273</v>
      </c>
      <c r="E55" s="18" t="n">
        <v>405.65461785</v>
      </c>
      <c r="F55" s="20" t="n">
        <v>5.58197362</v>
      </c>
      <c r="G55" s="18" t="n">
        <v>404.82462639</v>
      </c>
      <c r="H55" s="20" t="n">
        <v>3.92198748</v>
      </c>
      <c r="I55" s="18" t="s">
        <v>404</v>
      </c>
      <c r="J55" s="20" t="s">
        <v>404</v>
      </c>
      <c r="K55" s="18" t="s">
        <v>404</v>
      </c>
      <c r="L55" s="20" t="s">
        <v>404</v>
      </c>
      <c r="M55" s="18" t="s">
        <v>404</v>
      </c>
      <c r="N55" s="20" t="s">
        <v>404</v>
      </c>
      <c r="O55" s="18" t="n">
        <v>426.42412405</v>
      </c>
      <c r="P55" s="20" t="n">
        <v>7.89455771</v>
      </c>
      <c r="Q55" s="18" t="n">
        <v>309.98354645</v>
      </c>
      <c r="R55" s="20" t="n">
        <v>11.85042762</v>
      </c>
    </row>
    <row r="56" spans="1:18">
      <c r="A56" s="15" t="s">
        <v>453</v>
      </c>
      <c r="B56" s="17" t="n">
        <v>5359</v>
      </c>
      <c r="C56" s="18">
        <f>(0.0/B56*100)</f>
        <v/>
      </c>
      <c r="D56" s="19" t="n">
        <v>5359</v>
      </c>
      <c r="E56" s="18" t="n">
        <v>549.88034223</v>
      </c>
      <c r="F56" s="20" t="n">
        <v>3.17784436</v>
      </c>
      <c r="G56" s="18" t="n">
        <v>488.66639325</v>
      </c>
      <c r="H56" s="20" t="n">
        <v>26.69057619</v>
      </c>
      <c r="I56" s="18" t="s">
        <v>404</v>
      </c>
      <c r="J56" s="20" t="s">
        <v>404</v>
      </c>
      <c r="K56" s="18" t="s">
        <v>404</v>
      </c>
      <c r="L56" s="20" t="s">
        <v>404</v>
      </c>
      <c r="M56" s="18" t="s">
        <v>404</v>
      </c>
      <c r="N56" s="20" t="s">
        <v>404</v>
      </c>
      <c r="O56" s="18" t="s">
        <v>404</v>
      </c>
      <c r="P56" s="20" t="s">
        <v>404</v>
      </c>
      <c r="Q56" s="18" t="n">
        <v>539.01062045</v>
      </c>
      <c r="R56" s="20" t="n">
        <v>11.70498788</v>
      </c>
    </row>
    <row r="57" spans="1:18">
      <c r="A57" s="15" t="s">
        <v>454</v>
      </c>
      <c r="B57" s="17" t="n">
        <v>6513</v>
      </c>
      <c r="C57" s="18">
        <f>(0.0/B57*100)</f>
        <v/>
      </c>
      <c r="D57" s="19" t="n">
        <v>6513</v>
      </c>
      <c r="E57" s="18" t="n">
        <v>401.70545923</v>
      </c>
      <c r="F57" s="20" t="n">
        <v>6.13997902</v>
      </c>
      <c r="G57" s="18" t="n">
        <v>375.6176954</v>
      </c>
      <c r="H57" s="20" t="n">
        <v>5.36656993</v>
      </c>
      <c r="I57" s="18" t="s">
        <v>404</v>
      </c>
      <c r="J57" s="20" t="s">
        <v>404</v>
      </c>
      <c r="K57" s="18" t="s">
        <v>404</v>
      </c>
      <c r="L57" s="20" t="s">
        <v>404</v>
      </c>
      <c r="M57" s="18" t="s">
        <v>404</v>
      </c>
      <c r="N57" s="20" t="s">
        <v>404</v>
      </c>
      <c r="O57" s="18" t="s">
        <v>404</v>
      </c>
      <c r="P57" s="20" t="s">
        <v>404</v>
      </c>
      <c r="Q57" s="18" t="n">
        <v>379.5260008</v>
      </c>
      <c r="R57" s="20" t="n">
        <v>9.18534316</v>
      </c>
    </row>
    <row r="58" spans="1:18">
      <c r="A58" s="15" t="s">
        <v>455</v>
      </c>
      <c r="B58" s="17" t="n">
        <v>7267</v>
      </c>
      <c r="C58" s="18">
        <f>(0.0/B58*100)</f>
        <v/>
      </c>
      <c r="D58" s="19" t="n">
        <v>7267</v>
      </c>
      <c r="E58" s="18" t="n">
        <v>384.07853047</v>
      </c>
      <c r="F58" s="20" t="n">
        <v>3.25790412</v>
      </c>
      <c r="G58" s="18" t="n">
        <v>370.20172375</v>
      </c>
      <c r="H58" s="20" t="n">
        <v>5.95323343</v>
      </c>
      <c r="I58" s="18" t="s">
        <v>404</v>
      </c>
      <c r="J58" s="20" t="s">
        <v>404</v>
      </c>
      <c r="K58" s="18" t="s">
        <v>404</v>
      </c>
      <c r="L58" s="20" t="s">
        <v>404</v>
      </c>
      <c r="M58" s="18" t="s">
        <v>404</v>
      </c>
      <c r="N58" s="20" t="s">
        <v>404</v>
      </c>
      <c r="O58" s="18" t="n">
        <v>421.91575937</v>
      </c>
      <c r="P58" s="20" t="n">
        <v>15.1309234</v>
      </c>
      <c r="Q58" s="18" t="n">
        <v>385.67588043</v>
      </c>
      <c r="R58" s="20" t="n">
        <v>14.06035475</v>
      </c>
    </row>
    <row r="59" spans="1:18">
      <c r="A59" s="15" t="s">
        <v>456</v>
      </c>
      <c r="B59" s="17" t="n">
        <v>4826</v>
      </c>
      <c r="C59" s="18">
        <f>(0.0/B59*100)</f>
        <v/>
      </c>
      <c r="D59" s="19" t="n">
        <v>4826</v>
      </c>
      <c r="E59" s="18" t="n">
        <v>365.22216624</v>
      </c>
      <c r="F59" s="20" t="n">
        <v>5.36638479</v>
      </c>
      <c r="G59" s="18" t="n">
        <v>360.34119489</v>
      </c>
      <c r="H59" s="20" t="n">
        <v>1.60770644</v>
      </c>
      <c r="I59" s="18" t="s">
        <v>404</v>
      </c>
      <c r="J59" s="20" t="s">
        <v>404</v>
      </c>
      <c r="K59" s="18" t="s">
        <v>404</v>
      </c>
      <c r="L59" s="20" t="s">
        <v>404</v>
      </c>
      <c r="M59" s="18" t="s">
        <v>404</v>
      </c>
      <c r="N59" s="20" t="s">
        <v>404</v>
      </c>
      <c r="O59" s="18" t="s">
        <v>404</v>
      </c>
      <c r="P59" s="20" t="s">
        <v>404</v>
      </c>
      <c r="Q59" s="18" t="n">
        <v>375.08014263</v>
      </c>
      <c r="R59" s="20" t="n">
        <v>6.65697274</v>
      </c>
    </row>
    <row r="60" spans="1:18">
      <c r="A60" s="15" t="s">
        <v>457</v>
      </c>
      <c r="B60" s="17" t="n">
        <v>4546</v>
      </c>
      <c r="C60" s="18">
        <f>(0.0/B60*100)</f>
        <v/>
      </c>
      <c r="D60" s="19" t="n">
        <v>4546</v>
      </c>
      <c r="E60" s="18" t="n">
        <v>410.73786005</v>
      </c>
      <c r="F60" s="20" t="n">
        <v>5.3018068</v>
      </c>
      <c r="G60" s="18" t="n">
        <v>374.88882568</v>
      </c>
      <c r="H60" s="20" t="n">
        <v>7.67274268</v>
      </c>
      <c r="I60" s="18" t="s">
        <v>404</v>
      </c>
      <c r="J60" s="20" t="s">
        <v>404</v>
      </c>
      <c r="K60" s="18" t="s">
        <v>404</v>
      </c>
      <c r="L60" s="20" t="s">
        <v>404</v>
      </c>
      <c r="M60" s="18" t="s">
        <v>404</v>
      </c>
      <c r="N60" s="20" t="s">
        <v>404</v>
      </c>
      <c r="O60" s="18" t="s">
        <v>404</v>
      </c>
      <c r="P60" s="20" t="s">
        <v>404</v>
      </c>
      <c r="Q60" s="18" t="n">
        <v>356.58240546</v>
      </c>
      <c r="R60" s="20" t="n">
        <v>18.70308688</v>
      </c>
    </row>
    <row r="61" spans="1:18">
      <c r="A61" s="15" t="s">
        <v>458</v>
      </c>
      <c r="B61" s="17" t="n">
        <v>6525</v>
      </c>
      <c r="C61" s="18">
        <f>(0.0/B61*100)</f>
        <v/>
      </c>
      <c r="D61" s="19" t="n">
        <v>6525</v>
      </c>
      <c r="E61" s="18" t="n">
        <v>485.2820377</v>
      </c>
      <c r="F61" s="20" t="n">
        <v>4.84918604</v>
      </c>
      <c r="G61" s="18" t="n">
        <v>475.00142923</v>
      </c>
      <c r="H61" s="20" t="n">
        <v>2.95189488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542.56418051</v>
      </c>
      <c r="F62" s="20" t="n">
        <v>1.12285787</v>
      </c>
      <c r="G62" s="18" t="n">
        <v>553.36438205</v>
      </c>
      <c r="H62" s="20" t="n">
        <v>3.94823875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379.38320736</v>
      </c>
      <c r="F63" s="20" t="n">
        <v>3.22660372</v>
      </c>
      <c r="G63" s="18" t="n">
        <v>366.3384401</v>
      </c>
      <c r="H63" s="20" t="n">
        <v>1.59740326</v>
      </c>
      <c r="I63" s="18" t="s">
        <v>404</v>
      </c>
      <c r="J63" s="20" t="s">
        <v>404</v>
      </c>
      <c r="K63" s="18" t="s">
        <v>404</v>
      </c>
      <c r="L63" s="20" t="s">
        <v>404</v>
      </c>
      <c r="M63" s="18" t="s">
        <v>404</v>
      </c>
      <c r="N63" s="20" t="s">
        <v>404</v>
      </c>
      <c r="O63" s="18" t="s">
        <v>404</v>
      </c>
      <c r="P63" s="20" t="s">
        <v>404</v>
      </c>
      <c r="Q63" s="18" t="n">
        <v>383.36400334</v>
      </c>
      <c r="R63" s="20" t="n">
        <v>5.08723266</v>
      </c>
    </row>
    <row r="64" spans="1:18">
      <c r="A64" s="15" t="s">
        <v>461</v>
      </c>
      <c r="B64" s="17" t="n">
        <v>3634</v>
      </c>
      <c r="C64" s="18">
        <f>(27.0/B64*100)</f>
        <v/>
      </c>
      <c r="D64" s="19" t="n">
        <v>3607</v>
      </c>
      <c r="E64" s="18" t="n">
        <v>478.95461793</v>
      </c>
      <c r="F64" s="20" t="n">
        <v>1.73641763</v>
      </c>
      <c r="G64" s="18" t="n">
        <v>467.70555486</v>
      </c>
      <c r="H64" s="20" t="n">
        <v>7.61374756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418.93293611</v>
      </c>
      <c r="F65" s="20" t="n">
        <v>5.67481587</v>
      </c>
      <c r="G65" s="18" t="n">
        <v>420.10359394</v>
      </c>
      <c r="H65" s="20" t="n">
        <v>3.084795</v>
      </c>
      <c r="I65" s="18" t="s">
        <v>404</v>
      </c>
      <c r="J65" s="20" t="s">
        <v>404</v>
      </c>
      <c r="K65" s="18" t="s">
        <v>404</v>
      </c>
      <c r="L65" s="20" t="s">
        <v>404</v>
      </c>
      <c r="M65" s="18" t="s">
        <v>404</v>
      </c>
      <c r="N65" s="20" t="s">
        <v>404</v>
      </c>
      <c r="O65" s="18" t="s">
        <v>404</v>
      </c>
      <c r="P65" s="20" t="s">
        <v>404</v>
      </c>
      <c r="Q65" s="18" t="n">
        <v>414.04957012</v>
      </c>
      <c r="R65" s="20" t="n">
        <v>17.4237697</v>
      </c>
    </row>
    <row r="66" spans="1:18">
      <c r="A66" s="15" t="s">
        <v>463</v>
      </c>
      <c r="B66" s="17" t="n">
        <v>5665</v>
      </c>
      <c r="C66" s="18">
        <f>(0.0/B66*100)</f>
        <v/>
      </c>
      <c r="D66" s="19" t="n">
        <v>5665</v>
      </c>
      <c r="E66" s="18" t="n">
        <v>414.36661694</v>
      </c>
      <c r="F66" s="20" t="n">
        <v>2.18190187</v>
      </c>
      <c r="G66" s="18" t="n">
        <v>418.54965821</v>
      </c>
      <c r="H66" s="20" t="n">
        <v>2.03705141</v>
      </c>
      <c r="I66" s="18" t="s">
        <v>404</v>
      </c>
      <c r="J66" s="20" t="s">
        <v>404</v>
      </c>
      <c r="K66" s="18" t="s">
        <v>404</v>
      </c>
      <c r="L66" s="20" t="s">
        <v>404</v>
      </c>
      <c r="M66" s="18" t="s">
        <v>404</v>
      </c>
      <c r="N66" s="20" t="s">
        <v>404</v>
      </c>
      <c r="O66" s="18" t="s">
        <v>404</v>
      </c>
      <c r="P66" s="20" t="s">
        <v>404</v>
      </c>
      <c r="Q66" s="18" t="n">
        <v>438.65776162</v>
      </c>
      <c r="R66" s="20" t="n">
        <v>7.52601957</v>
      </c>
    </row>
    <row r="67" spans="1:18">
      <c r="A67" s="15" t="s">
        <v>464</v>
      </c>
      <c r="B67" s="17" t="n">
        <v>6971</v>
      </c>
      <c r="C67" s="18">
        <f>(0.0/B67*100)</f>
        <v/>
      </c>
      <c r="D67" s="19" t="n">
        <v>6971</v>
      </c>
      <c r="E67" s="18" t="n">
        <v>416.85125069</v>
      </c>
      <c r="F67" s="20" t="n">
        <v>7.63470035</v>
      </c>
      <c r="G67" s="18" t="n">
        <v>379.318293</v>
      </c>
      <c r="H67" s="20" t="n">
        <v>3.10232359</v>
      </c>
      <c r="I67" s="18" t="s">
        <v>404</v>
      </c>
      <c r="J67" s="20" t="s">
        <v>404</v>
      </c>
      <c r="K67" s="18" t="s">
        <v>404</v>
      </c>
      <c r="L67" s="20" t="s">
        <v>404</v>
      </c>
      <c r="M67" s="18" t="s">
        <v>404</v>
      </c>
      <c r="N67" s="20" t="s">
        <v>404</v>
      </c>
      <c r="O67" s="18" t="s">
        <v>404</v>
      </c>
      <c r="P67" s="20" t="s">
        <v>404</v>
      </c>
      <c r="Q67" s="18" t="n">
        <v>394.1679185</v>
      </c>
      <c r="R67" s="20" t="n">
        <v>18.03070096</v>
      </c>
    </row>
    <row r="68" spans="1:18">
      <c r="A68" s="15" t="s">
        <v>465</v>
      </c>
      <c r="B68" s="17" t="n">
        <v>12083</v>
      </c>
      <c r="C68" s="18">
        <f>(0.0/B68*100)</f>
        <v/>
      </c>
      <c r="D68" s="19" t="n">
        <v>12083</v>
      </c>
      <c r="E68" s="18" t="n">
        <v>400.62451157</v>
      </c>
      <c r="F68" s="20" t="n">
        <v>1.35342997</v>
      </c>
      <c r="G68" s="18" t="n">
        <v>415.2156212</v>
      </c>
      <c r="H68" s="20" t="n">
        <v>3.13054565</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451.10507911</v>
      </c>
      <c r="F69" s="20" t="n">
        <v>5.43335106</v>
      </c>
      <c r="G69" s="18" t="n">
        <v>431.00651498</v>
      </c>
      <c r="H69" s="20" t="n">
        <v>6.51738337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499.62414763</v>
      </c>
      <c r="F70" s="20" t="n">
        <v>3.73941388</v>
      </c>
      <c r="G70" s="18" t="n">
        <v>484.36662623</v>
      </c>
      <c r="H70" s="20" t="n">
        <v>5.56147588</v>
      </c>
      <c r="I70" s="18" t="s">
        <v>404</v>
      </c>
      <c r="J70" s="20" t="s">
        <v>404</v>
      </c>
      <c r="K70" s="18" t="s">
        <v>404</v>
      </c>
      <c r="L70" s="20" t="s">
        <v>404</v>
      </c>
      <c r="M70" s="18" t="s">
        <v>404</v>
      </c>
      <c r="N70" s="20" t="s">
        <v>404</v>
      </c>
      <c r="O70" s="18" t="s">
        <v>404</v>
      </c>
      <c r="P70" s="20" t="s">
        <v>404</v>
      </c>
      <c r="Q70" s="18" t="n">
        <v>471.4153154</v>
      </c>
      <c r="R70" s="20" t="n">
        <v>15.55655391</v>
      </c>
    </row>
    <row r="71" spans="1:18">
      <c r="A71" s="15" t="s">
        <v>468</v>
      </c>
      <c r="B71" s="17" t="n">
        <v>6115</v>
      </c>
      <c r="C71" s="18">
        <f>(0.0/B71*100)</f>
        <v/>
      </c>
      <c r="D71" s="19" t="n">
        <v>6115</v>
      </c>
      <c r="E71" s="18" t="n">
        <v>564.42633521</v>
      </c>
      <c r="F71" s="20" t="n">
        <v>1.47032954</v>
      </c>
      <c r="G71" s="18" t="s">
        <v>404</v>
      </c>
      <c r="H71" s="20" t="s">
        <v>404</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558.61050746</v>
      </c>
      <c r="F72" s="20" t="n">
        <v>3.78685232</v>
      </c>
      <c r="G72" s="18" t="n">
        <v>493.03684765</v>
      </c>
      <c r="H72" s="20" t="n">
        <v>7.00146077</v>
      </c>
      <c r="I72" s="18" t="s">
        <v>404</v>
      </c>
      <c r="J72" s="20" t="s">
        <v>404</v>
      </c>
      <c r="K72" s="18" t="s">
        <v>404</v>
      </c>
      <c r="L72" s="20" t="s">
        <v>404</v>
      </c>
      <c r="M72" s="18" t="s">
        <v>404</v>
      </c>
      <c r="N72" s="20" t="s">
        <v>404</v>
      </c>
      <c r="O72" s="18" t="s">
        <v>404</v>
      </c>
      <c r="P72" s="20" t="s">
        <v>404</v>
      </c>
      <c r="Q72" s="18" t="n">
        <v>556.08333139</v>
      </c>
      <c r="R72" s="20" t="n">
        <v>39.18943494</v>
      </c>
    </row>
    <row r="73" spans="1:18">
      <c r="A73" s="15" t="s">
        <v>470</v>
      </c>
      <c r="B73" s="17" t="n">
        <v>8249</v>
      </c>
      <c r="C73" s="18">
        <f>(0.0/B73*100)</f>
        <v/>
      </c>
      <c r="D73" s="19" t="n">
        <v>8249</v>
      </c>
      <c r="E73" s="18" t="n">
        <v>432.11288798</v>
      </c>
      <c r="F73" s="20" t="n">
        <v>5.4651107</v>
      </c>
      <c r="G73" s="18" t="n">
        <v>403.35508413</v>
      </c>
      <c r="H73" s="20" t="n">
        <v>3.75208993</v>
      </c>
      <c r="I73" s="18" t="s">
        <v>404</v>
      </c>
      <c r="J73" s="20" t="s">
        <v>404</v>
      </c>
      <c r="K73" s="18" t="s">
        <v>404</v>
      </c>
      <c r="L73" s="20" t="s">
        <v>404</v>
      </c>
      <c r="M73" s="18" t="s">
        <v>404</v>
      </c>
      <c r="N73" s="20" t="s">
        <v>404</v>
      </c>
      <c r="O73" s="18" t="s">
        <v>404</v>
      </c>
      <c r="P73" s="20" t="s">
        <v>404</v>
      </c>
      <c r="Q73" s="18" t="n">
        <v>391.05709565</v>
      </c>
      <c r="R73" s="20" t="n">
        <v>15.32617199</v>
      </c>
    </row>
    <row r="74" spans="1:18">
      <c r="A74" s="15" t="s">
        <v>471</v>
      </c>
      <c r="B74" s="17" t="n">
        <v>4692</v>
      </c>
      <c r="C74" s="18">
        <f>(484.0/B74*100)</f>
        <v/>
      </c>
      <c r="D74" s="19" t="n">
        <v>4208</v>
      </c>
      <c r="E74" s="18" t="n">
        <v>414.60480252</v>
      </c>
      <c r="F74" s="20" t="n">
        <v>1.73684232</v>
      </c>
      <c r="G74" s="18" t="n">
        <v>421.86151979</v>
      </c>
      <c r="H74" s="20" t="n">
        <v>2.54844295</v>
      </c>
      <c r="I74" s="18" t="s">
        <v>404</v>
      </c>
      <c r="J74" s="20" t="s">
        <v>404</v>
      </c>
      <c r="K74" s="18" t="s">
        <v>404</v>
      </c>
      <c r="L74" s="20" t="s">
        <v>404</v>
      </c>
      <c r="M74" s="18" t="s">
        <v>404</v>
      </c>
      <c r="N74" s="20" t="s">
        <v>404</v>
      </c>
      <c r="O74" s="18" t="s">
        <v>404</v>
      </c>
      <c r="P74" s="20" t="s">
        <v>404</v>
      </c>
      <c r="Q74" s="18" t="n">
        <v>332.03364054</v>
      </c>
      <c r="R74" s="20" t="n">
        <v>8.86679548</v>
      </c>
    </row>
    <row r="75" spans="1:18">
      <c r="A75" s="15" t="s">
        <v>472</v>
      </c>
      <c r="B75" s="17" t="n">
        <v>5375</v>
      </c>
      <c r="C75" s="18">
        <f>(483.0/B75*100)</f>
        <v/>
      </c>
      <c r="D75" s="19" t="n">
        <v>4892</v>
      </c>
      <c r="E75" s="18" t="n">
        <v>366.40842769</v>
      </c>
      <c r="F75" s="20" t="n">
        <v>8.04582111</v>
      </c>
      <c r="G75" s="18" t="n">
        <v>368.59653514</v>
      </c>
      <c r="H75" s="20" t="n">
        <v>4.9148797</v>
      </c>
      <c r="I75" s="18" t="s">
        <v>404</v>
      </c>
      <c r="J75" s="20" t="s">
        <v>404</v>
      </c>
      <c r="K75" s="18" t="s">
        <v>404</v>
      </c>
      <c r="L75" s="20" t="s">
        <v>404</v>
      </c>
      <c r="M75" s="18" t="s">
        <v>404</v>
      </c>
      <c r="N75" s="20" t="s">
        <v>404</v>
      </c>
      <c r="O75" s="18" t="s">
        <v>404</v>
      </c>
      <c r="P75" s="20" t="s">
        <v>404</v>
      </c>
      <c r="Q75" s="18" t="n">
        <v>356.54463917</v>
      </c>
      <c r="R75" s="20" t="n">
        <v>20.46822603</v>
      </c>
    </row>
    <row r="76" spans="1:18">
      <c r="A76" s="15" t="s">
        <v>473</v>
      </c>
      <c r="B76" s="17" t="n">
        <v>14167</v>
      </c>
      <c r="C76" s="18">
        <f>(1400.0/B76*100)</f>
        <v/>
      </c>
      <c r="D76" s="19" t="n">
        <v>12767</v>
      </c>
      <c r="E76" s="18" t="n">
        <v>433.69623062</v>
      </c>
      <c r="F76" s="20" t="n">
        <v>3.03986148</v>
      </c>
      <c r="G76" s="18" t="n">
        <v>401.92516349</v>
      </c>
      <c r="H76" s="20" t="n">
        <v>9.131566380000001</v>
      </c>
      <c r="I76" s="18" t="s">
        <v>404</v>
      </c>
      <c r="J76" s="20" t="s">
        <v>404</v>
      </c>
      <c r="K76" s="18" t="s">
        <v>404</v>
      </c>
      <c r="L76" s="20" t="s">
        <v>404</v>
      </c>
      <c r="M76" s="18" t="s">
        <v>404</v>
      </c>
      <c r="N76" s="20" t="s">
        <v>404</v>
      </c>
      <c r="O76" s="18" t="s">
        <v>404</v>
      </c>
      <c r="P76" s="20" t="s">
        <v>404</v>
      </c>
      <c r="Q76" s="18" t="n">
        <v>410.86383718</v>
      </c>
      <c r="R76" s="20" t="n">
        <v>16.6838348</v>
      </c>
    </row>
    <row r="77" spans="1:18">
      <c r="A77" s="15" t="s">
        <v>474</v>
      </c>
      <c r="B77" s="17" t="n">
        <v>6062</v>
      </c>
      <c r="C77" s="18">
        <f>(0.0/B77*100)</f>
        <v/>
      </c>
      <c r="D77" s="19" t="n">
        <v>6062</v>
      </c>
      <c r="E77" s="18" t="n">
        <v>423.25287526</v>
      </c>
      <c r="F77" s="20" t="n">
        <v>3.24955204</v>
      </c>
      <c r="G77" s="18" t="n">
        <v>404.35322522</v>
      </c>
      <c r="H77" s="20" t="n">
        <v>5.28340403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511.01970595</v>
      </c>
      <c r="F78" s="20" t="n">
        <v>6.74222921</v>
      </c>
      <c r="G78" s="18" t="n">
        <v>481.37662762</v>
      </c>
      <c r="H78" s="20" t="n">
        <v>5.5735919</v>
      </c>
      <c r="I78" s="18" t="s">
        <v>404</v>
      </c>
      <c r="J78" s="20" t="s">
        <v>404</v>
      </c>
      <c r="K78" s="18" t="s">
        <v>404</v>
      </c>
      <c r="L78" s="20" t="s">
        <v>404</v>
      </c>
      <c r="M78" s="18" t="s">
        <v>404</v>
      </c>
      <c r="N78" s="20" t="s">
        <v>404</v>
      </c>
      <c r="O78" s="18" t="s">
        <v>404</v>
      </c>
      <c r="P78" s="20" t="s">
        <v>404</v>
      </c>
      <c r="Q78" s="18" t="n">
        <v>498.51359815</v>
      </c>
      <c r="R78" s="20" t="n">
        <v>10.50674322</v>
      </c>
    </row>
    <row customHeight="1" ht="25" r="79" spans="1:18">
      <c r="A79" s="15" t="s">
        <v>476</v>
      </c>
      <c r="B79" s="17" t="n">
        <v>1657</v>
      </c>
      <c r="C79" s="18">
        <f>(21.0/B79*100)</f>
        <v/>
      </c>
      <c r="D79" s="19" t="n">
        <v>1636</v>
      </c>
      <c r="E79" s="18" t="n">
        <v>469.11957401</v>
      </c>
      <c r="F79" s="20" t="n">
        <v>8.59645471</v>
      </c>
      <c r="G79" s="18" t="n">
        <v>428.23237589</v>
      </c>
      <c r="H79" s="20" t="n">
        <v>13.41505662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466.04700117</v>
      </c>
      <c r="F80" s="20" t="n">
        <v>5.01429492</v>
      </c>
      <c r="G80" s="18" t="n">
        <v>447.71371838</v>
      </c>
      <c r="H80" s="20" t="n">
        <v>6.70381101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448.32360127</v>
      </c>
      <c r="F81" s="20" t="n">
        <v>3.92277894</v>
      </c>
      <c r="G81" s="18" t="n">
        <v>439.31103167</v>
      </c>
      <c r="H81" s="20" t="n">
        <v>6.0664175</v>
      </c>
      <c r="I81" s="18" t="s">
        <v>404</v>
      </c>
      <c r="J81" s="20" t="s">
        <v>404</v>
      </c>
      <c r="K81" s="18" t="s">
        <v>404</v>
      </c>
      <c r="L81" s="20" t="s">
        <v>404</v>
      </c>
      <c r="M81" s="18" t="s">
        <v>404</v>
      </c>
      <c r="N81" s="20" t="s">
        <v>404</v>
      </c>
      <c r="O81" s="18" t="s">
        <v>404</v>
      </c>
      <c r="P81" s="20" t="s">
        <v>404</v>
      </c>
      <c r="Q81" s="18" t="n">
        <v>480.26117264</v>
      </c>
      <c r="R81" s="20" t="n">
        <v>26.1778078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495.4170246</v>
      </c>
      <c r="F7" s="20" t="n">
        <v>1.8327821</v>
      </c>
      <c r="G7" s="18" t="n">
        <v>483.2089325</v>
      </c>
      <c r="H7" s="20" t="n">
        <v>7.92362538</v>
      </c>
      <c r="I7" s="18" t="s">
        <v>404</v>
      </c>
      <c r="J7" s="20" t="s">
        <v>404</v>
      </c>
      <c r="K7" s="18" t="s">
        <v>404</v>
      </c>
      <c r="L7" s="20" t="s">
        <v>404</v>
      </c>
      <c r="M7" s="18" t="s">
        <v>404</v>
      </c>
      <c r="N7" s="20" t="s">
        <v>404</v>
      </c>
      <c r="O7" s="18" t="s">
        <v>404</v>
      </c>
      <c r="P7" s="20" t="s">
        <v>404</v>
      </c>
      <c r="Q7" s="18" t="n">
        <v>479.76387088</v>
      </c>
      <c r="R7" s="20" t="n">
        <v>10.25293958</v>
      </c>
    </row>
    <row r="8" spans="1:18">
      <c r="A8" s="15" t="s">
        <v>405</v>
      </c>
      <c r="B8" s="17" t="n">
        <v>7007</v>
      </c>
      <c r="C8" s="18">
        <f>(0.0/B8*100)</f>
        <v/>
      </c>
      <c r="D8" s="19" t="n">
        <v>7007</v>
      </c>
      <c r="E8" s="18" t="n">
        <v>536.94839329</v>
      </c>
      <c r="F8" s="20" t="n">
        <v>18.3690515</v>
      </c>
      <c r="G8" s="18" t="n">
        <v>496.84769594</v>
      </c>
      <c r="H8" s="20" t="n">
        <v>3.25253116</v>
      </c>
      <c r="I8" s="18" t="s">
        <v>404</v>
      </c>
      <c r="J8" s="20" t="s">
        <v>404</v>
      </c>
      <c r="K8" s="18" t="s">
        <v>404</v>
      </c>
      <c r="L8" s="20" t="s">
        <v>404</v>
      </c>
      <c r="M8" s="18" t="s">
        <v>404</v>
      </c>
      <c r="N8" s="20" t="s">
        <v>404</v>
      </c>
      <c r="O8" s="18" t="s">
        <v>404</v>
      </c>
      <c r="P8" s="20" t="s">
        <v>404</v>
      </c>
      <c r="Q8" s="18" t="n">
        <v>447.17944894</v>
      </c>
      <c r="R8" s="20" t="n">
        <v>15.55042766</v>
      </c>
    </row>
    <row r="9" spans="1:18">
      <c r="A9" s="15" t="s">
        <v>406</v>
      </c>
      <c r="B9" s="17" t="n">
        <v>9651</v>
      </c>
      <c r="C9" s="18">
        <f>(200.0/B9*100)</f>
        <v/>
      </c>
      <c r="D9" s="19" t="n">
        <v>9451</v>
      </c>
      <c r="E9" s="18" t="n">
        <v>514.616101</v>
      </c>
      <c r="F9" s="20" t="n">
        <v>8.22246852</v>
      </c>
      <c r="G9" s="18" t="n">
        <v>510.32281675</v>
      </c>
      <c r="H9" s="20" t="n">
        <v>2.85892955</v>
      </c>
      <c r="I9" s="18" t="s">
        <v>404</v>
      </c>
      <c r="J9" s="20" t="s">
        <v>404</v>
      </c>
      <c r="K9" s="18" t="s">
        <v>404</v>
      </c>
      <c r="L9" s="20" t="s">
        <v>404</v>
      </c>
      <c r="M9" s="18" t="s">
        <v>404</v>
      </c>
      <c r="N9" s="20" t="s">
        <v>404</v>
      </c>
      <c r="O9" s="18" t="s">
        <v>404</v>
      </c>
      <c r="P9" s="20" t="s">
        <v>404</v>
      </c>
      <c r="Q9" s="18" t="n">
        <v>454.82013335</v>
      </c>
      <c r="R9" s="20" t="n">
        <v>15.65998804</v>
      </c>
    </row>
    <row r="10" spans="1:18">
      <c r="A10" s="15" t="s">
        <v>407</v>
      </c>
      <c r="B10" s="17" t="n">
        <v>20058</v>
      </c>
      <c r="C10" s="18">
        <f>(2798.0/B10*100)</f>
        <v/>
      </c>
      <c r="D10" s="19" t="n">
        <v>17260</v>
      </c>
      <c r="E10" s="18" t="n">
        <v>532.46609571</v>
      </c>
      <c r="F10" s="20" t="n">
        <v>4.04162107</v>
      </c>
      <c r="G10" s="18" t="n">
        <v>506.08701066</v>
      </c>
      <c r="H10" s="20" t="n">
        <v>3.17532179</v>
      </c>
      <c r="I10" s="18" t="s">
        <v>404</v>
      </c>
      <c r="J10" s="20" t="s">
        <v>404</v>
      </c>
      <c r="K10" s="18" t="s">
        <v>404</v>
      </c>
      <c r="L10" s="20" t="s">
        <v>404</v>
      </c>
      <c r="M10" s="18" t="s">
        <v>404</v>
      </c>
      <c r="N10" s="20" t="s">
        <v>404</v>
      </c>
      <c r="O10" s="18" t="s">
        <v>404</v>
      </c>
      <c r="P10" s="20" t="s">
        <v>404</v>
      </c>
      <c r="Q10" s="18" t="n">
        <v>522.76132981</v>
      </c>
      <c r="R10" s="20" t="n">
        <v>18.65134366</v>
      </c>
    </row>
    <row r="11" spans="1:18">
      <c r="A11" s="15" t="s">
        <v>408</v>
      </c>
      <c r="B11" s="17" t="n">
        <v>7053</v>
      </c>
      <c r="C11" s="18">
        <f>(137.0/B11*100)</f>
        <v/>
      </c>
      <c r="D11" s="19" t="n">
        <v>6916</v>
      </c>
      <c r="E11" s="18" t="n">
        <v>448.39825566</v>
      </c>
      <c r="F11" s="20" t="n">
        <v>10.39177548</v>
      </c>
      <c r="G11" s="18" t="n">
        <v>418.30323397</v>
      </c>
      <c r="H11" s="20" t="n">
        <v>3.11252198</v>
      </c>
      <c r="I11" s="18" t="s">
        <v>404</v>
      </c>
      <c r="J11" s="20" t="s">
        <v>404</v>
      </c>
      <c r="K11" s="18" t="s">
        <v>404</v>
      </c>
      <c r="L11" s="20" t="s">
        <v>404</v>
      </c>
      <c r="M11" s="18" t="s">
        <v>404</v>
      </c>
      <c r="N11" s="20" t="s">
        <v>404</v>
      </c>
      <c r="O11" s="18" t="s">
        <v>404</v>
      </c>
      <c r="P11" s="20" t="s">
        <v>404</v>
      </c>
      <c r="Q11" s="18" t="n">
        <v>395.32031122</v>
      </c>
      <c r="R11" s="20" t="n">
        <v>6.89193748</v>
      </c>
    </row>
    <row r="12" spans="1:18">
      <c r="A12" s="15" t="s">
        <v>409</v>
      </c>
      <c r="B12" s="17" t="n">
        <v>6894</v>
      </c>
      <c r="C12" s="18">
        <f>(106.0/B12*100)</f>
        <v/>
      </c>
      <c r="D12" s="19" t="n">
        <v>6788</v>
      </c>
      <c r="E12" s="18" t="s">
        <v>404</v>
      </c>
      <c r="F12" s="20" t="s">
        <v>404</v>
      </c>
      <c r="G12" s="18" t="n">
        <v>493.103499</v>
      </c>
      <c r="H12" s="20" t="n">
        <v>2.36510834</v>
      </c>
      <c r="I12" s="18" t="s">
        <v>404</v>
      </c>
      <c r="J12" s="20" t="s">
        <v>404</v>
      </c>
      <c r="K12" s="18" t="s">
        <v>404</v>
      </c>
      <c r="L12" s="20" t="s">
        <v>404</v>
      </c>
      <c r="M12" s="18" t="s">
        <v>404</v>
      </c>
      <c r="N12" s="20" t="s">
        <v>404</v>
      </c>
      <c r="O12" s="18" t="s">
        <v>404</v>
      </c>
      <c r="P12" s="20" t="s">
        <v>404</v>
      </c>
      <c r="Q12" s="18" t="n">
        <v>453.10453527</v>
      </c>
      <c r="R12" s="20" t="n">
        <v>26.1727764</v>
      </c>
    </row>
    <row r="13" spans="1:18">
      <c r="A13" s="15" t="s">
        <v>410</v>
      </c>
      <c r="B13" s="17" t="n">
        <v>7161</v>
      </c>
      <c r="C13" s="18">
        <f>(1175.0/B13*100)</f>
        <v/>
      </c>
      <c r="D13" s="19" t="n">
        <v>5986</v>
      </c>
      <c r="E13" s="18" t="n">
        <v>519.21164931</v>
      </c>
      <c r="F13" s="20" t="n">
        <v>7.49335005</v>
      </c>
      <c r="G13" s="18" t="n">
        <v>509.41162589</v>
      </c>
      <c r="H13" s="20" t="n">
        <v>2.44127294</v>
      </c>
      <c r="I13" s="18" t="s">
        <v>404</v>
      </c>
      <c r="J13" s="20" t="s">
        <v>404</v>
      </c>
      <c r="K13" s="18" t="s">
        <v>404</v>
      </c>
      <c r="L13" s="20" t="s">
        <v>404</v>
      </c>
      <c r="M13" s="18" t="s">
        <v>404</v>
      </c>
      <c r="N13" s="20" t="s">
        <v>404</v>
      </c>
      <c r="O13" s="18" t="s">
        <v>404</v>
      </c>
      <c r="P13" s="20" t="s">
        <v>404</v>
      </c>
      <c r="Q13" s="18" t="n">
        <v>515.25239785</v>
      </c>
      <c r="R13" s="20" t="n">
        <v>9.559298399999999</v>
      </c>
    </row>
    <row r="14" spans="1:18">
      <c r="A14" s="15" t="s">
        <v>411</v>
      </c>
      <c r="B14" s="17" t="n">
        <v>5587</v>
      </c>
      <c r="C14" s="18">
        <f>(0.0/B14*100)</f>
        <v/>
      </c>
      <c r="D14" s="19" t="n">
        <v>5587</v>
      </c>
      <c r="E14" s="18" t="n">
        <v>518.9555524800001</v>
      </c>
      <c r="F14" s="20" t="n">
        <v>5.12173774</v>
      </c>
      <c r="G14" s="18" t="n">
        <v>519.96280882</v>
      </c>
      <c r="H14" s="20" t="n">
        <v>2.49580176</v>
      </c>
      <c r="I14" s="18" t="s">
        <v>404</v>
      </c>
      <c r="J14" s="20" t="s">
        <v>404</v>
      </c>
      <c r="K14" s="18" t="s">
        <v>404</v>
      </c>
      <c r="L14" s="20" t="s">
        <v>404</v>
      </c>
      <c r="M14" s="18" t="s">
        <v>404</v>
      </c>
      <c r="N14" s="20" t="s">
        <v>404</v>
      </c>
      <c r="O14" s="18" t="s">
        <v>404</v>
      </c>
      <c r="P14" s="20" t="s">
        <v>404</v>
      </c>
      <c r="Q14" s="18" t="n">
        <v>510.43265651</v>
      </c>
      <c r="R14" s="20" t="n">
        <v>12.02761079</v>
      </c>
    </row>
    <row r="15" spans="1:18">
      <c r="A15" s="15" t="s">
        <v>412</v>
      </c>
      <c r="B15" s="17" t="n">
        <v>5882</v>
      </c>
      <c r="C15" s="18">
        <f>(0.0/B15*100)</f>
        <v/>
      </c>
      <c r="D15" s="19" t="n">
        <v>5882</v>
      </c>
      <c r="E15" s="18" t="n">
        <v>512.15905678</v>
      </c>
      <c r="F15" s="20" t="n">
        <v>7.4092904</v>
      </c>
      <c r="G15" s="18" t="n">
        <v>510.64101443</v>
      </c>
      <c r="H15" s="20" t="n">
        <v>2.3385234</v>
      </c>
      <c r="I15" s="18" t="s">
        <v>404</v>
      </c>
      <c r="J15" s="20" t="s">
        <v>404</v>
      </c>
      <c r="K15" s="18" t="s">
        <v>404</v>
      </c>
      <c r="L15" s="20" t="s">
        <v>404</v>
      </c>
      <c r="M15" s="18" t="s">
        <v>404</v>
      </c>
      <c r="N15" s="20" t="s">
        <v>404</v>
      </c>
      <c r="O15" s="18" t="s">
        <v>404</v>
      </c>
      <c r="P15" s="20" t="s">
        <v>404</v>
      </c>
      <c r="Q15" s="18" t="n">
        <v>540.02322713</v>
      </c>
      <c r="R15" s="20" t="n">
        <v>23.62265128</v>
      </c>
    </row>
    <row r="16" spans="1:18">
      <c r="A16" s="15" t="s">
        <v>413</v>
      </c>
      <c r="B16" s="17" t="n">
        <v>6108</v>
      </c>
      <c r="C16" s="18">
        <f>(339.0/B16*100)</f>
        <v/>
      </c>
      <c r="D16" s="19" t="n">
        <v>5769</v>
      </c>
      <c r="E16" s="18" t="n">
        <v>523.67387302</v>
      </c>
      <c r="F16" s="20" t="n">
        <v>3.74042762</v>
      </c>
      <c r="G16" s="18" t="n">
        <v>435.23348045</v>
      </c>
      <c r="H16" s="20" t="n">
        <v>6.12433801</v>
      </c>
      <c r="I16" s="18" t="s">
        <v>404</v>
      </c>
      <c r="J16" s="20" t="s">
        <v>404</v>
      </c>
      <c r="K16" s="18" t="s">
        <v>404</v>
      </c>
      <c r="L16" s="20" t="s">
        <v>404</v>
      </c>
      <c r="M16" s="18" t="s">
        <v>404</v>
      </c>
      <c r="N16" s="20" t="s">
        <v>404</v>
      </c>
      <c r="O16" s="18" t="s">
        <v>404</v>
      </c>
      <c r="P16" s="20" t="s">
        <v>404</v>
      </c>
      <c r="Q16" s="18" t="n">
        <v>466.80636182</v>
      </c>
      <c r="R16" s="20" t="n">
        <v>29.20027835</v>
      </c>
    </row>
    <row r="17" spans="1:18">
      <c r="A17" s="15" t="s">
        <v>414</v>
      </c>
      <c r="B17" s="17" t="n">
        <v>6504</v>
      </c>
      <c r="C17" s="18">
        <f>(1325.0/B17*100)</f>
        <v/>
      </c>
      <c r="D17" s="19" t="n">
        <v>5179</v>
      </c>
      <c r="E17" s="18" t="n">
        <v>490.85042915</v>
      </c>
      <c r="F17" s="20" t="n">
        <v>16.84771062</v>
      </c>
      <c r="G17" s="18" t="n">
        <v>505.21995048</v>
      </c>
      <c r="H17" s="20" t="n">
        <v>3.6270148</v>
      </c>
      <c r="I17" s="18" t="s">
        <v>404</v>
      </c>
      <c r="J17" s="20" t="s">
        <v>404</v>
      </c>
      <c r="K17" s="18" t="s">
        <v>404</v>
      </c>
      <c r="L17" s="20" t="s">
        <v>404</v>
      </c>
      <c r="M17" s="18" t="s">
        <v>404</v>
      </c>
      <c r="N17" s="20" t="s">
        <v>404</v>
      </c>
      <c r="O17" s="18" t="s">
        <v>404</v>
      </c>
      <c r="P17" s="20" t="s">
        <v>404</v>
      </c>
      <c r="Q17" s="18" t="n">
        <v>542.51930823</v>
      </c>
      <c r="R17" s="20" t="n">
        <v>16.03301145</v>
      </c>
    </row>
    <row r="18" spans="1:18">
      <c r="A18" s="15" t="s">
        <v>415</v>
      </c>
      <c r="B18" s="17" t="n">
        <v>5532</v>
      </c>
      <c r="C18" s="18">
        <f>(0.0/B18*100)</f>
        <v/>
      </c>
      <c r="D18" s="19" t="n">
        <v>5532</v>
      </c>
      <c r="E18" s="18" t="n">
        <v>496.3081153</v>
      </c>
      <c r="F18" s="20" t="n">
        <v>19.9660501</v>
      </c>
      <c r="G18" s="18" t="n">
        <v>451.29966902</v>
      </c>
      <c r="H18" s="20" t="n">
        <v>4.02026431</v>
      </c>
      <c r="I18" s="18" t="s">
        <v>404</v>
      </c>
      <c r="J18" s="20" t="s">
        <v>404</v>
      </c>
      <c r="K18" s="18" t="s">
        <v>404</v>
      </c>
      <c r="L18" s="20" t="s">
        <v>404</v>
      </c>
      <c r="M18" s="18" t="s">
        <v>404</v>
      </c>
      <c r="N18" s="20" t="s">
        <v>404</v>
      </c>
      <c r="O18" s="18" t="s">
        <v>404</v>
      </c>
      <c r="P18" s="20" t="s">
        <v>404</v>
      </c>
      <c r="Q18" s="18" t="n">
        <v>474.29313668</v>
      </c>
      <c r="R18" s="20" t="n">
        <v>15.6064046</v>
      </c>
    </row>
    <row r="19" spans="1:18">
      <c r="A19" s="15" t="s">
        <v>416</v>
      </c>
      <c r="B19" s="17" t="n">
        <v>5658</v>
      </c>
      <c r="C19" s="18">
        <f>(327.0/B19*100)</f>
        <v/>
      </c>
      <c r="D19" s="19" t="n">
        <v>5331</v>
      </c>
      <c r="E19" s="18" t="n">
        <v>527.7567496200001</v>
      </c>
      <c r="F19" s="20" t="n">
        <v>8.231950149999999</v>
      </c>
      <c r="G19" s="18" t="n">
        <v>459.17463005</v>
      </c>
      <c r="H19" s="20" t="n">
        <v>4.24379833</v>
      </c>
      <c r="I19" s="18" t="s">
        <v>404</v>
      </c>
      <c r="J19" s="20" t="s">
        <v>404</v>
      </c>
      <c r="K19" s="18" t="s">
        <v>404</v>
      </c>
      <c r="L19" s="20" t="s">
        <v>404</v>
      </c>
      <c r="M19" s="18" t="s">
        <v>404</v>
      </c>
      <c r="N19" s="20" t="s">
        <v>404</v>
      </c>
      <c r="O19" s="18" t="s">
        <v>404</v>
      </c>
      <c r="P19" s="20" t="s">
        <v>404</v>
      </c>
      <c r="Q19" s="18" t="n">
        <v>443.94724359</v>
      </c>
      <c r="R19" s="20" t="n">
        <v>38.48935592</v>
      </c>
    </row>
    <row r="20" spans="1:18">
      <c r="A20" s="15" t="s">
        <v>417</v>
      </c>
      <c r="B20" s="17" t="n">
        <v>3371</v>
      </c>
      <c r="C20" s="18">
        <f>(24.0/B20*100)</f>
        <v/>
      </c>
      <c r="D20" s="19" t="n">
        <v>3347</v>
      </c>
      <c r="E20" s="18" t="n">
        <v>473.92564828</v>
      </c>
      <c r="F20" s="20" t="n">
        <v>6.48417198</v>
      </c>
      <c r="G20" s="18" t="n">
        <v>489.01321279</v>
      </c>
      <c r="H20" s="20" t="n">
        <v>2.11246875</v>
      </c>
      <c r="I20" s="18" t="s">
        <v>404</v>
      </c>
      <c r="J20" s="20" t="s">
        <v>404</v>
      </c>
      <c r="K20" s="18" t="s">
        <v>404</v>
      </c>
      <c r="L20" s="20" t="s">
        <v>404</v>
      </c>
      <c r="M20" s="18" t="s">
        <v>404</v>
      </c>
      <c r="N20" s="20" t="s">
        <v>404</v>
      </c>
      <c r="O20" s="18" t="s">
        <v>404</v>
      </c>
      <c r="P20" s="20" t="s">
        <v>404</v>
      </c>
      <c r="Q20" s="18" t="n">
        <v>480.88568616</v>
      </c>
      <c r="R20" s="20" t="n">
        <v>16.8544443</v>
      </c>
    </row>
    <row r="21" spans="1:18">
      <c r="A21" s="15" t="s">
        <v>418</v>
      </c>
      <c r="B21" s="17" t="n">
        <v>5741</v>
      </c>
      <c r="C21" s="18">
        <f>(0.0/B21*100)</f>
        <v/>
      </c>
      <c r="D21" s="19" t="n">
        <v>5741</v>
      </c>
      <c r="E21" s="18" t="n">
        <v>516.51048573</v>
      </c>
      <c r="F21" s="20" t="n">
        <v>6.31982187</v>
      </c>
      <c r="G21" s="18" t="n">
        <v>500.65313338</v>
      </c>
      <c r="H21" s="20" t="n">
        <v>2.46017852</v>
      </c>
      <c r="I21" s="18" t="s">
        <v>404</v>
      </c>
      <c r="J21" s="20" t="s">
        <v>404</v>
      </c>
      <c r="K21" s="18" t="s">
        <v>404</v>
      </c>
      <c r="L21" s="20" t="s">
        <v>404</v>
      </c>
      <c r="M21" s="18" t="s">
        <v>404</v>
      </c>
      <c r="N21" s="20" t="s">
        <v>404</v>
      </c>
      <c r="O21" s="18" t="s">
        <v>404</v>
      </c>
      <c r="P21" s="20" t="s">
        <v>404</v>
      </c>
      <c r="Q21" s="18" t="n">
        <v>500.15922975</v>
      </c>
      <c r="R21" s="20" t="n">
        <v>9.68908397</v>
      </c>
    </row>
    <row r="22" spans="1:18">
      <c r="A22" s="15" t="s">
        <v>419</v>
      </c>
      <c r="B22" s="17" t="n">
        <v>6598</v>
      </c>
      <c r="C22" s="18">
        <f>(0.0/B22*100)</f>
        <v/>
      </c>
      <c r="D22" s="19" t="n">
        <v>6598</v>
      </c>
      <c r="E22" s="18" t="n">
        <v>474.20011925</v>
      </c>
      <c r="F22" s="20" t="n">
        <v>4.02393312</v>
      </c>
      <c r="G22" s="18" t="n">
        <v>462.14434269</v>
      </c>
      <c r="H22" s="20" t="n">
        <v>11.30847846</v>
      </c>
      <c r="I22" s="18" t="s">
        <v>404</v>
      </c>
      <c r="J22" s="20" t="s">
        <v>404</v>
      </c>
      <c r="K22" s="18" t="s">
        <v>404</v>
      </c>
      <c r="L22" s="20" t="s">
        <v>404</v>
      </c>
      <c r="M22" s="18" t="s">
        <v>404</v>
      </c>
      <c r="N22" s="20" t="s">
        <v>404</v>
      </c>
      <c r="O22" s="18" t="s">
        <v>404</v>
      </c>
      <c r="P22" s="20" t="s">
        <v>404</v>
      </c>
      <c r="Q22" s="18" t="n">
        <v>383.92042012</v>
      </c>
      <c r="R22" s="20" t="n">
        <v>37.45214527</v>
      </c>
    </row>
    <row r="23" spans="1:18">
      <c r="A23" s="15" t="s">
        <v>420</v>
      </c>
      <c r="B23" s="17" t="n">
        <v>11583</v>
      </c>
      <c r="C23" s="18">
        <f>(3123.0/B23*100)</f>
        <v/>
      </c>
      <c r="D23" s="19" t="n">
        <v>8460</v>
      </c>
      <c r="E23" s="18" t="n">
        <v>494.97691924</v>
      </c>
      <c r="F23" s="20" t="n">
        <v>4.6841883</v>
      </c>
      <c r="G23" s="18" t="n">
        <v>483.20215538</v>
      </c>
      <c r="H23" s="20" t="n">
        <v>8.162784690000001</v>
      </c>
      <c r="I23" s="18" t="s">
        <v>404</v>
      </c>
      <c r="J23" s="20" t="s">
        <v>404</v>
      </c>
      <c r="K23" s="18" t="s">
        <v>404</v>
      </c>
      <c r="L23" s="20" t="s">
        <v>404</v>
      </c>
      <c r="M23" s="18" t="s">
        <v>404</v>
      </c>
      <c r="N23" s="20" t="s">
        <v>404</v>
      </c>
      <c r="O23" s="18" t="s">
        <v>404</v>
      </c>
      <c r="P23" s="20" t="s">
        <v>404</v>
      </c>
      <c r="Q23" s="18" t="n">
        <v>504.82235579</v>
      </c>
      <c r="R23" s="20" t="n">
        <v>15.37904672</v>
      </c>
    </row>
    <row r="24" spans="1:18">
      <c r="A24" s="15" t="s">
        <v>421</v>
      </c>
      <c r="B24" s="17" t="n">
        <v>6647</v>
      </c>
      <c r="C24" s="18">
        <f>(0.0/B24*100)</f>
        <v/>
      </c>
      <c r="D24" s="19" t="n">
        <v>6647</v>
      </c>
      <c r="E24" s="18" t="n">
        <v>542.32546124</v>
      </c>
      <c r="F24" s="20" t="n">
        <v>3.98961248</v>
      </c>
      <c r="G24" s="18" t="n">
        <v>515.62339712</v>
      </c>
      <c r="H24" s="20" t="n">
        <v>6.97109522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531.82114657</v>
      </c>
      <c r="F25" s="20" t="n">
        <v>6.37913068</v>
      </c>
      <c r="G25" s="18" t="n">
        <v>521.90826302</v>
      </c>
      <c r="H25" s="20" t="n">
        <v>4.72077807</v>
      </c>
      <c r="I25" s="18" t="s">
        <v>404</v>
      </c>
      <c r="J25" s="20" t="s">
        <v>404</v>
      </c>
      <c r="K25" s="18" t="s">
        <v>404</v>
      </c>
      <c r="L25" s="20" t="s">
        <v>404</v>
      </c>
      <c r="M25" s="18" t="s">
        <v>404</v>
      </c>
      <c r="N25" s="20" t="s">
        <v>404</v>
      </c>
      <c r="O25" s="18" t="s">
        <v>404</v>
      </c>
      <c r="P25" s="20" t="s">
        <v>404</v>
      </c>
      <c r="Q25" s="18" t="n">
        <v>463.71002222</v>
      </c>
      <c r="R25" s="20" t="n">
        <v>9.01418462</v>
      </c>
    </row>
    <row r="26" spans="1:18">
      <c r="A26" s="15" t="s">
        <v>423</v>
      </c>
      <c r="B26" s="17" t="n">
        <v>4869</v>
      </c>
      <c r="C26" s="18">
        <f>(11.0/B26*100)</f>
        <v/>
      </c>
      <c r="D26" s="19" t="n">
        <v>4858</v>
      </c>
      <c r="E26" s="18" t="n">
        <v>487.42433292</v>
      </c>
      <c r="F26" s="20" t="n">
        <v>2.32471314</v>
      </c>
      <c r="G26" s="18" t="n">
        <v>475.21615643</v>
      </c>
      <c r="H26" s="20" t="n">
        <v>3.86679178</v>
      </c>
      <c r="I26" s="18" t="s">
        <v>404</v>
      </c>
      <c r="J26" s="20" t="s">
        <v>404</v>
      </c>
      <c r="K26" s="18" t="s">
        <v>404</v>
      </c>
      <c r="L26" s="20" t="s">
        <v>404</v>
      </c>
      <c r="M26" s="18" t="s">
        <v>404</v>
      </c>
      <c r="N26" s="20" t="s">
        <v>404</v>
      </c>
      <c r="O26" s="18" t="s">
        <v>404</v>
      </c>
      <c r="P26" s="20" t="s">
        <v>404</v>
      </c>
      <c r="Q26" s="18" t="n">
        <v>465.55862478</v>
      </c>
      <c r="R26" s="20" t="n">
        <v>14.76242269</v>
      </c>
    </row>
    <row r="27" spans="1:18">
      <c r="A27" s="15" t="s">
        <v>424</v>
      </c>
      <c r="B27" s="17" t="n">
        <v>5299</v>
      </c>
      <c r="C27" s="18">
        <f>(0.0/B27*100)</f>
        <v/>
      </c>
      <c r="D27" s="19" t="n">
        <v>5299</v>
      </c>
      <c r="E27" s="18" t="n">
        <v>499.45796409</v>
      </c>
      <c r="F27" s="20" t="n">
        <v>1.46227471</v>
      </c>
      <c r="G27" s="18" t="n">
        <v>441.33415111</v>
      </c>
      <c r="H27" s="20" t="n">
        <v>2.281869</v>
      </c>
      <c r="I27" s="18" t="s">
        <v>404</v>
      </c>
      <c r="J27" s="20" t="s">
        <v>404</v>
      </c>
      <c r="K27" s="18" t="s">
        <v>404</v>
      </c>
      <c r="L27" s="20" t="s">
        <v>404</v>
      </c>
      <c r="M27" s="18" t="s">
        <v>404</v>
      </c>
      <c r="N27" s="20" t="s">
        <v>404</v>
      </c>
      <c r="O27" s="18" t="s">
        <v>404</v>
      </c>
      <c r="P27" s="20" t="s">
        <v>404</v>
      </c>
      <c r="Q27" s="18" t="n">
        <v>462.821289</v>
      </c>
      <c r="R27" s="20" t="n">
        <v>7.26605976</v>
      </c>
    </row>
    <row r="28" spans="1:18">
      <c r="A28" s="15" t="s">
        <v>425</v>
      </c>
      <c r="B28" s="17" t="n">
        <v>7568</v>
      </c>
      <c r="C28" s="18">
        <f>(0.0/B28*100)</f>
        <v/>
      </c>
      <c r="D28" s="19" t="n">
        <v>7568</v>
      </c>
      <c r="E28" s="18" t="n">
        <v>420.25670684</v>
      </c>
      <c r="F28" s="20" t="n">
        <v>4.07999387</v>
      </c>
      <c r="G28" s="18" t="n">
        <v>401.6419915</v>
      </c>
      <c r="H28" s="20" t="n">
        <v>3.06830174</v>
      </c>
      <c r="I28" s="18" t="s">
        <v>404</v>
      </c>
      <c r="J28" s="20" t="s">
        <v>404</v>
      </c>
      <c r="K28" s="18" t="s">
        <v>404</v>
      </c>
      <c r="L28" s="20" t="s">
        <v>404</v>
      </c>
      <c r="M28" s="18" t="s">
        <v>404</v>
      </c>
      <c r="N28" s="20" t="s">
        <v>404</v>
      </c>
      <c r="O28" s="18" t="s">
        <v>404</v>
      </c>
      <c r="P28" s="20" t="s">
        <v>404</v>
      </c>
      <c r="Q28" s="18" t="n">
        <v>405.7397555</v>
      </c>
      <c r="R28" s="20" t="n">
        <v>7.3249993</v>
      </c>
    </row>
    <row r="29" spans="1:18">
      <c r="A29" s="15" t="s">
        <v>426</v>
      </c>
      <c r="B29" s="17" t="n">
        <v>5385</v>
      </c>
      <c r="C29" s="18">
        <f>(1123.0/B29*100)</f>
        <v/>
      </c>
      <c r="D29" s="19" t="n">
        <v>4262</v>
      </c>
      <c r="E29" s="18" t="n">
        <v>536.83635118</v>
      </c>
      <c r="F29" s="20" t="n">
        <v>6.15263065</v>
      </c>
      <c r="G29" s="18" t="n">
        <v>477.66145218</v>
      </c>
      <c r="H29" s="20" t="n">
        <v>9.04375697</v>
      </c>
      <c r="I29" s="18" t="s">
        <v>404</v>
      </c>
      <c r="J29" s="20" t="s">
        <v>404</v>
      </c>
      <c r="K29" s="18" t="s">
        <v>404</v>
      </c>
      <c r="L29" s="20" t="s">
        <v>404</v>
      </c>
      <c r="M29" s="18" t="s">
        <v>404</v>
      </c>
      <c r="N29" s="20" t="s">
        <v>404</v>
      </c>
      <c r="O29" s="18" t="s">
        <v>404</v>
      </c>
      <c r="P29" s="20" t="s">
        <v>404</v>
      </c>
      <c r="Q29" s="18" t="n">
        <v>499.77593036</v>
      </c>
      <c r="R29" s="20" t="n">
        <v>14.19488216</v>
      </c>
    </row>
    <row r="30" spans="1:18">
      <c r="A30" s="15" t="s">
        <v>427</v>
      </c>
      <c r="B30" s="17" t="n">
        <v>4520</v>
      </c>
      <c r="C30" s="18">
        <f>(929.0/B30*100)</f>
        <v/>
      </c>
      <c r="D30" s="19" t="n">
        <v>3591</v>
      </c>
      <c r="E30" s="18" t="n">
        <v>498.41105213</v>
      </c>
      <c r="F30" s="20" t="n">
        <v>2.82057262</v>
      </c>
      <c r="G30" s="18" t="n">
        <v>489.34180191</v>
      </c>
      <c r="H30" s="20" t="n">
        <v>14.11381094</v>
      </c>
      <c r="I30" s="18" t="s">
        <v>404</v>
      </c>
      <c r="J30" s="20" t="s">
        <v>404</v>
      </c>
      <c r="K30" s="18" t="s">
        <v>404</v>
      </c>
      <c r="L30" s="20" t="s">
        <v>404</v>
      </c>
      <c r="M30" s="18" t="s">
        <v>404</v>
      </c>
      <c r="N30" s="20" t="s">
        <v>404</v>
      </c>
      <c r="O30" s="18" t="s">
        <v>404</v>
      </c>
      <c r="P30" s="20" t="s">
        <v>404</v>
      </c>
      <c r="Q30" s="18" t="n">
        <v>463.92539309</v>
      </c>
      <c r="R30" s="20" t="n">
        <v>7.74065656</v>
      </c>
    </row>
    <row r="31" spans="1:18">
      <c r="A31" s="15" t="s">
        <v>428</v>
      </c>
      <c r="B31" s="17" t="n">
        <v>5456</v>
      </c>
      <c r="C31" s="18">
        <f>(502.0/B31*100)</f>
        <v/>
      </c>
      <c r="D31" s="19" t="n">
        <v>4954</v>
      </c>
      <c r="E31" s="18" t="n">
        <v>495.35792234</v>
      </c>
      <c r="F31" s="20" t="n">
        <v>6.65010717</v>
      </c>
      <c r="G31" s="18" t="n">
        <v>502.64459136</v>
      </c>
      <c r="H31" s="20" t="n">
        <v>2.31469501</v>
      </c>
      <c r="I31" s="18" t="s">
        <v>404</v>
      </c>
      <c r="J31" s="20" t="s">
        <v>404</v>
      </c>
      <c r="K31" s="18" t="s">
        <v>404</v>
      </c>
      <c r="L31" s="20" t="s">
        <v>404</v>
      </c>
      <c r="M31" s="18" t="s">
        <v>404</v>
      </c>
      <c r="N31" s="20" t="s">
        <v>404</v>
      </c>
      <c r="O31" s="18" t="s">
        <v>404</v>
      </c>
      <c r="P31" s="20" t="s">
        <v>404</v>
      </c>
      <c r="Q31" s="18" t="n">
        <v>500.9699845</v>
      </c>
      <c r="R31" s="20" t="n">
        <v>11.52382762</v>
      </c>
    </row>
    <row r="32" spans="1:18">
      <c r="A32" s="15" t="s">
        <v>429</v>
      </c>
      <c r="B32" s="17" t="n">
        <v>4478</v>
      </c>
      <c r="C32" s="18">
        <f>(0.0/B32*100)</f>
        <v/>
      </c>
      <c r="D32" s="19" t="n">
        <v>4478</v>
      </c>
      <c r="E32" s="18" t="n">
        <v>510.89513502</v>
      </c>
      <c r="F32" s="20" t="n">
        <v>13.54946572</v>
      </c>
      <c r="G32" s="18" t="n">
        <v>503.54027622</v>
      </c>
      <c r="H32" s="20" t="n">
        <v>2.48458339</v>
      </c>
      <c r="I32" s="18" t="s">
        <v>404</v>
      </c>
      <c r="J32" s="20" t="s">
        <v>404</v>
      </c>
      <c r="K32" s="18" t="s">
        <v>404</v>
      </c>
      <c r="L32" s="20" t="s">
        <v>404</v>
      </c>
      <c r="M32" s="18" t="s">
        <v>404</v>
      </c>
      <c r="N32" s="20" t="s">
        <v>404</v>
      </c>
      <c r="O32" s="18" t="s">
        <v>404</v>
      </c>
      <c r="P32" s="20" t="s">
        <v>404</v>
      </c>
      <c r="Q32" s="18" t="n">
        <v>526.60683923</v>
      </c>
      <c r="R32" s="20" t="n">
        <v>19.15820219</v>
      </c>
    </row>
    <row r="33" spans="1:18">
      <c r="A33" s="15" t="s">
        <v>430</v>
      </c>
      <c r="B33" s="17" t="n">
        <v>7325</v>
      </c>
      <c r="C33" s="18">
        <f>(29.0/B33*100)</f>
        <v/>
      </c>
      <c r="D33" s="19" t="n">
        <v>7296</v>
      </c>
      <c r="E33" s="18" t="n">
        <v>511.59854587</v>
      </c>
      <c r="F33" s="20" t="n">
        <v>5.522799</v>
      </c>
      <c r="G33" s="18" t="n">
        <v>482.32440166</v>
      </c>
      <c r="H33" s="20" t="n">
        <v>3.31304119</v>
      </c>
      <c r="I33" s="18" t="s">
        <v>404</v>
      </c>
      <c r="J33" s="20" t="s">
        <v>404</v>
      </c>
      <c r="K33" s="18" t="s">
        <v>404</v>
      </c>
      <c r="L33" s="20" t="s">
        <v>404</v>
      </c>
      <c r="M33" s="18" t="s">
        <v>404</v>
      </c>
      <c r="N33" s="20" t="s">
        <v>404</v>
      </c>
      <c r="O33" s="18" t="s">
        <v>404</v>
      </c>
      <c r="P33" s="20" t="s">
        <v>404</v>
      </c>
      <c r="Q33" s="18" t="n">
        <v>517.27255657</v>
      </c>
      <c r="R33" s="20" t="n">
        <v>28.85488487</v>
      </c>
    </row>
    <row r="34" spans="1:18">
      <c r="A34" s="15" t="s">
        <v>431</v>
      </c>
      <c r="B34" s="17" t="n">
        <v>6350</v>
      </c>
      <c r="C34" s="18">
        <f>(0.0/B34*100)</f>
        <v/>
      </c>
      <c r="D34" s="19" t="n">
        <v>6350</v>
      </c>
      <c r="E34" s="18" t="n">
        <v>488.40548076</v>
      </c>
      <c r="F34" s="20" t="n">
        <v>24.33003743</v>
      </c>
      <c r="G34" s="18" t="n">
        <v>474.11180105</v>
      </c>
      <c r="H34" s="20" t="n">
        <v>2.80699653</v>
      </c>
      <c r="I34" s="18" t="s">
        <v>404</v>
      </c>
      <c r="J34" s="20" t="s">
        <v>404</v>
      </c>
      <c r="K34" s="18" t="s">
        <v>404</v>
      </c>
      <c r="L34" s="20" t="s">
        <v>404</v>
      </c>
      <c r="M34" s="18" t="s">
        <v>404</v>
      </c>
      <c r="N34" s="20" t="s">
        <v>404</v>
      </c>
      <c r="O34" s="18" t="s">
        <v>404</v>
      </c>
      <c r="P34" s="20" t="s">
        <v>404</v>
      </c>
      <c r="Q34" s="18" t="n">
        <v>520.40927124</v>
      </c>
      <c r="R34" s="20" t="n">
        <v>36.90060525</v>
      </c>
    </row>
    <row r="35" spans="1:18">
      <c r="A35" s="15" t="s">
        <v>432</v>
      </c>
      <c r="B35" s="17" t="n">
        <v>6406</v>
      </c>
      <c r="C35" s="18">
        <f>(443.0/B35*100)</f>
        <v/>
      </c>
      <c r="D35" s="19" t="n">
        <v>5963</v>
      </c>
      <c r="E35" s="18" t="n">
        <v>518.12054685</v>
      </c>
      <c r="F35" s="20" t="n">
        <v>1.63160513</v>
      </c>
      <c r="G35" s="18" t="n">
        <v>491.29751007</v>
      </c>
      <c r="H35" s="20" t="n">
        <v>2.3155899</v>
      </c>
      <c r="I35" s="18" t="s">
        <v>404</v>
      </c>
      <c r="J35" s="20" t="s">
        <v>404</v>
      </c>
      <c r="K35" s="18" t="s">
        <v>404</v>
      </c>
      <c r="L35" s="20" t="s">
        <v>404</v>
      </c>
      <c r="M35" s="18" t="s">
        <v>404</v>
      </c>
      <c r="N35" s="20" t="s">
        <v>404</v>
      </c>
      <c r="O35" s="18" t="s">
        <v>404</v>
      </c>
      <c r="P35" s="20" t="s">
        <v>404</v>
      </c>
      <c r="Q35" s="18" t="n">
        <v>509.12184173</v>
      </c>
      <c r="R35" s="20" t="n">
        <v>9.06913969</v>
      </c>
    </row>
    <row r="36" spans="1:18">
      <c r="A36" s="15" t="s">
        <v>433</v>
      </c>
      <c r="B36" s="17" t="n">
        <v>6736</v>
      </c>
      <c r="C36" s="18">
        <f>(10.0/B36*100)</f>
        <v/>
      </c>
      <c r="D36" s="19" t="n">
        <v>6726</v>
      </c>
      <c r="E36" s="18" t="n">
        <v>502.43454676</v>
      </c>
      <c r="F36" s="20" t="n">
        <v>10.56469855</v>
      </c>
      <c r="G36" s="18" t="n">
        <v>484.27319593</v>
      </c>
      <c r="H36" s="20" t="n">
        <v>2.28873913</v>
      </c>
      <c r="I36" s="18" t="s">
        <v>404</v>
      </c>
      <c r="J36" s="20" t="s">
        <v>404</v>
      </c>
      <c r="K36" s="18" t="s">
        <v>404</v>
      </c>
      <c r="L36" s="20" t="s">
        <v>404</v>
      </c>
      <c r="M36" s="18" t="s">
        <v>404</v>
      </c>
      <c r="N36" s="20" t="s">
        <v>404</v>
      </c>
      <c r="O36" s="18" t="s">
        <v>404</v>
      </c>
      <c r="P36" s="20" t="s">
        <v>404</v>
      </c>
      <c r="Q36" s="18" t="n">
        <v>523.49797334</v>
      </c>
      <c r="R36" s="20" t="n">
        <v>5.24909377</v>
      </c>
    </row>
    <row r="37" spans="1:18">
      <c r="A37" s="15" t="s">
        <v>434</v>
      </c>
      <c r="B37" s="17" t="n">
        <v>5458</v>
      </c>
      <c r="C37" s="18">
        <f>(0.0/B37*100)</f>
        <v/>
      </c>
      <c r="D37" s="19" t="n">
        <v>5458</v>
      </c>
      <c r="E37" s="18" t="n">
        <v>480.88967048</v>
      </c>
      <c r="F37" s="20" t="n">
        <v>7.04983102</v>
      </c>
      <c r="G37" s="18" t="n">
        <v>495.54151326</v>
      </c>
      <c r="H37" s="20" t="n">
        <v>3.41922339</v>
      </c>
      <c r="I37" s="18" t="s">
        <v>404</v>
      </c>
      <c r="J37" s="20" t="s">
        <v>404</v>
      </c>
      <c r="K37" s="18" t="s">
        <v>404</v>
      </c>
      <c r="L37" s="20" t="s">
        <v>404</v>
      </c>
      <c r="M37" s="18" t="s">
        <v>404</v>
      </c>
      <c r="N37" s="20" t="s">
        <v>404</v>
      </c>
      <c r="O37" s="18" t="s">
        <v>404</v>
      </c>
      <c r="P37" s="20" t="s">
        <v>404</v>
      </c>
      <c r="Q37" s="18" t="n">
        <v>399.2444</v>
      </c>
      <c r="R37" s="20" t="n">
        <v>48.75206307</v>
      </c>
    </row>
    <row r="38" spans="1:18">
      <c r="A38" s="15" t="s">
        <v>435</v>
      </c>
      <c r="B38" s="17" t="n">
        <v>5860</v>
      </c>
      <c r="C38" s="18">
        <f>(268.0/B38*100)</f>
        <v/>
      </c>
      <c r="D38" s="19" t="n">
        <v>5592</v>
      </c>
      <c r="E38" s="18" t="n">
        <v>569.48321423</v>
      </c>
      <c r="F38" s="20" t="n">
        <v>8.89301963</v>
      </c>
      <c r="G38" s="18" t="n">
        <v>506.97480718</v>
      </c>
      <c r="H38" s="20" t="n">
        <v>3.53117334</v>
      </c>
      <c r="I38" s="18" t="s">
        <v>404</v>
      </c>
      <c r="J38" s="20" t="s">
        <v>404</v>
      </c>
      <c r="K38" s="18" t="s">
        <v>404</v>
      </c>
      <c r="L38" s="20" t="s">
        <v>404</v>
      </c>
      <c r="M38" s="18" t="s">
        <v>404</v>
      </c>
      <c r="N38" s="20" t="s">
        <v>404</v>
      </c>
      <c r="O38" s="18" t="s">
        <v>404</v>
      </c>
      <c r="P38" s="20" t="s">
        <v>404</v>
      </c>
      <c r="Q38" s="18" t="n">
        <v>525.20598875</v>
      </c>
      <c r="R38" s="20" t="n">
        <v>37.57075138</v>
      </c>
    </row>
    <row r="39" spans="1:18">
      <c r="A39" s="15" t="s">
        <v>436</v>
      </c>
      <c r="B39" s="17" t="n">
        <v>5895</v>
      </c>
      <c r="C39" s="18">
        <f>(0.0/B39*100)</f>
        <v/>
      </c>
      <c r="D39" s="19" t="n">
        <v>5895</v>
      </c>
      <c r="E39" s="18" t="n">
        <v>446.62131047</v>
      </c>
      <c r="F39" s="20" t="n">
        <v>9.4975389</v>
      </c>
      <c r="G39" s="18" t="n">
        <v>413.00325951</v>
      </c>
      <c r="H39" s="20" t="n">
        <v>5.44943023</v>
      </c>
      <c r="I39" s="18" t="s">
        <v>404</v>
      </c>
      <c r="J39" s="20" t="s">
        <v>404</v>
      </c>
      <c r="K39" s="18" t="s">
        <v>404</v>
      </c>
      <c r="L39" s="20" t="s">
        <v>404</v>
      </c>
      <c r="M39" s="18" t="s">
        <v>404</v>
      </c>
      <c r="N39" s="20" t="s">
        <v>404</v>
      </c>
      <c r="O39" s="18" t="s">
        <v>404</v>
      </c>
      <c r="P39" s="20" t="s">
        <v>404</v>
      </c>
      <c r="Q39" s="18" t="n">
        <v>417.88100973</v>
      </c>
      <c r="R39" s="20" t="n">
        <v>23.43220922</v>
      </c>
    </row>
    <row r="40" spans="1:18">
      <c r="A40" s="15" t="s">
        <v>437</v>
      </c>
      <c r="B40" s="17" t="n">
        <v>14157</v>
      </c>
      <c r="C40" s="18">
        <f>(2628.0/B40*100)</f>
        <v/>
      </c>
      <c r="D40" s="19" t="n">
        <v>11529</v>
      </c>
      <c r="E40" s="18" t="n">
        <v>493.56630959</v>
      </c>
      <c r="F40" s="20" t="n">
        <v>3.33925049</v>
      </c>
      <c r="G40" s="18" t="n">
        <v>489.33838239</v>
      </c>
      <c r="H40" s="20" t="n">
        <v>8.23023852</v>
      </c>
      <c r="I40" s="18" t="s">
        <v>404</v>
      </c>
      <c r="J40" s="20" t="s">
        <v>404</v>
      </c>
      <c r="K40" s="18" t="s">
        <v>404</v>
      </c>
      <c r="L40" s="20" t="s">
        <v>404</v>
      </c>
      <c r="M40" s="18" t="s">
        <v>404</v>
      </c>
      <c r="N40" s="20" t="s">
        <v>404</v>
      </c>
      <c r="O40" s="18" t="s">
        <v>404</v>
      </c>
      <c r="P40" s="20" t="s">
        <v>404</v>
      </c>
      <c r="Q40" s="18" t="n">
        <v>499.61163867</v>
      </c>
      <c r="R40" s="20" t="n">
        <v>12.69037752</v>
      </c>
    </row>
    <row r="41" spans="1:18">
      <c r="A41" s="15" t="s">
        <v>438</v>
      </c>
      <c r="B41" s="17" t="n">
        <v>5712</v>
      </c>
      <c r="C41" s="18">
        <f>(70.0/B41*100)</f>
        <v/>
      </c>
      <c r="D41" s="19" t="n">
        <v>5642</v>
      </c>
      <c r="E41" s="18" t="n">
        <v>460.81039123</v>
      </c>
      <c r="F41" s="20" t="n">
        <v>7.76024138</v>
      </c>
      <c r="G41" s="18" t="n">
        <v>473.8357233</v>
      </c>
      <c r="H41" s="20" t="n">
        <v>3.73794493</v>
      </c>
      <c r="I41" s="18" t="s">
        <v>404</v>
      </c>
      <c r="J41" s="20" t="s">
        <v>404</v>
      </c>
      <c r="K41" s="18" t="s">
        <v>404</v>
      </c>
      <c r="L41" s="20" t="s">
        <v>404</v>
      </c>
      <c r="M41" s="18" t="s">
        <v>404</v>
      </c>
      <c r="N41" s="20" t="s">
        <v>404</v>
      </c>
      <c r="O41" s="18" t="s">
        <v>404</v>
      </c>
      <c r="P41" s="20" t="s">
        <v>404</v>
      </c>
      <c r="Q41" s="18" t="n">
        <v>448.32278117</v>
      </c>
      <c r="R41" s="20" t="n">
        <v>21.11745462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435.59256746</v>
      </c>
      <c r="F44" s="20" t="n">
        <v>18.03487915</v>
      </c>
      <c r="G44" s="18" t="n">
        <v>411.97259988</v>
      </c>
      <c r="H44" s="20" t="n">
        <v>2.94619186</v>
      </c>
      <c r="I44" s="18" t="s">
        <v>404</v>
      </c>
      <c r="J44" s="20" t="s">
        <v>404</v>
      </c>
      <c r="K44" s="18" t="s">
        <v>404</v>
      </c>
      <c r="L44" s="20" t="s">
        <v>404</v>
      </c>
      <c r="M44" s="18" t="s">
        <v>404</v>
      </c>
      <c r="N44" s="20" t="s">
        <v>404</v>
      </c>
      <c r="O44" s="18" t="s">
        <v>404</v>
      </c>
      <c r="P44" s="20" t="s">
        <v>404</v>
      </c>
      <c r="Q44" s="18" t="n">
        <v>379.32266031</v>
      </c>
      <c r="R44" s="20" t="n">
        <v>25.34009991</v>
      </c>
    </row>
    <row r="45" spans="1:18">
      <c r="A45" s="15" t="s">
        <v>442</v>
      </c>
      <c r="B45" s="17" t="n">
        <v>5519</v>
      </c>
      <c r="C45" s="18">
        <f>(0.0/B45*100)</f>
        <v/>
      </c>
      <c r="D45" s="19" t="n">
        <v>5519</v>
      </c>
      <c r="E45" s="18" t="n">
        <v>373.82500047</v>
      </c>
      <c r="F45" s="20" t="n">
        <v>11.7524488</v>
      </c>
      <c r="G45" s="18" t="n">
        <v>358.14694237</v>
      </c>
      <c r="H45" s="20" t="n">
        <v>4.0758895</v>
      </c>
      <c r="I45" s="18" t="s">
        <v>404</v>
      </c>
      <c r="J45" s="20" t="s">
        <v>404</v>
      </c>
      <c r="K45" s="18" t="s">
        <v>404</v>
      </c>
      <c r="L45" s="20" t="s">
        <v>404</v>
      </c>
      <c r="M45" s="18" t="s">
        <v>404</v>
      </c>
      <c r="N45" s="20" t="s">
        <v>404</v>
      </c>
      <c r="O45" s="18" t="s">
        <v>404</v>
      </c>
      <c r="P45" s="20" t="s">
        <v>404</v>
      </c>
      <c r="Q45" s="18" t="n">
        <v>348.25408762</v>
      </c>
      <c r="R45" s="20" t="n">
        <v>6.78553165</v>
      </c>
    </row>
    <row r="46" spans="1:18">
      <c r="A46" s="15" t="s">
        <v>443</v>
      </c>
      <c r="B46" s="17" t="n">
        <v>23141</v>
      </c>
      <c r="C46" s="18">
        <f>(4196.0/B46*100)</f>
        <v/>
      </c>
      <c r="D46" s="19" t="n">
        <v>18945</v>
      </c>
      <c r="E46" s="18" t="n">
        <v>436.65897223</v>
      </c>
      <c r="F46" s="20" t="n">
        <v>11.34212939</v>
      </c>
      <c r="G46" s="18" t="n">
        <v>374.38083794</v>
      </c>
      <c r="H46" s="20" t="n">
        <v>3.19426247</v>
      </c>
      <c r="I46" s="18" t="s">
        <v>404</v>
      </c>
      <c r="J46" s="20" t="s">
        <v>404</v>
      </c>
      <c r="K46" s="18" t="s">
        <v>404</v>
      </c>
      <c r="L46" s="20" t="s">
        <v>404</v>
      </c>
      <c r="M46" s="18" t="s">
        <v>404</v>
      </c>
      <c r="N46" s="20" t="s">
        <v>404</v>
      </c>
      <c r="O46" s="18" t="s">
        <v>404</v>
      </c>
      <c r="P46" s="20" t="s">
        <v>404</v>
      </c>
      <c r="Q46" s="18" t="n">
        <v>355.36313927</v>
      </c>
      <c r="R46" s="20" t="n">
        <v>14.77702772</v>
      </c>
    </row>
    <row r="47" spans="1:18">
      <c r="A47" s="15" t="s">
        <v>444</v>
      </c>
      <c r="B47" s="17" t="n">
        <v>5928</v>
      </c>
      <c r="C47" s="18">
        <f>(0.0/B47*100)</f>
        <v/>
      </c>
      <c r="D47" s="19" t="n">
        <v>5928</v>
      </c>
      <c r="E47" s="18" t="n">
        <v>442.05767574</v>
      </c>
      <c r="F47" s="20" t="n">
        <v>22.13674465</v>
      </c>
      <c r="G47" s="18" t="n">
        <v>440.44439541</v>
      </c>
      <c r="H47" s="20" t="n">
        <v>4.1392439</v>
      </c>
      <c r="I47" s="18" t="s">
        <v>404</v>
      </c>
      <c r="J47" s="20" t="s">
        <v>404</v>
      </c>
      <c r="K47" s="18" t="s">
        <v>404</v>
      </c>
      <c r="L47" s="20" t="s">
        <v>404</v>
      </c>
      <c r="M47" s="18" t="s">
        <v>404</v>
      </c>
      <c r="N47" s="20" t="s">
        <v>404</v>
      </c>
      <c r="O47" s="18" t="s">
        <v>404</v>
      </c>
      <c r="P47" s="20" t="s">
        <v>404</v>
      </c>
      <c r="Q47" s="18" t="n">
        <v>460.536319</v>
      </c>
      <c r="R47" s="20" t="n">
        <v>27.88056339</v>
      </c>
    </row>
    <row r="48" spans="1:18">
      <c r="A48" s="15" t="s">
        <v>445</v>
      </c>
      <c r="B48" s="17" t="n">
        <v>9841</v>
      </c>
      <c r="C48" s="18">
        <f>(0.0/B48*100)</f>
        <v/>
      </c>
      <c r="D48" s="19" t="n">
        <v>9841</v>
      </c>
      <c r="E48" s="18" t="n">
        <v>553.45952579</v>
      </c>
      <c r="F48" s="20" t="n">
        <v>7.58279518</v>
      </c>
      <c r="G48" s="18" t="n">
        <v>508.7837446</v>
      </c>
      <c r="H48" s="20" t="n">
        <v>8.675579320000001</v>
      </c>
      <c r="I48" s="18" t="s">
        <v>404</v>
      </c>
      <c r="J48" s="20" t="s">
        <v>404</v>
      </c>
      <c r="K48" s="18" t="s">
        <v>404</v>
      </c>
      <c r="L48" s="20" t="s">
        <v>404</v>
      </c>
      <c r="M48" s="18" t="s">
        <v>404</v>
      </c>
      <c r="N48" s="20" t="s">
        <v>404</v>
      </c>
      <c r="O48" s="18" t="s">
        <v>404</v>
      </c>
      <c r="P48" s="20" t="s">
        <v>404</v>
      </c>
      <c r="Q48" s="18" t="n">
        <v>479.35837736</v>
      </c>
      <c r="R48" s="20" t="n">
        <v>38.95750931</v>
      </c>
    </row>
    <row r="49" spans="1:18">
      <c r="A49" s="15" t="s">
        <v>446</v>
      </c>
      <c r="B49" s="17" t="n">
        <v>6349</v>
      </c>
      <c r="C49" s="18">
        <f>(52.0/B49*100)</f>
        <v/>
      </c>
      <c r="D49" s="19" t="n">
        <v>6297</v>
      </c>
      <c r="E49" s="18" t="n">
        <v>424.04906118</v>
      </c>
      <c r="F49" s="20" t="n">
        <v>4.51427109</v>
      </c>
      <c r="G49" s="18" t="n">
        <v>397.58457771</v>
      </c>
      <c r="H49" s="20" t="n">
        <v>4.56031115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420.65098473</v>
      </c>
      <c r="F50" s="20" t="n">
        <v>17.23469718</v>
      </c>
      <c r="G50" s="18" t="n">
        <v>389.50326944</v>
      </c>
      <c r="H50" s="20" t="n">
        <v>2.62782571</v>
      </c>
      <c r="I50" s="18" t="s">
        <v>404</v>
      </c>
      <c r="J50" s="20" t="s">
        <v>404</v>
      </c>
      <c r="K50" s="18" t="s">
        <v>404</v>
      </c>
      <c r="L50" s="20" t="s">
        <v>404</v>
      </c>
      <c r="M50" s="18" t="s">
        <v>404</v>
      </c>
      <c r="N50" s="20" t="s">
        <v>404</v>
      </c>
      <c r="O50" s="18" t="s">
        <v>404</v>
      </c>
      <c r="P50" s="20" t="s">
        <v>404</v>
      </c>
      <c r="Q50" s="18" t="n">
        <v>391.6621079</v>
      </c>
      <c r="R50" s="20" t="n">
        <v>12.84544097</v>
      </c>
    </row>
    <row r="51" spans="1:18">
      <c r="A51" s="15" t="s">
        <v>448</v>
      </c>
      <c r="B51" s="17" t="n">
        <v>6866</v>
      </c>
      <c r="C51" s="18">
        <f>(0.0/B51*100)</f>
        <v/>
      </c>
      <c r="D51" s="19" t="n">
        <v>6866</v>
      </c>
      <c r="E51" s="18" t="n">
        <v>388.42258924</v>
      </c>
      <c r="F51" s="20" t="n">
        <v>9.44508624</v>
      </c>
      <c r="G51" s="18" t="n">
        <v>400.81858098</v>
      </c>
      <c r="H51" s="20" t="n">
        <v>2.52322485</v>
      </c>
      <c r="I51" s="18" t="s">
        <v>404</v>
      </c>
      <c r="J51" s="20" t="s">
        <v>404</v>
      </c>
      <c r="K51" s="18" t="s">
        <v>404</v>
      </c>
      <c r="L51" s="20" t="s">
        <v>404</v>
      </c>
      <c r="M51" s="18" t="s">
        <v>404</v>
      </c>
      <c r="N51" s="20" t="s">
        <v>404</v>
      </c>
      <c r="O51" s="18" t="s">
        <v>404</v>
      </c>
      <c r="P51" s="20" t="s">
        <v>404</v>
      </c>
      <c r="Q51" s="18" t="n">
        <v>405.29851764</v>
      </c>
      <c r="R51" s="20" t="n">
        <v>10.77664002</v>
      </c>
    </row>
    <row r="52" spans="1:18">
      <c r="A52" s="15" t="s">
        <v>449</v>
      </c>
      <c r="B52" s="17" t="n">
        <v>5809</v>
      </c>
      <c r="C52" s="18">
        <f>(0.0/B52*100)</f>
        <v/>
      </c>
      <c r="D52" s="19" t="n">
        <v>5809</v>
      </c>
      <c r="E52" s="18" t="n">
        <v>484.9824101</v>
      </c>
      <c r="F52" s="20" t="n">
        <v>12.2830368</v>
      </c>
      <c r="G52" s="18" t="n">
        <v>463.7586034</v>
      </c>
      <c r="H52" s="20" t="n">
        <v>2.99295922</v>
      </c>
      <c r="I52" s="18" t="s">
        <v>404</v>
      </c>
      <c r="J52" s="20" t="s">
        <v>404</v>
      </c>
      <c r="K52" s="18" t="s">
        <v>404</v>
      </c>
      <c r="L52" s="20" t="s">
        <v>404</v>
      </c>
      <c r="M52" s="18" t="s">
        <v>404</v>
      </c>
      <c r="N52" s="20" t="s">
        <v>404</v>
      </c>
      <c r="O52" s="18" t="s">
        <v>404</v>
      </c>
      <c r="P52" s="20" t="s">
        <v>404</v>
      </c>
      <c r="Q52" s="18" t="n">
        <v>415.06206374</v>
      </c>
      <c r="R52" s="20" t="n">
        <v>13.14237675</v>
      </c>
    </row>
    <row r="53" spans="1:18">
      <c r="A53" s="15" t="s">
        <v>450</v>
      </c>
      <c r="B53" s="17" t="n">
        <v>5571</v>
      </c>
      <c r="C53" s="18">
        <f>(0.0/B53*100)</f>
        <v/>
      </c>
      <c r="D53" s="19" t="n">
        <v>5571</v>
      </c>
      <c r="E53" s="18" t="n">
        <v>504.40881639</v>
      </c>
      <c r="F53" s="20" t="n">
        <v>4.2770009</v>
      </c>
      <c r="G53" s="18" t="n">
        <v>428.47132767</v>
      </c>
      <c r="H53" s="20" t="n">
        <v>1.73459758</v>
      </c>
      <c r="I53" s="18" t="s">
        <v>404</v>
      </c>
      <c r="J53" s="20" t="s">
        <v>404</v>
      </c>
      <c r="K53" s="18" t="s">
        <v>404</v>
      </c>
      <c r="L53" s="20" t="s">
        <v>404</v>
      </c>
      <c r="M53" s="18" t="s">
        <v>404</v>
      </c>
      <c r="N53" s="20" t="s">
        <v>404</v>
      </c>
      <c r="O53" s="18" t="s">
        <v>404</v>
      </c>
      <c r="P53" s="20" t="s">
        <v>404</v>
      </c>
      <c r="Q53" s="18" t="n">
        <v>407.08298137</v>
      </c>
      <c r="R53" s="20" t="n">
        <v>14.85629391</v>
      </c>
    </row>
    <row r="54" spans="1:18">
      <c r="A54" s="15" t="s">
        <v>451</v>
      </c>
      <c r="B54" s="17" t="n">
        <v>4740</v>
      </c>
      <c r="C54" s="18">
        <f>(199.0/B54*100)</f>
        <v/>
      </c>
      <c r="D54" s="19" t="n">
        <v>4541</v>
      </c>
      <c r="E54" s="18" t="n">
        <v>357.89580293</v>
      </c>
      <c r="F54" s="20" t="n">
        <v>8.293698259999999</v>
      </c>
      <c r="G54" s="18" t="n">
        <v>321.7545603</v>
      </c>
      <c r="H54" s="20" t="n">
        <v>3.47076801</v>
      </c>
      <c r="I54" s="18" t="s">
        <v>404</v>
      </c>
      <c r="J54" s="20" t="s">
        <v>404</v>
      </c>
      <c r="K54" s="18" t="s">
        <v>404</v>
      </c>
      <c r="L54" s="20" t="s">
        <v>404</v>
      </c>
      <c r="M54" s="18" t="s">
        <v>404</v>
      </c>
      <c r="N54" s="20" t="s">
        <v>404</v>
      </c>
      <c r="O54" s="18" t="s">
        <v>404</v>
      </c>
      <c r="P54" s="20" t="s">
        <v>404</v>
      </c>
      <c r="Q54" s="18" t="n">
        <v>293.89728515</v>
      </c>
      <c r="R54" s="20" t="n">
        <v>9.883837059999999</v>
      </c>
    </row>
    <row r="55" spans="1:18">
      <c r="A55" s="15" t="s">
        <v>452</v>
      </c>
      <c r="B55" s="17" t="n">
        <v>5316</v>
      </c>
      <c r="C55" s="18">
        <f>(43.0/B55*100)</f>
        <v/>
      </c>
      <c r="D55" s="19" t="n">
        <v>5273</v>
      </c>
      <c r="E55" s="18" t="n">
        <v>415.5969115</v>
      </c>
      <c r="F55" s="20" t="n">
        <v>16.2874709</v>
      </c>
      <c r="G55" s="18" t="n">
        <v>403.36957907</v>
      </c>
      <c r="H55" s="20" t="n">
        <v>3.02458447</v>
      </c>
      <c r="I55" s="18" t="s">
        <v>404</v>
      </c>
      <c r="J55" s="20" t="s">
        <v>404</v>
      </c>
      <c r="K55" s="18" t="s">
        <v>404</v>
      </c>
      <c r="L55" s="20" t="s">
        <v>404</v>
      </c>
      <c r="M55" s="18" t="s">
        <v>404</v>
      </c>
      <c r="N55" s="20" t="s">
        <v>404</v>
      </c>
      <c r="O55" s="18" t="s">
        <v>404</v>
      </c>
      <c r="P55" s="20" t="s">
        <v>404</v>
      </c>
      <c r="Q55" s="18" t="n">
        <v>347.62453078</v>
      </c>
      <c r="R55" s="20" t="n">
        <v>21.80662514</v>
      </c>
    </row>
    <row r="56" spans="1:18">
      <c r="A56" s="15" t="s">
        <v>453</v>
      </c>
      <c r="B56" s="17" t="n">
        <v>5359</v>
      </c>
      <c r="C56" s="18">
        <f>(0.0/B56*100)</f>
        <v/>
      </c>
      <c r="D56" s="19" t="n">
        <v>5359</v>
      </c>
      <c r="E56" s="18" t="n">
        <v>548.46663099</v>
      </c>
      <c r="F56" s="20" t="n">
        <v>4.51647296</v>
      </c>
      <c r="G56" s="18" t="n">
        <v>546.75013019</v>
      </c>
      <c r="H56" s="20" t="n">
        <v>9.15700919</v>
      </c>
      <c r="I56" s="18" t="s">
        <v>404</v>
      </c>
      <c r="J56" s="20" t="s">
        <v>404</v>
      </c>
      <c r="K56" s="18" t="s">
        <v>404</v>
      </c>
      <c r="L56" s="20" t="s">
        <v>404</v>
      </c>
      <c r="M56" s="18" t="s">
        <v>404</v>
      </c>
      <c r="N56" s="20" t="s">
        <v>404</v>
      </c>
      <c r="O56" s="18" t="s">
        <v>404</v>
      </c>
      <c r="P56" s="20" t="s">
        <v>404</v>
      </c>
      <c r="Q56" s="18" t="n">
        <v>546.63729886</v>
      </c>
      <c r="R56" s="20" t="n">
        <v>13.13738597</v>
      </c>
    </row>
    <row r="57" spans="1:18">
      <c r="A57" s="15" t="s">
        <v>454</v>
      </c>
      <c r="B57" s="17" t="n">
        <v>6513</v>
      </c>
      <c r="C57" s="18">
        <f>(0.0/B57*100)</f>
        <v/>
      </c>
      <c r="D57" s="19" t="n">
        <v>6513</v>
      </c>
      <c r="E57" s="18" t="n">
        <v>415.65602425</v>
      </c>
      <c r="F57" s="20" t="n">
        <v>8.158814749999999</v>
      </c>
      <c r="G57" s="18" t="n">
        <v>375.78884278</v>
      </c>
      <c r="H57" s="20" t="n">
        <v>4.31248863</v>
      </c>
      <c r="I57" s="18" t="s">
        <v>404</v>
      </c>
      <c r="J57" s="20" t="s">
        <v>404</v>
      </c>
      <c r="K57" s="18" t="s">
        <v>404</v>
      </c>
      <c r="L57" s="20" t="s">
        <v>404</v>
      </c>
      <c r="M57" s="18" t="s">
        <v>404</v>
      </c>
      <c r="N57" s="20" t="s">
        <v>404</v>
      </c>
      <c r="O57" s="18" t="s">
        <v>404</v>
      </c>
      <c r="P57" s="20" t="s">
        <v>404</v>
      </c>
      <c r="Q57" s="18" t="n">
        <v>379.5260008</v>
      </c>
      <c r="R57" s="20" t="n">
        <v>9.18534316</v>
      </c>
    </row>
    <row r="58" spans="1:18">
      <c r="A58" s="15" t="s">
        <v>455</v>
      </c>
      <c r="B58" s="17" t="n">
        <v>7267</v>
      </c>
      <c r="C58" s="18">
        <f>(0.0/B58*100)</f>
        <v/>
      </c>
      <c r="D58" s="19" t="n">
        <v>7267</v>
      </c>
      <c r="E58" s="18" t="n">
        <v>387.18347246</v>
      </c>
      <c r="F58" s="20" t="n">
        <v>3.26397301</v>
      </c>
      <c r="G58" s="18" t="n">
        <v>362.53786829</v>
      </c>
      <c r="H58" s="20" t="n">
        <v>5.48085332</v>
      </c>
      <c r="I58" s="18" t="s">
        <v>404</v>
      </c>
      <c r="J58" s="20" t="s">
        <v>404</v>
      </c>
      <c r="K58" s="18" t="s">
        <v>404</v>
      </c>
      <c r="L58" s="20" t="s">
        <v>404</v>
      </c>
      <c r="M58" s="18" t="s">
        <v>404</v>
      </c>
      <c r="N58" s="20" t="s">
        <v>404</v>
      </c>
      <c r="O58" s="18" t="s">
        <v>404</v>
      </c>
      <c r="P58" s="20" t="s">
        <v>404</v>
      </c>
      <c r="Q58" s="18" t="n">
        <v>370.1377127</v>
      </c>
      <c r="R58" s="20" t="n">
        <v>24.5708174</v>
      </c>
    </row>
    <row r="59" spans="1:18">
      <c r="A59" s="15" t="s">
        <v>456</v>
      </c>
      <c r="B59" s="17" t="n">
        <v>4826</v>
      </c>
      <c r="C59" s="18">
        <f>(0.0/B59*100)</f>
        <v/>
      </c>
      <c r="D59" s="19" t="n">
        <v>4826</v>
      </c>
      <c r="E59" s="18" t="n">
        <v>372.0355768</v>
      </c>
      <c r="F59" s="20" t="n">
        <v>5.97648561</v>
      </c>
      <c r="G59" s="18" t="n">
        <v>360.73809722</v>
      </c>
      <c r="H59" s="20" t="n">
        <v>1.71514445</v>
      </c>
      <c r="I59" s="18" t="s">
        <v>404</v>
      </c>
      <c r="J59" s="20" t="s">
        <v>404</v>
      </c>
      <c r="K59" s="18" t="s">
        <v>404</v>
      </c>
      <c r="L59" s="20" t="s">
        <v>404</v>
      </c>
      <c r="M59" s="18" t="s">
        <v>404</v>
      </c>
      <c r="N59" s="20" t="s">
        <v>404</v>
      </c>
      <c r="O59" s="18" t="s">
        <v>404</v>
      </c>
      <c r="P59" s="20" t="s">
        <v>404</v>
      </c>
      <c r="Q59" s="18" t="n">
        <v>359.2560655</v>
      </c>
      <c r="R59" s="20" t="n">
        <v>9.326150030000001</v>
      </c>
    </row>
    <row r="60" spans="1:18">
      <c r="A60" s="15" t="s">
        <v>457</v>
      </c>
      <c r="B60" s="17" t="n">
        <v>4546</v>
      </c>
      <c r="C60" s="18">
        <f>(0.0/B60*100)</f>
        <v/>
      </c>
      <c r="D60" s="19" t="n">
        <v>4546</v>
      </c>
      <c r="E60" s="18" t="n">
        <v>415.6574769</v>
      </c>
      <c r="F60" s="20" t="n">
        <v>7.14870017</v>
      </c>
      <c r="G60" s="18" t="n">
        <v>382.50986724</v>
      </c>
      <c r="H60" s="20" t="n">
        <v>6.13854153</v>
      </c>
      <c r="I60" s="18" t="s">
        <v>404</v>
      </c>
      <c r="J60" s="20" t="s">
        <v>404</v>
      </c>
      <c r="K60" s="18" t="s">
        <v>404</v>
      </c>
      <c r="L60" s="20" t="s">
        <v>404</v>
      </c>
      <c r="M60" s="18" t="s">
        <v>404</v>
      </c>
      <c r="N60" s="20" t="s">
        <v>404</v>
      </c>
      <c r="O60" s="18" t="s">
        <v>404</v>
      </c>
      <c r="P60" s="20" t="s">
        <v>404</v>
      </c>
      <c r="Q60" s="18" t="n">
        <v>343.39692743</v>
      </c>
      <c r="R60" s="20" t="n">
        <v>16.81111751</v>
      </c>
    </row>
    <row r="61" spans="1:18">
      <c r="A61" s="15" t="s">
        <v>458</v>
      </c>
      <c r="B61" s="17" t="n">
        <v>6525</v>
      </c>
      <c r="C61" s="18">
        <f>(0.0/B61*100)</f>
        <v/>
      </c>
      <c r="D61" s="19" t="n">
        <v>6525</v>
      </c>
      <c r="E61" s="18" t="n">
        <v>483.14559225</v>
      </c>
      <c r="F61" s="20" t="n">
        <v>4.8792556</v>
      </c>
      <c r="G61" s="18" t="n">
        <v>477.21599274</v>
      </c>
      <c r="H61" s="20" t="n">
        <v>2.71347862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547.60628839</v>
      </c>
      <c r="F62" s="20" t="n">
        <v>1.1224447</v>
      </c>
      <c r="G62" s="18" t="n">
        <v>507.63388897</v>
      </c>
      <c r="H62" s="20" t="n">
        <v>4.39816909</v>
      </c>
      <c r="I62" s="18" t="s">
        <v>404</v>
      </c>
      <c r="J62" s="20" t="s">
        <v>404</v>
      </c>
      <c r="K62" s="18" t="s">
        <v>404</v>
      </c>
      <c r="L62" s="20" t="s">
        <v>404</v>
      </c>
      <c r="M62" s="18" t="s">
        <v>404</v>
      </c>
      <c r="N62" s="20" t="s">
        <v>404</v>
      </c>
      <c r="O62" s="18" t="s">
        <v>404</v>
      </c>
      <c r="P62" s="20" t="s">
        <v>404</v>
      </c>
      <c r="Q62" s="18" t="n">
        <v>548.66282767</v>
      </c>
      <c r="R62" s="20" t="n">
        <v>5.8420737</v>
      </c>
    </row>
    <row r="63" spans="1:18">
      <c r="A63" s="15" t="s">
        <v>460</v>
      </c>
      <c r="B63" s="17" t="n">
        <v>5324</v>
      </c>
      <c r="C63" s="18">
        <f>(0.0/B63*100)</f>
        <v/>
      </c>
      <c r="D63" s="19" t="n">
        <v>5324</v>
      </c>
      <c r="E63" s="18" t="n">
        <v>368.62621279</v>
      </c>
      <c r="F63" s="20" t="n">
        <v>3.52644079</v>
      </c>
      <c r="G63" s="18" t="n">
        <v>369.15160303</v>
      </c>
      <c r="H63" s="20" t="n">
        <v>1.7210553</v>
      </c>
      <c r="I63" s="18" t="s">
        <v>404</v>
      </c>
      <c r="J63" s="20" t="s">
        <v>404</v>
      </c>
      <c r="K63" s="18" t="s">
        <v>404</v>
      </c>
      <c r="L63" s="20" t="s">
        <v>404</v>
      </c>
      <c r="M63" s="18" t="s">
        <v>404</v>
      </c>
      <c r="N63" s="20" t="s">
        <v>404</v>
      </c>
      <c r="O63" s="18" t="s">
        <v>404</v>
      </c>
      <c r="P63" s="20" t="s">
        <v>404</v>
      </c>
      <c r="Q63" s="18" t="n">
        <v>395.82136422</v>
      </c>
      <c r="R63" s="20" t="n">
        <v>5.71418697</v>
      </c>
    </row>
    <row r="64" spans="1:18">
      <c r="A64" s="15" t="s">
        <v>461</v>
      </c>
      <c r="B64" s="17" t="n">
        <v>3634</v>
      </c>
      <c r="C64" s="18">
        <f>(27.0/B64*100)</f>
        <v/>
      </c>
      <c r="D64" s="19" t="n">
        <v>3607</v>
      </c>
      <c r="E64" s="18" t="n">
        <v>486.12422674</v>
      </c>
      <c r="F64" s="20" t="n">
        <v>1.74760905</v>
      </c>
      <c r="G64" s="18" t="n">
        <v>445.00376353</v>
      </c>
      <c r="H64" s="20" t="n">
        <v>4.00145902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428.10795162</v>
      </c>
      <c r="F65" s="20" t="n">
        <v>4.59816155</v>
      </c>
      <c r="G65" s="18" t="n">
        <v>414.60654529</v>
      </c>
      <c r="H65" s="20" t="n">
        <v>3.54828812</v>
      </c>
      <c r="I65" s="18" t="s">
        <v>404</v>
      </c>
      <c r="J65" s="20" t="s">
        <v>404</v>
      </c>
      <c r="K65" s="18" t="s">
        <v>404</v>
      </c>
      <c r="L65" s="20" t="s">
        <v>404</v>
      </c>
      <c r="M65" s="18" t="s">
        <v>404</v>
      </c>
      <c r="N65" s="20" t="s">
        <v>404</v>
      </c>
      <c r="O65" s="18" t="s">
        <v>404</v>
      </c>
      <c r="P65" s="20" t="s">
        <v>404</v>
      </c>
      <c r="Q65" s="18" t="n">
        <v>408.49189462</v>
      </c>
      <c r="R65" s="20" t="n">
        <v>28.1298887</v>
      </c>
    </row>
    <row r="66" spans="1:18">
      <c r="A66" s="15" t="s">
        <v>463</v>
      </c>
      <c r="B66" s="17" t="n">
        <v>5665</v>
      </c>
      <c r="C66" s="18">
        <f>(0.0/B66*100)</f>
        <v/>
      </c>
      <c r="D66" s="19" t="n">
        <v>5665</v>
      </c>
      <c r="E66" s="18" t="n">
        <v>386.03091515</v>
      </c>
      <c r="F66" s="20" t="n">
        <v>3.40198809</v>
      </c>
      <c r="G66" s="18" t="n">
        <v>422.27971899</v>
      </c>
      <c r="H66" s="20" t="n">
        <v>1.69530269</v>
      </c>
      <c r="I66" s="18" t="s">
        <v>404</v>
      </c>
      <c r="J66" s="20" t="s">
        <v>404</v>
      </c>
      <c r="K66" s="18" t="s">
        <v>404</v>
      </c>
      <c r="L66" s="20" t="s">
        <v>404</v>
      </c>
      <c r="M66" s="18" t="s">
        <v>404</v>
      </c>
      <c r="N66" s="20" t="s">
        <v>404</v>
      </c>
      <c r="O66" s="18" t="s">
        <v>404</v>
      </c>
      <c r="P66" s="20" t="s">
        <v>404</v>
      </c>
      <c r="Q66" s="18" t="n">
        <v>401.98929715</v>
      </c>
      <c r="R66" s="20" t="n">
        <v>9.626843490000001</v>
      </c>
    </row>
    <row r="67" spans="1:18">
      <c r="A67" s="15" t="s">
        <v>464</v>
      </c>
      <c r="B67" s="17" t="n">
        <v>6971</v>
      </c>
      <c r="C67" s="18">
        <f>(0.0/B67*100)</f>
        <v/>
      </c>
      <c r="D67" s="19" t="n">
        <v>6971</v>
      </c>
      <c r="E67" s="18" t="n">
        <v>391.77074781</v>
      </c>
      <c r="F67" s="20" t="n">
        <v>5.84607617</v>
      </c>
      <c r="G67" s="18" t="n">
        <v>384.63174704</v>
      </c>
      <c r="H67" s="20" t="n">
        <v>3.237424</v>
      </c>
      <c r="I67" s="18" t="s">
        <v>404</v>
      </c>
      <c r="J67" s="20" t="s">
        <v>404</v>
      </c>
      <c r="K67" s="18" t="s">
        <v>404</v>
      </c>
      <c r="L67" s="20" t="s">
        <v>404</v>
      </c>
      <c r="M67" s="18" t="s">
        <v>404</v>
      </c>
      <c r="N67" s="20" t="s">
        <v>404</v>
      </c>
      <c r="O67" s="18" t="s">
        <v>404</v>
      </c>
      <c r="P67" s="20" t="s">
        <v>404</v>
      </c>
      <c r="Q67" s="18" t="n">
        <v>394.1679185</v>
      </c>
      <c r="R67" s="20" t="n">
        <v>18.03070096</v>
      </c>
    </row>
    <row r="68" spans="1:18">
      <c r="A68" s="15" t="s">
        <v>465</v>
      </c>
      <c r="B68" s="17" t="n">
        <v>12083</v>
      </c>
      <c r="C68" s="18">
        <f>(0.0/B68*100)</f>
        <v/>
      </c>
      <c r="D68" s="19" t="n">
        <v>12083</v>
      </c>
      <c r="E68" s="18" t="n">
        <v>407.4029744</v>
      </c>
      <c r="F68" s="20" t="n">
        <v>1.47940593</v>
      </c>
      <c r="G68" s="18" t="n">
        <v>387.69008298</v>
      </c>
      <c r="H68" s="20" t="n">
        <v>1.78507023</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448.68744747</v>
      </c>
      <c r="F69" s="20" t="n">
        <v>5.21949807</v>
      </c>
      <c r="G69" s="18" t="n">
        <v>439.23615533</v>
      </c>
      <c r="H69" s="20" t="n">
        <v>5.46545528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497.84213588</v>
      </c>
      <c r="F70" s="20" t="n">
        <v>3.96908898</v>
      </c>
      <c r="G70" s="18" t="n">
        <v>491.24306807</v>
      </c>
      <c r="H70" s="20" t="n">
        <v>4.39193653</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565.12369244</v>
      </c>
      <c r="F71" s="20" t="n">
        <v>1.818831</v>
      </c>
      <c r="G71" s="18" t="n">
        <v>562.3327619</v>
      </c>
      <c r="H71" s="20" t="n">
        <v>2.39680284</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564.10263395</v>
      </c>
      <c r="F72" s="20" t="n">
        <v>7.67696556</v>
      </c>
      <c r="G72" s="18" t="n">
        <v>533.88968405</v>
      </c>
      <c r="H72" s="20" t="n">
        <v>3.81905803</v>
      </c>
      <c r="I72" s="18" t="s">
        <v>404</v>
      </c>
      <c r="J72" s="20" t="s">
        <v>404</v>
      </c>
      <c r="K72" s="18" t="s">
        <v>404</v>
      </c>
      <c r="L72" s="20" t="s">
        <v>404</v>
      </c>
      <c r="M72" s="18" t="s">
        <v>404</v>
      </c>
      <c r="N72" s="20" t="s">
        <v>404</v>
      </c>
      <c r="O72" s="18" t="s">
        <v>404</v>
      </c>
      <c r="P72" s="20" t="s">
        <v>404</v>
      </c>
      <c r="Q72" s="18" t="n">
        <v>525.2900267700001</v>
      </c>
      <c r="R72" s="20" t="n">
        <v>21.22471077</v>
      </c>
    </row>
    <row r="73" spans="1:18">
      <c r="A73" s="15" t="s">
        <v>470</v>
      </c>
      <c r="B73" s="17" t="n">
        <v>8249</v>
      </c>
      <c r="C73" s="18">
        <f>(0.0/B73*100)</f>
        <v/>
      </c>
      <c r="D73" s="19" t="n">
        <v>8249</v>
      </c>
      <c r="E73" s="18" t="n">
        <v>429.75572151</v>
      </c>
      <c r="F73" s="20" t="n">
        <v>6.86732614</v>
      </c>
      <c r="G73" s="18" t="n">
        <v>410.52370739</v>
      </c>
      <c r="H73" s="20" t="n">
        <v>3.65186622</v>
      </c>
      <c r="I73" s="18" t="s">
        <v>404</v>
      </c>
      <c r="J73" s="20" t="s">
        <v>404</v>
      </c>
      <c r="K73" s="18" t="s">
        <v>404</v>
      </c>
      <c r="L73" s="20" t="s">
        <v>404</v>
      </c>
      <c r="M73" s="18" t="s">
        <v>404</v>
      </c>
      <c r="N73" s="20" t="s">
        <v>404</v>
      </c>
      <c r="O73" s="18" t="s">
        <v>404</v>
      </c>
      <c r="P73" s="20" t="s">
        <v>404</v>
      </c>
      <c r="Q73" s="18" t="n">
        <v>391.05709565</v>
      </c>
      <c r="R73" s="20" t="n">
        <v>15.32617199</v>
      </c>
    </row>
    <row r="74" spans="1:18">
      <c r="A74" s="15" t="s">
        <v>471</v>
      </c>
      <c r="B74" s="17" t="n">
        <v>4692</v>
      </c>
      <c r="C74" s="18">
        <f>(484.0/B74*100)</f>
        <v/>
      </c>
      <c r="D74" s="19" t="n">
        <v>4208</v>
      </c>
      <c r="E74" s="18" t="n">
        <v>427.7366874</v>
      </c>
      <c r="F74" s="20" t="n">
        <v>1.86596919</v>
      </c>
      <c r="G74" s="18" t="n">
        <v>403.80562621</v>
      </c>
      <c r="H74" s="20" t="n">
        <v>1.94383977</v>
      </c>
      <c r="I74" s="18" t="s">
        <v>404</v>
      </c>
      <c r="J74" s="20" t="s">
        <v>404</v>
      </c>
      <c r="K74" s="18" t="s">
        <v>404</v>
      </c>
      <c r="L74" s="20" t="s">
        <v>404</v>
      </c>
      <c r="M74" s="18" t="s">
        <v>404</v>
      </c>
      <c r="N74" s="20" t="s">
        <v>404</v>
      </c>
      <c r="O74" s="18" t="s">
        <v>404</v>
      </c>
      <c r="P74" s="20" t="s">
        <v>404</v>
      </c>
      <c r="Q74" s="18" t="n">
        <v>288.31354458</v>
      </c>
      <c r="R74" s="20" t="n">
        <v>9.585994749999999</v>
      </c>
    </row>
    <row r="75" spans="1:18">
      <c r="A75" s="15" t="s">
        <v>472</v>
      </c>
      <c r="B75" s="17" t="n">
        <v>5375</v>
      </c>
      <c r="C75" s="18">
        <f>(483.0/B75*100)</f>
        <v/>
      </c>
      <c r="D75" s="19" t="n">
        <v>4892</v>
      </c>
      <c r="E75" s="18" t="n">
        <v>367.26172019</v>
      </c>
      <c r="F75" s="20" t="n">
        <v>7.00632801</v>
      </c>
      <c r="G75" s="18" t="n">
        <v>368.72466883</v>
      </c>
      <c r="H75" s="20" t="n">
        <v>5.13701692</v>
      </c>
      <c r="I75" s="18" t="s">
        <v>404</v>
      </c>
      <c r="J75" s="20" t="s">
        <v>404</v>
      </c>
      <c r="K75" s="18" t="s">
        <v>404</v>
      </c>
      <c r="L75" s="20" t="s">
        <v>404</v>
      </c>
      <c r="M75" s="18" t="s">
        <v>404</v>
      </c>
      <c r="N75" s="20" t="s">
        <v>404</v>
      </c>
      <c r="O75" s="18" t="s">
        <v>404</v>
      </c>
      <c r="P75" s="20" t="s">
        <v>404</v>
      </c>
      <c r="Q75" s="18" t="n">
        <v>354.42123866</v>
      </c>
      <c r="R75" s="20" t="n">
        <v>18.67969165</v>
      </c>
    </row>
    <row r="76" spans="1:18">
      <c r="A76" s="15" t="s">
        <v>473</v>
      </c>
      <c r="B76" s="17" t="n">
        <v>14167</v>
      </c>
      <c r="C76" s="18">
        <f>(1400.0/B76*100)</f>
        <v/>
      </c>
      <c r="D76" s="19" t="n">
        <v>12767</v>
      </c>
      <c r="E76" s="18" t="n">
        <v>434.30918729</v>
      </c>
      <c r="F76" s="20" t="n">
        <v>3.3555677</v>
      </c>
      <c r="G76" s="18" t="n">
        <v>410.71230855</v>
      </c>
      <c r="H76" s="20" t="n">
        <v>5.79525553</v>
      </c>
      <c r="I76" s="18" t="s">
        <v>404</v>
      </c>
      <c r="J76" s="20" t="s">
        <v>404</v>
      </c>
      <c r="K76" s="18" t="s">
        <v>404</v>
      </c>
      <c r="L76" s="20" t="s">
        <v>404</v>
      </c>
      <c r="M76" s="18" t="s">
        <v>404</v>
      </c>
      <c r="N76" s="20" t="s">
        <v>404</v>
      </c>
      <c r="O76" s="18" t="s">
        <v>404</v>
      </c>
      <c r="P76" s="20" t="s">
        <v>404</v>
      </c>
      <c r="Q76" s="18" t="n">
        <v>424.13500626</v>
      </c>
      <c r="R76" s="20" t="n">
        <v>8.935619000000001</v>
      </c>
    </row>
    <row r="77" spans="1:18">
      <c r="A77" s="15" t="s">
        <v>474</v>
      </c>
      <c r="B77" s="17" t="n">
        <v>6062</v>
      </c>
      <c r="C77" s="18">
        <f>(0.0/B77*100)</f>
        <v/>
      </c>
      <c r="D77" s="19" t="n">
        <v>6062</v>
      </c>
      <c r="E77" s="18" t="n">
        <v>418.91358284</v>
      </c>
      <c r="F77" s="20" t="n">
        <v>3.70392469</v>
      </c>
      <c r="G77" s="18" t="n">
        <v>416.50620975</v>
      </c>
      <c r="H77" s="20" t="n">
        <v>5.12744729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504.47620675</v>
      </c>
      <c r="F78" s="20" t="n">
        <v>4.76671498</v>
      </c>
      <c r="G78" s="18" t="n">
        <v>471.09995205</v>
      </c>
      <c r="H78" s="20" t="n">
        <v>9.852228459999999</v>
      </c>
      <c r="I78" s="18" t="s">
        <v>404</v>
      </c>
      <c r="J78" s="20" t="s">
        <v>404</v>
      </c>
      <c r="K78" s="18" t="s">
        <v>404</v>
      </c>
      <c r="L78" s="20" t="s">
        <v>404</v>
      </c>
      <c r="M78" s="18" t="s">
        <v>404</v>
      </c>
      <c r="N78" s="20" t="s">
        <v>404</v>
      </c>
      <c r="O78" s="18" t="s">
        <v>404</v>
      </c>
      <c r="P78" s="20" t="s">
        <v>404</v>
      </c>
      <c r="Q78" s="18" t="n">
        <v>484.6143269</v>
      </c>
      <c r="R78" s="20" t="n">
        <v>14.06562118</v>
      </c>
    </row>
    <row customHeight="1" ht="25" r="79" spans="1:18">
      <c r="A79" s="15" t="s">
        <v>476</v>
      </c>
      <c r="B79" s="17" t="n">
        <v>1657</v>
      </c>
      <c r="C79" s="18">
        <f>(21.0/B79*100)</f>
        <v/>
      </c>
      <c r="D79" s="19" t="n">
        <v>1636</v>
      </c>
      <c r="E79" s="18" t="n">
        <v>457.75087048</v>
      </c>
      <c r="F79" s="20" t="n">
        <v>7.51067241</v>
      </c>
      <c r="G79" s="18" t="n">
        <v>436.24058767</v>
      </c>
      <c r="H79" s="20" t="n">
        <v>30.04671858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464.42631007</v>
      </c>
      <c r="F80" s="20" t="n">
        <v>4.77388258</v>
      </c>
      <c r="G80" s="18" t="n">
        <v>439.85159919</v>
      </c>
      <c r="H80" s="20" t="n">
        <v>8.545675960000001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444.14693</v>
      </c>
      <c r="F81" s="20" t="n">
        <v>4.43367916</v>
      </c>
      <c r="G81" s="18" t="n">
        <v>448.70888732</v>
      </c>
      <c r="H81" s="20" t="n">
        <v>5.58936898</v>
      </c>
      <c r="I81" s="18" t="s">
        <v>404</v>
      </c>
      <c r="J81" s="20" t="s">
        <v>404</v>
      </c>
      <c r="K81" s="18" t="s">
        <v>404</v>
      </c>
      <c r="L81" s="20" t="s">
        <v>404</v>
      </c>
      <c r="M81" s="18" t="s">
        <v>404</v>
      </c>
      <c r="N81" s="20" t="s">
        <v>404</v>
      </c>
      <c r="O81" s="18" t="s">
        <v>404</v>
      </c>
      <c r="P81" s="20" t="s">
        <v>404</v>
      </c>
      <c r="Q81" s="18" t="n">
        <v>480.26117264</v>
      </c>
      <c r="R81" s="20" t="n">
        <v>26.1778078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499.90568669</v>
      </c>
      <c r="F7" s="20" t="n">
        <v>2.30507415</v>
      </c>
      <c r="G7" s="18" t="n">
        <v>483.82216832</v>
      </c>
      <c r="H7" s="20" t="n">
        <v>3.80915658</v>
      </c>
      <c r="I7" s="18" t="s">
        <v>404</v>
      </c>
      <c r="J7" s="20" t="s">
        <v>404</v>
      </c>
      <c r="K7" s="18" t="s">
        <v>404</v>
      </c>
      <c r="L7" s="20" t="s">
        <v>404</v>
      </c>
      <c r="M7" s="18" t="s">
        <v>404</v>
      </c>
      <c r="N7" s="20" t="s">
        <v>404</v>
      </c>
      <c r="O7" s="18" t="s">
        <v>404</v>
      </c>
      <c r="P7" s="20" t="s">
        <v>404</v>
      </c>
      <c r="Q7" s="18" t="n">
        <v>476.03071273</v>
      </c>
      <c r="R7" s="20" t="n">
        <v>10.85263386</v>
      </c>
    </row>
    <row r="8" spans="1:18">
      <c r="A8" s="15" t="s">
        <v>405</v>
      </c>
      <c r="B8" s="17" t="n">
        <v>7007</v>
      </c>
      <c r="C8" s="18">
        <f>(0.0/B8*100)</f>
        <v/>
      </c>
      <c r="D8" s="19" t="n">
        <v>7007</v>
      </c>
      <c r="E8" s="18" t="n">
        <v>516.66971381</v>
      </c>
      <c r="F8" s="20" t="n">
        <v>6.53664604</v>
      </c>
      <c r="G8" s="18" t="n">
        <v>489.00709496</v>
      </c>
      <c r="H8" s="20" t="n">
        <v>4.91978988</v>
      </c>
      <c r="I8" s="18" t="s">
        <v>404</v>
      </c>
      <c r="J8" s="20" t="s">
        <v>404</v>
      </c>
      <c r="K8" s="18" t="s">
        <v>404</v>
      </c>
      <c r="L8" s="20" t="s">
        <v>404</v>
      </c>
      <c r="M8" s="18" t="s">
        <v>404</v>
      </c>
      <c r="N8" s="20" t="s">
        <v>404</v>
      </c>
      <c r="O8" s="18" t="s">
        <v>404</v>
      </c>
      <c r="P8" s="20" t="s">
        <v>404</v>
      </c>
      <c r="Q8" s="18" t="n">
        <v>453.5371676</v>
      </c>
      <c r="R8" s="20" t="n">
        <v>13.23066818</v>
      </c>
    </row>
    <row r="9" spans="1:18">
      <c r="A9" s="15" t="s">
        <v>406</v>
      </c>
      <c r="B9" s="17" t="n">
        <v>9651</v>
      </c>
      <c r="C9" s="18">
        <f>(200.0/B9*100)</f>
        <v/>
      </c>
      <c r="D9" s="19" t="n">
        <v>9451</v>
      </c>
      <c r="E9" s="18" t="n">
        <v>521.06335373</v>
      </c>
      <c r="F9" s="20" t="n">
        <v>3.45142392</v>
      </c>
      <c r="G9" s="18" t="n">
        <v>483.41136076</v>
      </c>
      <c r="H9" s="20" t="n">
        <v>7.52720359</v>
      </c>
      <c r="I9" s="18" t="s">
        <v>404</v>
      </c>
      <c r="J9" s="20" t="s">
        <v>404</v>
      </c>
      <c r="K9" s="18" t="s">
        <v>404</v>
      </c>
      <c r="L9" s="20" t="s">
        <v>404</v>
      </c>
      <c r="M9" s="18" t="s">
        <v>404</v>
      </c>
      <c r="N9" s="20" t="s">
        <v>404</v>
      </c>
      <c r="O9" s="18" t="s">
        <v>404</v>
      </c>
      <c r="P9" s="20" t="s">
        <v>404</v>
      </c>
      <c r="Q9" s="18" t="n">
        <v>452.54980895</v>
      </c>
      <c r="R9" s="20" t="n">
        <v>15.71582204</v>
      </c>
    </row>
    <row r="10" spans="1:18">
      <c r="A10" s="15" t="s">
        <v>407</v>
      </c>
      <c r="B10" s="17" t="n">
        <v>20058</v>
      </c>
      <c r="C10" s="18">
        <f>(2798.0/B10*100)</f>
        <v/>
      </c>
      <c r="D10" s="19" t="n">
        <v>17260</v>
      </c>
      <c r="E10" s="18" t="n">
        <v>519.62124466</v>
      </c>
      <c r="F10" s="20" t="n">
        <v>3.33334847</v>
      </c>
      <c r="G10" s="18" t="n">
        <v>512.27949662</v>
      </c>
      <c r="H10" s="20" t="n">
        <v>4.00323853</v>
      </c>
      <c r="I10" s="18" t="s">
        <v>404</v>
      </c>
      <c r="J10" s="20" t="s">
        <v>404</v>
      </c>
      <c r="K10" s="18" t="s">
        <v>404</v>
      </c>
      <c r="L10" s="20" t="s">
        <v>404</v>
      </c>
      <c r="M10" s="18" t="s">
        <v>404</v>
      </c>
      <c r="N10" s="20" t="s">
        <v>404</v>
      </c>
      <c r="O10" s="18" t="s">
        <v>404</v>
      </c>
      <c r="P10" s="20" t="s">
        <v>404</v>
      </c>
      <c r="Q10" s="18" t="n">
        <v>533.99259579</v>
      </c>
      <c r="R10" s="20" t="n">
        <v>19.5863174</v>
      </c>
    </row>
    <row r="11" spans="1:18">
      <c r="A11" s="15" t="s">
        <v>408</v>
      </c>
      <c r="B11" s="17" t="n">
        <v>7053</v>
      </c>
      <c r="C11" s="18">
        <f>(137.0/B11*100)</f>
        <v/>
      </c>
      <c r="D11" s="19" t="n">
        <v>6916</v>
      </c>
      <c r="E11" s="18" t="n">
        <v>440.66382754</v>
      </c>
      <c r="F11" s="20" t="n">
        <v>5.64598077</v>
      </c>
      <c r="G11" s="18" t="n">
        <v>414.25127225</v>
      </c>
      <c r="H11" s="20" t="n">
        <v>4.55902139</v>
      </c>
      <c r="I11" s="18" t="s">
        <v>404</v>
      </c>
      <c r="J11" s="20" t="s">
        <v>404</v>
      </c>
      <c r="K11" s="18" t="s">
        <v>404</v>
      </c>
      <c r="L11" s="20" t="s">
        <v>404</v>
      </c>
      <c r="M11" s="18" t="s">
        <v>404</v>
      </c>
      <c r="N11" s="20" t="s">
        <v>404</v>
      </c>
      <c r="O11" s="18" t="s">
        <v>404</v>
      </c>
      <c r="P11" s="20" t="s">
        <v>404</v>
      </c>
      <c r="Q11" s="18" t="n">
        <v>402.29181333</v>
      </c>
      <c r="R11" s="20" t="n">
        <v>12.71650666</v>
      </c>
    </row>
    <row r="12" spans="1:18">
      <c r="A12" s="15" t="s">
        <v>409</v>
      </c>
      <c r="B12" s="17" t="n">
        <v>6894</v>
      </c>
      <c r="C12" s="18">
        <f>(106.0/B12*100)</f>
        <v/>
      </c>
      <c r="D12" s="19" t="n">
        <v>6788</v>
      </c>
      <c r="E12" s="18" t="n">
        <v>509.49594363</v>
      </c>
      <c r="F12" s="20" t="n">
        <v>3.7626059</v>
      </c>
      <c r="G12" s="18" t="n">
        <v>482.13519319</v>
      </c>
      <c r="H12" s="20" t="n">
        <v>3.06844161</v>
      </c>
      <c r="I12" s="18" t="s">
        <v>404</v>
      </c>
      <c r="J12" s="20" t="s">
        <v>404</v>
      </c>
      <c r="K12" s="18" t="s">
        <v>404</v>
      </c>
      <c r="L12" s="20" t="s">
        <v>404</v>
      </c>
      <c r="M12" s="18" t="s">
        <v>404</v>
      </c>
      <c r="N12" s="20" t="s">
        <v>404</v>
      </c>
      <c r="O12" s="18" t="s">
        <v>404</v>
      </c>
      <c r="P12" s="20" t="s">
        <v>404</v>
      </c>
      <c r="Q12" s="18" t="n">
        <v>453.89447888</v>
      </c>
      <c r="R12" s="20" t="n">
        <v>26.51103124</v>
      </c>
    </row>
    <row r="13" spans="1:18">
      <c r="A13" s="15" t="s">
        <v>410</v>
      </c>
      <c r="B13" s="17" t="n">
        <v>7161</v>
      </c>
      <c r="C13" s="18">
        <f>(1175.0/B13*100)</f>
        <v/>
      </c>
      <c r="D13" s="19" t="n">
        <v>5986</v>
      </c>
      <c r="E13" s="18" t="n">
        <v>517.81342954</v>
      </c>
      <c r="F13" s="20" t="n">
        <v>3.75144602</v>
      </c>
      <c r="G13" s="18" t="n">
        <v>507.62837547</v>
      </c>
      <c r="H13" s="20" t="n">
        <v>2.80042253</v>
      </c>
      <c r="I13" s="18" t="s">
        <v>404</v>
      </c>
      <c r="J13" s="20" t="s">
        <v>404</v>
      </c>
      <c r="K13" s="18" t="s">
        <v>404</v>
      </c>
      <c r="L13" s="20" t="s">
        <v>404</v>
      </c>
      <c r="M13" s="18" t="s">
        <v>404</v>
      </c>
      <c r="N13" s="20" t="s">
        <v>404</v>
      </c>
      <c r="O13" s="18" t="s">
        <v>404</v>
      </c>
      <c r="P13" s="20" t="s">
        <v>404</v>
      </c>
      <c r="Q13" s="18" t="n">
        <v>509.55208907</v>
      </c>
      <c r="R13" s="20" t="n">
        <v>8.455033419999999</v>
      </c>
    </row>
    <row r="14" spans="1:18">
      <c r="A14" s="15" t="s">
        <v>411</v>
      </c>
      <c r="B14" s="17" t="n">
        <v>5587</v>
      </c>
      <c r="C14" s="18">
        <f>(0.0/B14*100)</f>
        <v/>
      </c>
      <c r="D14" s="19" t="n">
        <v>5587</v>
      </c>
      <c r="E14" s="18" t="n">
        <v>521.78355501</v>
      </c>
      <c r="F14" s="20" t="n">
        <v>3.58690278</v>
      </c>
      <c r="G14" s="18" t="n">
        <v>518.2251252</v>
      </c>
      <c r="H14" s="20" t="n">
        <v>2.6214689</v>
      </c>
      <c r="I14" s="18" t="s">
        <v>404</v>
      </c>
      <c r="J14" s="20" t="s">
        <v>404</v>
      </c>
      <c r="K14" s="18" t="s">
        <v>404</v>
      </c>
      <c r="L14" s="20" t="s">
        <v>404</v>
      </c>
      <c r="M14" s="18" t="s">
        <v>404</v>
      </c>
      <c r="N14" s="20" t="s">
        <v>404</v>
      </c>
      <c r="O14" s="18" t="s">
        <v>404</v>
      </c>
      <c r="P14" s="20" t="s">
        <v>404</v>
      </c>
      <c r="Q14" s="18" t="n">
        <v>506.75865229</v>
      </c>
      <c r="R14" s="20" t="n">
        <v>13.80683185</v>
      </c>
    </row>
    <row r="15" spans="1:18">
      <c r="A15" s="15" t="s">
        <v>412</v>
      </c>
      <c r="B15" s="17" t="n">
        <v>5882</v>
      </c>
      <c r="C15" s="18">
        <f>(0.0/B15*100)</f>
        <v/>
      </c>
      <c r="D15" s="19" t="n">
        <v>5882</v>
      </c>
      <c r="E15" s="18" t="n">
        <v>509.87753751</v>
      </c>
      <c r="F15" s="20" t="n">
        <v>5.48066915</v>
      </c>
      <c r="G15" s="18" t="n">
        <v>510.94552032</v>
      </c>
      <c r="H15" s="20" t="n">
        <v>2.6710618</v>
      </c>
      <c r="I15" s="18" t="s">
        <v>404</v>
      </c>
      <c r="J15" s="20" t="s">
        <v>404</v>
      </c>
      <c r="K15" s="18" t="s">
        <v>404</v>
      </c>
      <c r="L15" s="20" t="s">
        <v>404</v>
      </c>
      <c r="M15" s="18" t="s">
        <v>404</v>
      </c>
      <c r="N15" s="20" t="s">
        <v>404</v>
      </c>
      <c r="O15" s="18" t="s">
        <v>404</v>
      </c>
      <c r="P15" s="20" t="s">
        <v>404</v>
      </c>
      <c r="Q15" s="18" t="n">
        <v>540.02322713</v>
      </c>
      <c r="R15" s="20" t="n">
        <v>23.62265128</v>
      </c>
    </row>
    <row r="16" spans="1:18">
      <c r="A16" s="15" t="s">
        <v>413</v>
      </c>
      <c r="B16" s="17" t="n">
        <v>6108</v>
      </c>
      <c r="C16" s="18">
        <f>(339.0/B16*100)</f>
        <v/>
      </c>
      <c r="D16" s="19" t="n">
        <v>5769</v>
      </c>
      <c r="E16" s="18" t="n">
        <v>506.30914053</v>
      </c>
      <c r="F16" s="20" t="n">
        <v>3.54836731</v>
      </c>
      <c r="G16" s="18" t="n">
        <v>471.60908126</v>
      </c>
      <c r="H16" s="20" t="n">
        <v>7.25695045</v>
      </c>
      <c r="I16" s="18" t="s">
        <v>404</v>
      </c>
      <c r="J16" s="20" t="s">
        <v>404</v>
      </c>
      <c r="K16" s="18" t="s">
        <v>404</v>
      </c>
      <c r="L16" s="20" t="s">
        <v>404</v>
      </c>
      <c r="M16" s="18" t="s">
        <v>404</v>
      </c>
      <c r="N16" s="20" t="s">
        <v>404</v>
      </c>
      <c r="O16" s="18" t="s">
        <v>404</v>
      </c>
      <c r="P16" s="20" t="s">
        <v>404</v>
      </c>
      <c r="Q16" s="18" t="n">
        <v>463.30108078</v>
      </c>
      <c r="R16" s="20" t="n">
        <v>27.84745152</v>
      </c>
    </row>
    <row r="17" spans="1:18">
      <c r="A17" s="15" t="s">
        <v>414</v>
      </c>
      <c r="B17" s="17" t="n">
        <v>6504</v>
      </c>
      <c r="C17" s="18">
        <f>(1325.0/B17*100)</f>
        <v/>
      </c>
      <c r="D17" s="19" t="n">
        <v>5179</v>
      </c>
      <c r="E17" s="18" t="n">
        <v>513.59437367</v>
      </c>
      <c r="F17" s="20" t="n">
        <v>5.35563544</v>
      </c>
      <c r="G17" s="18" t="n">
        <v>493.36273778</v>
      </c>
      <c r="H17" s="20" t="n">
        <v>5.45772616</v>
      </c>
      <c r="I17" s="18" t="s">
        <v>404</v>
      </c>
      <c r="J17" s="20" t="s">
        <v>404</v>
      </c>
      <c r="K17" s="18" t="s">
        <v>404</v>
      </c>
      <c r="L17" s="20" t="s">
        <v>404</v>
      </c>
      <c r="M17" s="18" t="s">
        <v>404</v>
      </c>
      <c r="N17" s="20" t="s">
        <v>404</v>
      </c>
      <c r="O17" s="18" t="s">
        <v>404</v>
      </c>
      <c r="P17" s="20" t="s">
        <v>404</v>
      </c>
      <c r="Q17" s="18" t="n">
        <v>551.54050418</v>
      </c>
      <c r="R17" s="20" t="n">
        <v>15.57364315</v>
      </c>
    </row>
    <row r="18" spans="1:18">
      <c r="A18" s="15" t="s">
        <v>415</v>
      </c>
      <c r="B18" s="17" t="n">
        <v>5532</v>
      </c>
      <c r="C18" s="18">
        <f>(0.0/B18*100)</f>
        <v/>
      </c>
      <c r="D18" s="19" t="n">
        <v>5532</v>
      </c>
      <c r="E18" s="18" t="n">
        <v>467.97768558</v>
      </c>
      <c r="F18" s="20" t="n">
        <v>6.56632519</v>
      </c>
      <c r="G18" s="18" t="n">
        <v>443.99159072</v>
      </c>
      <c r="H18" s="20" t="n">
        <v>4.81255883</v>
      </c>
      <c r="I18" s="18" t="s">
        <v>404</v>
      </c>
      <c r="J18" s="20" t="s">
        <v>404</v>
      </c>
      <c r="K18" s="18" t="s">
        <v>404</v>
      </c>
      <c r="L18" s="20" t="s">
        <v>404</v>
      </c>
      <c r="M18" s="18" t="s">
        <v>404</v>
      </c>
      <c r="N18" s="20" t="s">
        <v>404</v>
      </c>
      <c r="O18" s="18" t="s">
        <v>404</v>
      </c>
      <c r="P18" s="20" t="s">
        <v>404</v>
      </c>
      <c r="Q18" s="18" t="n">
        <v>479.98772683</v>
      </c>
      <c r="R18" s="20" t="n">
        <v>15.64295662</v>
      </c>
    </row>
    <row r="19" spans="1:18">
      <c r="A19" s="15" t="s">
        <v>416</v>
      </c>
      <c r="B19" s="17" t="n">
        <v>5658</v>
      </c>
      <c r="C19" s="18">
        <f>(327.0/B19*100)</f>
        <v/>
      </c>
      <c r="D19" s="19" t="n">
        <v>5331</v>
      </c>
      <c r="E19" s="18" t="n">
        <v>518.0422882300001</v>
      </c>
      <c r="F19" s="20" t="n">
        <v>10.22144919</v>
      </c>
      <c r="G19" s="18" t="n">
        <v>472.49592526</v>
      </c>
      <c r="H19" s="20" t="n">
        <v>2.98930236</v>
      </c>
      <c r="I19" s="18" t="s">
        <v>404</v>
      </c>
      <c r="J19" s="20" t="s">
        <v>404</v>
      </c>
      <c r="K19" s="18" t="s">
        <v>404</v>
      </c>
      <c r="L19" s="20" t="s">
        <v>404</v>
      </c>
      <c r="M19" s="18" t="s">
        <v>404</v>
      </c>
      <c r="N19" s="20" t="s">
        <v>404</v>
      </c>
      <c r="O19" s="18" t="s">
        <v>404</v>
      </c>
      <c r="P19" s="20" t="s">
        <v>404</v>
      </c>
      <c r="Q19" s="18" t="n">
        <v>458.13683671</v>
      </c>
      <c r="R19" s="20" t="n">
        <v>30.01034202</v>
      </c>
    </row>
    <row r="20" spans="1:18">
      <c r="A20" s="15" t="s">
        <v>417</v>
      </c>
      <c r="B20" s="17" t="n">
        <v>3371</v>
      </c>
      <c r="C20" s="18">
        <f>(24.0/B20*100)</f>
        <v/>
      </c>
      <c r="D20" s="19" t="n">
        <v>3347</v>
      </c>
      <c r="E20" s="18" t="n">
        <v>503.49930277</v>
      </c>
      <c r="F20" s="20" t="n">
        <v>3.36476232</v>
      </c>
      <c r="G20" s="18" t="n">
        <v>481.68074427</v>
      </c>
      <c r="H20" s="20" t="n">
        <v>2.44480572</v>
      </c>
      <c r="I20" s="18" t="s">
        <v>404</v>
      </c>
      <c r="J20" s="20" t="s">
        <v>404</v>
      </c>
      <c r="K20" s="18" t="s">
        <v>404</v>
      </c>
      <c r="L20" s="20" t="s">
        <v>404</v>
      </c>
      <c r="M20" s="18" t="s">
        <v>404</v>
      </c>
      <c r="N20" s="20" t="s">
        <v>404</v>
      </c>
      <c r="O20" s="18" t="s">
        <v>404</v>
      </c>
      <c r="P20" s="20" t="s">
        <v>404</v>
      </c>
      <c r="Q20" s="18" t="n">
        <v>445.23090776</v>
      </c>
      <c r="R20" s="20" t="n">
        <v>22.82089773</v>
      </c>
    </row>
    <row r="21" spans="1:18">
      <c r="A21" s="15" t="s">
        <v>418</v>
      </c>
      <c r="B21" s="17" t="n">
        <v>5741</v>
      </c>
      <c r="C21" s="18">
        <f>(0.0/B21*100)</f>
        <v/>
      </c>
      <c r="D21" s="19" t="n">
        <v>5741</v>
      </c>
      <c r="E21" s="18" t="n">
        <v>508.57075311</v>
      </c>
      <c r="F21" s="20" t="n">
        <v>3.20190171</v>
      </c>
      <c r="G21" s="18" t="n">
        <v>497.03170271</v>
      </c>
      <c r="H21" s="20" t="n">
        <v>4.52214273</v>
      </c>
      <c r="I21" s="18" t="s">
        <v>404</v>
      </c>
      <c r="J21" s="20" t="s">
        <v>404</v>
      </c>
      <c r="K21" s="18" t="s">
        <v>404</v>
      </c>
      <c r="L21" s="20" t="s">
        <v>404</v>
      </c>
      <c r="M21" s="18" t="s">
        <v>404</v>
      </c>
      <c r="N21" s="20" t="s">
        <v>404</v>
      </c>
      <c r="O21" s="18" t="s">
        <v>404</v>
      </c>
      <c r="P21" s="20" t="s">
        <v>404</v>
      </c>
      <c r="Q21" s="18" t="n">
        <v>489.67482056</v>
      </c>
      <c r="R21" s="20" t="n">
        <v>8.377845880000001</v>
      </c>
    </row>
    <row r="22" spans="1:18">
      <c r="A22" s="15" t="s">
        <v>419</v>
      </c>
      <c r="B22" s="17" t="n">
        <v>6598</v>
      </c>
      <c r="C22" s="18">
        <f>(0.0/B22*100)</f>
        <v/>
      </c>
      <c r="D22" s="19" t="n">
        <v>6598</v>
      </c>
      <c r="E22" s="18" t="n">
        <v>480.89499953</v>
      </c>
      <c r="F22" s="20" t="n">
        <v>5.46509421</v>
      </c>
      <c r="G22" s="18" t="n">
        <v>454.90955837</v>
      </c>
      <c r="H22" s="20" t="n">
        <v>9.25884726</v>
      </c>
      <c r="I22" s="18" t="s">
        <v>404</v>
      </c>
      <c r="J22" s="20" t="s">
        <v>404</v>
      </c>
      <c r="K22" s="18" t="s">
        <v>404</v>
      </c>
      <c r="L22" s="20" t="s">
        <v>404</v>
      </c>
      <c r="M22" s="18" t="s">
        <v>404</v>
      </c>
      <c r="N22" s="20" t="s">
        <v>404</v>
      </c>
      <c r="O22" s="18" t="s">
        <v>404</v>
      </c>
      <c r="P22" s="20" t="s">
        <v>404</v>
      </c>
      <c r="Q22" s="18" t="n">
        <v>428.01221148</v>
      </c>
      <c r="R22" s="20" t="n">
        <v>33.42799803</v>
      </c>
    </row>
    <row r="23" spans="1:18">
      <c r="A23" s="15" t="s">
        <v>420</v>
      </c>
      <c r="B23" s="17" t="n">
        <v>11583</v>
      </c>
      <c r="C23" s="18">
        <f>(3123.0/B23*100)</f>
        <v/>
      </c>
      <c r="D23" s="19" t="n">
        <v>8460</v>
      </c>
      <c r="E23" s="18" t="n">
        <v>504.7255055</v>
      </c>
      <c r="F23" s="20" t="n">
        <v>5.08340015</v>
      </c>
      <c r="G23" s="18" t="n">
        <v>472.79061934</v>
      </c>
      <c r="H23" s="20" t="n">
        <v>7.57772171</v>
      </c>
      <c r="I23" s="18" t="s">
        <v>404</v>
      </c>
      <c r="J23" s="20" t="s">
        <v>404</v>
      </c>
      <c r="K23" s="18" t="s">
        <v>404</v>
      </c>
      <c r="L23" s="20" t="s">
        <v>404</v>
      </c>
      <c r="M23" s="18" t="s">
        <v>404</v>
      </c>
      <c r="N23" s="20" t="s">
        <v>404</v>
      </c>
      <c r="O23" s="18" t="s">
        <v>404</v>
      </c>
      <c r="P23" s="20" t="s">
        <v>404</v>
      </c>
      <c r="Q23" s="18" t="n">
        <v>507.17141065</v>
      </c>
      <c r="R23" s="20" t="n">
        <v>17.36005177</v>
      </c>
    </row>
    <row r="24" spans="1:18">
      <c r="A24" s="15" t="s">
        <v>421</v>
      </c>
      <c r="B24" s="17" t="n">
        <v>6647</v>
      </c>
      <c r="C24" s="18">
        <f>(0.0/B24*100)</f>
        <v/>
      </c>
      <c r="D24" s="19" t="n">
        <v>6647</v>
      </c>
      <c r="E24" s="18" t="n">
        <v>564.88275595</v>
      </c>
      <c r="F24" s="20" t="n">
        <v>18.99195076</v>
      </c>
      <c r="G24" s="18" t="n">
        <v>529.42558934</v>
      </c>
      <c r="H24" s="20" t="n">
        <v>3.26096415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528.16536738</v>
      </c>
      <c r="F25" s="20" t="n">
        <v>5.29178564</v>
      </c>
      <c r="G25" s="18" t="n">
        <v>519.51577917</v>
      </c>
      <c r="H25" s="20" t="n">
        <v>5.94383446</v>
      </c>
      <c r="I25" s="18" t="s">
        <v>404</v>
      </c>
      <c r="J25" s="20" t="s">
        <v>404</v>
      </c>
      <c r="K25" s="18" t="s">
        <v>404</v>
      </c>
      <c r="L25" s="20" t="s">
        <v>404</v>
      </c>
      <c r="M25" s="18" t="s">
        <v>404</v>
      </c>
      <c r="N25" s="20" t="s">
        <v>404</v>
      </c>
      <c r="O25" s="18" t="s">
        <v>404</v>
      </c>
      <c r="P25" s="20" t="s">
        <v>404</v>
      </c>
      <c r="Q25" s="18" t="n">
        <v>463.71002222</v>
      </c>
      <c r="R25" s="20" t="n">
        <v>9.01418462</v>
      </c>
    </row>
    <row r="26" spans="1:18">
      <c r="A26" s="15" t="s">
        <v>423</v>
      </c>
      <c r="B26" s="17" t="n">
        <v>4869</v>
      </c>
      <c r="C26" s="18">
        <f>(11.0/B26*100)</f>
        <v/>
      </c>
      <c r="D26" s="19" t="n">
        <v>4858</v>
      </c>
      <c r="E26" s="18" t="n">
        <v>482.27570677</v>
      </c>
      <c r="F26" s="20" t="n">
        <v>2.74423372</v>
      </c>
      <c r="G26" s="18" t="n">
        <v>483.5381047</v>
      </c>
      <c r="H26" s="20" t="n">
        <v>3.03857143</v>
      </c>
      <c r="I26" s="18" t="s">
        <v>404</v>
      </c>
      <c r="J26" s="20" t="s">
        <v>404</v>
      </c>
      <c r="K26" s="18" t="s">
        <v>404</v>
      </c>
      <c r="L26" s="20" t="s">
        <v>404</v>
      </c>
      <c r="M26" s="18" t="s">
        <v>404</v>
      </c>
      <c r="N26" s="20" t="s">
        <v>404</v>
      </c>
      <c r="O26" s="18" t="s">
        <v>404</v>
      </c>
      <c r="P26" s="20" t="s">
        <v>404</v>
      </c>
      <c r="Q26" s="18" t="n">
        <v>465.55862478</v>
      </c>
      <c r="R26" s="20" t="n">
        <v>14.76242269</v>
      </c>
    </row>
    <row r="27" spans="1:18">
      <c r="A27" s="15" t="s">
        <v>424</v>
      </c>
      <c r="B27" s="17" t="n">
        <v>5299</v>
      </c>
      <c r="C27" s="18">
        <f>(0.0/B27*100)</f>
        <v/>
      </c>
      <c r="D27" s="19" t="n">
        <v>5299</v>
      </c>
      <c r="E27" s="18" t="n">
        <v>491.71897685</v>
      </c>
      <c r="F27" s="20" t="n">
        <v>1.46539444</v>
      </c>
      <c r="G27" s="18" t="n">
        <v>460.27875192</v>
      </c>
      <c r="H27" s="20" t="n">
        <v>2.23721654</v>
      </c>
      <c r="I27" s="18" t="s">
        <v>404</v>
      </c>
      <c r="J27" s="20" t="s">
        <v>404</v>
      </c>
      <c r="K27" s="18" t="s">
        <v>404</v>
      </c>
      <c r="L27" s="20" t="s">
        <v>404</v>
      </c>
      <c r="M27" s="18" t="s">
        <v>404</v>
      </c>
      <c r="N27" s="20" t="s">
        <v>404</v>
      </c>
      <c r="O27" s="18" t="s">
        <v>404</v>
      </c>
      <c r="P27" s="20" t="s">
        <v>404</v>
      </c>
      <c r="Q27" s="18" t="n">
        <v>457.03307548</v>
      </c>
      <c r="R27" s="20" t="n">
        <v>8.854754659999999</v>
      </c>
    </row>
    <row r="28" spans="1:18">
      <c r="A28" s="15" t="s">
        <v>425</v>
      </c>
      <c r="B28" s="17" t="n">
        <v>7568</v>
      </c>
      <c r="C28" s="18">
        <f>(0.0/B28*100)</f>
        <v/>
      </c>
      <c r="D28" s="19" t="n">
        <v>7568</v>
      </c>
      <c r="E28" s="18" t="n">
        <v>427.78863151</v>
      </c>
      <c r="F28" s="20" t="n">
        <v>5.01192406</v>
      </c>
      <c r="G28" s="18" t="n">
        <v>401.00682468</v>
      </c>
      <c r="H28" s="20" t="n">
        <v>2.70730588</v>
      </c>
      <c r="I28" s="18" t="s">
        <v>404</v>
      </c>
      <c r="J28" s="20" t="s">
        <v>404</v>
      </c>
      <c r="K28" s="18" t="s">
        <v>404</v>
      </c>
      <c r="L28" s="20" t="s">
        <v>404</v>
      </c>
      <c r="M28" s="18" t="s">
        <v>404</v>
      </c>
      <c r="N28" s="20" t="s">
        <v>404</v>
      </c>
      <c r="O28" s="18" t="s">
        <v>404</v>
      </c>
      <c r="P28" s="20" t="s">
        <v>404</v>
      </c>
      <c r="Q28" s="18" t="n">
        <v>419.39590852</v>
      </c>
      <c r="R28" s="20" t="n">
        <v>13.63126108</v>
      </c>
    </row>
    <row r="29" spans="1:18">
      <c r="A29" s="15" t="s">
        <v>426</v>
      </c>
      <c r="B29" s="17" t="n">
        <v>5385</v>
      </c>
      <c r="C29" s="18">
        <f>(1123.0/B29*100)</f>
        <v/>
      </c>
      <c r="D29" s="19" t="n">
        <v>4262</v>
      </c>
      <c r="E29" s="18" t="n">
        <v>534.15815378</v>
      </c>
      <c r="F29" s="20" t="n">
        <v>9.11829782</v>
      </c>
      <c r="G29" s="18" t="n">
        <v>500.82699646</v>
      </c>
      <c r="H29" s="20" t="n">
        <v>6.43603725</v>
      </c>
      <c r="I29" s="18" t="s">
        <v>404</v>
      </c>
      <c r="J29" s="20" t="s">
        <v>404</v>
      </c>
      <c r="K29" s="18" t="s">
        <v>404</v>
      </c>
      <c r="L29" s="20" t="s">
        <v>404</v>
      </c>
      <c r="M29" s="18" t="s">
        <v>404</v>
      </c>
      <c r="N29" s="20" t="s">
        <v>404</v>
      </c>
      <c r="O29" s="18" t="s">
        <v>404</v>
      </c>
      <c r="P29" s="20" t="s">
        <v>404</v>
      </c>
      <c r="Q29" s="18" t="n">
        <v>498.15335202</v>
      </c>
      <c r="R29" s="20" t="n">
        <v>14.58836426</v>
      </c>
    </row>
    <row r="30" spans="1:18">
      <c r="A30" s="15" t="s">
        <v>427</v>
      </c>
      <c r="B30" s="17" t="n">
        <v>4520</v>
      </c>
      <c r="C30" s="18">
        <f>(929.0/B30*100)</f>
        <v/>
      </c>
      <c r="D30" s="19" t="n">
        <v>3591</v>
      </c>
      <c r="E30" s="18" t="n">
        <v>505.54702146</v>
      </c>
      <c r="F30" s="20" t="n">
        <v>3.85568394</v>
      </c>
      <c r="G30" s="18" t="n">
        <v>483.06481045</v>
      </c>
      <c r="H30" s="20" t="n">
        <v>4.94805139</v>
      </c>
      <c r="I30" s="18" t="s">
        <v>404</v>
      </c>
      <c r="J30" s="20" t="s">
        <v>404</v>
      </c>
      <c r="K30" s="18" t="s">
        <v>404</v>
      </c>
      <c r="L30" s="20" t="s">
        <v>404</v>
      </c>
      <c r="M30" s="18" t="s">
        <v>404</v>
      </c>
      <c r="N30" s="20" t="s">
        <v>404</v>
      </c>
      <c r="O30" s="18" t="s">
        <v>404</v>
      </c>
      <c r="P30" s="20" t="s">
        <v>404</v>
      </c>
      <c r="Q30" s="18" t="n">
        <v>475.619848</v>
      </c>
      <c r="R30" s="20" t="n">
        <v>10.12154308</v>
      </c>
    </row>
    <row r="31" spans="1:18">
      <c r="A31" s="15" t="s">
        <v>428</v>
      </c>
      <c r="B31" s="17" t="n">
        <v>5456</v>
      </c>
      <c r="C31" s="18">
        <f>(502.0/B31*100)</f>
        <v/>
      </c>
      <c r="D31" s="19" t="n">
        <v>4954</v>
      </c>
      <c r="E31" s="18" t="n">
        <v>502.52611339</v>
      </c>
      <c r="F31" s="20" t="n">
        <v>4.53118955</v>
      </c>
      <c r="G31" s="18" t="n">
        <v>502.07413292</v>
      </c>
      <c r="H31" s="20" t="n">
        <v>2.6828529</v>
      </c>
      <c r="I31" s="18" t="s">
        <v>404</v>
      </c>
      <c r="J31" s="20" t="s">
        <v>404</v>
      </c>
      <c r="K31" s="18" t="s">
        <v>404</v>
      </c>
      <c r="L31" s="20" t="s">
        <v>404</v>
      </c>
      <c r="M31" s="18" t="s">
        <v>404</v>
      </c>
      <c r="N31" s="20" t="s">
        <v>404</v>
      </c>
      <c r="O31" s="18" t="s">
        <v>404</v>
      </c>
      <c r="P31" s="20" t="s">
        <v>404</v>
      </c>
      <c r="Q31" s="18" t="n">
        <v>498.56318046</v>
      </c>
      <c r="R31" s="20" t="n">
        <v>10.94325142</v>
      </c>
    </row>
    <row r="32" spans="1:18">
      <c r="A32" s="15" t="s">
        <v>429</v>
      </c>
      <c r="B32" s="17" t="n">
        <v>4478</v>
      </c>
      <c r="C32" s="18">
        <f>(0.0/B32*100)</f>
        <v/>
      </c>
      <c r="D32" s="19" t="n">
        <v>4478</v>
      </c>
      <c r="E32" s="18" t="n">
        <v>505.34961719</v>
      </c>
      <c r="F32" s="20" t="n">
        <v>3.24721629</v>
      </c>
      <c r="G32" s="18" t="n">
        <v>501.29976182</v>
      </c>
      <c r="H32" s="20" t="n">
        <v>3.62164136</v>
      </c>
      <c r="I32" s="18" t="s">
        <v>404</v>
      </c>
      <c r="J32" s="20" t="s">
        <v>404</v>
      </c>
      <c r="K32" s="18" t="s">
        <v>404</v>
      </c>
      <c r="L32" s="20" t="s">
        <v>404</v>
      </c>
      <c r="M32" s="18" t="s">
        <v>404</v>
      </c>
      <c r="N32" s="20" t="s">
        <v>404</v>
      </c>
      <c r="O32" s="18" t="s">
        <v>404</v>
      </c>
      <c r="P32" s="20" t="s">
        <v>404</v>
      </c>
      <c r="Q32" s="18" t="n">
        <v>526.60683923</v>
      </c>
      <c r="R32" s="20" t="n">
        <v>19.15820219</v>
      </c>
    </row>
    <row r="33" spans="1:18">
      <c r="A33" s="15" t="s">
        <v>430</v>
      </c>
      <c r="B33" s="17" t="n">
        <v>7325</v>
      </c>
      <c r="C33" s="18">
        <f>(29.0/B33*100)</f>
        <v/>
      </c>
      <c r="D33" s="19" t="n">
        <v>7296</v>
      </c>
      <c r="E33" s="18" t="n">
        <v>493.75221786</v>
      </c>
      <c r="F33" s="20" t="n">
        <v>2.96383475</v>
      </c>
      <c r="G33" s="18" t="n">
        <v>479.39242206</v>
      </c>
      <c r="H33" s="20" t="n">
        <v>7.2644244</v>
      </c>
      <c r="I33" s="18" t="s">
        <v>404</v>
      </c>
      <c r="J33" s="20" t="s">
        <v>404</v>
      </c>
      <c r="K33" s="18" t="s">
        <v>404</v>
      </c>
      <c r="L33" s="20" t="s">
        <v>404</v>
      </c>
      <c r="M33" s="18" t="s">
        <v>404</v>
      </c>
      <c r="N33" s="20" t="s">
        <v>404</v>
      </c>
      <c r="O33" s="18" t="s">
        <v>404</v>
      </c>
      <c r="P33" s="20" t="s">
        <v>404</v>
      </c>
      <c r="Q33" s="18" t="n">
        <v>541.8467636</v>
      </c>
      <c r="R33" s="20" t="n">
        <v>16.54638762</v>
      </c>
    </row>
    <row r="34" spans="1:18">
      <c r="A34" s="15" t="s">
        <v>431</v>
      </c>
      <c r="B34" s="17" t="n">
        <v>6350</v>
      </c>
      <c r="C34" s="18">
        <f>(0.0/B34*100)</f>
        <v/>
      </c>
      <c r="D34" s="19" t="n">
        <v>6350</v>
      </c>
      <c r="E34" s="18" t="n">
        <v>482.5994475</v>
      </c>
      <c r="F34" s="20" t="n">
        <v>3.97378525</v>
      </c>
      <c r="G34" s="18" t="n">
        <v>462.13818834</v>
      </c>
      <c r="H34" s="20" t="n">
        <v>5.54738542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523.2273089399999</v>
      </c>
      <c r="F35" s="20" t="n">
        <v>1.65845186</v>
      </c>
      <c r="G35" s="18" t="n">
        <v>491.29852617</v>
      </c>
      <c r="H35" s="20" t="n">
        <v>2.26785625</v>
      </c>
      <c r="I35" s="18" t="s">
        <v>404</v>
      </c>
      <c r="J35" s="20" t="s">
        <v>404</v>
      </c>
      <c r="K35" s="18" t="s">
        <v>404</v>
      </c>
      <c r="L35" s="20" t="s">
        <v>404</v>
      </c>
      <c r="M35" s="18" t="s">
        <v>404</v>
      </c>
      <c r="N35" s="20" t="s">
        <v>404</v>
      </c>
      <c r="O35" s="18" t="s">
        <v>404</v>
      </c>
      <c r="P35" s="20" t="s">
        <v>404</v>
      </c>
      <c r="Q35" s="18" t="n">
        <v>514.27808811</v>
      </c>
      <c r="R35" s="20" t="n">
        <v>12.91742788</v>
      </c>
    </row>
    <row r="36" spans="1:18">
      <c r="A36" s="15" t="s">
        <v>433</v>
      </c>
      <c r="B36" s="17" t="n">
        <v>6736</v>
      </c>
      <c r="C36" s="18">
        <f>(10.0/B36*100)</f>
        <v/>
      </c>
      <c r="D36" s="19" t="n">
        <v>6726</v>
      </c>
      <c r="E36" s="18" t="n">
        <v>491.93519797</v>
      </c>
      <c r="F36" s="20" t="n">
        <v>3.51428696</v>
      </c>
      <c r="G36" s="18" t="n">
        <v>480.94684654</v>
      </c>
      <c r="H36" s="20" t="n">
        <v>2.95269775</v>
      </c>
      <c r="I36" s="18" t="s">
        <v>404</v>
      </c>
      <c r="J36" s="20" t="s">
        <v>404</v>
      </c>
      <c r="K36" s="18" t="s">
        <v>404</v>
      </c>
      <c r="L36" s="20" t="s">
        <v>404</v>
      </c>
      <c r="M36" s="18" t="s">
        <v>404</v>
      </c>
      <c r="N36" s="20" t="s">
        <v>404</v>
      </c>
      <c r="O36" s="18" t="s">
        <v>404</v>
      </c>
      <c r="P36" s="20" t="s">
        <v>404</v>
      </c>
      <c r="Q36" s="18" t="n">
        <v>496.76599147</v>
      </c>
      <c r="R36" s="20" t="n">
        <v>23.7580913</v>
      </c>
    </row>
    <row r="37" spans="1:18">
      <c r="A37" s="15" t="s">
        <v>434</v>
      </c>
      <c r="B37" s="17" t="n">
        <v>5458</v>
      </c>
      <c r="C37" s="18">
        <f>(0.0/B37*100)</f>
        <v/>
      </c>
      <c r="D37" s="19" t="n">
        <v>5458</v>
      </c>
      <c r="E37" s="18" t="n">
        <v>498.15922367</v>
      </c>
      <c r="F37" s="20" t="n">
        <v>5.98162153</v>
      </c>
      <c r="G37" s="18" t="n">
        <v>492.01201086</v>
      </c>
      <c r="H37" s="20" t="n">
        <v>3.78202286</v>
      </c>
      <c r="I37" s="18" t="s">
        <v>404</v>
      </c>
      <c r="J37" s="20" t="s">
        <v>404</v>
      </c>
      <c r="K37" s="18" t="s">
        <v>404</v>
      </c>
      <c r="L37" s="20" t="s">
        <v>404</v>
      </c>
      <c r="M37" s="18" t="s">
        <v>404</v>
      </c>
      <c r="N37" s="20" t="s">
        <v>404</v>
      </c>
      <c r="O37" s="18" t="s">
        <v>404</v>
      </c>
      <c r="P37" s="20" t="s">
        <v>404</v>
      </c>
      <c r="Q37" s="18" t="n">
        <v>463.64767658</v>
      </c>
      <c r="R37" s="20" t="n">
        <v>14.60510484</v>
      </c>
    </row>
    <row r="38" spans="1:18">
      <c r="A38" s="15" t="s">
        <v>435</v>
      </c>
      <c r="B38" s="17" t="n">
        <v>5860</v>
      </c>
      <c r="C38" s="18">
        <f>(268.0/B38*100)</f>
        <v/>
      </c>
      <c r="D38" s="19" t="n">
        <v>5592</v>
      </c>
      <c r="E38" s="18" t="n">
        <v>544.91920376</v>
      </c>
      <c r="F38" s="20" t="n">
        <v>5.22151335</v>
      </c>
      <c r="G38" s="18" t="n">
        <v>504.67179523</v>
      </c>
      <c r="H38" s="20" t="n">
        <v>4.53417846</v>
      </c>
      <c r="I38" s="18" t="s">
        <v>404</v>
      </c>
      <c r="J38" s="20" t="s">
        <v>404</v>
      </c>
      <c r="K38" s="18" t="s">
        <v>404</v>
      </c>
      <c r="L38" s="20" t="s">
        <v>404</v>
      </c>
      <c r="M38" s="18" t="s">
        <v>404</v>
      </c>
      <c r="N38" s="20" t="s">
        <v>404</v>
      </c>
      <c r="O38" s="18" t="s">
        <v>404</v>
      </c>
      <c r="P38" s="20" t="s">
        <v>404</v>
      </c>
      <c r="Q38" s="18" t="n">
        <v>514.78668391</v>
      </c>
      <c r="R38" s="20" t="n">
        <v>25.86664544</v>
      </c>
    </row>
    <row r="39" spans="1:18">
      <c r="A39" s="15" t="s">
        <v>436</v>
      </c>
      <c r="B39" s="17" t="n">
        <v>5895</v>
      </c>
      <c r="C39" s="18">
        <f>(0.0/B39*100)</f>
        <v/>
      </c>
      <c r="D39" s="19" t="n">
        <v>5895</v>
      </c>
      <c r="E39" s="18" t="n">
        <v>435.47937055</v>
      </c>
      <c r="F39" s="20" t="n">
        <v>7.25842187</v>
      </c>
      <c r="G39" s="18" t="n">
        <v>415.81717229</v>
      </c>
      <c r="H39" s="20" t="n">
        <v>5.29340726</v>
      </c>
      <c r="I39" s="18" t="s">
        <v>404</v>
      </c>
      <c r="J39" s="20" t="s">
        <v>404</v>
      </c>
      <c r="K39" s="18" t="s">
        <v>404</v>
      </c>
      <c r="L39" s="20" t="s">
        <v>404</v>
      </c>
      <c r="M39" s="18" t="s">
        <v>404</v>
      </c>
      <c r="N39" s="20" t="s">
        <v>404</v>
      </c>
      <c r="O39" s="18" t="s">
        <v>404</v>
      </c>
      <c r="P39" s="20" t="s">
        <v>404</v>
      </c>
      <c r="Q39" s="18" t="n">
        <v>414.21616708</v>
      </c>
      <c r="R39" s="20" t="n">
        <v>20.24698205</v>
      </c>
    </row>
    <row r="40" spans="1:18">
      <c r="A40" s="15" t="s">
        <v>437</v>
      </c>
      <c r="B40" s="17" t="n">
        <v>14157</v>
      </c>
      <c r="C40" s="18">
        <f>(2628.0/B40*100)</f>
        <v/>
      </c>
      <c r="D40" s="19" t="n">
        <v>11529</v>
      </c>
      <c r="E40" s="18" t="n">
        <v>497.49858641</v>
      </c>
      <c r="F40" s="20" t="n">
        <v>4.11581959</v>
      </c>
      <c r="G40" s="18" t="n">
        <v>486.64373806</v>
      </c>
      <c r="H40" s="20" t="n">
        <v>5.43080285</v>
      </c>
      <c r="I40" s="18" t="s">
        <v>404</v>
      </c>
      <c r="J40" s="20" t="s">
        <v>404</v>
      </c>
      <c r="K40" s="18" t="s">
        <v>404</v>
      </c>
      <c r="L40" s="20" t="s">
        <v>404</v>
      </c>
      <c r="M40" s="18" t="s">
        <v>404</v>
      </c>
      <c r="N40" s="20" t="s">
        <v>404</v>
      </c>
      <c r="O40" s="18" t="s">
        <v>404</v>
      </c>
      <c r="P40" s="20" t="s">
        <v>404</v>
      </c>
      <c r="Q40" s="18" t="n">
        <v>503.64656369</v>
      </c>
      <c r="R40" s="20" t="n">
        <v>10.8696637</v>
      </c>
    </row>
    <row r="41" spans="1:18">
      <c r="A41" s="15" t="s">
        <v>438</v>
      </c>
      <c r="B41" s="17" t="n">
        <v>5712</v>
      </c>
      <c r="C41" s="18">
        <f>(70.0/B41*100)</f>
        <v/>
      </c>
      <c r="D41" s="19" t="n">
        <v>5642</v>
      </c>
      <c r="E41" s="18" t="n">
        <v>473.02155564</v>
      </c>
      <c r="F41" s="20" t="n">
        <v>4.00207844</v>
      </c>
      <c r="G41" s="18" t="n">
        <v>466.53338338</v>
      </c>
      <c r="H41" s="20" t="n">
        <v>5.73997522</v>
      </c>
      <c r="I41" s="18" t="s">
        <v>404</v>
      </c>
      <c r="J41" s="20" t="s">
        <v>404</v>
      </c>
      <c r="K41" s="18" t="s">
        <v>404</v>
      </c>
      <c r="L41" s="20" t="s">
        <v>404</v>
      </c>
      <c r="M41" s="18" t="s">
        <v>404</v>
      </c>
      <c r="N41" s="20" t="s">
        <v>404</v>
      </c>
      <c r="O41" s="18" t="s">
        <v>404</v>
      </c>
      <c r="P41" s="20" t="s">
        <v>404</v>
      </c>
      <c r="Q41" s="18" t="n">
        <v>476.76416217</v>
      </c>
      <c r="R41" s="20" t="n">
        <v>17.73711075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437.95835927</v>
      </c>
      <c r="F44" s="20" t="n">
        <v>10.57784463</v>
      </c>
      <c r="G44" s="18" t="n">
        <v>409.24682782</v>
      </c>
      <c r="H44" s="20" t="n">
        <v>3.18998095</v>
      </c>
      <c r="I44" s="18" t="s">
        <v>404</v>
      </c>
      <c r="J44" s="20" t="s">
        <v>404</v>
      </c>
      <c r="K44" s="18" t="s">
        <v>404</v>
      </c>
      <c r="L44" s="20" t="s">
        <v>404</v>
      </c>
      <c r="M44" s="18" t="s">
        <v>404</v>
      </c>
      <c r="N44" s="20" t="s">
        <v>404</v>
      </c>
      <c r="O44" s="18" t="s">
        <v>404</v>
      </c>
      <c r="P44" s="20" t="s">
        <v>404</v>
      </c>
      <c r="Q44" s="18" t="n">
        <v>380.31373067</v>
      </c>
      <c r="R44" s="20" t="n">
        <v>20.87296915</v>
      </c>
    </row>
    <row r="45" spans="1:18">
      <c r="A45" s="15" t="s">
        <v>442</v>
      </c>
      <c r="B45" s="17" t="n">
        <v>5519</v>
      </c>
      <c r="C45" s="18">
        <f>(0.0/B45*100)</f>
        <v/>
      </c>
      <c r="D45" s="19" t="n">
        <v>5519</v>
      </c>
      <c r="E45" s="18" t="n">
        <v>362.50859128</v>
      </c>
      <c r="F45" s="20" t="n">
        <v>5.51355695</v>
      </c>
      <c r="G45" s="18" t="n">
        <v>359.5411312</v>
      </c>
      <c r="H45" s="20" t="n">
        <v>5.30503133</v>
      </c>
      <c r="I45" s="18" t="s">
        <v>404</v>
      </c>
      <c r="J45" s="20" t="s">
        <v>404</v>
      </c>
      <c r="K45" s="18" t="s">
        <v>404</v>
      </c>
      <c r="L45" s="20" t="s">
        <v>404</v>
      </c>
      <c r="M45" s="18" t="s">
        <v>404</v>
      </c>
      <c r="N45" s="20" t="s">
        <v>404</v>
      </c>
      <c r="O45" s="18" t="s">
        <v>404</v>
      </c>
      <c r="P45" s="20" t="s">
        <v>404</v>
      </c>
      <c r="Q45" s="18" t="n">
        <v>348.20065918</v>
      </c>
      <c r="R45" s="20" t="n">
        <v>6.83236099</v>
      </c>
    </row>
    <row r="46" spans="1:18">
      <c r="A46" s="15" t="s">
        <v>443</v>
      </c>
      <c r="B46" s="17" t="n">
        <v>23141</v>
      </c>
      <c r="C46" s="18">
        <f>(4196.0/B46*100)</f>
        <v/>
      </c>
      <c r="D46" s="19" t="n">
        <v>18945</v>
      </c>
      <c r="E46" s="18" t="n">
        <v>421.7801991</v>
      </c>
      <c r="F46" s="20" t="n">
        <v>9.159872050000001</v>
      </c>
      <c r="G46" s="18" t="n">
        <v>372.60991151</v>
      </c>
      <c r="H46" s="20" t="n">
        <v>3.34096642</v>
      </c>
      <c r="I46" s="18" t="s">
        <v>404</v>
      </c>
      <c r="J46" s="20" t="s">
        <v>404</v>
      </c>
      <c r="K46" s="18" t="s">
        <v>404</v>
      </c>
      <c r="L46" s="20" t="s">
        <v>404</v>
      </c>
      <c r="M46" s="18" t="s">
        <v>404</v>
      </c>
      <c r="N46" s="20" t="s">
        <v>404</v>
      </c>
      <c r="O46" s="18" t="s">
        <v>404</v>
      </c>
      <c r="P46" s="20" t="s">
        <v>404</v>
      </c>
      <c r="Q46" s="18" t="n">
        <v>355.36930028</v>
      </c>
      <c r="R46" s="20" t="n">
        <v>14.81811568</v>
      </c>
    </row>
    <row r="47" spans="1:18">
      <c r="A47" s="15" t="s">
        <v>444</v>
      </c>
      <c r="B47" s="17" t="n">
        <v>5928</v>
      </c>
      <c r="C47" s="18">
        <f>(0.0/B47*100)</f>
        <v/>
      </c>
      <c r="D47" s="19" t="n">
        <v>5928</v>
      </c>
      <c r="E47" s="18" t="n">
        <v>457.52243869</v>
      </c>
      <c r="F47" s="20" t="n">
        <v>5.79191395</v>
      </c>
      <c r="G47" s="18" t="n">
        <v>415.20753783</v>
      </c>
      <c r="H47" s="20" t="n">
        <v>7.40996714</v>
      </c>
      <c r="I47" s="18" t="s">
        <v>404</v>
      </c>
      <c r="J47" s="20" t="s">
        <v>404</v>
      </c>
      <c r="K47" s="18" t="s">
        <v>404</v>
      </c>
      <c r="L47" s="20" t="s">
        <v>404</v>
      </c>
      <c r="M47" s="18" t="s">
        <v>404</v>
      </c>
      <c r="N47" s="20" t="s">
        <v>404</v>
      </c>
      <c r="O47" s="18" t="s">
        <v>404</v>
      </c>
      <c r="P47" s="20" t="s">
        <v>404</v>
      </c>
      <c r="Q47" s="18" t="n">
        <v>469.00472948</v>
      </c>
      <c r="R47" s="20" t="n">
        <v>35.64532035</v>
      </c>
    </row>
    <row r="48" spans="1:18">
      <c r="A48" s="15" t="s">
        <v>445</v>
      </c>
      <c r="B48" s="17" t="n">
        <v>9841</v>
      </c>
      <c r="C48" s="18">
        <f>(0.0/B48*100)</f>
        <v/>
      </c>
      <c r="D48" s="19" t="n">
        <v>9841</v>
      </c>
      <c r="E48" s="18" t="n">
        <v>562.73822035</v>
      </c>
      <c r="F48" s="20" t="n">
        <v>8.66624431</v>
      </c>
      <c r="G48" s="18" t="n">
        <v>514.5701831</v>
      </c>
      <c r="H48" s="20" t="n">
        <v>7.47630079</v>
      </c>
      <c r="I48" s="18" t="s">
        <v>404</v>
      </c>
      <c r="J48" s="20" t="s">
        <v>404</v>
      </c>
      <c r="K48" s="18" t="s">
        <v>404</v>
      </c>
      <c r="L48" s="20" t="s">
        <v>404</v>
      </c>
      <c r="M48" s="18" t="s">
        <v>404</v>
      </c>
      <c r="N48" s="20" t="s">
        <v>404</v>
      </c>
      <c r="O48" s="18" t="s">
        <v>404</v>
      </c>
      <c r="P48" s="20" t="s">
        <v>404</v>
      </c>
      <c r="Q48" s="18" t="n">
        <v>444.7348778</v>
      </c>
      <c r="R48" s="20" t="n">
        <v>41.79521596</v>
      </c>
    </row>
    <row r="49" spans="1:18">
      <c r="A49" s="15" t="s">
        <v>446</v>
      </c>
      <c r="B49" s="17" t="n">
        <v>6349</v>
      </c>
      <c r="C49" s="18">
        <f>(52.0/B49*100)</f>
        <v/>
      </c>
      <c r="D49" s="19" t="n">
        <v>6297</v>
      </c>
      <c r="E49" s="18" t="n">
        <v>426.09888594</v>
      </c>
      <c r="F49" s="20" t="n">
        <v>5.5694014</v>
      </c>
      <c r="G49" s="18" t="n">
        <v>396.8231569</v>
      </c>
      <c r="H49" s="20" t="n">
        <v>3.55881093</v>
      </c>
      <c r="I49" s="18" t="s">
        <v>404</v>
      </c>
      <c r="J49" s="20" t="s">
        <v>404</v>
      </c>
      <c r="K49" s="18" t="s">
        <v>404</v>
      </c>
      <c r="L49" s="20" t="s">
        <v>404</v>
      </c>
      <c r="M49" s="18" t="s">
        <v>404</v>
      </c>
      <c r="N49" s="20" t="s">
        <v>404</v>
      </c>
      <c r="O49" s="18" t="s">
        <v>404</v>
      </c>
      <c r="P49" s="20" t="s">
        <v>404</v>
      </c>
      <c r="Q49" s="18" t="n">
        <v>515.02227256</v>
      </c>
      <c r="R49" s="20" t="n">
        <v>66.88028719</v>
      </c>
    </row>
    <row r="50" spans="1:18">
      <c r="A50" s="15" t="s">
        <v>447</v>
      </c>
      <c r="B50" s="17" t="n">
        <v>11795</v>
      </c>
      <c r="C50" s="18">
        <f>(1031.0/B50*100)</f>
        <v/>
      </c>
      <c r="D50" s="19" t="n">
        <v>10764</v>
      </c>
      <c r="E50" s="18" t="n">
        <v>399.51603482</v>
      </c>
      <c r="F50" s="20" t="n">
        <v>3.79547066</v>
      </c>
      <c r="G50" s="18" t="n">
        <v>384.52908019</v>
      </c>
      <c r="H50" s="20" t="n">
        <v>4.51627903</v>
      </c>
      <c r="I50" s="18" t="s">
        <v>404</v>
      </c>
      <c r="J50" s="20" t="s">
        <v>404</v>
      </c>
      <c r="K50" s="18" t="s">
        <v>404</v>
      </c>
      <c r="L50" s="20" t="s">
        <v>404</v>
      </c>
      <c r="M50" s="18" t="s">
        <v>404</v>
      </c>
      <c r="N50" s="20" t="s">
        <v>404</v>
      </c>
      <c r="O50" s="18" t="s">
        <v>404</v>
      </c>
      <c r="P50" s="20" t="s">
        <v>404</v>
      </c>
      <c r="Q50" s="18" t="n">
        <v>391.6621079</v>
      </c>
      <c r="R50" s="20" t="n">
        <v>12.84544097</v>
      </c>
    </row>
    <row r="51" spans="1:18">
      <c r="A51" s="15" t="s">
        <v>448</v>
      </c>
      <c r="B51" s="17" t="n">
        <v>6866</v>
      </c>
      <c r="C51" s="18">
        <f>(0.0/B51*100)</f>
        <v/>
      </c>
      <c r="D51" s="19" t="n">
        <v>6866</v>
      </c>
      <c r="E51" s="18" t="n">
        <v>408.37313925</v>
      </c>
      <c r="F51" s="20" t="n">
        <v>7.49207323</v>
      </c>
      <c r="G51" s="18" t="n">
        <v>397.95108292</v>
      </c>
      <c r="H51" s="20" t="n">
        <v>2.53807356</v>
      </c>
      <c r="I51" s="18" t="s">
        <v>404</v>
      </c>
      <c r="J51" s="20" t="s">
        <v>404</v>
      </c>
      <c r="K51" s="18" t="s">
        <v>404</v>
      </c>
      <c r="L51" s="20" t="s">
        <v>404</v>
      </c>
      <c r="M51" s="18" t="s">
        <v>404</v>
      </c>
      <c r="N51" s="20" t="s">
        <v>404</v>
      </c>
      <c r="O51" s="18" t="s">
        <v>404</v>
      </c>
      <c r="P51" s="20" t="s">
        <v>404</v>
      </c>
      <c r="Q51" s="18" t="n">
        <v>393.09275895</v>
      </c>
      <c r="R51" s="20" t="n">
        <v>10.5004629</v>
      </c>
    </row>
    <row r="52" spans="1:18">
      <c r="A52" s="15" t="s">
        <v>449</v>
      </c>
      <c r="B52" s="17" t="n">
        <v>5809</v>
      </c>
      <c r="C52" s="18">
        <f>(0.0/B52*100)</f>
        <v/>
      </c>
      <c r="D52" s="19" t="n">
        <v>5809</v>
      </c>
      <c r="E52" s="18" t="n">
        <v>466.77287518</v>
      </c>
      <c r="F52" s="20" t="n">
        <v>6.05398028</v>
      </c>
      <c r="G52" s="18" t="n">
        <v>463.93533765</v>
      </c>
      <c r="H52" s="20" t="n">
        <v>3.76313083</v>
      </c>
      <c r="I52" s="18" t="s">
        <v>404</v>
      </c>
      <c r="J52" s="20" t="s">
        <v>404</v>
      </c>
      <c r="K52" s="18" t="s">
        <v>404</v>
      </c>
      <c r="L52" s="20" t="s">
        <v>404</v>
      </c>
      <c r="M52" s="18" t="s">
        <v>404</v>
      </c>
      <c r="N52" s="20" t="s">
        <v>404</v>
      </c>
      <c r="O52" s="18" t="s">
        <v>404</v>
      </c>
      <c r="P52" s="20" t="s">
        <v>404</v>
      </c>
      <c r="Q52" s="18" t="n">
        <v>415.06206374</v>
      </c>
      <c r="R52" s="20" t="n">
        <v>13.14237675</v>
      </c>
    </row>
    <row r="53" spans="1:18">
      <c r="A53" s="15" t="s">
        <v>450</v>
      </c>
      <c r="B53" s="17" t="n">
        <v>5571</v>
      </c>
      <c r="C53" s="18">
        <f>(0.0/B53*100)</f>
        <v/>
      </c>
      <c r="D53" s="19" t="n">
        <v>5571</v>
      </c>
      <c r="E53" s="18" t="n">
        <v>451.74928383</v>
      </c>
      <c r="F53" s="20" t="n">
        <v>2.33875644</v>
      </c>
      <c r="G53" s="18" t="n">
        <v>424.7015936</v>
      </c>
      <c r="H53" s="20" t="n">
        <v>2.21263994</v>
      </c>
      <c r="I53" s="18" t="s">
        <v>404</v>
      </c>
      <c r="J53" s="20" t="s">
        <v>404</v>
      </c>
      <c r="K53" s="18" t="s">
        <v>404</v>
      </c>
      <c r="L53" s="20" t="s">
        <v>404</v>
      </c>
      <c r="M53" s="18" t="s">
        <v>404</v>
      </c>
      <c r="N53" s="20" t="s">
        <v>404</v>
      </c>
      <c r="O53" s="18" t="s">
        <v>404</v>
      </c>
      <c r="P53" s="20" t="s">
        <v>404</v>
      </c>
      <c r="Q53" s="18" t="n">
        <v>417.049838</v>
      </c>
      <c r="R53" s="20" t="n">
        <v>9.845157909999999</v>
      </c>
    </row>
    <row r="54" spans="1:18">
      <c r="A54" s="15" t="s">
        <v>451</v>
      </c>
      <c r="B54" s="17" t="n">
        <v>4740</v>
      </c>
      <c r="C54" s="18">
        <f>(199.0/B54*100)</f>
        <v/>
      </c>
      <c r="D54" s="19" t="n">
        <v>4541</v>
      </c>
      <c r="E54" s="18" t="n">
        <v>345.53969373</v>
      </c>
      <c r="F54" s="20" t="n">
        <v>5.00028099</v>
      </c>
      <c r="G54" s="18" t="n">
        <v>318.22402216</v>
      </c>
      <c r="H54" s="20" t="n">
        <v>3.88625974</v>
      </c>
      <c r="I54" s="18" t="s">
        <v>404</v>
      </c>
      <c r="J54" s="20" t="s">
        <v>404</v>
      </c>
      <c r="K54" s="18" t="s">
        <v>404</v>
      </c>
      <c r="L54" s="20" t="s">
        <v>404</v>
      </c>
      <c r="M54" s="18" t="s">
        <v>404</v>
      </c>
      <c r="N54" s="20" t="s">
        <v>404</v>
      </c>
      <c r="O54" s="18" t="s">
        <v>404</v>
      </c>
      <c r="P54" s="20" t="s">
        <v>404</v>
      </c>
      <c r="Q54" s="18" t="n">
        <v>298.97342834</v>
      </c>
      <c r="R54" s="20" t="n">
        <v>8.77928275</v>
      </c>
    </row>
    <row r="55" spans="1:18">
      <c r="A55" s="15" t="s">
        <v>452</v>
      </c>
      <c r="B55" s="17" t="n">
        <v>5316</v>
      </c>
      <c r="C55" s="18">
        <f>(43.0/B55*100)</f>
        <v/>
      </c>
      <c r="D55" s="19" t="n">
        <v>5273</v>
      </c>
      <c r="E55" s="18" t="n">
        <v>414.76438918</v>
      </c>
      <c r="F55" s="20" t="n">
        <v>5.42710281</v>
      </c>
      <c r="G55" s="18" t="n">
        <v>397.55635444</v>
      </c>
      <c r="H55" s="20" t="n">
        <v>3.79403752</v>
      </c>
      <c r="I55" s="18" t="s">
        <v>404</v>
      </c>
      <c r="J55" s="20" t="s">
        <v>404</v>
      </c>
      <c r="K55" s="18" t="s">
        <v>404</v>
      </c>
      <c r="L55" s="20" t="s">
        <v>404</v>
      </c>
      <c r="M55" s="18" t="s">
        <v>404</v>
      </c>
      <c r="N55" s="20" t="s">
        <v>404</v>
      </c>
      <c r="O55" s="18" t="s">
        <v>404</v>
      </c>
      <c r="P55" s="20" t="s">
        <v>404</v>
      </c>
      <c r="Q55" s="18" t="n">
        <v>366.53298354</v>
      </c>
      <c r="R55" s="20" t="n">
        <v>22.72900272</v>
      </c>
    </row>
    <row r="56" spans="1:18">
      <c r="A56" s="15" t="s">
        <v>453</v>
      </c>
      <c r="B56" s="17" t="n">
        <v>5359</v>
      </c>
      <c r="C56" s="18">
        <f>(0.0/B56*100)</f>
        <v/>
      </c>
      <c r="D56" s="19" t="n">
        <v>5359</v>
      </c>
      <c r="E56" s="18" t="n">
        <v>550.210364</v>
      </c>
      <c r="F56" s="20" t="n">
        <v>4.56849011</v>
      </c>
      <c r="G56" s="18" t="n">
        <v>542.71760132</v>
      </c>
      <c r="H56" s="20" t="n">
        <v>6.89387975</v>
      </c>
      <c r="I56" s="18" t="s">
        <v>404</v>
      </c>
      <c r="J56" s="20" t="s">
        <v>404</v>
      </c>
      <c r="K56" s="18" t="s">
        <v>404</v>
      </c>
      <c r="L56" s="20" t="s">
        <v>404</v>
      </c>
      <c r="M56" s="18" t="s">
        <v>404</v>
      </c>
      <c r="N56" s="20" t="s">
        <v>404</v>
      </c>
      <c r="O56" s="18" t="s">
        <v>404</v>
      </c>
      <c r="P56" s="20" t="s">
        <v>404</v>
      </c>
      <c r="Q56" s="18" t="n">
        <v>548.7342789</v>
      </c>
      <c r="R56" s="20" t="n">
        <v>14.69707366</v>
      </c>
    </row>
    <row r="57" spans="1:18">
      <c r="A57" s="15" t="s">
        <v>454</v>
      </c>
      <c r="B57" s="17" t="n">
        <v>6513</v>
      </c>
      <c r="C57" s="18">
        <f>(0.0/B57*100)</f>
        <v/>
      </c>
      <c r="D57" s="19" t="n">
        <v>6513</v>
      </c>
      <c r="E57" s="18" t="n">
        <v>411.6714019</v>
      </c>
      <c r="F57" s="20" t="n">
        <v>10.34506701</v>
      </c>
      <c r="G57" s="18" t="n">
        <v>382.16375558</v>
      </c>
      <c r="H57" s="20" t="n">
        <v>4.24383922</v>
      </c>
      <c r="I57" s="18" t="s">
        <v>404</v>
      </c>
      <c r="J57" s="20" t="s">
        <v>404</v>
      </c>
      <c r="K57" s="18" t="s">
        <v>404</v>
      </c>
      <c r="L57" s="20" t="s">
        <v>404</v>
      </c>
      <c r="M57" s="18" t="s">
        <v>404</v>
      </c>
      <c r="N57" s="20" t="s">
        <v>404</v>
      </c>
      <c r="O57" s="18" t="s">
        <v>404</v>
      </c>
      <c r="P57" s="20" t="s">
        <v>404</v>
      </c>
      <c r="Q57" s="18" t="n">
        <v>378.76199041</v>
      </c>
      <c r="R57" s="20" t="n">
        <v>8.87465081</v>
      </c>
    </row>
    <row r="58" spans="1:18">
      <c r="A58" s="15" t="s">
        <v>455</v>
      </c>
      <c r="B58" s="17" t="n">
        <v>7267</v>
      </c>
      <c r="C58" s="18">
        <f>(0.0/B58*100)</f>
        <v/>
      </c>
      <c r="D58" s="19" t="n">
        <v>7267</v>
      </c>
      <c r="E58" s="18" t="n">
        <v>392.54023249</v>
      </c>
      <c r="F58" s="20" t="n">
        <v>4.23316507</v>
      </c>
      <c r="G58" s="18" t="n">
        <v>368.98714481</v>
      </c>
      <c r="H58" s="20" t="n">
        <v>4.32748666</v>
      </c>
      <c r="I58" s="18" t="s">
        <v>404</v>
      </c>
      <c r="J58" s="20" t="s">
        <v>404</v>
      </c>
      <c r="K58" s="18" t="s">
        <v>404</v>
      </c>
      <c r="L58" s="20" t="s">
        <v>404</v>
      </c>
      <c r="M58" s="18" t="s">
        <v>404</v>
      </c>
      <c r="N58" s="20" t="s">
        <v>404</v>
      </c>
      <c r="O58" s="18" t="s">
        <v>404</v>
      </c>
      <c r="P58" s="20" t="s">
        <v>404</v>
      </c>
      <c r="Q58" s="18" t="n">
        <v>366.2193012</v>
      </c>
      <c r="R58" s="20" t="n">
        <v>41.82316236</v>
      </c>
    </row>
    <row r="59" spans="1:18">
      <c r="A59" s="15" t="s">
        <v>456</v>
      </c>
      <c r="B59" s="17" t="n">
        <v>4826</v>
      </c>
      <c r="C59" s="18">
        <f>(0.0/B59*100)</f>
        <v/>
      </c>
      <c r="D59" s="19" t="n">
        <v>4826</v>
      </c>
      <c r="E59" s="18" t="n">
        <v>383.22793006</v>
      </c>
      <c r="F59" s="20" t="n">
        <v>5.68250675</v>
      </c>
      <c r="G59" s="18" t="n">
        <v>358.17921303</v>
      </c>
      <c r="H59" s="20" t="n">
        <v>1.65866341</v>
      </c>
      <c r="I59" s="18" t="s">
        <v>404</v>
      </c>
      <c r="J59" s="20" t="s">
        <v>404</v>
      </c>
      <c r="K59" s="18" t="s">
        <v>404</v>
      </c>
      <c r="L59" s="20" t="s">
        <v>404</v>
      </c>
      <c r="M59" s="18" t="s">
        <v>404</v>
      </c>
      <c r="N59" s="20" t="s">
        <v>404</v>
      </c>
      <c r="O59" s="18" t="s">
        <v>404</v>
      </c>
      <c r="P59" s="20" t="s">
        <v>404</v>
      </c>
      <c r="Q59" s="18" t="n">
        <v>362.53395264</v>
      </c>
      <c r="R59" s="20" t="n">
        <v>10.28568782</v>
      </c>
    </row>
    <row r="60" spans="1:18">
      <c r="A60" s="15" t="s">
        <v>457</v>
      </c>
      <c r="B60" s="17" t="n">
        <v>4546</v>
      </c>
      <c r="C60" s="18">
        <f>(0.0/B60*100)</f>
        <v/>
      </c>
      <c r="D60" s="19" t="n">
        <v>4546</v>
      </c>
      <c r="E60" s="18" t="n">
        <v>404.39896098</v>
      </c>
      <c r="F60" s="20" t="n">
        <v>5.26172971</v>
      </c>
      <c r="G60" s="18" t="n">
        <v>387.3139039</v>
      </c>
      <c r="H60" s="20" t="n">
        <v>6.26774139</v>
      </c>
      <c r="I60" s="18" t="s">
        <v>404</v>
      </c>
      <c r="J60" s="20" t="s">
        <v>404</v>
      </c>
      <c r="K60" s="18" t="s">
        <v>404</v>
      </c>
      <c r="L60" s="20" t="s">
        <v>404</v>
      </c>
      <c r="M60" s="18" t="s">
        <v>404</v>
      </c>
      <c r="N60" s="20" t="s">
        <v>404</v>
      </c>
      <c r="O60" s="18" t="s">
        <v>404</v>
      </c>
      <c r="P60" s="20" t="s">
        <v>404</v>
      </c>
      <c r="Q60" s="18" t="n">
        <v>356.40021992</v>
      </c>
      <c r="R60" s="20" t="n">
        <v>17.60089112</v>
      </c>
    </row>
    <row r="61" spans="1:18">
      <c r="A61" s="15" t="s">
        <v>458</v>
      </c>
      <c r="B61" s="17" t="n">
        <v>6525</v>
      </c>
      <c r="C61" s="18">
        <f>(0.0/B61*100)</f>
        <v/>
      </c>
      <c r="D61" s="19" t="n">
        <v>6525</v>
      </c>
      <c r="E61" s="18" t="n">
        <v>483.50248337</v>
      </c>
      <c r="F61" s="20" t="n">
        <v>3.74096276</v>
      </c>
      <c r="G61" s="18" t="n">
        <v>468.89864821</v>
      </c>
      <c r="H61" s="20" t="n">
        <v>3.9900055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544.67910202</v>
      </c>
      <c r="F62" s="20" t="n">
        <v>1.37531044</v>
      </c>
      <c r="G62" s="18" t="n">
        <v>542.27642185</v>
      </c>
      <c r="H62" s="20" t="n">
        <v>1.74820373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370.32687452</v>
      </c>
      <c r="F63" s="20" t="n">
        <v>2.5096488</v>
      </c>
      <c r="G63" s="18" t="n">
        <v>368.3773597</v>
      </c>
      <c r="H63" s="20" t="n">
        <v>2.02109745</v>
      </c>
      <c r="I63" s="18" t="s">
        <v>404</v>
      </c>
      <c r="J63" s="20" t="s">
        <v>404</v>
      </c>
      <c r="K63" s="18" t="s">
        <v>404</v>
      </c>
      <c r="L63" s="20" t="s">
        <v>404</v>
      </c>
      <c r="M63" s="18" t="s">
        <v>404</v>
      </c>
      <c r="N63" s="20" t="s">
        <v>404</v>
      </c>
      <c r="O63" s="18" t="s">
        <v>404</v>
      </c>
      <c r="P63" s="20" t="s">
        <v>404</v>
      </c>
      <c r="Q63" s="18" t="n">
        <v>393.04544923</v>
      </c>
      <c r="R63" s="20" t="n">
        <v>5.53545691</v>
      </c>
    </row>
    <row r="64" spans="1:18">
      <c r="A64" s="15" t="s">
        <v>461</v>
      </c>
      <c r="B64" s="17" t="n">
        <v>3634</v>
      </c>
      <c r="C64" s="18">
        <f>(27.0/B64*100)</f>
        <v/>
      </c>
      <c r="D64" s="19" t="n">
        <v>3607</v>
      </c>
      <c r="E64" s="18" t="n">
        <v>493.85603616</v>
      </c>
      <c r="F64" s="20" t="n">
        <v>2.01783905</v>
      </c>
      <c r="G64" s="18" t="n">
        <v>448.03895825</v>
      </c>
      <c r="H64" s="20" t="n">
        <v>3.02738572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424.22701531</v>
      </c>
      <c r="F65" s="20" t="n">
        <v>4.43064233</v>
      </c>
      <c r="G65" s="18" t="n">
        <v>415.81524507</v>
      </c>
      <c r="H65" s="20" t="n">
        <v>4.04705079</v>
      </c>
      <c r="I65" s="18" t="s">
        <v>404</v>
      </c>
      <c r="J65" s="20" t="s">
        <v>404</v>
      </c>
      <c r="K65" s="18" t="s">
        <v>404</v>
      </c>
      <c r="L65" s="20" t="s">
        <v>404</v>
      </c>
      <c r="M65" s="18" t="s">
        <v>404</v>
      </c>
      <c r="N65" s="20" t="s">
        <v>404</v>
      </c>
      <c r="O65" s="18" t="s">
        <v>404</v>
      </c>
      <c r="P65" s="20" t="s">
        <v>404</v>
      </c>
      <c r="Q65" s="18" t="n">
        <v>380.69497263</v>
      </c>
      <c r="R65" s="20" t="n">
        <v>18.66459824</v>
      </c>
    </row>
    <row r="66" spans="1:18">
      <c r="A66" s="15" t="s">
        <v>463</v>
      </c>
      <c r="B66" s="17" t="n">
        <v>5665</v>
      </c>
      <c r="C66" s="18">
        <f>(0.0/B66*100)</f>
        <v/>
      </c>
      <c r="D66" s="19" t="n">
        <v>5665</v>
      </c>
      <c r="E66" s="18" t="n">
        <v>409.22545268</v>
      </c>
      <c r="F66" s="20" t="n">
        <v>2.5524976</v>
      </c>
      <c r="G66" s="18" t="n">
        <v>420.60617685</v>
      </c>
      <c r="H66" s="20" t="n">
        <v>1.81994979</v>
      </c>
      <c r="I66" s="18" t="s">
        <v>404</v>
      </c>
      <c r="J66" s="20" t="s">
        <v>404</v>
      </c>
      <c r="K66" s="18" t="s">
        <v>404</v>
      </c>
      <c r="L66" s="20" t="s">
        <v>404</v>
      </c>
      <c r="M66" s="18" t="s">
        <v>404</v>
      </c>
      <c r="N66" s="20" t="s">
        <v>404</v>
      </c>
      <c r="O66" s="18" t="s">
        <v>404</v>
      </c>
      <c r="P66" s="20" t="s">
        <v>404</v>
      </c>
      <c r="Q66" s="18" t="n">
        <v>428.41496667</v>
      </c>
      <c r="R66" s="20" t="n">
        <v>20.3374725</v>
      </c>
    </row>
    <row r="67" spans="1:18">
      <c r="A67" s="15" t="s">
        <v>464</v>
      </c>
      <c r="B67" s="17" t="n">
        <v>6971</v>
      </c>
      <c r="C67" s="18">
        <f>(0.0/B67*100)</f>
        <v/>
      </c>
      <c r="D67" s="19" t="n">
        <v>6971</v>
      </c>
      <c r="E67" s="18" t="n">
        <v>411.4531509</v>
      </c>
      <c r="F67" s="20" t="n">
        <v>7.53304026</v>
      </c>
      <c r="G67" s="18" t="n">
        <v>379.76692364</v>
      </c>
      <c r="H67" s="20" t="n">
        <v>3.21079684</v>
      </c>
      <c r="I67" s="18" t="s">
        <v>404</v>
      </c>
      <c r="J67" s="20" t="s">
        <v>404</v>
      </c>
      <c r="K67" s="18" t="s">
        <v>404</v>
      </c>
      <c r="L67" s="20" t="s">
        <v>404</v>
      </c>
      <c r="M67" s="18" t="s">
        <v>404</v>
      </c>
      <c r="N67" s="20" t="s">
        <v>404</v>
      </c>
      <c r="O67" s="18" t="s">
        <v>404</v>
      </c>
      <c r="P67" s="20" t="s">
        <v>404</v>
      </c>
      <c r="Q67" s="18" t="n">
        <v>394.1679185</v>
      </c>
      <c r="R67" s="20" t="n">
        <v>18.03070096</v>
      </c>
    </row>
    <row r="68" spans="1:18">
      <c r="A68" s="15" t="s">
        <v>465</v>
      </c>
      <c r="B68" s="17" t="n">
        <v>12083</v>
      </c>
      <c r="C68" s="18">
        <f>(0.0/B68*100)</f>
        <v/>
      </c>
      <c r="D68" s="19" t="n">
        <v>12083</v>
      </c>
      <c r="E68" s="18" t="n">
        <v>403.72658094</v>
      </c>
      <c r="F68" s="20" t="n">
        <v>1.63636083</v>
      </c>
      <c r="G68" s="18" t="n">
        <v>394.79298516</v>
      </c>
      <c r="H68" s="20" t="n">
        <v>1.98375129</v>
      </c>
      <c r="I68" s="18" t="s">
        <v>404</v>
      </c>
      <c r="J68" s="20" t="s">
        <v>404</v>
      </c>
      <c r="K68" s="18" t="s">
        <v>404</v>
      </c>
      <c r="L68" s="20" t="s">
        <v>404</v>
      </c>
      <c r="M68" s="18" t="s">
        <v>404</v>
      </c>
      <c r="N68" s="20" t="s">
        <v>404</v>
      </c>
      <c r="O68" s="18" t="s">
        <v>404</v>
      </c>
      <c r="P68" s="20" t="s">
        <v>404</v>
      </c>
      <c r="Q68" s="18" t="n">
        <v>431.1201386</v>
      </c>
      <c r="R68" s="20" t="n">
        <v>10.58277632</v>
      </c>
    </row>
    <row r="69" spans="1:18">
      <c r="A69" s="15" t="s">
        <v>466</v>
      </c>
      <c r="B69" s="17" t="n">
        <v>4876</v>
      </c>
      <c r="C69" s="18">
        <f>(0.0/B69*100)</f>
        <v/>
      </c>
      <c r="D69" s="19" t="n">
        <v>4876</v>
      </c>
      <c r="E69" s="18" t="n">
        <v>456.01197109</v>
      </c>
      <c r="F69" s="20" t="n">
        <v>5.3690772</v>
      </c>
      <c r="G69" s="18" t="n">
        <v>430.60428825</v>
      </c>
      <c r="H69" s="20" t="n">
        <v>6.49199429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505.30031266</v>
      </c>
      <c r="F70" s="20" t="n">
        <v>4.07540083</v>
      </c>
      <c r="G70" s="18" t="n">
        <v>485.78370423</v>
      </c>
      <c r="H70" s="20" t="n">
        <v>4.01309816</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570.2324445</v>
      </c>
      <c r="F71" s="20" t="n">
        <v>1.84862852</v>
      </c>
      <c r="G71" s="18" t="n">
        <v>551.4069650599999</v>
      </c>
      <c r="H71" s="20" t="n">
        <v>1.95268268</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560.15178328</v>
      </c>
      <c r="F72" s="20" t="n">
        <v>4.38386416</v>
      </c>
      <c r="G72" s="18" t="n">
        <v>517.17332829</v>
      </c>
      <c r="H72" s="20" t="n">
        <v>5.58623074</v>
      </c>
      <c r="I72" s="18" t="s">
        <v>404</v>
      </c>
      <c r="J72" s="20" t="s">
        <v>404</v>
      </c>
      <c r="K72" s="18" t="s">
        <v>404</v>
      </c>
      <c r="L72" s="20" t="s">
        <v>404</v>
      </c>
      <c r="M72" s="18" t="s">
        <v>404</v>
      </c>
      <c r="N72" s="20" t="s">
        <v>404</v>
      </c>
      <c r="O72" s="18" t="s">
        <v>404</v>
      </c>
      <c r="P72" s="20" t="s">
        <v>404</v>
      </c>
      <c r="Q72" s="18" t="n">
        <v>512.52012597</v>
      </c>
      <c r="R72" s="20" t="n">
        <v>15.20667546</v>
      </c>
    </row>
    <row r="73" spans="1:18">
      <c r="A73" s="15" t="s">
        <v>470</v>
      </c>
      <c r="B73" s="17" t="n">
        <v>8249</v>
      </c>
      <c r="C73" s="18">
        <f>(0.0/B73*100)</f>
        <v/>
      </c>
      <c r="D73" s="19" t="n">
        <v>8249</v>
      </c>
      <c r="E73" s="18" t="n">
        <v>437.58399339</v>
      </c>
      <c r="F73" s="20" t="n">
        <v>7.86787298</v>
      </c>
      <c r="G73" s="18" t="n">
        <v>407.94273554</v>
      </c>
      <c r="H73" s="20" t="n">
        <v>3.8343528</v>
      </c>
      <c r="I73" s="18" t="s">
        <v>404</v>
      </c>
      <c r="J73" s="20" t="s">
        <v>404</v>
      </c>
      <c r="K73" s="18" t="s">
        <v>404</v>
      </c>
      <c r="L73" s="20" t="s">
        <v>404</v>
      </c>
      <c r="M73" s="18" t="s">
        <v>404</v>
      </c>
      <c r="N73" s="20" t="s">
        <v>404</v>
      </c>
      <c r="O73" s="18" t="s">
        <v>404</v>
      </c>
      <c r="P73" s="20" t="s">
        <v>404</v>
      </c>
      <c r="Q73" s="18" t="n">
        <v>393.60233901</v>
      </c>
      <c r="R73" s="20" t="n">
        <v>11.69536716</v>
      </c>
    </row>
    <row r="74" spans="1:18">
      <c r="A74" s="15" t="s">
        <v>471</v>
      </c>
      <c r="B74" s="17" t="n">
        <v>4692</v>
      </c>
      <c r="C74" s="18">
        <f>(484.0/B74*100)</f>
        <v/>
      </c>
      <c r="D74" s="19" t="n">
        <v>4208</v>
      </c>
      <c r="E74" s="18" t="n">
        <v>427.6944316</v>
      </c>
      <c r="F74" s="20" t="n">
        <v>2.27527608</v>
      </c>
      <c r="G74" s="18" t="n">
        <v>407.7589171</v>
      </c>
      <c r="H74" s="20" t="n">
        <v>2.04616584</v>
      </c>
      <c r="I74" s="18" t="s">
        <v>404</v>
      </c>
      <c r="J74" s="20" t="s">
        <v>404</v>
      </c>
      <c r="K74" s="18" t="s">
        <v>404</v>
      </c>
      <c r="L74" s="20" t="s">
        <v>404</v>
      </c>
      <c r="M74" s="18" t="s">
        <v>404</v>
      </c>
      <c r="N74" s="20" t="s">
        <v>404</v>
      </c>
      <c r="O74" s="18" t="n">
        <v>322.40205078</v>
      </c>
      <c r="P74" s="20" t="n">
        <v>12.36473985</v>
      </c>
      <c r="Q74" s="18" t="n">
        <v>288.31354458</v>
      </c>
      <c r="R74" s="20" t="n">
        <v>9.585994749999999</v>
      </c>
    </row>
    <row r="75" spans="1:18">
      <c r="A75" s="15" t="s">
        <v>472</v>
      </c>
      <c r="B75" s="17" t="n">
        <v>5375</v>
      </c>
      <c r="C75" s="18">
        <f>(483.0/B75*100)</f>
        <v/>
      </c>
      <c r="D75" s="19" t="n">
        <v>4892</v>
      </c>
      <c r="E75" s="18" t="n">
        <v>357.18265664</v>
      </c>
      <c r="F75" s="20" t="n">
        <v>8.170761799999999</v>
      </c>
      <c r="G75" s="18" t="n">
        <v>371.17974437</v>
      </c>
      <c r="H75" s="20" t="n">
        <v>4.71401122</v>
      </c>
      <c r="I75" s="18" t="s">
        <v>404</v>
      </c>
      <c r="J75" s="20" t="s">
        <v>404</v>
      </c>
      <c r="K75" s="18" t="s">
        <v>404</v>
      </c>
      <c r="L75" s="20" t="s">
        <v>404</v>
      </c>
      <c r="M75" s="18" t="s">
        <v>404</v>
      </c>
      <c r="N75" s="20" t="s">
        <v>404</v>
      </c>
      <c r="O75" s="18" t="s">
        <v>404</v>
      </c>
      <c r="P75" s="20" t="s">
        <v>404</v>
      </c>
      <c r="Q75" s="18" t="n">
        <v>356.54463917</v>
      </c>
      <c r="R75" s="20" t="n">
        <v>20.46822603</v>
      </c>
    </row>
    <row r="76" spans="1:18">
      <c r="A76" s="15" t="s">
        <v>473</v>
      </c>
      <c r="B76" s="17" t="n">
        <v>14167</v>
      </c>
      <c r="C76" s="18">
        <f>(1400.0/B76*100)</f>
        <v/>
      </c>
      <c r="D76" s="19" t="n">
        <v>12767</v>
      </c>
      <c r="E76" s="18" t="n">
        <v>429.14083428</v>
      </c>
      <c r="F76" s="20" t="n">
        <v>3.41207625</v>
      </c>
      <c r="G76" s="18" t="n">
        <v>428.35032356</v>
      </c>
      <c r="H76" s="20" t="n">
        <v>8.14455476</v>
      </c>
      <c r="I76" s="18" t="s">
        <v>404</v>
      </c>
      <c r="J76" s="20" t="s">
        <v>404</v>
      </c>
      <c r="K76" s="18" t="s">
        <v>404</v>
      </c>
      <c r="L76" s="20" t="s">
        <v>404</v>
      </c>
      <c r="M76" s="18" t="s">
        <v>404</v>
      </c>
      <c r="N76" s="20" t="s">
        <v>404</v>
      </c>
      <c r="O76" s="18" t="s">
        <v>404</v>
      </c>
      <c r="P76" s="20" t="s">
        <v>404</v>
      </c>
      <c r="Q76" s="18" t="n">
        <v>427.77804295</v>
      </c>
      <c r="R76" s="20" t="n">
        <v>9.12332479</v>
      </c>
    </row>
    <row r="77" spans="1:18">
      <c r="A77" s="15" t="s">
        <v>474</v>
      </c>
      <c r="B77" s="17" t="n">
        <v>6062</v>
      </c>
      <c r="C77" s="18">
        <f>(0.0/B77*100)</f>
        <v/>
      </c>
      <c r="D77" s="19" t="n">
        <v>6062</v>
      </c>
      <c r="E77" s="18" t="n">
        <v>429.46066324</v>
      </c>
      <c r="F77" s="20" t="n">
        <v>3.67270567</v>
      </c>
      <c r="G77" s="18" t="n">
        <v>402.55971693</v>
      </c>
      <c r="H77" s="20" t="n">
        <v>5.10971668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502.62569341</v>
      </c>
      <c r="F78" s="20" t="n">
        <v>5.62942084</v>
      </c>
      <c r="G78" s="18" t="n">
        <v>481.54391683</v>
      </c>
      <c r="H78" s="20" t="n">
        <v>7.75233041</v>
      </c>
      <c r="I78" s="18" t="s">
        <v>404</v>
      </c>
      <c r="J78" s="20" t="s">
        <v>404</v>
      </c>
      <c r="K78" s="18" t="s">
        <v>404</v>
      </c>
      <c r="L78" s="20" t="s">
        <v>404</v>
      </c>
      <c r="M78" s="18" t="s">
        <v>404</v>
      </c>
      <c r="N78" s="20" t="s">
        <v>404</v>
      </c>
      <c r="O78" s="18" t="s">
        <v>404</v>
      </c>
      <c r="P78" s="20" t="s">
        <v>404</v>
      </c>
      <c r="Q78" s="18" t="n">
        <v>484.6143269</v>
      </c>
      <c r="R78" s="20" t="n">
        <v>14.06562118</v>
      </c>
    </row>
    <row customHeight="1" ht="25" r="79" spans="1:18">
      <c r="A79" s="15" t="s">
        <v>476</v>
      </c>
      <c r="B79" s="17" t="n">
        <v>1657</v>
      </c>
      <c r="C79" s="18">
        <f>(21.0/B79*100)</f>
        <v/>
      </c>
      <c r="D79" s="19" t="n">
        <v>1636</v>
      </c>
      <c r="E79" s="18" t="n">
        <v>466.2463786</v>
      </c>
      <c r="F79" s="20" t="n">
        <v>7.73746005</v>
      </c>
      <c r="G79" s="18" t="n">
        <v>434.27581786</v>
      </c>
      <c r="H79" s="20" t="n">
        <v>14.04478847</v>
      </c>
      <c r="I79" s="18" t="s">
        <v>404</v>
      </c>
      <c r="J79" s="20" t="s">
        <v>404</v>
      </c>
      <c r="K79" s="18" t="s">
        <v>404</v>
      </c>
      <c r="L79" s="20" t="s">
        <v>404</v>
      </c>
      <c r="M79" s="18" t="s">
        <v>404</v>
      </c>
      <c r="N79" s="20" t="s">
        <v>404</v>
      </c>
      <c r="O79" s="18" t="s">
        <v>404</v>
      </c>
      <c r="P79" s="20" t="s">
        <v>404</v>
      </c>
      <c r="Q79" s="18" t="n">
        <v>515.02227256</v>
      </c>
      <c r="R79" s="20" t="n">
        <v>66.88028719</v>
      </c>
    </row>
    <row r="80" spans="1:18">
      <c r="A80" s="15" t="s">
        <v>477</v>
      </c>
      <c r="B80" s="17" t="n">
        <v>7841</v>
      </c>
      <c r="C80" s="18">
        <f>(0.0/B80*100)</f>
        <v/>
      </c>
      <c r="D80" s="19" t="n">
        <v>7841</v>
      </c>
      <c r="E80" s="18" t="n">
        <v>460.17092099</v>
      </c>
      <c r="F80" s="20" t="n">
        <v>6.01523363</v>
      </c>
      <c r="G80" s="18" t="n">
        <v>459.44885327</v>
      </c>
      <c r="H80" s="20" t="n">
        <v>6.03298875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452.26874627</v>
      </c>
      <c r="F81" s="20" t="n">
        <v>4.60317131</v>
      </c>
      <c r="G81" s="18" t="n">
        <v>436.54583044</v>
      </c>
      <c r="H81" s="20" t="n">
        <v>5.39006577</v>
      </c>
      <c r="I81" s="18" t="s">
        <v>404</v>
      </c>
      <c r="J81" s="20" t="s">
        <v>404</v>
      </c>
      <c r="K81" s="18" t="s">
        <v>404</v>
      </c>
      <c r="L81" s="20" t="s">
        <v>404</v>
      </c>
      <c r="M81" s="18" t="s">
        <v>404</v>
      </c>
      <c r="N81" s="20" t="s">
        <v>404</v>
      </c>
      <c r="O81" s="18" t="s">
        <v>404</v>
      </c>
      <c r="P81" s="20" t="s">
        <v>404</v>
      </c>
      <c r="Q81" s="18" t="n">
        <v>458.2331584</v>
      </c>
      <c r="R81" s="20" t="n">
        <v>13.68896898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494.6705567</v>
      </c>
      <c r="F7" s="20" t="n">
        <v>1.93578679</v>
      </c>
      <c r="G7" s="18" t="n">
        <v>494.9521521</v>
      </c>
      <c r="H7" s="20" t="n">
        <v>6.24723878</v>
      </c>
      <c r="I7" s="18" t="s">
        <v>404</v>
      </c>
      <c r="J7" s="20" t="s">
        <v>404</v>
      </c>
      <c r="K7" s="18" t="s">
        <v>404</v>
      </c>
      <c r="L7" s="20" t="s">
        <v>404</v>
      </c>
      <c r="M7" s="18" t="s">
        <v>404</v>
      </c>
      <c r="N7" s="20" t="s">
        <v>404</v>
      </c>
      <c r="O7" s="18" t="s">
        <v>404</v>
      </c>
      <c r="P7" s="20" t="s">
        <v>404</v>
      </c>
      <c r="Q7" s="18" t="n">
        <v>483.71311829</v>
      </c>
      <c r="R7" s="20" t="n">
        <v>10.84636501</v>
      </c>
    </row>
    <row r="8" spans="1:18">
      <c r="A8" s="15" t="s">
        <v>405</v>
      </c>
      <c r="B8" s="17" t="n">
        <v>7007</v>
      </c>
      <c r="C8" s="18">
        <f>(0.0/B8*100)</f>
        <v/>
      </c>
      <c r="D8" s="19" t="n">
        <v>7007</v>
      </c>
      <c r="E8" s="18" t="n">
        <v>502.45572108</v>
      </c>
      <c r="F8" s="20" t="n">
        <v>4.61370687</v>
      </c>
      <c r="G8" s="18" t="n">
        <v>487.95952767</v>
      </c>
      <c r="H8" s="20" t="n">
        <v>6.51296632</v>
      </c>
      <c r="I8" s="18" t="s">
        <v>404</v>
      </c>
      <c r="J8" s="20" t="s">
        <v>404</v>
      </c>
      <c r="K8" s="18" t="s">
        <v>404</v>
      </c>
      <c r="L8" s="20" t="s">
        <v>404</v>
      </c>
      <c r="M8" s="18" t="s">
        <v>404</v>
      </c>
      <c r="N8" s="20" t="s">
        <v>404</v>
      </c>
      <c r="O8" s="18" t="s">
        <v>404</v>
      </c>
      <c r="P8" s="20" t="s">
        <v>404</v>
      </c>
      <c r="Q8" s="18" t="n">
        <v>398.15199617</v>
      </c>
      <c r="R8" s="20" t="n">
        <v>8.396993289999999</v>
      </c>
    </row>
    <row r="9" spans="1:18">
      <c r="A9" s="15" t="s">
        <v>406</v>
      </c>
      <c r="B9" s="17" t="n">
        <v>9651</v>
      </c>
      <c r="C9" s="18">
        <f>(200.0/B9*100)</f>
        <v/>
      </c>
      <c r="D9" s="19" t="n">
        <v>9451</v>
      </c>
      <c r="E9" s="18" t="n">
        <v>514.90165741</v>
      </c>
      <c r="F9" s="20" t="n">
        <v>2.40933624</v>
      </c>
      <c r="G9" s="18" t="n">
        <v>481.20594743</v>
      </c>
      <c r="H9" s="20" t="n">
        <v>12.40722295</v>
      </c>
      <c r="I9" s="18" t="s">
        <v>404</v>
      </c>
      <c r="J9" s="20" t="s">
        <v>404</v>
      </c>
      <c r="K9" s="18" t="s">
        <v>404</v>
      </c>
      <c r="L9" s="20" t="s">
        <v>404</v>
      </c>
      <c r="M9" s="18" t="s">
        <v>404</v>
      </c>
      <c r="N9" s="20" t="s">
        <v>404</v>
      </c>
      <c r="O9" s="18" t="s">
        <v>404</v>
      </c>
      <c r="P9" s="20" t="s">
        <v>404</v>
      </c>
      <c r="Q9" s="18" t="n">
        <v>437.33994144</v>
      </c>
      <c r="R9" s="20" t="n">
        <v>17.65466484</v>
      </c>
    </row>
    <row r="10" spans="1:18">
      <c r="A10" s="15" t="s">
        <v>407</v>
      </c>
      <c r="B10" s="17" t="n">
        <v>20058</v>
      </c>
      <c r="C10" s="18">
        <f>(2798.0/B10*100)</f>
        <v/>
      </c>
      <c r="D10" s="19" t="n">
        <v>17260</v>
      </c>
      <c r="E10" s="18" t="n">
        <v>516.00046573</v>
      </c>
      <c r="F10" s="20" t="n">
        <v>2.56088956</v>
      </c>
      <c r="G10" s="18" t="n">
        <v>521.07839405</v>
      </c>
      <c r="H10" s="20" t="n">
        <v>8.5643157</v>
      </c>
      <c r="I10" s="18" t="s">
        <v>404</v>
      </c>
      <c r="J10" s="20" t="s">
        <v>404</v>
      </c>
      <c r="K10" s="18" t="s">
        <v>404</v>
      </c>
      <c r="L10" s="20" t="s">
        <v>404</v>
      </c>
      <c r="M10" s="18" t="s">
        <v>404</v>
      </c>
      <c r="N10" s="20" t="s">
        <v>404</v>
      </c>
      <c r="O10" s="18" t="s">
        <v>404</v>
      </c>
      <c r="P10" s="20" t="s">
        <v>404</v>
      </c>
      <c r="Q10" s="18" t="n">
        <v>508.25320351</v>
      </c>
      <c r="R10" s="20" t="n">
        <v>12.72545342</v>
      </c>
    </row>
    <row r="11" spans="1:18">
      <c r="A11" s="15" t="s">
        <v>408</v>
      </c>
      <c r="B11" s="17" t="n">
        <v>7053</v>
      </c>
      <c r="C11" s="18">
        <f>(137.0/B11*100)</f>
        <v/>
      </c>
      <c r="D11" s="19" t="n">
        <v>6916</v>
      </c>
      <c r="E11" s="18" t="n">
        <v>421.79182713</v>
      </c>
      <c r="F11" s="20" t="n">
        <v>3.56654321</v>
      </c>
      <c r="G11" s="18" t="n">
        <v>430.17842342</v>
      </c>
      <c r="H11" s="20" t="n">
        <v>8.6460834</v>
      </c>
      <c r="I11" s="18" t="s">
        <v>404</v>
      </c>
      <c r="J11" s="20" t="s">
        <v>404</v>
      </c>
      <c r="K11" s="18" t="s">
        <v>404</v>
      </c>
      <c r="L11" s="20" t="s">
        <v>404</v>
      </c>
      <c r="M11" s="18" t="s">
        <v>404</v>
      </c>
      <c r="N11" s="20" t="s">
        <v>404</v>
      </c>
      <c r="O11" s="18" t="s">
        <v>404</v>
      </c>
      <c r="P11" s="20" t="s">
        <v>404</v>
      </c>
      <c r="Q11" s="18" t="n">
        <v>395.32031122</v>
      </c>
      <c r="R11" s="20" t="n">
        <v>6.89193748</v>
      </c>
    </row>
    <row r="12" spans="1:18">
      <c r="A12" s="15" t="s">
        <v>409</v>
      </c>
      <c r="B12" s="17" t="n">
        <v>6894</v>
      </c>
      <c r="C12" s="18">
        <f>(106.0/B12*100)</f>
        <v/>
      </c>
      <c r="D12" s="19" t="n">
        <v>6788</v>
      </c>
      <c r="E12" s="18" t="n">
        <v>502.86186549</v>
      </c>
      <c r="F12" s="20" t="n">
        <v>4.28931478</v>
      </c>
      <c r="G12" s="18" t="n">
        <v>480.95541287</v>
      </c>
      <c r="H12" s="20" t="n">
        <v>5.56799651</v>
      </c>
      <c r="I12" s="18" t="s">
        <v>404</v>
      </c>
      <c r="J12" s="20" t="s">
        <v>404</v>
      </c>
      <c r="K12" s="18" t="s">
        <v>404</v>
      </c>
      <c r="L12" s="20" t="s">
        <v>404</v>
      </c>
      <c r="M12" s="18" t="s">
        <v>404</v>
      </c>
      <c r="N12" s="20" t="s">
        <v>404</v>
      </c>
      <c r="O12" s="18" t="s">
        <v>404</v>
      </c>
      <c r="P12" s="20" t="s">
        <v>404</v>
      </c>
      <c r="Q12" s="18" t="n">
        <v>457.45329221</v>
      </c>
      <c r="R12" s="20" t="n">
        <v>15.50877246</v>
      </c>
    </row>
    <row r="13" spans="1:18">
      <c r="A13" s="15" t="s">
        <v>410</v>
      </c>
      <c r="B13" s="17" t="n">
        <v>7161</v>
      </c>
      <c r="C13" s="18">
        <f>(1175.0/B13*100)</f>
        <v/>
      </c>
      <c r="D13" s="19" t="n">
        <v>5986</v>
      </c>
      <c r="E13" s="18" t="n">
        <v>510.01650552</v>
      </c>
      <c r="F13" s="20" t="n">
        <v>2.4850399</v>
      </c>
      <c r="G13" s="18" t="n">
        <v>521.63497411</v>
      </c>
      <c r="H13" s="20" t="n">
        <v>10.83533029</v>
      </c>
      <c r="I13" s="18" t="s">
        <v>404</v>
      </c>
      <c r="J13" s="20" t="s">
        <v>404</v>
      </c>
      <c r="K13" s="18" t="s">
        <v>404</v>
      </c>
      <c r="L13" s="20" t="s">
        <v>404</v>
      </c>
      <c r="M13" s="18" t="s">
        <v>404</v>
      </c>
      <c r="N13" s="20" t="s">
        <v>404</v>
      </c>
      <c r="O13" s="18" t="s">
        <v>404</v>
      </c>
      <c r="P13" s="20" t="s">
        <v>404</v>
      </c>
      <c r="Q13" s="18" t="n">
        <v>501.35947785</v>
      </c>
      <c r="R13" s="20" t="n">
        <v>9.36950807</v>
      </c>
    </row>
    <row r="14" spans="1:18">
      <c r="A14" s="15" t="s">
        <v>411</v>
      </c>
      <c r="B14" s="17" t="n">
        <v>5587</v>
      </c>
      <c r="C14" s="18">
        <f>(0.0/B14*100)</f>
        <v/>
      </c>
      <c r="D14" s="19" t="n">
        <v>5587</v>
      </c>
      <c r="E14" s="18" t="n">
        <v>515.87012349</v>
      </c>
      <c r="F14" s="20" t="n">
        <v>2.49712201</v>
      </c>
      <c r="G14" s="18" t="n">
        <v>525.99239741</v>
      </c>
      <c r="H14" s="20" t="n">
        <v>3.74127865</v>
      </c>
      <c r="I14" s="18" t="s">
        <v>404</v>
      </c>
      <c r="J14" s="20" t="s">
        <v>404</v>
      </c>
      <c r="K14" s="18" t="s">
        <v>404</v>
      </c>
      <c r="L14" s="20" t="s">
        <v>404</v>
      </c>
      <c r="M14" s="18" t="s">
        <v>404</v>
      </c>
      <c r="N14" s="20" t="s">
        <v>404</v>
      </c>
      <c r="O14" s="18" t="s">
        <v>404</v>
      </c>
      <c r="P14" s="20" t="s">
        <v>404</v>
      </c>
      <c r="Q14" s="18" t="n">
        <v>496.41712699</v>
      </c>
      <c r="R14" s="20" t="n">
        <v>31.20389226</v>
      </c>
    </row>
    <row r="15" spans="1:18">
      <c r="A15" s="15" t="s">
        <v>412</v>
      </c>
      <c r="B15" s="17" t="n">
        <v>5882</v>
      </c>
      <c r="C15" s="18">
        <f>(0.0/B15*100)</f>
        <v/>
      </c>
      <c r="D15" s="19" t="n">
        <v>5882</v>
      </c>
      <c r="E15" s="18" t="n">
        <v>512.21034035</v>
      </c>
      <c r="F15" s="20" t="n">
        <v>3.34204496</v>
      </c>
      <c r="G15" s="18" t="n">
        <v>509.04817413</v>
      </c>
      <c r="H15" s="20" t="n">
        <v>3.31292713</v>
      </c>
      <c r="I15" s="18" t="s">
        <v>404</v>
      </c>
      <c r="J15" s="20" t="s">
        <v>404</v>
      </c>
      <c r="K15" s="18" t="s">
        <v>404</v>
      </c>
      <c r="L15" s="20" t="s">
        <v>404</v>
      </c>
      <c r="M15" s="18" t="s">
        <v>404</v>
      </c>
      <c r="N15" s="20" t="s">
        <v>404</v>
      </c>
      <c r="O15" s="18" t="s">
        <v>404</v>
      </c>
      <c r="P15" s="20" t="s">
        <v>404</v>
      </c>
      <c r="Q15" s="18" t="n">
        <v>536.32294658</v>
      </c>
      <c r="R15" s="20" t="n">
        <v>24.25146137</v>
      </c>
    </row>
    <row r="16" spans="1:18">
      <c r="A16" s="15" t="s">
        <v>413</v>
      </c>
      <c r="B16" s="17" t="n">
        <v>6108</v>
      </c>
      <c r="C16" s="18">
        <f>(339.0/B16*100)</f>
        <v/>
      </c>
      <c r="D16" s="19" t="n">
        <v>5769</v>
      </c>
      <c r="E16" s="18" t="n">
        <v>495.27822143</v>
      </c>
      <c r="F16" s="20" t="n">
        <v>2.83600155</v>
      </c>
      <c r="G16" s="18" t="n">
        <v>489.54639255</v>
      </c>
      <c r="H16" s="20" t="n">
        <v>13.60989767</v>
      </c>
      <c r="I16" s="18" t="s">
        <v>404</v>
      </c>
      <c r="J16" s="20" t="s">
        <v>404</v>
      </c>
      <c r="K16" s="18" t="s">
        <v>404</v>
      </c>
      <c r="L16" s="20" t="s">
        <v>404</v>
      </c>
      <c r="M16" s="18" t="s">
        <v>404</v>
      </c>
      <c r="N16" s="20" t="s">
        <v>404</v>
      </c>
      <c r="O16" s="18" t="s">
        <v>404</v>
      </c>
      <c r="P16" s="20" t="s">
        <v>404</v>
      </c>
      <c r="Q16" s="18" t="n">
        <v>472.49029357</v>
      </c>
      <c r="R16" s="20" t="n">
        <v>35.20938654</v>
      </c>
    </row>
    <row r="17" spans="1:18">
      <c r="A17" s="15" t="s">
        <v>414</v>
      </c>
      <c r="B17" s="17" t="n">
        <v>6504</v>
      </c>
      <c r="C17" s="18">
        <f>(1325.0/B17*100)</f>
        <v/>
      </c>
      <c r="D17" s="19" t="n">
        <v>5179</v>
      </c>
      <c r="E17" s="18" t="n">
        <v>506.38146654</v>
      </c>
      <c r="F17" s="20" t="n">
        <v>4.52210792</v>
      </c>
      <c r="G17" s="18" t="n">
        <v>502.79888009</v>
      </c>
      <c r="H17" s="20" t="n">
        <v>7.17411938</v>
      </c>
      <c r="I17" s="18" t="s">
        <v>404</v>
      </c>
      <c r="J17" s="20" t="s">
        <v>404</v>
      </c>
      <c r="K17" s="18" t="s">
        <v>404</v>
      </c>
      <c r="L17" s="20" t="s">
        <v>404</v>
      </c>
      <c r="M17" s="18" t="s">
        <v>404</v>
      </c>
      <c r="N17" s="20" t="s">
        <v>404</v>
      </c>
      <c r="O17" s="18" t="s">
        <v>404</v>
      </c>
      <c r="P17" s="20" t="s">
        <v>404</v>
      </c>
      <c r="Q17" s="18" t="n">
        <v>534.86209149</v>
      </c>
      <c r="R17" s="20" t="n">
        <v>18.1791531</v>
      </c>
    </row>
    <row r="18" spans="1:18">
      <c r="A18" s="15" t="s">
        <v>415</v>
      </c>
      <c r="B18" s="17" t="n">
        <v>5532</v>
      </c>
      <c r="C18" s="18">
        <f>(0.0/B18*100)</f>
        <v/>
      </c>
      <c r="D18" s="19" t="n">
        <v>5532</v>
      </c>
      <c r="E18" s="18" t="n">
        <v>455.25817731</v>
      </c>
      <c r="F18" s="20" t="n">
        <v>6.01568873</v>
      </c>
      <c r="G18" s="18" t="n">
        <v>453.40660979</v>
      </c>
      <c r="H18" s="20" t="n">
        <v>5.35772411</v>
      </c>
      <c r="I18" s="18" t="s">
        <v>404</v>
      </c>
      <c r="J18" s="20" t="s">
        <v>404</v>
      </c>
      <c r="K18" s="18" t="s">
        <v>404</v>
      </c>
      <c r="L18" s="20" t="s">
        <v>404</v>
      </c>
      <c r="M18" s="18" t="s">
        <v>404</v>
      </c>
      <c r="N18" s="20" t="s">
        <v>404</v>
      </c>
      <c r="O18" s="18" t="s">
        <v>404</v>
      </c>
      <c r="P18" s="20" t="s">
        <v>404</v>
      </c>
      <c r="Q18" s="18" t="n">
        <v>441.09681346</v>
      </c>
      <c r="R18" s="20" t="n">
        <v>17.83027796</v>
      </c>
    </row>
    <row r="19" spans="1:18">
      <c r="A19" s="15" t="s">
        <v>416</v>
      </c>
      <c r="B19" s="17" t="n">
        <v>5658</v>
      </c>
      <c r="C19" s="18">
        <f>(327.0/B19*100)</f>
        <v/>
      </c>
      <c r="D19" s="19" t="n">
        <v>5331</v>
      </c>
      <c r="E19" s="18" t="n">
        <v>475.92865444</v>
      </c>
      <c r="F19" s="20" t="n">
        <v>4.66352908</v>
      </c>
      <c r="G19" s="18" t="n">
        <v>479.27417402</v>
      </c>
      <c r="H19" s="20" t="n">
        <v>7.28204472</v>
      </c>
      <c r="I19" s="18" t="s">
        <v>404</v>
      </c>
      <c r="J19" s="20" t="s">
        <v>404</v>
      </c>
      <c r="K19" s="18" t="s">
        <v>404</v>
      </c>
      <c r="L19" s="20" t="s">
        <v>404</v>
      </c>
      <c r="M19" s="18" t="s">
        <v>404</v>
      </c>
      <c r="N19" s="20" t="s">
        <v>404</v>
      </c>
      <c r="O19" s="18" t="s">
        <v>404</v>
      </c>
      <c r="P19" s="20" t="s">
        <v>404</v>
      </c>
      <c r="Q19" s="18" t="n">
        <v>476.63941949</v>
      </c>
      <c r="R19" s="20" t="n">
        <v>9.962587429999999</v>
      </c>
    </row>
    <row r="20" spans="1:18">
      <c r="A20" s="15" t="s">
        <v>417</v>
      </c>
      <c r="B20" s="17" t="n">
        <v>3371</v>
      </c>
      <c r="C20" s="18">
        <f>(24.0/B20*100)</f>
        <v/>
      </c>
      <c r="D20" s="19" t="n">
        <v>3347</v>
      </c>
      <c r="E20" s="18" t="n">
        <v>487.90648689</v>
      </c>
      <c r="F20" s="20" t="n">
        <v>2.32610533</v>
      </c>
      <c r="G20" s="18" t="n">
        <v>489.10747578</v>
      </c>
      <c r="H20" s="20" t="n">
        <v>3.75274962</v>
      </c>
      <c r="I20" s="18" t="s">
        <v>404</v>
      </c>
      <c r="J20" s="20" t="s">
        <v>404</v>
      </c>
      <c r="K20" s="18" t="s">
        <v>404</v>
      </c>
      <c r="L20" s="20" t="s">
        <v>404</v>
      </c>
      <c r="M20" s="18" t="s">
        <v>404</v>
      </c>
      <c r="N20" s="20" t="s">
        <v>404</v>
      </c>
      <c r="O20" s="18" t="s">
        <v>404</v>
      </c>
      <c r="P20" s="20" t="s">
        <v>404</v>
      </c>
      <c r="Q20" s="18" t="n">
        <v>445.23090776</v>
      </c>
      <c r="R20" s="20" t="n">
        <v>22.82089773</v>
      </c>
    </row>
    <row r="21" spans="1:18">
      <c r="A21" s="15" t="s">
        <v>418</v>
      </c>
      <c r="B21" s="17" t="n">
        <v>5741</v>
      </c>
      <c r="C21" s="18">
        <f>(0.0/B21*100)</f>
        <v/>
      </c>
      <c r="D21" s="19" t="n">
        <v>5741</v>
      </c>
      <c r="E21" s="18" t="n">
        <v>505.13958214</v>
      </c>
      <c r="F21" s="20" t="n">
        <v>2.72564141</v>
      </c>
      <c r="G21" s="18" t="n">
        <v>499.98742421</v>
      </c>
      <c r="H21" s="20" t="n">
        <v>5.77127214</v>
      </c>
      <c r="I21" s="18" t="s">
        <v>404</v>
      </c>
      <c r="J21" s="20" t="s">
        <v>404</v>
      </c>
      <c r="K21" s="18" t="s">
        <v>404</v>
      </c>
      <c r="L21" s="20" t="s">
        <v>404</v>
      </c>
      <c r="M21" s="18" t="s">
        <v>404</v>
      </c>
      <c r="N21" s="20" t="s">
        <v>404</v>
      </c>
      <c r="O21" s="18" t="s">
        <v>404</v>
      </c>
      <c r="P21" s="20" t="s">
        <v>404</v>
      </c>
      <c r="Q21" s="18" t="n">
        <v>493.27055706</v>
      </c>
      <c r="R21" s="20" t="n">
        <v>8.111127160000001</v>
      </c>
    </row>
    <row r="22" spans="1:18">
      <c r="A22" s="15" t="s">
        <v>419</v>
      </c>
      <c r="B22" s="17" t="n">
        <v>6598</v>
      </c>
      <c r="C22" s="18">
        <f>(0.0/B22*100)</f>
        <v/>
      </c>
      <c r="D22" s="19" t="n">
        <v>6598</v>
      </c>
      <c r="E22" s="18" t="n">
        <v>480.42325194</v>
      </c>
      <c r="F22" s="20" t="n">
        <v>5.7200825</v>
      </c>
      <c r="G22" s="18" t="n">
        <v>458.66072395</v>
      </c>
      <c r="H22" s="20" t="n">
        <v>7.0535189</v>
      </c>
      <c r="I22" s="18" t="s">
        <v>404</v>
      </c>
      <c r="J22" s="20" t="s">
        <v>404</v>
      </c>
      <c r="K22" s="18" t="s">
        <v>404</v>
      </c>
      <c r="L22" s="20" t="s">
        <v>404</v>
      </c>
      <c r="M22" s="18" t="s">
        <v>404</v>
      </c>
      <c r="N22" s="20" t="s">
        <v>404</v>
      </c>
      <c r="O22" s="18" t="s">
        <v>404</v>
      </c>
      <c r="P22" s="20" t="s">
        <v>404</v>
      </c>
      <c r="Q22" s="18" t="n">
        <v>456.83037397</v>
      </c>
      <c r="R22" s="20" t="n">
        <v>31.31539827</v>
      </c>
    </row>
    <row r="23" spans="1:18">
      <c r="A23" s="15" t="s">
        <v>420</v>
      </c>
      <c r="B23" s="17" t="n">
        <v>11583</v>
      </c>
      <c r="C23" s="18">
        <f>(3123.0/B23*100)</f>
        <v/>
      </c>
      <c r="D23" s="19" t="n">
        <v>8460</v>
      </c>
      <c r="E23" s="18" t="n">
        <v>499.60016819</v>
      </c>
      <c r="F23" s="20" t="n">
        <v>5.31270775</v>
      </c>
      <c r="G23" s="18" t="n">
        <v>482.57085511</v>
      </c>
      <c r="H23" s="20" t="n">
        <v>6.50420275</v>
      </c>
      <c r="I23" s="18" t="s">
        <v>404</v>
      </c>
      <c r="J23" s="20" t="s">
        <v>404</v>
      </c>
      <c r="K23" s="18" t="s">
        <v>404</v>
      </c>
      <c r="L23" s="20" t="s">
        <v>404</v>
      </c>
      <c r="M23" s="18" t="s">
        <v>404</v>
      </c>
      <c r="N23" s="20" t="s">
        <v>404</v>
      </c>
      <c r="O23" s="18" t="s">
        <v>404</v>
      </c>
      <c r="P23" s="20" t="s">
        <v>404</v>
      </c>
      <c r="Q23" s="18" t="n">
        <v>523.11166525</v>
      </c>
      <c r="R23" s="20" t="n">
        <v>16.09730801</v>
      </c>
    </row>
    <row r="24" spans="1:18">
      <c r="A24" s="15" t="s">
        <v>421</v>
      </c>
      <c r="B24" s="17" t="n">
        <v>6647</v>
      </c>
      <c r="C24" s="18">
        <f>(0.0/B24*100)</f>
        <v/>
      </c>
      <c r="D24" s="19" t="n">
        <v>6647</v>
      </c>
      <c r="E24" s="18" t="n">
        <v>533.7884963400001</v>
      </c>
      <c r="F24" s="20" t="n">
        <v>3.21581494</v>
      </c>
      <c r="G24" s="18" t="n">
        <v>501.7887424</v>
      </c>
      <c r="H24" s="20" t="n">
        <v>16.27511442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527.28337805</v>
      </c>
      <c r="F25" s="20" t="n">
        <v>4.37190482</v>
      </c>
      <c r="G25" s="18" t="n">
        <v>509.96872271</v>
      </c>
      <c r="H25" s="20" t="n">
        <v>10.19079654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478.65999008</v>
      </c>
      <c r="F26" s="20" t="n">
        <v>2.78888861</v>
      </c>
      <c r="G26" s="18" t="n">
        <v>491.06864535</v>
      </c>
      <c r="H26" s="20" t="n">
        <v>3.31878101</v>
      </c>
      <c r="I26" s="18" t="s">
        <v>404</v>
      </c>
      <c r="J26" s="20" t="s">
        <v>404</v>
      </c>
      <c r="K26" s="18" t="s">
        <v>404</v>
      </c>
      <c r="L26" s="20" t="s">
        <v>404</v>
      </c>
      <c r="M26" s="18" t="s">
        <v>404</v>
      </c>
      <c r="N26" s="20" t="s">
        <v>404</v>
      </c>
      <c r="O26" s="18" t="s">
        <v>404</v>
      </c>
      <c r="P26" s="20" t="s">
        <v>404</v>
      </c>
      <c r="Q26" s="18" t="n">
        <v>453.98198399</v>
      </c>
      <c r="R26" s="20" t="n">
        <v>15.57057815</v>
      </c>
    </row>
    <row r="27" spans="1:18">
      <c r="A27" s="15" t="s">
        <v>424</v>
      </c>
      <c r="B27" s="17" t="n">
        <v>5299</v>
      </c>
      <c r="C27" s="18">
        <f>(0.0/B27*100)</f>
        <v/>
      </c>
      <c r="D27" s="19" t="n">
        <v>5299</v>
      </c>
      <c r="E27" s="18" t="n">
        <v>486.87978037</v>
      </c>
      <c r="F27" s="20" t="n">
        <v>1.31587306</v>
      </c>
      <c r="G27" s="18" t="n">
        <v>412.78995408</v>
      </c>
      <c r="H27" s="20" t="n">
        <v>7.929135</v>
      </c>
      <c r="I27" s="18" t="s">
        <v>404</v>
      </c>
      <c r="J27" s="20" t="s">
        <v>404</v>
      </c>
      <c r="K27" s="18" t="s">
        <v>404</v>
      </c>
      <c r="L27" s="20" t="s">
        <v>404</v>
      </c>
      <c r="M27" s="18" t="s">
        <v>404</v>
      </c>
      <c r="N27" s="20" t="s">
        <v>404</v>
      </c>
      <c r="O27" s="18" t="s">
        <v>404</v>
      </c>
      <c r="P27" s="20" t="s">
        <v>404</v>
      </c>
      <c r="Q27" s="18" t="n">
        <v>478.61559343</v>
      </c>
      <c r="R27" s="20" t="n">
        <v>23.678427</v>
      </c>
    </row>
    <row r="28" spans="1:18">
      <c r="A28" s="15" t="s">
        <v>425</v>
      </c>
      <c r="B28" s="17" t="n">
        <v>7568</v>
      </c>
      <c r="C28" s="18">
        <f>(0.0/B28*100)</f>
        <v/>
      </c>
      <c r="D28" s="19" t="n">
        <v>7568</v>
      </c>
      <c r="E28" s="18" t="n">
        <v>417.39032389</v>
      </c>
      <c r="F28" s="20" t="n">
        <v>4.00168753</v>
      </c>
      <c r="G28" s="18" t="n">
        <v>400.73630613</v>
      </c>
      <c r="H28" s="20" t="n">
        <v>3.26725093</v>
      </c>
      <c r="I28" s="18" t="s">
        <v>404</v>
      </c>
      <c r="J28" s="20" t="s">
        <v>404</v>
      </c>
      <c r="K28" s="18" t="s">
        <v>404</v>
      </c>
      <c r="L28" s="20" t="s">
        <v>404</v>
      </c>
      <c r="M28" s="18" t="s">
        <v>404</v>
      </c>
      <c r="N28" s="20" t="s">
        <v>404</v>
      </c>
      <c r="O28" s="18" t="s">
        <v>404</v>
      </c>
      <c r="P28" s="20" t="s">
        <v>404</v>
      </c>
      <c r="Q28" s="18" t="n">
        <v>397.00573885</v>
      </c>
      <c r="R28" s="20" t="n">
        <v>10.17351726</v>
      </c>
    </row>
    <row r="29" spans="1:18">
      <c r="A29" s="15" t="s">
        <v>426</v>
      </c>
      <c r="B29" s="17" t="n">
        <v>5385</v>
      </c>
      <c r="C29" s="18">
        <f>(1123.0/B29*100)</f>
        <v/>
      </c>
      <c r="D29" s="19" t="n">
        <v>4262</v>
      </c>
      <c r="E29" s="18" t="n">
        <v>524.65461771</v>
      </c>
      <c r="F29" s="20" t="n">
        <v>4.60892009</v>
      </c>
      <c r="G29" s="18" t="n">
        <v>455.74419733</v>
      </c>
      <c r="H29" s="20" t="n">
        <v>12.28487504</v>
      </c>
      <c r="I29" s="18" t="s">
        <v>404</v>
      </c>
      <c r="J29" s="20" t="s">
        <v>404</v>
      </c>
      <c r="K29" s="18" t="s">
        <v>404</v>
      </c>
      <c r="L29" s="20" t="s">
        <v>404</v>
      </c>
      <c r="M29" s="18" t="s">
        <v>404</v>
      </c>
      <c r="N29" s="20" t="s">
        <v>404</v>
      </c>
      <c r="O29" s="18" t="s">
        <v>404</v>
      </c>
      <c r="P29" s="20" t="s">
        <v>404</v>
      </c>
      <c r="Q29" s="18" t="n">
        <v>497.4054496</v>
      </c>
      <c r="R29" s="20" t="n">
        <v>16.17480144</v>
      </c>
    </row>
    <row r="30" spans="1:18">
      <c r="A30" s="15" t="s">
        <v>427</v>
      </c>
      <c r="B30" s="17" t="n">
        <v>4520</v>
      </c>
      <c r="C30" s="18">
        <f>(929.0/B30*100)</f>
        <v/>
      </c>
      <c r="D30" s="19" t="n">
        <v>3591</v>
      </c>
      <c r="E30" s="18" t="n">
        <v>497.72518797</v>
      </c>
      <c r="F30" s="20" t="n">
        <v>2.90252775</v>
      </c>
      <c r="G30" s="18" t="n">
        <v>486.51462157</v>
      </c>
      <c r="H30" s="20" t="n">
        <v>10.16816461</v>
      </c>
      <c r="I30" s="18" t="s">
        <v>404</v>
      </c>
      <c r="J30" s="20" t="s">
        <v>404</v>
      </c>
      <c r="K30" s="18" t="s">
        <v>404</v>
      </c>
      <c r="L30" s="20" t="s">
        <v>404</v>
      </c>
      <c r="M30" s="18" t="s">
        <v>404</v>
      </c>
      <c r="N30" s="20" t="s">
        <v>404</v>
      </c>
      <c r="O30" s="18" t="s">
        <v>404</v>
      </c>
      <c r="P30" s="20" t="s">
        <v>404</v>
      </c>
      <c r="Q30" s="18" t="n">
        <v>499.09595556</v>
      </c>
      <c r="R30" s="20" t="n">
        <v>8.334925159999999</v>
      </c>
    </row>
    <row r="31" spans="1:18">
      <c r="A31" s="15" t="s">
        <v>428</v>
      </c>
      <c r="B31" s="17" t="n">
        <v>5456</v>
      </c>
      <c r="C31" s="18">
        <f>(502.0/B31*100)</f>
        <v/>
      </c>
      <c r="D31" s="19" t="n">
        <v>4954</v>
      </c>
      <c r="E31" s="18" t="n">
        <v>502.11481895</v>
      </c>
      <c r="F31" s="20" t="n">
        <v>2.6690699</v>
      </c>
      <c r="G31" s="18" t="n">
        <v>502.27899592</v>
      </c>
      <c r="H31" s="20" t="n">
        <v>3.99507943</v>
      </c>
      <c r="I31" s="18" t="s">
        <v>404</v>
      </c>
      <c r="J31" s="20" t="s">
        <v>404</v>
      </c>
      <c r="K31" s="18" t="s">
        <v>404</v>
      </c>
      <c r="L31" s="20" t="s">
        <v>404</v>
      </c>
      <c r="M31" s="18" t="s">
        <v>404</v>
      </c>
      <c r="N31" s="20" t="s">
        <v>404</v>
      </c>
      <c r="O31" s="18" t="s">
        <v>404</v>
      </c>
      <c r="P31" s="20" t="s">
        <v>404</v>
      </c>
      <c r="Q31" s="18" t="n">
        <v>498.29495453</v>
      </c>
      <c r="R31" s="20" t="n">
        <v>13.48589328</v>
      </c>
    </row>
    <row r="32" spans="1:18">
      <c r="A32" s="15" t="s">
        <v>429</v>
      </c>
      <c r="B32" s="17" t="n">
        <v>4478</v>
      </c>
      <c r="C32" s="18">
        <f>(0.0/B32*100)</f>
        <v/>
      </c>
      <c r="D32" s="19" t="n">
        <v>4478</v>
      </c>
      <c r="E32" s="18" t="n">
        <v>505.01167497</v>
      </c>
      <c r="F32" s="20" t="n">
        <v>2.92628205</v>
      </c>
      <c r="G32" s="18" t="n">
        <v>500.68475839</v>
      </c>
      <c r="H32" s="20" t="n">
        <v>5.7583608</v>
      </c>
      <c r="I32" s="18" t="s">
        <v>404</v>
      </c>
      <c r="J32" s="20" t="s">
        <v>404</v>
      </c>
      <c r="K32" s="18" t="s">
        <v>404</v>
      </c>
      <c r="L32" s="20" t="s">
        <v>404</v>
      </c>
      <c r="M32" s="18" t="s">
        <v>404</v>
      </c>
      <c r="N32" s="20" t="s">
        <v>404</v>
      </c>
      <c r="O32" s="18" t="s">
        <v>404</v>
      </c>
      <c r="P32" s="20" t="s">
        <v>404</v>
      </c>
      <c r="Q32" s="18" t="n">
        <v>540.91184613</v>
      </c>
      <c r="R32" s="20" t="n">
        <v>8.655846110000001</v>
      </c>
    </row>
    <row r="33" spans="1:18">
      <c r="A33" s="15" t="s">
        <v>430</v>
      </c>
      <c r="B33" s="17" t="n">
        <v>7325</v>
      </c>
      <c r="C33" s="18">
        <f>(29.0/B33*100)</f>
        <v/>
      </c>
      <c r="D33" s="19" t="n">
        <v>7296</v>
      </c>
      <c r="E33" s="18" t="n">
        <v>492.92823168</v>
      </c>
      <c r="F33" s="20" t="n">
        <v>2.8860584</v>
      </c>
      <c r="G33" s="18" t="n">
        <v>477.3315246</v>
      </c>
      <c r="H33" s="20" t="n">
        <v>7.58448112</v>
      </c>
      <c r="I33" s="18" t="s">
        <v>404</v>
      </c>
      <c r="J33" s="20" t="s">
        <v>404</v>
      </c>
      <c r="K33" s="18" t="s">
        <v>404</v>
      </c>
      <c r="L33" s="20" t="s">
        <v>404</v>
      </c>
      <c r="M33" s="18" t="s">
        <v>404</v>
      </c>
      <c r="N33" s="20" t="s">
        <v>404</v>
      </c>
      <c r="O33" s="18" t="s">
        <v>404</v>
      </c>
      <c r="P33" s="20" t="s">
        <v>404</v>
      </c>
      <c r="Q33" s="18" t="n">
        <v>538.47355743</v>
      </c>
      <c r="R33" s="20" t="n">
        <v>15.84187688</v>
      </c>
    </row>
    <row r="34" spans="1:18">
      <c r="A34" s="15" t="s">
        <v>431</v>
      </c>
      <c r="B34" s="17" t="n">
        <v>6350</v>
      </c>
      <c r="C34" s="18">
        <f>(0.0/B34*100)</f>
        <v/>
      </c>
      <c r="D34" s="19" t="n">
        <v>6350</v>
      </c>
      <c r="E34" s="18" t="n">
        <v>477.20475871</v>
      </c>
      <c r="F34" s="20" t="n">
        <v>4.3006143</v>
      </c>
      <c r="G34" s="18" t="n">
        <v>473.61642964</v>
      </c>
      <c r="H34" s="20" t="n">
        <v>5.04697788</v>
      </c>
      <c r="I34" s="18" t="s">
        <v>404</v>
      </c>
      <c r="J34" s="20" t="s">
        <v>404</v>
      </c>
      <c r="K34" s="18" t="s">
        <v>404</v>
      </c>
      <c r="L34" s="20" t="s">
        <v>404</v>
      </c>
      <c r="M34" s="18" t="s">
        <v>404</v>
      </c>
      <c r="N34" s="20" t="s">
        <v>404</v>
      </c>
      <c r="O34" s="18" t="s">
        <v>404</v>
      </c>
      <c r="P34" s="20" t="s">
        <v>404</v>
      </c>
      <c r="Q34" s="18" t="n">
        <v>509.32381814</v>
      </c>
      <c r="R34" s="20" t="n">
        <v>7.71966325</v>
      </c>
    </row>
    <row r="35" spans="1:18">
      <c r="A35" s="15" t="s">
        <v>432</v>
      </c>
      <c r="B35" s="17" t="n">
        <v>6406</v>
      </c>
      <c r="C35" s="18">
        <f>(443.0/B35*100)</f>
        <v/>
      </c>
      <c r="D35" s="19" t="n">
        <v>5963</v>
      </c>
      <c r="E35" s="18" t="n">
        <v>510.74277952</v>
      </c>
      <c r="F35" s="20" t="n">
        <v>1.47065158</v>
      </c>
      <c r="G35" s="18" t="n">
        <v>519.8874087200001</v>
      </c>
      <c r="H35" s="20" t="n">
        <v>3.32811168</v>
      </c>
      <c r="I35" s="18" t="s">
        <v>404</v>
      </c>
      <c r="J35" s="20" t="s">
        <v>404</v>
      </c>
      <c r="K35" s="18" t="s">
        <v>404</v>
      </c>
      <c r="L35" s="20" t="s">
        <v>404</v>
      </c>
      <c r="M35" s="18" t="s">
        <v>404</v>
      </c>
      <c r="N35" s="20" t="s">
        <v>404</v>
      </c>
      <c r="O35" s="18" t="s">
        <v>404</v>
      </c>
      <c r="P35" s="20" t="s">
        <v>404</v>
      </c>
      <c r="Q35" s="18" t="n">
        <v>499.74847566</v>
      </c>
      <c r="R35" s="20" t="n">
        <v>21.84283947</v>
      </c>
    </row>
    <row r="36" spans="1:18">
      <c r="A36" s="15" t="s">
        <v>433</v>
      </c>
      <c r="B36" s="17" t="n">
        <v>6736</v>
      </c>
      <c r="C36" s="18">
        <f>(10.0/B36*100)</f>
        <v/>
      </c>
      <c r="D36" s="19" t="n">
        <v>6726</v>
      </c>
      <c r="E36" s="18" t="n">
        <v>484.65543863</v>
      </c>
      <c r="F36" s="20" t="n">
        <v>2.79057783</v>
      </c>
      <c r="G36" s="18" t="n">
        <v>487.40939274</v>
      </c>
      <c r="H36" s="20" t="n">
        <v>4.42868062</v>
      </c>
      <c r="I36" s="18" t="s">
        <v>404</v>
      </c>
      <c r="J36" s="20" t="s">
        <v>404</v>
      </c>
      <c r="K36" s="18" t="s">
        <v>404</v>
      </c>
      <c r="L36" s="20" t="s">
        <v>404</v>
      </c>
      <c r="M36" s="18" t="s">
        <v>404</v>
      </c>
      <c r="N36" s="20" t="s">
        <v>404</v>
      </c>
      <c r="O36" s="18" t="s">
        <v>404</v>
      </c>
      <c r="P36" s="20" t="s">
        <v>404</v>
      </c>
      <c r="Q36" s="18" t="n">
        <v>528.72390476</v>
      </c>
      <c r="R36" s="20" t="n">
        <v>11.06507604</v>
      </c>
    </row>
    <row r="37" spans="1:18">
      <c r="A37" s="15" t="s">
        <v>434</v>
      </c>
      <c r="B37" s="17" t="n">
        <v>5458</v>
      </c>
      <c r="C37" s="18">
        <f>(0.0/B37*100)</f>
        <v/>
      </c>
      <c r="D37" s="19" t="n">
        <v>5458</v>
      </c>
      <c r="E37" s="18" t="n">
        <v>493.67948866</v>
      </c>
      <c r="F37" s="20" t="n">
        <v>3.45463661</v>
      </c>
      <c r="G37" s="18" t="n">
        <v>496.15305628</v>
      </c>
      <c r="H37" s="20" t="n">
        <v>7.20287893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524.92094367</v>
      </c>
      <c r="F38" s="20" t="n">
        <v>3.88077652</v>
      </c>
      <c r="G38" s="18" t="n">
        <v>507.32614795</v>
      </c>
      <c r="H38" s="20" t="n">
        <v>7.87130375</v>
      </c>
      <c r="I38" s="18" t="s">
        <v>404</v>
      </c>
      <c r="J38" s="20" t="s">
        <v>404</v>
      </c>
      <c r="K38" s="18" t="s">
        <v>404</v>
      </c>
      <c r="L38" s="20" t="s">
        <v>404</v>
      </c>
      <c r="M38" s="18" t="s">
        <v>404</v>
      </c>
      <c r="N38" s="20" t="s">
        <v>404</v>
      </c>
      <c r="O38" s="18" t="s">
        <v>404</v>
      </c>
      <c r="P38" s="20" t="s">
        <v>404</v>
      </c>
      <c r="Q38" s="18" t="n">
        <v>492.39090114</v>
      </c>
      <c r="R38" s="20" t="n">
        <v>9.113124089999999</v>
      </c>
    </row>
    <row r="39" spans="1:18">
      <c r="A39" s="15" t="s">
        <v>436</v>
      </c>
      <c r="B39" s="17" t="n">
        <v>5895</v>
      </c>
      <c r="C39" s="18">
        <f>(0.0/B39*100)</f>
        <v/>
      </c>
      <c r="D39" s="19" t="n">
        <v>5895</v>
      </c>
      <c r="E39" s="18" t="n">
        <v>423.6334668</v>
      </c>
      <c r="F39" s="20" t="n">
        <v>6.96082951</v>
      </c>
      <c r="G39" s="18" t="n">
        <v>417.67892328</v>
      </c>
      <c r="H39" s="20" t="n">
        <v>6.18896377</v>
      </c>
      <c r="I39" s="18" t="s">
        <v>404</v>
      </c>
      <c r="J39" s="20" t="s">
        <v>404</v>
      </c>
      <c r="K39" s="18" t="s">
        <v>404</v>
      </c>
      <c r="L39" s="20" t="s">
        <v>404</v>
      </c>
      <c r="M39" s="18" t="s">
        <v>404</v>
      </c>
      <c r="N39" s="20" t="s">
        <v>404</v>
      </c>
      <c r="O39" s="18" t="s">
        <v>404</v>
      </c>
      <c r="P39" s="20" t="s">
        <v>404</v>
      </c>
      <c r="Q39" s="18" t="n">
        <v>384.58708555</v>
      </c>
      <c r="R39" s="20" t="n">
        <v>10.10094696</v>
      </c>
    </row>
    <row r="40" spans="1:18">
      <c r="A40" s="15" t="s">
        <v>437</v>
      </c>
      <c r="B40" s="17" t="n">
        <v>14157</v>
      </c>
      <c r="C40" s="18">
        <f>(2650.0/B40*100)</f>
        <v/>
      </c>
      <c r="D40" s="19" t="n">
        <v>11507</v>
      </c>
      <c r="E40" s="18" t="n">
        <v>492.66940929</v>
      </c>
      <c r="F40" s="20" t="n">
        <v>3.17698219</v>
      </c>
      <c r="G40" s="18" t="n">
        <v>517.87477012</v>
      </c>
      <c r="H40" s="20" t="n">
        <v>26.20552638</v>
      </c>
      <c r="I40" s="18" t="s">
        <v>404</v>
      </c>
      <c r="J40" s="20" t="s">
        <v>404</v>
      </c>
      <c r="K40" s="18" t="s">
        <v>404</v>
      </c>
      <c r="L40" s="20" t="s">
        <v>404</v>
      </c>
      <c r="M40" s="18" t="s">
        <v>404</v>
      </c>
      <c r="N40" s="20" t="s">
        <v>404</v>
      </c>
      <c r="O40" s="18" t="s">
        <v>404</v>
      </c>
      <c r="P40" s="20" t="s">
        <v>404</v>
      </c>
      <c r="Q40" s="18" t="n">
        <v>495.00810054</v>
      </c>
      <c r="R40" s="20" t="n">
        <v>9.204984619999999</v>
      </c>
    </row>
    <row r="41" spans="1:18">
      <c r="A41" s="15" t="s">
        <v>438</v>
      </c>
      <c r="B41" s="17" t="n">
        <v>5712</v>
      </c>
      <c r="C41" s="18">
        <f>(70.0/B41*100)</f>
        <v/>
      </c>
      <c r="D41" s="19" t="n">
        <v>5642</v>
      </c>
      <c r="E41" s="18" t="n">
        <v>470.04265023</v>
      </c>
      <c r="F41" s="20" t="n">
        <v>3.46673575</v>
      </c>
      <c r="G41" s="18" t="n">
        <v>470.18913968</v>
      </c>
      <c r="H41" s="20" t="n">
        <v>8.469463940000001</v>
      </c>
      <c r="I41" s="18" t="s">
        <v>404</v>
      </c>
      <c r="J41" s="20" t="s">
        <v>404</v>
      </c>
      <c r="K41" s="18" t="s">
        <v>404</v>
      </c>
      <c r="L41" s="20" t="s">
        <v>404</v>
      </c>
      <c r="M41" s="18" t="s">
        <v>404</v>
      </c>
      <c r="N41" s="20" t="s">
        <v>404</v>
      </c>
      <c r="O41" s="18" t="s">
        <v>404</v>
      </c>
      <c r="P41" s="20" t="s">
        <v>404</v>
      </c>
      <c r="Q41" s="18" t="n">
        <v>502.64022366</v>
      </c>
      <c r="R41" s="20" t="n">
        <v>8.37678245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419.76216392</v>
      </c>
      <c r="F44" s="20" t="n">
        <v>8.93073147</v>
      </c>
      <c r="G44" s="18" t="n">
        <v>410.223427</v>
      </c>
      <c r="H44" s="20" t="n">
        <v>3.29552459</v>
      </c>
      <c r="I44" s="18" t="s">
        <v>404</v>
      </c>
      <c r="J44" s="20" t="s">
        <v>404</v>
      </c>
      <c r="K44" s="18" t="s">
        <v>404</v>
      </c>
      <c r="L44" s="20" t="s">
        <v>404</v>
      </c>
      <c r="M44" s="18" t="s">
        <v>404</v>
      </c>
      <c r="N44" s="20" t="s">
        <v>404</v>
      </c>
      <c r="O44" s="18" t="s">
        <v>404</v>
      </c>
      <c r="P44" s="20" t="s">
        <v>404</v>
      </c>
      <c r="Q44" s="18" t="n">
        <v>418.21048198</v>
      </c>
      <c r="R44" s="20" t="n">
        <v>34.32458792</v>
      </c>
    </row>
    <row r="45" spans="1:18">
      <c r="A45" s="15" t="s">
        <v>442</v>
      </c>
      <c r="B45" s="17" t="n">
        <v>5519</v>
      </c>
      <c r="C45" s="18">
        <f>(0.0/B45*100)</f>
        <v/>
      </c>
      <c r="D45" s="19" t="n">
        <v>5519</v>
      </c>
      <c r="E45" s="18" t="n">
        <v>361.68202026</v>
      </c>
      <c r="F45" s="20" t="n">
        <v>4.72663282</v>
      </c>
      <c r="G45" s="18" t="n">
        <v>357.40183064</v>
      </c>
      <c r="H45" s="20" t="n">
        <v>4.72742221</v>
      </c>
      <c r="I45" s="18" t="s">
        <v>404</v>
      </c>
      <c r="J45" s="20" t="s">
        <v>404</v>
      </c>
      <c r="K45" s="18" t="s">
        <v>404</v>
      </c>
      <c r="L45" s="20" t="s">
        <v>404</v>
      </c>
      <c r="M45" s="18" t="s">
        <v>404</v>
      </c>
      <c r="N45" s="20" t="s">
        <v>404</v>
      </c>
      <c r="O45" s="18" t="s">
        <v>404</v>
      </c>
      <c r="P45" s="20" t="s">
        <v>404</v>
      </c>
      <c r="Q45" s="18" t="n">
        <v>351.88818958</v>
      </c>
      <c r="R45" s="20" t="n">
        <v>12.04939843</v>
      </c>
    </row>
    <row r="46" spans="1:18">
      <c r="A46" s="15" t="s">
        <v>443</v>
      </c>
      <c r="B46" s="17" t="n">
        <v>23141</v>
      </c>
      <c r="C46" s="18">
        <f>(4196.0/B46*100)</f>
        <v/>
      </c>
      <c r="D46" s="19" t="n">
        <v>18945</v>
      </c>
      <c r="E46" s="18" t="n">
        <v>395.77385122</v>
      </c>
      <c r="F46" s="20" t="n">
        <v>4.70722535</v>
      </c>
      <c r="G46" s="18" t="n">
        <v>374.6743408</v>
      </c>
      <c r="H46" s="20" t="n">
        <v>4.3187145</v>
      </c>
      <c r="I46" s="18" t="s">
        <v>404</v>
      </c>
      <c r="J46" s="20" t="s">
        <v>404</v>
      </c>
      <c r="K46" s="18" t="s">
        <v>404</v>
      </c>
      <c r="L46" s="20" t="s">
        <v>404</v>
      </c>
      <c r="M46" s="18" t="s">
        <v>404</v>
      </c>
      <c r="N46" s="20" t="s">
        <v>404</v>
      </c>
      <c r="O46" s="18" t="s">
        <v>404</v>
      </c>
      <c r="P46" s="20" t="s">
        <v>404</v>
      </c>
      <c r="Q46" s="18" t="n">
        <v>325.14608129</v>
      </c>
      <c r="R46" s="20" t="n">
        <v>5.87515143</v>
      </c>
    </row>
    <row r="47" spans="1:18">
      <c r="A47" s="15" t="s">
        <v>444</v>
      </c>
      <c r="B47" s="17" t="n">
        <v>5928</v>
      </c>
      <c r="C47" s="18">
        <f>(0.0/B47*100)</f>
        <v/>
      </c>
      <c r="D47" s="19" t="n">
        <v>5928</v>
      </c>
      <c r="E47" s="18" t="n">
        <v>422.18283253</v>
      </c>
      <c r="F47" s="20" t="n">
        <v>6.79354283</v>
      </c>
      <c r="G47" s="18" t="n">
        <v>452.70326128</v>
      </c>
      <c r="H47" s="20" t="n">
        <v>5.52896678</v>
      </c>
      <c r="I47" s="18" t="s">
        <v>404</v>
      </c>
      <c r="J47" s="20" t="s">
        <v>404</v>
      </c>
      <c r="K47" s="18" t="s">
        <v>404</v>
      </c>
      <c r="L47" s="20" t="s">
        <v>404</v>
      </c>
      <c r="M47" s="18" t="s">
        <v>404</v>
      </c>
      <c r="N47" s="20" t="s">
        <v>404</v>
      </c>
      <c r="O47" s="18" t="s">
        <v>404</v>
      </c>
      <c r="P47" s="20" t="s">
        <v>404</v>
      </c>
      <c r="Q47" s="18" t="n">
        <v>437.43727641</v>
      </c>
      <c r="R47" s="20" t="n">
        <v>41.57407013</v>
      </c>
    </row>
    <row r="48" spans="1:18">
      <c r="A48" s="15" t="s">
        <v>445</v>
      </c>
      <c r="B48" s="17" t="n">
        <v>9841</v>
      </c>
      <c r="C48" s="18">
        <f>(0.0/B48*100)</f>
        <v/>
      </c>
      <c r="D48" s="19" t="n">
        <v>9841</v>
      </c>
      <c r="E48" s="18" t="n">
        <v>566.19498808</v>
      </c>
      <c r="F48" s="20" t="n">
        <v>11.06276281</v>
      </c>
      <c r="G48" s="18" t="n">
        <v>512.02493348</v>
      </c>
      <c r="H48" s="20" t="n">
        <v>5.27442972</v>
      </c>
      <c r="I48" s="18" t="s">
        <v>404</v>
      </c>
      <c r="J48" s="20" t="s">
        <v>404</v>
      </c>
      <c r="K48" s="18" t="s">
        <v>404</v>
      </c>
      <c r="L48" s="20" t="s">
        <v>404</v>
      </c>
      <c r="M48" s="18" t="s">
        <v>404</v>
      </c>
      <c r="N48" s="20" t="s">
        <v>404</v>
      </c>
      <c r="O48" s="18" t="s">
        <v>404</v>
      </c>
      <c r="P48" s="20" t="s">
        <v>404</v>
      </c>
      <c r="Q48" s="18" t="n">
        <v>389.79499712</v>
      </c>
      <c r="R48" s="20" t="n">
        <v>16.90846775</v>
      </c>
    </row>
    <row r="49" spans="1:18">
      <c r="A49" s="15" t="s">
        <v>446</v>
      </c>
      <c r="B49" s="17" t="n">
        <v>6349</v>
      </c>
      <c r="C49" s="18">
        <f>(52.0/B49*100)</f>
        <v/>
      </c>
      <c r="D49" s="19" t="n">
        <v>6297</v>
      </c>
      <c r="E49" s="18" t="n">
        <v>411.16243092</v>
      </c>
      <c r="F49" s="20" t="n">
        <v>5.51945455</v>
      </c>
      <c r="G49" s="18" t="n">
        <v>407.15634488</v>
      </c>
      <c r="H49" s="20" t="n">
        <v>4.36389155</v>
      </c>
      <c r="I49" s="18" t="s">
        <v>404</v>
      </c>
      <c r="J49" s="20" t="s">
        <v>404</v>
      </c>
      <c r="K49" s="18" t="s">
        <v>404</v>
      </c>
      <c r="L49" s="20" t="s">
        <v>404</v>
      </c>
      <c r="M49" s="18" t="s">
        <v>404</v>
      </c>
      <c r="N49" s="20" t="s">
        <v>404</v>
      </c>
      <c r="O49" s="18" t="s">
        <v>404</v>
      </c>
      <c r="P49" s="20" t="s">
        <v>404</v>
      </c>
      <c r="Q49" s="18" t="n">
        <v>413.09023575</v>
      </c>
      <c r="R49" s="20" t="n">
        <v>9.361400769999999</v>
      </c>
    </row>
    <row r="50" spans="1:18">
      <c r="A50" s="15" t="s">
        <v>447</v>
      </c>
      <c r="B50" s="17" t="n">
        <v>11795</v>
      </c>
      <c r="C50" s="18">
        <f>(1031.0/B50*100)</f>
        <v/>
      </c>
      <c r="D50" s="19" t="n">
        <v>10764</v>
      </c>
      <c r="E50" s="18" t="n">
        <v>388.82433801</v>
      </c>
      <c r="F50" s="20" t="n">
        <v>4.53897604</v>
      </c>
      <c r="G50" s="18" t="n">
        <v>395.01964332</v>
      </c>
      <c r="H50" s="20" t="n">
        <v>3.48560911</v>
      </c>
      <c r="I50" s="18" t="s">
        <v>404</v>
      </c>
      <c r="J50" s="20" t="s">
        <v>404</v>
      </c>
      <c r="K50" s="18" t="s">
        <v>404</v>
      </c>
      <c r="L50" s="20" t="s">
        <v>404</v>
      </c>
      <c r="M50" s="18" t="s">
        <v>404</v>
      </c>
      <c r="N50" s="20" t="s">
        <v>404</v>
      </c>
      <c r="O50" s="18" t="s">
        <v>404</v>
      </c>
      <c r="P50" s="20" t="s">
        <v>404</v>
      </c>
      <c r="Q50" s="18" t="n">
        <v>387.42793468</v>
      </c>
      <c r="R50" s="20" t="n">
        <v>12.49633361</v>
      </c>
    </row>
    <row r="51" spans="1:18">
      <c r="A51" s="15" t="s">
        <v>448</v>
      </c>
      <c r="B51" s="17" t="n">
        <v>6866</v>
      </c>
      <c r="C51" s="18">
        <f>(0.0/B51*100)</f>
        <v/>
      </c>
      <c r="D51" s="19" t="n">
        <v>6866</v>
      </c>
      <c r="E51" s="18" t="n">
        <v>399.21131675</v>
      </c>
      <c r="F51" s="20" t="n">
        <v>4.32814066</v>
      </c>
      <c r="G51" s="18" t="n">
        <v>402.15622865</v>
      </c>
      <c r="H51" s="20" t="n">
        <v>3.91448854</v>
      </c>
      <c r="I51" s="18" t="s">
        <v>404</v>
      </c>
      <c r="J51" s="20" t="s">
        <v>404</v>
      </c>
      <c r="K51" s="18" t="s">
        <v>404</v>
      </c>
      <c r="L51" s="20" t="s">
        <v>404</v>
      </c>
      <c r="M51" s="18" t="s">
        <v>404</v>
      </c>
      <c r="N51" s="20" t="s">
        <v>404</v>
      </c>
      <c r="O51" s="18" t="s">
        <v>404</v>
      </c>
      <c r="P51" s="20" t="s">
        <v>404</v>
      </c>
      <c r="Q51" s="18" t="n">
        <v>384.6480488</v>
      </c>
      <c r="R51" s="20" t="n">
        <v>10.384397</v>
      </c>
    </row>
    <row r="52" spans="1:18">
      <c r="A52" s="15" t="s">
        <v>449</v>
      </c>
      <c r="B52" s="17" t="n">
        <v>5809</v>
      </c>
      <c r="C52" s="18">
        <f>(0.0/B52*100)</f>
        <v/>
      </c>
      <c r="D52" s="19" t="n">
        <v>5809</v>
      </c>
      <c r="E52" s="18" t="n">
        <v>471.57157627</v>
      </c>
      <c r="F52" s="20" t="n">
        <v>4.17959138</v>
      </c>
      <c r="G52" s="18" t="n">
        <v>452.40000332</v>
      </c>
      <c r="H52" s="20" t="n">
        <v>6.002511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444.96150791</v>
      </c>
      <c r="F53" s="20" t="n">
        <v>2.25158392</v>
      </c>
      <c r="G53" s="18" t="n">
        <v>433.00484473</v>
      </c>
      <c r="H53" s="20" t="n">
        <v>2.00977154</v>
      </c>
      <c r="I53" s="18" t="s">
        <v>404</v>
      </c>
      <c r="J53" s="20" t="s">
        <v>404</v>
      </c>
      <c r="K53" s="18" t="s">
        <v>404</v>
      </c>
      <c r="L53" s="20" t="s">
        <v>404</v>
      </c>
      <c r="M53" s="18" t="s">
        <v>404</v>
      </c>
      <c r="N53" s="20" t="s">
        <v>404</v>
      </c>
      <c r="O53" s="18" t="s">
        <v>404</v>
      </c>
      <c r="P53" s="20" t="s">
        <v>404</v>
      </c>
      <c r="Q53" s="18" t="n">
        <v>379.91638297</v>
      </c>
      <c r="R53" s="20" t="n">
        <v>11.30461541</v>
      </c>
    </row>
    <row r="54" spans="1:18">
      <c r="A54" s="15" t="s">
        <v>451</v>
      </c>
      <c r="B54" s="17" t="n">
        <v>4740</v>
      </c>
      <c r="C54" s="18">
        <f>(199.0/B54*100)</f>
        <v/>
      </c>
      <c r="D54" s="19" t="n">
        <v>4541</v>
      </c>
      <c r="E54" s="18" t="n">
        <v>334.52229349</v>
      </c>
      <c r="F54" s="20" t="n">
        <v>4.82297002</v>
      </c>
      <c r="G54" s="18" t="n">
        <v>323.25341745</v>
      </c>
      <c r="H54" s="20" t="n">
        <v>4.43210524</v>
      </c>
      <c r="I54" s="18" t="s">
        <v>404</v>
      </c>
      <c r="J54" s="20" t="s">
        <v>404</v>
      </c>
      <c r="K54" s="18" t="s">
        <v>404</v>
      </c>
      <c r="L54" s="20" t="s">
        <v>404</v>
      </c>
      <c r="M54" s="18" t="s">
        <v>404</v>
      </c>
      <c r="N54" s="20" t="s">
        <v>404</v>
      </c>
      <c r="O54" s="18" t="s">
        <v>404</v>
      </c>
      <c r="P54" s="20" t="s">
        <v>404</v>
      </c>
      <c r="Q54" s="18" t="n">
        <v>306.06300497</v>
      </c>
      <c r="R54" s="20" t="n">
        <v>10.9494884</v>
      </c>
    </row>
    <row r="55" spans="1:18">
      <c r="A55" s="15" t="s">
        <v>452</v>
      </c>
      <c r="B55" s="17" t="n">
        <v>5316</v>
      </c>
      <c r="C55" s="18">
        <f>(43.0/B55*100)</f>
        <v/>
      </c>
      <c r="D55" s="19" t="n">
        <v>5273</v>
      </c>
      <c r="E55" s="18" t="n">
        <v>404.05166135</v>
      </c>
      <c r="F55" s="20" t="n">
        <v>5.31805355</v>
      </c>
      <c r="G55" s="18" t="n">
        <v>405.6231119</v>
      </c>
      <c r="H55" s="20" t="n">
        <v>4.02555703</v>
      </c>
      <c r="I55" s="18" t="s">
        <v>404</v>
      </c>
      <c r="J55" s="20" t="s">
        <v>404</v>
      </c>
      <c r="K55" s="18" t="s">
        <v>404</v>
      </c>
      <c r="L55" s="20" t="s">
        <v>404</v>
      </c>
      <c r="M55" s="18" t="s">
        <v>404</v>
      </c>
      <c r="N55" s="20" t="s">
        <v>404</v>
      </c>
      <c r="O55" s="18" t="s">
        <v>404</v>
      </c>
      <c r="P55" s="20" t="s">
        <v>404</v>
      </c>
      <c r="Q55" s="18" t="n">
        <v>333.75546716</v>
      </c>
      <c r="R55" s="20" t="n">
        <v>18.52986169</v>
      </c>
    </row>
    <row r="56" spans="1:18">
      <c r="A56" s="15" t="s">
        <v>453</v>
      </c>
      <c r="B56" s="17" t="n">
        <v>5359</v>
      </c>
      <c r="C56" s="18">
        <f>(0.0/B56*100)</f>
        <v/>
      </c>
      <c r="D56" s="19" t="n">
        <v>5359</v>
      </c>
      <c r="E56" s="18" t="n">
        <v>545.96028715</v>
      </c>
      <c r="F56" s="20" t="n">
        <v>3.39919912</v>
      </c>
      <c r="G56" s="18" t="n">
        <v>569.79698429</v>
      </c>
      <c r="H56" s="20" t="n">
        <v>9.821742670000001</v>
      </c>
      <c r="I56" s="18" t="s">
        <v>404</v>
      </c>
      <c r="J56" s="20" t="s">
        <v>404</v>
      </c>
      <c r="K56" s="18" t="s">
        <v>404</v>
      </c>
      <c r="L56" s="20" t="s">
        <v>404</v>
      </c>
      <c r="M56" s="18" t="s">
        <v>404</v>
      </c>
      <c r="N56" s="20" t="s">
        <v>404</v>
      </c>
      <c r="O56" s="18" t="s">
        <v>404</v>
      </c>
      <c r="P56" s="20" t="s">
        <v>404</v>
      </c>
      <c r="Q56" s="18" t="n">
        <v>533.60342819</v>
      </c>
      <c r="R56" s="20" t="n">
        <v>11.33385098</v>
      </c>
    </row>
    <row r="57" spans="1:18">
      <c r="A57" s="15" t="s">
        <v>454</v>
      </c>
      <c r="B57" s="17" t="n">
        <v>6513</v>
      </c>
      <c r="C57" s="18">
        <f>(0.0/B57*100)</f>
        <v/>
      </c>
      <c r="D57" s="19" t="n">
        <v>6513</v>
      </c>
      <c r="E57" s="18" t="n">
        <v>392.9741976</v>
      </c>
      <c r="F57" s="20" t="n">
        <v>5.66433727</v>
      </c>
      <c r="G57" s="18" t="n">
        <v>381.23099029</v>
      </c>
      <c r="H57" s="20" t="n">
        <v>4.30366052</v>
      </c>
      <c r="I57" s="18" t="s">
        <v>404</v>
      </c>
      <c r="J57" s="20" t="s">
        <v>404</v>
      </c>
      <c r="K57" s="18" t="s">
        <v>404</v>
      </c>
      <c r="L57" s="20" t="s">
        <v>404</v>
      </c>
      <c r="M57" s="18" t="s">
        <v>404</v>
      </c>
      <c r="N57" s="20" t="s">
        <v>404</v>
      </c>
      <c r="O57" s="18" t="s">
        <v>404</v>
      </c>
      <c r="P57" s="20" t="s">
        <v>404</v>
      </c>
      <c r="Q57" s="18" t="n">
        <v>381.04852999</v>
      </c>
      <c r="R57" s="20" t="n">
        <v>32.46375581</v>
      </c>
    </row>
    <row r="58" spans="1:18">
      <c r="A58" s="15" t="s">
        <v>455</v>
      </c>
      <c r="B58" s="17" t="n">
        <v>7267</v>
      </c>
      <c r="C58" s="18">
        <f>(0.0/B58*100)</f>
        <v/>
      </c>
      <c r="D58" s="19" t="n">
        <v>7267</v>
      </c>
      <c r="E58" s="18" t="n">
        <v>392.67527908</v>
      </c>
      <c r="F58" s="20" t="n">
        <v>7.94367103</v>
      </c>
      <c r="G58" s="18" t="n">
        <v>377.46983195</v>
      </c>
      <c r="H58" s="20" t="n">
        <v>3.41528948</v>
      </c>
      <c r="I58" s="18" t="s">
        <v>404</v>
      </c>
      <c r="J58" s="20" t="s">
        <v>404</v>
      </c>
      <c r="K58" s="18" t="s">
        <v>404</v>
      </c>
      <c r="L58" s="20" t="s">
        <v>404</v>
      </c>
      <c r="M58" s="18" t="s">
        <v>404</v>
      </c>
      <c r="N58" s="20" t="s">
        <v>404</v>
      </c>
      <c r="O58" s="18" t="s">
        <v>404</v>
      </c>
      <c r="P58" s="20" t="s">
        <v>404</v>
      </c>
      <c r="Q58" s="18" t="n">
        <v>360.8496735</v>
      </c>
      <c r="R58" s="20" t="n">
        <v>30.99763696</v>
      </c>
    </row>
    <row r="59" spans="1:18">
      <c r="A59" s="15" t="s">
        <v>456</v>
      </c>
      <c r="B59" s="17" t="n">
        <v>4826</v>
      </c>
      <c r="C59" s="18">
        <f>(0.0/B59*100)</f>
        <v/>
      </c>
      <c r="D59" s="19" t="n">
        <v>4826</v>
      </c>
      <c r="E59" s="18" t="n">
        <v>360.92748767</v>
      </c>
      <c r="F59" s="20" t="n">
        <v>5.00808665</v>
      </c>
      <c r="G59" s="18" t="n">
        <v>361.87564929</v>
      </c>
      <c r="H59" s="20" t="n">
        <v>1.48072161</v>
      </c>
      <c r="I59" s="18" t="s">
        <v>404</v>
      </c>
      <c r="J59" s="20" t="s">
        <v>404</v>
      </c>
      <c r="K59" s="18" t="s">
        <v>404</v>
      </c>
      <c r="L59" s="20" t="s">
        <v>404</v>
      </c>
      <c r="M59" s="18" t="s">
        <v>404</v>
      </c>
      <c r="N59" s="20" t="s">
        <v>404</v>
      </c>
      <c r="O59" s="18" t="s">
        <v>404</v>
      </c>
      <c r="P59" s="20" t="s">
        <v>404</v>
      </c>
      <c r="Q59" s="18" t="n">
        <v>320.07060968</v>
      </c>
      <c r="R59" s="20" t="n">
        <v>21.56699927</v>
      </c>
    </row>
    <row r="60" spans="1:18">
      <c r="A60" s="15" t="s">
        <v>457</v>
      </c>
      <c r="B60" s="17" t="n">
        <v>4546</v>
      </c>
      <c r="C60" s="18">
        <f>(0.0/B60*100)</f>
        <v/>
      </c>
      <c r="D60" s="19" t="n">
        <v>4546</v>
      </c>
      <c r="E60" s="18" t="n">
        <v>415.49929296</v>
      </c>
      <c r="F60" s="20" t="n">
        <v>8.682752260000001</v>
      </c>
      <c r="G60" s="18" t="n">
        <v>391.13874055</v>
      </c>
      <c r="H60" s="20" t="n">
        <v>4.90595571</v>
      </c>
      <c r="I60" s="18" t="s">
        <v>404</v>
      </c>
      <c r="J60" s="20" t="s">
        <v>404</v>
      </c>
      <c r="K60" s="18" t="s">
        <v>404</v>
      </c>
      <c r="L60" s="20" t="s">
        <v>404</v>
      </c>
      <c r="M60" s="18" t="s">
        <v>404</v>
      </c>
      <c r="N60" s="20" t="s">
        <v>404</v>
      </c>
      <c r="O60" s="18" t="s">
        <v>404</v>
      </c>
      <c r="P60" s="20" t="s">
        <v>404</v>
      </c>
      <c r="Q60" s="18" t="n">
        <v>332.86775684</v>
      </c>
      <c r="R60" s="20" t="n">
        <v>32.46703183</v>
      </c>
    </row>
    <row r="61" spans="1:18">
      <c r="A61" s="15" t="s">
        <v>458</v>
      </c>
      <c r="B61" s="17" t="n">
        <v>6525</v>
      </c>
      <c r="C61" s="18">
        <f>(0.0/B61*100)</f>
        <v/>
      </c>
      <c r="D61" s="19" t="n">
        <v>6525</v>
      </c>
      <c r="E61" s="18" t="n">
        <v>480.17749148</v>
      </c>
      <c r="F61" s="20" t="n">
        <v>2.72938902</v>
      </c>
      <c r="G61" s="18" t="n">
        <v>470.85447857</v>
      </c>
      <c r="H61" s="20" t="n">
        <v>7.25177631</v>
      </c>
      <c r="I61" s="18" t="s">
        <v>404</v>
      </c>
      <c r="J61" s="20" t="s">
        <v>404</v>
      </c>
      <c r="K61" s="18" t="s">
        <v>404</v>
      </c>
      <c r="L61" s="20" t="s">
        <v>404</v>
      </c>
      <c r="M61" s="18" t="s">
        <v>404</v>
      </c>
      <c r="N61" s="20" t="s">
        <v>404</v>
      </c>
      <c r="O61" s="18" t="s">
        <v>404</v>
      </c>
      <c r="P61" s="20" t="s">
        <v>404</v>
      </c>
      <c r="Q61" s="18" t="n">
        <v>506.74953297</v>
      </c>
      <c r="R61" s="20" t="n">
        <v>16.50628091</v>
      </c>
    </row>
    <row r="62" spans="1:18">
      <c r="A62" s="15" t="s">
        <v>459</v>
      </c>
      <c r="B62" s="17" t="n">
        <v>4476</v>
      </c>
      <c r="C62" s="18">
        <f>(0.0/B62*100)</f>
        <v/>
      </c>
      <c r="D62" s="19" t="n">
        <v>4476</v>
      </c>
      <c r="E62" s="18" t="n">
        <v>545.32805117</v>
      </c>
      <c r="F62" s="20" t="n">
        <v>1.1313628</v>
      </c>
      <c r="G62" s="18" t="n">
        <v>526.75363985</v>
      </c>
      <c r="H62" s="20" t="n">
        <v>4.72093779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378.59532685</v>
      </c>
      <c r="F63" s="20" t="n">
        <v>2.51986653</v>
      </c>
      <c r="G63" s="18" t="n">
        <v>364.08933417</v>
      </c>
      <c r="H63" s="20" t="n">
        <v>1.91073345</v>
      </c>
      <c r="I63" s="18" t="s">
        <v>404</v>
      </c>
      <c r="J63" s="20" t="s">
        <v>404</v>
      </c>
      <c r="K63" s="18" t="s">
        <v>404</v>
      </c>
      <c r="L63" s="20" t="s">
        <v>404</v>
      </c>
      <c r="M63" s="18" t="s">
        <v>404</v>
      </c>
      <c r="N63" s="20" t="s">
        <v>404</v>
      </c>
      <c r="O63" s="18" t="s">
        <v>404</v>
      </c>
      <c r="P63" s="20" t="s">
        <v>404</v>
      </c>
      <c r="Q63" s="18" t="n">
        <v>389.53322879</v>
      </c>
      <c r="R63" s="20" t="n">
        <v>7.14225202</v>
      </c>
    </row>
    <row r="64" spans="1:18">
      <c r="A64" s="15" t="s">
        <v>461</v>
      </c>
      <c r="B64" s="17" t="n">
        <v>3634</v>
      </c>
      <c r="C64" s="18">
        <f>(27.0/B64*100)</f>
        <v/>
      </c>
      <c r="D64" s="19" t="n">
        <v>3607</v>
      </c>
      <c r="E64" s="18" t="n">
        <v>466.70473797</v>
      </c>
      <c r="F64" s="20" t="n">
        <v>2.5591744</v>
      </c>
      <c r="G64" s="18" t="n">
        <v>485.39943849</v>
      </c>
      <c r="H64" s="20" t="n">
        <v>2.16164226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420.70004071</v>
      </c>
      <c r="F65" s="20" t="n">
        <v>3.99365968</v>
      </c>
      <c r="G65" s="18" t="n">
        <v>418.24675365</v>
      </c>
      <c r="H65" s="20" t="n">
        <v>4.29136173</v>
      </c>
      <c r="I65" s="18" t="s">
        <v>404</v>
      </c>
      <c r="J65" s="20" t="s">
        <v>404</v>
      </c>
      <c r="K65" s="18" t="s">
        <v>404</v>
      </c>
      <c r="L65" s="20" t="s">
        <v>404</v>
      </c>
      <c r="M65" s="18" t="s">
        <v>404</v>
      </c>
      <c r="N65" s="20" t="s">
        <v>404</v>
      </c>
      <c r="O65" s="18" t="s">
        <v>404</v>
      </c>
      <c r="P65" s="20" t="s">
        <v>404</v>
      </c>
      <c r="Q65" s="18" t="n">
        <v>425.60304177</v>
      </c>
      <c r="R65" s="20" t="n">
        <v>14.80552853</v>
      </c>
    </row>
    <row r="66" spans="1:18">
      <c r="A66" s="15" t="s">
        <v>463</v>
      </c>
      <c r="B66" s="17" t="n">
        <v>5665</v>
      </c>
      <c r="C66" s="18">
        <f>(0.0/B66*100)</f>
        <v/>
      </c>
      <c r="D66" s="19" t="n">
        <v>5665</v>
      </c>
      <c r="E66" s="18" t="n">
        <v>428.37338964</v>
      </c>
      <c r="F66" s="20" t="n">
        <v>1.86583146</v>
      </c>
      <c r="G66" s="18" t="n">
        <v>411.01421356</v>
      </c>
      <c r="H66" s="20" t="n">
        <v>2.02052391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390.45072253</v>
      </c>
      <c r="F67" s="20" t="n">
        <v>3.58711799</v>
      </c>
      <c r="G67" s="18" t="n">
        <v>380.14567932</v>
      </c>
      <c r="H67" s="20" t="n">
        <v>5.23063327</v>
      </c>
      <c r="I67" s="18" t="s">
        <v>404</v>
      </c>
      <c r="J67" s="20" t="s">
        <v>404</v>
      </c>
      <c r="K67" s="18" t="s">
        <v>404</v>
      </c>
      <c r="L67" s="20" t="s">
        <v>404</v>
      </c>
      <c r="M67" s="18" t="s">
        <v>404</v>
      </c>
      <c r="N67" s="20" t="s">
        <v>404</v>
      </c>
      <c r="O67" s="18" t="s">
        <v>404</v>
      </c>
      <c r="P67" s="20" t="s">
        <v>404</v>
      </c>
      <c r="Q67" s="18" t="n">
        <v>335.11066987</v>
      </c>
      <c r="R67" s="20" t="n">
        <v>24.38711027</v>
      </c>
    </row>
    <row r="68" spans="1:18">
      <c r="A68" s="15" t="s">
        <v>465</v>
      </c>
      <c r="B68" s="17" t="n">
        <v>12083</v>
      </c>
      <c r="C68" s="18">
        <f>(0.0/B68*100)</f>
        <v/>
      </c>
      <c r="D68" s="19" t="n">
        <v>12083</v>
      </c>
      <c r="E68" s="18" t="n">
        <v>433.91474486</v>
      </c>
      <c r="F68" s="20" t="n">
        <v>2.05930235</v>
      </c>
      <c r="G68" s="18" t="n">
        <v>387.1102695</v>
      </c>
      <c r="H68" s="20" t="n">
        <v>1.39461523</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448.16691498</v>
      </c>
      <c r="F69" s="20" t="n">
        <v>5.23231117</v>
      </c>
      <c r="G69" s="18" t="n">
        <v>438.13017453</v>
      </c>
      <c r="H69" s="20" t="n">
        <v>7.06519435</v>
      </c>
      <c r="I69" s="18" t="s">
        <v>404</v>
      </c>
      <c r="J69" s="20" t="s">
        <v>404</v>
      </c>
      <c r="K69" s="18" t="s">
        <v>404</v>
      </c>
      <c r="L69" s="20" t="s">
        <v>404</v>
      </c>
      <c r="M69" s="18" t="s">
        <v>404</v>
      </c>
      <c r="N69" s="20" t="s">
        <v>404</v>
      </c>
      <c r="O69" s="18" t="s">
        <v>404</v>
      </c>
      <c r="P69" s="20" t="s">
        <v>404</v>
      </c>
      <c r="Q69" s="18" t="n">
        <v>369.54171875</v>
      </c>
      <c r="R69" s="20" t="n">
        <v>10.35493309</v>
      </c>
    </row>
    <row r="70" spans="1:18">
      <c r="A70" s="15" t="s">
        <v>467</v>
      </c>
      <c r="B70" s="17" t="n">
        <v>6036</v>
      </c>
      <c r="C70" s="18">
        <f>(0.0/B70*100)</f>
        <v/>
      </c>
      <c r="D70" s="19" t="n">
        <v>6036</v>
      </c>
      <c r="E70" s="18" t="n">
        <v>497.98710212</v>
      </c>
      <c r="F70" s="20" t="n">
        <v>4.08535026</v>
      </c>
      <c r="G70" s="18" t="n">
        <v>490.39842324</v>
      </c>
      <c r="H70" s="20" t="n">
        <v>4.39895131</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565.01244833</v>
      </c>
      <c r="F71" s="20" t="n">
        <v>1.52862372</v>
      </c>
      <c r="G71" s="18" t="n">
        <v>555.15981211</v>
      </c>
      <c r="H71" s="20" t="n">
        <v>4.50119066</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542.61223034</v>
      </c>
      <c r="F72" s="20" t="n">
        <v>3.2780387</v>
      </c>
      <c r="G72" s="18" t="n">
        <v>543.61835472</v>
      </c>
      <c r="H72" s="20" t="n">
        <v>14.38471368</v>
      </c>
      <c r="I72" s="18" t="s">
        <v>404</v>
      </c>
      <c r="J72" s="20" t="s">
        <v>404</v>
      </c>
      <c r="K72" s="18" t="s">
        <v>404</v>
      </c>
      <c r="L72" s="20" t="s">
        <v>404</v>
      </c>
      <c r="M72" s="18" t="s">
        <v>404</v>
      </c>
      <c r="N72" s="20" t="s">
        <v>404</v>
      </c>
      <c r="O72" s="18" t="s">
        <v>404</v>
      </c>
      <c r="P72" s="20" t="s">
        <v>404</v>
      </c>
      <c r="Q72" s="18" t="n">
        <v>506.22129612</v>
      </c>
      <c r="R72" s="20" t="n">
        <v>20.25219428</v>
      </c>
    </row>
    <row r="73" spans="1:18">
      <c r="A73" s="15" t="s">
        <v>470</v>
      </c>
      <c r="B73" s="17" t="n">
        <v>8249</v>
      </c>
      <c r="C73" s="18">
        <f>(0.0/B73*100)</f>
        <v/>
      </c>
      <c r="D73" s="19" t="n">
        <v>8249</v>
      </c>
      <c r="E73" s="18" t="n">
        <v>418.31545978</v>
      </c>
      <c r="F73" s="20" t="n">
        <v>3.58145683</v>
      </c>
      <c r="G73" s="18" t="n">
        <v>409.51116672</v>
      </c>
      <c r="H73" s="20" t="n">
        <v>7.01505892</v>
      </c>
      <c r="I73" s="18" t="s">
        <v>404</v>
      </c>
      <c r="J73" s="20" t="s">
        <v>404</v>
      </c>
      <c r="K73" s="18" t="s">
        <v>404</v>
      </c>
      <c r="L73" s="20" t="s">
        <v>404</v>
      </c>
      <c r="M73" s="18" t="s">
        <v>404</v>
      </c>
      <c r="N73" s="20" t="s">
        <v>404</v>
      </c>
      <c r="O73" s="18" t="s">
        <v>404</v>
      </c>
      <c r="P73" s="20" t="s">
        <v>404</v>
      </c>
      <c r="Q73" s="18" t="n">
        <v>389.78057577</v>
      </c>
      <c r="R73" s="20" t="n">
        <v>15.4880875</v>
      </c>
    </row>
    <row r="74" spans="1:18">
      <c r="A74" s="15" t="s">
        <v>471</v>
      </c>
      <c r="B74" s="17" t="n">
        <v>4692</v>
      </c>
      <c r="C74" s="18">
        <f>(484.0/B74*100)</f>
        <v/>
      </c>
      <c r="D74" s="19" t="n">
        <v>4208</v>
      </c>
      <c r="E74" s="18" t="n">
        <v>420.33404013</v>
      </c>
      <c r="F74" s="20" t="n">
        <v>2.60311046</v>
      </c>
      <c r="G74" s="18" t="n">
        <v>412.42999621</v>
      </c>
      <c r="H74" s="20" t="n">
        <v>1.94511582</v>
      </c>
      <c r="I74" s="18" t="s">
        <v>404</v>
      </c>
      <c r="J74" s="20" t="s">
        <v>404</v>
      </c>
      <c r="K74" s="18" t="s">
        <v>404</v>
      </c>
      <c r="L74" s="20" t="s">
        <v>404</v>
      </c>
      <c r="M74" s="18" t="s">
        <v>404</v>
      </c>
      <c r="N74" s="20" t="s">
        <v>404</v>
      </c>
      <c r="O74" s="18" t="s">
        <v>404</v>
      </c>
      <c r="P74" s="20" t="s">
        <v>404</v>
      </c>
      <c r="Q74" s="18" t="n">
        <v>331.23156867</v>
      </c>
      <c r="R74" s="20" t="n">
        <v>14.42197778</v>
      </c>
    </row>
    <row r="75" spans="1:18">
      <c r="A75" s="15" t="s">
        <v>472</v>
      </c>
      <c r="B75" s="17" t="n">
        <v>5375</v>
      </c>
      <c r="C75" s="18">
        <f>(483.0/B75*100)</f>
        <v/>
      </c>
      <c r="D75" s="19" t="n">
        <v>4892</v>
      </c>
      <c r="E75" s="18" t="n">
        <v>362.39562772</v>
      </c>
      <c r="F75" s="20" t="n">
        <v>3.70896383</v>
      </c>
      <c r="G75" s="18" t="n">
        <v>377.18403798</v>
      </c>
      <c r="H75" s="20" t="n">
        <v>8.182088569999999</v>
      </c>
      <c r="I75" s="18" t="s">
        <v>404</v>
      </c>
      <c r="J75" s="20" t="s">
        <v>404</v>
      </c>
      <c r="K75" s="18" t="s">
        <v>404</v>
      </c>
      <c r="L75" s="20" t="s">
        <v>404</v>
      </c>
      <c r="M75" s="18" t="s">
        <v>404</v>
      </c>
      <c r="N75" s="20" t="s">
        <v>404</v>
      </c>
      <c r="O75" s="18" t="s">
        <v>404</v>
      </c>
      <c r="P75" s="20" t="s">
        <v>404</v>
      </c>
      <c r="Q75" s="18" t="n">
        <v>362.05570605</v>
      </c>
      <c r="R75" s="20" t="n">
        <v>22.11039319</v>
      </c>
    </row>
    <row r="76" spans="1:18">
      <c r="A76" s="15" t="s">
        <v>473</v>
      </c>
      <c r="B76" s="17" t="n">
        <v>14167</v>
      </c>
      <c r="C76" s="18">
        <f>(1400.0/B76*100)</f>
        <v/>
      </c>
      <c r="D76" s="19" t="n">
        <v>12767</v>
      </c>
      <c r="E76" s="18" t="n">
        <v>445.87904921</v>
      </c>
      <c r="F76" s="20" t="n">
        <v>5.55091436</v>
      </c>
      <c r="G76" s="18" t="n">
        <v>419.54679307</v>
      </c>
      <c r="H76" s="20" t="n">
        <v>3.5316049</v>
      </c>
      <c r="I76" s="18" t="s">
        <v>404</v>
      </c>
      <c r="J76" s="20" t="s">
        <v>404</v>
      </c>
      <c r="K76" s="18" t="s">
        <v>404</v>
      </c>
      <c r="L76" s="20" t="s">
        <v>404</v>
      </c>
      <c r="M76" s="18" t="s">
        <v>404</v>
      </c>
      <c r="N76" s="20" t="s">
        <v>404</v>
      </c>
      <c r="O76" s="18" t="s">
        <v>404</v>
      </c>
      <c r="P76" s="20" t="s">
        <v>404</v>
      </c>
      <c r="Q76" s="18" t="n">
        <v>426.74740913</v>
      </c>
      <c r="R76" s="20" t="n">
        <v>8.26819122</v>
      </c>
    </row>
    <row r="77" spans="1:18">
      <c r="A77" s="15" t="s">
        <v>474</v>
      </c>
      <c r="B77" s="17" t="n">
        <v>6062</v>
      </c>
      <c r="C77" s="18">
        <f>(0.0/B77*100)</f>
        <v/>
      </c>
      <c r="D77" s="19" t="n">
        <v>6062</v>
      </c>
      <c r="E77" s="18" t="n">
        <v>422.03328426</v>
      </c>
      <c r="F77" s="20" t="n">
        <v>3.30782052</v>
      </c>
      <c r="G77" s="18" t="n">
        <v>408.86855159</v>
      </c>
      <c r="H77" s="20" t="n">
        <v>6.08401161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499.07294409</v>
      </c>
      <c r="F78" s="20" t="n">
        <v>7.35120349</v>
      </c>
      <c r="G78" s="18" t="n">
        <v>491.21155021</v>
      </c>
      <c r="H78" s="20" t="n">
        <v>6.12248805</v>
      </c>
      <c r="I78" s="18" t="s">
        <v>404</v>
      </c>
      <c r="J78" s="20" t="s">
        <v>404</v>
      </c>
      <c r="K78" s="18" t="s">
        <v>404</v>
      </c>
      <c r="L78" s="20" t="s">
        <v>404</v>
      </c>
      <c r="M78" s="18" t="s">
        <v>404</v>
      </c>
      <c r="N78" s="20" t="s">
        <v>404</v>
      </c>
      <c r="O78" s="18" t="s">
        <v>404</v>
      </c>
      <c r="P78" s="20" t="s">
        <v>404</v>
      </c>
      <c r="Q78" s="18" t="n">
        <v>498.51359815</v>
      </c>
      <c r="R78" s="20" t="n">
        <v>10.50674322</v>
      </c>
    </row>
    <row customHeight="1" ht="25" r="79" spans="1:18">
      <c r="A79" s="15" t="s">
        <v>476</v>
      </c>
      <c r="B79" s="17" t="n">
        <v>1657</v>
      </c>
      <c r="C79" s="18">
        <f>(21.0/B79*100)</f>
        <v/>
      </c>
      <c r="D79" s="19" t="n">
        <v>1636</v>
      </c>
      <c r="E79" s="18" t="n">
        <v>463.81778688</v>
      </c>
      <c r="F79" s="20" t="n">
        <v>10.95965485</v>
      </c>
      <c r="G79" s="18" t="n">
        <v>451.57940675</v>
      </c>
      <c r="H79" s="20" t="n">
        <v>10.20370359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465.01659058</v>
      </c>
      <c r="F80" s="20" t="n">
        <v>5.87950172</v>
      </c>
      <c r="G80" s="18" t="n">
        <v>453.00901358</v>
      </c>
      <c r="H80" s="20" t="n">
        <v>5.90704027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445.61143637</v>
      </c>
      <c r="F81" s="20" t="n">
        <v>4.17591108</v>
      </c>
      <c r="G81" s="18" t="n">
        <v>446.91716379</v>
      </c>
      <c r="H81" s="20" t="n">
        <v>5.44259962</v>
      </c>
      <c r="I81" s="18" t="s">
        <v>404</v>
      </c>
      <c r="J81" s="20" t="s">
        <v>404</v>
      </c>
      <c r="K81" s="18" t="s">
        <v>404</v>
      </c>
      <c r="L81" s="20" t="s">
        <v>404</v>
      </c>
      <c r="M81" s="18" t="s">
        <v>404</v>
      </c>
      <c r="N81" s="20" t="s">
        <v>404</v>
      </c>
      <c r="O81" s="18" t="s">
        <v>404</v>
      </c>
      <c r="P81" s="20" t="s">
        <v>404</v>
      </c>
      <c r="Q81" s="18" t="n">
        <v>436.00999599</v>
      </c>
      <c r="R81" s="20" t="n">
        <v>13.03684667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492.91578119</v>
      </c>
      <c r="F7" s="20" t="n">
        <v>1.84852749</v>
      </c>
      <c r="G7" s="18" t="n">
        <v>510.26716354</v>
      </c>
      <c r="H7" s="20" t="n">
        <v>6.39448039</v>
      </c>
      <c r="I7" s="18" t="s">
        <v>404</v>
      </c>
      <c r="J7" s="20" t="s">
        <v>404</v>
      </c>
      <c r="K7" s="18" t="s">
        <v>404</v>
      </c>
      <c r="L7" s="20" t="s">
        <v>404</v>
      </c>
      <c r="M7" s="18" t="s">
        <v>404</v>
      </c>
      <c r="N7" s="20" t="s">
        <v>404</v>
      </c>
      <c r="O7" s="18" t="s">
        <v>404</v>
      </c>
      <c r="P7" s="20" t="s">
        <v>404</v>
      </c>
      <c r="Q7" s="18" t="n">
        <v>486.24769513</v>
      </c>
      <c r="R7" s="20" t="n">
        <v>9.70974371</v>
      </c>
    </row>
    <row r="8" spans="1:18">
      <c r="A8" s="15" t="s">
        <v>405</v>
      </c>
      <c r="B8" s="17" t="n">
        <v>7007</v>
      </c>
      <c r="C8" s="18">
        <f>(0.0/B8*100)</f>
        <v/>
      </c>
      <c r="D8" s="19" t="n">
        <v>7007</v>
      </c>
      <c r="E8" s="18" t="n">
        <v>472.43572421</v>
      </c>
      <c r="F8" s="20" t="n">
        <v>8.59210135</v>
      </c>
      <c r="G8" s="18" t="n">
        <v>507.91566611</v>
      </c>
      <c r="H8" s="20" t="n">
        <v>3.92997184</v>
      </c>
      <c r="I8" s="18" t="s">
        <v>404</v>
      </c>
      <c r="J8" s="20" t="s">
        <v>404</v>
      </c>
      <c r="K8" s="18" t="s">
        <v>404</v>
      </c>
      <c r="L8" s="20" t="s">
        <v>404</v>
      </c>
      <c r="M8" s="18" t="s">
        <v>404</v>
      </c>
      <c r="N8" s="20" t="s">
        <v>404</v>
      </c>
      <c r="O8" s="18" t="s">
        <v>404</v>
      </c>
      <c r="P8" s="20" t="s">
        <v>404</v>
      </c>
      <c r="Q8" s="18" t="n">
        <v>428.86727276</v>
      </c>
      <c r="R8" s="20" t="n">
        <v>21.38873514</v>
      </c>
    </row>
    <row r="9" spans="1:18">
      <c r="A9" s="15" t="s">
        <v>406</v>
      </c>
      <c r="B9" s="17" t="n">
        <v>9651</v>
      </c>
      <c r="C9" s="18">
        <f>(200.0/B9*100)</f>
        <v/>
      </c>
      <c r="D9" s="19" t="n">
        <v>9451</v>
      </c>
      <c r="E9" s="18" t="n">
        <v>504.23359459</v>
      </c>
      <c r="F9" s="20" t="n">
        <v>4.74288679</v>
      </c>
      <c r="G9" s="18" t="n">
        <v>515.24334967</v>
      </c>
      <c r="H9" s="20" t="n">
        <v>4.96217148</v>
      </c>
      <c r="I9" s="18" t="s">
        <v>404</v>
      </c>
      <c r="J9" s="20" t="s">
        <v>404</v>
      </c>
      <c r="K9" s="18" t="s">
        <v>404</v>
      </c>
      <c r="L9" s="20" t="s">
        <v>404</v>
      </c>
      <c r="M9" s="18" t="s">
        <v>404</v>
      </c>
      <c r="N9" s="20" t="s">
        <v>404</v>
      </c>
      <c r="O9" s="18" t="s">
        <v>404</v>
      </c>
      <c r="P9" s="20" t="s">
        <v>404</v>
      </c>
      <c r="Q9" s="18" t="n">
        <v>445.25569194</v>
      </c>
      <c r="R9" s="20" t="n">
        <v>18.90538365</v>
      </c>
    </row>
    <row r="10" spans="1:18">
      <c r="A10" s="15" t="s">
        <v>407</v>
      </c>
      <c r="B10" s="17" t="n">
        <v>20058</v>
      </c>
      <c r="C10" s="18">
        <f>(2798.0/B10*100)</f>
        <v/>
      </c>
      <c r="D10" s="19" t="n">
        <v>17260</v>
      </c>
      <c r="E10" s="18" t="n">
        <v>513.22807239</v>
      </c>
      <c r="F10" s="20" t="n">
        <v>2.60474675</v>
      </c>
      <c r="G10" s="18" t="n">
        <v>541.17009138</v>
      </c>
      <c r="H10" s="20" t="n">
        <v>5.72688026</v>
      </c>
      <c r="I10" s="18" t="s">
        <v>404</v>
      </c>
      <c r="J10" s="20" t="s">
        <v>404</v>
      </c>
      <c r="K10" s="18" t="s">
        <v>404</v>
      </c>
      <c r="L10" s="20" t="s">
        <v>404</v>
      </c>
      <c r="M10" s="18" t="s">
        <v>404</v>
      </c>
      <c r="N10" s="20" t="s">
        <v>404</v>
      </c>
      <c r="O10" s="18" t="s">
        <v>404</v>
      </c>
      <c r="P10" s="20" t="s">
        <v>404</v>
      </c>
      <c r="Q10" s="18" t="n">
        <v>493.25180192</v>
      </c>
      <c r="R10" s="20" t="n">
        <v>14.3736973</v>
      </c>
    </row>
    <row r="11" spans="1:18">
      <c r="A11" s="15" t="s">
        <v>408</v>
      </c>
      <c r="B11" s="17" t="n">
        <v>7053</v>
      </c>
      <c r="C11" s="18">
        <f>(137.0/B11*100)</f>
        <v/>
      </c>
      <c r="D11" s="19" t="n">
        <v>6916</v>
      </c>
      <c r="E11" s="18" t="n">
        <v>418.34168097</v>
      </c>
      <c r="F11" s="20" t="n">
        <v>5.83405545</v>
      </c>
      <c r="G11" s="18" t="n">
        <v>426.92866547</v>
      </c>
      <c r="H11" s="20" t="n">
        <v>3.82924902</v>
      </c>
      <c r="I11" s="18" t="s">
        <v>404</v>
      </c>
      <c r="J11" s="20" t="s">
        <v>404</v>
      </c>
      <c r="K11" s="18" t="s">
        <v>404</v>
      </c>
      <c r="L11" s="20" t="s">
        <v>404</v>
      </c>
      <c r="M11" s="18" t="s">
        <v>404</v>
      </c>
      <c r="N11" s="20" t="s">
        <v>404</v>
      </c>
      <c r="O11" s="18" t="s">
        <v>404</v>
      </c>
      <c r="P11" s="20" t="s">
        <v>404</v>
      </c>
      <c r="Q11" s="18" t="n">
        <v>395.05482384</v>
      </c>
      <c r="R11" s="20" t="n">
        <v>5.11076809</v>
      </c>
    </row>
    <row r="12" spans="1:18">
      <c r="A12" s="15" t="s">
        <v>409</v>
      </c>
      <c r="B12" s="17" t="n">
        <v>6894</v>
      </c>
      <c r="C12" s="18">
        <f>(106.0/B12*100)</f>
        <v/>
      </c>
      <c r="D12" s="19" t="n">
        <v>6788</v>
      </c>
      <c r="E12" s="18" t="n">
        <v>485.02179952</v>
      </c>
      <c r="F12" s="20" t="n">
        <v>3.83863345</v>
      </c>
      <c r="G12" s="18" t="n">
        <v>503.27440747</v>
      </c>
      <c r="H12" s="20" t="n">
        <v>4.74841038</v>
      </c>
      <c r="I12" s="18" t="s">
        <v>404</v>
      </c>
      <c r="J12" s="20" t="s">
        <v>404</v>
      </c>
      <c r="K12" s="18" t="s">
        <v>404</v>
      </c>
      <c r="L12" s="20" t="s">
        <v>404</v>
      </c>
      <c r="M12" s="18" t="s">
        <v>404</v>
      </c>
      <c r="N12" s="20" t="s">
        <v>404</v>
      </c>
      <c r="O12" s="18" t="s">
        <v>404</v>
      </c>
      <c r="P12" s="20" t="s">
        <v>404</v>
      </c>
      <c r="Q12" s="18" t="n">
        <v>457.45329221</v>
      </c>
      <c r="R12" s="20" t="n">
        <v>15.50877246</v>
      </c>
    </row>
    <row r="13" spans="1:18">
      <c r="A13" s="15" t="s">
        <v>410</v>
      </c>
      <c r="B13" s="17" t="n">
        <v>7161</v>
      </c>
      <c r="C13" s="18">
        <f>(1175.0/B13*100)</f>
        <v/>
      </c>
      <c r="D13" s="19" t="n">
        <v>5986</v>
      </c>
      <c r="E13" s="18" t="n">
        <v>509.73614139</v>
      </c>
      <c r="F13" s="20" t="n">
        <v>2.39903592</v>
      </c>
      <c r="G13" s="18" t="n">
        <v>536.04966702</v>
      </c>
      <c r="H13" s="20" t="n">
        <v>13.78126023</v>
      </c>
      <c r="I13" s="18" t="s">
        <v>404</v>
      </c>
      <c r="J13" s="20" t="s">
        <v>404</v>
      </c>
      <c r="K13" s="18" t="s">
        <v>404</v>
      </c>
      <c r="L13" s="20" t="s">
        <v>404</v>
      </c>
      <c r="M13" s="18" t="s">
        <v>404</v>
      </c>
      <c r="N13" s="20" t="s">
        <v>404</v>
      </c>
      <c r="O13" s="18" t="s">
        <v>404</v>
      </c>
      <c r="P13" s="20" t="s">
        <v>404</v>
      </c>
      <c r="Q13" s="18" t="n">
        <v>500.82994637</v>
      </c>
      <c r="R13" s="20" t="n">
        <v>10.22481272</v>
      </c>
    </row>
    <row r="14" spans="1:18">
      <c r="A14" s="15" t="s">
        <v>411</v>
      </c>
      <c r="B14" s="17" t="n">
        <v>5587</v>
      </c>
      <c r="C14" s="18">
        <f>(0.0/B14*100)</f>
        <v/>
      </c>
      <c r="D14" s="19" t="n">
        <v>5587</v>
      </c>
      <c r="E14" s="18" t="n">
        <v>513.29971344</v>
      </c>
      <c r="F14" s="20" t="n">
        <v>2.95954764</v>
      </c>
      <c r="G14" s="18" t="n">
        <v>527.66007195</v>
      </c>
      <c r="H14" s="20" t="n">
        <v>3.16230834</v>
      </c>
      <c r="I14" s="18" t="s">
        <v>404</v>
      </c>
      <c r="J14" s="20" t="s">
        <v>404</v>
      </c>
      <c r="K14" s="18" t="s">
        <v>404</v>
      </c>
      <c r="L14" s="20" t="s">
        <v>404</v>
      </c>
      <c r="M14" s="18" t="s">
        <v>404</v>
      </c>
      <c r="N14" s="20" t="s">
        <v>404</v>
      </c>
      <c r="O14" s="18" t="s">
        <v>404</v>
      </c>
      <c r="P14" s="20" t="s">
        <v>404</v>
      </c>
      <c r="Q14" s="18" t="n">
        <v>509.38342763</v>
      </c>
      <c r="R14" s="20" t="n">
        <v>12.37207539</v>
      </c>
    </row>
    <row r="15" spans="1:18">
      <c r="A15" s="15" t="s">
        <v>412</v>
      </c>
      <c r="B15" s="17" t="n">
        <v>5882</v>
      </c>
      <c r="C15" s="18">
        <f>(0.0/B15*100)</f>
        <v/>
      </c>
      <c r="D15" s="19" t="n">
        <v>5882</v>
      </c>
      <c r="E15" s="18" t="n">
        <v>510.93154629</v>
      </c>
      <c r="F15" s="20" t="n">
        <v>2.93848653</v>
      </c>
      <c r="G15" s="18" t="n">
        <v>510.32786484</v>
      </c>
      <c r="H15" s="20" t="n">
        <v>3.92783845</v>
      </c>
      <c r="I15" s="18" t="s">
        <v>404</v>
      </c>
      <c r="J15" s="20" t="s">
        <v>404</v>
      </c>
      <c r="K15" s="18" t="s">
        <v>404</v>
      </c>
      <c r="L15" s="20" t="s">
        <v>404</v>
      </c>
      <c r="M15" s="18" t="s">
        <v>404</v>
      </c>
      <c r="N15" s="20" t="s">
        <v>404</v>
      </c>
      <c r="O15" s="18" t="s">
        <v>404</v>
      </c>
      <c r="P15" s="20" t="s">
        <v>404</v>
      </c>
      <c r="Q15" s="18" t="n">
        <v>536.32294658</v>
      </c>
      <c r="R15" s="20" t="n">
        <v>24.25146137</v>
      </c>
    </row>
    <row r="16" spans="1:18">
      <c r="A16" s="15" t="s">
        <v>413</v>
      </c>
      <c r="B16" s="17" t="n">
        <v>6108</v>
      </c>
      <c r="C16" s="18">
        <f>(339.0/B16*100)</f>
        <v/>
      </c>
      <c r="D16" s="19" t="n">
        <v>5769</v>
      </c>
      <c r="E16" s="18" t="n">
        <v>481.21795109</v>
      </c>
      <c r="F16" s="20" t="n">
        <v>4.13433304</v>
      </c>
      <c r="G16" s="18" t="n">
        <v>513.11583117</v>
      </c>
      <c r="H16" s="20" t="n">
        <v>4.88354617</v>
      </c>
      <c r="I16" s="18" t="s">
        <v>404</v>
      </c>
      <c r="J16" s="20" t="s">
        <v>404</v>
      </c>
      <c r="K16" s="18" t="s">
        <v>404</v>
      </c>
      <c r="L16" s="20" t="s">
        <v>404</v>
      </c>
      <c r="M16" s="18" t="s">
        <v>404</v>
      </c>
      <c r="N16" s="20" t="s">
        <v>404</v>
      </c>
      <c r="O16" s="18" t="s">
        <v>404</v>
      </c>
      <c r="P16" s="20" t="s">
        <v>404</v>
      </c>
      <c r="Q16" s="18" t="n">
        <v>488.71603204</v>
      </c>
      <c r="R16" s="20" t="n">
        <v>38.48527986</v>
      </c>
    </row>
    <row r="17" spans="1:18">
      <c r="A17" s="15" t="s">
        <v>414</v>
      </c>
      <c r="B17" s="17" t="n">
        <v>6504</v>
      </c>
      <c r="C17" s="18">
        <f>(1325.0/B17*100)</f>
        <v/>
      </c>
      <c r="D17" s="19" t="n">
        <v>5179</v>
      </c>
      <c r="E17" s="18" t="n">
        <v>497.28770746</v>
      </c>
      <c r="F17" s="20" t="n">
        <v>5.85998414</v>
      </c>
      <c r="G17" s="18" t="n">
        <v>512.86942415</v>
      </c>
      <c r="H17" s="20" t="n">
        <v>5.20868053</v>
      </c>
      <c r="I17" s="18" t="s">
        <v>404</v>
      </c>
      <c r="J17" s="20" t="s">
        <v>404</v>
      </c>
      <c r="K17" s="18" t="s">
        <v>404</v>
      </c>
      <c r="L17" s="20" t="s">
        <v>404</v>
      </c>
      <c r="M17" s="18" t="s">
        <v>404</v>
      </c>
      <c r="N17" s="20" t="s">
        <v>404</v>
      </c>
      <c r="O17" s="18" t="s">
        <v>404</v>
      </c>
      <c r="P17" s="20" t="s">
        <v>404</v>
      </c>
      <c r="Q17" s="18" t="n">
        <v>531.4548392200001</v>
      </c>
      <c r="R17" s="20" t="n">
        <v>17.76288933</v>
      </c>
    </row>
    <row r="18" spans="1:18">
      <c r="A18" s="15" t="s">
        <v>415</v>
      </c>
      <c r="B18" s="17" t="n">
        <v>5532</v>
      </c>
      <c r="C18" s="18">
        <f>(0.0/B18*100)</f>
        <v/>
      </c>
      <c r="D18" s="19" t="n">
        <v>5532</v>
      </c>
      <c r="E18" s="18" t="n">
        <v>457.85905156</v>
      </c>
      <c r="F18" s="20" t="n">
        <v>5.95911187</v>
      </c>
      <c r="G18" s="18" t="n">
        <v>450.3732774</v>
      </c>
      <c r="H18" s="20" t="n">
        <v>5.80460869</v>
      </c>
      <c r="I18" s="18" t="s">
        <v>404</v>
      </c>
      <c r="J18" s="20" t="s">
        <v>404</v>
      </c>
      <c r="K18" s="18" t="s">
        <v>404</v>
      </c>
      <c r="L18" s="20" t="s">
        <v>404</v>
      </c>
      <c r="M18" s="18" t="s">
        <v>404</v>
      </c>
      <c r="N18" s="20" t="s">
        <v>404</v>
      </c>
      <c r="O18" s="18" t="s">
        <v>404</v>
      </c>
      <c r="P18" s="20" t="s">
        <v>404</v>
      </c>
      <c r="Q18" s="18" t="n">
        <v>444.8013802</v>
      </c>
      <c r="R18" s="20" t="n">
        <v>18.00164749</v>
      </c>
    </row>
    <row r="19" spans="1:18">
      <c r="A19" s="15" t="s">
        <v>416</v>
      </c>
      <c r="B19" s="17" t="n">
        <v>5658</v>
      </c>
      <c r="C19" s="18">
        <f>(327.0/B19*100)</f>
        <v/>
      </c>
      <c r="D19" s="19" t="n">
        <v>5331</v>
      </c>
      <c r="E19" s="18" t="n">
        <v>461.82681789</v>
      </c>
      <c r="F19" s="20" t="n">
        <v>5.34436872</v>
      </c>
      <c r="G19" s="18" t="n">
        <v>498.11577987</v>
      </c>
      <c r="H19" s="20" t="n">
        <v>5.51783077</v>
      </c>
      <c r="I19" s="18" t="s">
        <v>404</v>
      </c>
      <c r="J19" s="20" t="s">
        <v>404</v>
      </c>
      <c r="K19" s="18" t="s">
        <v>404</v>
      </c>
      <c r="L19" s="20" t="s">
        <v>404</v>
      </c>
      <c r="M19" s="18" t="s">
        <v>404</v>
      </c>
      <c r="N19" s="20" t="s">
        <v>404</v>
      </c>
      <c r="O19" s="18" t="s">
        <v>404</v>
      </c>
      <c r="P19" s="20" t="s">
        <v>404</v>
      </c>
      <c r="Q19" s="18" t="n">
        <v>476.63941949</v>
      </c>
      <c r="R19" s="20" t="n">
        <v>9.962587429999999</v>
      </c>
    </row>
    <row r="20" spans="1:18">
      <c r="A20" s="15" t="s">
        <v>417</v>
      </c>
      <c r="B20" s="17" t="n">
        <v>3371</v>
      </c>
      <c r="C20" s="18">
        <f>(24.0/B20*100)</f>
        <v/>
      </c>
      <c r="D20" s="19" t="n">
        <v>3347</v>
      </c>
      <c r="E20" s="18" t="n">
        <v>489.55416349</v>
      </c>
      <c r="F20" s="20" t="n">
        <v>2.30791737</v>
      </c>
      <c r="G20" s="18" t="n">
        <v>484.76483341</v>
      </c>
      <c r="H20" s="20" t="n">
        <v>3.80607673</v>
      </c>
      <c r="I20" s="18" t="s">
        <v>404</v>
      </c>
      <c r="J20" s="20" t="s">
        <v>404</v>
      </c>
      <c r="K20" s="18" t="s">
        <v>404</v>
      </c>
      <c r="L20" s="20" t="s">
        <v>404</v>
      </c>
      <c r="M20" s="18" t="s">
        <v>404</v>
      </c>
      <c r="N20" s="20" t="s">
        <v>404</v>
      </c>
      <c r="O20" s="18" t="s">
        <v>404</v>
      </c>
      <c r="P20" s="20" t="s">
        <v>404</v>
      </c>
      <c r="Q20" s="18" t="n">
        <v>445.23090776</v>
      </c>
      <c r="R20" s="20" t="n">
        <v>22.82089773</v>
      </c>
    </row>
    <row r="21" spans="1:18">
      <c r="A21" s="15" t="s">
        <v>418</v>
      </c>
      <c r="B21" s="17" t="n">
        <v>5741</v>
      </c>
      <c r="C21" s="18">
        <f>(0.0/B21*100)</f>
        <v/>
      </c>
      <c r="D21" s="19" t="n">
        <v>5741</v>
      </c>
      <c r="E21" s="18" t="n">
        <v>495.83604236</v>
      </c>
      <c r="F21" s="20" t="n">
        <v>4.24767399</v>
      </c>
      <c r="G21" s="18" t="n">
        <v>511.45519209</v>
      </c>
      <c r="H21" s="20" t="n">
        <v>2.68829252</v>
      </c>
      <c r="I21" s="18" t="s">
        <v>404</v>
      </c>
      <c r="J21" s="20" t="s">
        <v>404</v>
      </c>
      <c r="K21" s="18" t="s">
        <v>404</v>
      </c>
      <c r="L21" s="20" t="s">
        <v>404</v>
      </c>
      <c r="M21" s="18" t="s">
        <v>404</v>
      </c>
      <c r="N21" s="20" t="s">
        <v>404</v>
      </c>
      <c r="O21" s="18" t="s">
        <v>404</v>
      </c>
      <c r="P21" s="20" t="s">
        <v>404</v>
      </c>
      <c r="Q21" s="18" t="n">
        <v>493.27055706</v>
      </c>
      <c r="R21" s="20" t="n">
        <v>8.111127160000001</v>
      </c>
    </row>
    <row r="22" spans="1:18">
      <c r="A22" s="15" t="s">
        <v>419</v>
      </c>
      <c r="B22" s="17" t="n">
        <v>6598</v>
      </c>
      <c r="C22" s="18">
        <f>(0.0/B22*100)</f>
        <v/>
      </c>
      <c r="D22" s="19" t="n">
        <v>6598</v>
      </c>
      <c r="E22" s="18" t="n">
        <v>458.29152544</v>
      </c>
      <c r="F22" s="20" t="n">
        <v>5.99247384</v>
      </c>
      <c r="G22" s="18" t="n">
        <v>485.47845797</v>
      </c>
      <c r="H22" s="20" t="n">
        <v>8.41554953</v>
      </c>
      <c r="I22" s="18" t="s">
        <v>404</v>
      </c>
      <c r="J22" s="20" t="s">
        <v>404</v>
      </c>
      <c r="K22" s="18" t="s">
        <v>404</v>
      </c>
      <c r="L22" s="20" t="s">
        <v>404</v>
      </c>
      <c r="M22" s="18" t="s">
        <v>404</v>
      </c>
      <c r="N22" s="20" t="s">
        <v>404</v>
      </c>
      <c r="O22" s="18" t="s">
        <v>404</v>
      </c>
      <c r="P22" s="20" t="s">
        <v>404</v>
      </c>
      <c r="Q22" s="18" t="n">
        <v>476.72590824</v>
      </c>
      <c r="R22" s="20" t="n">
        <v>27.726976</v>
      </c>
    </row>
    <row r="23" spans="1:18">
      <c r="A23" s="15" t="s">
        <v>420</v>
      </c>
      <c r="B23" s="17" t="n">
        <v>11583</v>
      </c>
      <c r="C23" s="18">
        <f>(3123.0/B23*100)</f>
        <v/>
      </c>
      <c r="D23" s="19" t="n">
        <v>8460</v>
      </c>
      <c r="E23" s="18" t="n">
        <v>490.21191328</v>
      </c>
      <c r="F23" s="20" t="n">
        <v>7.08222617</v>
      </c>
      <c r="G23" s="18" t="n">
        <v>492.08637902</v>
      </c>
      <c r="H23" s="20" t="n">
        <v>4.36122423</v>
      </c>
      <c r="I23" s="18" t="s">
        <v>404</v>
      </c>
      <c r="J23" s="20" t="s">
        <v>404</v>
      </c>
      <c r="K23" s="18" t="s">
        <v>404</v>
      </c>
      <c r="L23" s="20" t="s">
        <v>404</v>
      </c>
      <c r="M23" s="18" t="s">
        <v>404</v>
      </c>
      <c r="N23" s="20" t="s">
        <v>404</v>
      </c>
      <c r="O23" s="18" t="s">
        <v>404</v>
      </c>
      <c r="P23" s="20" t="s">
        <v>404</v>
      </c>
      <c r="Q23" s="18" t="n">
        <v>522.72766388</v>
      </c>
      <c r="R23" s="20" t="n">
        <v>16.26930709</v>
      </c>
    </row>
    <row r="24" spans="1:18">
      <c r="A24" s="15" t="s">
        <v>421</v>
      </c>
      <c r="B24" s="17" t="n">
        <v>6647</v>
      </c>
      <c r="C24" s="18">
        <f>(0.0/B24*100)</f>
        <v/>
      </c>
      <c r="D24" s="19" t="n">
        <v>6647</v>
      </c>
      <c r="E24" s="18" t="n">
        <v>530.44926516</v>
      </c>
      <c r="F24" s="20" t="n">
        <v>3.90859394</v>
      </c>
      <c r="G24" s="18" t="n">
        <v>540.39171503</v>
      </c>
      <c r="H24" s="20" t="n">
        <v>9.2608538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533.07258112</v>
      </c>
      <c r="F25" s="20" t="n">
        <v>6.18361333</v>
      </c>
      <c r="G25" s="18" t="n">
        <v>517.97611872</v>
      </c>
      <c r="H25" s="20" t="n">
        <v>5.2959303</v>
      </c>
      <c r="I25" s="18" t="s">
        <v>404</v>
      </c>
      <c r="J25" s="20" t="s">
        <v>404</v>
      </c>
      <c r="K25" s="18" t="s">
        <v>404</v>
      </c>
      <c r="L25" s="20" t="s">
        <v>404</v>
      </c>
      <c r="M25" s="18" t="s">
        <v>404</v>
      </c>
      <c r="N25" s="20" t="s">
        <v>404</v>
      </c>
      <c r="O25" s="18" t="s">
        <v>404</v>
      </c>
      <c r="P25" s="20" t="s">
        <v>404</v>
      </c>
      <c r="Q25" s="18" t="n">
        <v>517.1904597499999</v>
      </c>
      <c r="R25" s="20" t="n">
        <v>37.95084955</v>
      </c>
    </row>
    <row r="26" spans="1:18">
      <c r="A26" s="15" t="s">
        <v>423</v>
      </c>
      <c r="B26" s="17" t="n">
        <v>4869</v>
      </c>
      <c r="C26" s="18">
        <f>(11.0/B26*100)</f>
        <v/>
      </c>
      <c r="D26" s="19" t="n">
        <v>4858</v>
      </c>
      <c r="E26" s="18" t="n">
        <v>479.09676155</v>
      </c>
      <c r="F26" s="20" t="n">
        <v>2.55079974</v>
      </c>
      <c r="G26" s="18" t="n">
        <v>491.71138125</v>
      </c>
      <c r="H26" s="20" t="n">
        <v>3.69788686</v>
      </c>
      <c r="I26" s="18" t="s">
        <v>404</v>
      </c>
      <c r="J26" s="20" t="s">
        <v>404</v>
      </c>
      <c r="K26" s="18" t="s">
        <v>404</v>
      </c>
      <c r="L26" s="20" t="s">
        <v>404</v>
      </c>
      <c r="M26" s="18" t="s">
        <v>404</v>
      </c>
      <c r="N26" s="20" t="s">
        <v>404</v>
      </c>
      <c r="O26" s="18" t="s">
        <v>404</v>
      </c>
      <c r="P26" s="20" t="s">
        <v>404</v>
      </c>
      <c r="Q26" s="18" t="n">
        <v>451.60781283</v>
      </c>
      <c r="R26" s="20" t="n">
        <v>11.87694938</v>
      </c>
    </row>
    <row r="27" spans="1:18">
      <c r="A27" s="15" t="s">
        <v>424</v>
      </c>
      <c r="B27" s="17" t="n">
        <v>5299</v>
      </c>
      <c r="C27" s="18">
        <f>(0.0/B27*100)</f>
        <v/>
      </c>
      <c r="D27" s="19" t="n">
        <v>5299</v>
      </c>
      <c r="E27" s="18" t="n">
        <v>485.72811405</v>
      </c>
      <c r="F27" s="20" t="n">
        <v>1.30061847</v>
      </c>
      <c r="G27" s="18" t="n">
        <v>487.46513211</v>
      </c>
      <c r="H27" s="20" t="n">
        <v>4.69206426</v>
      </c>
      <c r="I27" s="18" t="s">
        <v>404</v>
      </c>
      <c r="J27" s="20" t="s">
        <v>404</v>
      </c>
      <c r="K27" s="18" t="s">
        <v>404</v>
      </c>
      <c r="L27" s="20" t="s">
        <v>404</v>
      </c>
      <c r="M27" s="18" t="s">
        <v>404</v>
      </c>
      <c r="N27" s="20" t="s">
        <v>404</v>
      </c>
      <c r="O27" s="18" t="s">
        <v>404</v>
      </c>
      <c r="P27" s="20" t="s">
        <v>404</v>
      </c>
      <c r="Q27" s="18" t="n">
        <v>470.67308162</v>
      </c>
      <c r="R27" s="20" t="n">
        <v>18.68383272</v>
      </c>
    </row>
    <row r="28" spans="1:18">
      <c r="A28" s="15" t="s">
        <v>425</v>
      </c>
      <c r="B28" s="17" t="n">
        <v>7568</v>
      </c>
      <c r="C28" s="18">
        <f>(0.0/B28*100)</f>
        <v/>
      </c>
      <c r="D28" s="19" t="n">
        <v>7568</v>
      </c>
      <c r="E28" s="18" t="n">
        <v>421.45366981</v>
      </c>
      <c r="F28" s="20" t="n">
        <v>4.76277264</v>
      </c>
      <c r="G28" s="18" t="n">
        <v>402.60504421</v>
      </c>
      <c r="H28" s="20" t="n">
        <v>3.09079349</v>
      </c>
      <c r="I28" s="18" t="s">
        <v>404</v>
      </c>
      <c r="J28" s="20" t="s">
        <v>404</v>
      </c>
      <c r="K28" s="18" t="s">
        <v>404</v>
      </c>
      <c r="L28" s="20" t="s">
        <v>404</v>
      </c>
      <c r="M28" s="18" t="s">
        <v>404</v>
      </c>
      <c r="N28" s="20" t="s">
        <v>404</v>
      </c>
      <c r="O28" s="18" t="s">
        <v>404</v>
      </c>
      <c r="P28" s="20" t="s">
        <v>404</v>
      </c>
      <c r="Q28" s="18" t="n">
        <v>375.40814997</v>
      </c>
      <c r="R28" s="20" t="n">
        <v>12.37243415</v>
      </c>
    </row>
    <row r="29" spans="1:18">
      <c r="A29" s="15" t="s">
        <v>426</v>
      </c>
      <c r="B29" s="17" t="n">
        <v>5385</v>
      </c>
      <c r="C29" s="18">
        <f>(1123.0/B29*100)</f>
        <v/>
      </c>
      <c r="D29" s="19" t="n">
        <v>4262</v>
      </c>
      <c r="E29" s="18" t="n">
        <v>501.79725432</v>
      </c>
      <c r="F29" s="20" t="n">
        <v>7.53748317</v>
      </c>
      <c r="G29" s="18" t="n">
        <v>526.08348128</v>
      </c>
      <c r="H29" s="20" t="n">
        <v>8.70755245</v>
      </c>
      <c r="I29" s="18" t="s">
        <v>404</v>
      </c>
      <c r="J29" s="20" t="s">
        <v>404</v>
      </c>
      <c r="K29" s="18" t="s">
        <v>404</v>
      </c>
      <c r="L29" s="20" t="s">
        <v>404</v>
      </c>
      <c r="M29" s="18" t="s">
        <v>404</v>
      </c>
      <c r="N29" s="20" t="s">
        <v>404</v>
      </c>
      <c r="O29" s="18" t="s">
        <v>404</v>
      </c>
      <c r="P29" s="20" t="s">
        <v>404</v>
      </c>
      <c r="Q29" s="18" t="n">
        <v>501.40317156</v>
      </c>
      <c r="R29" s="20" t="n">
        <v>15.82955879</v>
      </c>
    </row>
    <row r="30" spans="1:18">
      <c r="A30" s="15" t="s">
        <v>427</v>
      </c>
      <c r="B30" s="17" t="n">
        <v>4520</v>
      </c>
      <c r="C30" s="18">
        <f>(929.0/B30*100)</f>
        <v/>
      </c>
      <c r="D30" s="19" t="n">
        <v>3591</v>
      </c>
      <c r="E30" s="18" t="n">
        <v>497.08567552</v>
      </c>
      <c r="F30" s="20" t="n">
        <v>3.17350569</v>
      </c>
      <c r="G30" s="18" t="n">
        <v>495.84524811</v>
      </c>
      <c r="H30" s="20" t="n">
        <v>7.48695583</v>
      </c>
      <c r="I30" s="18" t="s">
        <v>404</v>
      </c>
      <c r="J30" s="20" t="s">
        <v>404</v>
      </c>
      <c r="K30" s="18" t="s">
        <v>404</v>
      </c>
      <c r="L30" s="20" t="s">
        <v>404</v>
      </c>
      <c r="M30" s="18" t="s">
        <v>404</v>
      </c>
      <c r="N30" s="20" t="s">
        <v>404</v>
      </c>
      <c r="O30" s="18" t="s">
        <v>404</v>
      </c>
      <c r="P30" s="20" t="s">
        <v>404</v>
      </c>
      <c r="Q30" s="18" t="n">
        <v>491.41817842</v>
      </c>
      <c r="R30" s="20" t="n">
        <v>7.46506202</v>
      </c>
    </row>
    <row r="31" spans="1:18">
      <c r="A31" s="15" t="s">
        <v>428</v>
      </c>
      <c r="B31" s="17" t="n">
        <v>5456</v>
      </c>
      <c r="C31" s="18">
        <f>(502.0/B31*100)</f>
        <v/>
      </c>
      <c r="D31" s="19" t="n">
        <v>4954</v>
      </c>
      <c r="E31" s="18" t="n">
        <v>501.43218747</v>
      </c>
      <c r="F31" s="20" t="n">
        <v>3.3863009</v>
      </c>
      <c r="G31" s="18" t="n">
        <v>502.2932751</v>
      </c>
      <c r="H31" s="20" t="n">
        <v>2.88341162</v>
      </c>
      <c r="I31" s="18" t="s">
        <v>404</v>
      </c>
      <c r="J31" s="20" t="s">
        <v>404</v>
      </c>
      <c r="K31" s="18" t="s">
        <v>404</v>
      </c>
      <c r="L31" s="20" t="s">
        <v>404</v>
      </c>
      <c r="M31" s="18" t="s">
        <v>404</v>
      </c>
      <c r="N31" s="20" t="s">
        <v>404</v>
      </c>
      <c r="O31" s="18" t="s">
        <v>404</v>
      </c>
      <c r="P31" s="20" t="s">
        <v>404</v>
      </c>
      <c r="Q31" s="18" t="n">
        <v>501.72322961</v>
      </c>
      <c r="R31" s="20" t="n">
        <v>11.93367851</v>
      </c>
    </row>
    <row r="32" spans="1:18">
      <c r="A32" s="15" t="s">
        <v>429</v>
      </c>
      <c r="B32" s="17" t="n">
        <v>4478</v>
      </c>
      <c r="C32" s="18">
        <f>(0.0/B32*100)</f>
        <v/>
      </c>
      <c r="D32" s="19" t="n">
        <v>4478</v>
      </c>
      <c r="E32" s="18" t="n">
        <v>503.10932232</v>
      </c>
      <c r="F32" s="20" t="n">
        <v>3.35907853</v>
      </c>
      <c r="G32" s="18" t="n">
        <v>506.00880666</v>
      </c>
      <c r="H32" s="20" t="n">
        <v>4.97508024</v>
      </c>
      <c r="I32" s="18" t="s">
        <v>404</v>
      </c>
      <c r="J32" s="20" t="s">
        <v>404</v>
      </c>
      <c r="K32" s="18" t="s">
        <v>404</v>
      </c>
      <c r="L32" s="20" t="s">
        <v>404</v>
      </c>
      <c r="M32" s="18" t="s">
        <v>404</v>
      </c>
      <c r="N32" s="20" t="s">
        <v>404</v>
      </c>
      <c r="O32" s="18" t="s">
        <v>404</v>
      </c>
      <c r="P32" s="20" t="s">
        <v>404</v>
      </c>
      <c r="Q32" s="18" t="n">
        <v>540.91184613</v>
      </c>
      <c r="R32" s="20" t="n">
        <v>8.655846110000001</v>
      </c>
    </row>
    <row r="33" spans="1:18">
      <c r="A33" s="15" t="s">
        <v>430</v>
      </c>
      <c r="B33" s="17" t="n">
        <v>7325</v>
      </c>
      <c r="C33" s="18">
        <f>(29.0/B33*100)</f>
        <v/>
      </c>
      <c r="D33" s="19" t="n">
        <v>7296</v>
      </c>
      <c r="E33" s="18" t="n">
        <v>492.01867285</v>
      </c>
      <c r="F33" s="20" t="n">
        <v>3.40402402</v>
      </c>
      <c r="G33" s="18" t="n">
        <v>486.647925</v>
      </c>
      <c r="H33" s="20" t="n">
        <v>5.43895758</v>
      </c>
      <c r="I33" s="18" t="s">
        <v>404</v>
      </c>
      <c r="J33" s="20" t="s">
        <v>404</v>
      </c>
      <c r="K33" s="18" t="s">
        <v>404</v>
      </c>
      <c r="L33" s="20" t="s">
        <v>404</v>
      </c>
      <c r="M33" s="18" t="s">
        <v>404</v>
      </c>
      <c r="N33" s="20" t="s">
        <v>404</v>
      </c>
      <c r="O33" s="18" t="s">
        <v>404</v>
      </c>
      <c r="P33" s="20" t="s">
        <v>404</v>
      </c>
      <c r="Q33" s="18" t="n">
        <v>525.80840204</v>
      </c>
      <c r="R33" s="20" t="n">
        <v>22.92542622</v>
      </c>
    </row>
    <row r="34" spans="1:18">
      <c r="A34" s="15" t="s">
        <v>431</v>
      </c>
      <c r="B34" s="17" t="n">
        <v>6350</v>
      </c>
      <c r="C34" s="18">
        <f>(0.0/B34*100)</f>
        <v/>
      </c>
      <c r="D34" s="19" t="n">
        <v>6350</v>
      </c>
      <c r="E34" s="18" t="n">
        <v>463.48572487</v>
      </c>
      <c r="F34" s="20" t="n">
        <v>3.67208216</v>
      </c>
      <c r="G34" s="18" t="n">
        <v>489.60822938</v>
      </c>
      <c r="H34" s="20" t="n">
        <v>6.04926549</v>
      </c>
      <c r="I34" s="18" t="s">
        <v>404</v>
      </c>
      <c r="J34" s="20" t="s">
        <v>404</v>
      </c>
      <c r="K34" s="18" t="s">
        <v>404</v>
      </c>
      <c r="L34" s="20" t="s">
        <v>404</v>
      </c>
      <c r="M34" s="18" t="s">
        <v>404</v>
      </c>
      <c r="N34" s="20" t="s">
        <v>404</v>
      </c>
      <c r="O34" s="18" t="s">
        <v>404</v>
      </c>
      <c r="P34" s="20" t="s">
        <v>404</v>
      </c>
      <c r="Q34" s="18" t="n">
        <v>505.68392948</v>
      </c>
      <c r="R34" s="20" t="n">
        <v>7.48765328</v>
      </c>
    </row>
    <row r="35" spans="1:18">
      <c r="A35" s="15" t="s">
        <v>432</v>
      </c>
      <c r="B35" s="17" t="n">
        <v>6406</v>
      </c>
      <c r="C35" s="18">
        <f>(443.0/B35*100)</f>
        <v/>
      </c>
      <c r="D35" s="19" t="n">
        <v>5963</v>
      </c>
      <c r="E35" s="18" t="n">
        <v>502.51635488</v>
      </c>
      <c r="F35" s="20" t="n">
        <v>1.87297718</v>
      </c>
      <c r="G35" s="18" t="n">
        <v>520.70355805</v>
      </c>
      <c r="H35" s="20" t="n">
        <v>1.73976408</v>
      </c>
      <c r="I35" s="18" t="s">
        <v>404</v>
      </c>
      <c r="J35" s="20" t="s">
        <v>404</v>
      </c>
      <c r="K35" s="18" t="s">
        <v>404</v>
      </c>
      <c r="L35" s="20" t="s">
        <v>404</v>
      </c>
      <c r="M35" s="18" t="s">
        <v>404</v>
      </c>
      <c r="N35" s="20" t="s">
        <v>404</v>
      </c>
      <c r="O35" s="18" t="s">
        <v>404</v>
      </c>
      <c r="P35" s="20" t="s">
        <v>404</v>
      </c>
      <c r="Q35" s="18" t="n">
        <v>553.01551878</v>
      </c>
      <c r="R35" s="20" t="n">
        <v>12.75881201</v>
      </c>
    </row>
    <row r="36" spans="1:18">
      <c r="A36" s="15" t="s">
        <v>433</v>
      </c>
      <c r="B36" s="17" t="n">
        <v>6736</v>
      </c>
      <c r="C36" s="18">
        <f>(10.0/B36*100)</f>
        <v/>
      </c>
      <c r="D36" s="19" t="n">
        <v>6726</v>
      </c>
      <c r="E36" s="18" t="n">
        <v>483.30022756</v>
      </c>
      <c r="F36" s="20" t="n">
        <v>4.63097908</v>
      </c>
      <c r="G36" s="18" t="n">
        <v>486.94252607</v>
      </c>
      <c r="H36" s="20" t="n">
        <v>2.62275465</v>
      </c>
      <c r="I36" s="18" t="s">
        <v>404</v>
      </c>
      <c r="J36" s="20" t="s">
        <v>404</v>
      </c>
      <c r="K36" s="18" t="s">
        <v>404</v>
      </c>
      <c r="L36" s="20" t="s">
        <v>404</v>
      </c>
      <c r="M36" s="18" t="s">
        <v>404</v>
      </c>
      <c r="N36" s="20" t="s">
        <v>404</v>
      </c>
      <c r="O36" s="18" t="s">
        <v>404</v>
      </c>
      <c r="P36" s="20" t="s">
        <v>404</v>
      </c>
      <c r="Q36" s="18" t="n">
        <v>511.31897033</v>
      </c>
      <c r="R36" s="20" t="n">
        <v>4.75607199</v>
      </c>
    </row>
    <row r="37" spans="1:18">
      <c r="A37" s="15" t="s">
        <v>434</v>
      </c>
      <c r="B37" s="17" t="n">
        <v>5458</v>
      </c>
      <c r="C37" s="18">
        <f>(0.0/B37*100)</f>
        <v/>
      </c>
      <c r="D37" s="19" t="n">
        <v>5458</v>
      </c>
      <c r="E37" s="18" t="n">
        <v>494.00462713</v>
      </c>
      <c r="F37" s="20" t="n">
        <v>3.40781486</v>
      </c>
      <c r="G37" s="18" t="n">
        <v>493.0429327</v>
      </c>
      <c r="H37" s="20" t="n">
        <v>8.865403710000001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506.601915</v>
      </c>
      <c r="F38" s="20" t="n">
        <v>5.12903659</v>
      </c>
      <c r="G38" s="18" t="n">
        <v>534.95969986</v>
      </c>
      <c r="H38" s="20" t="n">
        <v>5.34124912</v>
      </c>
      <c r="I38" s="18" t="s">
        <v>404</v>
      </c>
      <c r="J38" s="20" t="s">
        <v>404</v>
      </c>
      <c r="K38" s="18" t="s">
        <v>404</v>
      </c>
      <c r="L38" s="20" t="s">
        <v>404</v>
      </c>
      <c r="M38" s="18" t="s">
        <v>404</v>
      </c>
      <c r="N38" s="20" t="s">
        <v>404</v>
      </c>
      <c r="O38" s="18" t="s">
        <v>404</v>
      </c>
      <c r="P38" s="20" t="s">
        <v>404</v>
      </c>
      <c r="Q38" s="18" t="n">
        <v>492.39090114</v>
      </c>
      <c r="R38" s="20" t="n">
        <v>9.113124089999999</v>
      </c>
    </row>
    <row r="39" spans="1:18">
      <c r="A39" s="15" t="s">
        <v>436</v>
      </c>
      <c r="B39" s="17" t="n">
        <v>5895</v>
      </c>
      <c r="C39" s="18">
        <f>(0.0/B39*100)</f>
        <v/>
      </c>
      <c r="D39" s="19" t="n">
        <v>5895</v>
      </c>
      <c r="E39" s="18" t="n">
        <v>416.27801391</v>
      </c>
      <c r="F39" s="20" t="n">
        <v>8.217130190000001</v>
      </c>
      <c r="G39" s="18" t="n">
        <v>423.20672144</v>
      </c>
      <c r="H39" s="20" t="n">
        <v>5.615618</v>
      </c>
      <c r="I39" s="18" t="s">
        <v>404</v>
      </c>
      <c r="J39" s="20" t="s">
        <v>404</v>
      </c>
      <c r="K39" s="18" t="s">
        <v>404</v>
      </c>
      <c r="L39" s="20" t="s">
        <v>404</v>
      </c>
      <c r="M39" s="18" t="s">
        <v>404</v>
      </c>
      <c r="N39" s="20" t="s">
        <v>404</v>
      </c>
      <c r="O39" s="18" t="s">
        <v>404</v>
      </c>
      <c r="P39" s="20" t="s">
        <v>404</v>
      </c>
      <c r="Q39" s="18" t="n">
        <v>380.33562704</v>
      </c>
      <c r="R39" s="20" t="n">
        <v>12.05635212</v>
      </c>
    </row>
    <row r="40" spans="1:18">
      <c r="A40" s="15" t="s">
        <v>437</v>
      </c>
      <c r="B40" s="17" t="n">
        <v>14157</v>
      </c>
      <c r="C40" s="18">
        <f>(2650.0/B40*100)</f>
        <v/>
      </c>
      <c r="D40" s="19" t="n">
        <v>11507</v>
      </c>
      <c r="E40" s="18" t="n">
        <v>492.14213841</v>
      </c>
      <c r="F40" s="20" t="n">
        <v>3.21508504</v>
      </c>
      <c r="G40" s="18" t="n">
        <v>512.1784142499999</v>
      </c>
      <c r="H40" s="20" t="n">
        <v>19.49280146</v>
      </c>
      <c r="I40" s="18" t="s">
        <v>404</v>
      </c>
      <c r="J40" s="20" t="s">
        <v>404</v>
      </c>
      <c r="K40" s="18" t="s">
        <v>404</v>
      </c>
      <c r="L40" s="20" t="s">
        <v>404</v>
      </c>
      <c r="M40" s="18" t="s">
        <v>404</v>
      </c>
      <c r="N40" s="20" t="s">
        <v>404</v>
      </c>
      <c r="O40" s="18" t="s">
        <v>404</v>
      </c>
      <c r="P40" s="20" t="s">
        <v>404</v>
      </c>
      <c r="Q40" s="18" t="n">
        <v>494.7924521</v>
      </c>
      <c r="R40" s="20" t="n">
        <v>11.89171625</v>
      </c>
    </row>
    <row r="41" spans="1:18">
      <c r="A41" s="15" t="s">
        <v>438</v>
      </c>
      <c r="B41" s="17" t="n">
        <v>5712</v>
      </c>
      <c r="C41" s="18">
        <f>(70.0/B41*100)</f>
        <v/>
      </c>
      <c r="D41" s="19" t="n">
        <v>5642</v>
      </c>
      <c r="E41" s="18" t="n">
        <v>469.41187325</v>
      </c>
      <c r="F41" s="20" t="n">
        <v>3.27352885</v>
      </c>
      <c r="G41" s="18" t="n">
        <v>478.23293841</v>
      </c>
      <c r="H41" s="20" t="n">
        <v>7.99199945</v>
      </c>
      <c r="I41" s="18" t="s">
        <v>404</v>
      </c>
      <c r="J41" s="20" t="s">
        <v>404</v>
      </c>
      <c r="K41" s="18" t="s">
        <v>404</v>
      </c>
      <c r="L41" s="20" t="s">
        <v>404</v>
      </c>
      <c r="M41" s="18" t="s">
        <v>404</v>
      </c>
      <c r="N41" s="20" t="s">
        <v>404</v>
      </c>
      <c r="O41" s="18" t="s">
        <v>404</v>
      </c>
      <c r="P41" s="20" t="s">
        <v>404</v>
      </c>
      <c r="Q41" s="18" t="n">
        <v>477.59456423</v>
      </c>
      <c r="R41" s="20" t="n">
        <v>32.63363167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414.55620556</v>
      </c>
      <c r="F44" s="20" t="n">
        <v>5.69451953</v>
      </c>
      <c r="G44" s="18" t="n">
        <v>411.08907135</v>
      </c>
      <c r="H44" s="20" t="n">
        <v>4.56964083</v>
      </c>
      <c r="I44" s="18" t="s">
        <v>404</v>
      </c>
      <c r="J44" s="20" t="s">
        <v>404</v>
      </c>
      <c r="K44" s="18" t="s">
        <v>404</v>
      </c>
      <c r="L44" s="20" t="s">
        <v>404</v>
      </c>
      <c r="M44" s="18" t="s">
        <v>404</v>
      </c>
      <c r="N44" s="20" t="s">
        <v>404</v>
      </c>
      <c r="O44" s="18" t="s">
        <v>404</v>
      </c>
      <c r="P44" s="20" t="s">
        <v>404</v>
      </c>
      <c r="Q44" s="18" t="n">
        <v>424.11074377</v>
      </c>
      <c r="R44" s="20" t="n">
        <v>22.80088607</v>
      </c>
    </row>
    <row r="45" spans="1:18">
      <c r="A45" s="15" t="s">
        <v>442</v>
      </c>
      <c r="B45" s="17" t="n">
        <v>5519</v>
      </c>
      <c r="C45" s="18">
        <f>(0.0/B45*100)</f>
        <v/>
      </c>
      <c r="D45" s="19" t="n">
        <v>5519</v>
      </c>
      <c r="E45" s="18" t="n">
        <v>354.52224175</v>
      </c>
      <c r="F45" s="20" t="n">
        <v>3.96223778</v>
      </c>
      <c r="G45" s="18" t="n">
        <v>368.38562531</v>
      </c>
      <c r="H45" s="20" t="n">
        <v>6.14835022</v>
      </c>
      <c r="I45" s="18" t="s">
        <v>404</v>
      </c>
      <c r="J45" s="20" t="s">
        <v>404</v>
      </c>
      <c r="K45" s="18" t="s">
        <v>404</v>
      </c>
      <c r="L45" s="20" t="s">
        <v>404</v>
      </c>
      <c r="M45" s="18" t="s">
        <v>404</v>
      </c>
      <c r="N45" s="20" t="s">
        <v>404</v>
      </c>
      <c r="O45" s="18" t="s">
        <v>404</v>
      </c>
      <c r="P45" s="20" t="s">
        <v>404</v>
      </c>
      <c r="Q45" s="18" t="n">
        <v>378.51851742</v>
      </c>
      <c r="R45" s="20" t="n">
        <v>13.54521446</v>
      </c>
    </row>
    <row r="46" spans="1:18">
      <c r="A46" s="15" t="s">
        <v>443</v>
      </c>
      <c r="B46" s="17" t="n">
        <v>23141</v>
      </c>
      <c r="C46" s="18">
        <f>(4196.0/B46*100)</f>
        <v/>
      </c>
      <c r="D46" s="19" t="n">
        <v>18945</v>
      </c>
      <c r="E46" s="18" t="n">
        <v>426.00273702</v>
      </c>
      <c r="F46" s="20" t="n">
        <v>9.53916738</v>
      </c>
      <c r="G46" s="18" t="n">
        <v>378.32988233</v>
      </c>
      <c r="H46" s="20" t="n">
        <v>3.58680192</v>
      </c>
      <c r="I46" s="18" t="s">
        <v>404</v>
      </c>
      <c r="J46" s="20" t="s">
        <v>404</v>
      </c>
      <c r="K46" s="18" t="s">
        <v>404</v>
      </c>
      <c r="L46" s="20" t="s">
        <v>404</v>
      </c>
      <c r="M46" s="18" t="s">
        <v>404</v>
      </c>
      <c r="N46" s="20" t="s">
        <v>404</v>
      </c>
      <c r="O46" s="18" t="s">
        <v>404</v>
      </c>
      <c r="P46" s="20" t="s">
        <v>404</v>
      </c>
      <c r="Q46" s="18" t="n">
        <v>326.0630794</v>
      </c>
      <c r="R46" s="20" t="n">
        <v>5.98129393</v>
      </c>
    </row>
    <row r="47" spans="1:18">
      <c r="A47" s="15" t="s">
        <v>444</v>
      </c>
      <c r="B47" s="17" t="n">
        <v>5928</v>
      </c>
      <c r="C47" s="18">
        <f>(0.0/B47*100)</f>
        <v/>
      </c>
      <c r="D47" s="19" t="n">
        <v>5928</v>
      </c>
      <c r="E47" s="18" t="n">
        <v>416.1831798</v>
      </c>
      <c r="F47" s="20" t="n">
        <v>8.096911820000001</v>
      </c>
      <c r="G47" s="18" t="n">
        <v>450.77595683</v>
      </c>
      <c r="H47" s="20" t="n">
        <v>4.88923224</v>
      </c>
      <c r="I47" s="18" t="s">
        <v>404</v>
      </c>
      <c r="J47" s="20" t="s">
        <v>404</v>
      </c>
      <c r="K47" s="18" t="s">
        <v>404</v>
      </c>
      <c r="L47" s="20" t="s">
        <v>404</v>
      </c>
      <c r="M47" s="18" t="s">
        <v>404</v>
      </c>
      <c r="N47" s="20" t="s">
        <v>404</v>
      </c>
      <c r="O47" s="18" t="s">
        <v>404</v>
      </c>
      <c r="P47" s="20" t="s">
        <v>404</v>
      </c>
      <c r="Q47" s="18" t="n">
        <v>437.43727641</v>
      </c>
      <c r="R47" s="20" t="n">
        <v>41.57407013</v>
      </c>
    </row>
    <row r="48" spans="1:18">
      <c r="A48" s="15" t="s">
        <v>445</v>
      </c>
      <c r="B48" s="17" t="n">
        <v>9841</v>
      </c>
      <c r="C48" s="18">
        <f>(0.0/B48*100)</f>
        <v/>
      </c>
      <c r="D48" s="19" t="n">
        <v>9841</v>
      </c>
      <c r="E48" s="18" t="n">
        <v>541.1596168900001</v>
      </c>
      <c r="F48" s="20" t="n">
        <v>7.30086825</v>
      </c>
      <c r="G48" s="18" t="n">
        <v>508.94012728</v>
      </c>
      <c r="H48" s="20" t="n">
        <v>9.86505637</v>
      </c>
      <c r="I48" s="18" t="s">
        <v>404</v>
      </c>
      <c r="J48" s="20" t="s">
        <v>404</v>
      </c>
      <c r="K48" s="18" t="s">
        <v>404</v>
      </c>
      <c r="L48" s="20" t="s">
        <v>404</v>
      </c>
      <c r="M48" s="18" t="s">
        <v>404</v>
      </c>
      <c r="N48" s="20" t="s">
        <v>404</v>
      </c>
      <c r="O48" s="18" t="s">
        <v>404</v>
      </c>
      <c r="P48" s="20" t="s">
        <v>404</v>
      </c>
      <c r="Q48" s="18" t="n">
        <v>389.79499712</v>
      </c>
      <c r="R48" s="20" t="n">
        <v>16.90846775</v>
      </c>
    </row>
    <row r="49" spans="1:18">
      <c r="A49" s="15" t="s">
        <v>446</v>
      </c>
      <c r="B49" s="17" t="n">
        <v>6349</v>
      </c>
      <c r="C49" s="18">
        <f>(52.0/B49*100)</f>
        <v/>
      </c>
      <c r="D49" s="19" t="n">
        <v>6297</v>
      </c>
      <c r="E49" s="18" t="n">
        <v>407.07513516</v>
      </c>
      <c r="F49" s="20" t="n">
        <v>4.63701169</v>
      </c>
      <c r="G49" s="18" t="n">
        <v>412.47274095</v>
      </c>
      <c r="H49" s="20" t="n">
        <v>5.01028474</v>
      </c>
      <c r="I49" s="18" t="s">
        <v>404</v>
      </c>
      <c r="J49" s="20" t="s">
        <v>404</v>
      </c>
      <c r="K49" s="18" t="s">
        <v>404</v>
      </c>
      <c r="L49" s="20" t="s">
        <v>404</v>
      </c>
      <c r="M49" s="18" t="s">
        <v>404</v>
      </c>
      <c r="N49" s="20" t="s">
        <v>404</v>
      </c>
      <c r="O49" s="18" t="s">
        <v>404</v>
      </c>
      <c r="P49" s="20" t="s">
        <v>404</v>
      </c>
      <c r="Q49" s="18" t="n">
        <v>354.56920593</v>
      </c>
      <c r="R49" s="20" t="n">
        <v>32.54169849</v>
      </c>
    </row>
    <row r="50" spans="1:18">
      <c r="A50" s="15" t="s">
        <v>447</v>
      </c>
      <c r="B50" s="17" t="n">
        <v>11795</v>
      </c>
      <c r="C50" s="18">
        <f>(1031.0/B50*100)</f>
        <v/>
      </c>
      <c r="D50" s="19" t="n">
        <v>10764</v>
      </c>
      <c r="E50" s="18" t="n">
        <v>391.09481305</v>
      </c>
      <c r="F50" s="20" t="n">
        <v>6.5028875</v>
      </c>
      <c r="G50" s="18" t="n">
        <v>392.37173945</v>
      </c>
      <c r="H50" s="20" t="n">
        <v>3.01910125</v>
      </c>
      <c r="I50" s="18" t="s">
        <v>404</v>
      </c>
      <c r="J50" s="20" t="s">
        <v>404</v>
      </c>
      <c r="K50" s="18" t="s">
        <v>404</v>
      </c>
      <c r="L50" s="20" t="s">
        <v>404</v>
      </c>
      <c r="M50" s="18" t="s">
        <v>404</v>
      </c>
      <c r="N50" s="20" t="s">
        <v>404</v>
      </c>
      <c r="O50" s="18" t="s">
        <v>404</v>
      </c>
      <c r="P50" s="20" t="s">
        <v>404</v>
      </c>
      <c r="Q50" s="18" t="n">
        <v>387.2990898</v>
      </c>
      <c r="R50" s="20" t="n">
        <v>12.40758438</v>
      </c>
    </row>
    <row r="51" spans="1:18">
      <c r="A51" s="15" t="s">
        <v>448</v>
      </c>
      <c r="B51" s="17" t="n">
        <v>6866</v>
      </c>
      <c r="C51" s="18">
        <f>(0.0/B51*100)</f>
        <v/>
      </c>
      <c r="D51" s="19" t="n">
        <v>6866</v>
      </c>
      <c r="E51" s="18" t="n">
        <v>407.06706339</v>
      </c>
      <c r="F51" s="20" t="n">
        <v>6.47598905</v>
      </c>
      <c r="G51" s="18" t="n">
        <v>397.99971944</v>
      </c>
      <c r="H51" s="20" t="n">
        <v>2.69237425</v>
      </c>
      <c r="I51" s="18" t="s">
        <v>404</v>
      </c>
      <c r="J51" s="20" t="s">
        <v>404</v>
      </c>
      <c r="K51" s="18" t="s">
        <v>404</v>
      </c>
      <c r="L51" s="20" t="s">
        <v>404</v>
      </c>
      <c r="M51" s="18" t="s">
        <v>404</v>
      </c>
      <c r="N51" s="20" t="s">
        <v>404</v>
      </c>
      <c r="O51" s="18" t="s">
        <v>404</v>
      </c>
      <c r="P51" s="20" t="s">
        <v>404</v>
      </c>
      <c r="Q51" s="18" t="n">
        <v>393.29999258</v>
      </c>
      <c r="R51" s="20" t="n">
        <v>11.7121926</v>
      </c>
    </row>
    <row r="52" spans="1:18">
      <c r="A52" s="15" t="s">
        <v>449</v>
      </c>
      <c r="B52" s="17" t="n">
        <v>5809</v>
      </c>
      <c r="C52" s="18">
        <f>(0.0/B52*100)</f>
        <v/>
      </c>
      <c r="D52" s="19" t="n">
        <v>5809</v>
      </c>
      <c r="E52" s="18" t="n">
        <v>455.0752806</v>
      </c>
      <c r="F52" s="20" t="n">
        <v>9.96428079</v>
      </c>
      <c r="G52" s="18" t="n">
        <v>465.33426319</v>
      </c>
      <c r="H52" s="20" t="n">
        <v>3.15050454</v>
      </c>
      <c r="I52" s="18" t="s">
        <v>404</v>
      </c>
      <c r="J52" s="20" t="s">
        <v>404</v>
      </c>
      <c r="K52" s="18" t="s">
        <v>404</v>
      </c>
      <c r="L52" s="20" t="s">
        <v>404</v>
      </c>
      <c r="M52" s="18" t="s">
        <v>404</v>
      </c>
      <c r="N52" s="20" t="s">
        <v>404</v>
      </c>
      <c r="O52" s="18" t="s">
        <v>404</v>
      </c>
      <c r="P52" s="20" t="s">
        <v>404</v>
      </c>
      <c r="Q52" s="18" t="n">
        <v>483.32919061</v>
      </c>
      <c r="R52" s="20" t="n">
        <v>6.85406792</v>
      </c>
    </row>
    <row r="53" spans="1:18">
      <c r="A53" s="15" t="s">
        <v>450</v>
      </c>
      <c r="B53" s="17" t="n">
        <v>5571</v>
      </c>
      <c r="C53" s="18">
        <f>(0.0/B53*100)</f>
        <v/>
      </c>
      <c r="D53" s="19" t="n">
        <v>5571</v>
      </c>
      <c r="E53" s="18" t="n">
        <v>438.71775655</v>
      </c>
      <c r="F53" s="20" t="n">
        <v>2.45203989</v>
      </c>
      <c r="G53" s="18" t="n">
        <v>435.98207842</v>
      </c>
      <c r="H53" s="20" t="n">
        <v>2.0540973</v>
      </c>
      <c r="I53" s="18" t="s">
        <v>404</v>
      </c>
      <c r="J53" s="20" t="s">
        <v>404</v>
      </c>
      <c r="K53" s="18" t="s">
        <v>404</v>
      </c>
      <c r="L53" s="20" t="s">
        <v>404</v>
      </c>
      <c r="M53" s="18" t="s">
        <v>404</v>
      </c>
      <c r="N53" s="20" t="s">
        <v>404</v>
      </c>
      <c r="O53" s="18" t="s">
        <v>404</v>
      </c>
      <c r="P53" s="20" t="s">
        <v>404</v>
      </c>
      <c r="Q53" s="18" t="n">
        <v>365.45700679</v>
      </c>
      <c r="R53" s="20" t="n">
        <v>24.64232412</v>
      </c>
    </row>
    <row r="54" spans="1:18">
      <c r="A54" s="15" t="s">
        <v>451</v>
      </c>
      <c r="B54" s="17" t="n">
        <v>4740</v>
      </c>
      <c r="C54" s="18">
        <f>(199.0/B54*100)</f>
        <v/>
      </c>
      <c r="D54" s="19" t="n">
        <v>4541</v>
      </c>
      <c r="E54" s="18" t="n">
        <v>334.41880709</v>
      </c>
      <c r="F54" s="20" t="n">
        <v>6.26713618</v>
      </c>
      <c r="G54" s="18" t="n">
        <v>324.2912254</v>
      </c>
      <c r="H54" s="20" t="n">
        <v>4.12462947</v>
      </c>
      <c r="I54" s="18" t="s">
        <v>404</v>
      </c>
      <c r="J54" s="20" t="s">
        <v>404</v>
      </c>
      <c r="K54" s="18" t="s">
        <v>404</v>
      </c>
      <c r="L54" s="20" t="s">
        <v>404</v>
      </c>
      <c r="M54" s="18" t="s">
        <v>404</v>
      </c>
      <c r="N54" s="20" t="s">
        <v>404</v>
      </c>
      <c r="O54" s="18" t="s">
        <v>404</v>
      </c>
      <c r="P54" s="20" t="s">
        <v>404</v>
      </c>
      <c r="Q54" s="18" t="n">
        <v>317.5018033</v>
      </c>
      <c r="R54" s="20" t="n">
        <v>10.64964934</v>
      </c>
    </row>
    <row r="55" spans="1:18">
      <c r="A55" s="15" t="s">
        <v>452</v>
      </c>
      <c r="B55" s="17" t="n">
        <v>5316</v>
      </c>
      <c r="C55" s="18">
        <f>(43.0/B55*100)</f>
        <v/>
      </c>
      <c r="D55" s="19" t="n">
        <v>5273</v>
      </c>
      <c r="E55" s="18" t="n">
        <v>403.19245642</v>
      </c>
      <c r="F55" s="20" t="n">
        <v>4.0645121</v>
      </c>
      <c r="G55" s="18" t="n">
        <v>407.61093071</v>
      </c>
      <c r="H55" s="20" t="n">
        <v>5.99276788</v>
      </c>
      <c r="I55" s="18" t="s">
        <v>404</v>
      </c>
      <c r="J55" s="20" t="s">
        <v>404</v>
      </c>
      <c r="K55" s="18" t="s">
        <v>404</v>
      </c>
      <c r="L55" s="20" t="s">
        <v>404</v>
      </c>
      <c r="M55" s="18" t="s">
        <v>404</v>
      </c>
      <c r="N55" s="20" t="s">
        <v>404</v>
      </c>
      <c r="O55" s="18" t="s">
        <v>404</v>
      </c>
      <c r="P55" s="20" t="s">
        <v>404</v>
      </c>
      <c r="Q55" s="18" t="n">
        <v>345.32696378</v>
      </c>
      <c r="R55" s="20" t="n">
        <v>17.07336002</v>
      </c>
    </row>
    <row r="56" spans="1:18">
      <c r="A56" s="15" t="s">
        <v>453</v>
      </c>
      <c r="B56" s="17" t="n">
        <v>5359</v>
      </c>
      <c r="C56" s="18">
        <f>(0.0/B56*100)</f>
        <v/>
      </c>
      <c r="D56" s="19" t="n">
        <v>5359</v>
      </c>
      <c r="E56" s="18" t="n">
        <v>541.15359417</v>
      </c>
      <c r="F56" s="20" t="n">
        <v>3.51094334</v>
      </c>
      <c r="G56" s="18" t="n">
        <v>570.06950448</v>
      </c>
      <c r="H56" s="20" t="n">
        <v>8.241891320000001</v>
      </c>
      <c r="I56" s="18" t="s">
        <v>404</v>
      </c>
      <c r="J56" s="20" t="s">
        <v>404</v>
      </c>
      <c r="K56" s="18" t="s">
        <v>404</v>
      </c>
      <c r="L56" s="20" t="s">
        <v>404</v>
      </c>
      <c r="M56" s="18" t="s">
        <v>404</v>
      </c>
      <c r="N56" s="20" t="s">
        <v>404</v>
      </c>
      <c r="O56" s="18" t="s">
        <v>404</v>
      </c>
      <c r="P56" s="20" t="s">
        <v>404</v>
      </c>
      <c r="Q56" s="18" t="n">
        <v>546.90093345</v>
      </c>
      <c r="R56" s="20" t="n">
        <v>15.99270693</v>
      </c>
    </row>
    <row r="57" spans="1:18">
      <c r="A57" s="15" t="s">
        <v>454</v>
      </c>
      <c r="B57" s="17" t="n">
        <v>6513</v>
      </c>
      <c r="C57" s="18">
        <f>(0.0/B57*100)</f>
        <v/>
      </c>
      <c r="D57" s="19" t="n">
        <v>6513</v>
      </c>
      <c r="E57" s="18" t="n">
        <v>384.65645825</v>
      </c>
      <c r="F57" s="20" t="n">
        <v>5.27017248</v>
      </c>
      <c r="G57" s="18" t="n">
        <v>386.56097986</v>
      </c>
      <c r="H57" s="20" t="n">
        <v>4.91509257</v>
      </c>
      <c r="I57" s="18" t="s">
        <v>404</v>
      </c>
      <c r="J57" s="20" t="s">
        <v>404</v>
      </c>
      <c r="K57" s="18" t="s">
        <v>404</v>
      </c>
      <c r="L57" s="20" t="s">
        <v>404</v>
      </c>
      <c r="M57" s="18" t="s">
        <v>404</v>
      </c>
      <c r="N57" s="20" t="s">
        <v>404</v>
      </c>
      <c r="O57" s="18" t="s">
        <v>404</v>
      </c>
      <c r="P57" s="20" t="s">
        <v>404</v>
      </c>
      <c r="Q57" s="18" t="n">
        <v>400.50684544</v>
      </c>
      <c r="R57" s="20" t="n">
        <v>29.87242594</v>
      </c>
    </row>
    <row r="58" spans="1:18">
      <c r="A58" s="15" t="s">
        <v>455</v>
      </c>
      <c r="B58" s="17" t="n">
        <v>7267</v>
      </c>
      <c r="C58" s="18">
        <f>(0.0/B58*100)</f>
        <v/>
      </c>
      <c r="D58" s="19" t="n">
        <v>7267</v>
      </c>
      <c r="E58" s="18" t="n">
        <v>383.90652463</v>
      </c>
      <c r="F58" s="20" t="n">
        <v>2.97134655</v>
      </c>
      <c r="G58" s="18" t="n">
        <v>374.26392514</v>
      </c>
      <c r="H58" s="20" t="n">
        <v>5.92994044</v>
      </c>
      <c r="I58" s="18" t="s">
        <v>404</v>
      </c>
      <c r="J58" s="20" t="s">
        <v>404</v>
      </c>
      <c r="K58" s="18" t="s">
        <v>404</v>
      </c>
      <c r="L58" s="20" t="s">
        <v>404</v>
      </c>
      <c r="M58" s="18" t="s">
        <v>404</v>
      </c>
      <c r="N58" s="20" t="s">
        <v>404</v>
      </c>
      <c r="O58" s="18" t="s">
        <v>404</v>
      </c>
      <c r="P58" s="20" t="s">
        <v>404</v>
      </c>
      <c r="Q58" s="18" t="n">
        <v>310.73796248</v>
      </c>
      <c r="R58" s="20" t="n">
        <v>9.646069900000001</v>
      </c>
    </row>
    <row r="59" spans="1:18">
      <c r="A59" s="15" t="s">
        <v>456</v>
      </c>
      <c r="B59" s="17" t="n">
        <v>4826</v>
      </c>
      <c r="C59" s="18">
        <f>(0.0/B59*100)</f>
        <v/>
      </c>
      <c r="D59" s="19" t="n">
        <v>4826</v>
      </c>
      <c r="E59" s="18" t="n">
        <v>356.88013937</v>
      </c>
      <c r="F59" s="20" t="n">
        <v>3.52848117</v>
      </c>
      <c r="G59" s="18" t="n">
        <v>363.73988697</v>
      </c>
      <c r="H59" s="20" t="n">
        <v>1.57970378</v>
      </c>
      <c r="I59" s="18" t="s">
        <v>404</v>
      </c>
      <c r="J59" s="20" t="s">
        <v>404</v>
      </c>
      <c r="K59" s="18" t="s">
        <v>404</v>
      </c>
      <c r="L59" s="20" t="s">
        <v>404</v>
      </c>
      <c r="M59" s="18" t="s">
        <v>404</v>
      </c>
      <c r="N59" s="20" t="s">
        <v>404</v>
      </c>
      <c r="O59" s="18" t="s">
        <v>404</v>
      </c>
      <c r="P59" s="20" t="s">
        <v>404</v>
      </c>
      <c r="Q59" s="18" t="n">
        <v>311.84333934</v>
      </c>
      <c r="R59" s="20" t="n">
        <v>22.73157732</v>
      </c>
    </row>
    <row r="60" spans="1:18">
      <c r="A60" s="15" t="s">
        <v>457</v>
      </c>
      <c r="B60" s="17" t="n">
        <v>4546</v>
      </c>
      <c r="C60" s="18">
        <f>(0.0/B60*100)</f>
        <v/>
      </c>
      <c r="D60" s="19" t="n">
        <v>4546</v>
      </c>
      <c r="E60" s="18" t="n">
        <v>402.16248101</v>
      </c>
      <c r="F60" s="20" t="n">
        <v>9.24977282</v>
      </c>
      <c r="G60" s="18" t="n">
        <v>398.85611599</v>
      </c>
      <c r="H60" s="20" t="n">
        <v>4.73938615</v>
      </c>
      <c r="I60" s="18" t="s">
        <v>404</v>
      </c>
      <c r="J60" s="20" t="s">
        <v>404</v>
      </c>
      <c r="K60" s="18" t="s">
        <v>404</v>
      </c>
      <c r="L60" s="20" t="s">
        <v>404</v>
      </c>
      <c r="M60" s="18" t="s">
        <v>404</v>
      </c>
      <c r="N60" s="20" t="s">
        <v>404</v>
      </c>
      <c r="O60" s="18" t="s">
        <v>404</v>
      </c>
      <c r="P60" s="20" t="s">
        <v>404</v>
      </c>
      <c r="Q60" s="18" t="n">
        <v>308.57626688</v>
      </c>
      <c r="R60" s="20" t="n">
        <v>11.85909945</v>
      </c>
    </row>
    <row r="61" spans="1:18">
      <c r="A61" s="15" t="s">
        <v>458</v>
      </c>
      <c r="B61" s="17" t="n">
        <v>6525</v>
      </c>
      <c r="C61" s="18">
        <f>(0.0/B61*100)</f>
        <v/>
      </c>
      <c r="D61" s="19" t="n">
        <v>6525</v>
      </c>
      <c r="E61" s="18" t="n">
        <v>478.03249843</v>
      </c>
      <c r="F61" s="20" t="n">
        <v>2.90881174</v>
      </c>
      <c r="G61" s="18" t="n">
        <v>479.36025119</v>
      </c>
      <c r="H61" s="20" t="n">
        <v>5.56158078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549.56744386</v>
      </c>
      <c r="F62" s="20" t="n">
        <v>1.36850578</v>
      </c>
      <c r="G62" s="18" t="n">
        <v>535.72890008</v>
      </c>
      <c r="H62" s="20" t="n">
        <v>1.85576307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365.51793821</v>
      </c>
      <c r="F63" s="20" t="n">
        <v>1.83229245</v>
      </c>
      <c r="G63" s="18" t="n">
        <v>374.72258342</v>
      </c>
      <c r="H63" s="20" t="n">
        <v>2.37952746</v>
      </c>
      <c r="I63" s="18" t="s">
        <v>404</v>
      </c>
      <c r="J63" s="20" t="s">
        <v>404</v>
      </c>
      <c r="K63" s="18" t="s">
        <v>404</v>
      </c>
      <c r="L63" s="20" t="s">
        <v>404</v>
      </c>
      <c r="M63" s="18" t="s">
        <v>404</v>
      </c>
      <c r="N63" s="20" t="s">
        <v>404</v>
      </c>
      <c r="O63" s="18" t="s">
        <v>404</v>
      </c>
      <c r="P63" s="20" t="s">
        <v>404</v>
      </c>
      <c r="Q63" s="18" t="n">
        <v>389.98767264</v>
      </c>
      <c r="R63" s="20" t="n">
        <v>6.76610899</v>
      </c>
    </row>
    <row r="64" spans="1:18">
      <c r="A64" s="15" t="s">
        <v>461</v>
      </c>
      <c r="B64" s="17" t="n">
        <v>3634</v>
      </c>
      <c r="C64" s="18">
        <f>(27.0/B64*100)</f>
        <v/>
      </c>
      <c r="D64" s="19" t="n">
        <v>3607</v>
      </c>
      <c r="E64" s="18" t="n">
        <v>473.6339281</v>
      </c>
      <c r="F64" s="20" t="n">
        <v>2.94835177</v>
      </c>
      <c r="G64" s="18" t="n">
        <v>480.71186185</v>
      </c>
      <c r="H64" s="20" t="n">
        <v>2.0476503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418.32799597</v>
      </c>
      <c r="F65" s="20" t="n">
        <v>4.69510464</v>
      </c>
      <c r="G65" s="18" t="n">
        <v>421.3095257</v>
      </c>
      <c r="H65" s="20" t="n">
        <v>3.61703586</v>
      </c>
      <c r="I65" s="18" t="s">
        <v>404</v>
      </c>
      <c r="J65" s="20" t="s">
        <v>404</v>
      </c>
      <c r="K65" s="18" t="s">
        <v>404</v>
      </c>
      <c r="L65" s="20" t="s">
        <v>404</v>
      </c>
      <c r="M65" s="18" t="s">
        <v>404</v>
      </c>
      <c r="N65" s="20" t="s">
        <v>404</v>
      </c>
      <c r="O65" s="18" t="s">
        <v>404</v>
      </c>
      <c r="P65" s="20" t="s">
        <v>404</v>
      </c>
      <c r="Q65" s="18" t="n">
        <v>400.59639029</v>
      </c>
      <c r="R65" s="20" t="n">
        <v>21.33768264</v>
      </c>
    </row>
    <row r="66" spans="1:18">
      <c r="A66" s="15" t="s">
        <v>463</v>
      </c>
      <c r="B66" s="17" t="n">
        <v>5665</v>
      </c>
      <c r="C66" s="18">
        <f>(0.0/B66*100)</f>
        <v/>
      </c>
      <c r="D66" s="19" t="n">
        <v>5665</v>
      </c>
      <c r="E66" s="18" t="n">
        <v>415.24117753</v>
      </c>
      <c r="F66" s="20" t="n">
        <v>3.66516028</v>
      </c>
      <c r="G66" s="18" t="n">
        <v>418.40780773</v>
      </c>
      <c r="H66" s="20" t="n">
        <v>1.6164566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397.930205</v>
      </c>
      <c r="F67" s="20" t="n">
        <v>5.00132789</v>
      </c>
      <c r="G67" s="18" t="n">
        <v>381.86545935</v>
      </c>
      <c r="H67" s="20" t="n">
        <v>3.99423669</v>
      </c>
      <c r="I67" s="18" t="s">
        <v>404</v>
      </c>
      <c r="J67" s="20" t="s">
        <v>404</v>
      </c>
      <c r="K67" s="18" t="s">
        <v>404</v>
      </c>
      <c r="L67" s="20" t="s">
        <v>404</v>
      </c>
      <c r="M67" s="18" t="s">
        <v>404</v>
      </c>
      <c r="N67" s="20" t="s">
        <v>404</v>
      </c>
      <c r="O67" s="18" t="s">
        <v>404</v>
      </c>
      <c r="P67" s="20" t="s">
        <v>404</v>
      </c>
      <c r="Q67" s="18" t="n">
        <v>367.57633119</v>
      </c>
      <c r="R67" s="20" t="n">
        <v>29.42951882</v>
      </c>
    </row>
    <row r="68" spans="1:18">
      <c r="A68" s="15" t="s">
        <v>465</v>
      </c>
      <c r="B68" s="17" t="n">
        <v>12083</v>
      </c>
      <c r="C68" s="18">
        <f>(0.0/B68*100)</f>
        <v/>
      </c>
      <c r="D68" s="19" t="n">
        <v>12083</v>
      </c>
      <c r="E68" s="18" t="n">
        <v>402.96158459</v>
      </c>
      <c r="F68" s="20" t="n">
        <v>1.46644502</v>
      </c>
      <c r="G68" s="18" t="n">
        <v>399.57960566</v>
      </c>
      <c r="H68" s="20" t="n">
        <v>2.77842783</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439.26080951</v>
      </c>
      <c r="F69" s="20" t="n">
        <v>5.23892063</v>
      </c>
      <c r="G69" s="18" t="n">
        <v>451.11306003</v>
      </c>
      <c r="H69" s="20" t="n">
        <v>6.58178179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494.22530286</v>
      </c>
      <c r="F70" s="20" t="n">
        <v>3.99096841</v>
      </c>
      <c r="G70" s="18" t="n">
        <v>493.78683485</v>
      </c>
      <c r="H70" s="20" t="n">
        <v>5.37212073</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563.16810266</v>
      </c>
      <c r="F71" s="20" t="n">
        <v>1.4400365</v>
      </c>
      <c r="G71" s="18" t="n">
        <v>570.93179744</v>
      </c>
      <c r="H71" s="20" t="n">
        <v>6.29628913</v>
      </c>
      <c r="I71" s="18" t="s">
        <v>404</v>
      </c>
      <c r="J71" s="20" t="s">
        <v>404</v>
      </c>
      <c r="K71" s="18" t="s">
        <v>404</v>
      </c>
      <c r="L71" s="20" t="s">
        <v>404</v>
      </c>
      <c r="M71" s="18" t="s">
        <v>404</v>
      </c>
      <c r="N71" s="20" t="s">
        <v>404</v>
      </c>
      <c r="O71" s="18" t="s">
        <v>404</v>
      </c>
      <c r="P71" s="20" t="s">
        <v>404</v>
      </c>
      <c r="Q71" s="18" t="n">
        <v>557.9283883099999</v>
      </c>
      <c r="R71" s="20" t="n">
        <v>16.28652215</v>
      </c>
    </row>
    <row r="72" spans="1:18">
      <c r="A72" s="15" t="s">
        <v>469</v>
      </c>
      <c r="B72" s="17" t="n">
        <v>7708</v>
      </c>
      <c r="C72" s="18">
        <f>(0.0/B72*100)</f>
        <v/>
      </c>
      <c r="D72" s="19" t="n">
        <v>7708</v>
      </c>
      <c r="E72" s="18" t="n">
        <v>540.03884622</v>
      </c>
      <c r="F72" s="20" t="n">
        <v>5.3583334</v>
      </c>
      <c r="G72" s="18" t="n">
        <v>547.10339693</v>
      </c>
      <c r="H72" s="20" t="n">
        <v>6.45413137</v>
      </c>
      <c r="I72" s="18" t="s">
        <v>404</v>
      </c>
      <c r="J72" s="20" t="s">
        <v>404</v>
      </c>
      <c r="K72" s="18" t="s">
        <v>404</v>
      </c>
      <c r="L72" s="20" t="s">
        <v>404</v>
      </c>
      <c r="M72" s="18" t="s">
        <v>404</v>
      </c>
      <c r="N72" s="20" t="s">
        <v>404</v>
      </c>
      <c r="O72" s="18" t="s">
        <v>404</v>
      </c>
      <c r="P72" s="20" t="s">
        <v>404</v>
      </c>
      <c r="Q72" s="18" t="n">
        <v>506.22129612</v>
      </c>
      <c r="R72" s="20" t="n">
        <v>20.25219428</v>
      </c>
    </row>
    <row r="73" spans="1:18">
      <c r="A73" s="15" t="s">
        <v>470</v>
      </c>
      <c r="B73" s="17" t="n">
        <v>8249</v>
      </c>
      <c r="C73" s="18">
        <f>(0.0/B73*100)</f>
        <v/>
      </c>
      <c r="D73" s="19" t="n">
        <v>8249</v>
      </c>
      <c r="E73" s="18" t="n">
        <v>422.42059832</v>
      </c>
      <c r="F73" s="20" t="n">
        <v>4.85922804</v>
      </c>
      <c r="G73" s="18" t="n">
        <v>407.73534069</v>
      </c>
      <c r="H73" s="20" t="n">
        <v>4.68962379</v>
      </c>
      <c r="I73" s="18" t="s">
        <v>404</v>
      </c>
      <c r="J73" s="20" t="s">
        <v>404</v>
      </c>
      <c r="K73" s="18" t="s">
        <v>404</v>
      </c>
      <c r="L73" s="20" t="s">
        <v>404</v>
      </c>
      <c r="M73" s="18" t="s">
        <v>404</v>
      </c>
      <c r="N73" s="20" t="s">
        <v>404</v>
      </c>
      <c r="O73" s="18" t="s">
        <v>404</v>
      </c>
      <c r="P73" s="20" t="s">
        <v>404</v>
      </c>
      <c r="Q73" s="18" t="n">
        <v>389.78057577</v>
      </c>
      <c r="R73" s="20" t="n">
        <v>15.4880875</v>
      </c>
    </row>
    <row r="74" spans="1:18">
      <c r="A74" s="15" t="s">
        <v>471</v>
      </c>
      <c r="B74" s="17" t="n">
        <v>4692</v>
      </c>
      <c r="C74" s="18">
        <f>(484.0/B74*100)</f>
        <v/>
      </c>
      <c r="D74" s="19" t="n">
        <v>4208</v>
      </c>
      <c r="E74" s="18" t="n">
        <v>420.7277353</v>
      </c>
      <c r="F74" s="20" t="n">
        <v>2.30865075</v>
      </c>
      <c r="G74" s="18" t="n">
        <v>410.33569737</v>
      </c>
      <c r="H74" s="20" t="n">
        <v>1.95508401</v>
      </c>
      <c r="I74" s="18" t="s">
        <v>404</v>
      </c>
      <c r="J74" s="20" t="s">
        <v>404</v>
      </c>
      <c r="K74" s="18" t="s">
        <v>404</v>
      </c>
      <c r="L74" s="20" t="s">
        <v>404</v>
      </c>
      <c r="M74" s="18" t="s">
        <v>404</v>
      </c>
      <c r="N74" s="20" t="s">
        <v>404</v>
      </c>
      <c r="O74" s="18" t="s">
        <v>404</v>
      </c>
      <c r="P74" s="20" t="s">
        <v>404</v>
      </c>
      <c r="Q74" s="18" t="n">
        <v>331.23156867</v>
      </c>
      <c r="R74" s="20" t="n">
        <v>14.42197778</v>
      </c>
    </row>
    <row r="75" spans="1:18">
      <c r="A75" s="15" t="s">
        <v>472</v>
      </c>
      <c r="B75" s="17" t="n">
        <v>5375</v>
      </c>
      <c r="C75" s="18">
        <f>(483.0/B75*100)</f>
        <v/>
      </c>
      <c r="D75" s="19" t="n">
        <v>4892</v>
      </c>
      <c r="E75" s="18" t="n">
        <v>364.24057031</v>
      </c>
      <c r="F75" s="20" t="n">
        <v>4.96278059</v>
      </c>
      <c r="G75" s="18" t="n">
        <v>371.24764622</v>
      </c>
      <c r="H75" s="20" t="n">
        <v>7.13029354</v>
      </c>
      <c r="I75" s="18" t="s">
        <v>404</v>
      </c>
      <c r="J75" s="20" t="s">
        <v>404</v>
      </c>
      <c r="K75" s="18" t="s">
        <v>404</v>
      </c>
      <c r="L75" s="20" t="s">
        <v>404</v>
      </c>
      <c r="M75" s="18" t="s">
        <v>404</v>
      </c>
      <c r="N75" s="20" t="s">
        <v>404</v>
      </c>
      <c r="O75" s="18" t="s">
        <v>404</v>
      </c>
      <c r="P75" s="20" t="s">
        <v>404</v>
      </c>
      <c r="Q75" s="18" t="n">
        <v>361.2421826</v>
      </c>
      <c r="R75" s="20" t="n">
        <v>21.93281304</v>
      </c>
    </row>
    <row r="76" spans="1:18">
      <c r="A76" s="15" t="s">
        <v>473</v>
      </c>
      <c r="B76" s="17" t="n">
        <v>14167</v>
      </c>
      <c r="C76" s="18">
        <f>(1400.0/B76*100)</f>
        <v/>
      </c>
      <c r="D76" s="19" t="n">
        <v>12767</v>
      </c>
      <c r="E76" s="18" t="n">
        <v>443.08063765</v>
      </c>
      <c r="F76" s="20" t="n">
        <v>4.91968436</v>
      </c>
      <c r="G76" s="18" t="n">
        <v>415.82826338</v>
      </c>
      <c r="H76" s="20" t="n">
        <v>3.23524619</v>
      </c>
      <c r="I76" s="18" t="s">
        <v>404</v>
      </c>
      <c r="J76" s="20" t="s">
        <v>404</v>
      </c>
      <c r="K76" s="18" t="s">
        <v>404</v>
      </c>
      <c r="L76" s="20" t="s">
        <v>404</v>
      </c>
      <c r="M76" s="18" t="s">
        <v>404</v>
      </c>
      <c r="N76" s="20" t="s">
        <v>404</v>
      </c>
      <c r="O76" s="18" t="s">
        <v>404</v>
      </c>
      <c r="P76" s="20" t="s">
        <v>404</v>
      </c>
      <c r="Q76" s="18" t="n">
        <v>422.59955835</v>
      </c>
      <c r="R76" s="20" t="n">
        <v>8.10887703</v>
      </c>
    </row>
    <row r="77" spans="1:18">
      <c r="A77" s="15" t="s">
        <v>474</v>
      </c>
      <c r="B77" s="17" t="n">
        <v>6062</v>
      </c>
      <c r="C77" s="18">
        <f>(0.0/B77*100)</f>
        <v/>
      </c>
      <c r="D77" s="19" t="n">
        <v>6062</v>
      </c>
      <c r="E77" s="18" t="n">
        <v>424.12216125</v>
      </c>
      <c r="F77" s="20" t="n">
        <v>4.29767711</v>
      </c>
      <c r="G77" s="18" t="n">
        <v>411.26108178</v>
      </c>
      <c r="H77" s="20" t="n">
        <v>4.25510859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490.31045662</v>
      </c>
      <c r="F78" s="20" t="n">
        <v>5.61566111</v>
      </c>
      <c r="G78" s="18" t="n">
        <v>498.69272578</v>
      </c>
      <c r="H78" s="20" t="n">
        <v>7.96536179</v>
      </c>
      <c r="I78" s="18" t="s">
        <v>404</v>
      </c>
      <c r="J78" s="20" t="s">
        <v>404</v>
      </c>
      <c r="K78" s="18" t="s">
        <v>404</v>
      </c>
      <c r="L78" s="20" t="s">
        <v>404</v>
      </c>
      <c r="M78" s="18" t="s">
        <v>404</v>
      </c>
      <c r="N78" s="20" t="s">
        <v>404</v>
      </c>
      <c r="O78" s="18" t="s">
        <v>404</v>
      </c>
      <c r="P78" s="20" t="s">
        <v>404</v>
      </c>
      <c r="Q78" s="18" t="n">
        <v>498.51359815</v>
      </c>
      <c r="R78" s="20" t="n">
        <v>10.50674322</v>
      </c>
    </row>
    <row customHeight="1" ht="25" r="79" spans="1:18">
      <c r="A79" s="15" t="s">
        <v>476</v>
      </c>
      <c r="B79" s="17" t="n">
        <v>1657</v>
      </c>
      <c r="C79" s="18">
        <f>(21.0/B79*100)</f>
        <v/>
      </c>
      <c r="D79" s="19" t="n">
        <v>1636</v>
      </c>
      <c r="E79" s="18" t="n">
        <v>434.49650976</v>
      </c>
      <c r="F79" s="20" t="n">
        <v>10.13353021</v>
      </c>
      <c r="G79" s="18" t="n">
        <v>471.4395882</v>
      </c>
      <c r="H79" s="20" t="n">
        <v>11.4930113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457.90256502</v>
      </c>
      <c r="F80" s="20" t="n">
        <v>4.17865844</v>
      </c>
      <c r="G80" s="18" t="n">
        <v>484.07669117</v>
      </c>
      <c r="H80" s="20" t="n">
        <v>17.73372193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442.77919481</v>
      </c>
      <c r="F81" s="20" t="n">
        <v>6.31596705</v>
      </c>
      <c r="G81" s="18" t="n">
        <v>448.52742094</v>
      </c>
      <c r="H81" s="20" t="n">
        <v>4.05201406</v>
      </c>
      <c r="I81" s="18" t="s">
        <v>404</v>
      </c>
      <c r="J81" s="20" t="s">
        <v>404</v>
      </c>
      <c r="K81" s="18" t="s">
        <v>404</v>
      </c>
      <c r="L81" s="20" t="s">
        <v>404</v>
      </c>
      <c r="M81" s="18" t="s">
        <v>404</v>
      </c>
      <c r="N81" s="20" t="s">
        <v>404</v>
      </c>
      <c r="O81" s="18" t="s">
        <v>404</v>
      </c>
      <c r="P81" s="20" t="s">
        <v>404</v>
      </c>
      <c r="Q81" s="18" t="n">
        <v>441.27144943</v>
      </c>
      <c r="R81" s="20" t="n">
        <v>14.80740251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525</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538.54724246</v>
      </c>
      <c r="F7" s="20" t="n">
        <v>16.16523125</v>
      </c>
      <c r="G7" s="18" t="n">
        <v>499.86893417</v>
      </c>
      <c r="H7" s="20" t="n">
        <v>4.6557178</v>
      </c>
      <c r="I7" s="18" t="n">
        <v>497.73370113</v>
      </c>
      <c r="J7" s="20" t="n">
        <v>2.97675032</v>
      </c>
      <c r="K7" s="18" t="n">
        <v>492.19876647</v>
      </c>
      <c r="L7" s="20" t="n">
        <v>4.82076849</v>
      </c>
      <c r="M7" s="18" t="n">
        <v>487.17976389</v>
      </c>
      <c r="N7" s="20" t="n">
        <v>7.71443991</v>
      </c>
      <c r="O7" s="18" t="n">
        <v>486.44327432</v>
      </c>
      <c r="P7" s="20" t="n">
        <v>8.545549790000001</v>
      </c>
      <c r="Q7" s="18" t="s">
        <v>404</v>
      </c>
      <c r="R7" s="20" t="s">
        <v>404</v>
      </c>
      <c r="S7" s="18" t="s">
        <v>404</v>
      </c>
      <c r="T7" s="20" t="s">
        <v>404</v>
      </c>
      <c r="U7" s="18" t="s">
        <v>404</v>
      </c>
      <c r="V7" s="20" t="s">
        <v>404</v>
      </c>
      <c r="W7" s="18" t="s">
        <v>404</v>
      </c>
      <c r="X7" s="20" t="s">
        <v>404</v>
      </c>
      <c r="Y7" s="18" t="n">
        <v>478.39203592</v>
      </c>
      <c r="Z7" s="20" t="n">
        <v>8.004573430000001</v>
      </c>
    </row>
    <row r="8" spans="1:26">
      <c r="A8" s="15" t="s">
        <v>405</v>
      </c>
      <c r="B8" s="17" t="n">
        <v>7007</v>
      </c>
      <c r="C8" s="18">
        <f>(0.0/B8*100)</f>
        <v/>
      </c>
      <c r="D8" s="19" t="n">
        <v>7007</v>
      </c>
      <c r="E8" s="18" t="n">
        <v>486.82233515</v>
      </c>
      <c r="F8" s="20" t="n">
        <v>14.31797365</v>
      </c>
      <c r="G8" s="18" t="n">
        <v>503.51795068</v>
      </c>
      <c r="H8" s="20" t="n">
        <v>5.68277176</v>
      </c>
      <c r="I8" s="18" t="n">
        <v>486.23507651</v>
      </c>
      <c r="J8" s="20" t="n">
        <v>8.44055741</v>
      </c>
      <c r="K8" s="18" t="n">
        <v>512.55523958</v>
      </c>
      <c r="L8" s="20" t="n">
        <v>13.10856233</v>
      </c>
      <c r="M8" s="18" t="n">
        <v>476.53722585</v>
      </c>
      <c r="N8" s="20" t="n">
        <v>17.67780563</v>
      </c>
      <c r="O8" s="18" t="n">
        <v>549.19984899</v>
      </c>
      <c r="P8" s="20" t="n">
        <v>20.43345907</v>
      </c>
      <c r="Q8" s="18" t="s">
        <v>404</v>
      </c>
      <c r="R8" s="20" t="s">
        <v>404</v>
      </c>
      <c r="S8" s="18" t="s">
        <v>404</v>
      </c>
      <c r="T8" s="20" t="s">
        <v>404</v>
      </c>
      <c r="U8" s="18" t="s">
        <v>404</v>
      </c>
      <c r="V8" s="20" t="s">
        <v>404</v>
      </c>
      <c r="W8" s="18" t="s">
        <v>404</v>
      </c>
      <c r="X8" s="20" t="s">
        <v>404</v>
      </c>
      <c r="Y8" s="18" t="n">
        <v>461.00444715</v>
      </c>
      <c r="Z8" s="20" t="n">
        <v>23.15184092</v>
      </c>
    </row>
    <row r="9" spans="1:26">
      <c r="A9" s="15" t="s">
        <v>406</v>
      </c>
      <c r="B9" s="17" t="n">
        <v>9651</v>
      </c>
      <c r="C9" s="18">
        <f>(200.0/B9*100)</f>
        <v/>
      </c>
      <c r="D9" s="19" t="n">
        <v>9451</v>
      </c>
      <c r="E9" s="18" t="n">
        <v>500.03279077</v>
      </c>
      <c r="F9" s="20" t="n">
        <v>10.23987659</v>
      </c>
      <c r="G9" s="18" t="n">
        <v>511.14688506</v>
      </c>
      <c r="H9" s="20" t="n">
        <v>4.78334027</v>
      </c>
      <c r="I9" s="18" t="n">
        <v>505.22567421</v>
      </c>
      <c r="J9" s="20" t="n">
        <v>7.07538417</v>
      </c>
      <c r="K9" s="18" t="n">
        <v>535.52636105</v>
      </c>
      <c r="L9" s="20" t="n">
        <v>12.19621992</v>
      </c>
      <c r="M9" s="18" t="n">
        <v>445.56608342</v>
      </c>
      <c r="N9" s="20" t="n">
        <v>50.22379117</v>
      </c>
      <c r="O9" s="18" t="n">
        <v>537.14102073</v>
      </c>
      <c r="P9" s="20" t="n">
        <v>45.59845901</v>
      </c>
      <c r="Q9" s="18" t="s">
        <v>404</v>
      </c>
      <c r="R9" s="20" t="s">
        <v>404</v>
      </c>
      <c r="S9" s="18" t="s">
        <v>404</v>
      </c>
      <c r="T9" s="20" t="s">
        <v>404</v>
      </c>
      <c r="U9" s="18" t="s">
        <v>404</v>
      </c>
      <c r="V9" s="20" t="s">
        <v>404</v>
      </c>
      <c r="W9" s="18" t="s">
        <v>404</v>
      </c>
      <c r="X9" s="20" t="s">
        <v>404</v>
      </c>
      <c r="Y9" s="18" t="n">
        <v>482.94733891</v>
      </c>
      <c r="Z9" s="20" t="n">
        <v>16.03021474</v>
      </c>
    </row>
    <row r="10" spans="1:26">
      <c r="A10" s="15" t="s">
        <v>407</v>
      </c>
      <c r="B10" s="17" t="n">
        <v>20058</v>
      </c>
      <c r="C10" s="18">
        <f>(2798.0/B10*100)</f>
        <v/>
      </c>
      <c r="D10" s="19" t="n">
        <v>17260</v>
      </c>
      <c r="E10" s="18" t="n">
        <v>524.78759345</v>
      </c>
      <c r="F10" s="20" t="n">
        <v>18.21634143</v>
      </c>
      <c r="G10" s="18" t="n">
        <v>516.00965449</v>
      </c>
      <c r="H10" s="20" t="n">
        <v>4.66250904</v>
      </c>
      <c r="I10" s="18" t="n">
        <v>521.48246275</v>
      </c>
      <c r="J10" s="20" t="n">
        <v>4.19012233</v>
      </c>
      <c r="K10" s="18" t="n">
        <v>502.00469758</v>
      </c>
      <c r="L10" s="20" t="n">
        <v>5.14262266</v>
      </c>
      <c r="M10" s="18" t="n">
        <v>512.59038558</v>
      </c>
      <c r="N10" s="20" t="n">
        <v>17.46408445</v>
      </c>
      <c r="O10" s="18" t="n">
        <v>499.69355998</v>
      </c>
      <c r="P10" s="20" t="n">
        <v>6.9628157</v>
      </c>
      <c r="Q10" s="18" t="s">
        <v>404</v>
      </c>
      <c r="R10" s="20" t="s">
        <v>404</v>
      </c>
      <c r="S10" s="18" t="s">
        <v>404</v>
      </c>
      <c r="T10" s="20" t="s">
        <v>404</v>
      </c>
      <c r="U10" s="18" t="s">
        <v>404</v>
      </c>
      <c r="V10" s="20" t="s">
        <v>404</v>
      </c>
      <c r="W10" s="18" t="s">
        <v>404</v>
      </c>
      <c r="X10" s="20" t="s">
        <v>404</v>
      </c>
      <c r="Y10" s="18" t="n">
        <v>548.26012761</v>
      </c>
      <c r="Z10" s="20" t="n">
        <v>13.19000797</v>
      </c>
    </row>
    <row r="11" spans="1:26">
      <c r="A11" s="15" t="s">
        <v>408</v>
      </c>
      <c r="B11" s="17" t="n">
        <v>7053</v>
      </c>
      <c r="C11" s="18">
        <f>(137.0/B11*100)</f>
        <v/>
      </c>
      <c r="D11" s="19" t="n">
        <v>6916</v>
      </c>
      <c r="E11" s="18" t="n">
        <v>421.753697</v>
      </c>
      <c r="F11" s="20" t="n">
        <v>15.40136547</v>
      </c>
      <c r="G11" s="18" t="n">
        <v>427.88556805</v>
      </c>
      <c r="H11" s="20" t="n">
        <v>7.84076931</v>
      </c>
      <c r="I11" s="18" t="n">
        <v>408.63722905</v>
      </c>
      <c r="J11" s="20" t="n">
        <v>5.97532475</v>
      </c>
      <c r="K11" s="18" t="n">
        <v>435.86267387</v>
      </c>
      <c r="L11" s="20" t="n">
        <v>6.50911892</v>
      </c>
      <c r="M11" s="18" t="n">
        <v>426.63215654</v>
      </c>
      <c r="N11" s="20" t="n">
        <v>16.60333838</v>
      </c>
      <c r="O11" s="18" t="n">
        <v>430.93254336</v>
      </c>
      <c r="P11" s="20" t="n">
        <v>17.42734017</v>
      </c>
      <c r="Q11" s="18" t="s">
        <v>404</v>
      </c>
      <c r="R11" s="20" t="s">
        <v>404</v>
      </c>
      <c r="S11" s="18" t="s">
        <v>404</v>
      </c>
      <c r="T11" s="20" t="s">
        <v>404</v>
      </c>
      <c r="U11" s="18" t="s">
        <v>404</v>
      </c>
      <c r="V11" s="20" t="s">
        <v>404</v>
      </c>
      <c r="W11" s="18" t="s">
        <v>404</v>
      </c>
      <c r="X11" s="20" t="s">
        <v>404</v>
      </c>
      <c r="Y11" s="18" t="n">
        <v>422.8895186</v>
      </c>
      <c r="Z11" s="20" t="n">
        <v>19.62438139</v>
      </c>
    </row>
    <row r="12" spans="1:26">
      <c r="A12" s="15" t="s">
        <v>409</v>
      </c>
      <c r="B12" s="17" t="n">
        <v>6894</v>
      </c>
      <c r="C12" s="18">
        <f>(106.0/B12*100)</f>
        <v/>
      </c>
      <c r="D12" s="19" t="n">
        <v>6788</v>
      </c>
      <c r="E12" s="18" t="n">
        <v>492.89520827</v>
      </c>
      <c r="F12" s="20" t="n">
        <v>16.93203746</v>
      </c>
      <c r="G12" s="18" t="n">
        <v>486.17639816</v>
      </c>
      <c r="H12" s="20" t="n">
        <v>4.35315377</v>
      </c>
      <c r="I12" s="18" t="n">
        <v>502.25505909</v>
      </c>
      <c r="J12" s="20" t="n">
        <v>4.33075725</v>
      </c>
      <c r="K12" s="18" t="n">
        <v>489.31019552</v>
      </c>
      <c r="L12" s="20" t="n">
        <v>10.30916063</v>
      </c>
      <c r="M12" s="18" t="n">
        <v>440.99704948</v>
      </c>
      <c r="N12" s="20" t="n">
        <v>10.80216077</v>
      </c>
      <c r="O12" s="18" t="n">
        <v>441.4419887</v>
      </c>
      <c r="P12" s="20" t="n">
        <v>14.72331099</v>
      </c>
      <c r="Q12" s="18" t="s">
        <v>404</v>
      </c>
      <c r="R12" s="20" t="s">
        <v>404</v>
      </c>
      <c r="S12" s="18" t="s">
        <v>404</v>
      </c>
      <c r="T12" s="20" t="s">
        <v>404</v>
      </c>
      <c r="U12" s="18" t="s">
        <v>404</v>
      </c>
      <c r="V12" s="20" t="s">
        <v>404</v>
      </c>
      <c r="W12" s="18" t="s">
        <v>404</v>
      </c>
      <c r="X12" s="20" t="s">
        <v>404</v>
      </c>
      <c r="Y12" s="18" t="n">
        <v>472.90039988</v>
      </c>
      <c r="Z12" s="20" t="n">
        <v>22.68870247</v>
      </c>
    </row>
    <row r="13" spans="1:26">
      <c r="A13" s="15" t="s">
        <v>410</v>
      </c>
      <c r="B13" s="17" t="n">
        <v>7161</v>
      </c>
      <c r="C13" s="18">
        <f>(1175.0/B13*100)</f>
        <v/>
      </c>
      <c r="D13" s="19" t="n">
        <v>5986</v>
      </c>
      <c r="E13" s="18" t="n">
        <v>508.71378806</v>
      </c>
      <c r="F13" s="20" t="n">
        <v>7.71888419</v>
      </c>
      <c r="G13" s="18" t="n">
        <v>512.24614649</v>
      </c>
      <c r="H13" s="20" t="n">
        <v>3.61218411</v>
      </c>
      <c r="I13" s="18" t="n">
        <v>507.30639051</v>
      </c>
      <c r="J13" s="20" t="n">
        <v>4.2334586</v>
      </c>
      <c r="K13" s="18" t="n">
        <v>513.40285234</v>
      </c>
      <c r="L13" s="20" t="n">
        <v>5.45441812</v>
      </c>
      <c r="M13" s="18" t="n">
        <v>498.31604202</v>
      </c>
      <c r="N13" s="20" t="n">
        <v>19.67901997</v>
      </c>
      <c r="O13" s="18" t="n">
        <v>570.89428523</v>
      </c>
      <c r="P13" s="20" t="n">
        <v>13.68246338</v>
      </c>
      <c r="Q13" s="18" t="s">
        <v>404</v>
      </c>
      <c r="R13" s="20" t="s">
        <v>404</v>
      </c>
      <c r="S13" s="18" t="s">
        <v>404</v>
      </c>
      <c r="T13" s="20" t="s">
        <v>404</v>
      </c>
      <c r="U13" s="18" t="s">
        <v>404</v>
      </c>
      <c r="V13" s="20" t="s">
        <v>404</v>
      </c>
      <c r="W13" s="18" t="s">
        <v>404</v>
      </c>
      <c r="X13" s="20" t="s">
        <v>404</v>
      </c>
      <c r="Y13" s="18" t="n">
        <v>506.34937229</v>
      </c>
      <c r="Z13" s="20" t="n">
        <v>7.670935</v>
      </c>
    </row>
    <row r="14" spans="1:26">
      <c r="A14" s="15" t="s">
        <v>411</v>
      </c>
      <c r="B14" s="17" t="n">
        <v>5587</v>
      </c>
      <c r="C14" s="18">
        <f>(0.0/B14*100)</f>
        <v/>
      </c>
      <c r="D14" s="19" t="n">
        <v>5587</v>
      </c>
      <c r="E14" s="18" t="n">
        <v>521.89695785</v>
      </c>
      <c r="F14" s="20" t="n">
        <v>18.10987751</v>
      </c>
      <c r="G14" s="18" t="n">
        <v>523.11671184</v>
      </c>
      <c r="H14" s="20" t="n">
        <v>4.05907586</v>
      </c>
      <c r="I14" s="18" t="n">
        <v>520.42895093</v>
      </c>
      <c r="J14" s="20" t="n">
        <v>3.05107089</v>
      </c>
      <c r="K14" s="18" t="n">
        <v>510.30706641</v>
      </c>
      <c r="L14" s="20" t="n">
        <v>4.83980659</v>
      </c>
      <c r="M14" s="18" t="n">
        <v>510.82363928</v>
      </c>
      <c r="N14" s="20" t="n">
        <v>8.86169449</v>
      </c>
      <c r="O14" s="18" t="n">
        <v>547.2500505</v>
      </c>
      <c r="P14" s="20" t="n">
        <v>16.1472773</v>
      </c>
      <c r="Q14" s="18" t="s">
        <v>404</v>
      </c>
      <c r="R14" s="20" t="s">
        <v>404</v>
      </c>
      <c r="S14" s="18" t="s">
        <v>404</v>
      </c>
      <c r="T14" s="20" t="s">
        <v>404</v>
      </c>
      <c r="U14" s="18" t="s">
        <v>404</v>
      </c>
      <c r="V14" s="20" t="s">
        <v>404</v>
      </c>
      <c r="W14" s="18" t="s">
        <v>404</v>
      </c>
      <c r="X14" s="20" t="s">
        <v>404</v>
      </c>
      <c r="Y14" s="18" t="n">
        <v>517.1231315</v>
      </c>
      <c r="Z14" s="20" t="n">
        <v>14.99999753</v>
      </c>
    </row>
    <row r="15" spans="1:26">
      <c r="A15" s="15" t="s">
        <v>412</v>
      </c>
      <c r="B15" s="17" t="n">
        <v>5882</v>
      </c>
      <c r="C15" s="18">
        <f>(0.0/B15*100)</f>
        <v/>
      </c>
      <c r="D15" s="19" t="n">
        <v>5882</v>
      </c>
      <c r="E15" s="18" t="n">
        <v>516.90735668</v>
      </c>
      <c r="F15" s="20" t="n">
        <v>6.13952062</v>
      </c>
      <c r="G15" s="18" t="n">
        <v>511.32962329</v>
      </c>
      <c r="H15" s="20" t="n">
        <v>2.86949187</v>
      </c>
      <c r="I15" s="18" t="n">
        <v>512.57490072</v>
      </c>
      <c r="J15" s="20" t="n">
        <v>5.3542898</v>
      </c>
      <c r="K15" s="18" t="n">
        <v>497.0056895</v>
      </c>
      <c r="L15" s="20" t="n">
        <v>6.89615047</v>
      </c>
      <c r="M15" s="18" t="n">
        <v>490.4696027</v>
      </c>
      <c r="N15" s="20" t="n">
        <v>11.02779112</v>
      </c>
      <c r="O15" s="18" t="n">
        <v>548.02269132</v>
      </c>
      <c r="P15" s="20" t="n">
        <v>7.48177711</v>
      </c>
      <c r="Q15" s="18" t="s">
        <v>404</v>
      </c>
      <c r="R15" s="20" t="s">
        <v>404</v>
      </c>
      <c r="S15" s="18" t="s">
        <v>404</v>
      </c>
      <c r="T15" s="20" t="s">
        <v>404</v>
      </c>
      <c r="U15" s="18" t="s">
        <v>404</v>
      </c>
      <c r="V15" s="20" t="s">
        <v>404</v>
      </c>
      <c r="W15" s="18" t="s">
        <v>404</v>
      </c>
      <c r="X15" s="20" t="s">
        <v>404</v>
      </c>
      <c r="Y15" s="18" t="n">
        <v>527.53558387</v>
      </c>
      <c r="Z15" s="20" t="n">
        <v>20.88187106</v>
      </c>
    </row>
    <row r="16" spans="1:26">
      <c r="A16" s="15" t="s">
        <v>413</v>
      </c>
      <c r="B16" s="17" t="n">
        <v>6108</v>
      </c>
      <c r="C16" s="18">
        <f>(364.0/B16*100)</f>
        <v/>
      </c>
      <c r="D16" s="19" t="n">
        <v>5744</v>
      </c>
      <c r="E16" s="18" t="n">
        <v>503.48488437</v>
      </c>
      <c r="F16" s="20" t="n">
        <v>20.68206514</v>
      </c>
      <c r="G16" s="18" t="n">
        <v>498.75739022</v>
      </c>
      <c r="H16" s="20" t="n">
        <v>6.48411517</v>
      </c>
      <c r="I16" s="18" t="n">
        <v>501.50725036</v>
      </c>
      <c r="J16" s="20" t="n">
        <v>5.8609446</v>
      </c>
      <c r="K16" s="18" t="n">
        <v>458.41566028</v>
      </c>
      <c r="L16" s="20" t="n">
        <v>15.28665822</v>
      </c>
      <c r="M16" s="18" t="n">
        <v>525.31262081</v>
      </c>
      <c r="N16" s="20" t="n">
        <v>32.61411837</v>
      </c>
      <c r="O16" s="18" t="n">
        <v>503.13726442</v>
      </c>
      <c r="P16" s="20" t="n">
        <v>30.43293817</v>
      </c>
      <c r="Q16" s="18" t="s">
        <v>404</v>
      </c>
      <c r="R16" s="20" t="s">
        <v>404</v>
      </c>
      <c r="S16" s="18" t="s">
        <v>404</v>
      </c>
      <c r="T16" s="20" t="s">
        <v>404</v>
      </c>
      <c r="U16" s="18" t="s">
        <v>404</v>
      </c>
      <c r="V16" s="20" t="s">
        <v>404</v>
      </c>
      <c r="W16" s="18" t="s">
        <v>404</v>
      </c>
      <c r="X16" s="20" t="s">
        <v>404</v>
      </c>
      <c r="Y16" s="18" t="n">
        <v>469.69650386</v>
      </c>
      <c r="Z16" s="20" t="n">
        <v>23.84157488</v>
      </c>
    </row>
    <row r="17" spans="1:26">
      <c r="A17" s="15" t="s">
        <v>414</v>
      </c>
      <c r="B17" s="17" t="n">
        <v>6504</v>
      </c>
      <c r="C17" s="18">
        <f>(1325.0/B17*100)</f>
        <v/>
      </c>
      <c r="D17" s="19" t="n">
        <v>5179</v>
      </c>
      <c r="E17" s="18" t="n">
        <v>505.70250668</v>
      </c>
      <c r="F17" s="20" t="n">
        <v>15.5718631</v>
      </c>
      <c r="G17" s="18" t="n">
        <v>502.12381954</v>
      </c>
      <c r="H17" s="20" t="n">
        <v>5.96928825</v>
      </c>
      <c r="I17" s="18" t="n">
        <v>505.77423353</v>
      </c>
      <c r="J17" s="20" t="n">
        <v>8.03000791</v>
      </c>
      <c r="K17" s="18" t="n">
        <v>520.93894235</v>
      </c>
      <c r="L17" s="20" t="n">
        <v>15.12523013</v>
      </c>
      <c r="M17" s="18" t="n">
        <v>472.10269229</v>
      </c>
      <c r="N17" s="20" t="n">
        <v>26.86165088</v>
      </c>
      <c r="O17" s="18" t="n">
        <v>549.18452142</v>
      </c>
      <c r="P17" s="20" t="n">
        <v>9.85476038</v>
      </c>
      <c r="Q17" s="18" t="s">
        <v>404</v>
      </c>
      <c r="R17" s="20" t="s">
        <v>404</v>
      </c>
      <c r="S17" s="18" t="s">
        <v>404</v>
      </c>
      <c r="T17" s="20" t="s">
        <v>404</v>
      </c>
      <c r="U17" s="18" t="s">
        <v>404</v>
      </c>
      <c r="V17" s="20" t="s">
        <v>404</v>
      </c>
      <c r="W17" s="18" t="s">
        <v>404</v>
      </c>
      <c r="X17" s="20" t="s">
        <v>404</v>
      </c>
      <c r="Y17" s="18" t="n">
        <v>542.45711482</v>
      </c>
      <c r="Z17" s="20" t="n">
        <v>15.44660736</v>
      </c>
    </row>
    <row r="18" spans="1:26">
      <c r="A18" s="15" t="s">
        <v>415</v>
      </c>
      <c r="B18" s="17" t="n">
        <v>5532</v>
      </c>
      <c r="C18" s="18">
        <f>(0.0/B18*100)</f>
        <v/>
      </c>
      <c r="D18" s="19" t="n">
        <v>5532</v>
      </c>
      <c r="E18" s="18" t="n">
        <v>445.34373934</v>
      </c>
      <c r="F18" s="20" t="n">
        <v>20.32242527</v>
      </c>
      <c r="G18" s="18" t="n">
        <v>455.85252201</v>
      </c>
      <c r="H18" s="20" t="n">
        <v>4.96997621</v>
      </c>
      <c r="I18" s="18" t="n">
        <v>453.96655411</v>
      </c>
      <c r="J18" s="20" t="n">
        <v>7.62995653</v>
      </c>
      <c r="K18" s="18" t="n">
        <v>445.15220836</v>
      </c>
      <c r="L18" s="20" t="n">
        <v>11.74659908</v>
      </c>
      <c r="M18" s="18" t="n">
        <v>413.035262</v>
      </c>
      <c r="N18" s="20" t="n">
        <v>28.7492125</v>
      </c>
      <c r="O18" s="18" t="n">
        <v>505.9143933</v>
      </c>
      <c r="P18" s="20" t="n">
        <v>19.24730635</v>
      </c>
      <c r="Q18" s="18" t="s">
        <v>404</v>
      </c>
      <c r="R18" s="20" t="s">
        <v>404</v>
      </c>
      <c r="S18" s="18" t="s">
        <v>404</v>
      </c>
      <c r="T18" s="20" t="s">
        <v>404</v>
      </c>
      <c r="U18" s="18" t="s">
        <v>404</v>
      </c>
      <c r="V18" s="20" t="s">
        <v>404</v>
      </c>
      <c r="W18" s="18" t="s">
        <v>404</v>
      </c>
      <c r="X18" s="20" t="s">
        <v>404</v>
      </c>
      <c r="Y18" s="18" t="n">
        <v>461.96710075</v>
      </c>
      <c r="Z18" s="20" t="n">
        <v>30.25751116</v>
      </c>
    </row>
    <row r="19" spans="1:26">
      <c r="A19" s="15" t="s">
        <v>416</v>
      </c>
      <c r="B19" s="17" t="n">
        <v>5658</v>
      </c>
      <c r="C19" s="18">
        <f>(327.0/B19*100)</f>
        <v/>
      </c>
      <c r="D19" s="19" t="n">
        <v>5331</v>
      </c>
      <c r="E19" s="18" t="n">
        <v>494.06512827</v>
      </c>
      <c r="F19" s="20" t="n">
        <v>32.47557413</v>
      </c>
      <c r="G19" s="18" t="n">
        <v>478.20275038</v>
      </c>
      <c r="H19" s="20" t="n">
        <v>6.85281597</v>
      </c>
      <c r="I19" s="18" t="n">
        <v>475.65309843</v>
      </c>
      <c r="J19" s="20" t="n">
        <v>7.33037828</v>
      </c>
      <c r="K19" s="18" t="n">
        <v>480.7839108</v>
      </c>
      <c r="L19" s="20" t="n">
        <v>11.13807836</v>
      </c>
      <c r="M19" s="18" t="n">
        <v>454.86264295</v>
      </c>
      <c r="N19" s="20" t="n">
        <v>20.8765153</v>
      </c>
      <c r="O19" s="18" t="n">
        <v>469.75536007</v>
      </c>
      <c r="P19" s="20" t="n">
        <v>23.33246395</v>
      </c>
      <c r="Q19" s="18" t="s">
        <v>404</v>
      </c>
      <c r="R19" s="20" t="s">
        <v>404</v>
      </c>
      <c r="S19" s="18" t="s">
        <v>404</v>
      </c>
      <c r="T19" s="20" t="s">
        <v>404</v>
      </c>
      <c r="U19" s="18" t="s">
        <v>404</v>
      </c>
      <c r="V19" s="20" t="s">
        <v>404</v>
      </c>
      <c r="W19" s="18" t="s">
        <v>404</v>
      </c>
      <c r="X19" s="20" t="s">
        <v>404</v>
      </c>
      <c r="Y19" s="18" t="n">
        <v>482.73859461</v>
      </c>
      <c r="Z19" s="20" t="n">
        <v>22.80297506</v>
      </c>
    </row>
    <row r="20" spans="1:26">
      <c r="A20" s="15" t="s">
        <v>417</v>
      </c>
      <c r="B20" s="17" t="n">
        <v>3371</v>
      </c>
      <c r="C20" s="18">
        <f>(24.0/B20*100)</f>
        <v/>
      </c>
      <c r="D20" s="19" t="n">
        <v>3347</v>
      </c>
      <c r="E20" s="18" t="n">
        <v>463.68354286</v>
      </c>
      <c r="F20" s="20" t="n">
        <v>26.55152155</v>
      </c>
      <c r="G20" s="18" t="n">
        <v>490.56770496</v>
      </c>
      <c r="H20" s="20" t="n">
        <v>3.06677113</v>
      </c>
      <c r="I20" s="18" t="n">
        <v>487.16347694</v>
      </c>
      <c r="J20" s="20" t="n">
        <v>3.21149683</v>
      </c>
      <c r="K20" s="18" t="n">
        <v>491.73687971</v>
      </c>
      <c r="L20" s="20" t="n">
        <v>4.01943046</v>
      </c>
      <c r="M20" s="18" t="n">
        <v>488.01882344</v>
      </c>
      <c r="N20" s="20" t="n">
        <v>9.00126431</v>
      </c>
      <c r="O20" s="18" t="n">
        <v>425.99807324</v>
      </c>
      <c r="P20" s="20" t="n">
        <v>16.39708172</v>
      </c>
      <c r="Q20" s="18" t="s">
        <v>404</v>
      </c>
      <c r="R20" s="20" t="s">
        <v>404</v>
      </c>
      <c r="S20" s="18" t="s">
        <v>404</v>
      </c>
      <c r="T20" s="20" t="s">
        <v>404</v>
      </c>
      <c r="U20" s="18" t="s">
        <v>404</v>
      </c>
      <c r="V20" s="20" t="s">
        <v>404</v>
      </c>
      <c r="W20" s="18" t="s">
        <v>404</v>
      </c>
      <c r="X20" s="20" t="s">
        <v>404</v>
      </c>
      <c r="Y20" s="18" t="n">
        <v>464.908713</v>
      </c>
      <c r="Z20" s="20" t="n">
        <v>9.67367372</v>
      </c>
    </row>
    <row r="21" spans="1:26">
      <c r="A21" s="15" t="s">
        <v>418</v>
      </c>
      <c r="B21" s="17" t="n">
        <v>5741</v>
      </c>
      <c r="C21" s="18">
        <f>(0.0/B21*100)</f>
        <v/>
      </c>
      <c r="D21" s="19" t="n">
        <v>5741</v>
      </c>
      <c r="E21" s="18" t="n">
        <v>518.76796514</v>
      </c>
      <c r="F21" s="20" t="n">
        <v>19.42310166</v>
      </c>
      <c r="G21" s="18" t="n">
        <v>501.34827172</v>
      </c>
      <c r="H21" s="20" t="n">
        <v>3.96433606</v>
      </c>
      <c r="I21" s="18" t="n">
        <v>507.19654652</v>
      </c>
      <c r="J21" s="20" t="n">
        <v>3.40881231</v>
      </c>
      <c r="K21" s="18" t="n">
        <v>504.31637644</v>
      </c>
      <c r="L21" s="20" t="n">
        <v>12.04454711</v>
      </c>
      <c r="M21" s="18" t="n">
        <v>513.41288819</v>
      </c>
      <c r="N21" s="20" t="n">
        <v>16.00052029</v>
      </c>
      <c r="O21" s="18" t="n">
        <v>497.18964963</v>
      </c>
      <c r="P21" s="20" t="n">
        <v>47.94517907</v>
      </c>
      <c r="Q21" s="18" t="s">
        <v>404</v>
      </c>
      <c r="R21" s="20" t="s">
        <v>404</v>
      </c>
      <c r="S21" s="18" t="s">
        <v>404</v>
      </c>
      <c r="T21" s="20" t="s">
        <v>404</v>
      </c>
      <c r="U21" s="18" t="s">
        <v>404</v>
      </c>
      <c r="V21" s="20" t="s">
        <v>404</v>
      </c>
      <c r="W21" s="18" t="s">
        <v>404</v>
      </c>
      <c r="X21" s="20" t="s">
        <v>404</v>
      </c>
      <c r="Y21" s="18" t="n">
        <v>494.55003363</v>
      </c>
      <c r="Z21" s="20" t="n">
        <v>6.7473972</v>
      </c>
    </row>
    <row r="22" spans="1:26">
      <c r="A22" s="15" t="s">
        <v>419</v>
      </c>
      <c r="B22" s="17" t="n">
        <v>6598</v>
      </c>
      <c r="C22" s="18">
        <f>(0.0/B22*100)</f>
        <v/>
      </c>
      <c r="D22" s="19" t="n">
        <v>6598</v>
      </c>
      <c r="E22" s="18" t="n">
        <v>518.45098884</v>
      </c>
      <c r="F22" s="20" t="n">
        <v>13.62687022</v>
      </c>
      <c r="G22" s="18" t="n">
        <v>497.16934532</v>
      </c>
      <c r="H22" s="20" t="n">
        <v>8.92046289</v>
      </c>
      <c r="I22" s="18" t="n">
        <v>462.80495667</v>
      </c>
      <c r="J22" s="20" t="n">
        <v>6.83386129</v>
      </c>
      <c r="K22" s="18" t="n">
        <v>460.78351008</v>
      </c>
      <c r="L22" s="20" t="n">
        <v>10.96328109</v>
      </c>
      <c r="M22" s="18" t="n">
        <v>482.81017702</v>
      </c>
      <c r="N22" s="20" t="n">
        <v>25.87987901</v>
      </c>
      <c r="O22" s="18" t="n">
        <v>414.77782673</v>
      </c>
      <c r="P22" s="20" t="n">
        <v>24.46051784</v>
      </c>
      <c r="Q22" s="18" t="s">
        <v>404</v>
      </c>
      <c r="R22" s="20" t="s">
        <v>404</v>
      </c>
      <c r="S22" s="18" t="s">
        <v>404</v>
      </c>
      <c r="T22" s="20" t="s">
        <v>404</v>
      </c>
      <c r="U22" s="18" t="s">
        <v>404</v>
      </c>
      <c r="V22" s="20" t="s">
        <v>404</v>
      </c>
      <c r="W22" s="18" t="s">
        <v>404</v>
      </c>
      <c r="X22" s="20" t="s">
        <v>404</v>
      </c>
      <c r="Y22" s="18" t="n">
        <v>476.64246163</v>
      </c>
      <c r="Z22" s="20" t="n">
        <v>24.0404842</v>
      </c>
    </row>
    <row r="23" spans="1:26">
      <c r="A23" s="15" t="s">
        <v>420</v>
      </c>
      <c r="B23" s="17" t="n">
        <v>11583</v>
      </c>
      <c r="C23" s="18">
        <f>(3123.0/B23*100)</f>
        <v/>
      </c>
      <c r="D23" s="19" t="n">
        <v>8460</v>
      </c>
      <c r="E23" s="18" t="n">
        <v>584.66667453</v>
      </c>
      <c r="F23" s="20" t="n">
        <v>25.91320643</v>
      </c>
      <c r="G23" s="18" t="n">
        <v>498.11935777</v>
      </c>
      <c r="H23" s="20" t="n">
        <v>6.11562349</v>
      </c>
      <c r="I23" s="18" t="n">
        <v>488.21801652</v>
      </c>
      <c r="J23" s="20" t="n">
        <v>7.51286015</v>
      </c>
      <c r="K23" s="18" t="n">
        <v>474.07761436</v>
      </c>
      <c r="L23" s="20" t="n">
        <v>13.56082821</v>
      </c>
      <c r="M23" s="18" t="n">
        <v>462.07480994</v>
      </c>
      <c r="N23" s="20" t="n">
        <v>20.65370922</v>
      </c>
      <c r="O23" s="18" t="n">
        <v>472.1530071</v>
      </c>
      <c r="P23" s="20" t="n">
        <v>23.90768899</v>
      </c>
      <c r="Q23" s="18" t="s">
        <v>404</v>
      </c>
      <c r="R23" s="20" t="s">
        <v>404</v>
      </c>
      <c r="S23" s="18" t="s">
        <v>404</v>
      </c>
      <c r="T23" s="20" t="s">
        <v>404</v>
      </c>
      <c r="U23" s="18" t="s">
        <v>404</v>
      </c>
      <c r="V23" s="20" t="s">
        <v>404</v>
      </c>
      <c r="W23" s="18" t="s">
        <v>404</v>
      </c>
      <c r="X23" s="20" t="s">
        <v>404</v>
      </c>
      <c r="Y23" s="18" t="n">
        <v>500.90934432</v>
      </c>
      <c r="Z23" s="20" t="n">
        <v>19.80737593</v>
      </c>
    </row>
    <row r="24" spans="1:26">
      <c r="A24" s="15" t="s">
        <v>421</v>
      </c>
      <c r="B24" s="17" t="n">
        <v>6647</v>
      </c>
      <c r="C24" s="18">
        <f>(0.0/B24*100)</f>
        <v/>
      </c>
      <c r="D24" s="19" t="n">
        <v>6647</v>
      </c>
      <c r="E24" s="18" t="n">
        <v>524.64898255</v>
      </c>
      <c r="F24" s="20" t="n">
        <v>12.98104748</v>
      </c>
      <c r="G24" s="18" t="n">
        <v>531.43780414</v>
      </c>
      <c r="H24" s="20" t="n">
        <v>3.73292193</v>
      </c>
      <c r="I24" s="18" t="n">
        <v>535.56494957</v>
      </c>
      <c r="J24" s="20" t="n">
        <v>10.41366971</v>
      </c>
      <c r="K24" s="18" t="n">
        <v>569.2304013200001</v>
      </c>
      <c r="L24" s="20" t="n">
        <v>7.40678683</v>
      </c>
      <c r="M24" s="18" t="n">
        <v>507.4019721</v>
      </c>
      <c r="N24" s="20" t="n">
        <v>12.06347679</v>
      </c>
      <c r="O24" s="18" t="s">
        <v>404</v>
      </c>
      <c r="P24" s="20" t="s">
        <v>404</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436.89420799</v>
      </c>
      <c r="F25" s="20" t="n">
        <v>11.02552666</v>
      </c>
      <c r="G25" s="18" t="n">
        <v>514.9141370900001</v>
      </c>
      <c r="H25" s="20" t="n">
        <v>6.0076635</v>
      </c>
      <c r="I25" s="18" t="n">
        <v>523.14065168</v>
      </c>
      <c r="J25" s="20" t="n">
        <v>6.32253147</v>
      </c>
      <c r="K25" s="18" t="n">
        <v>556.17706173</v>
      </c>
      <c r="L25" s="20" t="n">
        <v>8.415366179999999</v>
      </c>
      <c r="M25" s="18" t="n">
        <v>515.33904857</v>
      </c>
      <c r="N25" s="20" t="n">
        <v>9.81206079</v>
      </c>
      <c r="O25" s="18" t="n">
        <v>566.26680498</v>
      </c>
      <c r="P25" s="20" t="n">
        <v>35.05437833</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s">
        <v>404</v>
      </c>
      <c r="F26" s="20" t="s">
        <v>404</v>
      </c>
      <c r="G26" s="18" t="n">
        <v>477.97415278</v>
      </c>
      <c r="H26" s="20" t="n">
        <v>3.55218189</v>
      </c>
      <c r="I26" s="18" t="n">
        <v>483.77462407</v>
      </c>
      <c r="J26" s="20" t="n">
        <v>2.91201053</v>
      </c>
      <c r="K26" s="18" t="n">
        <v>491.79298096</v>
      </c>
      <c r="L26" s="20" t="n">
        <v>4.65220336</v>
      </c>
      <c r="M26" s="18" t="n">
        <v>473.01427387</v>
      </c>
      <c r="N26" s="20" t="n">
        <v>9.258636259999999</v>
      </c>
      <c r="O26" s="18" t="n">
        <v>469.47169033</v>
      </c>
      <c r="P26" s="20" t="n">
        <v>8.838703929999999</v>
      </c>
      <c r="Q26" s="18" t="s">
        <v>404</v>
      </c>
      <c r="R26" s="20" t="s">
        <v>404</v>
      </c>
      <c r="S26" s="18" t="s">
        <v>404</v>
      </c>
      <c r="T26" s="20" t="s">
        <v>404</v>
      </c>
      <c r="U26" s="18" t="s">
        <v>404</v>
      </c>
      <c r="V26" s="20" t="s">
        <v>404</v>
      </c>
      <c r="W26" s="18" t="s">
        <v>404</v>
      </c>
      <c r="X26" s="20" t="s">
        <v>404</v>
      </c>
      <c r="Y26" s="18" t="n">
        <v>487.01088421</v>
      </c>
      <c r="Z26" s="20" t="n">
        <v>18.33641791</v>
      </c>
    </row>
    <row r="27" spans="1:26">
      <c r="A27" s="15" t="s">
        <v>424</v>
      </c>
      <c r="B27" s="17" t="n">
        <v>5299</v>
      </c>
      <c r="C27" s="18">
        <f>(0.0/B27*100)</f>
        <v/>
      </c>
      <c r="D27" s="19" t="n">
        <v>5299</v>
      </c>
      <c r="E27" s="18" t="n">
        <v>490.10432085</v>
      </c>
      <c r="F27" s="20" t="n">
        <v>5.14134641</v>
      </c>
      <c r="G27" s="18" t="n">
        <v>480.32650157</v>
      </c>
      <c r="H27" s="20" t="n">
        <v>1.746151</v>
      </c>
      <c r="I27" s="18" t="n">
        <v>485.12137764</v>
      </c>
      <c r="J27" s="20" t="n">
        <v>2.18623169</v>
      </c>
      <c r="K27" s="18" t="n">
        <v>491.02917016</v>
      </c>
      <c r="L27" s="20" t="n">
        <v>3.05544127</v>
      </c>
      <c r="M27" s="18" t="n">
        <v>487.35977777</v>
      </c>
      <c r="N27" s="20" t="n">
        <v>15.1419724</v>
      </c>
      <c r="O27" s="18" t="n">
        <v>579.57572155</v>
      </c>
      <c r="P27" s="20" t="n">
        <v>18.34401258</v>
      </c>
      <c r="Q27" s="18" t="s">
        <v>404</v>
      </c>
      <c r="R27" s="20" t="s">
        <v>404</v>
      </c>
      <c r="S27" s="18" t="s">
        <v>404</v>
      </c>
      <c r="T27" s="20" t="s">
        <v>404</v>
      </c>
      <c r="U27" s="18" t="s">
        <v>404</v>
      </c>
      <c r="V27" s="20" t="s">
        <v>404</v>
      </c>
      <c r="W27" s="18" t="s">
        <v>404</v>
      </c>
      <c r="X27" s="20" t="s">
        <v>404</v>
      </c>
      <c r="Y27" s="18" t="n">
        <v>540.18372515</v>
      </c>
      <c r="Z27" s="20" t="n">
        <v>6.22538394</v>
      </c>
    </row>
    <row r="28" spans="1:26">
      <c r="A28" s="15" t="s">
        <v>425</v>
      </c>
      <c r="B28" s="17" t="n">
        <v>7568</v>
      </c>
      <c r="C28" s="18">
        <f>(0.0/B28*100)</f>
        <v/>
      </c>
      <c r="D28" s="19" t="n">
        <v>7568</v>
      </c>
      <c r="E28" s="18" t="n">
        <v>424.949925</v>
      </c>
      <c r="F28" s="20" t="n">
        <v>17.18549896</v>
      </c>
      <c r="G28" s="18" t="n">
        <v>430.0452917</v>
      </c>
      <c r="H28" s="20" t="n">
        <v>6.11481088</v>
      </c>
      <c r="I28" s="18" t="n">
        <v>410.22737485</v>
      </c>
      <c r="J28" s="20" t="n">
        <v>3.85092739</v>
      </c>
      <c r="K28" s="18" t="n">
        <v>399.70618569</v>
      </c>
      <c r="L28" s="20" t="n">
        <v>4.18337549</v>
      </c>
      <c r="M28" s="18" t="n">
        <v>412.71780183</v>
      </c>
      <c r="N28" s="20" t="n">
        <v>11.64843261</v>
      </c>
      <c r="O28" s="18" t="n">
        <v>395.42409453</v>
      </c>
      <c r="P28" s="20" t="n">
        <v>8.53791934</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564.44715666</v>
      </c>
      <c r="F29" s="20" t="n">
        <v>7.21106287</v>
      </c>
      <c r="G29" s="18" t="n">
        <v>506.78744908</v>
      </c>
      <c r="H29" s="20" t="n">
        <v>11.37025827</v>
      </c>
      <c r="I29" s="18" t="n">
        <v>520.2097009399999</v>
      </c>
      <c r="J29" s="20" t="n">
        <v>8.412003049999999</v>
      </c>
      <c r="K29" s="18" t="n">
        <v>510.63750188</v>
      </c>
      <c r="L29" s="20" t="n">
        <v>12.98150081</v>
      </c>
      <c r="M29" s="18" t="n">
        <v>514.31383222</v>
      </c>
      <c r="N29" s="20" t="n">
        <v>16.95740764</v>
      </c>
      <c r="O29" s="18" t="s">
        <v>404</v>
      </c>
      <c r="P29" s="20" t="s">
        <v>404</v>
      </c>
      <c r="Q29" s="18" t="s">
        <v>404</v>
      </c>
      <c r="R29" s="20" t="s">
        <v>404</v>
      </c>
      <c r="S29" s="18" t="s">
        <v>404</v>
      </c>
      <c r="T29" s="20" t="s">
        <v>404</v>
      </c>
      <c r="U29" s="18" t="s">
        <v>404</v>
      </c>
      <c r="V29" s="20" t="s">
        <v>404</v>
      </c>
      <c r="W29" s="18" t="s">
        <v>404</v>
      </c>
      <c r="X29" s="20" t="s">
        <v>404</v>
      </c>
      <c r="Y29" s="18" t="n">
        <v>494.83295465</v>
      </c>
      <c r="Z29" s="20" t="n">
        <v>14.12765177</v>
      </c>
    </row>
    <row r="30" spans="1:26">
      <c r="A30" s="15" t="s">
        <v>427</v>
      </c>
      <c r="B30" s="17" t="n">
        <v>4520</v>
      </c>
      <c r="C30" s="18">
        <f>(945.0/B30*100)</f>
        <v/>
      </c>
      <c r="D30" s="19" t="n">
        <v>3575</v>
      </c>
      <c r="E30" s="18" t="s">
        <v>404</v>
      </c>
      <c r="F30" s="20" t="s">
        <v>404</v>
      </c>
      <c r="G30" s="18" t="n">
        <v>501.84817839</v>
      </c>
      <c r="H30" s="20" t="n">
        <v>5.42731787</v>
      </c>
      <c r="I30" s="18" t="n">
        <v>505.92238001</v>
      </c>
      <c r="J30" s="20" t="n">
        <v>5.59336474</v>
      </c>
      <c r="K30" s="18" t="n">
        <v>485.23777051</v>
      </c>
      <c r="L30" s="20" t="n">
        <v>7.82002689</v>
      </c>
      <c r="M30" s="18" t="n">
        <v>495.18624756</v>
      </c>
      <c r="N30" s="20" t="n">
        <v>9.81920178</v>
      </c>
      <c r="O30" s="18" t="n">
        <v>480.52888471</v>
      </c>
      <c r="P30" s="20" t="n">
        <v>10.20697492</v>
      </c>
      <c r="Q30" s="18" t="s">
        <v>404</v>
      </c>
      <c r="R30" s="20" t="s">
        <v>404</v>
      </c>
      <c r="S30" s="18" t="s">
        <v>404</v>
      </c>
      <c r="T30" s="20" t="s">
        <v>404</v>
      </c>
      <c r="U30" s="18" t="s">
        <v>404</v>
      </c>
      <c r="V30" s="20" t="s">
        <v>404</v>
      </c>
      <c r="W30" s="18" t="s">
        <v>404</v>
      </c>
      <c r="X30" s="20" t="s">
        <v>404</v>
      </c>
      <c r="Y30" s="18" t="n">
        <v>486.62221228</v>
      </c>
      <c r="Z30" s="20" t="n">
        <v>8.67057363</v>
      </c>
    </row>
    <row r="31" spans="1:26">
      <c r="A31" s="15" t="s">
        <v>428</v>
      </c>
      <c r="B31" s="17" t="n">
        <v>5456</v>
      </c>
      <c r="C31" s="18">
        <f>(502.0/B31*100)</f>
        <v/>
      </c>
      <c r="D31" s="19" t="n">
        <v>4954</v>
      </c>
      <c r="E31" s="18" t="n">
        <v>487.13550022</v>
      </c>
      <c r="F31" s="20" t="n">
        <v>21.28963675</v>
      </c>
      <c r="G31" s="18" t="n">
        <v>499.30858395</v>
      </c>
      <c r="H31" s="20" t="n">
        <v>4.28191095</v>
      </c>
      <c r="I31" s="18" t="n">
        <v>505.03909551</v>
      </c>
      <c r="J31" s="20" t="n">
        <v>3.21352146</v>
      </c>
      <c r="K31" s="18" t="n">
        <v>497.51597298</v>
      </c>
      <c r="L31" s="20" t="n">
        <v>6.46213375</v>
      </c>
      <c r="M31" s="18" t="n">
        <v>513.85738545</v>
      </c>
      <c r="N31" s="20" t="n">
        <v>11.26606769</v>
      </c>
      <c r="O31" s="18" t="n">
        <v>498.2513836</v>
      </c>
      <c r="P31" s="20" t="n">
        <v>13.02818396</v>
      </c>
      <c r="Q31" s="18" t="s">
        <v>404</v>
      </c>
      <c r="R31" s="20" t="s">
        <v>404</v>
      </c>
      <c r="S31" s="18" t="s">
        <v>404</v>
      </c>
      <c r="T31" s="20" t="s">
        <v>404</v>
      </c>
      <c r="U31" s="18" t="s">
        <v>404</v>
      </c>
      <c r="V31" s="20" t="s">
        <v>404</v>
      </c>
      <c r="W31" s="18" t="s">
        <v>404</v>
      </c>
      <c r="X31" s="20" t="s">
        <v>404</v>
      </c>
      <c r="Y31" s="18" t="n">
        <v>497.97987612</v>
      </c>
      <c r="Z31" s="20" t="n">
        <v>9.654407490000001</v>
      </c>
    </row>
    <row r="32" spans="1:26">
      <c r="A32" s="15" t="s">
        <v>429</v>
      </c>
      <c r="B32" s="17" t="n">
        <v>4478</v>
      </c>
      <c r="C32" s="18">
        <f>(0.0/B32*100)</f>
        <v/>
      </c>
      <c r="D32" s="19" t="n">
        <v>4478</v>
      </c>
      <c r="E32" s="18" t="s">
        <v>404</v>
      </c>
      <c r="F32" s="20" t="s">
        <v>404</v>
      </c>
      <c r="G32" s="18" t="n">
        <v>498.57456441</v>
      </c>
      <c r="H32" s="20" t="n">
        <v>3.69477567</v>
      </c>
      <c r="I32" s="18" t="n">
        <v>507.90393748</v>
      </c>
      <c r="J32" s="20" t="n">
        <v>4.32314843</v>
      </c>
      <c r="K32" s="18" t="n">
        <v>514.92392478</v>
      </c>
      <c r="L32" s="20" t="n">
        <v>12.52307002</v>
      </c>
      <c r="M32" s="18" t="n">
        <v>494.94904411</v>
      </c>
      <c r="N32" s="20" t="n">
        <v>10.07703943</v>
      </c>
      <c r="O32" s="18" t="s">
        <v>404</v>
      </c>
      <c r="P32" s="20" t="s">
        <v>404</v>
      </c>
      <c r="Q32" s="18" t="s">
        <v>404</v>
      </c>
      <c r="R32" s="20" t="s">
        <v>404</v>
      </c>
      <c r="S32" s="18" t="s">
        <v>404</v>
      </c>
      <c r="T32" s="20" t="s">
        <v>404</v>
      </c>
      <c r="U32" s="18" t="s">
        <v>404</v>
      </c>
      <c r="V32" s="20" t="s">
        <v>404</v>
      </c>
      <c r="W32" s="18" t="s">
        <v>404</v>
      </c>
      <c r="X32" s="20" t="s">
        <v>404</v>
      </c>
      <c r="Y32" s="18" t="n">
        <v>545.02589434</v>
      </c>
      <c r="Z32" s="20" t="n">
        <v>10.63388458</v>
      </c>
    </row>
    <row r="33" spans="1:26">
      <c r="A33" s="15" t="s">
        <v>430</v>
      </c>
      <c r="B33" s="17" t="n">
        <v>7325</v>
      </c>
      <c r="C33" s="18">
        <f>(29.0/B33*100)</f>
        <v/>
      </c>
      <c r="D33" s="19" t="n">
        <v>7296</v>
      </c>
      <c r="E33" s="18" t="n">
        <v>487.58279225</v>
      </c>
      <c r="F33" s="20" t="n">
        <v>18.64459346</v>
      </c>
      <c r="G33" s="18" t="n">
        <v>496.95065847</v>
      </c>
      <c r="H33" s="20" t="n">
        <v>8.438995269999999</v>
      </c>
      <c r="I33" s="18" t="n">
        <v>491.57478411</v>
      </c>
      <c r="J33" s="20" t="n">
        <v>4.88652091</v>
      </c>
      <c r="K33" s="18" t="n">
        <v>483.05153852</v>
      </c>
      <c r="L33" s="20" t="n">
        <v>9.65401</v>
      </c>
      <c r="M33" s="18" t="n">
        <v>491.58589118</v>
      </c>
      <c r="N33" s="20" t="n">
        <v>16.6435883</v>
      </c>
      <c r="O33" s="18" t="n">
        <v>486.21342746</v>
      </c>
      <c r="P33" s="20" t="n">
        <v>10.99513536</v>
      </c>
      <c r="Q33" s="18" t="s">
        <v>404</v>
      </c>
      <c r="R33" s="20" t="s">
        <v>404</v>
      </c>
      <c r="S33" s="18" t="s">
        <v>404</v>
      </c>
      <c r="T33" s="20" t="s">
        <v>404</v>
      </c>
      <c r="U33" s="18" t="s">
        <v>404</v>
      </c>
      <c r="V33" s="20" t="s">
        <v>404</v>
      </c>
      <c r="W33" s="18" t="s">
        <v>404</v>
      </c>
      <c r="X33" s="20" t="s">
        <v>404</v>
      </c>
      <c r="Y33" s="18" t="n">
        <v>513.49232153</v>
      </c>
      <c r="Z33" s="20" t="n">
        <v>26.82213543</v>
      </c>
    </row>
    <row r="34" spans="1:26">
      <c r="A34" s="15" t="s">
        <v>431</v>
      </c>
      <c r="B34" s="17" t="n">
        <v>6350</v>
      </c>
      <c r="C34" s="18">
        <f>(0.0/B34*100)</f>
        <v/>
      </c>
      <c r="D34" s="19" t="n">
        <v>6350</v>
      </c>
      <c r="E34" s="18" t="n">
        <v>457.28407507</v>
      </c>
      <c r="F34" s="20" t="n">
        <v>79.21775038</v>
      </c>
      <c r="G34" s="18" t="n">
        <v>478.80646749</v>
      </c>
      <c r="H34" s="20" t="n">
        <v>10.98427585</v>
      </c>
      <c r="I34" s="18" t="n">
        <v>478.4116927</v>
      </c>
      <c r="J34" s="20" t="n">
        <v>4.61351565</v>
      </c>
      <c r="K34" s="18" t="n">
        <v>461.053497</v>
      </c>
      <c r="L34" s="20" t="n">
        <v>7.82760162</v>
      </c>
      <c r="M34" s="18" t="n">
        <v>477.64860123</v>
      </c>
      <c r="N34" s="20" t="n">
        <v>14.65909454</v>
      </c>
      <c r="O34" s="18" t="n">
        <v>484.07133724</v>
      </c>
      <c r="P34" s="20" t="n">
        <v>12.55835791</v>
      </c>
      <c r="Q34" s="18" t="s">
        <v>404</v>
      </c>
      <c r="R34" s="20" t="s">
        <v>404</v>
      </c>
      <c r="S34" s="18" t="s">
        <v>404</v>
      </c>
      <c r="T34" s="20" t="s">
        <v>404</v>
      </c>
      <c r="U34" s="18" t="s">
        <v>404</v>
      </c>
      <c r="V34" s="20" t="s">
        <v>404</v>
      </c>
      <c r="W34" s="18" t="s">
        <v>404</v>
      </c>
      <c r="X34" s="20" t="s">
        <v>404</v>
      </c>
      <c r="Y34" s="18" t="n">
        <v>519.38163279</v>
      </c>
      <c r="Z34" s="20" t="n">
        <v>22.8800102</v>
      </c>
    </row>
    <row r="35" spans="1:26">
      <c r="A35" s="15" t="s">
        <v>432</v>
      </c>
      <c r="B35" s="17" t="n">
        <v>6406</v>
      </c>
      <c r="C35" s="18">
        <f>(443.0/B35*100)</f>
        <v/>
      </c>
      <c r="D35" s="19" t="n">
        <v>5963</v>
      </c>
      <c r="E35" s="18" t="n">
        <v>541.99655304</v>
      </c>
      <c r="F35" s="20" t="n">
        <v>7.85316529</v>
      </c>
      <c r="G35" s="18" t="n">
        <v>512.00082318</v>
      </c>
      <c r="H35" s="20" t="n">
        <v>2.02978963</v>
      </c>
      <c r="I35" s="18" t="n">
        <v>528.19090623</v>
      </c>
      <c r="J35" s="20" t="n">
        <v>2.37410642</v>
      </c>
      <c r="K35" s="18" t="n">
        <v>487.24853354</v>
      </c>
      <c r="L35" s="20" t="n">
        <v>3.37388767</v>
      </c>
      <c r="M35" s="18" t="n">
        <v>484.95572303</v>
      </c>
      <c r="N35" s="20" t="n">
        <v>7.54404689</v>
      </c>
      <c r="O35" s="18" t="n">
        <v>522.36187511</v>
      </c>
      <c r="P35" s="20" t="n">
        <v>4.34453149</v>
      </c>
      <c r="Q35" s="18" t="s">
        <v>404</v>
      </c>
      <c r="R35" s="20" t="s">
        <v>404</v>
      </c>
      <c r="S35" s="18" t="s">
        <v>404</v>
      </c>
      <c r="T35" s="20" t="s">
        <v>404</v>
      </c>
      <c r="U35" s="18" t="s">
        <v>404</v>
      </c>
      <c r="V35" s="20" t="s">
        <v>404</v>
      </c>
      <c r="W35" s="18" t="s">
        <v>404</v>
      </c>
      <c r="X35" s="20" t="s">
        <v>404</v>
      </c>
      <c r="Y35" s="18" t="n">
        <v>497.80684351</v>
      </c>
      <c r="Z35" s="20" t="n">
        <v>9.74941302</v>
      </c>
    </row>
    <row r="36" spans="1:26">
      <c r="A36" s="15" t="s">
        <v>433</v>
      </c>
      <c r="B36" s="17" t="n">
        <v>6736</v>
      </c>
      <c r="C36" s="18">
        <f>(10.0/B36*100)</f>
        <v/>
      </c>
      <c r="D36" s="19" t="n">
        <v>6726</v>
      </c>
      <c r="E36" s="18" t="n">
        <v>482.46579872</v>
      </c>
      <c r="F36" s="20" t="n">
        <v>21.10259749</v>
      </c>
      <c r="G36" s="18" t="n">
        <v>491.0521277</v>
      </c>
      <c r="H36" s="20" t="n">
        <v>4.53746538</v>
      </c>
      <c r="I36" s="18" t="n">
        <v>482.52394546</v>
      </c>
      <c r="J36" s="20" t="n">
        <v>3.07496728</v>
      </c>
      <c r="K36" s="18" t="n">
        <v>500.46471446</v>
      </c>
      <c r="L36" s="20" t="n">
        <v>15.11003403</v>
      </c>
      <c r="M36" s="18" t="n">
        <v>451.00158619</v>
      </c>
      <c r="N36" s="20" t="n">
        <v>19.4611995</v>
      </c>
      <c r="O36" s="18" t="n">
        <v>489.94201654</v>
      </c>
      <c r="P36" s="20" t="n">
        <v>9.452785739999999</v>
      </c>
      <c r="Q36" s="18" t="s">
        <v>404</v>
      </c>
      <c r="R36" s="20" t="s">
        <v>404</v>
      </c>
      <c r="S36" s="18" t="s">
        <v>404</v>
      </c>
      <c r="T36" s="20" t="s">
        <v>404</v>
      </c>
      <c r="U36" s="18" t="s">
        <v>404</v>
      </c>
      <c r="V36" s="20" t="s">
        <v>404</v>
      </c>
      <c r="W36" s="18" t="s">
        <v>404</v>
      </c>
      <c r="X36" s="20" t="s">
        <v>404</v>
      </c>
      <c r="Y36" s="18" t="n">
        <v>506.17141647</v>
      </c>
      <c r="Z36" s="20" t="n">
        <v>10.72813111</v>
      </c>
    </row>
    <row r="37" spans="1:26">
      <c r="A37" s="15" t="s">
        <v>434</v>
      </c>
      <c r="B37" s="17" t="n">
        <v>5458</v>
      </c>
      <c r="C37" s="18">
        <f>(0.0/B37*100)</f>
        <v/>
      </c>
      <c r="D37" s="19" t="n">
        <v>5458</v>
      </c>
      <c r="E37" s="18" t="n">
        <v>441.96011859</v>
      </c>
      <c r="F37" s="20" t="n">
        <v>11.01310423</v>
      </c>
      <c r="G37" s="18" t="n">
        <v>505.59465544</v>
      </c>
      <c r="H37" s="20" t="n">
        <v>4.95945912</v>
      </c>
      <c r="I37" s="18" t="n">
        <v>492.36870373</v>
      </c>
      <c r="J37" s="20" t="n">
        <v>4.72748363</v>
      </c>
      <c r="K37" s="18" t="n">
        <v>483.16022237</v>
      </c>
      <c r="L37" s="20" t="n">
        <v>8.50291839</v>
      </c>
      <c r="M37" s="18" t="n">
        <v>486.84530712</v>
      </c>
      <c r="N37" s="20" t="n">
        <v>8.169472320000001</v>
      </c>
      <c r="O37" s="18" t="n">
        <v>483.0430216</v>
      </c>
      <c r="P37" s="20" t="n">
        <v>15.36390884</v>
      </c>
      <c r="Q37" s="18" t="s">
        <v>404</v>
      </c>
      <c r="R37" s="20" t="s">
        <v>404</v>
      </c>
      <c r="S37" s="18" t="s">
        <v>404</v>
      </c>
      <c r="T37" s="20" t="s">
        <v>404</v>
      </c>
      <c r="U37" s="18" t="s">
        <v>404</v>
      </c>
      <c r="V37" s="20" t="s">
        <v>404</v>
      </c>
      <c r="W37" s="18" t="s">
        <v>404</v>
      </c>
      <c r="X37" s="20" t="s">
        <v>404</v>
      </c>
      <c r="Y37" s="18" t="n">
        <v>551.0831014300001</v>
      </c>
      <c r="Z37" s="20" t="n">
        <v>9.134790430000001</v>
      </c>
    </row>
    <row r="38" spans="1:26">
      <c r="A38" s="15" t="s">
        <v>435</v>
      </c>
      <c r="B38" s="17" t="n">
        <v>5860</v>
      </c>
      <c r="C38" s="18">
        <f>(268.0/B38*100)</f>
        <v/>
      </c>
      <c r="D38" s="19" t="n">
        <v>5592</v>
      </c>
      <c r="E38" s="18" t="n">
        <v>512.4740157799999</v>
      </c>
      <c r="F38" s="20" t="n">
        <v>7.63764768</v>
      </c>
      <c r="G38" s="18" t="n">
        <v>523.86106192</v>
      </c>
      <c r="H38" s="20" t="n">
        <v>4.79280544</v>
      </c>
      <c r="I38" s="18" t="n">
        <v>530.10955341</v>
      </c>
      <c r="J38" s="20" t="n">
        <v>12.01735502</v>
      </c>
      <c r="K38" s="18" t="n">
        <v>515.80839329</v>
      </c>
      <c r="L38" s="20" t="n">
        <v>32.76314388</v>
      </c>
      <c r="M38" s="18" t="n">
        <v>506.10160302</v>
      </c>
      <c r="N38" s="20" t="n">
        <v>9.38819745</v>
      </c>
      <c r="O38" s="18" t="n">
        <v>409.57489854</v>
      </c>
      <c r="P38" s="20" t="n">
        <v>9.03712808</v>
      </c>
      <c r="Q38" s="18" t="s">
        <v>404</v>
      </c>
      <c r="R38" s="20" t="s">
        <v>404</v>
      </c>
      <c r="S38" s="18" t="s">
        <v>404</v>
      </c>
      <c r="T38" s="20" t="s">
        <v>404</v>
      </c>
      <c r="U38" s="18" t="s">
        <v>404</v>
      </c>
      <c r="V38" s="20" t="s">
        <v>404</v>
      </c>
      <c r="W38" s="18" t="s">
        <v>404</v>
      </c>
      <c r="X38" s="20" t="s">
        <v>404</v>
      </c>
      <c r="Y38" s="18" t="n">
        <v>536.68183861</v>
      </c>
      <c r="Z38" s="20" t="n">
        <v>23.36547331</v>
      </c>
    </row>
    <row r="39" spans="1:26">
      <c r="A39" s="15" t="s">
        <v>436</v>
      </c>
      <c r="B39" s="17" t="n">
        <v>5895</v>
      </c>
      <c r="C39" s="18">
        <f>(0.0/B39*100)</f>
        <v/>
      </c>
      <c r="D39" s="19" t="n">
        <v>5895</v>
      </c>
      <c r="E39" s="18" t="n">
        <v>389.45762062</v>
      </c>
      <c r="F39" s="20" t="n">
        <v>18.31055424</v>
      </c>
      <c r="G39" s="18" t="n">
        <v>406.90950326</v>
      </c>
      <c r="H39" s="20" t="n">
        <v>9.922872229999999</v>
      </c>
      <c r="I39" s="18" t="n">
        <v>428.22944722</v>
      </c>
      <c r="J39" s="20" t="n">
        <v>6.26766368</v>
      </c>
      <c r="K39" s="18" t="n">
        <v>429.2263199</v>
      </c>
      <c r="L39" s="20" t="n">
        <v>11.70555481</v>
      </c>
      <c r="M39" s="18" t="n">
        <v>405.17397974</v>
      </c>
      <c r="N39" s="20" t="n">
        <v>24.4030416</v>
      </c>
      <c r="O39" s="18" t="n">
        <v>397.21676926</v>
      </c>
      <c r="P39" s="20" t="n">
        <v>16.27514698</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n">
        <v>499.85719483</v>
      </c>
      <c r="F40" s="20" t="n">
        <v>20.00417605</v>
      </c>
      <c r="G40" s="18" t="n">
        <v>518.97921921</v>
      </c>
      <c r="H40" s="20" t="n">
        <v>16.08740208</v>
      </c>
      <c r="I40" s="18" t="n">
        <v>494.06352878</v>
      </c>
      <c r="J40" s="20" t="n">
        <v>5.11465448</v>
      </c>
      <c r="K40" s="18" t="n">
        <v>485.60736687</v>
      </c>
      <c r="L40" s="20" t="n">
        <v>6.27781349</v>
      </c>
      <c r="M40" s="18" t="n">
        <v>493.89515123</v>
      </c>
      <c r="N40" s="20" t="n">
        <v>9.641180719999999</v>
      </c>
      <c r="O40" s="18" t="n">
        <v>491.39478149</v>
      </c>
      <c r="P40" s="20" t="n">
        <v>8.821824680000001</v>
      </c>
      <c r="Q40" s="18" t="s">
        <v>404</v>
      </c>
      <c r="R40" s="20" t="s">
        <v>404</v>
      </c>
      <c r="S40" s="18" t="s">
        <v>404</v>
      </c>
      <c r="T40" s="20" t="s">
        <v>404</v>
      </c>
      <c r="U40" s="18" t="s">
        <v>404</v>
      </c>
      <c r="V40" s="20" t="s">
        <v>404</v>
      </c>
      <c r="W40" s="18" t="s">
        <v>404</v>
      </c>
      <c r="X40" s="20" t="s">
        <v>404</v>
      </c>
      <c r="Y40" s="18" t="n">
        <v>495.7253501</v>
      </c>
      <c r="Z40" s="20" t="n">
        <v>8.47343553</v>
      </c>
    </row>
    <row r="41" spans="1:26">
      <c r="A41" s="15" t="s">
        <v>438</v>
      </c>
      <c r="B41" s="17" t="n">
        <v>5712</v>
      </c>
      <c r="C41" s="18">
        <f>(70.0/B41*100)</f>
        <v/>
      </c>
      <c r="D41" s="19" t="n">
        <v>5642</v>
      </c>
      <c r="E41" s="18" t="n">
        <v>504.24707425</v>
      </c>
      <c r="F41" s="20" t="n">
        <v>14.07031019</v>
      </c>
      <c r="G41" s="18" t="n">
        <v>486.53879841</v>
      </c>
      <c r="H41" s="20" t="n">
        <v>13.45056708</v>
      </c>
      <c r="I41" s="18" t="n">
        <v>468.29665383</v>
      </c>
      <c r="J41" s="20" t="n">
        <v>6.51570983</v>
      </c>
      <c r="K41" s="18" t="n">
        <v>466.62329552</v>
      </c>
      <c r="L41" s="20" t="n">
        <v>6.54368058</v>
      </c>
      <c r="M41" s="18" t="n">
        <v>465.03235422</v>
      </c>
      <c r="N41" s="20" t="n">
        <v>8.81191671</v>
      </c>
      <c r="O41" s="18" t="n">
        <v>469.5994915</v>
      </c>
      <c r="P41" s="20" t="n">
        <v>9.67387856</v>
      </c>
      <c r="Q41" s="18" t="s">
        <v>404</v>
      </c>
      <c r="R41" s="20" t="s">
        <v>404</v>
      </c>
      <c r="S41" s="18" t="s">
        <v>404</v>
      </c>
      <c r="T41" s="20" t="s">
        <v>404</v>
      </c>
      <c r="U41" s="18" t="s">
        <v>404</v>
      </c>
      <c r="V41" s="20" t="s">
        <v>404</v>
      </c>
      <c r="W41" s="18" t="s">
        <v>404</v>
      </c>
      <c r="X41" s="20" t="s">
        <v>404</v>
      </c>
      <c r="Y41" s="18" t="n">
        <v>491.66985757</v>
      </c>
      <c r="Z41" s="20" t="n">
        <v>8.616167340000001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404.39529249</v>
      </c>
      <c r="H44" s="20" t="n">
        <v>6.75853339</v>
      </c>
      <c r="I44" s="18" t="n">
        <v>417.19206453</v>
      </c>
      <c r="J44" s="20" t="n">
        <v>5.17729547</v>
      </c>
      <c r="K44" s="18" t="n">
        <v>408.30783905</v>
      </c>
      <c r="L44" s="20" t="n">
        <v>4.58380871</v>
      </c>
      <c r="M44" s="18" t="n">
        <v>430.43748819</v>
      </c>
      <c r="N44" s="20" t="n">
        <v>21.68377449</v>
      </c>
      <c r="O44" s="18" t="n">
        <v>433.2981775</v>
      </c>
      <c r="P44" s="20" t="n">
        <v>23.1897627</v>
      </c>
      <c r="Q44" s="18" t="s">
        <v>404</v>
      </c>
      <c r="R44" s="20" t="s">
        <v>404</v>
      </c>
      <c r="S44" s="18" t="s">
        <v>404</v>
      </c>
      <c r="T44" s="20" t="s">
        <v>404</v>
      </c>
      <c r="U44" s="18" t="s">
        <v>404</v>
      </c>
      <c r="V44" s="20" t="s">
        <v>404</v>
      </c>
      <c r="W44" s="18" t="n">
        <v>362.07679413</v>
      </c>
      <c r="X44" s="20" t="n">
        <v>17.67262046</v>
      </c>
      <c r="Y44" s="18" t="n">
        <v>450.99131379</v>
      </c>
      <c r="Z44" s="20" t="n">
        <v>17.502779</v>
      </c>
    </row>
    <row r="45" spans="1:26">
      <c r="A45" s="15" t="s">
        <v>442</v>
      </c>
      <c r="B45" s="17" t="n">
        <v>5519</v>
      </c>
      <c r="C45" s="18">
        <f>(0.0/B45*100)</f>
        <v/>
      </c>
      <c r="D45" s="19" t="n">
        <v>5519</v>
      </c>
      <c r="E45" s="18" t="n">
        <v>359.15792378</v>
      </c>
      <c r="F45" s="20" t="n">
        <v>9.005244080000001</v>
      </c>
      <c r="G45" s="18" t="n">
        <v>361.1902774</v>
      </c>
      <c r="H45" s="20" t="n">
        <v>6.97867334</v>
      </c>
      <c r="I45" s="18" t="n">
        <v>359.30006954</v>
      </c>
      <c r="J45" s="20" t="n">
        <v>4.0787911</v>
      </c>
      <c r="K45" s="18" t="n">
        <v>366.38924478</v>
      </c>
      <c r="L45" s="20" t="n">
        <v>12.0097217</v>
      </c>
      <c r="M45" s="18" t="n">
        <v>348.13090033</v>
      </c>
      <c r="N45" s="20" t="n">
        <v>16.05799858</v>
      </c>
      <c r="O45" s="18" t="n">
        <v>331.17764983</v>
      </c>
      <c r="P45" s="20" t="n">
        <v>15.34755478</v>
      </c>
      <c r="Q45" s="18" t="s">
        <v>404</v>
      </c>
      <c r="R45" s="20" t="s">
        <v>404</v>
      </c>
      <c r="S45" s="18" t="s">
        <v>404</v>
      </c>
      <c r="T45" s="20" t="s">
        <v>404</v>
      </c>
      <c r="U45" s="18" t="s">
        <v>404</v>
      </c>
      <c r="V45" s="20" t="s">
        <v>404</v>
      </c>
      <c r="W45" s="18" t="s">
        <v>404</v>
      </c>
      <c r="X45" s="20" t="s">
        <v>404</v>
      </c>
      <c r="Y45" s="18" t="n">
        <v>314.81723006</v>
      </c>
      <c r="Z45" s="20" t="n">
        <v>24.3779757</v>
      </c>
    </row>
    <row r="46" spans="1:26">
      <c r="A46" s="15" t="s">
        <v>443</v>
      </c>
      <c r="B46" s="17" t="n">
        <v>23141</v>
      </c>
      <c r="C46" s="18">
        <f>(4196.0/B46*100)</f>
        <v/>
      </c>
      <c r="D46" s="19" t="n">
        <v>18945</v>
      </c>
      <c r="E46" s="18" t="n">
        <v>423.25815997</v>
      </c>
      <c r="F46" s="20" t="n">
        <v>23.37908679</v>
      </c>
      <c r="G46" s="18" t="n">
        <v>379.07570724</v>
      </c>
      <c r="H46" s="20" t="n">
        <v>6.5309626</v>
      </c>
      <c r="I46" s="18" t="n">
        <v>375.85782359</v>
      </c>
      <c r="J46" s="20" t="n">
        <v>4.5514579</v>
      </c>
      <c r="K46" s="18" t="n">
        <v>383.34388094</v>
      </c>
      <c r="L46" s="20" t="n">
        <v>9.251088279999999</v>
      </c>
      <c r="M46" s="18" t="n">
        <v>371.98717547</v>
      </c>
      <c r="N46" s="20" t="n">
        <v>10.7564443</v>
      </c>
      <c r="O46" s="18" t="n">
        <v>402.83981121</v>
      </c>
      <c r="P46" s="20" t="n">
        <v>14.55905614</v>
      </c>
      <c r="Q46" s="18" t="s">
        <v>404</v>
      </c>
      <c r="R46" s="20" t="s">
        <v>404</v>
      </c>
      <c r="S46" s="18" t="s">
        <v>404</v>
      </c>
      <c r="T46" s="20" t="s">
        <v>404</v>
      </c>
      <c r="U46" s="18" t="s">
        <v>404</v>
      </c>
      <c r="V46" s="20" t="s">
        <v>404</v>
      </c>
      <c r="W46" s="18" t="s">
        <v>404</v>
      </c>
      <c r="X46" s="20" t="s">
        <v>404</v>
      </c>
      <c r="Y46" s="18" t="n">
        <v>358.38852711</v>
      </c>
      <c r="Z46" s="20" t="n">
        <v>12.36445826</v>
      </c>
    </row>
    <row r="47" spans="1:26">
      <c r="A47" s="15" t="s">
        <v>444</v>
      </c>
      <c r="B47" s="17" t="n">
        <v>5928</v>
      </c>
      <c r="C47" s="18">
        <f>(0.0/B47*100)</f>
        <v/>
      </c>
      <c r="D47" s="19" t="n">
        <v>5928</v>
      </c>
      <c r="E47" s="18" t="n">
        <v>369.51578074</v>
      </c>
      <c r="F47" s="20" t="n">
        <v>28.74490786</v>
      </c>
      <c r="G47" s="18" t="n">
        <v>441.31204493</v>
      </c>
      <c r="H47" s="20" t="n">
        <v>7.45602841</v>
      </c>
      <c r="I47" s="18" t="n">
        <v>440.1163595</v>
      </c>
      <c r="J47" s="20" t="n">
        <v>6.86821623</v>
      </c>
      <c r="K47" s="18" t="n">
        <v>437.09518524</v>
      </c>
      <c r="L47" s="20" t="n">
        <v>21.21446929</v>
      </c>
      <c r="M47" s="18" t="n">
        <v>352.39649112</v>
      </c>
      <c r="N47" s="20" t="n">
        <v>5.77173545</v>
      </c>
      <c r="O47" s="18" t="n">
        <v>470.1383643</v>
      </c>
      <c r="P47" s="20" t="n">
        <v>31.72009924</v>
      </c>
      <c r="Q47" s="18" t="s">
        <v>404</v>
      </c>
      <c r="R47" s="20" t="s">
        <v>404</v>
      </c>
      <c r="S47" s="18" t="s">
        <v>404</v>
      </c>
      <c r="T47" s="20" t="s">
        <v>404</v>
      </c>
      <c r="U47" s="18" t="s">
        <v>404</v>
      </c>
      <c r="V47" s="20" t="s">
        <v>404</v>
      </c>
      <c r="W47" s="18" t="s">
        <v>404</v>
      </c>
      <c r="X47" s="20" t="s">
        <v>404</v>
      </c>
      <c r="Y47" s="18" t="n">
        <v>449.59700855</v>
      </c>
      <c r="Z47" s="20" t="n">
        <v>25.82076821</v>
      </c>
    </row>
    <row r="48" spans="1:26">
      <c r="A48" s="15" t="s">
        <v>445</v>
      </c>
      <c r="B48" s="17" t="n">
        <v>9841</v>
      </c>
      <c r="C48" s="18">
        <f>(0.0/B48*100)</f>
        <v/>
      </c>
      <c r="D48" s="19" t="n">
        <v>9841</v>
      </c>
      <c r="E48" s="18" t="n">
        <v>524.11963793</v>
      </c>
      <c r="F48" s="20" t="n">
        <v>19.73366613</v>
      </c>
      <c r="G48" s="18" t="n">
        <v>532.34071048</v>
      </c>
      <c r="H48" s="20" t="n">
        <v>9.4655632</v>
      </c>
      <c r="I48" s="18" t="n">
        <v>521.53257672</v>
      </c>
      <c r="J48" s="20" t="n">
        <v>10.46049362</v>
      </c>
      <c r="K48" s="18" t="n">
        <v>537.66418486</v>
      </c>
      <c r="L48" s="20" t="n">
        <v>13.31277516</v>
      </c>
      <c r="M48" s="18" t="n">
        <v>615.86644814</v>
      </c>
      <c r="N48" s="20" t="n">
        <v>13.428106</v>
      </c>
      <c r="O48" s="18" t="n">
        <v>579.88011212</v>
      </c>
      <c r="P48" s="20" t="n">
        <v>6.57470825</v>
      </c>
      <c r="Q48" s="18" t="s">
        <v>404</v>
      </c>
      <c r="R48" s="20" t="s">
        <v>404</v>
      </c>
      <c r="S48" s="18" t="s">
        <v>404</v>
      </c>
      <c r="T48" s="20" t="s">
        <v>404</v>
      </c>
      <c r="U48" s="18" t="s">
        <v>404</v>
      </c>
      <c r="V48" s="20" t="s">
        <v>404</v>
      </c>
      <c r="W48" s="18" t="s">
        <v>404</v>
      </c>
      <c r="X48" s="20" t="s">
        <v>404</v>
      </c>
      <c r="Y48" s="18" t="n">
        <v>450.76849273</v>
      </c>
      <c r="Z48" s="20" t="n">
        <v>49.33978729</v>
      </c>
    </row>
    <row r="49" spans="1:26">
      <c r="A49" s="15" t="s">
        <v>446</v>
      </c>
      <c r="B49" s="17" t="n">
        <v>6349</v>
      </c>
      <c r="C49" s="18">
        <f>(52.0/B49*100)</f>
        <v/>
      </c>
      <c r="D49" s="19" t="n">
        <v>6297</v>
      </c>
      <c r="E49" s="18" t="n">
        <v>425.67324535</v>
      </c>
      <c r="F49" s="20" t="n">
        <v>20.18415753</v>
      </c>
      <c r="G49" s="18" t="n">
        <v>411.28285957</v>
      </c>
      <c r="H49" s="20" t="n">
        <v>10.31587714</v>
      </c>
      <c r="I49" s="18" t="n">
        <v>407.97858013</v>
      </c>
      <c r="J49" s="20" t="n">
        <v>4.31350255</v>
      </c>
      <c r="K49" s="18" t="n">
        <v>408.19803068</v>
      </c>
      <c r="L49" s="20" t="n">
        <v>10.01679015</v>
      </c>
      <c r="M49" s="18" t="n">
        <v>398.05366473</v>
      </c>
      <c r="N49" s="20" t="n">
        <v>9.51536402</v>
      </c>
      <c r="O49" s="18" t="n">
        <v>409.09969081</v>
      </c>
      <c r="P49" s="20" t="n">
        <v>9.96885043</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n">
        <v>387.12534477</v>
      </c>
      <c r="F50" s="20" t="n">
        <v>9.28996656</v>
      </c>
      <c r="G50" s="18" t="n">
        <v>382.28680643</v>
      </c>
      <c r="H50" s="20" t="n">
        <v>4.82040976</v>
      </c>
      <c r="I50" s="18" t="n">
        <v>397.93843686</v>
      </c>
      <c r="J50" s="20" t="n">
        <v>4.4505792</v>
      </c>
      <c r="K50" s="18" t="n">
        <v>395.11423735</v>
      </c>
      <c r="L50" s="20" t="n">
        <v>9.09505682</v>
      </c>
      <c r="M50" s="18" t="n">
        <v>391.12293679</v>
      </c>
      <c r="N50" s="20" t="n">
        <v>7.925481</v>
      </c>
      <c r="O50" s="18" t="n">
        <v>388.98196452</v>
      </c>
      <c r="P50" s="20" t="n">
        <v>10.15509479</v>
      </c>
      <c r="Q50" s="18" t="s">
        <v>404</v>
      </c>
      <c r="R50" s="20" t="s">
        <v>404</v>
      </c>
      <c r="S50" s="18" t="s">
        <v>404</v>
      </c>
      <c r="T50" s="20" t="s">
        <v>404</v>
      </c>
      <c r="U50" s="18" t="s">
        <v>404</v>
      </c>
      <c r="V50" s="20" t="s">
        <v>404</v>
      </c>
      <c r="W50" s="18" t="s">
        <v>404</v>
      </c>
      <c r="X50" s="20" t="s">
        <v>404</v>
      </c>
      <c r="Y50" s="18" t="n">
        <v>392.35706562</v>
      </c>
      <c r="Z50" s="20" t="n">
        <v>12.48246512</v>
      </c>
    </row>
    <row r="51" spans="1:26">
      <c r="A51" s="15" t="s">
        <v>448</v>
      </c>
      <c r="B51" s="17" t="n">
        <v>6866</v>
      </c>
      <c r="C51" s="18">
        <f>(0.0/B51*100)</f>
        <v/>
      </c>
      <c r="D51" s="19" t="n">
        <v>6866</v>
      </c>
      <c r="E51" s="18" t="n">
        <v>411.45238575</v>
      </c>
      <c r="F51" s="20" t="n">
        <v>17.17707696</v>
      </c>
      <c r="G51" s="18" t="n">
        <v>399.84260128</v>
      </c>
      <c r="H51" s="20" t="n">
        <v>6.20638212</v>
      </c>
      <c r="I51" s="18" t="n">
        <v>397.39444498</v>
      </c>
      <c r="J51" s="20" t="n">
        <v>3.47841003</v>
      </c>
      <c r="K51" s="18" t="n">
        <v>405.06158109</v>
      </c>
      <c r="L51" s="20" t="n">
        <v>7.27573431</v>
      </c>
      <c r="M51" s="18" t="n">
        <v>397.9509051</v>
      </c>
      <c r="N51" s="20" t="n">
        <v>21.23779171</v>
      </c>
      <c r="O51" s="18" t="n">
        <v>421.78359104</v>
      </c>
      <c r="P51" s="20" t="n">
        <v>8.840520919999999</v>
      </c>
      <c r="Q51" s="18" t="s">
        <v>404</v>
      </c>
      <c r="R51" s="20" t="s">
        <v>404</v>
      </c>
      <c r="S51" s="18" t="s">
        <v>404</v>
      </c>
      <c r="T51" s="20" t="s">
        <v>404</v>
      </c>
      <c r="U51" s="18" t="s">
        <v>404</v>
      </c>
      <c r="V51" s="20" t="s">
        <v>404</v>
      </c>
      <c r="W51" s="18" t="s">
        <v>404</v>
      </c>
      <c r="X51" s="20" t="s">
        <v>404</v>
      </c>
      <c r="Y51" s="18" t="n">
        <v>393.85115331</v>
      </c>
      <c r="Z51" s="20" t="n">
        <v>10.21347445</v>
      </c>
    </row>
    <row r="52" spans="1:26">
      <c r="A52" s="15" t="s">
        <v>449</v>
      </c>
      <c r="B52" s="17" t="n">
        <v>5809</v>
      </c>
      <c r="C52" s="18">
        <f>(0.0/B52*100)</f>
        <v/>
      </c>
      <c r="D52" s="19" t="n">
        <v>5809</v>
      </c>
      <c r="E52" s="18" t="n">
        <v>502.86961289</v>
      </c>
      <c r="F52" s="20" t="n">
        <v>34.24466529</v>
      </c>
      <c r="G52" s="18" t="n">
        <v>452.17327867</v>
      </c>
      <c r="H52" s="20" t="n">
        <v>7.40518095</v>
      </c>
      <c r="I52" s="18" t="n">
        <v>468.18902973</v>
      </c>
      <c r="J52" s="20" t="n">
        <v>5.67229169</v>
      </c>
      <c r="K52" s="18" t="n">
        <v>468.80851332</v>
      </c>
      <c r="L52" s="20" t="n">
        <v>9.801463330000001</v>
      </c>
      <c r="M52" s="18" t="n">
        <v>437.43220094</v>
      </c>
      <c r="N52" s="20" t="n">
        <v>6.39882072</v>
      </c>
      <c r="O52" s="18" t="n">
        <v>524.61588346</v>
      </c>
      <c r="P52" s="20" t="n">
        <v>6.09719771</v>
      </c>
      <c r="Q52" s="18" t="s">
        <v>404</v>
      </c>
      <c r="R52" s="20" t="s">
        <v>404</v>
      </c>
      <c r="S52" s="18" t="s">
        <v>404</v>
      </c>
      <c r="T52" s="20" t="s">
        <v>404</v>
      </c>
      <c r="U52" s="18" t="s">
        <v>404</v>
      </c>
      <c r="V52" s="20" t="s">
        <v>404</v>
      </c>
      <c r="W52" s="18" t="s">
        <v>404</v>
      </c>
      <c r="X52" s="20" t="s">
        <v>404</v>
      </c>
      <c r="Y52" s="18" t="n">
        <v>498.53069989</v>
      </c>
      <c r="Z52" s="20" t="n">
        <v>17.07333165</v>
      </c>
    </row>
    <row r="53" spans="1:26">
      <c r="A53" s="15" t="s">
        <v>450</v>
      </c>
      <c r="B53" s="17" t="n">
        <v>5571</v>
      </c>
      <c r="C53" s="18">
        <f>(0.0/B53*100)</f>
        <v/>
      </c>
      <c r="D53" s="19" t="n">
        <v>5571</v>
      </c>
      <c r="E53" s="18" t="n">
        <v>392.7379873</v>
      </c>
      <c r="F53" s="20" t="n">
        <v>5.30893929</v>
      </c>
      <c r="G53" s="18" t="n">
        <v>444.64677315</v>
      </c>
      <c r="H53" s="20" t="n">
        <v>2.49561294</v>
      </c>
      <c r="I53" s="18" t="n">
        <v>432.69011598</v>
      </c>
      <c r="J53" s="20" t="n">
        <v>2.60626448</v>
      </c>
      <c r="K53" s="18" t="n">
        <v>444.59513939</v>
      </c>
      <c r="L53" s="20" t="n">
        <v>3.92549755</v>
      </c>
      <c r="M53" s="18" t="n">
        <v>398.9872784</v>
      </c>
      <c r="N53" s="20" t="n">
        <v>7.14546689</v>
      </c>
      <c r="O53" s="18" t="n">
        <v>470.78591034</v>
      </c>
      <c r="P53" s="20" t="n">
        <v>5.25664516</v>
      </c>
      <c r="Q53" s="18" t="s">
        <v>404</v>
      </c>
      <c r="R53" s="20" t="s">
        <v>404</v>
      </c>
      <c r="S53" s="18" t="s">
        <v>404</v>
      </c>
      <c r="T53" s="20" t="s">
        <v>404</v>
      </c>
      <c r="U53" s="18" t="s">
        <v>404</v>
      </c>
      <c r="V53" s="20" t="s">
        <v>404</v>
      </c>
      <c r="W53" s="18" t="s">
        <v>404</v>
      </c>
      <c r="X53" s="20" t="s">
        <v>404</v>
      </c>
      <c r="Y53" s="18" t="n">
        <v>420.58737179</v>
      </c>
      <c r="Z53" s="20" t="n">
        <v>10.51944498</v>
      </c>
    </row>
    <row r="54" spans="1:26">
      <c r="A54" s="15" t="s">
        <v>451</v>
      </c>
      <c r="B54" s="17" t="n">
        <v>4740</v>
      </c>
      <c r="C54" s="18">
        <f>(199.0/B54*100)</f>
        <v/>
      </c>
      <c r="D54" s="19" t="n">
        <v>4541</v>
      </c>
      <c r="E54" s="18" t="n">
        <v>250.18851867</v>
      </c>
      <c r="F54" s="20" t="n">
        <v>12.31207826</v>
      </c>
      <c r="G54" s="18" t="n">
        <v>334.53610285</v>
      </c>
      <c r="H54" s="20" t="n">
        <v>7.39718215</v>
      </c>
      <c r="I54" s="18" t="n">
        <v>326.72126496</v>
      </c>
      <c r="J54" s="20" t="n">
        <v>7.00753565</v>
      </c>
      <c r="K54" s="18" t="n">
        <v>319.5764763</v>
      </c>
      <c r="L54" s="20" t="n">
        <v>6.05244439</v>
      </c>
      <c r="M54" s="18" t="n">
        <v>332.31269892</v>
      </c>
      <c r="N54" s="20" t="n">
        <v>13.56272509</v>
      </c>
      <c r="O54" s="18" t="n">
        <v>332.14530441</v>
      </c>
      <c r="P54" s="20" t="n">
        <v>7.51591521</v>
      </c>
      <c r="Q54" s="18" t="s">
        <v>404</v>
      </c>
      <c r="R54" s="20" t="s">
        <v>404</v>
      </c>
      <c r="S54" s="18" t="s">
        <v>404</v>
      </c>
      <c r="T54" s="20" t="s">
        <v>404</v>
      </c>
      <c r="U54" s="18" t="s">
        <v>404</v>
      </c>
      <c r="V54" s="20" t="s">
        <v>404</v>
      </c>
      <c r="W54" s="18" t="s">
        <v>404</v>
      </c>
      <c r="X54" s="20" t="s">
        <v>404</v>
      </c>
      <c r="Y54" s="18" t="n">
        <v>304.49289996</v>
      </c>
      <c r="Z54" s="20" t="n">
        <v>13.65082277</v>
      </c>
    </row>
    <row r="55" spans="1:26">
      <c r="A55" s="15" t="s">
        <v>452</v>
      </c>
      <c r="B55" s="17" t="n">
        <v>5316</v>
      </c>
      <c r="C55" s="18">
        <f>(43.0/B55*100)</f>
        <v/>
      </c>
      <c r="D55" s="19" t="n">
        <v>5273</v>
      </c>
      <c r="E55" s="18" t="n">
        <v>374.97847624</v>
      </c>
      <c r="F55" s="20" t="n">
        <v>20.14436002</v>
      </c>
      <c r="G55" s="18" t="n">
        <v>407.88745428</v>
      </c>
      <c r="H55" s="20" t="n">
        <v>5.30517493</v>
      </c>
      <c r="I55" s="18" t="n">
        <v>404.97499335</v>
      </c>
      <c r="J55" s="20" t="n">
        <v>5.296838</v>
      </c>
      <c r="K55" s="18" t="n">
        <v>404.14142757</v>
      </c>
      <c r="L55" s="20" t="n">
        <v>8.36559841</v>
      </c>
      <c r="M55" s="18" t="n">
        <v>382.63519384</v>
      </c>
      <c r="N55" s="20" t="n">
        <v>14.56823907</v>
      </c>
      <c r="O55" s="18" t="n">
        <v>400.5080845</v>
      </c>
      <c r="P55" s="20" t="n">
        <v>12.71252292</v>
      </c>
      <c r="Q55" s="18" t="s">
        <v>404</v>
      </c>
      <c r="R55" s="20" t="s">
        <v>404</v>
      </c>
      <c r="S55" s="18" t="s">
        <v>404</v>
      </c>
      <c r="T55" s="20" t="s">
        <v>404</v>
      </c>
      <c r="U55" s="18" t="s">
        <v>404</v>
      </c>
      <c r="V55" s="20" t="s">
        <v>404</v>
      </c>
      <c r="W55" s="18" t="n">
        <v>429.04092857</v>
      </c>
      <c r="X55" s="20" t="n">
        <v>21.12408341</v>
      </c>
      <c r="Y55" s="18" t="n">
        <v>351.75005547</v>
      </c>
      <c r="Z55" s="20" t="n">
        <v>25.33117907</v>
      </c>
    </row>
    <row r="56" spans="1:26">
      <c r="A56" s="15" t="s">
        <v>453</v>
      </c>
      <c r="B56" s="17" t="n">
        <v>5359</v>
      </c>
      <c r="C56" s="18">
        <f>(0.0/B56*100)</f>
        <v/>
      </c>
      <c r="D56" s="19" t="n">
        <v>5359</v>
      </c>
      <c r="E56" s="18" t="n">
        <v>620.46937321</v>
      </c>
      <c r="F56" s="20" t="n">
        <v>6.27424093</v>
      </c>
      <c r="G56" s="18" t="n">
        <v>552.39426437</v>
      </c>
      <c r="H56" s="20" t="n">
        <v>7.7466638</v>
      </c>
      <c r="I56" s="18" t="n">
        <v>541.05177593</v>
      </c>
      <c r="J56" s="20" t="n">
        <v>4.89154205</v>
      </c>
      <c r="K56" s="18" t="n">
        <v>588.40365213</v>
      </c>
      <c r="L56" s="20" t="n">
        <v>8.783842529999999</v>
      </c>
      <c r="M56" s="18" t="n">
        <v>554.701669</v>
      </c>
      <c r="N56" s="20" t="n">
        <v>29.06609771</v>
      </c>
      <c r="O56" s="18" t="n">
        <v>559.19066986</v>
      </c>
      <c r="P56" s="20" t="n">
        <v>23.19587243</v>
      </c>
      <c r="Q56" s="18" t="s">
        <v>404</v>
      </c>
      <c r="R56" s="20" t="s">
        <v>404</v>
      </c>
      <c r="S56" s="18" t="s">
        <v>404</v>
      </c>
      <c r="T56" s="20" t="s">
        <v>404</v>
      </c>
      <c r="U56" s="18" t="s">
        <v>404</v>
      </c>
      <c r="V56" s="20" t="s">
        <v>404</v>
      </c>
      <c r="W56" s="18" t="s">
        <v>404</v>
      </c>
      <c r="X56" s="20" t="s">
        <v>404</v>
      </c>
      <c r="Y56" s="18" t="n">
        <v>531.89369518</v>
      </c>
      <c r="Z56" s="20" t="n">
        <v>10.49683675</v>
      </c>
    </row>
    <row r="57" spans="1:26">
      <c r="A57" s="15" t="s">
        <v>454</v>
      </c>
      <c r="B57" s="17" t="n">
        <v>6513</v>
      </c>
      <c r="C57" s="18">
        <f>(0.0/B57*100)</f>
        <v/>
      </c>
      <c r="D57" s="19" t="n">
        <v>6513</v>
      </c>
      <c r="E57" s="18" t="n">
        <v>360.5344236</v>
      </c>
      <c r="F57" s="20" t="n">
        <v>16.49183081</v>
      </c>
      <c r="G57" s="18" t="n">
        <v>378.10110995</v>
      </c>
      <c r="H57" s="20" t="n">
        <v>5.80582752</v>
      </c>
      <c r="I57" s="18" t="n">
        <v>402.14393825</v>
      </c>
      <c r="J57" s="20" t="n">
        <v>8.42423499</v>
      </c>
      <c r="K57" s="18" t="n">
        <v>382.86667555</v>
      </c>
      <c r="L57" s="20" t="n">
        <v>11.37478511</v>
      </c>
      <c r="M57" s="18" t="n">
        <v>410.89245267</v>
      </c>
      <c r="N57" s="20" t="n">
        <v>15.03875487</v>
      </c>
      <c r="O57" s="18" t="n">
        <v>367.94254782</v>
      </c>
      <c r="P57" s="20" t="n">
        <v>17.94548283</v>
      </c>
      <c r="Q57" s="18" t="s">
        <v>404</v>
      </c>
      <c r="R57" s="20" t="s">
        <v>404</v>
      </c>
      <c r="S57" s="18" t="s">
        <v>404</v>
      </c>
      <c r="T57" s="20" t="s">
        <v>404</v>
      </c>
      <c r="U57" s="18" t="s">
        <v>404</v>
      </c>
      <c r="V57" s="20" t="s">
        <v>404</v>
      </c>
      <c r="W57" s="18" t="n">
        <v>405.45202321</v>
      </c>
      <c r="X57" s="20" t="n">
        <v>39.75865628</v>
      </c>
      <c r="Y57" s="18" t="s">
        <v>404</v>
      </c>
      <c r="Z57" s="20" t="s">
        <v>404</v>
      </c>
    </row>
    <row r="58" spans="1:26">
      <c r="A58" s="15" t="s">
        <v>455</v>
      </c>
      <c r="B58" s="17" t="n">
        <v>7267</v>
      </c>
      <c r="C58" s="18">
        <f>(0.0/B58*100)</f>
        <v/>
      </c>
      <c r="D58" s="19" t="n">
        <v>7267</v>
      </c>
      <c r="E58" s="18" t="n">
        <v>371.06721055</v>
      </c>
      <c r="F58" s="20" t="n">
        <v>21.54587965</v>
      </c>
      <c r="G58" s="18" t="n">
        <v>371.72622361</v>
      </c>
      <c r="H58" s="20" t="n">
        <v>5.51967631</v>
      </c>
      <c r="I58" s="18" t="n">
        <v>383.14473</v>
      </c>
      <c r="J58" s="20" t="n">
        <v>8.3997549</v>
      </c>
      <c r="K58" s="18" t="n">
        <v>380.38198875</v>
      </c>
      <c r="L58" s="20" t="n">
        <v>5.21857337</v>
      </c>
      <c r="M58" s="18" t="n">
        <v>412.69553387</v>
      </c>
      <c r="N58" s="20" t="n">
        <v>18.30053684</v>
      </c>
      <c r="O58" s="18" t="n">
        <v>401.96657619</v>
      </c>
      <c r="P58" s="20" t="n">
        <v>12.83059092</v>
      </c>
      <c r="Q58" s="18" t="s">
        <v>404</v>
      </c>
      <c r="R58" s="20" t="s">
        <v>404</v>
      </c>
      <c r="S58" s="18" t="s">
        <v>404</v>
      </c>
      <c r="T58" s="20" t="s">
        <v>404</v>
      </c>
      <c r="U58" s="18" t="s">
        <v>404</v>
      </c>
      <c r="V58" s="20" t="s">
        <v>404</v>
      </c>
      <c r="W58" s="18" t="n">
        <v>349.73904063</v>
      </c>
      <c r="X58" s="20" t="n">
        <v>14.05517418</v>
      </c>
      <c r="Y58" s="18" t="n">
        <v>388.73792754</v>
      </c>
      <c r="Z58" s="20" t="n">
        <v>20.55286201</v>
      </c>
    </row>
    <row r="59" spans="1:26">
      <c r="A59" s="15" t="s">
        <v>456</v>
      </c>
      <c r="B59" s="17" t="n">
        <v>4826</v>
      </c>
      <c r="C59" s="18">
        <f>(0.0/B59*100)</f>
        <v/>
      </c>
      <c r="D59" s="19" t="n">
        <v>4826</v>
      </c>
      <c r="E59" s="18" t="n">
        <v>343.55007935</v>
      </c>
      <c r="F59" s="20" t="n">
        <v>13.20596699</v>
      </c>
      <c r="G59" s="18" t="n">
        <v>358.65466328</v>
      </c>
      <c r="H59" s="20" t="n">
        <v>2.60988496</v>
      </c>
      <c r="I59" s="18" t="n">
        <v>360.27689073</v>
      </c>
      <c r="J59" s="20" t="n">
        <v>2.26108871</v>
      </c>
      <c r="K59" s="18" t="n">
        <v>368.56339381</v>
      </c>
      <c r="L59" s="20" t="n">
        <v>3.41964722</v>
      </c>
      <c r="M59" s="18" t="n">
        <v>378.89974881</v>
      </c>
      <c r="N59" s="20" t="n">
        <v>9.9704256</v>
      </c>
      <c r="O59" s="18" t="n">
        <v>324.93972563</v>
      </c>
      <c r="P59" s="20" t="n">
        <v>16.87385758</v>
      </c>
      <c r="Q59" s="18" t="s">
        <v>404</v>
      </c>
      <c r="R59" s="20" t="s">
        <v>404</v>
      </c>
      <c r="S59" s="18" t="s">
        <v>404</v>
      </c>
      <c r="T59" s="20" t="s">
        <v>404</v>
      </c>
      <c r="U59" s="18" t="s">
        <v>404</v>
      </c>
      <c r="V59" s="20" t="s">
        <v>404</v>
      </c>
      <c r="W59" s="18" t="s">
        <v>404</v>
      </c>
      <c r="X59" s="20" t="s">
        <v>404</v>
      </c>
      <c r="Y59" s="18" t="n">
        <v>358.34057647</v>
      </c>
      <c r="Z59" s="20" t="n">
        <v>14.73800349</v>
      </c>
    </row>
    <row r="60" spans="1:26">
      <c r="A60" s="15" t="s">
        <v>457</v>
      </c>
      <c r="B60" s="17" t="n">
        <v>4546</v>
      </c>
      <c r="C60" s="18">
        <f>(0.0/B60*100)</f>
        <v/>
      </c>
      <c r="D60" s="19" t="n">
        <v>4546</v>
      </c>
      <c r="E60" s="18" t="n">
        <v>374.70950444</v>
      </c>
      <c r="F60" s="20" t="n">
        <v>31.47204996</v>
      </c>
      <c r="G60" s="18" t="n">
        <v>379.29168869</v>
      </c>
      <c r="H60" s="20" t="n">
        <v>10.91747271</v>
      </c>
      <c r="I60" s="18" t="n">
        <v>419.26930133</v>
      </c>
      <c r="J60" s="20" t="n">
        <v>6.80957761</v>
      </c>
      <c r="K60" s="18" t="n">
        <v>384.2263531</v>
      </c>
      <c r="L60" s="20" t="n">
        <v>7.20949949</v>
      </c>
      <c r="M60" s="18" t="n">
        <v>394.20516608</v>
      </c>
      <c r="N60" s="20" t="n">
        <v>17.24426848</v>
      </c>
      <c r="O60" s="18" t="n">
        <v>455.45241677</v>
      </c>
      <c r="P60" s="20" t="n">
        <v>16.76740853</v>
      </c>
      <c r="Q60" s="18" t="s">
        <v>404</v>
      </c>
      <c r="R60" s="20" t="s">
        <v>404</v>
      </c>
      <c r="S60" s="18" t="s">
        <v>404</v>
      </c>
      <c r="T60" s="20" t="s">
        <v>404</v>
      </c>
      <c r="U60" s="18" t="s">
        <v>404</v>
      </c>
      <c r="V60" s="20" t="s">
        <v>404</v>
      </c>
      <c r="W60" s="18" t="s">
        <v>404</v>
      </c>
      <c r="X60" s="20" t="s">
        <v>404</v>
      </c>
      <c r="Y60" s="18" t="n">
        <v>423.43476511</v>
      </c>
      <c r="Z60" s="20" t="n">
        <v>28.68617185</v>
      </c>
    </row>
    <row r="61" spans="1:26">
      <c r="A61" s="15" t="s">
        <v>458</v>
      </c>
      <c r="B61" s="17" t="n">
        <v>6525</v>
      </c>
      <c r="C61" s="18">
        <f>(0.0/B61*100)</f>
        <v/>
      </c>
      <c r="D61" s="19" t="n">
        <v>6525</v>
      </c>
      <c r="E61" s="18" t="s">
        <v>404</v>
      </c>
      <c r="F61" s="20" t="s">
        <v>404</v>
      </c>
      <c r="G61" s="18" t="n">
        <v>481.52318672</v>
      </c>
      <c r="H61" s="20" t="n">
        <v>2.89314131</v>
      </c>
      <c r="I61" s="18" t="n">
        <v>470.08411694</v>
      </c>
      <c r="J61" s="20" t="n">
        <v>4.82580603</v>
      </c>
      <c r="K61" s="18" t="n">
        <v>473.61379912</v>
      </c>
      <c r="L61" s="20" t="n">
        <v>13.63193914</v>
      </c>
      <c r="M61" s="18" t="n">
        <v>473.51404913</v>
      </c>
      <c r="N61" s="20" t="n">
        <v>27.00560227</v>
      </c>
      <c r="O61" s="18" t="s">
        <v>404</v>
      </c>
      <c r="P61" s="20" t="s">
        <v>404</v>
      </c>
      <c r="Q61" s="18" t="s">
        <v>404</v>
      </c>
      <c r="R61" s="20" t="s">
        <v>404</v>
      </c>
      <c r="S61" s="18" t="s">
        <v>404</v>
      </c>
      <c r="T61" s="20" t="s">
        <v>404</v>
      </c>
      <c r="U61" s="18" t="s">
        <v>404</v>
      </c>
      <c r="V61" s="20" t="s">
        <v>404</v>
      </c>
      <c r="W61" s="18" t="s">
        <v>404</v>
      </c>
      <c r="X61" s="20" t="s">
        <v>404</v>
      </c>
      <c r="Y61" s="18" t="n">
        <v>444.93543241</v>
      </c>
      <c r="Z61" s="20" t="n">
        <v>12.76051761</v>
      </c>
    </row>
    <row r="62" spans="1:26">
      <c r="A62" s="15" t="s">
        <v>459</v>
      </c>
      <c r="B62" s="17" t="n">
        <v>4476</v>
      </c>
      <c r="C62" s="18">
        <f>(0.0/B62*100)</f>
        <v/>
      </c>
      <c r="D62" s="19" t="n">
        <v>4476</v>
      </c>
      <c r="E62" s="18" t="n">
        <v>439.824919</v>
      </c>
      <c r="F62" s="20" t="n">
        <v>13.22086026</v>
      </c>
      <c r="G62" s="18" t="n">
        <v>553.36399011</v>
      </c>
      <c r="H62" s="20" t="n">
        <v>2.03449226</v>
      </c>
      <c r="I62" s="18" t="n">
        <v>542.62277595</v>
      </c>
      <c r="J62" s="20" t="n">
        <v>1.39190343</v>
      </c>
      <c r="K62" s="18" t="n">
        <v>504.21668495</v>
      </c>
      <c r="L62" s="20" t="n">
        <v>5.88164435</v>
      </c>
      <c r="M62" s="18" t="n">
        <v>524.3371750699999</v>
      </c>
      <c r="N62" s="20" t="n">
        <v>5.91679485</v>
      </c>
      <c r="O62" s="18" t="n">
        <v>562.9229532000001</v>
      </c>
      <c r="P62" s="20" t="n">
        <v>6.02774988</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s">
        <v>404</v>
      </c>
      <c r="F63" s="20" t="s">
        <v>404</v>
      </c>
      <c r="G63" s="18" t="n">
        <v>358.66567801</v>
      </c>
      <c r="H63" s="20" t="n">
        <v>2.94416947</v>
      </c>
      <c r="I63" s="18" t="n">
        <v>360.71007126</v>
      </c>
      <c r="J63" s="20" t="n">
        <v>2.76788141</v>
      </c>
      <c r="K63" s="18" t="n">
        <v>378.37722108</v>
      </c>
      <c r="L63" s="20" t="n">
        <v>2.78636597</v>
      </c>
      <c r="M63" s="18" t="n">
        <v>388.31728916</v>
      </c>
      <c r="N63" s="20" t="n">
        <v>5.78016676</v>
      </c>
      <c r="O63" s="18" t="n">
        <v>412.7924075</v>
      </c>
      <c r="P63" s="20" t="n">
        <v>8.063955379999999</v>
      </c>
      <c r="Q63" s="18" t="s">
        <v>404</v>
      </c>
      <c r="R63" s="20" t="s">
        <v>404</v>
      </c>
      <c r="S63" s="18" t="s">
        <v>404</v>
      </c>
      <c r="T63" s="20" t="s">
        <v>404</v>
      </c>
      <c r="U63" s="18" t="s">
        <v>404</v>
      </c>
      <c r="V63" s="20" t="s">
        <v>404</v>
      </c>
      <c r="W63" s="18" t="s">
        <v>404</v>
      </c>
      <c r="X63" s="20" t="s">
        <v>404</v>
      </c>
      <c r="Y63" s="18" t="n">
        <v>384.1987168</v>
      </c>
      <c r="Z63" s="20" t="n">
        <v>6.3870539</v>
      </c>
    </row>
    <row r="64" spans="1:26">
      <c r="A64" s="15" t="s">
        <v>461</v>
      </c>
      <c r="B64" s="17" t="n">
        <v>3634</v>
      </c>
      <c r="C64" s="18">
        <f>(27.0/B64*100)</f>
        <v/>
      </c>
      <c r="D64" s="19" t="n">
        <v>3607</v>
      </c>
      <c r="E64" s="18" t="n">
        <v>516.70537842</v>
      </c>
      <c r="F64" s="20" t="n">
        <v>7.11742699</v>
      </c>
      <c r="G64" s="18" t="n">
        <v>459.79184845</v>
      </c>
      <c r="H64" s="20" t="n">
        <v>2.87331465</v>
      </c>
      <c r="I64" s="18" t="n">
        <v>486.89862017</v>
      </c>
      <c r="J64" s="20" t="n">
        <v>2.40849956</v>
      </c>
      <c r="K64" s="18" t="n">
        <v>480.46752876</v>
      </c>
      <c r="L64" s="20" t="n">
        <v>5.60763823</v>
      </c>
      <c r="M64" s="18" t="n">
        <v>545.85239562</v>
      </c>
      <c r="N64" s="20" t="n">
        <v>12.47169322</v>
      </c>
      <c r="O64" s="18" t="s">
        <v>404</v>
      </c>
      <c r="P64" s="20" t="s">
        <v>404</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490.54197056</v>
      </c>
      <c r="F65" s="20" t="n">
        <v>17.5754129</v>
      </c>
      <c r="G65" s="18" t="n">
        <v>412.35340085</v>
      </c>
      <c r="H65" s="20" t="n">
        <v>5.85211122</v>
      </c>
      <c r="I65" s="18" t="n">
        <v>422.86581563</v>
      </c>
      <c r="J65" s="20" t="n">
        <v>4.30165663</v>
      </c>
      <c r="K65" s="18" t="n">
        <v>418.41199173</v>
      </c>
      <c r="L65" s="20" t="n">
        <v>7.59434569</v>
      </c>
      <c r="M65" s="18" t="n">
        <v>433.21573751</v>
      </c>
      <c r="N65" s="20" t="n">
        <v>17.29261631</v>
      </c>
      <c r="O65" s="18" t="n">
        <v>415.2852622</v>
      </c>
      <c r="P65" s="20" t="n">
        <v>10.63230457</v>
      </c>
      <c r="Q65" s="18" t="s">
        <v>404</v>
      </c>
      <c r="R65" s="20" t="s">
        <v>404</v>
      </c>
      <c r="S65" s="18" t="s">
        <v>404</v>
      </c>
      <c r="T65" s="20" t="s">
        <v>404</v>
      </c>
      <c r="U65" s="18" t="s">
        <v>404</v>
      </c>
      <c r="V65" s="20" t="s">
        <v>404</v>
      </c>
      <c r="W65" s="18" t="s">
        <v>404</v>
      </c>
      <c r="X65" s="20" t="s">
        <v>404</v>
      </c>
      <c r="Y65" s="18" t="s">
        <v>404</v>
      </c>
      <c r="Z65" s="20" t="s">
        <v>404</v>
      </c>
    </row>
    <row r="66" spans="1:26">
      <c r="A66" s="15" t="s">
        <v>463</v>
      </c>
      <c r="B66" s="17" t="n">
        <v>5665</v>
      </c>
      <c r="C66" s="18">
        <f>(0.0/B66*100)</f>
        <v/>
      </c>
      <c r="D66" s="19" t="n">
        <v>5665</v>
      </c>
      <c r="E66" s="18" t="s">
        <v>404</v>
      </c>
      <c r="F66" s="20" t="s">
        <v>404</v>
      </c>
      <c r="G66" s="18" t="n">
        <v>394.01456565</v>
      </c>
      <c r="H66" s="20" t="n">
        <v>3.69072682</v>
      </c>
      <c r="I66" s="18" t="n">
        <v>423.75523072</v>
      </c>
      <c r="J66" s="20" t="n">
        <v>1.61431786</v>
      </c>
      <c r="K66" s="18" t="n">
        <v>438.8099005</v>
      </c>
      <c r="L66" s="20" t="n">
        <v>5.8683962</v>
      </c>
      <c r="M66" s="18" t="n">
        <v>272.69245</v>
      </c>
      <c r="N66" s="20" t="n">
        <v>28.08833424</v>
      </c>
      <c r="O66" s="18" t="n">
        <v>368.40066599</v>
      </c>
      <c r="P66" s="20" t="n">
        <v>5.22081808</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357.22574044</v>
      </c>
      <c r="F67" s="20" t="n">
        <v>9.734696270000001</v>
      </c>
      <c r="G67" s="18" t="n">
        <v>375.01104312</v>
      </c>
      <c r="H67" s="20" t="n">
        <v>4.38256226</v>
      </c>
      <c r="I67" s="18" t="n">
        <v>399.54443636</v>
      </c>
      <c r="J67" s="20" t="n">
        <v>5.83937171</v>
      </c>
      <c r="K67" s="18" t="n">
        <v>394.60041249</v>
      </c>
      <c r="L67" s="20" t="n">
        <v>10.08483306</v>
      </c>
      <c r="M67" s="18" t="n">
        <v>413.40069517</v>
      </c>
      <c r="N67" s="20" t="n">
        <v>30.17771541</v>
      </c>
      <c r="O67" s="18" t="n">
        <v>401.0275854</v>
      </c>
      <c r="P67" s="20" t="n">
        <v>19.3995577</v>
      </c>
      <c r="Q67" s="18" t="s">
        <v>404</v>
      </c>
      <c r="R67" s="20" t="s">
        <v>404</v>
      </c>
      <c r="S67" s="18" t="s">
        <v>404</v>
      </c>
      <c r="T67" s="20" t="s">
        <v>404</v>
      </c>
      <c r="U67" s="18" t="s">
        <v>404</v>
      </c>
      <c r="V67" s="20" t="s">
        <v>404</v>
      </c>
      <c r="W67" s="18" t="s">
        <v>404</v>
      </c>
      <c r="X67" s="20" t="s">
        <v>404</v>
      </c>
      <c r="Y67" s="18" t="n">
        <v>397.21857192</v>
      </c>
      <c r="Z67" s="20" t="n">
        <v>19.61995112</v>
      </c>
    </row>
    <row r="68" spans="1:26">
      <c r="A68" s="15" t="s">
        <v>465</v>
      </c>
      <c r="B68" s="17" t="n">
        <v>12083</v>
      </c>
      <c r="C68" s="18">
        <f>(0.0/B68*100)</f>
        <v/>
      </c>
      <c r="D68" s="19" t="n">
        <v>12083</v>
      </c>
      <c r="E68" s="18" t="n">
        <v>510.98442562</v>
      </c>
      <c r="F68" s="20" t="n">
        <v>6.44115399</v>
      </c>
      <c r="G68" s="18" t="n">
        <v>391.54508132</v>
      </c>
      <c r="H68" s="20" t="n">
        <v>3.21592614</v>
      </c>
      <c r="I68" s="18" t="n">
        <v>390.89284321</v>
      </c>
      <c r="J68" s="20" t="n">
        <v>1.65071099</v>
      </c>
      <c r="K68" s="18" t="n">
        <v>406.98956191</v>
      </c>
      <c r="L68" s="20" t="n">
        <v>2.81040056</v>
      </c>
      <c r="M68" s="18" t="n">
        <v>388.63860131</v>
      </c>
      <c r="N68" s="20" t="n">
        <v>5.381663</v>
      </c>
      <c r="O68" s="18" t="n">
        <v>460.84605258</v>
      </c>
      <c r="P68" s="20" t="n">
        <v>5.23165874</v>
      </c>
      <c r="Q68" s="18" t="s">
        <v>404</v>
      </c>
      <c r="R68" s="20" t="s">
        <v>404</v>
      </c>
      <c r="S68" s="18" t="s">
        <v>404</v>
      </c>
      <c r="T68" s="20" t="s">
        <v>404</v>
      </c>
      <c r="U68" s="18" t="s">
        <v>404</v>
      </c>
      <c r="V68" s="20" t="s">
        <v>404</v>
      </c>
      <c r="W68" s="18" t="s">
        <v>404</v>
      </c>
      <c r="X68" s="20" t="s">
        <v>404</v>
      </c>
      <c r="Y68" s="18" t="n">
        <v>424.6668281</v>
      </c>
      <c r="Z68" s="20" t="n">
        <v>13.15215532</v>
      </c>
    </row>
    <row r="69" spans="1:26">
      <c r="A69" s="15" t="s">
        <v>466</v>
      </c>
      <c r="B69" s="17" t="n">
        <v>4876</v>
      </c>
      <c r="C69" s="18">
        <f>(0.0/B69*100)</f>
        <v/>
      </c>
      <c r="D69" s="19" t="n">
        <v>4876</v>
      </c>
      <c r="E69" s="18" t="n">
        <v>381.91442363</v>
      </c>
      <c r="F69" s="20" t="n">
        <v>9.710922160000001</v>
      </c>
      <c r="G69" s="18" t="n">
        <v>444.66980582</v>
      </c>
      <c r="H69" s="20" t="n">
        <v>7.17244343</v>
      </c>
      <c r="I69" s="18" t="n">
        <v>443.43660219</v>
      </c>
      <c r="J69" s="20" t="n">
        <v>7.61108454</v>
      </c>
      <c r="K69" s="18" t="n">
        <v>441.99087999</v>
      </c>
      <c r="L69" s="20" t="n">
        <v>10.54529341</v>
      </c>
      <c r="M69" s="18" t="n">
        <v>451.65733424</v>
      </c>
      <c r="N69" s="20" t="n">
        <v>19.5754132</v>
      </c>
      <c r="O69" s="18" t="n">
        <v>447.46100061</v>
      </c>
      <c r="P69" s="20" t="n">
        <v>17.45132623</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502.88145946</v>
      </c>
      <c r="F70" s="20" t="n">
        <v>12.19016621</v>
      </c>
      <c r="G70" s="18" t="n">
        <v>489.68764104</v>
      </c>
      <c r="H70" s="20" t="n">
        <v>5.14040611</v>
      </c>
      <c r="I70" s="18" t="n">
        <v>502.62689254</v>
      </c>
      <c r="J70" s="20" t="n">
        <v>5.6670948</v>
      </c>
      <c r="K70" s="18" t="n">
        <v>490.24121026</v>
      </c>
      <c r="L70" s="20" t="n">
        <v>5.79910382</v>
      </c>
      <c r="M70" s="18" t="n">
        <v>480.57077174</v>
      </c>
      <c r="N70" s="20" t="n">
        <v>15.63441471</v>
      </c>
      <c r="O70" s="18" t="n">
        <v>488.21743767</v>
      </c>
      <c r="P70" s="20" t="n">
        <v>14.26877565</v>
      </c>
      <c r="Q70" s="18" t="s">
        <v>404</v>
      </c>
      <c r="R70" s="20" t="s">
        <v>404</v>
      </c>
      <c r="S70" s="18" t="s">
        <v>404</v>
      </c>
      <c r="T70" s="20" t="s">
        <v>404</v>
      </c>
      <c r="U70" s="18" t="s">
        <v>404</v>
      </c>
      <c r="V70" s="20" t="s">
        <v>404</v>
      </c>
      <c r="W70" s="18" t="s">
        <v>404</v>
      </c>
      <c r="X70" s="20" t="s">
        <v>404</v>
      </c>
      <c r="Y70" s="18" t="n">
        <v>486.14931429</v>
      </c>
      <c r="Z70" s="20" t="n">
        <v>11.96308944</v>
      </c>
    </row>
    <row r="71" spans="1:26">
      <c r="A71" s="15" t="s">
        <v>468</v>
      </c>
      <c r="B71" s="17" t="n">
        <v>6115</v>
      </c>
      <c r="C71" s="18">
        <f>(0.0/B71*100)</f>
        <v/>
      </c>
      <c r="D71" s="19" t="n">
        <v>6115</v>
      </c>
      <c r="E71" s="18" t="s">
        <v>404</v>
      </c>
      <c r="F71" s="20" t="s">
        <v>404</v>
      </c>
      <c r="G71" s="18" t="n">
        <v>564.32257182</v>
      </c>
      <c r="H71" s="20" t="n">
        <v>3.14291026</v>
      </c>
      <c r="I71" s="18" t="n">
        <v>566.65650125</v>
      </c>
      <c r="J71" s="20" t="n">
        <v>1.71316851</v>
      </c>
      <c r="K71" s="18" t="n">
        <v>543.45805527</v>
      </c>
      <c r="L71" s="20" t="n">
        <v>3.98317571</v>
      </c>
      <c r="M71" s="18" t="n">
        <v>579.73768611</v>
      </c>
      <c r="N71" s="20" t="n">
        <v>7.63240319</v>
      </c>
      <c r="O71" s="18" t="n">
        <v>573.31176888</v>
      </c>
      <c r="P71" s="20" t="n">
        <v>9.04347173</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573.12825404</v>
      </c>
      <c r="F72" s="20" t="n">
        <v>36.13929991</v>
      </c>
      <c r="G72" s="18" t="n">
        <v>528.47750572</v>
      </c>
      <c r="H72" s="20" t="n">
        <v>7.08297008</v>
      </c>
      <c r="I72" s="18" t="n">
        <v>545.93375209</v>
      </c>
      <c r="J72" s="20" t="n">
        <v>7.06245917</v>
      </c>
      <c r="K72" s="18" t="n">
        <v>559.69690704</v>
      </c>
      <c r="L72" s="20" t="n">
        <v>7.95252884</v>
      </c>
      <c r="M72" s="18" t="n">
        <v>527.83885113</v>
      </c>
      <c r="N72" s="20" t="n">
        <v>26.92736704</v>
      </c>
      <c r="O72" s="18" t="n">
        <v>527.46455035</v>
      </c>
      <c r="P72" s="20" t="n">
        <v>15.06468083</v>
      </c>
      <c r="Q72" s="18" t="s">
        <v>404</v>
      </c>
      <c r="R72" s="20" t="s">
        <v>404</v>
      </c>
      <c r="S72" s="18" t="s">
        <v>404</v>
      </c>
      <c r="T72" s="20" t="s">
        <v>404</v>
      </c>
      <c r="U72" s="18" t="s">
        <v>404</v>
      </c>
      <c r="V72" s="20" t="s">
        <v>404</v>
      </c>
      <c r="W72" s="18" t="s">
        <v>404</v>
      </c>
      <c r="X72" s="20" t="s">
        <v>404</v>
      </c>
      <c r="Y72" s="18" t="n">
        <v>537.19074474</v>
      </c>
      <c r="Z72" s="20" t="n">
        <v>23.30221632</v>
      </c>
    </row>
    <row r="73" spans="1:26">
      <c r="A73" s="15" t="s">
        <v>470</v>
      </c>
      <c r="B73" s="17" t="n">
        <v>8249</v>
      </c>
      <c r="C73" s="18">
        <f>(0.0/B73*100)</f>
        <v/>
      </c>
      <c r="D73" s="19" t="n">
        <v>8249</v>
      </c>
      <c r="E73" s="18" t="n">
        <v>372.510475</v>
      </c>
      <c r="F73" s="20" t="n">
        <v>5.11424253</v>
      </c>
      <c r="G73" s="18" t="n">
        <v>413.64705281</v>
      </c>
      <c r="H73" s="20" t="n">
        <v>6.3299241</v>
      </c>
      <c r="I73" s="18" t="n">
        <v>417.88358453</v>
      </c>
      <c r="J73" s="20" t="n">
        <v>6.0869574</v>
      </c>
      <c r="K73" s="18" t="n">
        <v>413.23699857</v>
      </c>
      <c r="L73" s="20" t="n">
        <v>7.63515669</v>
      </c>
      <c r="M73" s="18" t="n">
        <v>405.8190853</v>
      </c>
      <c r="N73" s="20" t="n">
        <v>11.47279795</v>
      </c>
      <c r="O73" s="18" t="n">
        <v>429.16813234</v>
      </c>
      <c r="P73" s="20" t="n">
        <v>20.60797133</v>
      </c>
      <c r="Q73" s="18" t="s">
        <v>404</v>
      </c>
      <c r="R73" s="20" t="s">
        <v>404</v>
      </c>
      <c r="S73" s="18" t="s">
        <v>404</v>
      </c>
      <c r="T73" s="20" t="s">
        <v>404</v>
      </c>
      <c r="U73" s="18" t="s">
        <v>404</v>
      </c>
      <c r="V73" s="20" t="s">
        <v>404</v>
      </c>
      <c r="W73" s="18" t="s">
        <v>404</v>
      </c>
      <c r="X73" s="20" t="s">
        <v>404</v>
      </c>
      <c r="Y73" s="18" t="n">
        <v>407.89787394</v>
      </c>
      <c r="Z73" s="20" t="n">
        <v>14.94366428</v>
      </c>
    </row>
    <row r="74" spans="1:26">
      <c r="A74" s="15" t="s">
        <v>471</v>
      </c>
      <c r="B74" s="17" t="n">
        <v>4692</v>
      </c>
      <c r="C74" s="18">
        <f>(484.0/B74*100)</f>
        <v/>
      </c>
      <c r="D74" s="19" t="n">
        <v>4208</v>
      </c>
      <c r="E74" s="18" t="n">
        <v>512.6498172300001</v>
      </c>
      <c r="F74" s="20" t="n">
        <v>11.37117209</v>
      </c>
      <c r="G74" s="18" t="n">
        <v>402.62679803</v>
      </c>
      <c r="H74" s="20" t="n">
        <v>2.73265888</v>
      </c>
      <c r="I74" s="18" t="n">
        <v>416.8870989</v>
      </c>
      <c r="J74" s="20" t="n">
        <v>1.76655105</v>
      </c>
      <c r="K74" s="18" t="n">
        <v>409.53616448</v>
      </c>
      <c r="L74" s="20" t="n">
        <v>4.51068074</v>
      </c>
      <c r="M74" s="18" t="n">
        <v>351.98270707</v>
      </c>
      <c r="N74" s="20" t="n">
        <v>10.49230859</v>
      </c>
      <c r="O74" s="18" t="n">
        <v>459.68980503</v>
      </c>
      <c r="P74" s="20" t="n">
        <v>4.81531586</v>
      </c>
      <c r="Q74" s="18" t="s">
        <v>404</v>
      </c>
      <c r="R74" s="20" t="s">
        <v>404</v>
      </c>
      <c r="S74" s="18" t="s">
        <v>404</v>
      </c>
      <c r="T74" s="20" t="s">
        <v>404</v>
      </c>
      <c r="U74" s="18" t="s">
        <v>404</v>
      </c>
      <c r="V74" s="20" t="s">
        <v>404</v>
      </c>
      <c r="W74" s="18" t="s">
        <v>404</v>
      </c>
      <c r="X74" s="20" t="s">
        <v>404</v>
      </c>
      <c r="Y74" s="18" t="n">
        <v>281.98858698</v>
      </c>
      <c r="Z74" s="20" t="n">
        <v>14.1699992</v>
      </c>
    </row>
    <row r="75" spans="1:26">
      <c r="A75" s="15" t="s">
        <v>472</v>
      </c>
      <c r="B75" s="17" t="n">
        <v>5375</v>
      </c>
      <c r="C75" s="18">
        <f>(483.0/B75*100)</f>
        <v/>
      </c>
      <c r="D75" s="19" t="n">
        <v>4892</v>
      </c>
      <c r="E75" s="18" t="n">
        <v>376.8230189</v>
      </c>
      <c r="F75" s="20" t="n">
        <v>11.5622346</v>
      </c>
      <c r="G75" s="18" t="n">
        <v>365.11629718</v>
      </c>
      <c r="H75" s="20" t="n">
        <v>6.22885065</v>
      </c>
      <c r="I75" s="18" t="n">
        <v>368.06014419</v>
      </c>
      <c r="J75" s="20" t="n">
        <v>7.06540198</v>
      </c>
      <c r="K75" s="18" t="n">
        <v>361.00848166</v>
      </c>
      <c r="L75" s="20" t="n">
        <v>26.24167749</v>
      </c>
      <c r="M75" s="18" t="n">
        <v>379.16199606</v>
      </c>
      <c r="N75" s="20" t="n">
        <v>11.11950714</v>
      </c>
      <c r="O75" s="18" t="s">
        <v>404</v>
      </c>
      <c r="P75" s="20" t="s">
        <v>404</v>
      </c>
      <c r="Q75" s="18" t="s">
        <v>404</v>
      </c>
      <c r="R75" s="20" t="s">
        <v>404</v>
      </c>
      <c r="S75" s="18" t="s">
        <v>404</v>
      </c>
      <c r="T75" s="20" t="s">
        <v>404</v>
      </c>
      <c r="U75" s="18" t="s">
        <v>404</v>
      </c>
      <c r="V75" s="20" t="s">
        <v>404</v>
      </c>
      <c r="W75" s="18" t="s">
        <v>404</v>
      </c>
      <c r="X75" s="20" t="s">
        <v>404</v>
      </c>
      <c r="Y75" s="18" t="n">
        <v>357.03698922</v>
      </c>
      <c r="Z75" s="20" t="n">
        <v>20.47199186</v>
      </c>
    </row>
    <row r="76" spans="1:26">
      <c r="A76" s="15" t="s">
        <v>473</v>
      </c>
      <c r="B76" s="17" t="n">
        <v>14167</v>
      </c>
      <c r="C76" s="18">
        <f>(1400.0/B76*100)</f>
        <v/>
      </c>
      <c r="D76" s="19" t="n">
        <v>12767</v>
      </c>
      <c r="E76" s="18" t="n">
        <v>434.787525</v>
      </c>
      <c r="F76" s="20" t="n">
        <v>14.02179519</v>
      </c>
      <c r="G76" s="18" t="n">
        <v>452.74627143</v>
      </c>
      <c r="H76" s="20" t="n">
        <v>9.69206129</v>
      </c>
      <c r="I76" s="18" t="n">
        <v>422.9411251</v>
      </c>
      <c r="J76" s="20" t="n">
        <v>3.78549417</v>
      </c>
      <c r="K76" s="18" t="n">
        <v>416.56293017</v>
      </c>
      <c r="L76" s="20" t="n">
        <v>7.40734904</v>
      </c>
      <c r="M76" s="18" t="n">
        <v>418.20301977</v>
      </c>
      <c r="N76" s="20" t="n">
        <v>14.21075762</v>
      </c>
      <c r="O76" s="18" t="n">
        <v>453.01253015</v>
      </c>
      <c r="P76" s="20" t="n">
        <v>12.73877056</v>
      </c>
      <c r="Q76" s="18" t="s">
        <v>404</v>
      </c>
      <c r="R76" s="20" t="s">
        <v>404</v>
      </c>
      <c r="S76" s="18" t="s">
        <v>404</v>
      </c>
      <c r="T76" s="20" t="s">
        <v>404</v>
      </c>
      <c r="U76" s="18" t="s">
        <v>404</v>
      </c>
      <c r="V76" s="20" t="s">
        <v>404</v>
      </c>
      <c r="W76" s="18" t="s">
        <v>404</v>
      </c>
      <c r="X76" s="20" t="s">
        <v>404</v>
      </c>
      <c r="Y76" s="18" t="n">
        <v>440.00280998</v>
      </c>
      <c r="Z76" s="20" t="n">
        <v>8.192162189999999</v>
      </c>
    </row>
    <row r="77" spans="1:26">
      <c r="A77" s="15" t="s">
        <v>474</v>
      </c>
      <c r="B77" s="17" t="n">
        <v>6062</v>
      </c>
      <c r="C77" s="18">
        <f>(0.0/B77*100)</f>
        <v/>
      </c>
      <c r="D77" s="19" t="n">
        <v>6062</v>
      </c>
      <c r="E77" s="18" t="n">
        <v>416.00283637</v>
      </c>
      <c r="F77" s="20" t="n">
        <v>12.16408345</v>
      </c>
      <c r="G77" s="18" t="n">
        <v>424.56920464</v>
      </c>
      <c r="H77" s="20" t="n">
        <v>7.12445691</v>
      </c>
      <c r="I77" s="18" t="n">
        <v>414.162179</v>
      </c>
      <c r="J77" s="20" t="n">
        <v>5.14766733</v>
      </c>
      <c r="K77" s="18" t="n">
        <v>423.48471744</v>
      </c>
      <c r="L77" s="20" t="n">
        <v>9.002240560000001</v>
      </c>
      <c r="M77" s="18" t="n">
        <v>393.85638724</v>
      </c>
      <c r="N77" s="20" t="n">
        <v>11.03884004</v>
      </c>
      <c r="O77" s="18" t="n">
        <v>419.92400296</v>
      </c>
      <c r="P77" s="20" t="n">
        <v>15.2802983</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493.71139216</v>
      </c>
      <c r="H78" s="20" t="n">
        <v>7.79463787</v>
      </c>
      <c r="I78" s="18" t="n">
        <v>495.15859809</v>
      </c>
      <c r="J78" s="20" t="n">
        <v>6.92195175</v>
      </c>
      <c r="K78" s="18" t="n">
        <v>494.68405182</v>
      </c>
      <c r="L78" s="20" t="n">
        <v>12.25551804</v>
      </c>
      <c r="M78" s="18" t="n">
        <v>493.1763204</v>
      </c>
      <c r="N78" s="20" t="n">
        <v>12.75618623</v>
      </c>
      <c r="O78" s="18" t="n">
        <v>496.65431854</v>
      </c>
      <c r="P78" s="20" t="n">
        <v>23.147179</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n">
        <v>440.52055917</v>
      </c>
      <c r="F79" s="20" t="n">
        <v>54.01703824</v>
      </c>
      <c r="G79" s="18" t="n">
        <v>468.87981626</v>
      </c>
      <c r="H79" s="20" t="n">
        <v>18.72452749</v>
      </c>
      <c r="I79" s="18" t="n">
        <v>449.8058941</v>
      </c>
      <c r="J79" s="20" t="n">
        <v>10.40329294</v>
      </c>
      <c r="K79" s="18" t="n">
        <v>459.35556753</v>
      </c>
      <c r="L79" s="20" t="n">
        <v>33.36939209</v>
      </c>
      <c r="M79" s="18" t="n">
        <v>423.5428482</v>
      </c>
      <c r="N79" s="20" t="n">
        <v>21.39856448</v>
      </c>
      <c r="O79" s="18" t="n">
        <v>458.54727054</v>
      </c>
      <c r="P79" s="20" t="n">
        <v>24.41463141</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n">
        <v>460.67706197</v>
      </c>
      <c r="F80" s="20" t="n">
        <v>20.86533351</v>
      </c>
      <c r="G80" s="18" t="n">
        <v>421.22031328</v>
      </c>
      <c r="H80" s="20" t="n">
        <v>8.570290590000001</v>
      </c>
      <c r="I80" s="18" t="n">
        <v>463.73216608</v>
      </c>
      <c r="J80" s="20" t="n">
        <v>8.198202</v>
      </c>
      <c r="K80" s="18" t="n">
        <v>462.6519792</v>
      </c>
      <c r="L80" s="20" t="n">
        <v>8.52041979</v>
      </c>
      <c r="M80" s="18" t="n">
        <v>463.79567177</v>
      </c>
      <c r="N80" s="20" t="n">
        <v>13.09469428</v>
      </c>
      <c r="O80" s="18" t="n">
        <v>466.4024634</v>
      </c>
      <c r="P80" s="20" t="n">
        <v>13.58215726</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439.4642447</v>
      </c>
      <c r="H81" s="20" t="n">
        <v>8.951979229999999</v>
      </c>
      <c r="I81" s="18" t="n">
        <v>452.90897408</v>
      </c>
      <c r="J81" s="20" t="n">
        <v>4.60236855</v>
      </c>
      <c r="K81" s="18" t="n">
        <v>434.80581391</v>
      </c>
      <c r="L81" s="20" t="n">
        <v>9.2052405</v>
      </c>
      <c r="M81" s="18" t="n">
        <v>436.10185137</v>
      </c>
      <c r="N81" s="20" t="n">
        <v>16.56209542</v>
      </c>
      <c r="O81" s="18" t="n">
        <v>431.80887026</v>
      </c>
      <c r="P81" s="20" t="n">
        <v>10.96773938</v>
      </c>
      <c r="Q81" s="18" t="s">
        <v>404</v>
      </c>
      <c r="R81" s="20" t="s">
        <v>404</v>
      </c>
      <c r="S81" s="18" t="s">
        <v>404</v>
      </c>
      <c r="T81" s="20" t="s">
        <v>404</v>
      </c>
      <c r="U81" s="18" t="s">
        <v>404</v>
      </c>
      <c r="V81" s="20" t="s">
        <v>404</v>
      </c>
      <c r="W81" s="18" t="s">
        <v>404</v>
      </c>
      <c r="X81" s="20" t="s">
        <v>404</v>
      </c>
      <c r="Y81" s="18" t="n">
        <v>439.4965109</v>
      </c>
      <c r="Z81" s="20" t="n">
        <v>14.06869307</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532</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510.46437838</v>
      </c>
      <c r="F7" s="20" t="n">
        <v>18.27849289</v>
      </c>
      <c r="G7" s="18" t="n">
        <v>513.75910959</v>
      </c>
      <c r="H7" s="20" t="n">
        <v>5.45671929</v>
      </c>
      <c r="I7" s="18" t="n">
        <v>500.18173921</v>
      </c>
      <c r="J7" s="20" t="n">
        <v>4.19483095</v>
      </c>
      <c r="K7" s="18" t="n">
        <v>495.52455473</v>
      </c>
      <c r="L7" s="20" t="n">
        <v>3.69553067</v>
      </c>
      <c r="M7" s="18" t="n">
        <v>488.26311407</v>
      </c>
      <c r="N7" s="20" t="n">
        <v>4.53055237</v>
      </c>
      <c r="O7" s="18" t="n">
        <v>487.90903001</v>
      </c>
      <c r="P7" s="20" t="n">
        <v>5.78990123</v>
      </c>
      <c r="Q7" s="18" t="s">
        <v>404</v>
      </c>
      <c r="R7" s="20" t="s">
        <v>404</v>
      </c>
      <c r="S7" s="18" t="s">
        <v>404</v>
      </c>
      <c r="T7" s="20" t="s">
        <v>404</v>
      </c>
      <c r="U7" s="18" t="s">
        <v>404</v>
      </c>
      <c r="V7" s="20" t="s">
        <v>404</v>
      </c>
      <c r="W7" s="18" t="s">
        <v>404</v>
      </c>
      <c r="X7" s="20" t="s">
        <v>404</v>
      </c>
      <c r="Y7" s="18" t="n">
        <v>478.25846481</v>
      </c>
      <c r="Z7" s="20" t="n">
        <v>7.85858998</v>
      </c>
    </row>
    <row r="8" spans="1:26">
      <c r="A8" s="15" t="s">
        <v>405</v>
      </c>
      <c r="B8" s="17" t="n">
        <v>7007</v>
      </c>
      <c r="C8" s="18">
        <f>(0.0/B8*100)</f>
        <v/>
      </c>
      <c r="D8" s="19" t="n">
        <v>7007</v>
      </c>
      <c r="E8" s="18" t="n">
        <v>464.17829486</v>
      </c>
      <c r="F8" s="20" t="n">
        <v>21.40190907</v>
      </c>
      <c r="G8" s="18" t="n">
        <v>502.3074201</v>
      </c>
      <c r="H8" s="20" t="n">
        <v>4.90550734</v>
      </c>
      <c r="I8" s="18" t="n">
        <v>488.80750025</v>
      </c>
      <c r="J8" s="20" t="n">
        <v>8.411081530000001</v>
      </c>
      <c r="K8" s="18" t="n">
        <v>496.75725242</v>
      </c>
      <c r="L8" s="20" t="n">
        <v>12.44496182</v>
      </c>
      <c r="M8" s="18" t="n">
        <v>504.39084094</v>
      </c>
      <c r="N8" s="20" t="n">
        <v>15.09840996</v>
      </c>
      <c r="O8" s="18" t="n">
        <v>541.26705671</v>
      </c>
      <c r="P8" s="20" t="n">
        <v>31.43132339</v>
      </c>
      <c r="Q8" s="18" t="s">
        <v>404</v>
      </c>
      <c r="R8" s="20" t="s">
        <v>404</v>
      </c>
      <c r="S8" s="18" t="s">
        <v>404</v>
      </c>
      <c r="T8" s="20" t="s">
        <v>404</v>
      </c>
      <c r="U8" s="18" t="s">
        <v>404</v>
      </c>
      <c r="V8" s="20" t="s">
        <v>404</v>
      </c>
      <c r="W8" s="18" t="s">
        <v>404</v>
      </c>
      <c r="X8" s="20" t="s">
        <v>404</v>
      </c>
      <c r="Y8" s="18" t="n">
        <v>448.03942033</v>
      </c>
      <c r="Z8" s="20" t="n">
        <v>25.34584064</v>
      </c>
    </row>
    <row r="9" spans="1:26">
      <c r="A9" s="15" t="s">
        <v>406</v>
      </c>
      <c r="B9" s="17" t="n">
        <v>9651</v>
      </c>
      <c r="C9" s="18">
        <f>(200.0/B9*100)</f>
        <v/>
      </c>
      <c r="D9" s="19" t="n">
        <v>9451</v>
      </c>
      <c r="E9" s="18" t="n">
        <v>513.76319473</v>
      </c>
      <c r="F9" s="20" t="n">
        <v>19.22523855</v>
      </c>
      <c r="G9" s="18" t="n">
        <v>505.4349241</v>
      </c>
      <c r="H9" s="20" t="n">
        <v>4.83361217</v>
      </c>
      <c r="I9" s="18" t="n">
        <v>522.3650972</v>
      </c>
      <c r="J9" s="20" t="n">
        <v>9.07613289</v>
      </c>
      <c r="K9" s="18" t="n">
        <v>496.15781755</v>
      </c>
      <c r="L9" s="20" t="n">
        <v>11.88564448</v>
      </c>
      <c r="M9" s="18" t="n">
        <v>492.87798041</v>
      </c>
      <c r="N9" s="20" t="n">
        <v>12.13430997</v>
      </c>
      <c r="O9" s="18" t="n">
        <v>542.55138845</v>
      </c>
      <c r="P9" s="20" t="n">
        <v>19.87629446</v>
      </c>
      <c r="Q9" s="18" t="s">
        <v>404</v>
      </c>
      <c r="R9" s="20" t="s">
        <v>404</v>
      </c>
      <c r="S9" s="18" t="s">
        <v>404</v>
      </c>
      <c r="T9" s="20" t="s">
        <v>404</v>
      </c>
      <c r="U9" s="18" t="s">
        <v>404</v>
      </c>
      <c r="V9" s="20" t="s">
        <v>404</v>
      </c>
      <c r="W9" s="18" t="s">
        <v>404</v>
      </c>
      <c r="X9" s="20" t="s">
        <v>404</v>
      </c>
      <c r="Y9" s="18" t="n">
        <v>479.16525299</v>
      </c>
      <c r="Z9" s="20" t="n">
        <v>14.29060742</v>
      </c>
    </row>
    <row r="10" spans="1:26">
      <c r="A10" s="15" t="s">
        <v>407</v>
      </c>
      <c r="B10" s="17" t="n">
        <v>20058</v>
      </c>
      <c r="C10" s="18">
        <f>(2798.0/B10*100)</f>
        <v/>
      </c>
      <c r="D10" s="19" t="n">
        <v>17260</v>
      </c>
      <c r="E10" s="18" t="n">
        <v>490.28629252</v>
      </c>
      <c r="F10" s="20" t="n">
        <v>19.49041139</v>
      </c>
      <c r="G10" s="18" t="n">
        <v>521.47363836</v>
      </c>
      <c r="H10" s="20" t="n">
        <v>5.76120298</v>
      </c>
      <c r="I10" s="18" t="n">
        <v>521.41999718</v>
      </c>
      <c r="J10" s="20" t="n">
        <v>4.43785667</v>
      </c>
      <c r="K10" s="18" t="n">
        <v>512.81490956</v>
      </c>
      <c r="L10" s="20" t="n">
        <v>4.48174206</v>
      </c>
      <c r="M10" s="18" t="n">
        <v>510.39649345</v>
      </c>
      <c r="N10" s="20" t="n">
        <v>9.00859956</v>
      </c>
      <c r="O10" s="18" t="n">
        <v>501.60512435</v>
      </c>
      <c r="P10" s="20" t="n">
        <v>8.055417820000001</v>
      </c>
      <c r="Q10" s="18" t="s">
        <v>404</v>
      </c>
      <c r="R10" s="20" t="s">
        <v>404</v>
      </c>
      <c r="S10" s="18" t="s">
        <v>404</v>
      </c>
      <c r="T10" s="20" t="s">
        <v>404</v>
      </c>
      <c r="U10" s="18" t="s">
        <v>404</v>
      </c>
      <c r="V10" s="20" t="s">
        <v>404</v>
      </c>
      <c r="W10" s="18" t="s">
        <v>404</v>
      </c>
      <c r="X10" s="20" t="s">
        <v>404</v>
      </c>
      <c r="Y10" s="18" t="n">
        <v>547.1205255</v>
      </c>
      <c r="Z10" s="20" t="n">
        <v>12.91826874</v>
      </c>
    </row>
    <row r="11" spans="1:26">
      <c r="A11" s="15" t="s">
        <v>408</v>
      </c>
      <c r="B11" s="17" t="n">
        <v>7053</v>
      </c>
      <c r="C11" s="18">
        <f>(137.0/B11*100)</f>
        <v/>
      </c>
      <c r="D11" s="19" t="n">
        <v>6916</v>
      </c>
      <c r="E11" s="18" t="n">
        <v>385.95135876</v>
      </c>
      <c r="F11" s="20" t="n">
        <v>18.57393657</v>
      </c>
      <c r="G11" s="18" t="n">
        <v>422.5632156</v>
      </c>
      <c r="H11" s="20" t="n">
        <v>7.09511516</v>
      </c>
      <c r="I11" s="18" t="n">
        <v>423.03316375</v>
      </c>
      <c r="J11" s="20" t="n">
        <v>9.67731154</v>
      </c>
      <c r="K11" s="18" t="n">
        <v>420.97908891</v>
      </c>
      <c r="L11" s="20" t="n">
        <v>5.92558706</v>
      </c>
      <c r="M11" s="18" t="n">
        <v>426.86901781</v>
      </c>
      <c r="N11" s="20" t="n">
        <v>11.07674664</v>
      </c>
      <c r="O11" s="18" t="n">
        <v>443.4912352</v>
      </c>
      <c r="P11" s="20" t="n">
        <v>8.53526074</v>
      </c>
      <c r="Q11" s="18" t="s">
        <v>404</v>
      </c>
      <c r="R11" s="20" t="s">
        <v>404</v>
      </c>
      <c r="S11" s="18" t="s">
        <v>404</v>
      </c>
      <c r="T11" s="20" t="s">
        <v>404</v>
      </c>
      <c r="U11" s="18" t="s">
        <v>404</v>
      </c>
      <c r="V11" s="20" t="s">
        <v>404</v>
      </c>
      <c r="W11" s="18" t="s">
        <v>404</v>
      </c>
      <c r="X11" s="20" t="s">
        <v>404</v>
      </c>
      <c r="Y11" s="18" t="n">
        <v>426.8076988</v>
      </c>
      <c r="Z11" s="20" t="n">
        <v>24.16040157</v>
      </c>
    </row>
    <row r="12" spans="1:26">
      <c r="A12" s="15" t="s">
        <v>409</v>
      </c>
      <c r="B12" s="17" t="n">
        <v>6894</v>
      </c>
      <c r="C12" s="18">
        <f>(106.0/B12*100)</f>
        <v/>
      </c>
      <c r="D12" s="19" t="n">
        <v>6788</v>
      </c>
      <c r="E12" s="18" t="s">
        <v>404</v>
      </c>
      <c r="F12" s="20" t="s">
        <v>404</v>
      </c>
      <c r="G12" s="18" t="n">
        <v>495.15440065</v>
      </c>
      <c r="H12" s="20" t="n">
        <v>5.61403371</v>
      </c>
      <c r="I12" s="18" t="n">
        <v>489.20110272</v>
      </c>
      <c r="J12" s="20" t="n">
        <v>5.13980447</v>
      </c>
      <c r="K12" s="18" t="n">
        <v>497.73679284</v>
      </c>
      <c r="L12" s="20" t="n">
        <v>10.50406525</v>
      </c>
      <c r="M12" s="18" t="n">
        <v>479.57831378</v>
      </c>
      <c r="N12" s="20" t="n">
        <v>11.89577389</v>
      </c>
      <c r="O12" s="18" t="n">
        <v>490.44576311</v>
      </c>
      <c r="P12" s="20" t="n">
        <v>22.92731123</v>
      </c>
      <c r="Q12" s="18" t="s">
        <v>404</v>
      </c>
      <c r="R12" s="20" t="s">
        <v>404</v>
      </c>
      <c r="S12" s="18" t="s">
        <v>404</v>
      </c>
      <c r="T12" s="20" t="s">
        <v>404</v>
      </c>
      <c r="U12" s="18" t="s">
        <v>404</v>
      </c>
      <c r="V12" s="20" t="s">
        <v>404</v>
      </c>
      <c r="W12" s="18" t="s">
        <v>404</v>
      </c>
      <c r="X12" s="20" t="s">
        <v>404</v>
      </c>
      <c r="Y12" s="18" t="n">
        <v>472.90039988</v>
      </c>
      <c r="Z12" s="20" t="n">
        <v>22.68870247</v>
      </c>
    </row>
    <row r="13" spans="1:26">
      <c r="A13" s="15" t="s">
        <v>410</v>
      </c>
      <c r="B13" s="17" t="n">
        <v>7161</v>
      </c>
      <c r="C13" s="18">
        <f>(1175.0/B13*100)</f>
        <v/>
      </c>
      <c r="D13" s="19" t="n">
        <v>5986</v>
      </c>
      <c r="E13" s="18" t="s">
        <v>404</v>
      </c>
      <c r="F13" s="20" t="s">
        <v>404</v>
      </c>
      <c r="G13" s="18" t="n">
        <v>510.88655143</v>
      </c>
      <c r="H13" s="20" t="n">
        <v>3.08371797</v>
      </c>
      <c r="I13" s="18" t="n">
        <v>509.94389916</v>
      </c>
      <c r="J13" s="20" t="n">
        <v>5.09666651</v>
      </c>
      <c r="K13" s="18" t="n">
        <v>512.80076774</v>
      </c>
      <c r="L13" s="20" t="n">
        <v>6.61150211</v>
      </c>
      <c r="M13" s="18" t="n">
        <v>513.61328129</v>
      </c>
      <c r="N13" s="20" t="n">
        <v>11.36846999</v>
      </c>
      <c r="O13" s="18" t="n">
        <v>512.95259445</v>
      </c>
      <c r="P13" s="20" t="n">
        <v>10.39393489</v>
      </c>
      <c r="Q13" s="18" t="s">
        <v>404</v>
      </c>
      <c r="R13" s="20" t="s">
        <v>404</v>
      </c>
      <c r="S13" s="18" t="s">
        <v>404</v>
      </c>
      <c r="T13" s="20" t="s">
        <v>404</v>
      </c>
      <c r="U13" s="18" t="s">
        <v>404</v>
      </c>
      <c r="V13" s="20" t="s">
        <v>404</v>
      </c>
      <c r="W13" s="18" t="s">
        <v>404</v>
      </c>
      <c r="X13" s="20" t="s">
        <v>404</v>
      </c>
      <c r="Y13" s="18" t="n">
        <v>504.12197695</v>
      </c>
      <c r="Z13" s="20" t="n">
        <v>7.61733254</v>
      </c>
    </row>
    <row r="14" spans="1:26">
      <c r="A14" s="15" t="s">
        <v>411</v>
      </c>
      <c r="B14" s="17" t="n">
        <v>5587</v>
      </c>
      <c r="C14" s="18">
        <f>(0.0/B14*100)</f>
        <v/>
      </c>
      <c r="D14" s="19" t="n">
        <v>5587</v>
      </c>
      <c r="E14" s="18" t="n">
        <v>564.2766958</v>
      </c>
      <c r="F14" s="20" t="n">
        <v>16.82823014</v>
      </c>
      <c r="G14" s="18" t="n">
        <v>521.11564145</v>
      </c>
      <c r="H14" s="20" t="n">
        <v>3.7499168</v>
      </c>
      <c r="I14" s="18" t="n">
        <v>520.1002380800001</v>
      </c>
      <c r="J14" s="20" t="n">
        <v>3.70497114</v>
      </c>
      <c r="K14" s="18" t="n">
        <v>513.75613103</v>
      </c>
      <c r="L14" s="20" t="n">
        <v>4.54117941</v>
      </c>
      <c r="M14" s="18" t="n">
        <v>531.26576705</v>
      </c>
      <c r="N14" s="20" t="n">
        <v>6.5611179</v>
      </c>
      <c r="O14" s="18" t="n">
        <v>512.3992431</v>
      </c>
      <c r="P14" s="20" t="n">
        <v>9.91330522</v>
      </c>
      <c r="Q14" s="18" t="s">
        <v>404</v>
      </c>
      <c r="R14" s="20" t="s">
        <v>404</v>
      </c>
      <c r="S14" s="18" t="s">
        <v>404</v>
      </c>
      <c r="T14" s="20" t="s">
        <v>404</v>
      </c>
      <c r="U14" s="18" t="s">
        <v>404</v>
      </c>
      <c r="V14" s="20" t="s">
        <v>404</v>
      </c>
      <c r="W14" s="18" t="s">
        <v>404</v>
      </c>
      <c r="X14" s="20" t="s">
        <v>404</v>
      </c>
      <c r="Y14" s="18" t="n">
        <v>525.9559248</v>
      </c>
      <c r="Z14" s="20" t="n">
        <v>14.24948869</v>
      </c>
    </row>
    <row r="15" spans="1:26">
      <c r="A15" s="15" t="s">
        <v>412</v>
      </c>
      <c r="B15" s="17" t="n">
        <v>5882</v>
      </c>
      <c r="C15" s="18">
        <f>(0.0/B15*100)</f>
        <v/>
      </c>
      <c r="D15" s="19" t="n">
        <v>5882</v>
      </c>
      <c r="E15" s="18" t="n">
        <v>501.36359875</v>
      </c>
      <c r="F15" s="20" t="n">
        <v>13.88907979</v>
      </c>
      <c r="G15" s="18" t="n">
        <v>509.54448704</v>
      </c>
      <c r="H15" s="20" t="n">
        <v>3.42330731</v>
      </c>
      <c r="I15" s="18" t="n">
        <v>513.3237064899999</v>
      </c>
      <c r="J15" s="20" t="n">
        <v>4.07569476</v>
      </c>
      <c r="K15" s="18" t="n">
        <v>513.91999879</v>
      </c>
      <c r="L15" s="20" t="n">
        <v>7.14639405</v>
      </c>
      <c r="M15" s="18" t="n">
        <v>499.54566224</v>
      </c>
      <c r="N15" s="20" t="n">
        <v>6.16099534</v>
      </c>
      <c r="O15" s="18" t="s">
        <v>404</v>
      </c>
      <c r="P15" s="20" t="s">
        <v>404</v>
      </c>
      <c r="Q15" s="18" t="s">
        <v>404</v>
      </c>
      <c r="R15" s="20" t="s">
        <v>404</v>
      </c>
      <c r="S15" s="18" t="s">
        <v>404</v>
      </c>
      <c r="T15" s="20" t="s">
        <v>404</v>
      </c>
      <c r="U15" s="18" t="s">
        <v>404</v>
      </c>
      <c r="V15" s="20" t="s">
        <v>404</v>
      </c>
      <c r="W15" s="18" t="s">
        <v>404</v>
      </c>
      <c r="X15" s="20" t="s">
        <v>404</v>
      </c>
      <c r="Y15" s="18" t="n">
        <v>527.53558387</v>
      </c>
      <c r="Z15" s="20" t="n">
        <v>20.88187106</v>
      </c>
    </row>
    <row r="16" spans="1:26">
      <c r="A16" s="15" t="s">
        <v>413</v>
      </c>
      <c r="B16" s="17" t="n">
        <v>6108</v>
      </c>
      <c r="C16" s="18">
        <f>(364.0/B16*100)</f>
        <v/>
      </c>
      <c r="D16" s="19" t="n">
        <v>5744</v>
      </c>
      <c r="E16" s="18" t="n">
        <v>503.80290623</v>
      </c>
      <c r="F16" s="20" t="n">
        <v>14.57896848</v>
      </c>
      <c r="G16" s="18" t="n">
        <v>496.88194031</v>
      </c>
      <c r="H16" s="20" t="n">
        <v>4.72980622</v>
      </c>
      <c r="I16" s="18" t="n">
        <v>488.08221712</v>
      </c>
      <c r="J16" s="20" t="n">
        <v>8.59465681</v>
      </c>
      <c r="K16" s="18" t="n">
        <v>497.76844539</v>
      </c>
      <c r="L16" s="20" t="n">
        <v>17.82276638</v>
      </c>
      <c r="M16" s="18" t="n">
        <v>494.99427762</v>
      </c>
      <c r="N16" s="20" t="n">
        <v>30.17609964</v>
      </c>
      <c r="O16" s="18" t="n">
        <v>525.66654339</v>
      </c>
      <c r="P16" s="20" t="n">
        <v>16.27747</v>
      </c>
      <c r="Q16" s="18" t="s">
        <v>404</v>
      </c>
      <c r="R16" s="20" t="s">
        <v>404</v>
      </c>
      <c r="S16" s="18" t="s">
        <v>404</v>
      </c>
      <c r="T16" s="20" t="s">
        <v>404</v>
      </c>
      <c r="U16" s="18" t="s">
        <v>404</v>
      </c>
      <c r="V16" s="20" t="s">
        <v>404</v>
      </c>
      <c r="W16" s="18" t="s">
        <v>404</v>
      </c>
      <c r="X16" s="20" t="s">
        <v>404</v>
      </c>
      <c r="Y16" s="18" t="n">
        <v>473.78526955</v>
      </c>
      <c r="Z16" s="20" t="n">
        <v>23.11516609</v>
      </c>
    </row>
    <row r="17" spans="1:26">
      <c r="A17" s="15" t="s">
        <v>414</v>
      </c>
      <c r="B17" s="17" t="n">
        <v>6504</v>
      </c>
      <c r="C17" s="18">
        <f>(1325.0/B17*100)</f>
        <v/>
      </c>
      <c r="D17" s="19" t="n">
        <v>5179</v>
      </c>
      <c r="E17" s="18" t="n">
        <v>528.43489862</v>
      </c>
      <c r="F17" s="20" t="n">
        <v>22.90234731</v>
      </c>
      <c r="G17" s="18" t="n">
        <v>491.63788819</v>
      </c>
      <c r="H17" s="20" t="n">
        <v>4.9861996</v>
      </c>
      <c r="I17" s="18" t="n">
        <v>515.09902876</v>
      </c>
      <c r="J17" s="20" t="n">
        <v>7.04365346</v>
      </c>
      <c r="K17" s="18" t="n">
        <v>494.04223771</v>
      </c>
      <c r="L17" s="20" t="n">
        <v>13.69438073</v>
      </c>
      <c r="M17" s="18" t="n">
        <v>536.47124246</v>
      </c>
      <c r="N17" s="20" t="n">
        <v>10.10244425</v>
      </c>
      <c r="O17" s="18" t="n">
        <v>517.72007223</v>
      </c>
      <c r="P17" s="20" t="n">
        <v>41.40083937</v>
      </c>
      <c r="Q17" s="18" t="s">
        <v>404</v>
      </c>
      <c r="R17" s="20" t="s">
        <v>404</v>
      </c>
      <c r="S17" s="18" t="s">
        <v>404</v>
      </c>
      <c r="T17" s="20" t="s">
        <v>404</v>
      </c>
      <c r="U17" s="18" t="s">
        <v>404</v>
      </c>
      <c r="V17" s="20" t="s">
        <v>404</v>
      </c>
      <c r="W17" s="18" t="s">
        <v>404</v>
      </c>
      <c r="X17" s="20" t="s">
        <v>404</v>
      </c>
      <c r="Y17" s="18" t="n">
        <v>532.59104281</v>
      </c>
      <c r="Z17" s="20" t="n">
        <v>15.41531943</v>
      </c>
    </row>
    <row r="18" spans="1:26">
      <c r="A18" s="15" t="s">
        <v>415</v>
      </c>
      <c r="B18" s="17" t="n">
        <v>5532</v>
      </c>
      <c r="C18" s="18">
        <f>(0.0/B18*100)</f>
        <v/>
      </c>
      <c r="D18" s="19" t="n">
        <v>5532</v>
      </c>
      <c r="E18" s="18" t="n">
        <v>455.08650467</v>
      </c>
      <c r="F18" s="20" t="n">
        <v>11.06771349</v>
      </c>
      <c r="G18" s="18" t="n">
        <v>459.58061217</v>
      </c>
      <c r="H18" s="20" t="n">
        <v>5.5459352</v>
      </c>
      <c r="I18" s="18" t="n">
        <v>445.87015507</v>
      </c>
      <c r="J18" s="20" t="n">
        <v>7.45134972</v>
      </c>
      <c r="K18" s="18" t="n">
        <v>465.70967</v>
      </c>
      <c r="L18" s="20" t="n">
        <v>10.45722884</v>
      </c>
      <c r="M18" s="18" t="n">
        <v>420.58610973</v>
      </c>
      <c r="N18" s="20" t="n">
        <v>15.90058858</v>
      </c>
      <c r="O18" s="18" t="n">
        <v>510.24900976</v>
      </c>
      <c r="P18" s="20" t="n">
        <v>18.06275895</v>
      </c>
      <c r="Q18" s="18" t="s">
        <v>404</v>
      </c>
      <c r="R18" s="20" t="s">
        <v>404</v>
      </c>
      <c r="S18" s="18" t="s">
        <v>404</v>
      </c>
      <c r="T18" s="20" t="s">
        <v>404</v>
      </c>
      <c r="U18" s="18" t="s">
        <v>404</v>
      </c>
      <c r="V18" s="20" t="s">
        <v>404</v>
      </c>
      <c r="W18" s="18" t="s">
        <v>404</v>
      </c>
      <c r="X18" s="20" t="s">
        <v>404</v>
      </c>
      <c r="Y18" s="18" t="n">
        <v>463.19737851</v>
      </c>
      <c r="Z18" s="20" t="n">
        <v>23.28880565</v>
      </c>
    </row>
    <row r="19" spans="1:26">
      <c r="A19" s="15" t="s">
        <v>416</v>
      </c>
      <c r="B19" s="17" t="n">
        <v>5658</v>
      </c>
      <c r="C19" s="18">
        <f>(327.0/B19*100)</f>
        <v/>
      </c>
      <c r="D19" s="19" t="n">
        <v>5331</v>
      </c>
      <c r="E19" s="18" t="n">
        <v>585.2515249</v>
      </c>
      <c r="F19" s="20" t="n">
        <v>6.43865465</v>
      </c>
      <c r="G19" s="18" t="n">
        <v>476.83210353</v>
      </c>
      <c r="H19" s="20" t="n">
        <v>7.41521217</v>
      </c>
      <c r="I19" s="18" t="n">
        <v>465.69234705</v>
      </c>
      <c r="J19" s="20" t="n">
        <v>8.097493399999999</v>
      </c>
      <c r="K19" s="18" t="n">
        <v>472.39213285</v>
      </c>
      <c r="L19" s="20" t="n">
        <v>7.56286029</v>
      </c>
      <c r="M19" s="18" t="n">
        <v>490.56810979</v>
      </c>
      <c r="N19" s="20" t="n">
        <v>14.14479484</v>
      </c>
      <c r="O19" s="18" t="n">
        <v>491.21185155</v>
      </c>
      <c r="P19" s="20" t="n">
        <v>21.31133572</v>
      </c>
      <c r="Q19" s="18" t="s">
        <v>404</v>
      </c>
      <c r="R19" s="20" t="s">
        <v>404</v>
      </c>
      <c r="S19" s="18" t="s">
        <v>404</v>
      </c>
      <c r="T19" s="20" t="s">
        <v>404</v>
      </c>
      <c r="U19" s="18" t="s">
        <v>404</v>
      </c>
      <c r="V19" s="20" t="s">
        <v>404</v>
      </c>
      <c r="W19" s="18" t="s">
        <v>404</v>
      </c>
      <c r="X19" s="20" t="s">
        <v>404</v>
      </c>
      <c r="Y19" s="18" t="n">
        <v>521.07107615</v>
      </c>
      <c r="Z19" s="20" t="n">
        <v>22.1130651</v>
      </c>
    </row>
    <row r="20" spans="1:26">
      <c r="A20" s="15" t="s">
        <v>417</v>
      </c>
      <c r="B20" s="17" t="n">
        <v>3371</v>
      </c>
      <c r="C20" s="18">
        <f>(24.0/B20*100)</f>
        <v/>
      </c>
      <c r="D20" s="19" t="n">
        <v>3347</v>
      </c>
      <c r="E20" s="18" t="n">
        <v>506.70294045</v>
      </c>
      <c r="F20" s="20" t="n">
        <v>16.15383267</v>
      </c>
      <c r="G20" s="18" t="n">
        <v>484.03465003</v>
      </c>
      <c r="H20" s="20" t="n">
        <v>3.72266881</v>
      </c>
      <c r="I20" s="18" t="n">
        <v>488.71419758</v>
      </c>
      <c r="J20" s="20" t="n">
        <v>3.26204682</v>
      </c>
      <c r="K20" s="18" t="n">
        <v>491.59576438</v>
      </c>
      <c r="L20" s="20" t="n">
        <v>4.18230121</v>
      </c>
      <c r="M20" s="18" t="n">
        <v>489.10238263</v>
      </c>
      <c r="N20" s="20" t="n">
        <v>5.26724431</v>
      </c>
      <c r="O20" s="18" t="n">
        <v>487.50913897</v>
      </c>
      <c r="P20" s="20" t="n">
        <v>6.39329016</v>
      </c>
      <c r="Q20" s="18" t="s">
        <v>404</v>
      </c>
      <c r="R20" s="20" t="s">
        <v>404</v>
      </c>
      <c r="S20" s="18" t="s">
        <v>404</v>
      </c>
      <c r="T20" s="20" t="s">
        <v>404</v>
      </c>
      <c r="U20" s="18" t="s">
        <v>404</v>
      </c>
      <c r="V20" s="20" t="s">
        <v>404</v>
      </c>
      <c r="W20" s="18" t="s">
        <v>404</v>
      </c>
      <c r="X20" s="20" t="s">
        <v>404</v>
      </c>
      <c r="Y20" s="18" t="n">
        <v>460.39921274</v>
      </c>
      <c r="Z20" s="20" t="n">
        <v>13.34292623</v>
      </c>
    </row>
    <row r="21" spans="1:26">
      <c r="A21" s="15" t="s">
        <v>418</v>
      </c>
      <c r="B21" s="17" t="n">
        <v>5741</v>
      </c>
      <c r="C21" s="18">
        <f>(0.0/B21*100)</f>
        <v/>
      </c>
      <c r="D21" s="19" t="n">
        <v>5741</v>
      </c>
      <c r="E21" s="18" t="n">
        <v>502.94436666</v>
      </c>
      <c r="F21" s="20" t="n">
        <v>16.5129271</v>
      </c>
      <c r="G21" s="18" t="n">
        <v>502.96358855</v>
      </c>
      <c r="H21" s="20" t="n">
        <v>6.01359036</v>
      </c>
      <c r="I21" s="18" t="n">
        <v>503.93695812</v>
      </c>
      <c r="J21" s="20" t="n">
        <v>3.28694309</v>
      </c>
      <c r="K21" s="18" t="n">
        <v>512.34357397</v>
      </c>
      <c r="L21" s="20" t="n">
        <v>6.1511695</v>
      </c>
      <c r="M21" s="18" t="n">
        <v>473.80948907</v>
      </c>
      <c r="N21" s="20" t="n">
        <v>19.58082609</v>
      </c>
      <c r="O21" s="18" t="n">
        <v>504.758393</v>
      </c>
      <c r="P21" s="20" t="n">
        <v>6.6319836</v>
      </c>
      <c r="Q21" s="18" t="s">
        <v>404</v>
      </c>
      <c r="R21" s="20" t="s">
        <v>404</v>
      </c>
      <c r="S21" s="18" t="s">
        <v>404</v>
      </c>
      <c r="T21" s="20" t="s">
        <v>404</v>
      </c>
      <c r="U21" s="18" t="s">
        <v>404</v>
      </c>
      <c r="V21" s="20" t="s">
        <v>404</v>
      </c>
      <c r="W21" s="18" t="s">
        <v>404</v>
      </c>
      <c r="X21" s="20" t="s">
        <v>404</v>
      </c>
      <c r="Y21" s="18" t="n">
        <v>498.93661221</v>
      </c>
      <c r="Z21" s="20" t="n">
        <v>6.62447713</v>
      </c>
    </row>
    <row r="22" spans="1:26">
      <c r="A22" s="15" t="s">
        <v>419</v>
      </c>
      <c r="B22" s="17" t="n">
        <v>6598</v>
      </c>
      <c r="C22" s="18">
        <f>(0.0/B22*100)</f>
        <v/>
      </c>
      <c r="D22" s="19" t="n">
        <v>6598</v>
      </c>
      <c r="E22" s="18" t="n">
        <v>509.87388882</v>
      </c>
      <c r="F22" s="20" t="n">
        <v>10.47018917</v>
      </c>
      <c r="G22" s="18" t="n">
        <v>474.35602629</v>
      </c>
      <c r="H22" s="20" t="n">
        <v>7.15885782</v>
      </c>
      <c r="I22" s="18" t="n">
        <v>462.86630896</v>
      </c>
      <c r="J22" s="20" t="n">
        <v>9.43514966</v>
      </c>
      <c r="K22" s="18" t="n">
        <v>484.48297172</v>
      </c>
      <c r="L22" s="20" t="n">
        <v>13.05958051</v>
      </c>
      <c r="M22" s="18" t="n">
        <v>443.32207743</v>
      </c>
      <c r="N22" s="20" t="n">
        <v>29.74592159</v>
      </c>
      <c r="O22" s="18" t="n">
        <v>422.16898674</v>
      </c>
      <c r="P22" s="20" t="n">
        <v>23.07988207</v>
      </c>
      <c r="Q22" s="18" t="s">
        <v>404</v>
      </c>
      <c r="R22" s="20" t="s">
        <v>404</v>
      </c>
      <c r="S22" s="18" t="s">
        <v>404</v>
      </c>
      <c r="T22" s="20" t="s">
        <v>404</v>
      </c>
      <c r="U22" s="18" t="s">
        <v>404</v>
      </c>
      <c r="V22" s="20" t="s">
        <v>404</v>
      </c>
      <c r="W22" s="18" t="s">
        <v>404</v>
      </c>
      <c r="X22" s="20" t="s">
        <v>404</v>
      </c>
      <c r="Y22" s="18" t="n">
        <v>477.88684136</v>
      </c>
      <c r="Z22" s="20" t="n">
        <v>33.44929974</v>
      </c>
    </row>
    <row r="23" spans="1:26">
      <c r="A23" s="15" t="s">
        <v>420</v>
      </c>
      <c r="B23" s="17" t="n">
        <v>11583</v>
      </c>
      <c r="C23" s="18">
        <f>(3123.0/B23*100)</f>
        <v/>
      </c>
      <c r="D23" s="19" t="n">
        <v>8460</v>
      </c>
      <c r="E23" s="18" t="n">
        <v>532.73639166</v>
      </c>
      <c r="F23" s="20" t="n">
        <v>27.95527271</v>
      </c>
      <c r="G23" s="18" t="n">
        <v>493.5764704</v>
      </c>
      <c r="H23" s="20" t="n">
        <v>6.97049773</v>
      </c>
      <c r="I23" s="18" t="n">
        <v>497.48831709</v>
      </c>
      <c r="J23" s="20" t="n">
        <v>6.72934427</v>
      </c>
      <c r="K23" s="18" t="n">
        <v>476.02882784</v>
      </c>
      <c r="L23" s="20" t="n">
        <v>10.44005914</v>
      </c>
      <c r="M23" s="18" t="n">
        <v>513.44425096</v>
      </c>
      <c r="N23" s="20" t="n">
        <v>30.02167076</v>
      </c>
      <c r="O23" s="18" t="n">
        <v>474.46871807</v>
      </c>
      <c r="P23" s="20" t="n">
        <v>11.83655446</v>
      </c>
      <c r="Q23" s="18" t="s">
        <v>404</v>
      </c>
      <c r="R23" s="20" t="s">
        <v>404</v>
      </c>
      <c r="S23" s="18" t="s">
        <v>404</v>
      </c>
      <c r="T23" s="20" t="s">
        <v>404</v>
      </c>
      <c r="U23" s="18" t="s">
        <v>404</v>
      </c>
      <c r="V23" s="20" t="s">
        <v>404</v>
      </c>
      <c r="W23" s="18" t="s">
        <v>404</v>
      </c>
      <c r="X23" s="20" t="s">
        <v>404</v>
      </c>
      <c r="Y23" s="18" t="n">
        <v>500.90183426</v>
      </c>
      <c r="Z23" s="20" t="n">
        <v>19.80156335</v>
      </c>
    </row>
    <row r="24" spans="1:26">
      <c r="A24" s="15" t="s">
        <v>421</v>
      </c>
      <c r="B24" s="17" t="n">
        <v>6647</v>
      </c>
      <c r="C24" s="18">
        <f>(0.0/B24*100)</f>
        <v/>
      </c>
      <c r="D24" s="19" t="n">
        <v>6647</v>
      </c>
      <c r="E24" s="18" t="n">
        <v>530.54143821</v>
      </c>
      <c r="F24" s="20" t="n">
        <v>11.68550434</v>
      </c>
      <c r="G24" s="18" t="n">
        <v>528.79047211</v>
      </c>
      <c r="H24" s="20" t="n">
        <v>4.71731443</v>
      </c>
      <c r="I24" s="18" t="n">
        <v>539.00032494</v>
      </c>
      <c r="J24" s="20" t="n">
        <v>7.47555619</v>
      </c>
      <c r="K24" s="18" t="n">
        <v>539.26291817</v>
      </c>
      <c r="L24" s="20" t="n">
        <v>15.66423212</v>
      </c>
      <c r="M24" s="18" t="s">
        <v>404</v>
      </c>
      <c r="N24" s="20" t="s">
        <v>404</v>
      </c>
      <c r="O24" s="18" t="n">
        <v>595.45504614</v>
      </c>
      <c r="P24" s="20" t="n">
        <v>11.28696666</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437.47888</v>
      </c>
      <c r="F25" s="20" t="n">
        <v>7.36832218</v>
      </c>
      <c r="G25" s="18" t="n">
        <v>516.7769426900001</v>
      </c>
      <c r="H25" s="20" t="n">
        <v>7.52963384</v>
      </c>
      <c r="I25" s="18" t="n">
        <v>519.34659268</v>
      </c>
      <c r="J25" s="20" t="n">
        <v>6.42491585</v>
      </c>
      <c r="K25" s="18" t="n">
        <v>535.62108066</v>
      </c>
      <c r="L25" s="20" t="n">
        <v>6.98465828</v>
      </c>
      <c r="M25" s="18" t="n">
        <v>522.67585021</v>
      </c>
      <c r="N25" s="20" t="n">
        <v>24.69910506</v>
      </c>
      <c r="O25" s="18" t="n">
        <v>556.21991744</v>
      </c>
      <c r="P25" s="20" t="n">
        <v>21.5020265</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513.35337787</v>
      </c>
      <c r="F26" s="20" t="n">
        <v>12.37488336</v>
      </c>
      <c r="G26" s="18" t="n">
        <v>478.58159741</v>
      </c>
      <c r="H26" s="20" t="n">
        <v>3.34538198</v>
      </c>
      <c r="I26" s="18" t="n">
        <v>483.441356</v>
      </c>
      <c r="J26" s="20" t="n">
        <v>3.49460025</v>
      </c>
      <c r="K26" s="18" t="n">
        <v>489.9401861</v>
      </c>
      <c r="L26" s="20" t="n">
        <v>3.61823993</v>
      </c>
      <c r="M26" s="18" t="n">
        <v>475.02934331</v>
      </c>
      <c r="N26" s="20" t="n">
        <v>8.887108769999999</v>
      </c>
      <c r="O26" s="18" t="n">
        <v>469.97516734</v>
      </c>
      <c r="P26" s="20" t="n">
        <v>8.41873721</v>
      </c>
      <c r="Q26" s="18" t="s">
        <v>404</v>
      </c>
      <c r="R26" s="20" t="s">
        <v>404</v>
      </c>
      <c r="S26" s="18" t="s">
        <v>404</v>
      </c>
      <c r="T26" s="20" t="s">
        <v>404</v>
      </c>
      <c r="U26" s="18" t="s">
        <v>404</v>
      </c>
      <c r="V26" s="20" t="s">
        <v>404</v>
      </c>
      <c r="W26" s="18" t="s">
        <v>404</v>
      </c>
      <c r="X26" s="20" t="s">
        <v>404</v>
      </c>
      <c r="Y26" s="18" t="n">
        <v>488.67024666</v>
      </c>
      <c r="Z26" s="20" t="n">
        <v>17.29029102</v>
      </c>
    </row>
    <row r="27" spans="1:26">
      <c r="A27" s="15" t="s">
        <v>424</v>
      </c>
      <c r="B27" s="17" t="n">
        <v>5299</v>
      </c>
      <c r="C27" s="18">
        <f>(0.0/B27*100)</f>
        <v/>
      </c>
      <c r="D27" s="19" t="n">
        <v>5299</v>
      </c>
      <c r="E27" s="18" t="n">
        <v>464.86897786</v>
      </c>
      <c r="F27" s="20" t="n">
        <v>3.50835333</v>
      </c>
      <c r="G27" s="18" t="n">
        <v>470.79712999</v>
      </c>
      <c r="H27" s="20" t="n">
        <v>1.89128595</v>
      </c>
      <c r="I27" s="18" t="n">
        <v>476.45969942</v>
      </c>
      <c r="J27" s="20" t="n">
        <v>1.92330516</v>
      </c>
      <c r="K27" s="18" t="n">
        <v>565.1162467299999</v>
      </c>
      <c r="L27" s="20" t="n">
        <v>3.19104497</v>
      </c>
      <c r="M27" s="18" t="s">
        <v>404</v>
      </c>
      <c r="N27" s="20" t="s">
        <v>404</v>
      </c>
      <c r="O27" s="18" t="n">
        <v>544.45017667</v>
      </c>
      <c r="P27" s="20" t="n">
        <v>8.65287038</v>
      </c>
      <c r="Q27" s="18" t="s">
        <v>404</v>
      </c>
      <c r="R27" s="20" t="s">
        <v>404</v>
      </c>
      <c r="S27" s="18" t="s">
        <v>404</v>
      </c>
      <c r="T27" s="20" t="s">
        <v>404</v>
      </c>
      <c r="U27" s="18" t="s">
        <v>404</v>
      </c>
      <c r="V27" s="20" t="s">
        <v>404</v>
      </c>
      <c r="W27" s="18" t="s">
        <v>404</v>
      </c>
      <c r="X27" s="20" t="s">
        <v>404</v>
      </c>
      <c r="Y27" s="18" t="n">
        <v>545.8519974</v>
      </c>
      <c r="Z27" s="20" t="n">
        <v>6.58271203</v>
      </c>
    </row>
    <row r="28" spans="1:26">
      <c r="A28" s="15" t="s">
        <v>425</v>
      </c>
      <c r="B28" s="17" t="n">
        <v>7568</v>
      </c>
      <c r="C28" s="18">
        <f>(0.0/B28*100)</f>
        <v/>
      </c>
      <c r="D28" s="19" t="n">
        <v>7568</v>
      </c>
      <c r="E28" s="18" t="n">
        <v>405.06538014</v>
      </c>
      <c r="F28" s="20" t="n">
        <v>14.71025107</v>
      </c>
      <c r="G28" s="18" t="n">
        <v>414.35117265</v>
      </c>
      <c r="H28" s="20" t="n">
        <v>5.19387082</v>
      </c>
      <c r="I28" s="18" t="n">
        <v>412.65139612</v>
      </c>
      <c r="J28" s="20" t="n">
        <v>4.72996577</v>
      </c>
      <c r="K28" s="18" t="n">
        <v>400.04605846</v>
      </c>
      <c r="L28" s="20" t="n">
        <v>4.45017459</v>
      </c>
      <c r="M28" s="18" t="n">
        <v>400.42144583</v>
      </c>
      <c r="N28" s="20" t="n">
        <v>8.95785598</v>
      </c>
      <c r="O28" s="18" t="n">
        <v>408.08321301</v>
      </c>
      <c r="P28" s="20" t="n">
        <v>9.30192506</v>
      </c>
      <c r="Q28" s="18" t="s">
        <v>404</v>
      </c>
      <c r="R28" s="20" t="s">
        <v>404</v>
      </c>
      <c r="S28" s="18" t="s">
        <v>404</v>
      </c>
      <c r="T28" s="20" t="s">
        <v>404</v>
      </c>
      <c r="U28" s="18" t="s">
        <v>404</v>
      </c>
      <c r="V28" s="20" t="s">
        <v>404</v>
      </c>
      <c r="W28" s="18" t="s">
        <v>404</v>
      </c>
      <c r="X28" s="20" t="s">
        <v>404</v>
      </c>
      <c r="Y28" s="18" t="n">
        <v>390.60348833</v>
      </c>
      <c r="Z28" s="20" t="n">
        <v>11.09090542</v>
      </c>
    </row>
    <row r="29" spans="1:26">
      <c r="A29" s="15" t="s">
        <v>426</v>
      </c>
      <c r="B29" s="17" t="n">
        <v>5385</v>
      </c>
      <c r="C29" s="18">
        <f>(1123.0/B29*100)</f>
        <v/>
      </c>
      <c r="D29" s="19" t="n">
        <v>4262</v>
      </c>
      <c r="E29" s="18" t="s">
        <v>404</v>
      </c>
      <c r="F29" s="20" t="s">
        <v>404</v>
      </c>
      <c r="G29" s="18" t="n">
        <v>524.6433362499999</v>
      </c>
      <c r="H29" s="20" t="n">
        <v>11.87502725</v>
      </c>
      <c r="I29" s="18" t="n">
        <v>505.08292118</v>
      </c>
      <c r="J29" s="20" t="n">
        <v>10.06337735</v>
      </c>
      <c r="K29" s="18" t="n">
        <v>513.23008945</v>
      </c>
      <c r="L29" s="20" t="n">
        <v>12.20827158</v>
      </c>
      <c r="M29" s="18" t="n">
        <v>531.99246292</v>
      </c>
      <c r="N29" s="20" t="n">
        <v>16.14983161</v>
      </c>
      <c r="O29" s="18" t="n">
        <v>493.60871731</v>
      </c>
      <c r="P29" s="20" t="n">
        <v>53.23224636</v>
      </c>
      <c r="Q29" s="18" t="s">
        <v>404</v>
      </c>
      <c r="R29" s="20" t="s">
        <v>404</v>
      </c>
      <c r="S29" s="18" t="s">
        <v>404</v>
      </c>
      <c r="T29" s="20" t="s">
        <v>404</v>
      </c>
      <c r="U29" s="18" t="s">
        <v>404</v>
      </c>
      <c r="V29" s="20" t="s">
        <v>404</v>
      </c>
      <c r="W29" s="18" t="s">
        <v>404</v>
      </c>
      <c r="X29" s="20" t="s">
        <v>404</v>
      </c>
      <c r="Y29" s="18" t="n">
        <v>496.771045</v>
      </c>
      <c r="Z29" s="20" t="n">
        <v>13.27755523</v>
      </c>
    </row>
    <row r="30" spans="1:26">
      <c r="A30" s="15" t="s">
        <v>427</v>
      </c>
      <c r="B30" s="17" t="n">
        <v>4520</v>
      </c>
      <c r="C30" s="18">
        <f>(945.0/B30*100)</f>
        <v/>
      </c>
      <c r="D30" s="19" t="n">
        <v>3575</v>
      </c>
      <c r="E30" s="18" t="s">
        <v>404</v>
      </c>
      <c r="F30" s="20" t="s">
        <v>404</v>
      </c>
      <c r="G30" s="18" t="n">
        <v>506.38229148</v>
      </c>
      <c r="H30" s="20" t="n">
        <v>8.682662629999999</v>
      </c>
      <c r="I30" s="18" t="n">
        <v>508.58493237</v>
      </c>
      <c r="J30" s="20" t="n">
        <v>7.6788799</v>
      </c>
      <c r="K30" s="18" t="n">
        <v>488.63572296</v>
      </c>
      <c r="L30" s="20" t="n">
        <v>6.07907079</v>
      </c>
      <c r="M30" s="18" t="n">
        <v>492.32362379</v>
      </c>
      <c r="N30" s="20" t="n">
        <v>6.56575447</v>
      </c>
      <c r="O30" s="18" t="n">
        <v>504.2696128</v>
      </c>
      <c r="P30" s="20" t="n">
        <v>11.56095253</v>
      </c>
      <c r="Q30" s="18" t="s">
        <v>404</v>
      </c>
      <c r="R30" s="20" t="s">
        <v>404</v>
      </c>
      <c r="S30" s="18" t="s">
        <v>404</v>
      </c>
      <c r="T30" s="20" t="s">
        <v>404</v>
      </c>
      <c r="U30" s="18" t="s">
        <v>404</v>
      </c>
      <c r="V30" s="20" t="s">
        <v>404</v>
      </c>
      <c r="W30" s="18" t="s">
        <v>404</v>
      </c>
      <c r="X30" s="20" t="s">
        <v>404</v>
      </c>
      <c r="Y30" s="18" t="n">
        <v>490.97260492</v>
      </c>
      <c r="Z30" s="20" t="n">
        <v>9.120913030000001</v>
      </c>
    </row>
    <row r="31" spans="1:26">
      <c r="A31" s="15" t="s">
        <v>428</v>
      </c>
      <c r="B31" s="17" t="n">
        <v>5456</v>
      </c>
      <c r="C31" s="18">
        <f>(502.0/B31*100)</f>
        <v/>
      </c>
      <c r="D31" s="19" t="n">
        <v>4954</v>
      </c>
      <c r="E31" s="18" t="s">
        <v>404</v>
      </c>
      <c r="F31" s="20" t="s">
        <v>404</v>
      </c>
      <c r="G31" s="18" t="n">
        <v>502.81846505</v>
      </c>
      <c r="H31" s="20" t="n">
        <v>5.04175792</v>
      </c>
      <c r="I31" s="18" t="n">
        <v>502.76990847</v>
      </c>
      <c r="J31" s="20" t="n">
        <v>4.16582121</v>
      </c>
      <c r="K31" s="18" t="n">
        <v>508.10165306</v>
      </c>
      <c r="L31" s="20" t="n">
        <v>5.63803938</v>
      </c>
      <c r="M31" s="18" t="n">
        <v>494.04902044</v>
      </c>
      <c r="N31" s="20" t="n">
        <v>6.22417464</v>
      </c>
      <c r="O31" s="18" t="n">
        <v>500.93906323</v>
      </c>
      <c r="P31" s="20" t="n">
        <v>10.48785728</v>
      </c>
      <c r="Q31" s="18" t="s">
        <v>404</v>
      </c>
      <c r="R31" s="20" t="s">
        <v>404</v>
      </c>
      <c r="S31" s="18" t="s">
        <v>404</v>
      </c>
      <c r="T31" s="20" t="s">
        <v>404</v>
      </c>
      <c r="U31" s="18" t="s">
        <v>404</v>
      </c>
      <c r="V31" s="20" t="s">
        <v>404</v>
      </c>
      <c r="W31" s="18" t="s">
        <v>404</v>
      </c>
      <c r="X31" s="20" t="s">
        <v>404</v>
      </c>
      <c r="Y31" s="18" t="n">
        <v>498.33976378</v>
      </c>
      <c r="Z31" s="20" t="n">
        <v>8.09360334</v>
      </c>
    </row>
    <row r="32" spans="1:26">
      <c r="A32" s="15" t="s">
        <v>429</v>
      </c>
      <c r="B32" s="17" t="n">
        <v>4478</v>
      </c>
      <c r="C32" s="18">
        <f>(0.0/B32*100)</f>
        <v/>
      </c>
      <c r="D32" s="19" t="n">
        <v>4478</v>
      </c>
      <c r="E32" s="18" t="s">
        <v>404</v>
      </c>
      <c r="F32" s="20" t="s">
        <v>404</v>
      </c>
      <c r="G32" s="18" t="n">
        <v>500.97904493</v>
      </c>
      <c r="H32" s="20" t="n">
        <v>2.8323456</v>
      </c>
      <c r="I32" s="18" t="n">
        <v>520.7855687700001</v>
      </c>
      <c r="J32" s="20" t="n">
        <v>8.496331550000001</v>
      </c>
      <c r="K32" s="18" t="n">
        <v>492.80043302</v>
      </c>
      <c r="L32" s="20" t="n">
        <v>9.041199260000001</v>
      </c>
      <c r="M32" s="18" t="s">
        <v>404</v>
      </c>
      <c r="N32" s="20" t="s">
        <v>404</v>
      </c>
      <c r="O32" s="18" t="n">
        <v>481.46171937</v>
      </c>
      <c r="P32" s="20" t="n">
        <v>4.88669485</v>
      </c>
      <c r="Q32" s="18" t="s">
        <v>404</v>
      </c>
      <c r="R32" s="20" t="s">
        <v>404</v>
      </c>
      <c r="S32" s="18" t="s">
        <v>404</v>
      </c>
      <c r="T32" s="20" t="s">
        <v>404</v>
      </c>
      <c r="U32" s="18" t="s">
        <v>404</v>
      </c>
      <c r="V32" s="20" t="s">
        <v>404</v>
      </c>
      <c r="W32" s="18" t="s">
        <v>404</v>
      </c>
      <c r="X32" s="20" t="s">
        <v>404</v>
      </c>
      <c r="Y32" s="18" t="n">
        <v>523.84594014</v>
      </c>
      <c r="Z32" s="20" t="n">
        <v>23.12926876</v>
      </c>
    </row>
    <row r="33" spans="1:26">
      <c r="A33" s="15" t="s">
        <v>430</v>
      </c>
      <c r="B33" s="17" t="n">
        <v>7325</v>
      </c>
      <c r="C33" s="18">
        <f>(29.0/B33*100)</f>
        <v/>
      </c>
      <c r="D33" s="19" t="n">
        <v>7296</v>
      </c>
      <c r="E33" s="18" t="n">
        <v>472.15834593</v>
      </c>
      <c r="F33" s="20" t="n">
        <v>23.06523828</v>
      </c>
      <c r="G33" s="18" t="n">
        <v>490.76796925</v>
      </c>
      <c r="H33" s="20" t="n">
        <v>4.21897259</v>
      </c>
      <c r="I33" s="18" t="n">
        <v>496.21541494</v>
      </c>
      <c r="J33" s="20" t="n">
        <v>6.83426533</v>
      </c>
      <c r="K33" s="18" t="n">
        <v>488.81317424</v>
      </c>
      <c r="L33" s="20" t="n">
        <v>11.31355258</v>
      </c>
      <c r="M33" s="18" t="n">
        <v>469.97341711</v>
      </c>
      <c r="N33" s="20" t="n">
        <v>22.88498135</v>
      </c>
      <c r="O33" s="18" t="n">
        <v>489.46918127</v>
      </c>
      <c r="P33" s="20" t="n">
        <v>15.11797183</v>
      </c>
      <c r="Q33" s="18" t="s">
        <v>404</v>
      </c>
      <c r="R33" s="20" t="s">
        <v>404</v>
      </c>
      <c r="S33" s="18" t="s">
        <v>404</v>
      </c>
      <c r="T33" s="20" t="s">
        <v>404</v>
      </c>
      <c r="U33" s="18" t="s">
        <v>404</v>
      </c>
      <c r="V33" s="20" t="s">
        <v>404</v>
      </c>
      <c r="W33" s="18" t="s">
        <v>404</v>
      </c>
      <c r="X33" s="20" t="s">
        <v>404</v>
      </c>
      <c r="Y33" s="18" t="n">
        <v>503.84859667</v>
      </c>
      <c r="Z33" s="20" t="n">
        <v>47.53278468</v>
      </c>
    </row>
    <row r="34" spans="1:26">
      <c r="A34" s="15" t="s">
        <v>431</v>
      </c>
      <c r="B34" s="17" t="n">
        <v>6350</v>
      </c>
      <c r="C34" s="18">
        <f>(0.0/B34*100)</f>
        <v/>
      </c>
      <c r="D34" s="19" t="n">
        <v>6350</v>
      </c>
      <c r="E34" s="18" t="s">
        <v>404</v>
      </c>
      <c r="F34" s="20" t="s">
        <v>404</v>
      </c>
      <c r="G34" s="18" t="n">
        <v>471.49631759</v>
      </c>
      <c r="H34" s="20" t="n">
        <v>7.66331153</v>
      </c>
      <c r="I34" s="18" t="n">
        <v>471.01833486</v>
      </c>
      <c r="J34" s="20" t="n">
        <v>6.63212277</v>
      </c>
      <c r="K34" s="18" t="n">
        <v>472.35473253</v>
      </c>
      <c r="L34" s="20" t="n">
        <v>7.9244745</v>
      </c>
      <c r="M34" s="18" t="n">
        <v>500.58505072</v>
      </c>
      <c r="N34" s="20" t="n">
        <v>17.54252237</v>
      </c>
      <c r="O34" s="18" t="n">
        <v>493.72611948</v>
      </c>
      <c r="P34" s="20" t="n">
        <v>12.38748034</v>
      </c>
      <c r="Q34" s="18" t="s">
        <v>404</v>
      </c>
      <c r="R34" s="20" t="s">
        <v>404</v>
      </c>
      <c r="S34" s="18" t="s">
        <v>404</v>
      </c>
      <c r="T34" s="20" t="s">
        <v>404</v>
      </c>
      <c r="U34" s="18" t="s">
        <v>404</v>
      </c>
      <c r="V34" s="20" t="s">
        <v>404</v>
      </c>
      <c r="W34" s="18" t="s">
        <v>404</v>
      </c>
      <c r="X34" s="20" t="s">
        <v>404</v>
      </c>
      <c r="Y34" s="18" t="n">
        <v>515.2186099100001</v>
      </c>
      <c r="Z34" s="20" t="n">
        <v>17.18202366</v>
      </c>
    </row>
    <row r="35" spans="1:26">
      <c r="A35" s="15" t="s">
        <v>432</v>
      </c>
      <c r="B35" s="17" t="n">
        <v>6406</v>
      </c>
      <c r="C35" s="18">
        <f>(443.0/B35*100)</f>
        <v/>
      </c>
      <c r="D35" s="19" t="n">
        <v>5963</v>
      </c>
      <c r="E35" s="18" t="s">
        <v>404</v>
      </c>
      <c r="F35" s="20" t="s">
        <v>404</v>
      </c>
      <c r="G35" s="18" t="n">
        <v>516.85047783</v>
      </c>
      <c r="H35" s="20" t="n">
        <v>3.09987331</v>
      </c>
      <c r="I35" s="18" t="n">
        <v>525.03634024</v>
      </c>
      <c r="J35" s="20" t="n">
        <v>2.46899638</v>
      </c>
      <c r="K35" s="18" t="n">
        <v>496.41621625</v>
      </c>
      <c r="L35" s="20" t="n">
        <v>2.54420374</v>
      </c>
      <c r="M35" s="18" t="n">
        <v>498.99974191</v>
      </c>
      <c r="N35" s="20" t="n">
        <v>6.10053946</v>
      </c>
      <c r="O35" s="18" t="n">
        <v>520.44899716</v>
      </c>
      <c r="P35" s="20" t="n">
        <v>3.18489602</v>
      </c>
      <c r="Q35" s="18" t="s">
        <v>404</v>
      </c>
      <c r="R35" s="20" t="s">
        <v>404</v>
      </c>
      <c r="S35" s="18" t="s">
        <v>404</v>
      </c>
      <c r="T35" s="20" t="s">
        <v>404</v>
      </c>
      <c r="U35" s="18" t="s">
        <v>404</v>
      </c>
      <c r="V35" s="20" t="s">
        <v>404</v>
      </c>
      <c r="W35" s="18" t="s">
        <v>404</v>
      </c>
      <c r="X35" s="20" t="s">
        <v>404</v>
      </c>
      <c r="Y35" s="18" t="n">
        <v>490.7051722</v>
      </c>
      <c r="Z35" s="20" t="n">
        <v>8.97384793</v>
      </c>
    </row>
    <row r="36" spans="1:26">
      <c r="A36" s="15" t="s">
        <v>433</v>
      </c>
      <c r="B36" s="17" t="n">
        <v>6736</v>
      </c>
      <c r="C36" s="18">
        <f>(10.0/B36*100)</f>
        <v/>
      </c>
      <c r="D36" s="19" t="n">
        <v>6726</v>
      </c>
      <c r="E36" s="18" t="n">
        <v>481.47837314</v>
      </c>
      <c r="F36" s="20" t="n">
        <v>10.87013948</v>
      </c>
      <c r="G36" s="18" t="n">
        <v>483.71950603</v>
      </c>
      <c r="H36" s="20" t="n">
        <v>3.68055438</v>
      </c>
      <c r="I36" s="18" t="n">
        <v>484.78601171</v>
      </c>
      <c r="J36" s="20" t="n">
        <v>3.87288489</v>
      </c>
      <c r="K36" s="18" t="n">
        <v>493.44142945</v>
      </c>
      <c r="L36" s="20" t="n">
        <v>6.93379867</v>
      </c>
      <c r="M36" s="18" t="n">
        <v>474.12699572</v>
      </c>
      <c r="N36" s="20" t="n">
        <v>16.6294522</v>
      </c>
      <c r="O36" s="18" t="n">
        <v>509.13695796</v>
      </c>
      <c r="P36" s="20" t="n">
        <v>12.20858573</v>
      </c>
      <c r="Q36" s="18" t="s">
        <v>404</v>
      </c>
      <c r="R36" s="20" t="s">
        <v>404</v>
      </c>
      <c r="S36" s="18" t="s">
        <v>404</v>
      </c>
      <c r="T36" s="20" t="s">
        <v>404</v>
      </c>
      <c r="U36" s="18" t="s">
        <v>404</v>
      </c>
      <c r="V36" s="20" t="s">
        <v>404</v>
      </c>
      <c r="W36" s="18" t="s">
        <v>404</v>
      </c>
      <c r="X36" s="20" t="s">
        <v>404</v>
      </c>
      <c r="Y36" s="18" t="n">
        <v>506.17141647</v>
      </c>
      <c r="Z36" s="20" t="n">
        <v>10.72813111</v>
      </c>
    </row>
    <row r="37" spans="1:26">
      <c r="A37" s="15" t="s">
        <v>434</v>
      </c>
      <c r="B37" s="17" t="n">
        <v>5458</v>
      </c>
      <c r="C37" s="18">
        <f>(0.0/B37*100)</f>
        <v/>
      </c>
      <c r="D37" s="19" t="n">
        <v>5458</v>
      </c>
      <c r="E37" s="18" t="s">
        <v>404</v>
      </c>
      <c r="F37" s="20" t="s">
        <v>404</v>
      </c>
      <c r="G37" s="18" t="n">
        <v>494.57726208</v>
      </c>
      <c r="H37" s="20" t="n">
        <v>4.01992136</v>
      </c>
      <c r="I37" s="18" t="n">
        <v>493.37724596</v>
      </c>
      <c r="J37" s="20" t="n">
        <v>6.06613434</v>
      </c>
      <c r="K37" s="18" t="n">
        <v>501.07930557</v>
      </c>
      <c r="L37" s="20" t="n">
        <v>8.3028624</v>
      </c>
      <c r="M37" s="18" t="n">
        <v>485.71560842</v>
      </c>
      <c r="N37" s="20" t="n">
        <v>14.80590573</v>
      </c>
      <c r="O37" s="18" t="n">
        <v>471.78880282</v>
      </c>
      <c r="P37" s="20" t="n">
        <v>9.67211865</v>
      </c>
      <c r="Q37" s="18" t="s">
        <v>404</v>
      </c>
      <c r="R37" s="20" t="s">
        <v>404</v>
      </c>
      <c r="S37" s="18" t="s">
        <v>404</v>
      </c>
      <c r="T37" s="20" t="s">
        <v>404</v>
      </c>
      <c r="U37" s="18" t="s">
        <v>404</v>
      </c>
      <c r="V37" s="20" t="s">
        <v>404</v>
      </c>
      <c r="W37" s="18" t="s">
        <v>404</v>
      </c>
      <c r="X37" s="20" t="s">
        <v>404</v>
      </c>
      <c r="Y37" s="18" t="n">
        <v>485.83928025</v>
      </c>
      <c r="Z37" s="20" t="n">
        <v>43.98545254</v>
      </c>
    </row>
    <row r="38" spans="1:26">
      <c r="A38" s="15" t="s">
        <v>435</v>
      </c>
      <c r="B38" s="17" t="n">
        <v>5860</v>
      </c>
      <c r="C38" s="18">
        <f>(268.0/B38*100)</f>
        <v/>
      </c>
      <c r="D38" s="19" t="n">
        <v>5592</v>
      </c>
      <c r="E38" s="18" t="n">
        <v>530.79018076</v>
      </c>
      <c r="F38" s="20" t="n">
        <v>14.37948754</v>
      </c>
      <c r="G38" s="18" t="n">
        <v>514.7007215899999</v>
      </c>
      <c r="H38" s="20" t="n">
        <v>4.43168351</v>
      </c>
      <c r="I38" s="18" t="n">
        <v>535.30671023</v>
      </c>
      <c r="J38" s="20" t="n">
        <v>9.82138718</v>
      </c>
      <c r="K38" s="18" t="n">
        <v>519.42010393</v>
      </c>
      <c r="L38" s="20" t="n">
        <v>13.29609237</v>
      </c>
      <c r="M38" s="18" t="n">
        <v>493.00704648</v>
      </c>
      <c r="N38" s="20" t="n">
        <v>16.21635604</v>
      </c>
      <c r="O38" s="18" t="n">
        <v>418.9896617</v>
      </c>
      <c r="P38" s="20" t="n">
        <v>16.78623146</v>
      </c>
      <c r="Q38" s="18" t="s">
        <v>404</v>
      </c>
      <c r="R38" s="20" t="s">
        <v>404</v>
      </c>
      <c r="S38" s="18" t="s">
        <v>404</v>
      </c>
      <c r="T38" s="20" t="s">
        <v>404</v>
      </c>
      <c r="U38" s="18" t="s">
        <v>404</v>
      </c>
      <c r="V38" s="20" t="s">
        <v>404</v>
      </c>
      <c r="W38" s="18" t="s">
        <v>404</v>
      </c>
      <c r="X38" s="20" t="s">
        <v>404</v>
      </c>
      <c r="Y38" s="18" t="n">
        <v>552.16110396</v>
      </c>
      <c r="Z38" s="20" t="n">
        <v>22.31324967</v>
      </c>
    </row>
    <row r="39" spans="1:26">
      <c r="A39" s="15" t="s">
        <v>436</v>
      </c>
      <c r="B39" s="17" t="n">
        <v>5895</v>
      </c>
      <c r="C39" s="18">
        <f>(0.0/B39*100)</f>
        <v/>
      </c>
      <c r="D39" s="19" t="n">
        <v>5895</v>
      </c>
      <c r="E39" s="18" t="n">
        <v>373.868856</v>
      </c>
      <c r="F39" s="20" t="n">
        <v>10.12080246</v>
      </c>
      <c r="G39" s="18" t="n">
        <v>425.75515944</v>
      </c>
      <c r="H39" s="20" t="n">
        <v>7.00702762</v>
      </c>
      <c r="I39" s="18" t="n">
        <v>418.97632387</v>
      </c>
      <c r="J39" s="20" t="n">
        <v>7.69310686</v>
      </c>
      <c r="K39" s="18" t="n">
        <v>417.26453461</v>
      </c>
      <c r="L39" s="20" t="n">
        <v>14.96415789</v>
      </c>
      <c r="M39" s="18" t="n">
        <v>416.33431085</v>
      </c>
      <c r="N39" s="20" t="n">
        <v>17.14533942</v>
      </c>
      <c r="O39" s="18" t="n">
        <v>429.60449084</v>
      </c>
      <c r="P39" s="20" t="n">
        <v>25.66399863</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n">
        <v>525.14528333</v>
      </c>
      <c r="F40" s="20" t="n">
        <v>7.5287069</v>
      </c>
      <c r="G40" s="18" t="n">
        <v>505.37507403</v>
      </c>
      <c r="H40" s="20" t="n">
        <v>9.82575673</v>
      </c>
      <c r="I40" s="18" t="n">
        <v>494.78746776</v>
      </c>
      <c r="J40" s="20" t="n">
        <v>7.31326685</v>
      </c>
      <c r="K40" s="18" t="n">
        <v>491.53732502</v>
      </c>
      <c r="L40" s="20" t="n">
        <v>5.42861401</v>
      </c>
      <c r="M40" s="18" t="n">
        <v>489.70615868</v>
      </c>
      <c r="N40" s="20" t="n">
        <v>10.01588447</v>
      </c>
      <c r="O40" s="18" t="n">
        <v>490.91349101</v>
      </c>
      <c r="P40" s="20" t="n">
        <v>9.26220953</v>
      </c>
      <c r="Q40" s="18" t="s">
        <v>404</v>
      </c>
      <c r="R40" s="20" t="s">
        <v>404</v>
      </c>
      <c r="S40" s="18" t="s">
        <v>404</v>
      </c>
      <c r="T40" s="20" t="s">
        <v>404</v>
      </c>
      <c r="U40" s="18" t="s">
        <v>404</v>
      </c>
      <c r="V40" s="20" t="s">
        <v>404</v>
      </c>
      <c r="W40" s="18" t="s">
        <v>404</v>
      </c>
      <c r="X40" s="20" t="s">
        <v>404</v>
      </c>
      <c r="Y40" s="18" t="n">
        <v>495.44254238</v>
      </c>
      <c r="Z40" s="20" t="n">
        <v>7.39604236</v>
      </c>
    </row>
    <row r="41" spans="1:26">
      <c r="A41" s="15" t="s">
        <v>438</v>
      </c>
      <c r="B41" s="17" t="n">
        <v>5712</v>
      </c>
      <c r="C41" s="18">
        <f>(70.0/B41*100)</f>
        <v/>
      </c>
      <c r="D41" s="19" t="n">
        <v>5642</v>
      </c>
      <c r="E41" s="18" t="n">
        <v>536.01367172</v>
      </c>
      <c r="F41" s="20" t="n">
        <v>6.94148196</v>
      </c>
      <c r="G41" s="18" t="n">
        <v>487.4805287</v>
      </c>
      <c r="H41" s="20" t="n">
        <v>13.93712373</v>
      </c>
      <c r="I41" s="18" t="n">
        <v>462.90561388</v>
      </c>
      <c r="J41" s="20" t="n">
        <v>8.03430348</v>
      </c>
      <c r="K41" s="18" t="n">
        <v>470.60378085</v>
      </c>
      <c r="L41" s="20" t="n">
        <v>5.50464658</v>
      </c>
      <c r="M41" s="18" t="n">
        <v>474.03732581</v>
      </c>
      <c r="N41" s="20" t="n">
        <v>7.20045285</v>
      </c>
      <c r="O41" s="18" t="n">
        <v>464.97705766</v>
      </c>
      <c r="P41" s="20" t="n">
        <v>10.29882778</v>
      </c>
      <c r="Q41" s="18" t="s">
        <v>404</v>
      </c>
      <c r="R41" s="20" t="s">
        <v>404</v>
      </c>
      <c r="S41" s="18" t="s">
        <v>404</v>
      </c>
      <c r="T41" s="20" t="s">
        <v>404</v>
      </c>
      <c r="U41" s="18" t="s">
        <v>404</v>
      </c>
      <c r="V41" s="20" t="s">
        <v>404</v>
      </c>
      <c r="W41" s="18" t="s">
        <v>404</v>
      </c>
      <c r="X41" s="20" t="s">
        <v>404</v>
      </c>
      <c r="Y41" s="18" t="n">
        <v>480.28954966</v>
      </c>
      <c r="Z41" s="20" t="n">
        <v>16.28974597</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408.06641224</v>
      </c>
      <c r="H44" s="20" t="n">
        <v>15.64467033</v>
      </c>
      <c r="I44" s="18" t="n">
        <v>416.4338281</v>
      </c>
      <c r="J44" s="20" t="n">
        <v>5.64751535</v>
      </c>
      <c r="K44" s="18" t="n">
        <v>414.23460996</v>
      </c>
      <c r="L44" s="20" t="n">
        <v>4.61947285</v>
      </c>
      <c r="M44" s="18" t="n">
        <v>414.58432121</v>
      </c>
      <c r="N44" s="20" t="n">
        <v>14.62728134</v>
      </c>
      <c r="O44" s="18" t="n">
        <v>398.58329076</v>
      </c>
      <c r="P44" s="20" t="n">
        <v>10.82907832</v>
      </c>
      <c r="Q44" s="18" t="s">
        <v>404</v>
      </c>
      <c r="R44" s="20" t="s">
        <v>404</v>
      </c>
      <c r="S44" s="18" t="s">
        <v>404</v>
      </c>
      <c r="T44" s="20" t="s">
        <v>404</v>
      </c>
      <c r="U44" s="18" t="s">
        <v>404</v>
      </c>
      <c r="V44" s="20" t="s">
        <v>404</v>
      </c>
      <c r="W44" s="18" t="n">
        <v>362.07679413</v>
      </c>
      <c r="X44" s="20" t="n">
        <v>17.67262046</v>
      </c>
      <c r="Y44" s="18" t="n">
        <v>450.99131379</v>
      </c>
      <c r="Z44" s="20" t="n">
        <v>17.502779</v>
      </c>
    </row>
    <row r="45" spans="1:26">
      <c r="A45" s="15" t="s">
        <v>442</v>
      </c>
      <c r="B45" s="17" t="n">
        <v>5519</v>
      </c>
      <c r="C45" s="18">
        <f>(0.0/B45*100)</f>
        <v/>
      </c>
      <c r="D45" s="19" t="n">
        <v>5519</v>
      </c>
      <c r="E45" s="18" t="n">
        <v>379.79250249</v>
      </c>
      <c r="F45" s="20" t="n">
        <v>13.61832016</v>
      </c>
      <c r="G45" s="18" t="n">
        <v>353.1484317</v>
      </c>
      <c r="H45" s="20" t="n">
        <v>5.81053495</v>
      </c>
      <c r="I45" s="18" t="n">
        <v>355.76277599</v>
      </c>
      <c r="J45" s="20" t="n">
        <v>5.91996992</v>
      </c>
      <c r="K45" s="18" t="n">
        <v>374.57307477</v>
      </c>
      <c r="L45" s="20" t="n">
        <v>9.996777959999999</v>
      </c>
      <c r="M45" s="18" t="n">
        <v>349.12693087</v>
      </c>
      <c r="N45" s="20" t="n">
        <v>7.27979517</v>
      </c>
      <c r="O45" s="18" t="n">
        <v>338.93085756</v>
      </c>
      <c r="P45" s="20" t="n">
        <v>21.37705689</v>
      </c>
      <c r="Q45" s="18" t="s">
        <v>404</v>
      </c>
      <c r="R45" s="20" t="s">
        <v>404</v>
      </c>
      <c r="S45" s="18" t="s">
        <v>404</v>
      </c>
      <c r="T45" s="20" t="s">
        <v>404</v>
      </c>
      <c r="U45" s="18" t="s">
        <v>404</v>
      </c>
      <c r="V45" s="20" t="s">
        <v>404</v>
      </c>
      <c r="W45" s="18" t="s">
        <v>404</v>
      </c>
      <c r="X45" s="20" t="s">
        <v>404</v>
      </c>
      <c r="Y45" s="18" t="n">
        <v>358.40262856</v>
      </c>
      <c r="Z45" s="20" t="n">
        <v>21.85976114</v>
      </c>
    </row>
    <row r="46" spans="1:26">
      <c r="A46" s="15" t="s">
        <v>443</v>
      </c>
      <c r="B46" s="17" t="n">
        <v>23141</v>
      </c>
      <c r="C46" s="18">
        <f>(4196.0/B46*100)</f>
        <v/>
      </c>
      <c r="D46" s="19" t="n">
        <v>18945</v>
      </c>
      <c r="E46" s="18" t="n">
        <v>458.13067377</v>
      </c>
      <c r="F46" s="20" t="n">
        <v>51.90637815</v>
      </c>
      <c r="G46" s="18" t="n">
        <v>383.06076233</v>
      </c>
      <c r="H46" s="20" t="n">
        <v>13.28632161</v>
      </c>
      <c r="I46" s="18" t="n">
        <v>374.77367776</v>
      </c>
      <c r="J46" s="20" t="n">
        <v>8.466398829999999</v>
      </c>
      <c r="K46" s="18" t="n">
        <v>376.8432921</v>
      </c>
      <c r="L46" s="20" t="n">
        <v>6.43951154</v>
      </c>
      <c r="M46" s="18" t="n">
        <v>389.54991654</v>
      </c>
      <c r="N46" s="20" t="n">
        <v>6.94929827</v>
      </c>
      <c r="O46" s="18" t="n">
        <v>378.88940988</v>
      </c>
      <c r="P46" s="20" t="n">
        <v>5.03221539</v>
      </c>
      <c r="Q46" s="18" t="s">
        <v>404</v>
      </c>
      <c r="R46" s="20" t="s">
        <v>404</v>
      </c>
      <c r="S46" s="18" t="s">
        <v>404</v>
      </c>
      <c r="T46" s="20" t="s">
        <v>404</v>
      </c>
      <c r="U46" s="18" t="s">
        <v>404</v>
      </c>
      <c r="V46" s="20" t="s">
        <v>404</v>
      </c>
      <c r="W46" s="18" t="s">
        <v>404</v>
      </c>
      <c r="X46" s="20" t="s">
        <v>404</v>
      </c>
      <c r="Y46" s="18" t="n">
        <v>348.10702549</v>
      </c>
      <c r="Z46" s="20" t="n">
        <v>9.42946137</v>
      </c>
    </row>
    <row r="47" spans="1:26">
      <c r="A47" s="15" t="s">
        <v>444</v>
      </c>
      <c r="B47" s="17" t="n">
        <v>5928</v>
      </c>
      <c r="C47" s="18">
        <f>(0.0/B47*100)</f>
        <v/>
      </c>
      <c r="D47" s="19" t="n">
        <v>5928</v>
      </c>
      <c r="E47" s="18" t="n">
        <v>346.24370698</v>
      </c>
      <c r="F47" s="20" t="n">
        <v>11.50644409</v>
      </c>
      <c r="G47" s="18" t="n">
        <v>427.16338833</v>
      </c>
      <c r="H47" s="20" t="n">
        <v>10.89554644</v>
      </c>
      <c r="I47" s="18" t="n">
        <v>449.30277618</v>
      </c>
      <c r="J47" s="20" t="n">
        <v>7.23905595</v>
      </c>
      <c r="K47" s="18" t="n">
        <v>435.27886923</v>
      </c>
      <c r="L47" s="20" t="n">
        <v>10.55357001</v>
      </c>
      <c r="M47" s="18" t="n">
        <v>434.35828139</v>
      </c>
      <c r="N47" s="20" t="n">
        <v>14.20004767</v>
      </c>
      <c r="O47" s="18" t="n">
        <v>455.88583774</v>
      </c>
      <c r="P47" s="20" t="n">
        <v>23.83800844</v>
      </c>
      <c r="Q47" s="18" t="s">
        <v>404</v>
      </c>
      <c r="R47" s="20" t="s">
        <v>404</v>
      </c>
      <c r="S47" s="18" t="s">
        <v>404</v>
      </c>
      <c r="T47" s="20" t="s">
        <v>404</v>
      </c>
      <c r="U47" s="18" t="s">
        <v>404</v>
      </c>
      <c r="V47" s="20" t="s">
        <v>404</v>
      </c>
      <c r="W47" s="18" t="s">
        <v>404</v>
      </c>
      <c r="X47" s="20" t="s">
        <v>404</v>
      </c>
      <c r="Y47" s="18" t="n">
        <v>453.48195746</v>
      </c>
      <c r="Z47" s="20" t="n">
        <v>35.3061823</v>
      </c>
    </row>
    <row r="48" spans="1:26">
      <c r="A48" s="15" t="s">
        <v>445</v>
      </c>
      <c r="B48" s="17" t="n">
        <v>9841</v>
      </c>
      <c r="C48" s="18">
        <f>(0.0/B48*100)</f>
        <v/>
      </c>
      <c r="D48" s="19" t="n">
        <v>9841</v>
      </c>
      <c r="E48" s="18" t="n">
        <v>503.37208914</v>
      </c>
      <c r="F48" s="20" t="n">
        <v>54.47841187</v>
      </c>
      <c r="G48" s="18" t="n">
        <v>523.52975715</v>
      </c>
      <c r="H48" s="20" t="n">
        <v>10.80477499</v>
      </c>
      <c r="I48" s="18" t="n">
        <v>532.0683335</v>
      </c>
      <c r="J48" s="20" t="n">
        <v>11.23297256</v>
      </c>
      <c r="K48" s="18" t="n">
        <v>535.39199019</v>
      </c>
      <c r="L48" s="20" t="n">
        <v>12.6637579</v>
      </c>
      <c r="M48" s="18" t="n">
        <v>537.9725165900001</v>
      </c>
      <c r="N48" s="20" t="n">
        <v>16.09317253</v>
      </c>
      <c r="O48" s="18" t="n">
        <v>566.80151557</v>
      </c>
      <c r="P48" s="20" t="n">
        <v>45.12487303</v>
      </c>
      <c r="Q48" s="18" t="s">
        <v>404</v>
      </c>
      <c r="R48" s="20" t="s">
        <v>404</v>
      </c>
      <c r="S48" s="18" t="s">
        <v>404</v>
      </c>
      <c r="T48" s="20" t="s">
        <v>404</v>
      </c>
      <c r="U48" s="18" t="s">
        <v>404</v>
      </c>
      <c r="V48" s="20" t="s">
        <v>404</v>
      </c>
      <c r="W48" s="18" t="s">
        <v>404</v>
      </c>
      <c r="X48" s="20" t="s">
        <v>404</v>
      </c>
      <c r="Y48" s="18" t="n">
        <v>474.89014788</v>
      </c>
      <c r="Z48" s="20" t="n">
        <v>42.81706304</v>
      </c>
    </row>
    <row r="49" spans="1:26">
      <c r="A49" s="15" t="s">
        <v>446</v>
      </c>
      <c r="B49" s="17" t="n">
        <v>6349</v>
      </c>
      <c r="C49" s="18">
        <f>(52.0/B49*100)</f>
        <v/>
      </c>
      <c r="D49" s="19" t="n">
        <v>6297</v>
      </c>
      <c r="E49" s="18" t="n">
        <v>433.34982776</v>
      </c>
      <c r="F49" s="20" t="n">
        <v>15.2874744</v>
      </c>
      <c r="G49" s="18" t="n">
        <v>407.4625165</v>
      </c>
      <c r="H49" s="20" t="n">
        <v>7.55473394</v>
      </c>
      <c r="I49" s="18" t="n">
        <v>407.88516658</v>
      </c>
      <c r="J49" s="20" t="n">
        <v>5.07641297</v>
      </c>
      <c r="K49" s="18" t="n">
        <v>406.11367087</v>
      </c>
      <c r="L49" s="20" t="n">
        <v>8.713254450000001</v>
      </c>
      <c r="M49" s="18" t="n">
        <v>405.4657341</v>
      </c>
      <c r="N49" s="20" t="n">
        <v>17.9523397</v>
      </c>
      <c r="O49" s="18" t="n">
        <v>411.26717</v>
      </c>
      <c r="P49" s="20" t="n">
        <v>8.761742099999999</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n">
        <v>395.45803418</v>
      </c>
      <c r="F50" s="20" t="n">
        <v>10.77802731</v>
      </c>
      <c r="G50" s="18" t="n">
        <v>392.91386939</v>
      </c>
      <c r="H50" s="20" t="n">
        <v>8.37455083</v>
      </c>
      <c r="I50" s="18" t="n">
        <v>384.93333854</v>
      </c>
      <c r="J50" s="20" t="n">
        <v>4.15608883</v>
      </c>
      <c r="K50" s="18" t="n">
        <v>391.73800715</v>
      </c>
      <c r="L50" s="20" t="n">
        <v>7.25026908</v>
      </c>
      <c r="M50" s="18" t="n">
        <v>405.92877391</v>
      </c>
      <c r="N50" s="20" t="n">
        <v>10.81079</v>
      </c>
      <c r="O50" s="18" t="n">
        <v>392.99830797</v>
      </c>
      <c r="P50" s="20" t="n">
        <v>10.41785673</v>
      </c>
      <c r="Q50" s="18" t="s">
        <v>404</v>
      </c>
      <c r="R50" s="20" t="s">
        <v>404</v>
      </c>
      <c r="S50" s="18" t="s">
        <v>404</v>
      </c>
      <c r="T50" s="20" t="s">
        <v>404</v>
      </c>
      <c r="U50" s="18" t="s">
        <v>404</v>
      </c>
      <c r="V50" s="20" t="s">
        <v>404</v>
      </c>
      <c r="W50" s="18" t="s">
        <v>404</v>
      </c>
      <c r="X50" s="20" t="s">
        <v>404</v>
      </c>
      <c r="Y50" s="18" t="n">
        <v>392.45109474</v>
      </c>
      <c r="Z50" s="20" t="n">
        <v>13.12232788</v>
      </c>
    </row>
    <row r="51" spans="1:26">
      <c r="A51" s="15" t="s">
        <v>448</v>
      </c>
      <c r="B51" s="17" t="n">
        <v>6866</v>
      </c>
      <c r="C51" s="18">
        <f>(0.0/B51*100)</f>
        <v/>
      </c>
      <c r="D51" s="19" t="n">
        <v>6866</v>
      </c>
      <c r="E51" s="18" t="n">
        <v>395.14620071</v>
      </c>
      <c r="F51" s="20" t="n">
        <v>11.43038456</v>
      </c>
      <c r="G51" s="18" t="n">
        <v>398.46063575</v>
      </c>
      <c r="H51" s="20" t="n">
        <v>4.56641154</v>
      </c>
      <c r="I51" s="18" t="n">
        <v>405.03739226</v>
      </c>
      <c r="J51" s="20" t="n">
        <v>5.4658681</v>
      </c>
      <c r="K51" s="18" t="n">
        <v>397.65996639</v>
      </c>
      <c r="L51" s="20" t="n">
        <v>5.85466159</v>
      </c>
      <c r="M51" s="18" t="n">
        <v>405.47476757</v>
      </c>
      <c r="N51" s="20" t="n">
        <v>12.29714289</v>
      </c>
      <c r="O51" s="18" t="n">
        <v>391.61925463</v>
      </c>
      <c r="P51" s="20" t="n">
        <v>7.7101333</v>
      </c>
      <c r="Q51" s="18" t="s">
        <v>404</v>
      </c>
      <c r="R51" s="20" t="s">
        <v>404</v>
      </c>
      <c r="S51" s="18" t="s">
        <v>404</v>
      </c>
      <c r="T51" s="20" t="s">
        <v>404</v>
      </c>
      <c r="U51" s="18" t="s">
        <v>404</v>
      </c>
      <c r="V51" s="20" t="s">
        <v>404</v>
      </c>
      <c r="W51" s="18" t="s">
        <v>404</v>
      </c>
      <c r="X51" s="20" t="s">
        <v>404</v>
      </c>
      <c r="Y51" s="18" t="n">
        <v>402.57621642</v>
      </c>
      <c r="Z51" s="20" t="n">
        <v>13.31894062</v>
      </c>
    </row>
    <row r="52" spans="1:26">
      <c r="A52" s="15" t="s">
        <v>449</v>
      </c>
      <c r="B52" s="17" t="n">
        <v>5809</v>
      </c>
      <c r="C52" s="18">
        <f>(0.0/B52*100)</f>
        <v/>
      </c>
      <c r="D52" s="19" t="n">
        <v>5809</v>
      </c>
      <c r="E52" s="18" t="n">
        <v>526.86398665</v>
      </c>
      <c r="F52" s="20" t="n">
        <v>7.25610481</v>
      </c>
      <c r="G52" s="18" t="n">
        <v>464.78506917</v>
      </c>
      <c r="H52" s="20" t="n">
        <v>8.418560680000001</v>
      </c>
      <c r="I52" s="18" t="n">
        <v>461.61856892</v>
      </c>
      <c r="J52" s="20" t="n">
        <v>6.69327128</v>
      </c>
      <c r="K52" s="18" t="n">
        <v>465.13028101</v>
      </c>
      <c r="L52" s="20" t="n">
        <v>7.48742287</v>
      </c>
      <c r="M52" s="18" t="n">
        <v>457.66699525</v>
      </c>
      <c r="N52" s="20" t="n">
        <v>21.95909873</v>
      </c>
      <c r="O52" s="18" t="n">
        <v>467.88458574</v>
      </c>
      <c r="P52" s="20" t="n">
        <v>11.38536276</v>
      </c>
      <c r="Q52" s="18" t="s">
        <v>404</v>
      </c>
      <c r="R52" s="20" t="s">
        <v>404</v>
      </c>
      <c r="S52" s="18" t="s">
        <v>404</v>
      </c>
      <c r="T52" s="20" t="s">
        <v>404</v>
      </c>
      <c r="U52" s="18" t="s">
        <v>404</v>
      </c>
      <c r="V52" s="20" t="s">
        <v>404</v>
      </c>
      <c r="W52" s="18" t="s">
        <v>404</v>
      </c>
      <c r="X52" s="20" t="s">
        <v>404</v>
      </c>
      <c r="Y52" s="18" t="n">
        <v>420.16253333</v>
      </c>
      <c r="Z52" s="20" t="n">
        <v>17.96035804</v>
      </c>
    </row>
    <row r="53" spans="1:26">
      <c r="A53" s="15" t="s">
        <v>450</v>
      </c>
      <c r="B53" s="17" t="n">
        <v>5571</v>
      </c>
      <c r="C53" s="18">
        <f>(0.0/B53*100)</f>
        <v/>
      </c>
      <c r="D53" s="19" t="n">
        <v>5571</v>
      </c>
      <c r="E53" s="18" t="n">
        <v>392.01211031</v>
      </c>
      <c r="F53" s="20" t="n">
        <v>5.5832793</v>
      </c>
      <c r="G53" s="18" t="n">
        <v>426.43740759</v>
      </c>
      <c r="H53" s="20" t="n">
        <v>3.04318927</v>
      </c>
      <c r="I53" s="18" t="n">
        <v>445.81638739</v>
      </c>
      <c r="J53" s="20" t="n">
        <v>2.58269251</v>
      </c>
      <c r="K53" s="18" t="n">
        <v>448.2752273</v>
      </c>
      <c r="L53" s="20" t="n">
        <v>3.52072817</v>
      </c>
      <c r="M53" s="18" t="n">
        <v>428.75402918</v>
      </c>
      <c r="N53" s="20" t="n">
        <v>4.68541447</v>
      </c>
      <c r="O53" s="18" t="n">
        <v>447.20580896</v>
      </c>
      <c r="P53" s="20" t="n">
        <v>5.10885026</v>
      </c>
      <c r="Q53" s="18" t="s">
        <v>404</v>
      </c>
      <c r="R53" s="20" t="s">
        <v>404</v>
      </c>
      <c r="S53" s="18" t="s">
        <v>404</v>
      </c>
      <c r="T53" s="20" t="s">
        <v>404</v>
      </c>
      <c r="U53" s="18" t="s">
        <v>404</v>
      </c>
      <c r="V53" s="20" t="s">
        <v>404</v>
      </c>
      <c r="W53" s="18" t="s">
        <v>404</v>
      </c>
      <c r="X53" s="20" t="s">
        <v>404</v>
      </c>
      <c r="Y53" s="18" t="n">
        <v>424.10102416</v>
      </c>
      <c r="Z53" s="20" t="n">
        <v>7.86815296</v>
      </c>
    </row>
    <row r="54" spans="1:26">
      <c r="A54" s="15" t="s">
        <v>451</v>
      </c>
      <c r="B54" s="17" t="n">
        <v>4740</v>
      </c>
      <c r="C54" s="18">
        <f>(199.0/B54*100)</f>
        <v/>
      </c>
      <c r="D54" s="19" t="n">
        <v>4541</v>
      </c>
      <c r="E54" s="18" t="n">
        <v>322.71823024</v>
      </c>
      <c r="F54" s="20" t="n">
        <v>8.90722968</v>
      </c>
      <c r="G54" s="18" t="n">
        <v>359.12106265</v>
      </c>
      <c r="H54" s="20" t="n">
        <v>9.487824249999999</v>
      </c>
      <c r="I54" s="18" t="n">
        <v>340.17903392</v>
      </c>
      <c r="J54" s="20" t="n">
        <v>7.66198281</v>
      </c>
      <c r="K54" s="18" t="n">
        <v>319.99472754</v>
      </c>
      <c r="L54" s="20" t="n">
        <v>6.42540918</v>
      </c>
      <c r="M54" s="18" t="n">
        <v>330.21651268</v>
      </c>
      <c r="N54" s="20" t="n">
        <v>10.68920455</v>
      </c>
      <c r="O54" s="18" t="n">
        <v>322.6670333</v>
      </c>
      <c r="P54" s="20" t="n">
        <v>5.92163556</v>
      </c>
      <c r="Q54" s="18" t="s">
        <v>404</v>
      </c>
      <c r="R54" s="20" t="s">
        <v>404</v>
      </c>
      <c r="S54" s="18" t="s">
        <v>404</v>
      </c>
      <c r="T54" s="20" t="s">
        <v>404</v>
      </c>
      <c r="U54" s="18" t="s">
        <v>404</v>
      </c>
      <c r="V54" s="20" t="s">
        <v>404</v>
      </c>
      <c r="W54" s="18" t="s">
        <v>404</v>
      </c>
      <c r="X54" s="20" t="s">
        <v>404</v>
      </c>
      <c r="Y54" s="18" t="n">
        <v>314.68457191</v>
      </c>
      <c r="Z54" s="20" t="n">
        <v>13.53723722</v>
      </c>
    </row>
    <row r="55" spans="1:26">
      <c r="A55" s="15" t="s">
        <v>452</v>
      </c>
      <c r="B55" s="17" t="n">
        <v>5316</v>
      </c>
      <c r="C55" s="18">
        <f>(43.0/B55*100)</f>
        <v/>
      </c>
      <c r="D55" s="19" t="n">
        <v>5273</v>
      </c>
      <c r="E55" s="18" t="n">
        <v>389.62363404</v>
      </c>
      <c r="F55" s="20" t="n">
        <v>13.31748327</v>
      </c>
      <c r="G55" s="18" t="n">
        <v>414.43724859</v>
      </c>
      <c r="H55" s="20" t="n">
        <v>7.9821593</v>
      </c>
      <c r="I55" s="18" t="n">
        <v>407.37028021</v>
      </c>
      <c r="J55" s="20" t="n">
        <v>5.94168354</v>
      </c>
      <c r="K55" s="18" t="n">
        <v>395.7899477</v>
      </c>
      <c r="L55" s="20" t="n">
        <v>5.96539663</v>
      </c>
      <c r="M55" s="18" t="n">
        <v>412.18575451</v>
      </c>
      <c r="N55" s="20" t="n">
        <v>15.73492111</v>
      </c>
      <c r="O55" s="18" t="n">
        <v>386.73928723</v>
      </c>
      <c r="P55" s="20" t="n">
        <v>9.50556929</v>
      </c>
      <c r="Q55" s="18" t="s">
        <v>404</v>
      </c>
      <c r="R55" s="20" t="s">
        <v>404</v>
      </c>
      <c r="S55" s="18" t="s">
        <v>404</v>
      </c>
      <c r="T55" s="20" t="s">
        <v>404</v>
      </c>
      <c r="U55" s="18" t="s">
        <v>404</v>
      </c>
      <c r="V55" s="20" t="s">
        <v>404</v>
      </c>
      <c r="W55" s="18" t="s">
        <v>404</v>
      </c>
      <c r="X55" s="20" t="s">
        <v>404</v>
      </c>
      <c r="Y55" s="18" t="n">
        <v>365.88241428</v>
      </c>
      <c r="Z55" s="20" t="n">
        <v>17.8030137</v>
      </c>
    </row>
    <row r="56" spans="1:26">
      <c r="A56" s="15" t="s">
        <v>453</v>
      </c>
      <c r="B56" s="17" t="n">
        <v>5359</v>
      </c>
      <c r="C56" s="18">
        <f>(0.0/B56*100)</f>
        <v/>
      </c>
      <c r="D56" s="19" t="n">
        <v>5359</v>
      </c>
      <c r="E56" s="18" t="s">
        <v>404</v>
      </c>
      <c r="F56" s="20" t="s">
        <v>404</v>
      </c>
      <c r="G56" s="18" t="n">
        <v>549.67889307</v>
      </c>
      <c r="H56" s="20" t="n">
        <v>7.89542903</v>
      </c>
      <c r="I56" s="18" t="n">
        <v>542.24380371</v>
      </c>
      <c r="J56" s="20" t="n">
        <v>5.32965677</v>
      </c>
      <c r="K56" s="18" t="n">
        <v>575.03742756</v>
      </c>
      <c r="L56" s="20" t="n">
        <v>11.75569756</v>
      </c>
      <c r="M56" s="18" t="n">
        <v>564.6661968</v>
      </c>
      <c r="N56" s="20" t="n">
        <v>34.92122403</v>
      </c>
      <c r="O56" s="18" t="n">
        <v>582.87623391</v>
      </c>
      <c r="P56" s="20" t="n">
        <v>16.09721637</v>
      </c>
      <c r="Q56" s="18" t="s">
        <v>404</v>
      </c>
      <c r="R56" s="20" t="s">
        <v>404</v>
      </c>
      <c r="S56" s="18" t="s">
        <v>404</v>
      </c>
      <c r="T56" s="20" t="s">
        <v>404</v>
      </c>
      <c r="U56" s="18" t="s">
        <v>404</v>
      </c>
      <c r="V56" s="20" t="s">
        <v>404</v>
      </c>
      <c r="W56" s="18" t="s">
        <v>404</v>
      </c>
      <c r="X56" s="20" t="s">
        <v>404</v>
      </c>
      <c r="Y56" s="18" t="n">
        <v>533.79022429</v>
      </c>
      <c r="Z56" s="20" t="n">
        <v>9.91845322</v>
      </c>
    </row>
    <row r="57" spans="1:26">
      <c r="A57" s="15" t="s">
        <v>454</v>
      </c>
      <c r="B57" s="17" t="n">
        <v>6513</v>
      </c>
      <c r="C57" s="18">
        <f>(0.0/B57*100)</f>
        <v/>
      </c>
      <c r="D57" s="19" t="n">
        <v>6513</v>
      </c>
      <c r="E57" s="18" t="n">
        <v>342.81000735</v>
      </c>
      <c r="F57" s="20" t="n">
        <v>17.28202114</v>
      </c>
      <c r="G57" s="18" t="n">
        <v>378.69311177</v>
      </c>
      <c r="H57" s="20" t="n">
        <v>5.92477756</v>
      </c>
      <c r="I57" s="18" t="n">
        <v>392.60239892</v>
      </c>
      <c r="J57" s="20" t="n">
        <v>8.81268496</v>
      </c>
      <c r="K57" s="18" t="n">
        <v>383.70433252</v>
      </c>
      <c r="L57" s="20" t="n">
        <v>8.811353990000001</v>
      </c>
      <c r="M57" s="18" t="n">
        <v>387.09215314</v>
      </c>
      <c r="N57" s="20" t="n">
        <v>13.00176806</v>
      </c>
      <c r="O57" s="18" t="n">
        <v>407.4174636</v>
      </c>
      <c r="P57" s="20" t="n">
        <v>12.30292521</v>
      </c>
      <c r="Q57" s="18" t="s">
        <v>404</v>
      </c>
      <c r="R57" s="20" t="s">
        <v>404</v>
      </c>
      <c r="S57" s="18" t="s">
        <v>404</v>
      </c>
      <c r="T57" s="20" t="s">
        <v>404</v>
      </c>
      <c r="U57" s="18" t="s">
        <v>404</v>
      </c>
      <c r="V57" s="20" t="s">
        <v>404</v>
      </c>
      <c r="W57" s="18" t="n">
        <v>414.40559627</v>
      </c>
      <c r="X57" s="20" t="n">
        <v>20.49031909</v>
      </c>
      <c r="Y57" s="18" t="n">
        <v>440.92090365</v>
      </c>
      <c r="Z57" s="20" t="n">
        <v>21.11967006</v>
      </c>
    </row>
    <row r="58" spans="1:26">
      <c r="A58" s="15" t="s">
        <v>455</v>
      </c>
      <c r="B58" s="17" t="n">
        <v>7267</v>
      </c>
      <c r="C58" s="18">
        <f>(0.0/B58*100)</f>
        <v/>
      </c>
      <c r="D58" s="19" t="n">
        <v>7267</v>
      </c>
      <c r="E58" s="18" t="n">
        <v>386.12619403</v>
      </c>
      <c r="F58" s="20" t="n">
        <v>31.46335015</v>
      </c>
      <c r="G58" s="18" t="n">
        <v>375.96898734</v>
      </c>
      <c r="H58" s="20" t="n">
        <v>5.25491935</v>
      </c>
      <c r="I58" s="18" t="n">
        <v>376.60222619</v>
      </c>
      <c r="J58" s="20" t="n">
        <v>6.85509933</v>
      </c>
      <c r="K58" s="18" t="n">
        <v>369.95788501</v>
      </c>
      <c r="L58" s="20" t="n">
        <v>4.87927159</v>
      </c>
      <c r="M58" s="18" t="n">
        <v>409.05880523</v>
      </c>
      <c r="N58" s="20" t="n">
        <v>7.23885216</v>
      </c>
      <c r="O58" s="18" t="n">
        <v>392.82250891</v>
      </c>
      <c r="P58" s="20" t="n">
        <v>12.43663922</v>
      </c>
      <c r="Q58" s="18" t="s">
        <v>404</v>
      </c>
      <c r="R58" s="20" t="s">
        <v>404</v>
      </c>
      <c r="S58" s="18" t="s">
        <v>404</v>
      </c>
      <c r="T58" s="20" t="s">
        <v>404</v>
      </c>
      <c r="U58" s="18" t="s">
        <v>404</v>
      </c>
      <c r="V58" s="20" t="s">
        <v>404</v>
      </c>
      <c r="W58" s="18" t="s">
        <v>404</v>
      </c>
      <c r="X58" s="20" t="s">
        <v>404</v>
      </c>
      <c r="Y58" s="18" t="n">
        <v>349.38113329</v>
      </c>
      <c r="Z58" s="20" t="n">
        <v>12.38639318</v>
      </c>
    </row>
    <row r="59" spans="1:26">
      <c r="A59" s="15" t="s">
        <v>456</v>
      </c>
      <c r="B59" s="17" t="n">
        <v>4826</v>
      </c>
      <c r="C59" s="18">
        <f>(0.0/B59*100)</f>
        <v/>
      </c>
      <c r="D59" s="19" t="n">
        <v>4826</v>
      </c>
      <c r="E59" s="18" t="n">
        <v>322.05808481</v>
      </c>
      <c r="F59" s="20" t="n">
        <v>13.10428625</v>
      </c>
      <c r="G59" s="18" t="n">
        <v>367.26418655</v>
      </c>
      <c r="H59" s="20" t="n">
        <v>4.74399184</v>
      </c>
      <c r="I59" s="18" t="n">
        <v>368.18135209</v>
      </c>
      <c r="J59" s="20" t="n">
        <v>3.46164016</v>
      </c>
      <c r="K59" s="18" t="n">
        <v>363.92043295</v>
      </c>
      <c r="L59" s="20" t="n">
        <v>2.05181988</v>
      </c>
      <c r="M59" s="18" t="n">
        <v>344.01171154</v>
      </c>
      <c r="N59" s="20" t="n">
        <v>4.86274823</v>
      </c>
      <c r="O59" s="18" t="n">
        <v>348.42873155</v>
      </c>
      <c r="P59" s="20" t="n">
        <v>10.24580363</v>
      </c>
      <c r="Q59" s="18" t="s">
        <v>404</v>
      </c>
      <c r="R59" s="20" t="s">
        <v>404</v>
      </c>
      <c r="S59" s="18" t="s">
        <v>404</v>
      </c>
      <c r="T59" s="20" t="s">
        <v>404</v>
      </c>
      <c r="U59" s="18" t="s">
        <v>404</v>
      </c>
      <c r="V59" s="20" t="s">
        <v>404</v>
      </c>
      <c r="W59" s="18" t="s">
        <v>404</v>
      </c>
      <c r="X59" s="20" t="s">
        <v>404</v>
      </c>
      <c r="Y59" s="18" t="n">
        <v>363.15125421</v>
      </c>
      <c r="Z59" s="20" t="n">
        <v>34.79052474</v>
      </c>
    </row>
    <row r="60" spans="1:26">
      <c r="A60" s="15" t="s">
        <v>457</v>
      </c>
      <c r="B60" s="17" t="n">
        <v>4546</v>
      </c>
      <c r="C60" s="18">
        <f>(0.0/B60*100)</f>
        <v/>
      </c>
      <c r="D60" s="19" t="n">
        <v>4546</v>
      </c>
      <c r="E60" s="18" t="n">
        <v>389.68735173</v>
      </c>
      <c r="F60" s="20" t="n">
        <v>27.87662194</v>
      </c>
      <c r="G60" s="18" t="n">
        <v>362.20124127</v>
      </c>
      <c r="H60" s="20" t="n">
        <v>7.28273913</v>
      </c>
      <c r="I60" s="18" t="n">
        <v>424.39186276</v>
      </c>
      <c r="J60" s="20" t="n">
        <v>8.016771930000001</v>
      </c>
      <c r="K60" s="18" t="n">
        <v>384.56669855</v>
      </c>
      <c r="L60" s="20" t="n">
        <v>10.98588473</v>
      </c>
      <c r="M60" s="18" t="n">
        <v>403.98435204</v>
      </c>
      <c r="N60" s="20" t="n">
        <v>11.25438997</v>
      </c>
      <c r="O60" s="18" t="n">
        <v>424.51729928</v>
      </c>
      <c r="P60" s="20" t="n">
        <v>16.55836078</v>
      </c>
      <c r="Q60" s="18" t="s">
        <v>404</v>
      </c>
      <c r="R60" s="20" t="s">
        <v>404</v>
      </c>
      <c r="S60" s="18" t="s">
        <v>404</v>
      </c>
      <c r="T60" s="20" t="s">
        <v>404</v>
      </c>
      <c r="U60" s="18" t="s">
        <v>404</v>
      </c>
      <c r="V60" s="20" t="s">
        <v>404</v>
      </c>
      <c r="W60" s="18" t="s">
        <v>404</v>
      </c>
      <c r="X60" s="20" t="s">
        <v>404</v>
      </c>
      <c r="Y60" s="18" t="n">
        <v>374.89249877</v>
      </c>
      <c r="Z60" s="20" t="n">
        <v>14.68394257</v>
      </c>
    </row>
    <row r="61" spans="1:26">
      <c r="A61" s="15" t="s">
        <v>458</v>
      </c>
      <c r="B61" s="17" t="n">
        <v>6525</v>
      </c>
      <c r="C61" s="18">
        <f>(0.0/B61*100)</f>
        <v/>
      </c>
      <c r="D61" s="19" t="n">
        <v>6525</v>
      </c>
      <c r="E61" s="18" t="s">
        <v>404</v>
      </c>
      <c r="F61" s="20" t="s">
        <v>404</v>
      </c>
      <c r="G61" s="18" t="n">
        <v>474.3619657</v>
      </c>
      <c r="H61" s="20" t="n">
        <v>5.02336817</v>
      </c>
      <c r="I61" s="18" t="n">
        <v>482.59647287</v>
      </c>
      <c r="J61" s="20" t="n">
        <v>4.80457585</v>
      </c>
      <c r="K61" s="18" t="n">
        <v>475.91199237</v>
      </c>
      <c r="L61" s="20" t="n">
        <v>4.31267386</v>
      </c>
      <c r="M61" s="18" t="n">
        <v>467.58770962</v>
      </c>
      <c r="N61" s="20" t="n">
        <v>7.56753485</v>
      </c>
      <c r="O61" s="18" t="n">
        <v>494.48890321</v>
      </c>
      <c r="P61" s="20" t="n">
        <v>11.75725184</v>
      </c>
      <c r="Q61" s="18" t="s">
        <v>404</v>
      </c>
      <c r="R61" s="20" t="s">
        <v>404</v>
      </c>
      <c r="S61" s="18" t="s">
        <v>404</v>
      </c>
      <c r="T61" s="20" t="s">
        <v>404</v>
      </c>
      <c r="U61" s="18" t="s">
        <v>404</v>
      </c>
      <c r="V61" s="20" t="s">
        <v>404</v>
      </c>
      <c r="W61" s="18" t="s">
        <v>404</v>
      </c>
      <c r="X61" s="20" t="s">
        <v>404</v>
      </c>
      <c r="Y61" s="18" t="n">
        <v>425.98955243</v>
      </c>
      <c r="Z61" s="20" t="n">
        <v>20.96356653</v>
      </c>
    </row>
    <row r="62" spans="1:26">
      <c r="A62" s="15" t="s">
        <v>459</v>
      </c>
      <c r="B62" s="17" t="n">
        <v>4476</v>
      </c>
      <c r="C62" s="18">
        <f>(0.0/B62*100)</f>
        <v/>
      </c>
      <c r="D62" s="19" t="n">
        <v>4476</v>
      </c>
      <c r="E62" s="18" t="n">
        <v>426.3256125</v>
      </c>
      <c r="F62" s="20" t="n">
        <v>25.82132181</v>
      </c>
      <c r="G62" s="18" t="n">
        <v>545.0493980700001</v>
      </c>
      <c r="H62" s="20" t="n">
        <v>2.15117565</v>
      </c>
      <c r="I62" s="18" t="n">
        <v>539.33608999</v>
      </c>
      <c r="J62" s="20" t="n">
        <v>1.41528536</v>
      </c>
      <c r="K62" s="18" t="n">
        <v>523.9315391</v>
      </c>
      <c r="L62" s="20" t="n">
        <v>5.57261661</v>
      </c>
      <c r="M62" s="18" t="n">
        <v>533.74598905</v>
      </c>
      <c r="N62" s="20" t="n">
        <v>8.59459141</v>
      </c>
      <c r="O62" s="18" t="n">
        <v>583.9320172499999</v>
      </c>
      <c r="P62" s="20" t="n">
        <v>3.6418989</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s">
        <v>404</v>
      </c>
      <c r="F63" s="20" t="s">
        <v>404</v>
      </c>
      <c r="G63" s="18" t="n">
        <v>372.40328101</v>
      </c>
      <c r="H63" s="20" t="n">
        <v>4.46996183</v>
      </c>
      <c r="I63" s="18" t="n">
        <v>354.26286579</v>
      </c>
      <c r="J63" s="20" t="n">
        <v>2.48088645</v>
      </c>
      <c r="K63" s="18" t="n">
        <v>379.73989588</v>
      </c>
      <c r="L63" s="20" t="n">
        <v>2.58367198</v>
      </c>
      <c r="M63" s="18" t="n">
        <v>383.45887154</v>
      </c>
      <c r="N63" s="20" t="n">
        <v>6.29792872</v>
      </c>
      <c r="O63" s="18" t="n">
        <v>398.37527341</v>
      </c>
      <c r="P63" s="20" t="n">
        <v>5.83281452</v>
      </c>
      <c r="Q63" s="18" t="s">
        <v>404</v>
      </c>
      <c r="R63" s="20" t="s">
        <v>404</v>
      </c>
      <c r="S63" s="18" t="s">
        <v>404</v>
      </c>
      <c r="T63" s="20" t="s">
        <v>404</v>
      </c>
      <c r="U63" s="18" t="s">
        <v>404</v>
      </c>
      <c r="V63" s="20" t="s">
        <v>404</v>
      </c>
      <c r="W63" s="18" t="s">
        <v>404</v>
      </c>
      <c r="X63" s="20" t="s">
        <v>404</v>
      </c>
      <c r="Y63" s="18" t="n">
        <v>384.1987168</v>
      </c>
      <c r="Z63" s="20" t="n">
        <v>6.3870539</v>
      </c>
    </row>
    <row r="64" spans="1:26">
      <c r="A64" s="15" t="s">
        <v>461</v>
      </c>
      <c r="B64" s="17" t="n">
        <v>3634</v>
      </c>
      <c r="C64" s="18">
        <f>(27.0/B64*100)</f>
        <v/>
      </c>
      <c r="D64" s="19" t="n">
        <v>3607</v>
      </c>
      <c r="E64" s="18" t="n">
        <v>433.65464</v>
      </c>
      <c r="F64" s="20" t="n">
        <v>45.53672876</v>
      </c>
      <c r="G64" s="18" t="n">
        <v>457.90787701</v>
      </c>
      <c r="H64" s="20" t="n">
        <v>3.20647089</v>
      </c>
      <c r="I64" s="18" t="n">
        <v>486.32560178</v>
      </c>
      <c r="J64" s="20" t="n">
        <v>2.22729926</v>
      </c>
      <c r="K64" s="18" t="n">
        <v>530.51491923</v>
      </c>
      <c r="L64" s="20" t="n">
        <v>5.22332612</v>
      </c>
      <c r="M64" s="18" t="n">
        <v>367.69556102</v>
      </c>
      <c r="N64" s="20" t="n">
        <v>10.6977463</v>
      </c>
      <c r="O64" s="18" t="n">
        <v>487.74098719</v>
      </c>
      <c r="P64" s="20" t="n">
        <v>8.564786570000001</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393.73706984</v>
      </c>
      <c r="F65" s="20" t="n">
        <v>21.33212882</v>
      </c>
      <c r="G65" s="18" t="n">
        <v>411.83179129</v>
      </c>
      <c r="H65" s="20" t="n">
        <v>6.27013955</v>
      </c>
      <c r="I65" s="18" t="n">
        <v>429.00262059</v>
      </c>
      <c r="J65" s="20" t="n">
        <v>6.3425485</v>
      </c>
      <c r="K65" s="18" t="n">
        <v>422.06637439</v>
      </c>
      <c r="L65" s="20" t="n">
        <v>5.79010393</v>
      </c>
      <c r="M65" s="18" t="n">
        <v>422.75261833</v>
      </c>
      <c r="N65" s="20" t="n">
        <v>15.64989975</v>
      </c>
      <c r="O65" s="18" t="n">
        <v>402.22405317</v>
      </c>
      <c r="P65" s="20" t="n">
        <v>8.579449439999999</v>
      </c>
      <c r="Q65" s="18" t="s">
        <v>404</v>
      </c>
      <c r="R65" s="20" t="s">
        <v>404</v>
      </c>
      <c r="S65" s="18" t="s">
        <v>404</v>
      </c>
      <c r="T65" s="20" t="s">
        <v>404</v>
      </c>
      <c r="U65" s="18" t="s">
        <v>404</v>
      </c>
      <c r="V65" s="20" t="s">
        <v>404</v>
      </c>
      <c r="W65" s="18" t="s">
        <v>404</v>
      </c>
      <c r="X65" s="20" t="s">
        <v>404</v>
      </c>
      <c r="Y65" s="18" t="n">
        <v>392.34568887</v>
      </c>
      <c r="Z65" s="20" t="n">
        <v>12.1867637</v>
      </c>
    </row>
    <row r="66" spans="1:26">
      <c r="A66" s="15" t="s">
        <v>463</v>
      </c>
      <c r="B66" s="17" t="n">
        <v>5665</v>
      </c>
      <c r="C66" s="18">
        <f>(0.0/B66*100)</f>
        <v/>
      </c>
      <c r="D66" s="19" t="n">
        <v>5665</v>
      </c>
      <c r="E66" s="18" t="s">
        <v>404</v>
      </c>
      <c r="F66" s="20" t="s">
        <v>404</v>
      </c>
      <c r="G66" s="18" t="n">
        <v>434.34357022</v>
      </c>
      <c r="H66" s="20" t="n">
        <v>4.91454604</v>
      </c>
      <c r="I66" s="18" t="n">
        <v>423.29355547</v>
      </c>
      <c r="J66" s="20" t="n">
        <v>1.98136081</v>
      </c>
      <c r="K66" s="18" t="n">
        <v>401.36616236</v>
      </c>
      <c r="L66" s="20" t="n">
        <v>2.2912592</v>
      </c>
      <c r="M66" s="18" t="n">
        <v>435.16727566</v>
      </c>
      <c r="N66" s="20" t="n">
        <v>6.20088569</v>
      </c>
      <c r="O66" s="18" t="n">
        <v>370.80629664</v>
      </c>
      <c r="P66" s="20" t="n">
        <v>5.95394726</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376.39268383</v>
      </c>
      <c r="F67" s="20" t="n">
        <v>17.0573854</v>
      </c>
      <c r="G67" s="18" t="n">
        <v>373.42440288</v>
      </c>
      <c r="H67" s="20" t="n">
        <v>6.00799487</v>
      </c>
      <c r="I67" s="18" t="n">
        <v>376.75347156</v>
      </c>
      <c r="J67" s="20" t="n">
        <v>4.70958342</v>
      </c>
      <c r="K67" s="18" t="n">
        <v>408.54847027</v>
      </c>
      <c r="L67" s="20" t="n">
        <v>7.18854764</v>
      </c>
      <c r="M67" s="18" t="n">
        <v>382.57090781</v>
      </c>
      <c r="N67" s="20" t="n">
        <v>10.34338623</v>
      </c>
      <c r="O67" s="18" t="n">
        <v>398.19896832</v>
      </c>
      <c r="P67" s="20" t="n">
        <v>10.05840531</v>
      </c>
      <c r="Q67" s="18" t="s">
        <v>404</v>
      </c>
      <c r="R67" s="20" t="s">
        <v>404</v>
      </c>
      <c r="S67" s="18" t="s">
        <v>404</v>
      </c>
      <c r="T67" s="20" t="s">
        <v>404</v>
      </c>
      <c r="U67" s="18" t="s">
        <v>404</v>
      </c>
      <c r="V67" s="20" t="s">
        <v>404</v>
      </c>
      <c r="W67" s="18" t="s">
        <v>404</v>
      </c>
      <c r="X67" s="20" t="s">
        <v>404</v>
      </c>
      <c r="Y67" s="18" t="n">
        <v>397.21857192</v>
      </c>
      <c r="Z67" s="20" t="n">
        <v>19.61995112</v>
      </c>
    </row>
    <row r="68" spans="1:26">
      <c r="A68" s="15" t="s">
        <v>465</v>
      </c>
      <c r="B68" s="17" t="n">
        <v>12083</v>
      </c>
      <c r="C68" s="18">
        <f>(0.0/B68*100)</f>
        <v/>
      </c>
      <c r="D68" s="19" t="n">
        <v>12083</v>
      </c>
      <c r="E68" s="18" t="s">
        <v>404</v>
      </c>
      <c r="F68" s="20" t="s">
        <v>404</v>
      </c>
      <c r="G68" s="18" t="n">
        <v>388.36344571</v>
      </c>
      <c r="H68" s="20" t="n">
        <v>3.02679026</v>
      </c>
      <c r="I68" s="18" t="n">
        <v>440.23972049</v>
      </c>
      <c r="J68" s="20" t="n">
        <v>2.22938508</v>
      </c>
      <c r="K68" s="18" t="n">
        <v>384.83579411</v>
      </c>
      <c r="L68" s="20" t="n">
        <v>1.97308689</v>
      </c>
      <c r="M68" s="18" t="n">
        <v>392.72879504</v>
      </c>
      <c r="N68" s="20" t="n">
        <v>2.40479772</v>
      </c>
      <c r="O68" s="18" t="n">
        <v>409.74136848</v>
      </c>
      <c r="P68" s="20" t="n">
        <v>4.74553305</v>
      </c>
      <c r="Q68" s="18" t="s">
        <v>404</v>
      </c>
      <c r="R68" s="20" t="s">
        <v>404</v>
      </c>
      <c r="S68" s="18" t="s">
        <v>404</v>
      </c>
      <c r="T68" s="20" t="s">
        <v>404</v>
      </c>
      <c r="U68" s="18" t="s">
        <v>404</v>
      </c>
      <c r="V68" s="20" t="s">
        <v>404</v>
      </c>
      <c r="W68" s="18" t="s">
        <v>404</v>
      </c>
      <c r="X68" s="20" t="s">
        <v>404</v>
      </c>
      <c r="Y68" s="18" t="n">
        <v>388.65250503</v>
      </c>
      <c r="Z68" s="20" t="n">
        <v>10.20159067</v>
      </c>
    </row>
    <row r="69" spans="1:26">
      <c r="A69" s="15" t="s">
        <v>466</v>
      </c>
      <c r="B69" s="17" t="n">
        <v>4876</v>
      </c>
      <c r="C69" s="18">
        <f>(0.0/B69*100)</f>
        <v/>
      </c>
      <c r="D69" s="19" t="n">
        <v>4876</v>
      </c>
      <c r="E69" s="18" t="n">
        <v>470.81189257</v>
      </c>
      <c r="F69" s="20" t="n">
        <v>15.07596889</v>
      </c>
      <c r="G69" s="18" t="n">
        <v>451.08184767</v>
      </c>
      <c r="H69" s="20" t="n">
        <v>7.21641991</v>
      </c>
      <c r="I69" s="18" t="n">
        <v>441.5693611</v>
      </c>
      <c r="J69" s="20" t="n">
        <v>6.55015144</v>
      </c>
      <c r="K69" s="18" t="n">
        <v>436.97212328</v>
      </c>
      <c r="L69" s="20" t="n">
        <v>10.84087085</v>
      </c>
      <c r="M69" s="18" t="n">
        <v>430.71684112</v>
      </c>
      <c r="N69" s="20" t="n">
        <v>26.73326186</v>
      </c>
      <c r="O69" s="18" t="n">
        <v>437.26550164</v>
      </c>
      <c r="P69" s="20" t="n">
        <v>15.80415287</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495.0339808</v>
      </c>
      <c r="H70" s="20" t="n">
        <v>8.30009839</v>
      </c>
      <c r="I70" s="18" t="n">
        <v>491.73204024</v>
      </c>
      <c r="J70" s="20" t="n">
        <v>5.98284626</v>
      </c>
      <c r="K70" s="18" t="n">
        <v>497.50785658</v>
      </c>
      <c r="L70" s="20" t="n">
        <v>5.50114835</v>
      </c>
      <c r="M70" s="18" t="n">
        <v>487.93245157</v>
      </c>
      <c r="N70" s="20" t="n">
        <v>9.358122290000001</v>
      </c>
      <c r="O70" s="18" t="n">
        <v>489.99570826</v>
      </c>
      <c r="P70" s="20" t="n">
        <v>12.55760219</v>
      </c>
      <c r="Q70" s="18" t="s">
        <v>404</v>
      </c>
      <c r="R70" s="20" t="s">
        <v>404</v>
      </c>
      <c r="S70" s="18" t="s">
        <v>404</v>
      </c>
      <c r="T70" s="20" t="s">
        <v>404</v>
      </c>
      <c r="U70" s="18" t="s">
        <v>404</v>
      </c>
      <c r="V70" s="20" t="s">
        <v>404</v>
      </c>
      <c r="W70" s="18" t="s">
        <v>404</v>
      </c>
      <c r="X70" s="20" t="s">
        <v>404</v>
      </c>
      <c r="Y70" s="18" t="n">
        <v>486.14931429</v>
      </c>
      <c r="Z70" s="20" t="n">
        <v>11.96308944</v>
      </c>
    </row>
    <row r="71" spans="1:26">
      <c r="A71" s="15" t="s">
        <v>468</v>
      </c>
      <c r="B71" s="17" t="n">
        <v>6115</v>
      </c>
      <c r="C71" s="18">
        <f>(0.0/B71*100)</f>
        <v/>
      </c>
      <c r="D71" s="19" t="n">
        <v>6115</v>
      </c>
      <c r="E71" s="18" t="s">
        <v>404</v>
      </c>
      <c r="F71" s="20" t="s">
        <v>404</v>
      </c>
      <c r="G71" s="18" t="n">
        <v>548.66520149</v>
      </c>
      <c r="H71" s="20" t="n">
        <v>3.54102288</v>
      </c>
      <c r="I71" s="18" t="n">
        <v>570.70820885</v>
      </c>
      <c r="J71" s="20" t="n">
        <v>2.90556146</v>
      </c>
      <c r="K71" s="18" t="n">
        <v>566.84439051</v>
      </c>
      <c r="L71" s="20" t="n">
        <v>2.52682339</v>
      </c>
      <c r="M71" s="18" t="n">
        <v>566.43189994</v>
      </c>
      <c r="N71" s="20" t="n">
        <v>3.13568757</v>
      </c>
      <c r="O71" s="18" t="n">
        <v>546.33754262</v>
      </c>
      <c r="P71" s="20" t="n">
        <v>5.03419964</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530.12267723</v>
      </c>
      <c r="F72" s="20" t="n">
        <v>19.2189014</v>
      </c>
      <c r="G72" s="18" t="n">
        <v>521.76637446</v>
      </c>
      <c r="H72" s="20" t="n">
        <v>8.76512698</v>
      </c>
      <c r="I72" s="18" t="n">
        <v>533.4139319</v>
      </c>
      <c r="J72" s="20" t="n">
        <v>6.84753102</v>
      </c>
      <c r="K72" s="18" t="n">
        <v>557.78079533</v>
      </c>
      <c r="L72" s="20" t="n">
        <v>8.18044051</v>
      </c>
      <c r="M72" s="18" t="n">
        <v>546.65042563</v>
      </c>
      <c r="N72" s="20" t="n">
        <v>16.25276658</v>
      </c>
      <c r="O72" s="18" t="n">
        <v>557.1966948100001</v>
      </c>
      <c r="P72" s="20" t="n">
        <v>12.909961</v>
      </c>
      <c r="Q72" s="18" t="s">
        <v>404</v>
      </c>
      <c r="R72" s="20" t="s">
        <v>404</v>
      </c>
      <c r="S72" s="18" t="s">
        <v>404</v>
      </c>
      <c r="T72" s="20" t="s">
        <v>404</v>
      </c>
      <c r="U72" s="18" t="s">
        <v>404</v>
      </c>
      <c r="V72" s="20" t="s">
        <v>404</v>
      </c>
      <c r="W72" s="18" t="s">
        <v>404</v>
      </c>
      <c r="X72" s="20" t="s">
        <v>404</v>
      </c>
      <c r="Y72" s="18" t="n">
        <v>546.76766144</v>
      </c>
      <c r="Z72" s="20" t="n">
        <v>29.16943848</v>
      </c>
    </row>
    <row r="73" spans="1:26">
      <c r="A73" s="15" t="s">
        <v>470</v>
      </c>
      <c r="B73" s="17" t="n">
        <v>8249</v>
      </c>
      <c r="C73" s="18">
        <f>(0.0/B73*100)</f>
        <v/>
      </c>
      <c r="D73" s="19" t="n">
        <v>8249</v>
      </c>
      <c r="E73" s="18" t="n">
        <v>378.05584211</v>
      </c>
      <c r="F73" s="20" t="n">
        <v>8.41324105</v>
      </c>
      <c r="G73" s="18" t="n">
        <v>414.0828018</v>
      </c>
      <c r="H73" s="20" t="n">
        <v>7.18671247</v>
      </c>
      <c r="I73" s="18" t="n">
        <v>423.3985206</v>
      </c>
      <c r="J73" s="20" t="n">
        <v>6.7718393</v>
      </c>
      <c r="K73" s="18" t="n">
        <v>411.85544174</v>
      </c>
      <c r="L73" s="20" t="n">
        <v>6.81277669</v>
      </c>
      <c r="M73" s="18" t="n">
        <v>408.33360412</v>
      </c>
      <c r="N73" s="20" t="n">
        <v>13.27907571</v>
      </c>
      <c r="O73" s="18" t="n">
        <v>418.1846016</v>
      </c>
      <c r="P73" s="20" t="n">
        <v>13.3453158</v>
      </c>
      <c r="Q73" s="18" t="s">
        <v>404</v>
      </c>
      <c r="R73" s="20" t="s">
        <v>404</v>
      </c>
      <c r="S73" s="18" t="s">
        <v>404</v>
      </c>
      <c r="T73" s="20" t="s">
        <v>404</v>
      </c>
      <c r="U73" s="18" t="s">
        <v>404</v>
      </c>
      <c r="V73" s="20" t="s">
        <v>404</v>
      </c>
      <c r="W73" s="18" t="s">
        <v>404</v>
      </c>
      <c r="X73" s="20" t="s">
        <v>404</v>
      </c>
      <c r="Y73" s="18" t="n">
        <v>407.89787394</v>
      </c>
      <c r="Z73" s="20" t="n">
        <v>14.94366428</v>
      </c>
    </row>
    <row r="74" spans="1:26">
      <c r="A74" s="15" t="s">
        <v>471</v>
      </c>
      <c r="B74" s="17" t="n">
        <v>4692</v>
      </c>
      <c r="C74" s="18">
        <f>(484.0/B74*100)</f>
        <v/>
      </c>
      <c r="D74" s="19" t="n">
        <v>4208</v>
      </c>
      <c r="E74" s="18" t="n">
        <v>422.77083686</v>
      </c>
      <c r="F74" s="20" t="n">
        <v>7.94900676</v>
      </c>
      <c r="G74" s="18" t="n">
        <v>419.58889384</v>
      </c>
      <c r="H74" s="20" t="n">
        <v>2.47254162</v>
      </c>
      <c r="I74" s="18" t="n">
        <v>405.32108586</v>
      </c>
      <c r="J74" s="20" t="n">
        <v>1.88786926</v>
      </c>
      <c r="K74" s="18" t="n">
        <v>412.28035162</v>
      </c>
      <c r="L74" s="20" t="n">
        <v>4.36172406</v>
      </c>
      <c r="M74" s="18" t="n">
        <v>415.29214794</v>
      </c>
      <c r="N74" s="20" t="n">
        <v>5.47111507</v>
      </c>
      <c r="O74" s="18" t="n">
        <v>505.07838873</v>
      </c>
      <c r="P74" s="20" t="n">
        <v>8.341169750000001</v>
      </c>
      <c r="Q74" s="18" t="s">
        <v>404</v>
      </c>
      <c r="R74" s="20" t="s">
        <v>404</v>
      </c>
      <c r="S74" s="18" t="s">
        <v>404</v>
      </c>
      <c r="T74" s="20" t="s">
        <v>404</v>
      </c>
      <c r="U74" s="18" t="s">
        <v>404</v>
      </c>
      <c r="V74" s="20" t="s">
        <v>404</v>
      </c>
      <c r="W74" s="18" t="s">
        <v>404</v>
      </c>
      <c r="X74" s="20" t="s">
        <v>404</v>
      </c>
      <c r="Y74" s="18" t="n">
        <v>297.93624371</v>
      </c>
      <c r="Z74" s="20" t="n">
        <v>12.45893421</v>
      </c>
    </row>
    <row r="75" spans="1:26">
      <c r="A75" s="15" t="s">
        <v>472</v>
      </c>
      <c r="B75" s="17" t="n">
        <v>5375</v>
      </c>
      <c r="C75" s="18">
        <f>(483.0/B75*100)</f>
        <v/>
      </c>
      <c r="D75" s="19" t="n">
        <v>4892</v>
      </c>
      <c r="E75" s="18" t="n">
        <v>369.62683659</v>
      </c>
      <c r="F75" s="20" t="n">
        <v>5.94325384</v>
      </c>
      <c r="G75" s="18" t="n">
        <v>374.79986215</v>
      </c>
      <c r="H75" s="20" t="n">
        <v>11.33950934</v>
      </c>
      <c r="I75" s="18" t="n">
        <v>370.23623013</v>
      </c>
      <c r="J75" s="20" t="n">
        <v>8.82463278</v>
      </c>
      <c r="K75" s="18" t="n">
        <v>335.30066916</v>
      </c>
      <c r="L75" s="20" t="n">
        <v>9.03497707</v>
      </c>
      <c r="M75" s="18" t="n">
        <v>371.13446168</v>
      </c>
      <c r="N75" s="20" t="n">
        <v>9.08752821</v>
      </c>
      <c r="O75" s="18" t="n">
        <v>327.5899</v>
      </c>
      <c r="P75" s="20" t="n">
        <v>17.57782617</v>
      </c>
      <c r="Q75" s="18" t="s">
        <v>404</v>
      </c>
      <c r="R75" s="20" t="s">
        <v>404</v>
      </c>
      <c r="S75" s="18" t="s">
        <v>404</v>
      </c>
      <c r="T75" s="20" t="s">
        <v>404</v>
      </c>
      <c r="U75" s="18" t="s">
        <v>404</v>
      </c>
      <c r="V75" s="20" t="s">
        <v>404</v>
      </c>
      <c r="W75" s="18" t="s">
        <v>404</v>
      </c>
      <c r="X75" s="20" t="s">
        <v>404</v>
      </c>
      <c r="Y75" s="18" t="n">
        <v>364.24471768</v>
      </c>
      <c r="Z75" s="20" t="n">
        <v>18.15648153</v>
      </c>
    </row>
    <row r="76" spans="1:26">
      <c r="A76" s="15" t="s">
        <v>473</v>
      </c>
      <c r="B76" s="17" t="n">
        <v>14167</v>
      </c>
      <c r="C76" s="18">
        <f>(1400.0/B76*100)</f>
        <v/>
      </c>
      <c r="D76" s="19" t="n">
        <v>12767</v>
      </c>
      <c r="E76" s="18" t="n">
        <v>426.875525</v>
      </c>
      <c r="F76" s="20" t="n">
        <v>27.93784929</v>
      </c>
      <c r="G76" s="18" t="n">
        <v>434.64071324</v>
      </c>
      <c r="H76" s="20" t="n">
        <v>11.85230675</v>
      </c>
      <c r="I76" s="18" t="n">
        <v>427.78087056</v>
      </c>
      <c r="J76" s="20" t="n">
        <v>6.25336488</v>
      </c>
      <c r="K76" s="18" t="n">
        <v>440.49259108</v>
      </c>
      <c r="L76" s="20" t="n">
        <v>5.60571074</v>
      </c>
      <c r="M76" s="18" t="n">
        <v>413.45673755</v>
      </c>
      <c r="N76" s="20" t="n">
        <v>4.81578742</v>
      </c>
      <c r="O76" s="18" t="n">
        <v>425.81760839</v>
      </c>
      <c r="P76" s="20" t="n">
        <v>10.70062329</v>
      </c>
      <c r="Q76" s="18" t="s">
        <v>404</v>
      </c>
      <c r="R76" s="20" t="s">
        <v>404</v>
      </c>
      <c r="S76" s="18" t="s">
        <v>404</v>
      </c>
      <c r="T76" s="20" t="s">
        <v>404</v>
      </c>
      <c r="U76" s="18" t="s">
        <v>404</v>
      </c>
      <c r="V76" s="20" t="s">
        <v>404</v>
      </c>
      <c r="W76" s="18" t="s">
        <v>404</v>
      </c>
      <c r="X76" s="20" t="s">
        <v>404</v>
      </c>
      <c r="Y76" s="18" t="n">
        <v>423.40813546</v>
      </c>
      <c r="Z76" s="20" t="n">
        <v>6.54233269</v>
      </c>
    </row>
    <row r="77" spans="1:26">
      <c r="A77" s="15" t="s">
        <v>474</v>
      </c>
      <c r="B77" s="17" t="n">
        <v>6062</v>
      </c>
      <c r="C77" s="18">
        <f>(0.0/B77*100)</f>
        <v/>
      </c>
      <c r="D77" s="19" t="n">
        <v>6062</v>
      </c>
      <c r="E77" s="18" t="n">
        <v>446.59711669</v>
      </c>
      <c r="F77" s="20" t="n">
        <v>15.62321303</v>
      </c>
      <c r="G77" s="18" t="n">
        <v>420.85447285</v>
      </c>
      <c r="H77" s="20" t="n">
        <v>8.89483527</v>
      </c>
      <c r="I77" s="18" t="n">
        <v>416.3993336</v>
      </c>
      <c r="J77" s="20" t="n">
        <v>5.48866735</v>
      </c>
      <c r="K77" s="18" t="n">
        <v>424.02423887</v>
      </c>
      <c r="L77" s="20" t="n">
        <v>6.62923039</v>
      </c>
      <c r="M77" s="18" t="n">
        <v>395.75599969</v>
      </c>
      <c r="N77" s="20" t="n">
        <v>6.467638</v>
      </c>
      <c r="O77" s="18" t="n">
        <v>421.02842924</v>
      </c>
      <c r="P77" s="20" t="n">
        <v>13.22837462</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498.81676807</v>
      </c>
      <c r="H78" s="20" t="n">
        <v>9.85664264</v>
      </c>
      <c r="I78" s="18" t="n">
        <v>487.63449788</v>
      </c>
      <c r="J78" s="20" t="n">
        <v>9.148323209999999</v>
      </c>
      <c r="K78" s="18" t="n">
        <v>492.78340807</v>
      </c>
      <c r="L78" s="20" t="n">
        <v>5.84580043</v>
      </c>
      <c r="M78" s="18" t="n">
        <v>538.18751375</v>
      </c>
      <c r="N78" s="20" t="n">
        <v>29.70697722</v>
      </c>
      <c r="O78" s="18" t="n">
        <v>458.31913465</v>
      </c>
      <c r="P78" s="20" t="n">
        <v>22.9603438</v>
      </c>
      <c r="Q78" s="18" t="s">
        <v>404</v>
      </c>
      <c r="R78" s="20" t="s">
        <v>404</v>
      </c>
      <c r="S78" s="18" t="s">
        <v>404</v>
      </c>
      <c r="T78" s="20" t="s">
        <v>404</v>
      </c>
      <c r="U78" s="18" t="s">
        <v>404</v>
      </c>
      <c r="V78" s="20" t="s">
        <v>404</v>
      </c>
      <c r="W78" s="18" t="n">
        <v>435.67954571</v>
      </c>
      <c r="X78" s="20" t="n">
        <v>10.17204887</v>
      </c>
      <c r="Y78" s="18" t="s">
        <v>404</v>
      </c>
      <c r="Z78" s="20" t="s">
        <v>404</v>
      </c>
    </row>
    <row customHeight="1" ht="25" r="79" spans="1:26">
      <c r="A79" s="15" t="s">
        <v>476</v>
      </c>
      <c r="B79" s="17" t="n">
        <v>1657</v>
      </c>
      <c r="C79" s="18">
        <f>(21.0/B79*100)</f>
        <v/>
      </c>
      <c r="D79" s="19" t="n">
        <v>1636</v>
      </c>
      <c r="E79" s="18" t="n">
        <v>481.57470076</v>
      </c>
      <c r="F79" s="20" t="n">
        <v>35.66341438</v>
      </c>
      <c r="G79" s="18" t="n">
        <v>468.18593917</v>
      </c>
      <c r="H79" s="20" t="n">
        <v>22.61804691</v>
      </c>
      <c r="I79" s="18" t="n">
        <v>453.32714375</v>
      </c>
      <c r="J79" s="20" t="n">
        <v>12.51145606</v>
      </c>
      <c r="K79" s="18" t="n">
        <v>449.50451266</v>
      </c>
      <c r="L79" s="20" t="n">
        <v>21.61639197</v>
      </c>
      <c r="M79" s="18" t="n">
        <v>455.40393852</v>
      </c>
      <c r="N79" s="20" t="n">
        <v>13.46186491</v>
      </c>
      <c r="O79" s="18" t="n">
        <v>439.54040888</v>
      </c>
      <c r="P79" s="20" t="n">
        <v>20.36477011</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s">
        <v>404</v>
      </c>
      <c r="F80" s="20" t="s">
        <v>404</v>
      </c>
      <c r="G80" s="18" t="n">
        <v>449.4820691</v>
      </c>
      <c r="H80" s="20" t="n">
        <v>12.84179459</v>
      </c>
      <c r="I80" s="18" t="n">
        <v>451.30592957</v>
      </c>
      <c r="J80" s="20" t="n">
        <v>9.73381331</v>
      </c>
      <c r="K80" s="18" t="n">
        <v>460.52882921</v>
      </c>
      <c r="L80" s="20" t="n">
        <v>7.30648614</v>
      </c>
      <c r="M80" s="18" t="n">
        <v>460.04752793</v>
      </c>
      <c r="N80" s="20" t="n">
        <v>10.10832874</v>
      </c>
      <c r="O80" s="18" t="n">
        <v>470.99967022</v>
      </c>
      <c r="P80" s="20" t="n">
        <v>10.89579016</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460.631025</v>
      </c>
      <c r="H81" s="20" t="n">
        <v>20.39190912</v>
      </c>
      <c r="I81" s="18" t="n">
        <v>447.453047</v>
      </c>
      <c r="J81" s="20" t="n">
        <v>5.63571887</v>
      </c>
      <c r="K81" s="18" t="n">
        <v>446.54182176</v>
      </c>
      <c r="L81" s="20" t="n">
        <v>5.67544682</v>
      </c>
      <c r="M81" s="18" t="n">
        <v>445.92759485</v>
      </c>
      <c r="N81" s="20" t="n">
        <v>10.22792115</v>
      </c>
      <c r="O81" s="18" t="n">
        <v>428.63318771</v>
      </c>
      <c r="P81" s="20" t="n">
        <v>10.32060128</v>
      </c>
      <c r="Q81" s="18" t="s">
        <v>404</v>
      </c>
      <c r="R81" s="20" t="s">
        <v>404</v>
      </c>
      <c r="S81" s="18" t="s">
        <v>404</v>
      </c>
      <c r="T81" s="20" t="s">
        <v>404</v>
      </c>
      <c r="U81" s="18" t="s">
        <v>404</v>
      </c>
      <c r="V81" s="20" t="s">
        <v>404</v>
      </c>
      <c r="W81" s="18" t="s">
        <v>404</v>
      </c>
      <c r="X81" s="20" t="s">
        <v>404</v>
      </c>
      <c r="Y81" s="18" t="n">
        <v>439.4965109</v>
      </c>
      <c r="Z81" s="20" t="n">
        <v>14.06869307</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533</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s">
        <v>404</v>
      </c>
      <c r="F7" s="20" t="s">
        <v>404</v>
      </c>
      <c r="G7" s="18" t="n">
        <v>506.58346453</v>
      </c>
      <c r="H7" s="20" t="n">
        <v>7.00643474</v>
      </c>
      <c r="I7" s="18" t="n">
        <v>499.181804</v>
      </c>
      <c r="J7" s="20" t="n">
        <v>4.39890752</v>
      </c>
      <c r="K7" s="18" t="n">
        <v>496.12509253</v>
      </c>
      <c r="L7" s="20" t="n">
        <v>4.35225002</v>
      </c>
      <c r="M7" s="18" t="n">
        <v>488.21164255</v>
      </c>
      <c r="N7" s="20" t="n">
        <v>4.3415511</v>
      </c>
      <c r="O7" s="18" t="n">
        <v>493.73059332</v>
      </c>
      <c r="P7" s="20" t="n">
        <v>4.92391391</v>
      </c>
      <c r="Q7" s="18" t="s">
        <v>404</v>
      </c>
      <c r="R7" s="20" t="s">
        <v>404</v>
      </c>
      <c r="S7" s="18" t="s">
        <v>404</v>
      </c>
      <c r="T7" s="20" t="s">
        <v>404</v>
      </c>
      <c r="U7" s="18" t="s">
        <v>404</v>
      </c>
      <c r="V7" s="20" t="s">
        <v>404</v>
      </c>
      <c r="W7" s="18" t="s">
        <v>404</v>
      </c>
      <c r="X7" s="20" t="s">
        <v>404</v>
      </c>
      <c r="Y7" s="18" t="n">
        <v>481.18731486</v>
      </c>
      <c r="Z7" s="20" t="n">
        <v>7.74421643</v>
      </c>
    </row>
    <row r="8" spans="1:26">
      <c r="A8" s="15" t="s">
        <v>405</v>
      </c>
      <c r="B8" s="17" t="n">
        <v>7007</v>
      </c>
      <c r="C8" s="18">
        <f>(0.0/B8*100)</f>
        <v/>
      </c>
      <c r="D8" s="19" t="n">
        <v>7007</v>
      </c>
      <c r="E8" s="18" t="n">
        <v>503.6951884</v>
      </c>
      <c r="F8" s="20" t="n">
        <v>37.95371484</v>
      </c>
      <c r="G8" s="18" t="n">
        <v>512.84401455</v>
      </c>
      <c r="H8" s="20" t="n">
        <v>7.16673646</v>
      </c>
      <c r="I8" s="18" t="n">
        <v>492.26003278</v>
      </c>
      <c r="J8" s="20" t="n">
        <v>6.39094558</v>
      </c>
      <c r="K8" s="18" t="n">
        <v>486.81301219</v>
      </c>
      <c r="L8" s="20" t="n">
        <v>13.21250583</v>
      </c>
      <c r="M8" s="18" t="n">
        <v>477.26802812</v>
      </c>
      <c r="N8" s="20" t="n">
        <v>18.17011549</v>
      </c>
      <c r="O8" s="18" t="n">
        <v>509.21520697</v>
      </c>
      <c r="P8" s="20" t="n">
        <v>16.36740325</v>
      </c>
      <c r="Q8" s="18" t="s">
        <v>404</v>
      </c>
      <c r="R8" s="20" t="s">
        <v>404</v>
      </c>
      <c r="S8" s="18" t="s">
        <v>404</v>
      </c>
      <c r="T8" s="20" t="s">
        <v>404</v>
      </c>
      <c r="U8" s="18" t="s">
        <v>404</v>
      </c>
      <c r="V8" s="20" t="s">
        <v>404</v>
      </c>
      <c r="W8" s="18" t="s">
        <v>404</v>
      </c>
      <c r="X8" s="20" t="s">
        <v>404</v>
      </c>
      <c r="Y8" s="18" t="n">
        <v>467.0739739</v>
      </c>
      <c r="Z8" s="20" t="n">
        <v>24.26906682</v>
      </c>
    </row>
    <row r="9" spans="1:26">
      <c r="A9" s="15" t="s">
        <v>406</v>
      </c>
      <c r="B9" s="17" t="n">
        <v>9651</v>
      </c>
      <c r="C9" s="18">
        <f>(200.0/B9*100)</f>
        <v/>
      </c>
      <c r="D9" s="19" t="n">
        <v>9451</v>
      </c>
      <c r="E9" s="18" t="n">
        <v>504.27429102</v>
      </c>
      <c r="F9" s="20" t="n">
        <v>10.8923137</v>
      </c>
      <c r="G9" s="18" t="n">
        <v>523.0751514999999</v>
      </c>
      <c r="H9" s="20" t="n">
        <v>8.65971736</v>
      </c>
      <c r="I9" s="18" t="n">
        <v>501.55652454</v>
      </c>
      <c r="J9" s="20" t="n">
        <v>6.32677965</v>
      </c>
      <c r="K9" s="18" t="n">
        <v>502.75784581</v>
      </c>
      <c r="L9" s="20" t="n">
        <v>10.5987886</v>
      </c>
      <c r="M9" s="18" t="n">
        <v>495.27179166</v>
      </c>
      <c r="N9" s="20" t="n">
        <v>17.88137857</v>
      </c>
      <c r="O9" s="18" t="n">
        <v>520.21709248</v>
      </c>
      <c r="P9" s="20" t="n">
        <v>11.86231034</v>
      </c>
      <c r="Q9" s="18" t="s">
        <v>404</v>
      </c>
      <c r="R9" s="20" t="s">
        <v>404</v>
      </c>
      <c r="S9" s="18" t="s">
        <v>404</v>
      </c>
      <c r="T9" s="20" t="s">
        <v>404</v>
      </c>
      <c r="U9" s="18" t="s">
        <v>404</v>
      </c>
      <c r="V9" s="20" t="s">
        <v>404</v>
      </c>
      <c r="W9" s="18" t="s">
        <v>404</v>
      </c>
      <c r="X9" s="20" t="s">
        <v>404</v>
      </c>
      <c r="Y9" s="18" t="n">
        <v>486.5635364</v>
      </c>
      <c r="Z9" s="20" t="n">
        <v>13.69101997</v>
      </c>
    </row>
    <row r="10" spans="1:26">
      <c r="A10" s="15" t="s">
        <v>407</v>
      </c>
      <c r="B10" s="17" t="n">
        <v>20058</v>
      </c>
      <c r="C10" s="18">
        <f>(2798.0/B10*100)</f>
        <v/>
      </c>
      <c r="D10" s="19" t="n">
        <v>17260</v>
      </c>
      <c r="E10" s="18" t="n">
        <v>523.17809272</v>
      </c>
      <c r="F10" s="20" t="n">
        <v>25.10951979</v>
      </c>
      <c r="G10" s="18" t="n">
        <v>512.7537209</v>
      </c>
      <c r="H10" s="20" t="n">
        <v>7.96072472</v>
      </c>
      <c r="I10" s="18" t="n">
        <v>521.75163561</v>
      </c>
      <c r="J10" s="20" t="n">
        <v>4.94588089</v>
      </c>
      <c r="K10" s="18" t="n">
        <v>515.4458474100001</v>
      </c>
      <c r="L10" s="20" t="n">
        <v>4.0047374</v>
      </c>
      <c r="M10" s="18" t="n">
        <v>513.80015845</v>
      </c>
      <c r="N10" s="20" t="n">
        <v>8.88957182</v>
      </c>
      <c r="O10" s="18" t="n">
        <v>507.40987182</v>
      </c>
      <c r="P10" s="20" t="n">
        <v>5.32643495</v>
      </c>
      <c r="Q10" s="18" t="s">
        <v>404</v>
      </c>
      <c r="R10" s="20" t="s">
        <v>404</v>
      </c>
      <c r="S10" s="18" t="s">
        <v>404</v>
      </c>
      <c r="T10" s="20" t="s">
        <v>404</v>
      </c>
      <c r="U10" s="18" t="s">
        <v>404</v>
      </c>
      <c r="V10" s="20" t="s">
        <v>404</v>
      </c>
      <c r="W10" s="18" t="s">
        <v>404</v>
      </c>
      <c r="X10" s="20" t="s">
        <v>404</v>
      </c>
      <c r="Y10" s="18" t="n">
        <v>545.99624216</v>
      </c>
      <c r="Z10" s="20" t="n">
        <v>10.40151312</v>
      </c>
    </row>
    <row r="11" spans="1:26">
      <c r="A11" s="15" t="s">
        <v>408</v>
      </c>
      <c r="B11" s="17" t="n">
        <v>7053</v>
      </c>
      <c r="C11" s="18">
        <f>(137.0/B11*100)</f>
        <v/>
      </c>
      <c r="D11" s="19" t="n">
        <v>6916</v>
      </c>
      <c r="E11" s="18" t="s">
        <v>404</v>
      </c>
      <c r="F11" s="20" t="s">
        <v>404</v>
      </c>
      <c r="G11" s="18" t="n">
        <v>414.42571255</v>
      </c>
      <c r="H11" s="20" t="n">
        <v>11.31517646</v>
      </c>
      <c r="I11" s="18" t="n">
        <v>420.07813886</v>
      </c>
      <c r="J11" s="20" t="n">
        <v>9.14146934</v>
      </c>
      <c r="K11" s="18" t="n">
        <v>417.86941581</v>
      </c>
      <c r="L11" s="20" t="n">
        <v>6.15232262</v>
      </c>
      <c r="M11" s="18" t="n">
        <v>437.62430171</v>
      </c>
      <c r="N11" s="20" t="n">
        <v>11.70804153</v>
      </c>
      <c r="O11" s="18" t="n">
        <v>436.12491813</v>
      </c>
      <c r="P11" s="20" t="n">
        <v>7.31342033</v>
      </c>
      <c r="Q11" s="18" t="s">
        <v>404</v>
      </c>
      <c r="R11" s="20" t="s">
        <v>404</v>
      </c>
      <c r="S11" s="18" t="s">
        <v>404</v>
      </c>
      <c r="T11" s="20" t="s">
        <v>404</v>
      </c>
      <c r="U11" s="18" t="s">
        <v>404</v>
      </c>
      <c r="V11" s="20" t="s">
        <v>404</v>
      </c>
      <c r="W11" s="18" t="s">
        <v>404</v>
      </c>
      <c r="X11" s="20" t="s">
        <v>404</v>
      </c>
      <c r="Y11" s="18" t="n">
        <v>418.80447855</v>
      </c>
      <c r="Z11" s="20" t="n">
        <v>20.10284734</v>
      </c>
    </row>
    <row r="12" spans="1:26">
      <c r="A12" s="15" t="s">
        <v>409</v>
      </c>
      <c r="B12" s="17" t="n">
        <v>6894</v>
      </c>
      <c r="C12" s="18">
        <f>(106.0/B12*100)</f>
        <v/>
      </c>
      <c r="D12" s="19" t="n">
        <v>6788</v>
      </c>
      <c r="E12" s="18" t="s">
        <v>404</v>
      </c>
      <c r="F12" s="20" t="s">
        <v>404</v>
      </c>
      <c r="G12" s="18" t="n">
        <v>489.71483361</v>
      </c>
      <c r="H12" s="20" t="n">
        <v>9.43962707</v>
      </c>
      <c r="I12" s="18" t="n">
        <v>497.6606687</v>
      </c>
      <c r="J12" s="20" t="n">
        <v>5.49972048</v>
      </c>
      <c r="K12" s="18" t="n">
        <v>487.63554442</v>
      </c>
      <c r="L12" s="20" t="n">
        <v>6.39229503</v>
      </c>
      <c r="M12" s="18" t="n">
        <v>500.45107587</v>
      </c>
      <c r="N12" s="20" t="n">
        <v>7.00437373</v>
      </c>
      <c r="O12" s="18" t="n">
        <v>482.2525387</v>
      </c>
      <c r="P12" s="20" t="n">
        <v>10.41166567</v>
      </c>
      <c r="Q12" s="18" t="s">
        <v>404</v>
      </c>
      <c r="R12" s="20" t="s">
        <v>404</v>
      </c>
      <c r="S12" s="18" t="s">
        <v>404</v>
      </c>
      <c r="T12" s="20" t="s">
        <v>404</v>
      </c>
      <c r="U12" s="18" t="s">
        <v>404</v>
      </c>
      <c r="V12" s="20" t="s">
        <v>404</v>
      </c>
      <c r="W12" s="18" t="s">
        <v>404</v>
      </c>
      <c r="X12" s="20" t="s">
        <v>404</v>
      </c>
      <c r="Y12" s="18" t="n">
        <v>471.91666549</v>
      </c>
      <c r="Z12" s="20" t="n">
        <v>14.92887493</v>
      </c>
    </row>
    <row r="13" spans="1:26">
      <c r="A13" s="15" t="s">
        <v>410</v>
      </c>
      <c r="B13" s="17" t="n">
        <v>7161</v>
      </c>
      <c r="C13" s="18">
        <f>(1175.0/B13*100)</f>
        <v/>
      </c>
      <c r="D13" s="19" t="n">
        <v>5986</v>
      </c>
      <c r="E13" s="18" t="n">
        <v>513.00055431</v>
      </c>
      <c r="F13" s="20" t="n">
        <v>12.74119696</v>
      </c>
      <c r="G13" s="18" t="n">
        <v>511.91133505</v>
      </c>
      <c r="H13" s="20" t="n">
        <v>4.03020048</v>
      </c>
      <c r="I13" s="18" t="n">
        <v>512.52329658</v>
      </c>
      <c r="J13" s="20" t="n">
        <v>5.21642679</v>
      </c>
      <c r="K13" s="18" t="n">
        <v>507.79503636</v>
      </c>
      <c r="L13" s="20" t="n">
        <v>5.63211464</v>
      </c>
      <c r="M13" s="18" t="n">
        <v>512.04065454</v>
      </c>
      <c r="N13" s="20" t="n">
        <v>9.555739669999999</v>
      </c>
      <c r="O13" s="18" t="n">
        <v>502.88649328</v>
      </c>
      <c r="P13" s="20" t="n">
        <v>6.68497807</v>
      </c>
      <c r="Q13" s="18" t="s">
        <v>404</v>
      </c>
      <c r="R13" s="20" t="s">
        <v>404</v>
      </c>
      <c r="S13" s="18" t="s">
        <v>404</v>
      </c>
      <c r="T13" s="20" t="s">
        <v>404</v>
      </c>
      <c r="U13" s="18" t="s">
        <v>404</v>
      </c>
      <c r="V13" s="20" t="s">
        <v>404</v>
      </c>
      <c r="W13" s="18" t="s">
        <v>404</v>
      </c>
      <c r="X13" s="20" t="s">
        <v>404</v>
      </c>
      <c r="Y13" s="18" t="n">
        <v>506.60510732</v>
      </c>
      <c r="Z13" s="20" t="n">
        <v>7.1395045</v>
      </c>
    </row>
    <row r="14" spans="1:26">
      <c r="A14" s="15" t="s">
        <v>411</v>
      </c>
      <c r="B14" s="17" t="n">
        <v>5587</v>
      </c>
      <c r="C14" s="18">
        <f>(0.0/B14*100)</f>
        <v/>
      </c>
      <c r="D14" s="19" t="n">
        <v>5587</v>
      </c>
      <c r="E14" s="18" t="n">
        <v>543.6835638</v>
      </c>
      <c r="F14" s="20" t="n">
        <v>8.218521470000001</v>
      </c>
      <c r="G14" s="18" t="n">
        <v>519.60149603</v>
      </c>
      <c r="H14" s="20" t="n">
        <v>5.44429165</v>
      </c>
      <c r="I14" s="18" t="n">
        <v>525.0585677399999</v>
      </c>
      <c r="J14" s="20" t="n">
        <v>3.27793553</v>
      </c>
      <c r="K14" s="18" t="n">
        <v>518.8668199799999</v>
      </c>
      <c r="L14" s="20" t="n">
        <v>3.8567322</v>
      </c>
      <c r="M14" s="18" t="n">
        <v>504.79740528</v>
      </c>
      <c r="N14" s="20" t="n">
        <v>7.77047633</v>
      </c>
      <c r="O14" s="18" t="n">
        <v>518.90423273</v>
      </c>
      <c r="P14" s="20" t="n">
        <v>6.10581307</v>
      </c>
      <c r="Q14" s="18" t="s">
        <v>404</v>
      </c>
      <c r="R14" s="20" t="s">
        <v>404</v>
      </c>
      <c r="S14" s="18" t="s">
        <v>404</v>
      </c>
      <c r="T14" s="20" t="s">
        <v>404</v>
      </c>
      <c r="U14" s="18" t="s">
        <v>404</v>
      </c>
      <c r="V14" s="20" t="s">
        <v>404</v>
      </c>
      <c r="W14" s="18" t="s">
        <v>404</v>
      </c>
      <c r="X14" s="20" t="s">
        <v>404</v>
      </c>
      <c r="Y14" s="18" t="n">
        <v>525.17163879</v>
      </c>
      <c r="Z14" s="20" t="n">
        <v>15.88247074</v>
      </c>
    </row>
    <row r="15" spans="1:26">
      <c r="A15" s="15" t="s">
        <v>412</v>
      </c>
      <c r="B15" s="17" t="n">
        <v>5882</v>
      </c>
      <c r="C15" s="18">
        <f>(0.0/B15*100)</f>
        <v/>
      </c>
      <c r="D15" s="19" t="n">
        <v>5882</v>
      </c>
      <c r="E15" s="18" t="n">
        <v>502.72950345</v>
      </c>
      <c r="F15" s="20" t="n">
        <v>22.46632785</v>
      </c>
      <c r="G15" s="18" t="n">
        <v>511.77569298</v>
      </c>
      <c r="H15" s="20" t="n">
        <v>3.91807614</v>
      </c>
      <c r="I15" s="18" t="n">
        <v>509.22862724</v>
      </c>
      <c r="J15" s="20" t="n">
        <v>3.90594328</v>
      </c>
      <c r="K15" s="18" t="n">
        <v>511.10567661</v>
      </c>
      <c r="L15" s="20" t="n">
        <v>4.54608068</v>
      </c>
      <c r="M15" s="18" t="n">
        <v>510.57745872</v>
      </c>
      <c r="N15" s="20" t="n">
        <v>12.53108485</v>
      </c>
      <c r="O15" s="18" t="n">
        <v>517.71517293</v>
      </c>
      <c r="P15" s="20" t="n">
        <v>16.92575834</v>
      </c>
      <c r="Q15" s="18" t="s">
        <v>404</v>
      </c>
      <c r="R15" s="20" t="s">
        <v>404</v>
      </c>
      <c r="S15" s="18" t="s">
        <v>404</v>
      </c>
      <c r="T15" s="20" t="s">
        <v>404</v>
      </c>
      <c r="U15" s="18" t="s">
        <v>404</v>
      </c>
      <c r="V15" s="20" t="s">
        <v>404</v>
      </c>
      <c r="W15" s="18" t="s">
        <v>404</v>
      </c>
      <c r="X15" s="20" t="s">
        <v>404</v>
      </c>
      <c r="Y15" s="18" t="n">
        <v>527.53558387</v>
      </c>
      <c r="Z15" s="20" t="n">
        <v>20.88187106</v>
      </c>
    </row>
    <row r="16" spans="1:26">
      <c r="A16" s="15" t="s">
        <v>413</v>
      </c>
      <c r="B16" s="17" t="n">
        <v>6108</v>
      </c>
      <c r="C16" s="18">
        <f>(364.0/B16*100)</f>
        <v/>
      </c>
      <c r="D16" s="19" t="n">
        <v>5744</v>
      </c>
      <c r="E16" s="18" t="n">
        <v>471.88955791</v>
      </c>
      <c r="F16" s="20" t="n">
        <v>37.85021893</v>
      </c>
      <c r="G16" s="18" t="n">
        <v>484.52920686</v>
      </c>
      <c r="H16" s="20" t="n">
        <v>8.72532185</v>
      </c>
      <c r="I16" s="18" t="n">
        <v>509.50062129</v>
      </c>
      <c r="J16" s="20" t="n">
        <v>6.97071388</v>
      </c>
      <c r="K16" s="18" t="n">
        <v>479.99638056</v>
      </c>
      <c r="L16" s="20" t="n">
        <v>10.97416491</v>
      </c>
      <c r="M16" s="18" t="n">
        <v>496.23919171</v>
      </c>
      <c r="N16" s="20" t="n">
        <v>15.72071141</v>
      </c>
      <c r="O16" s="18" t="n">
        <v>499.50145171</v>
      </c>
      <c r="P16" s="20" t="n">
        <v>12.3498162</v>
      </c>
      <c r="Q16" s="18" t="s">
        <v>404</v>
      </c>
      <c r="R16" s="20" t="s">
        <v>404</v>
      </c>
      <c r="S16" s="18" t="s">
        <v>404</v>
      </c>
      <c r="T16" s="20" t="s">
        <v>404</v>
      </c>
      <c r="U16" s="18" t="s">
        <v>404</v>
      </c>
      <c r="V16" s="20" t="s">
        <v>404</v>
      </c>
      <c r="W16" s="18" t="s">
        <v>404</v>
      </c>
      <c r="X16" s="20" t="s">
        <v>404</v>
      </c>
      <c r="Y16" s="18" t="n">
        <v>460.99709537</v>
      </c>
      <c r="Z16" s="20" t="n">
        <v>23.57828117</v>
      </c>
    </row>
    <row r="17" spans="1:26">
      <c r="A17" s="15" t="s">
        <v>414</v>
      </c>
      <c r="B17" s="17" t="n">
        <v>6504</v>
      </c>
      <c r="C17" s="18">
        <f>(1325.0/B17*100)</f>
        <v/>
      </c>
      <c r="D17" s="19" t="n">
        <v>5179</v>
      </c>
      <c r="E17" s="18" t="s">
        <v>404</v>
      </c>
      <c r="F17" s="20" t="s">
        <v>404</v>
      </c>
      <c r="G17" s="18" t="n">
        <v>505.14659596</v>
      </c>
      <c r="H17" s="20" t="n">
        <v>8.96646514</v>
      </c>
      <c r="I17" s="18" t="n">
        <v>499.58808303</v>
      </c>
      <c r="J17" s="20" t="n">
        <v>7.57623123</v>
      </c>
      <c r="K17" s="18" t="n">
        <v>509.40244861</v>
      </c>
      <c r="L17" s="20" t="n">
        <v>9.30461163</v>
      </c>
      <c r="M17" s="18" t="n">
        <v>494.97781603</v>
      </c>
      <c r="N17" s="20" t="n">
        <v>10.90005093</v>
      </c>
      <c r="O17" s="18" t="n">
        <v>519.69404423</v>
      </c>
      <c r="P17" s="20" t="n">
        <v>16.28588885</v>
      </c>
      <c r="Q17" s="18" t="s">
        <v>404</v>
      </c>
      <c r="R17" s="20" t="s">
        <v>404</v>
      </c>
      <c r="S17" s="18" t="s">
        <v>404</v>
      </c>
      <c r="T17" s="20" t="s">
        <v>404</v>
      </c>
      <c r="U17" s="18" t="s">
        <v>404</v>
      </c>
      <c r="V17" s="20" t="s">
        <v>404</v>
      </c>
      <c r="W17" s="18" t="s">
        <v>404</v>
      </c>
      <c r="X17" s="20" t="s">
        <v>404</v>
      </c>
      <c r="Y17" s="18" t="n">
        <v>541.04343463</v>
      </c>
      <c r="Z17" s="20" t="n">
        <v>13.74364376</v>
      </c>
    </row>
    <row r="18" spans="1:26">
      <c r="A18" s="15" t="s">
        <v>415</v>
      </c>
      <c r="B18" s="17" t="n">
        <v>5532</v>
      </c>
      <c r="C18" s="18">
        <f>(0.0/B18*100)</f>
        <v/>
      </c>
      <c r="D18" s="19" t="n">
        <v>5532</v>
      </c>
      <c r="E18" s="18" t="n">
        <v>404.6027906</v>
      </c>
      <c r="F18" s="20" t="n">
        <v>26.70996412</v>
      </c>
      <c r="G18" s="18" t="n">
        <v>457.5638342</v>
      </c>
      <c r="H18" s="20" t="n">
        <v>8.97447738</v>
      </c>
      <c r="I18" s="18" t="n">
        <v>446.39615474</v>
      </c>
      <c r="J18" s="20" t="n">
        <v>10.86157824</v>
      </c>
      <c r="K18" s="18" t="n">
        <v>451.25143563</v>
      </c>
      <c r="L18" s="20" t="n">
        <v>5.29475535</v>
      </c>
      <c r="M18" s="18" t="n">
        <v>458.22532858</v>
      </c>
      <c r="N18" s="20" t="n">
        <v>10.80100804</v>
      </c>
      <c r="O18" s="18" t="n">
        <v>467.59308591</v>
      </c>
      <c r="P18" s="20" t="n">
        <v>8.98266042</v>
      </c>
      <c r="Q18" s="18" t="s">
        <v>404</v>
      </c>
      <c r="R18" s="20" t="s">
        <v>404</v>
      </c>
      <c r="S18" s="18" t="s">
        <v>404</v>
      </c>
      <c r="T18" s="20" t="s">
        <v>404</v>
      </c>
      <c r="U18" s="18" t="s">
        <v>404</v>
      </c>
      <c r="V18" s="20" t="s">
        <v>404</v>
      </c>
      <c r="W18" s="18" t="s">
        <v>404</v>
      </c>
      <c r="X18" s="20" t="s">
        <v>404</v>
      </c>
      <c r="Y18" s="18" t="n">
        <v>461.96710075</v>
      </c>
      <c r="Z18" s="20" t="n">
        <v>30.25751116</v>
      </c>
    </row>
    <row r="19" spans="1:26">
      <c r="A19" s="15" t="s">
        <v>416</v>
      </c>
      <c r="B19" s="17" t="n">
        <v>5658</v>
      </c>
      <c r="C19" s="18">
        <f>(327.0/B19*100)</f>
        <v/>
      </c>
      <c r="D19" s="19" t="n">
        <v>5331</v>
      </c>
      <c r="E19" s="18" t="s">
        <v>404</v>
      </c>
      <c r="F19" s="20" t="s">
        <v>404</v>
      </c>
      <c r="G19" s="18" t="n">
        <v>474.36089539</v>
      </c>
      <c r="H19" s="20" t="n">
        <v>28.23023624</v>
      </c>
      <c r="I19" s="18" t="n">
        <v>506.38790481</v>
      </c>
      <c r="J19" s="20" t="n">
        <v>10.53747538</v>
      </c>
      <c r="K19" s="18" t="n">
        <v>457.69790196</v>
      </c>
      <c r="L19" s="20" t="n">
        <v>7.34478315</v>
      </c>
      <c r="M19" s="18" t="n">
        <v>481.07862287</v>
      </c>
      <c r="N19" s="20" t="n">
        <v>10.80427924</v>
      </c>
      <c r="O19" s="18" t="n">
        <v>479.94264143</v>
      </c>
      <c r="P19" s="20" t="n">
        <v>9.599879120000001</v>
      </c>
      <c r="Q19" s="18" t="s">
        <v>404</v>
      </c>
      <c r="R19" s="20" t="s">
        <v>404</v>
      </c>
      <c r="S19" s="18" t="s">
        <v>404</v>
      </c>
      <c r="T19" s="20" t="s">
        <v>404</v>
      </c>
      <c r="U19" s="18" t="s">
        <v>404</v>
      </c>
      <c r="V19" s="20" t="s">
        <v>404</v>
      </c>
      <c r="W19" s="18" t="s">
        <v>404</v>
      </c>
      <c r="X19" s="20" t="s">
        <v>404</v>
      </c>
      <c r="Y19" s="18" t="n">
        <v>506.97961024</v>
      </c>
      <c r="Z19" s="20" t="n">
        <v>23.52350289</v>
      </c>
    </row>
    <row r="20" spans="1:26">
      <c r="A20" s="15" t="s">
        <v>417</v>
      </c>
      <c r="B20" s="17" t="n">
        <v>3371</v>
      </c>
      <c r="C20" s="18">
        <f>(24.0/B20*100)</f>
        <v/>
      </c>
      <c r="D20" s="19" t="n">
        <v>3347</v>
      </c>
      <c r="E20" s="18" t="n">
        <v>499.43094506</v>
      </c>
      <c r="F20" s="20" t="n">
        <v>11.75151677</v>
      </c>
      <c r="G20" s="18" t="n">
        <v>490.03148531</v>
      </c>
      <c r="H20" s="20" t="n">
        <v>3.89411822</v>
      </c>
      <c r="I20" s="18" t="n">
        <v>487.10340627</v>
      </c>
      <c r="J20" s="20" t="n">
        <v>2.90751731</v>
      </c>
      <c r="K20" s="18" t="n">
        <v>485.46320256</v>
      </c>
      <c r="L20" s="20" t="n">
        <v>3.82895275</v>
      </c>
      <c r="M20" s="18" t="n">
        <v>499.82351832</v>
      </c>
      <c r="N20" s="20" t="n">
        <v>5.52711727</v>
      </c>
      <c r="O20" s="18" t="n">
        <v>463.87055915</v>
      </c>
      <c r="P20" s="20" t="n">
        <v>13.21336114</v>
      </c>
      <c r="Q20" s="18" t="s">
        <v>404</v>
      </c>
      <c r="R20" s="20" t="s">
        <v>404</v>
      </c>
      <c r="S20" s="18" t="s">
        <v>404</v>
      </c>
      <c r="T20" s="20" t="s">
        <v>404</v>
      </c>
      <c r="U20" s="18" t="s">
        <v>404</v>
      </c>
      <c r="V20" s="20" t="s">
        <v>404</v>
      </c>
      <c r="W20" s="18" t="s">
        <v>404</v>
      </c>
      <c r="X20" s="20" t="s">
        <v>404</v>
      </c>
      <c r="Y20" s="18" t="n">
        <v>460.39921274</v>
      </c>
      <c r="Z20" s="20" t="n">
        <v>13.34292623</v>
      </c>
    </row>
    <row r="21" spans="1:26">
      <c r="A21" s="15" t="s">
        <v>418</v>
      </c>
      <c r="B21" s="17" t="n">
        <v>5741</v>
      </c>
      <c r="C21" s="18">
        <f>(0.0/B21*100)</f>
        <v/>
      </c>
      <c r="D21" s="19" t="n">
        <v>5741</v>
      </c>
      <c r="E21" s="18" t="s">
        <v>404</v>
      </c>
      <c r="F21" s="20" t="s">
        <v>404</v>
      </c>
      <c r="G21" s="18" t="n">
        <v>505.74677837</v>
      </c>
      <c r="H21" s="20" t="n">
        <v>8.327529500000001</v>
      </c>
      <c r="I21" s="18" t="n">
        <v>504.8775421</v>
      </c>
      <c r="J21" s="20" t="n">
        <v>3.81178579</v>
      </c>
      <c r="K21" s="18" t="n">
        <v>497.60474972</v>
      </c>
      <c r="L21" s="20" t="n">
        <v>6.83798299</v>
      </c>
      <c r="M21" s="18" t="n">
        <v>496.60118579</v>
      </c>
      <c r="N21" s="20" t="n">
        <v>9.171345560000001</v>
      </c>
      <c r="O21" s="18" t="n">
        <v>510.36306423</v>
      </c>
      <c r="P21" s="20" t="n">
        <v>6.98695778</v>
      </c>
      <c r="Q21" s="18" t="s">
        <v>404</v>
      </c>
      <c r="R21" s="20" t="s">
        <v>404</v>
      </c>
      <c r="S21" s="18" t="s">
        <v>404</v>
      </c>
      <c r="T21" s="20" t="s">
        <v>404</v>
      </c>
      <c r="U21" s="18" t="s">
        <v>404</v>
      </c>
      <c r="V21" s="20" t="s">
        <v>404</v>
      </c>
      <c r="W21" s="18" t="s">
        <v>404</v>
      </c>
      <c r="X21" s="20" t="s">
        <v>404</v>
      </c>
      <c r="Y21" s="18" t="n">
        <v>498.73627398</v>
      </c>
      <c r="Z21" s="20" t="n">
        <v>7.41247862</v>
      </c>
    </row>
    <row r="22" spans="1:26">
      <c r="A22" s="15" t="s">
        <v>419</v>
      </c>
      <c r="B22" s="17" t="n">
        <v>6598</v>
      </c>
      <c r="C22" s="18">
        <f>(0.0/B22*100)</f>
        <v/>
      </c>
      <c r="D22" s="19" t="n">
        <v>6598</v>
      </c>
      <c r="E22" s="18" t="s">
        <v>404</v>
      </c>
      <c r="F22" s="20" t="s">
        <v>404</v>
      </c>
      <c r="G22" s="18" t="n">
        <v>480.85056071</v>
      </c>
      <c r="H22" s="20" t="n">
        <v>10.69769567</v>
      </c>
      <c r="I22" s="18" t="n">
        <v>483.16726873</v>
      </c>
      <c r="J22" s="20" t="n">
        <v>7.05339972</v>
      </c>
      <c r="K22" s="18" t="n">
        <v>471.2914655</v>
      </c>
      <c r="L22" s="20" t="n">
        <v>9.525833049999999</v>
      </c>
      <c r="M22" s="18" t="n">
        <v>449.23058865</v>
      </c>
      <c r="N22" s="20" t="n">
        <v>16.56415121</v>
      </c>
      <c r="O22" s="18" t="n">
        <v>425.58059105</v>
      </c>
      <c r="P22" s="20" t="n">
        <v>20.44060724</v>
      </c>
      <c r="Q22" s="18" t="s">
        <v>404</v>
      </c>
      <c r="R22" s="20" t="s">
        <v>404</v>
      </c>
      <c r="S22" s="18" t="s">
        <v>404</v>
      </c>
      <c r="T22" s="20" t="s">
        <v>404</v>
      </c>
      <c r="U22" s="18" t="s">
        <v>404</v>
      </c>
      <c r="V22" s="20" t="s">
        <v>404</v>
      </c>
      <c r="W22" s="18" t="s">
        <v>404</v>
      </c>
      <c r="X22" s="20" t="s">
        <v>404</v>
      </c>
      <c r="Y22" s="18" t="n">
        <v>437.46400417</v>
      </c>
      <c r="Z22" s="20" t="n">
        <v>7.06377691</v>
      </c>
    </row>
    <row r="23" spans="1:26">
      <c r="A23" s="15" t="s">
        <v>420</v>
      </c>
      <c r="B23" s="17" t="n">
        <v>11583</v>
      </c>
      <c r="C23" s="18">
        <f>(3123.0/B23*100)</f>
        <v/>
      </c>
      <c r="D23" s="19" t="n">
        <v>8460</v>
      </c>
      <c r="E23" s="18" t="s">
        <v>404</v>
      </c>
      <c r="F23" s="20" t="s">
        <v>404</v>
      </c>
      <c r="G23" s="18" t="n">
        <v>488.66763644</v>
      </c>
      <c r="H23" s="20" t="n">
        <v>12.07834909</v>
      </c>
      <c r="I23" s="18" t="n">
        <v>494.2957569</v>
      </c>
      <c r="J23" s="20" t="n">
        <v>7.07426943</v>
      </c>
      <c r="K23" s="18" t="n">
        <v>484.03095833</v>
      </c>
      <c r="L23" s="20" t="n">
        <v>7.82727992</v>
      </c>
      <c r="M23" s="18" t="n">
        <v>544.5618547300001</v>
      </c>
      <c r="N23" s="20" t="n">
        <v>16.14152615</v>
      </c>
      <c r="O23" s="18" t="n">
        <v>494.29942246</v>
      </c>
      <c r="P23" s="20" t="n">
        <v>9.059737520000001</v>
      </c>
      <c r="Q23" s="18" t="s">
        <v>404</v>
      </c>
      <c r="R23" s="20" t="s">
        <v>404</v>
      </c>
      <c r="S23" s="18" t="s">
        <v>404</v>
      </c>
      <c r="T23" s="20" t="s">
        <v>404</v>
      </c>
      <c r="U23" s="18" t="s">
        <v>404</v>
      </c>
      <c r="V23" s="20" t="s">
        <v>404</v>
      </c>
      <c r="W23" s="18" t="s">
        <v>404</v>
      </c>
      <c r="X23" s="20" t="s">
        <v>404</v>
      </c>
      <c r="Y23" s="18" t="n">
        <v>498.86112329</v>
      </c>
      <c r="Z23" s="20" t="n">
        <v>19.21935423</v>
      </c>
    </row>
    <row r="24" spans="1:26">
      <c r="A24" s="15" t="s">
        <v>421</v>
      </c>
      <c r="B24" s="17" t="n">
        <v>6647</v>
      </c>
      <c r="C24" s="18">
        <f>(0.0/B24*100)</f>
        <v/>
      </c>
      <c r="D24" s="19" t="n">
        <v>6647</v>
      </c>
      <c r="E24" s="18" t="n">
        <v>542.67571026</v>
      </c>
      <c r="F24" s="20" t="n">
        <v>17.66236221</v>
      </c>
      <c r="G24" s="18" t="n">
        <v>534.73494701</v>
      </c>
      <c r="H24" s="20" t="n">
        <v>5.59855001</v>
      </c>
      <c r="I24" s="18" t="n">
        <v>531.98248194</v>
      </c>
      <c r="J24" s="20" t="n">
        <v>5.87617353</v>
      </c>
      <c r="K24" s="18" t="n">
        <v>509.073307</v>
      </c>
      <c r="L24" s="20" t="n">
        <v>11.42308713</v>
      </c>
      <c r="M24" s="18" t="n">
        <v>526.04063562</v>
      </c>
      <c r="N24" s="20" t="n">
        <v>37.27222623</v>
      </c>
      <c r="O24" s="18" t="n">
        <v>634.89794571</v>
      </c>
      <c r="P24" s="20" t="n">
        <v>12.07157374</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518.19981996</v>
      </c>
      <c r="F25" s="20" t="n">
        <v>19.1513106</v>
      </c>
      <c r="G25" s="18" t="n">
        <v>518.85907546</v>
      </c>
      <c r="H25" s="20" t="n">
        <v>8.061518700000001</v>
      </c>
      <c r="I25" s="18" t="n">
        <v>526.06614252</v>
      </c>
      <c r="J25" s="20" t="n">
        <v>6.48246319</v>
      </c>
      <c r="K25" s="18" t="n">
        <v>521.9121328700001</v>
      </c>
      <c r="L25" s="20" t="n">
        <v>7.13261291</v>
      </c>
      <c r="M25" s="18" t="n">
        <v>531.13209277</v>
      </c>
      <c r="N25" s="20" t="n">
        <v>25.34811574</v>
      </c>
      <c r="O25" s="18" t="n">
        <v>538.0135442</v>
      </c>
      <c r="P25" s="20" t="n">
        <v>25.88012395</v>
      </c>
      <c r="Q25" s="18" t="s">
        <v>404</v>
      </c>
      <c r="R25" s="20" t="s">
        <v>404</v>
      </c>
      <c r="S25" s="18" t="s">
        <v>404</v>
      </c>
      <c r="T25" s="20" t="s">
        <v>404</v>
      </c>
      <c r="U25" s="18" t="s">
        <v>404</v>
      </c>
      <c r="V25" s="20" t="s">
        <v>404</v>
      </c>
      <c r="W25" s="18" t="s">
        <v>404</v>
      </c>
      <c r="X25" s="20" t="s">
        <v>404</v>
      </c>
      <c r="Y25" s="18" t="n">
        <v>572.006975</v>
      </c>
      <c r="Z25" s="20" t="n">
        <v>9.64488927</v>
      </c>
    </row>
    <row r="26" spans="1:26">
      <c r="A26" s="15" t="s">
        <v>423</v>
      </c>
      <c r="B26" s="17" t="n">
        <v>4869</v>
      </c>
      <c r="C26" s="18">
        <f>(11.0/B26*100)</f>
        <v/>
      </c>
      <c r="D26" s="19" t="n">
        <v>4858</v>
      </c>
      <c r="E26" s="18" t="s">
        <v>404</v>
      </c>
      <c r="F26" s="20" t="s">
        <v>404</v>
      </c>
      <c r="G26" s="18" t="n">
        <v>483.9177107</v>
      </c>
      <c r="H26" s="20" t="n">
        <v>4.86845572</v>
      </c>
      <c r="I26" s="18" t="n">
        <v>483.47695983</v>
      </c>
      <c r="J26" s="20" t="n">
        <v>4.08411862</v>
      </c>
      <c r="K26" s="18" t="n">
        <v>477.97030985</v>
      </c>
      <c r="L26" s="20" t="n">
        <v>4.41921993</v>
      </c>
      <c r="M26" s="18" t="n">
        <v>490.4179194</v>
      </c>
      <c r="N26" s="20" t="n">
        <v>4.83344421</v>
      </c>
      <c r="O26" s="18" t="n">
        <v>476.31703768</v>
      </c>
      <c r="P26" s="20" t="n">
        <v>5.02033724</v>
      </c>
      <c r="Q26" s="18" t="s">
        <v>404</v>
      </c>
      <c r="R26" s="20" t="s">
        <v>404</v>
      </c>
      <c r="S26" s="18" t="s">
        <v>404</v>
      </c>
      <c r="T26" s="20" t="s">
        <v>404</v>
      </c>
      <c r="U26" s="18" t="s">
        <v>404</v>
      </c>
      <c r="V26" s="20" t="s">
        <v>404</v>
      </c>
      <c r="W26" s="18" t="s">
        <v>404</v>
      </c>
      <c r="X26" s="20" t="s">
        <v>404</v>
      </c>
      <c r="Y26" s="18" t="n">
        <v>487.01088421</v>
      </c>
      <c r="Z26" s="20" t="n">
        <v>18.33641791</v>
      </c>
    </row>
    <row r="27" spans="1:26">
      <c r="A27" s="15" t="s">
        <v>424</v>
      </c>
      <c r="B27" s="17" t="n">
        <v>5299</v>
      </c>
      <c r="C27" s="18">
        <f>(0.0/B27*100)</f>
        <v/>
      </c>
      <c r="D27" s="19" t="n">
        <v>5299</v>
      </c>
      <c r="E27" s="18" t="n">
        <v>490.10432085</v>
      </c>
      <c r="F27" s="20" t="n">
        <v>5.14134641</v>
      </c>
      <c r="G27" s="18" t="n">
        <v>483.27475288</v>
      </c>
      <c r="H27" s="20" t="n">
        <v>1.90538243</v>
      </c>
      <c r="I27" s="18" t="n">
        <v>466.57090279</v>
      </c>
      <c r="J27" s="20" t="n">
        <v>2.1097557</v>
      </c>
      <c r="K27" s="18" t="n">
        <v>459.39633031</v>
      </c>
      <c r="L27" s="20" t="n">
        <v>3.55001329</v>
      </c>
      <c r="M27" s="18" t="n">
        <v>502.05702509</v>
      </c>
      <c r="N27" s="20" t="n">
        <v>7.29682632</v>
      </c>
      <c r="O27" s="18" t="n">
        <v>518.24611456</v>
      </c>
      <c r="P27" s="20" t="n">
        <v>2.34806688</v>
      </c>
      <c r="Q27" s="18" t="s">
        <v>404</v>
      </c>
      <c r="R27" s="20" t="s">
        <v>404</v>
      </c>
      <c r="S27" s="18" t="s">
        <v>404</v>
      </c>
      <c r="T27" s="20" t="s">
        <v>404</v>
      </c>
      <c r="U27" s="18" t="s">
        <v>404</v>
      </c>
      <c r="V27" s="20" t="s">
        <v>404</v>
      </c>
      <c r="W27" s="18" t="s">
        <v>404</v>
      </c>
      <c r="X27" s="20" t="s">
        <v>404</v>
      </c>
      <c r="Y27" s="18" t="n">
        <v>545.8519974</v>
      </c>
      <c r="Z27" s="20" t="n">
        <v>6.58271203</v>
      </c>
    </row>
    <row r="28" spans="1:26">
      <c r="A28" s="15" t="s">
        <v>425</v>
      </c>
      <c r="B28" s="17" t="n">
        <v>7568</v>
      </c>
      <c r="C28" s="18">
        <f>(0.0/B28*100)</f>
        <v/>
      </c>
      <c r="D28" s="19" t="n">
        <v>7568</v>
      </c>
      <c r="E28" s="18" t="n">
        <v>424.949925</v>
      </c>
      <c r="F28" s="20" t="n">
        <v>17.18549896</v>
      </c>
      <c r="G28" s="18" t="n">
        <v>426.85879861</v>
      </c>
      <c r="H28" s="20" t="n">
        <v>12.11859773</v>
      </c>
      <c r="I28" s="18" t="n">
        <v>423.01929004</v>
      </c>
      <c r="J28" s="20" t="n">
        <v>4.9508028</v>
      </c>
      <c r="K28" s="18" t="n">
        <v>396.7211147</v>
      </c>
      <c r="L28" s="20" t="n">
        <v>4.55713861</v>
      </c>
      <c r="M28" s="18" t="n">
        <v>400.21711404</v>
      </c>
      <c r="N28" s="20" t="n">
        <v>7.26228955</v>
      </c>
      <c r="O28" s="18" t="n">
        <v>407.25460865</v>
      </c>
      <c r="P28" s="20" t="n">
        <v>5.26238387</v>
      </c>
      <c r="Q28" s="18" t="s">
        <v>404</v>
      </c>
      <c r="R28" s="20" t="s">
        <v>404</v>
      </c>
      <c r="S28" s="18" t="s">
        <v>404</v>
      </c>
      <c r="T28" s="20" t="s">
        <v>404</v>
      </c>
      <c r="U28" s="18" t="s">
        <v>404</v>
      </c>
      <c r="V28" s="20" t="s">
        <v>404</v>
      </c>
      <c r="W28" s="18" t="s">
        <v>404</v>
      </c>
      <c r="X28" s="20" t="s">
        <v>404</v>
      </c>
      <c r="Y28" s="18" t="n">
        <v>451.52438515</v>
      </c>
      <c r="Z28" s="20" t="n">
        <v>17.3344561</v>
      </c>
    </row>
    <row r="29" spans="1:26">
      <c r="A29" s="15" t="s">
        <v>426</v>
      </c>
      <c r="B29" s="17" t="n">
        <v>5385</v>
      </c>
      <c r="C29" s="18">
        <f>(1123.0/B29*100)</f>
        <v/>
      </c>
      <c r="D29" s="19" t="n">
        <v>4262</v>
      </c>
      <c r="E29" s="18" t="n">
        <v>527.60072433</v>
      </c>
      <c r="F29" s="20" t="n">
        <v>67.86701872</v>
      </c>
      <c r="G29" s="18" t="n">
        <v>517.66841616</v>
      </c>
      <c r="H29" s="20" t="n">
        <v>17.34194968</v>
      </c>
      <c r="I29" s="18" t="n">
        <v>517.00484346</v>
      </c>
      <c r="J29" s="20" t="n">
        <v>13.58552155</v>
      </c>
      <c r="K29" s="18" t="n">
        <v>521.25138725</v>
      </c>
      <c r="L29" s="20" t="n">
        <v>9.788385740000001</v>
      </c>
      <c r="M29" s="18" t="n">
        <v>515.27860355</v>
      </c>
      <c r="N29" s="20" t="n">
        <v>12.30652232</v>
      </c>
      <c r="O29" s="18" t="n">
        <v>481.07973707</v>
      </c>
      <c r="P29" s="20" t="n">
        <v>20.37891245</v>
      </c>
      <c r="Q29" s="18" t="s">
        <v>404</v>
      </c>
      <c r="R29" s="20" t="s">
        <v>404</v>
      </c>
      <c r="S29" s="18" t="s">
        <v>404</v>
      </c>
      <c r="T29" s="20" t="s">
        <v>404</v>
      </c>
      <c r="U29" s="18" t="s">
        <v>404</v>
      </c>
      <c r="V29" s="20" t="s">
        <v>404</v>
      </c>
      <c r="W29" s="18" t="s">
        <v>404</v>
      </c>
      <c r="X29" s="20" t="s">
        <v>404</v>
      </c>
      <c r="Y29" s="18" t="n">
        <v>499.36374256</v>
      </c>
      <c r="Z29" s="20" t="n">
        <v>13.17250459</v>
      </c>
    </row>
    <row r="30" spans="1:26">
      <c r="A30" s="15" t="s">
        <v>427</v>
      </c>
      <c r="B30" s="17" t="n">
        <v>4520</v>
      </c>
      <c r="C30" s="18">
        <f>(945.0/B30*100)</f>
        <v/>
      </c>
      <c r="D30" s="19" t="n">
        <v>3575</v>
      </c>
      <c r="E30" s="18" t="s">
        <v>404</v>
      </c>
      <c r="F30" s="20" t="s">
        <v>404</v>
      </c>
      <c r="G30" s="18" t="n">
        <v>499.26234891</v>
      </c>
      <c r="H30" s="20" t="n">
        <v>14.49718749</v>
      </c>
      <c r="I30" s="18" t="n">
        <v>501.92867762</v>
      </c>
      <c r="J30" s="20" t="n">
        <v>6.02743385</v>
      </c>
      <c r="K30" s="18" t="n">
        <v>491.15542947</v>
      </c>
      <c r="L30" s="20" t="n">
        <v>5.84374002</v>
      </c>
      <c r="M30" s="18" t="n">
        <v>496.74654937</v>
      </c>
      <c r="N30" s="20" t="n">
        <v>7.33075439</v>
      </c>
      <c r="O30" s="18" t="n">
        <v>499.9682777</v>
      </c>
      <c r="P30" s="20" t="n">
        <v>11.21114132</v>
      </c>
      <c r="Q30" s="18" t="s">
        <v>404</v>
      </c>
      <c r="R30" s="20" t="s">
        <v>404</v>
      </c>
      <c r="S30" s="18" t="s">
        <v>404</v>
      </c>
      <c r="T30" s="20" t="s">
        <v>404</v>
      </c>
      <c r="U30" s="18" t="s">
        <v>404</v>
      </c>
      <c r="V30" s="20" t="s">
        <v>404</v>
      </c>
      <c r="W30" s="18" t="s">
        <v>404</v>
      </c>
      <c r="X30" s="20" t="s">
        <v>404</v>
      </c>
      <c r="Y30" s="18" t="n">
        <v>485.88329594</v>
      </c>
      <c r="Z30" s="20" t="n">
        <v>8.61092878</v>
      </c>
    </row>
    <row r="31" spans="1:26">
      <c r="A31" s="15" t="s">
        <v>428</v>
      </c>
      <c r="B31" s="17" t="n">
        <v>5456</v>
      </c>
      <c r="C31" s="18">
        <f>(502.0/B31*100)</f>
        <v/>
      </c>
      <c r="D31" s="19" t="n">
        <v>4954</v>
      </c>
      <c r="E31" s="18" t="s">
        <v>404</v>
      </c>
      <c r="F31" s="20" t="s">
        <v>404</v>
      </c>
      <c r="G31" s="18" t="n">
        <v>501.91933528</v>
      </c>
      <c r="H31" s="20" t="n">
        <v>6.00272667</v>
      </c>
      <c r="I31" s="18" t="n">
        <v>501.8857142</v>
      </c>
      <c r="J31" s="20" t="n">
        <v>3.82257342</v>
      </c>
      <c r="K31" s="18" t="n">
        <v>504.5321213</v>
      </c>
      <c r="L31" s="20" t="n">
        <v>5.1596173</v>
      </c>
      <c r="M31" s="18" t="n">
        <v>503.24900588</v>
      </c>
      <c r="N31" s="20" t="n">
        <v>7.23514133</v>
      </c>
      <c r="O31" s="18" t="n">
        <v>494.96398811</v>
      </c>
      <c r="P31" s="20" t="n">
        <v>8.57763553</v>
      </c>
      <c r="Q31" s="18" t="s">
        <v>404</v>
      </c>
      <c r="R31" s="20" t="s">
        <v>404</v>
      </c>
      <c r="S31" s="18" t="s">
        <v>404</v>
      </c>
      <c r="T31" s="20" t="s">
        <v>404</v>
      </c>
      <c r="U31" s="18" t="s">
        <v>404</v>
      </c>
      <c r="V31" s="20" t="s">
        <v>404</v>
      </c>
      <c r="W31" s="18" t="s">
        <v>404</v>
      </c>
      <c r="X31" s="20" t="s">
        <v>404</v>
      </c>
      <c r="Y31" s="18" t="n">
        <v>499.81119443</v>
      </c>
      <c r="Z31" s="20" t="n">
        <v>9.17386385</v>
      </c>
    </row>
    <row r="32" spans="1:26">
      <c r="A32" s="15" t="s">
        <v>429</v>
      </c>
      <c r="B32" s="17" t="n">
        <v>4478</v>
      </c>
      <c r="C32" s="18">
        <f>(0.0/B32*100)</f>
        <v/>
      </c>
      <c r="D32" s="19" t="n">
        <v>4478</v>
      </c>
      <c r="E32" s="18" t="s">
        <v>404</v>
      </c>
      <c r="F32" s="20" t="s">
        <v>404</v>
      </c>
      <c r="G32" s="18" t="n">
        <v>501.34796806</v>
      </c>
      <c r="H32" s="20" t="n">
        <v>4.25545407</v>
      </c>
      <c r="I32" s="18" t="n">
        <v>502.7712643</v>
      </c>
      <c r="J32" s="20" t="n">
        <v>4.40202876</v>
      </c>
      <c r="K32" s="18" t="n">
        <v>508.81240097</v>
      </c>
      <c r="L32" s="20" t="n">
        <v>6.6528028</v>
      </c>
      <c r="M32" s="18" t="n">
        <v>512.3088185399999</v>
      </c>
      <c r="N32" s="20" t="n">
        <v>10.49823769</v>
      </c>
      <c r="O32" s="18" t="n">
        <v>491.03459974</v>
      </c>
      <c r="P32" s="20" t="n">
        <v>9.36706032</v>
      </c>
      <c r="Q32" s="18" t="s">
        <v>404</v>
      </c>
      <c r="R32" s="20" t="s">
        <v>404</v>
      </c>
      <c r="S32" s="18" t="s">
        <v>404</v>
      </c>
      <c r="T32" s="20" t="s">
        <v>404</v>
      </c>
      <c r="U32" s="18" t="s">
        <v>404</v>
      </c>
      <c r="V32" s="20" t="s">
        <v>404</v>
      </c>
      <c r="W32" s="18" t="s">
        <v>404</v>
      </c>
      <c r="X32" s="20" t="s">
        <v>404</v>
      </c>
      <c r="Y32" s="18" t="n">
        <v>550.16179657</v>
      </c>
      <c r="Z32" s="20" t="n">
        <v>15.58666804</v>
      </c>
    </row>
    <row r="33" spans="1:26">
      <c r="A33" s="15" t="s">
        <v>430</v>
      </c>
      <c r="B33" s="17" t="n">
        <v>7325</v>
      </c>
      <c r="C33" s="18">
        <f>(29.0/B33*100)</f>
        <v/>
      </c>
      <c r="D33" s="19" t="n">
        <v>7296</v>
      </c>
      <c r="E33" s="18" t="n">
        <v>435.03600045</v>
      </c>
      <c r="F33" s="20" t="n">
        <v>13.39519845</v>
      </c>
      <c r="G33" s="18" t="n">
        <v>484.74202395</v>
      </c>
      <c r="H33" s="20" t="n">
        <v>7.82761076</v>
      </c>
      <c r="I33" s="18" t="n">
        <v>495.82121908</v>
      </c>
      <c r="J33" s="20" t="n">
        <v>5.35657897</v>
      </c>
      <c r="K33" s="18" t="n">
        <v>481.86254858</v>
      </c>
      <c r="L33" s="20" t="n">
        <v>7.02584815</v>
      </c>
      <c r="M33" s="18" t="n">
        <v>518.43757085</v>
      </c>
      <c r="N33" s="20" t="n">
        <v>11.71761941</v>
      </c>
      <c r="O33" s="18" t="n">
        <v>489.90300595</v>
      </c>
      <c r="P33" s="20" t="n">
        <v>13.28500539</v>
      </c>
      <c r="Q33" s="18" t="s">
        <v>404</v>
      </c>
      <c r="R33" s="20" t="s">
        <v>404</v>
      </c>
      <c r="S33" s="18" t="s">
        <v>404</v>
      </c>
      <c r="T33" s="20" t="s">
        <v>404</v>
      </c>
      <c r="U33" s="18" t="s">
        <v>404</v>
      </c>
      <c r="V33" s="20" t="s">
        <v>404</v>
      </c>
      <c r="W33" s="18" t="s">
        <v>404</v>
      </c>
      <c r="X33" s="20" t="s">
        <v>404</v>
      </c>
      <c r="Y33" s="18" t="n">
        <v>503.96829295</v>
      </c>
      <c r="Z33" s="20" t="n">
        <v>47.60107705</v>
      </c>
    </row>
    <row r="34" spans="1:26">
      <c r="A34" s="15" t="s">
        <v>431</v>
      </c>
      <c r="B34" s="17" t="n">
        <v>6350</v>
      </c>
      <c r="C34" s="18">
        <f>(0.0/B34*100)</f>
        <v/>
      </c>
      <c r="D34" s="19" t="n">
        <v>6350</v>
      </c>
      <c r="E34" s="18" t="s">
        <v>404</v>
      </c>
      <c r="F34" s="20" t="s">
        <v>404</v>
      </c>
      <c r="G34" s="18" t="n">
        <v>447.93456986</v>
      </c>
      <c r="H34" s="20" t="n">
        <v>15.94928153</v>
      </c>
      <c r="I34" s="18" t="n">
        <v>502.69967211</v>
      </c>
      <c r="J34" s="20" t="n">
        <v>9.652144979999999</v>
      </c>
      <c r="K34" s="18" t="n">
        <v>469.97509818</v>
      </c>
      <c r="L34" s="20" t="n">
        <v>5.31309939</v>
      </c>
      <c r="M34" s="18" t="n">
        <v>475.4941516</v>
      </c>
      <c r="N34" s="20" t="n">
        <v>10.50912569</v>
      </c>
      <c r="O34" s="18" t="n">
        <v>469.90014928</v>
      </c>
      <c r="P34" s="20" t="n">
        <v>7.21779112</v>
      </c>
      <c r="Q34" s="18" t="s">
        <v>404</v>
      </c>
      <c r="R34" s="20" t="s">
        <v>404</v>
      </c>
      <c r="S34" s="18" t="s">
        <v>404</v>
      </c>
      <c r="T34" s="20" t="s">
        <v>404</v>
      </c>
      <c r="U34" s="18" t="s">
        <v>404</v>
      </c>
      <c r="V34" s="20" t="s">
        <v>404</v>
      </c>
      <c r="W34" s="18" t="s">
        <v>404</v>
      </c>
      <c r="X34" s="20" t="s">
        <v>404</v>
      </c>
      <c r="Y34" s="18" t="n">
        <v>488.42836729</v>
      </c>
      <c r="Z34" s="20" t="n">
        <v>18.26952924</v>
      </c>
    </row>
    <row r="35" spans="1:26">
      <c r="A35" s="15" t="s">
        <v>432</v>
      </c>
      <c r="B35" s="17" t="n">
        <v>6406</v>
      </c>
      <c r="C35" s="18">
        <f>(443.0/B35*100)</f>
        <v/>
      </c>
      <c r="D35" s="19" t="n">
        <v>5963</v>
      </c>
      <c r="E35" s="18" t="s">
        <v>404</v>
      </c>
      <c r="F35" s="20" t="s">
        <v>404</v>
      </c>
      <c r="G35" s="18" t="n">
        <v>500.76592422</v>
      </c>
      <c r="H35" s="20" t="n">
        <v>4.40101495</v>
      </c>
      <c r="I35" s="18" t="n">
        <v>524.81129503</v>
      </c>
      <c r="J35" s="20" t="n">
        <v>3.14276819</v>
      </c>
      <c r="K35" s="18" t="n">
        <v>523.08725899</v>
      </c>
      <c r="L35" s="20" t="n">
        <v>2.87608062</v>
      </c>
      <c r="M35" s="18" t="n">
        <v>484.48833364</v>
      </c>
      <c r="N35" s="20" t="n">
        <v>4.38107824</v>
      </c>
      <c r="O35" s="18" t="n">
        <v>512.67984918</v>
      </c>
      <c r="P35" s="20" t="n">
        <v>2.0696667</v>
      </c>
      <c r="Q35" s="18" t="s">
        <v>404</v>
      </c>
      <c r="R35" s="20" t="s">
        <v>404</v>
      </c>
      <c r="S35" s="18" t="s">
        <v>404</v>
      </c>
      <c r="T35" s="20" t="s">
        <v>404</v>
      </c>
      <c r="U35" s="18" t="s">
        <v>404</v>
      </c>
      <c r="V35" s="20" t="s">
        <v>404</v>
      </c>
      <c r="W35" s="18" t="s">
        <v>404</v>
      </c>
      <c r="X35" s="20" t="s">
        <v>404</v>
      </c>
      <c r="Y35" s="18" t="n">
        <v>488.25528668</v>
      </c>
      <c r="Z35" s="20" t="n">
        <v>7.89646512</v>
      </c>
    </row>
    <row r="36" spans="1:26">
      <c r="A36" s="15" t="s">
        <v>433</v>
      </c>
      <c r="B36" s="17" t="n">
        <v>6736</v>
      </c>
      <c r="C36" s="18">
        <f>(10.0/B36*100)</f>
        <v/>
      </c>
      <c r="D36" s="19" t="n">
        <v>6726</v>
      </c>
      <c r="E36" s="18" t="n">
        <v>505.33196107</v>
      </c>
      <c r="F36" s="20" t="n">
        <v>15.4715654</v>
      </c>
      <c r="G36" s="18" t="n">
        <v>485.73291863</v>
      </c>
      <c r="H36" s="20" t="n">
        <v>6.75420505</v>
      </c>
      <c r="I36" s="18" t="n">
        <v>485.34375559</v>
      </c>
      <c r="J36" s="20" t="n">
        <v>3.92371647</v>
      </c>
      <c r="K36" s="18" t="n">
        <v>483.57116359</v>
      </c>
      <c r="L36" s="20" t="n">
        <v>4.23651456</v>
      </c>
      <c r="M36" s="18" t="n">
        <v>481.47671385</v>
      </c>
      <c r="N36" s="20" t="n">
        <v>7.57238499</v>
      </c>
      <c r="O36" s="18" t="n">
        <v>505.15558131</v>
      </c>
      <c r="P36" s="20" t="n">
        <v>7.07876687</v>
      </c>
      <c r="Q36" s="18" t="s">
        <v>404</v>
      </c>
      <c r="R36" s="20" t="s">
        <v>404</v>
      </c>
      <c r="S36" s="18" t="s">
        <v>404</v>
      </c>
      <c r="T36" s="20" t="s">
        <v>404</v>
      </c>
      <c r="U36" s="18" t="s">
        <v>404</v>
      </c>
      <c r="V36" s="20" t="s">
        <v>404</v>
      </c>
      <c r="W36" s="18" t="s">
        <v>404</v>
      </c>
      <c r="X36" s="20" t="s">
        <v>404</v>
      </c>
      <c r="Y36" s="18" t="n">
        <v>506.17141647</v>
      </c>
      <c r="Z36" s="20" t="n">
        <v>10.72813111</v>
      </c>
    </row>
    <row r="37" spans="1:26">
      <c r="A37" s="15" t="s">
        <v>434</v>
      </c>
      <c r="B37" s="17" t="n">
        <v>5458</v>
      </c>
      <c r="C37" s="18">
        <f>(0.0/B37*100)</f>
        <v/>
      </c>
      <c r="D37" s="19" t="n">
        <v>5458</v>
      </c>
      <c r="E37" s="18" t="s">
        <v>404</v>
      </c>
      <c r="F37" s="20" t="s">
        <v>404</v>
      </c>
      <c r="G37" s="18" t="n">
        <v>505.98194703</v>
      </c>
      <c r="H37" s="20" t="n">
        <v>7.42337039</v>
      </c>
      <c r="I37" s="18" t="n">
        <v>486.20034892</v>
      </c>
      <c r="J37" s="20" t="n">
        <v>5.51402271</v>
      </c>
      <c r="K37" s="18" t="n">
        <v>495.67974257</v>
      </c>
      <c r="L37" s="20" t="n">
        <v>5.82303568</v>
      </c>
      <c r="M37" s="18" t="n">
        <v>506.31661323</v>
      </c>
      <c r="N37" s="20" t="n">
        <v>7.97011064</v>
      </c>
      <c r="O37" s="18" t="n">
        <v>473.31967917</v>
      </c>
      <c r="P37" s="20" t="n">
        <v>7.37246623</v>
      </c>
      <c r="Q37" s="18" t="s">
        <v>404</v>
      </c>
      <c r="R37" s="20" t="s">
        <v>404</v>
      </c>
      <c r="S37" s="18" t="s">
        <v>404</v>
      </c>
      <c r="T37" s="20" t="s">
        <v>404</v>
      </c>
      <c r="U37" s="18" t="s">
        <v>404</v>
      </c>
      <c r="V37" s="20" t="s">
        <v>404</v>
      </c>
      <c r="W37" s="18" t="s">
        <v>404</v>
      </c>
      <c r="X37" s="20" t="s">
        <v>404</v>
      </c>
      <c r="Y37" s="18" t="n">
        <v>584.3359397</v>
      </c>
      <c r="Z37" s="20" t="n">
        <v>34.31051735</v>
      </c>
    </row>
    <row r="38" spans="1:26">
      <c r="A38" s="15" t="s">
        <v>435</v>
      </c>
      <c r="B38" s="17" t="n">
        <v>5860</v>
      </c>
      <c r="C38" s="18">
        <f>(268.0/B38*100)</f>
        <v/>
      </c>
      <c r="D38" s="19" t="n">
        <v>5592</v>
      </c>
      <c r="E38" s="18" t="n">
        <v>515.1930846499999</v>
      </c>
      <c r="F38" s="20" t="n">
        <v>25.42049678</v>
      </c>
      <c r="G38" s="18" t="n">
        <v>521.11546761</v>
      </c>
      <c r="H38" s="20" t="n">
        <v>6.84386443</v>
      </c>
      <c r="I38" s="18" t="n">
        <v>521.95955428</v>
      </c>
      <c r="J38" s="20" t="n">
        <v>6.60748166</v>
      </c>
      <c r="K38" s="18" t="n">
        <v>519.57187326</v>
      </c>
      <c r="L38" s="20" t="n">
        <v>13.47993586</v>
      </c>
      <c r="M38" s="18" t="n">
        <v>500.50910384</v>
      </c>
      <c r="N38" s="20" t="n">
        <v>9.889602930000001</v>
      </c>
      <c r="O38" s="18" t="n">
        <v>495.86064818</v>
      </c>
      <c r="P38" s="20" t="n">
        <v>15.87045237</v>
      </c>
      <c r="Q38" s="18" t="s">
        <v>404</v>
      </c>
      <c r="R38" s="20" t="s">
        <v>404</v>
      </c>
      <c r="S38" s="18" t="s">
        <v>404</v>
      </c>
      <c r="T38" s="20" t="s">
        <v>404</v>
      </c>
      <c r="U38" s="18" t="s">
        <v>404</v>
      </c>
      <c r="V38" s="20" t="s">
        <v>404</v>
      </c>
      <c r="W38" s="18" t="s">
        <v>404</v>
      </c>
      <c r="X38" s="20" t="s">
        <v>404</v>
      </c>
      <c r="Y38" s="18" t="n">
        <v>545.36497983</v>
      </c>
      <c r="Z38" s="20" t="n">
        <v>17.45289847</v>
      </c>
    </row>
    <row r="39" spans="1:26">
      <c r="A39" s="15" t="s">
        <v>436</v>
      </c>
      <c r="B39" s="17" t="n">
        <v>5895</v>
      </c>
      <c r="C39" s="18">
        <f>(0.0/B39*100)</f>
        <v/>
      </c>
      <c r="D39" s="19" t="n">
        <v>5895</v>
      </c>
      <c r="E39" s="18" t="s">
        <v>404</v>
      </c>
      <c r="F39" s="20" t="s">
        <v>404</v>
      </c>
      <c r="G39" s="18" t="n">
        <v>424.12894165</v>
      </c>
      <c r="H39" s="20" t="n">
        <v>10.55247927</v>
      </c>
      <c r="I39" s="18" t="n">
        <v>409.38691565</v>
      </c>
      <c r="J39" s="20" t="n">
        <v>12.31268341</v>
      </c>
      <c r="K39" s="18" t="n">
        <v>419.1805545</v>
      </c>
      <c r="L39" s="20" t="n">
        <v>8.31630642</v>
      </c>
      <c r="M39" s="18" t="n">
        <v>409.5478344</v>
      </c>
      <c r="N39" s="20" t="n">
        <v>9.45324883</v>
      </c>
      <c r="O39" s="18" t="n">
        <v>430.71977502</v>
      </c>
      <c r="P39" s="20" t="n">
        <v>11.52347337</v>
      </c>
      <c r="Q39" s="18" t="s">
        <v>404</v>
      </c>
      <c r="R39" s="20" t="s">
        <v>404</v>
      </c>
      <c r="S39" s="18" t="s">
        <v>404</v>
      </c>
      <c r="T39" s="20" t="s">
        <v>404</v>
      </c>
      <c r="U39" s="18" t="s">
        <v>404</v>
      </c>
      <c r="V39" s="20" t="s">
        <v>404</v>
      </c>
      <c r="W39" s="18" t="s">
        <v>404</v>
      </c>
      <c r="X39" s="20" t="s">
        <v>404</v>
      </c>
      <c r="Y39" s="18" t="n">
        <v>475.03646937</v>
      </c>
      <c r="Z39" s="20" t="n">
        <v>40.23721163</v>
      </c>
    </row>
    <row r="40" spans="1:26">
      <c r="A40" s="15" t="s">
        <v>437</v>
      </c>
      <c r="B40" s="17" t="n">
        <v>14157</v>
      </c>
      <c r="C40" s="18">
        <f>(2650.0/B40*100)</f>
        <v/>
      </c>
      <c r="D40" s="19" t="n">
        <v>11507</v>
      </c>
      <c r="E40" s="18" t="n">
        <v>550.14333929</v>
      </c>
      <c r="F40" s="20" t="n">
        <v>12.64618776</v>
      </c>
      <c r="G40" s="18" t="n">
        <v>479.68334089</v>
      </c>
      <c r="H40" s="20" t="n">
        <v>22.17452296</v>
      </c>
      <c r="I40" s="18" t="n">
        <v>497.473229</v>
      </c>
      <c r="J40" s="20" t="n">
        <v>8.40483942</v>
      </c>
      <c r="K40" s="18" t="n">
        <v>496.49639149</v>
      </c>
      <c r="L40" s="20" t="n">
        <v>7.7455117</v>
      </c>
      <c r="M40" s="18" t="n">
        <v>499.41440292</v>
      </c>
      <c r="N40" s="20" t="n">
        <v>8.062048259999999</v>
      </c>
      <c r="O40" s="18" t="n">
        <v>491.20170934</v>
      </c>
      <c r="P40" s="20" t="n">
        <v>6.20717184</v>
      </c>
      <c r="Q40" s="18" t="s">
        <v>404</v>
      </c>
      <c r="R40" s="20" t="s">
        <v>404</v>
      </c>
      <c r="S40" s="18" t="s">
        <v>404</v>
      </c>
      <c r="T40" s="20" t="s">
        <v>404</v>
      </c>
      <c r="U40" s="18" t="s">
        <v>404</v>
      </c>
      <c r="V40" s="20" t="s">
        <v>404</v>
      </c>
      <c r="W40" s="18" t="s">
        <v>404</v>
      </c>
      <c r="X40" s="20" t="s">
        <v>404</v>
      </c>
      <c r="Y40" s="18" t="n">
        <v>481.56909631</v>
      </c>
      <c r="Z40" s="20" t="n">
        <v>10.94914273</v>
      </c>
    </row>
    <row r="41" spans="1:26">
      <c r="A41" s="15" t="s">
        <v>438</v>
      </c>
      <c r="B41" s="17" t="n">
        <v>5712</v>
      </c>
      <c r="C41" s="18">
        <f>(70.0/B41*100)</f>
        <v/>
      </c>
      <c r="D41" s="19" t="n">
        <v>5642</v>
      </c>
      <c r="E41" s="18" t="n">
        <v>536.01367172</v>
      </c>
      <c r="F41" s="20" t="n">
        <v>6.94148196</v>
      </c>
      <c r="G41" s="18" t="n">
        <v>516.60432796</v>
      </c>
      <c r="H41" s="20" t="n">
        <v>12.38011234</v>
      </c>
      <c r="I41" s="18" t="n">
        <v>450.38635416</v>
      </c>
      <c r="J41" s="20" t="n">
        <v>16.93582854</v>
      </c>
      <c r="K41" s="18" t="n">
        <v>470.16704299</v>
      </c>
      <c r="L41" s="20" t="n">
        <v>7.07142444</v>
      </c>
      <c r="M41" s="18" t="n">
        <v>460.79451514</v>
      </c>
      <c r="N41" s="20" t="n">
        <v>5.6323777</v>
      </c>
      <c r="O41" s="18" t="n">
        <v>479.39114627</v>
      </c>
      <c r="P41" s="20" t="n">
        <v>5.41015587</v>
      </c>
      <c r="Q41" s="18" t="s">
        <v>404</v>
      </c>
      <c r="R41" s="20" t="s">
        <v>404</v>
      </c>
      <c r="S41" s="18" t="s">
        <v>404</v>
      </c>
      <c r="T41" s="20" t="s">
        <v>404</v>
      </c>
      <c r="U41" s="18" t="s">
        <v>404</v>
      </c>
      <c r="V41" s="20" t="s">
        <v>404</v>
      </c>
      <c r="W41" s="18" t="s">
        <v>404</v>
      </c>
      <c r="X41" s="20" t="s">
        <v>404</v>
      </c>
      <c r="Y41" s="18" t="n">
        <v>495.19841032</v>
      </c>
      <c r="Z41" s="20" t="n">
        <v>8.899268960000001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431.8672272</v>
      </c>
      <c r="H44" s="20" t="n">
        <v>17.47702849</v>
      </c>
      <c r="I44" s="18" t="n">
        <v>434.31881676</v>
      </c>
      <c r="J44" s="20" t="n">
        <v>9.55555786</v>
      </c>
      <c r="K44" s="18" t="n">
        <v>410.09958328</v>
      </c>
      <c r="L44" s="20" t="n">
        <v>5.3155429</v>
      </c>
      <c r="M44" s="18" t="n">
        <v>409.7274726</v>
      </c>
      <c r="N44" s="20" t="n">
        <v>6.07125388</v>
      </c>
      <c r="O44" s="18" t="n">
        <v>408.31264592</v>
      </c>
      <c r="P44" s="20" t="n">
        <v>9.554038670000001</v>
      </c>
      <c r="Q44" s="18" t="s">
        <v>404</v>
      </c>
      <c r="R44" s="20" t="s">
        <v>404</v>
      </c>
      <c r="S44" s="18" t="s">
        <v>404</v>
      </c>
      <c r="T44" s="20" t="s">
        <v>404</v>
      </c>
      <c r="U44" s="18" t="s">
        <v>404</v>
      </c>
      <c r="V44" s="20" t="s">
        <v>404</v>
      </c>
      <c r="W44" s="18" t="s">
        <v>404</v>
      </c>
      <c r="X44" s="20" t="s">
        <v>404</v>
      </c>
      <c r="Y44" s="18" t="n">
        <v>450.99131379</v>
      </c>
      <c r="Z44" s="20" t="n">
        <v>17.502779</v>
      </c>
    </row>
    <row r="45" spans="1:26">
      <c r="A45" s="15" t="s">
        <v>442</v>
      </c>
      <c r="B45" s="17" t="n">
        <v>5519</v>
      </c>
      <c r="C45" s="18">
        <f>(0.0/B45*100)</f>
        <v/>
      </c>
      <c r="D45" s="19" t="n">
        <v>5519</v>
      </c>
      <c r="E45" s="18" t="n">
        <v>389.47317525</v>
      </c>
      <c r="F45" s="20" t="n">
        <v>22.67128729</v>
      </c>
      <c r="G45" s="18" t="n">
        <v>350.5794046</v>
      </c>
      <c r="H45" s="20" t="n">
        <v>8.17110445</v>
      </c>
      <c r="I45" s="18" t="n">
        <v>360.03697488</v>
      </c>
      <c r="J45" s="20" t="n">
        <v>7.68946583</v>
      </c>
      <c r="K45" s="18" t="n">
        <v>366.18269228</v>
      </c>
      <c r="L45" s="20" t="n">
        <v>7.5144691</v>
      </c>
      <c r="M45" s="18" t="n">
        <v>341.63311173</v>
      </c>
      <c r="N45" s="20" t="n">
        <v>8.220376870000001</v>
      </c>
      <c r="O45" s="18" t="n">
        <v>354.36038118</v>
      </c>
      <c r="P45" s="20" t="n">
        <v>8.971452019999999</v>
      </c>
      <c r="Q45" s="18" t="s">
        <v>404</v>
      </c>
      <c r="R45" s="20" t="s">
        <v>404</v>
      </c>
      <c r="S45" s="18" t="s">
        <v>404</v>
      </c>
      <c r="T45" s="20" t="s">
        <v>404</v>
      </c>
      <c r="U45" s="18" t="s">
        <v>404</v>
      </c>
      <c r="V45" s="20" t="s">
        <v>404</v>
      </c>
      <c r="W45" s="18" t="s">
        <v>404</v>
      </c>
      <c r="X45" s="20" t="s">
        <v>404</v>
      </c>
      <c r="Y45" s="18" t="n">
        <v>370.13519692</v>
      </c>
      <c r="Z45" s="20" t="n">
        <v>17.70594831</v>
      </c>
    </row>
    <row r="46" spans="1:26">
      <c r="A46" s="15" t="s">
        <v>443</v>
      </c>
      <c r="B46" s="17" t="n">
        <v>23141</v>
      </c>
      <c r="C46" s="18">
        <f>(4196.0/B46*100)</f>
        <v/>
      </c>
      <c r="D46" s="19" t="n">
        <v>18945</v>
      </c>
      <c r="E46" s="18" t="n">
        <v>506.41998356</v>
      </c>
      <c r="F46" s="20" t="n">
        <v>18.63870515</v>
      </c>
      <c r="G46" s="18" t="n">
        <v>367.89472573</v>
      </c>
      <c r="H46" s="20" t="n">
        <v>14.2095773</v>
      </c>
      <c r="I46" s="18" t="n">
        <v>376.91687902</v>
      </c>
      <c r="J46" s="20" t="n">
        <v>7.49959678</v>
      </c>
      <c r="K46" s="18" t="n">
        <v>382.69257467</v>
      </c>
      <c r="L46" s="20" t="n">
        <v>8.201759040000001</v>
      </c>
      <c r="M46" s="18" t="n">
        <v>380.30677993</v>
      </c>
      <c r="N46" s="20" t="n">
        <v>6.2714027</v>
      </c>
      <c r="O46" s="18" t="n">
        <v>382.25392604</v>
      </c>
      <c r="P46" s="20" t="n">
        <v>5.15786389</v>
      </c>
      <c r="Q46" s="18" t="s">
        <v>404</v>
      </c>
      <c r="R46" s="20" t="s">
        <v>404</v>
      </c>
      <c r="S46" s="18" t="s">
        <v>404</v>
      </c>
      <c r="T46" s="20" t="s">
        <v>404</v>
      </c>
      <c r="U46" s="18" t="s">
        <v>404</v>
      </c>
      <c r="V46" s="20" t="s">
        <v>404</v>
      </c>
      <c r="W46" s="18" t="s">
        <v>404</v>
      </c>
      <c r="X46" s="20" t="s">
        <v>404</v>
      </c>
      <c r="Y46" s="18" t="n">
        <v>344.52982023</v>
      </c>
      <c r="Z46" s="20" t="n">
        <v>8.717602100000001</v>
      </c>
    </row>
    <row r="47" spans="1:26">
      <c r="A47" s="15" t="s">
        <v>444</v>
      </c>
      <c r="B47" s="17" t="n">
        <v>5928</v>
      </c>
      <c r="C47" s="18">
        <f>(0.0/B47*100)</f>
        <v/>
      </c>
      <c r="D47" s="19" t="n">
        <v>5928</v>
      </c>
      <c r="E47" s="18" t="s">
        <v>404</v>
      </c>
      <c r="F47" s="20" t="s">
        <v>404</v>
      </c>
      <c r="G47" s="18" t="n">
        <v>403.47882951</v>
      </c>
      <c r="H47" s="20" t="n">
        <v>19.72896714</v>
      </c>
      <c r="I47" s="18" t="n">
        <v>449.38163179</v>
      </c>
      <c r="J47" s="20" t="n">
        <v>12.78074672</v>
      </c>
      <c r="K47" s="18" t="n">
        <v>434.73986546</v>
      </c>
      <c r="L47" s="20" t="n">
        <v>8.209758519999999</v>
      </c>
      <c r="M47" s="18" t="n">
        <v>434.04180635</v>
      </c>
      <c r="N47" s="20" t="n">
        <v>11.03364683</v>
      </c>
      <c r="O47" s="18" t="n">
        <v>456.20773259</v>
      </c>
      <c r="P47" s="20" t="n">
        <v>9.468488049999999</v>
      </c>
      <c r="Q47" s="18" t="s">
        <v>404</v>
      </c>
      <c r="R47" s="20" t="s">
        <v>404</v>
      </c>
      <c r="S47" s="18" t="s">
        <v>404</v>
      </c>
      <c r="T47" s="20" t="s">
        <v>404</v>
      </c>
      <c r="U47" s="18" t="s">
        <v>404</v>
      </c>
      <c r="V47" s="20" t="s">
        <v>404</v>
      </c>
      <c r="W47" s="18" t="s">
        <v>404</v>
      </c>
      <c r="X47" s="20" t="s">
        <v>404</v>
      </c>
      <c r="Y47" s="18" t="n">
        <v>453.48195746</v>
      </c>
      <c r="Z47" s="20" t="n">
        <v>35.3061823</v>
      </c>
    </row>
    <row r="48" spans="1:26">
      <c r="A48" s="15" t="s">
        <v>445</v>
      </c>
      <c r="B48" s="17" t="n">
        <v>9841</v>
      </c>
      <c r="C48" s="18">
        <f>(0.0/B48*100)</f>
        <v/>
      </c>
      <c r="D48" s="19" t="n">
        <v>9841</v>
      </c>
      <c r="E48" s="18" t="n">
        <v>464.25693801</v>
      </c>
      <c r="F48" s="20" t="n">
        <v>38.703652</v>
      </c>
      <c r="G48" s="18" t="n">
        <v>510.90087584</v>
      </c>
      <c r="H48" s="20" t="n">
        <v>11.75022253</v>
      </c>
      <c r="I48" s="18" t="n">
        <v>537.15845717</v>
      </c>
      <c r="J48" s="20" t="n">
        <v>11.9738625</v>
      </c>
      <c r="K48" s="18" t="n">
        <v>532.6227308799999</v>
      </c>
      <c r="L48" s="20" t="n">
        <v>17.03424673</v>
      </c>
      <c r="M48" s="18" t="n">
        <v>541.19659322</v>
      </c>
      <c r="N48" s="20" t="n">
        <v>12.2171901</v>
      </c>
      <c r="O48" s="18" t="n">
        <v>553.2877069800001</v>
      </c>
      <c r="P48" s="20" t="n">
        <v>24.84098507</v>
      </c>
      <c r="Q48" s="18" t="s">
        <v>404</v>
      </c>
      <c r="R48" s="20" t="s">
        <v>404</v>
      </c>
      <c r="S48" s="18" t="s">
        <v>404</v>
      </c>
      <c r="T48" s="20" t="s">
        <v>404</v>
      </c>
      <c r="U48" s="18" t="s">
        <v>404</v>
      </c>
      <c r="V48" s="20" t="s">
        <v>404</v>
      </c>
      <c r="W48" s="18" t="s">
        <v>404</v>
      </c>
      <c r="X48" s="20" t="s">
        <v>404</v>
      </c>
      <c r="Y48" s="18" t="n">
        <v>450.76849273</v>
      </c>
      <c r="Z48" s="20" t="n">
        <v>49.33978729</v>
      </c>
    </row>
    <row r="49" spans="1:26">
      <c r="A49" s="15" t="s">
        <v>446</v>
      </c>
      <c r="B49" s="17" t="n">
        <v>6349</v>
      </c>
      <c r="C49" s="18">
        <f>(52.0/B49*100)</f>
        <v/>
      </c>
      <c r="D49" s="19" t="n">
        <v>6297</v>
      </c>
      <c r="E49" s="18" t="s">
        <v>404</v>
      </c>
      <c r="F49" s="20" t="s">
        <v>404</v>
      </c>
      <c r="G49" s="18" t="n">
        <v>418.03410602</v>
      </c>
      <c r="H49" s="20" t="n">
        <v>11.52341045</v>
      </c>
      <c r="I49" s="18" t="n">
        <v>406.94235508</v>
      </c>
      <c r="J49" s="20" t="n">
        <v>5.77909952</v>
      </c>
      <c r="K49" s="18" t="n">
        <v>405.79110014</v>
      </c>
      <c r="L49" s="20" t="n">
        <v>6.95182977</v>
      </c>
      <c r="M49" s="18" t="n">
        <v>408.19261671</v>
      </c>
      <c r="N49" s="20" t="n">
        <v>8.4267097</v>
      </c>
      <c r="O49" s="18" t="n">
        <v>412.60448705</v>
      </c>
      <c r="P49" s="20" t="n">
        <v>7.01723354</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n">
        <v>351.37982493</v>
      </c>
      <c r="F50" s="20" t="n">
        <v>7.55521377</v>
      </c>
      <c r="G50" s="18" t="n">
        <v>391.59336968</v>
      </c>
      <c r="H50" s="20" t="n">
        <v>6.23086668</v>
      </c>
      <c r="I50" s="18" t="n">
        <v>387.5664448</v>
      </c>
      <c r="J50" s="20" t="n">
        <v>4.98088184</v>
      </c>
      <c r="K50" s="18" t="n">
        <v>391.70535363</v>
      </c>
      <c r="L50" s="20" t="n">
        <v>6.59070838</v>
      </c>
      <c r="M50" s="18" t="n">
        <v>418.73052721</v>
      </c>
      <c r="N50" s="20" t="n">
        <v>9.961167189999999</v>
      </c>
      <c r="O50" s="18" t="n">
        <v>391.14645792</v>
      </c>
      <c r="P50" s="20" t="n">
        <v>8.28629452</v>
      </c>
      <c r="Q50" s="18" t="s">
        <v>404</v>
      </c>
      <c r="R50" s="20" t="s">
        <v>404</v>
      </c>
      <c r="S50" s="18" t="s">
        <v>404</v>
      </c>
      <c r="T50" s="20" t="s">
        <v>404</v>
      </c>
      <c r="U50" s="18" t="s">
        <v>404</v>
      </c>
      <c r="V50" s="20" t="s">
        <v>404</v>
      </c>
      <c r="W50" s="18" t="s">
        <v>404</v>
      </c>
      <c r="X50" s="20" t="s">
        <v>404</v>
      </c>
      <c r="Y50" s="18" t="n">
        <v>387.63820845</v>
      </c>
      <c r="Z50" s="20" t="n">
        <v>13.02420419</v>
      </c>
    </row>
    <row r="51" spans="1:26">
      <c r="A51" s="15" t="s">
        <v>448</v>
      </c>
      <c r="B51" s="17" t="n">
        <v>6866</v>
      </c>
      <c r="C51" s="18">
        <f>(0.0/B51*100)</f>
        <v/>
      </c>
      <c r="D51" s="19" t="n">
        <v>6866</v>
      </c>
      <c r="E51" s="18" t="n">
        <v>398.80200381</v>
      </c>
      <c r="F51" s="20" t="n">
        <v>8.620254360000001</v>
      </c>
      <c r="G51" s="18" t="n">
        <v>383.5683553</v>
      </c>
      <c r="H51" s="20" t="n">
        <v>6.78855023</v>
      </c>
      <c r="I51" s="18" t="n">
        <v>411.10154457</v>
      </c>
      <c r="J51" s="20" t="n">
        <v>5.81975576</v>
      </c>
      <c r="K51" s="18" t="n">
        <v>400.83159281</v>
      </c>
      <c r="L51" s="20" t="n">
        <v>4.10600703</v>
      </c>
      <c r="M51" s="18" t="n">
        <v>382.81660449</v>
      </c>
      <c r="N51" s="20" t="n">
        <v>7.65609097</v>
      </c>
      <c r="O51" s="18" t="n">
        <v>404.23923278</v>
      </c>
      <c r="P51" s="20" t="n">
        <v>6.04281153</v>
      </c>
      <c r="Q51" s="18" t="s">
        <v>404</v>
      </c>
      <c r="R51" s="20" t="s">
        <v>404</v>
      </c>
      <c r="S51" s="18" t="s">
        <v>404</v>
      </c>
      <c r="T51" s="20" t="s">
        <v>404</v>
      </c>
      <c r="U51" s="18" t="s">
        <v>404</v>
      </c>
      <c r="V51" s="20" t="s">
        <v>404</v>
      </c>
      <c r="W51" s="18" t="s">
        <v>404</v>
      </c>
      <c r="X51" s="20" t="s">
        <v>404</v>
      </c>
      <c r="Y51" s="18" t="n">
        <v>410.08712117</v>
      </c>
      <c r="Z51" s="20" t="n">
        <v>10.66573826</v>
      </c>
    </row>
    <row r="52" spans="1:26">
      <c r="A52" s="15" t="s">
        <v>449</v>
      </c>
      <c r="B52" s="17" t="n">
        <v>5809</v>
      </c>
      <c r="C52" s="18">
        <f>(0.0/B52*100)</f>
        <v/>
      </c>
      <c r="D52" s="19" t="n">
        <v>5809</v>
      </c>
      <c r="E52" s="18" t="s">
        <v>404</v>
      </c>
      <c r="F52" s="20" t="s">
        <v>404</v>
      </c>
      <c r="G52" s="18" t="n">
        <v>468.1599009</v>
      </c>
      <c r="H52" s="20" t="n">
        <v>12.8754073</v>
      </c>
      <c r="I52" s="18" t="n">
        <v>462.55828327</v>
      </c>
      <c r="J52" s="20" t="n">
        <v>6.92173406</v>
      </c>
      <c r="K52" s="18" t="n">
        <v>463.87449552</v>
      </c>
      <c r="L52" s="20" t="n">
        <v>8.387875429999999</v>
      </c>
      <c r="M52" s="18" t="n">
        <v>468.13839012</v>
      </c>
      <c r="N52" s="20" t="n">
        <v>10.26272866</v>
      </c>
      <c r="O52" s="18" t="n">
        <v>456.94279964</v>
      </c>
      <c r="P52" s="20" t="n">
        <v>15.76807495</v>
      </c>
      <c r="Q52" s="18" t="s">
        <v>404</v>
      </c>
      <c r="R52" s="20" t="s">
        <v>404</v>
      </c>
      <c r="S52" s="18" t="s">
        <v>404</v>
      </c>
      <c r="T52" s="20" t="s">
        <v>404</v>
      </c>
      <c r="U52" s="18" t="s">
        <v>404</v>
      </c>
      <c r="V52" s="20" t="s">
        <v>404</v>
      </c>
      <c r="W52" s="18" t="s">
        <v>404</v>
      </c>
      <c r="X52" s="20" t="s">
        <v>404</v>
      </c>
      <c r="Y52" s="18" t="n">
        <v>420.16253333</v>
      </c>
      <c r="Z52" s="20" t="n">
        <v>17.96035804</v>
      </c>
    </row>
    <row r="53" spans="1:26">
      <c r="A53" s="15" t="s">
        <v>450</v>
      </c>
      <c r="B53" s="17" t="n">
        <v>5571</v>
      </c>
      <c r="C53" s="18">
        <f>(0.0/B53*100)</f>
        <v/>
      </c>
      <c r="D53" s="19" t="n">
        <v>5571</v>
      </c>
      <c r="E53" s="18" t="n">
        <v>403.89388147</v>
      </c>
      <c r="F53" s="20" t="n">
        <v>9.224499399999999</v>
      </c>
      <c r="G53" s="18" t="n">
        <v>409.59422926</v>
      </c>
      <c r="H53" s="20" t="n">
        <v>5.66683295</v>
      </c>
      <c r="I53" s="18" t="n">
        <v>442.62952095</v>
      </c>
      <c r="J53" s="20" t="n">
        <v>3.01474485</v>
      </c>
      <c r="K53" s="18" t="n">
        <v>438.49108068</v>
      </c>
      <c r="L53" s="20" t="n">
        <v>2.56572109</v>
      </c>
      <c r="M53" s="18" t="n">
        <v>438.78477024</v>
      </c>
      <c r="N53" s="20" t="n">
        <v>3.87301117</v>
      </c>
      <c r="O53" s="18" t="n">
        <v>438.38317927</v>
      </c>
      <c r="P53" s="20" t="n">
        <v>3.52325307</v>
      </c>
      <c r="Q53" s="18" t="s">
        <v>404</v>
      </c>
      <c r="R53" s="20" t="s">
        <v>404</v>
      </c>
      <c r="S53" s="18" t="s">
        <v>404</v>
      </c>
      <c r="T53" s="20" t="s">
        <v>404</v>
      </c>
      <c r="U53" s="18" t="s">
        <v>404</v>
      </c>
      <c r="V53" s="20" t="s">
        <v>404</v>
      </c>
      <c r="W53" s="18" t="s">
        <v>404</v>
      </c>
      <c r="X53" s="20" t="s">
        <v>404</v>
      </c>
      <c r="Y53" s="18" t="n">
        <v>419.87632977</v>
      </c>
      <c r="Z53" s="20" t="n">
        <v>10.08327281</v>
      </c>
    </row>
    <row r="54" spans="1:26">
      <c r="A54" s="15" t="s">
        <v>451</v>
      </c>
      <c r="B54" s="17" t="n">
        <v>4740</v>
      </c>
      <c r="C54" s="18">
        <f>(199.0/B54*100)</f>
        <v/>
      </c>
      <c r="D54" s="19" t="n">
        <v>4541</v>
      </c>
      <c r="E54" s="18" t="s">
        <v>404</v>
      </c>
      <c r="F54" s="20" t="s">
        <v>404</v>
      </c>
      <c r="G54" s="18" t="n">
        <v>355.95239668</v>
      </c>
      <c r="H54" s="20" t="n">
        <v>13.02573839</v>
      </c>
      <c r="I54" s="18" t="n">
        <v>325.04681233</v>
      </c>
      <c r="J54" s="20" t="n">
        <v>11.2093198</v>
      </c>
      <c r="K54" s="18" t="n">
        <v>325.46488029</v>
      </c>
      <c r="L54" s="20" t="n">
        <v>5.66168857</v>
      </c>
      <c r="M54" s="18" t="n">
        <v>323.82103373</v>
      </c>
      <c r="N54" s="20" t="n">
        <v>11.53043238</v>
      </c>
      <c r="O54" s="18" t="n">
        <v>329.26158742</v>
      </c>
      <c r="P54" s="20" t="n">
        <v>5.46769007</v>
      </c>
      <c r="Q54" s="18" t="s">
        <v>404</v>
      </c>
      <c r="R54" s="20" t="s">
        <v>404</v>
      </c>
      <c r="S54" s="18" t="s">
        <v>404</v>
      </c>
      <c r="T54" s="20" t="s">
        <v>404</v>
      </c>
      <c r="U54" s="18" t="s">
        <v>404</v>
      </c>
      <c r="V54" s="20" t="s">
        <v>404</v>
      </c>
      <c r="W54" s="18" t="s">
        <v>404</v>
      </c>
      <c r="X54" s="20" t="s">
        <v>404</v>
      </c>
      <c r="Y54" s="18" t="n">
        <v>325.35372922</v>
      </c>
      <c r="Z54" s="20" t="n">
        <v>15.73965968</v>
      </c>
    </row>
    <row r="55" spans="1:26">
      <c r="A55" s="15" t="s">
        <v>452</v>
      </c>
      <c r="B55" s="17" t="n">
        <v>5316</v>
      </c>
      <c r="C55" s="18">
        <f>(43.0/B55*100)</f>
        <v/>
      </c>
      <c r="D55" s="19" t="n">
        <v>5273</v>
      </c>
      <c r="E55" s="18" t="s">
        <v>404</v>
      </c>
      <c r="F55" s="20" t="s">
        <v>404</v>
      </c>
      <c r="G55" s="18" t="n">
        <v>381.03754417</v>
      </c>
      <c r="H55" s="20" t="n">
        <v>13.40942673</v>
      </c>
      <c r="I55" s="18" t="n">
        <v>424.69387113</v>
      </c>
      <c r="J55" s="20" t="n">
        <v>8.42405201</v>
      </c>
      <c r="K55" s="18" t="n">
        <v>414.94289777</v>
      </c>
      <c r="L55" s="20" t="n">
        <v>7.10089719</v>
      </c>
      <c r="M55" s="18" t="n">
        <v>398.09101058</v>
      </c>
      <c r="N55" s="20" t="n">
        <v>7.44676237</v>
      </c>
      <c r="O55" s="18" t="n">
        <v>395.964877</v>
      </c>
      <c r="P55" s="20" t="n">
        <v>4.79438039</v>
      </c>
      <c r="Q55" s="18" t="s">
        <v>404</v>
      </c>
      <c r="R55" s="20" t="s">
        <v>404</v>
      </c>
      <c r="S55" s="18" t="s">
        <v>404</v>
      </c>
      <c r="T55" s="20" t="s">
        <v>404</v>
      </c>
      <c r="U55" s="18" t="s">
        <v>404</v>
      </c>
      <c r="V55" s="20" t="s">
        <v>404</v>
      </c>
      <c r="W55" s="18" t="s">
        <v>404</v>
      </c>
      <c r="X55" s="20" t="s">
        <v>404</v>
      </c>
      <c r="Y55" s="18" t="n">
        <v>359.98200422</v>
      </c>
      <c r="Z55" s="20" t="n">
        <v>35.79386801</v>
      </c>
    </row>
    <row r="56" spans="1:26">
      <c r="A56" s="15" t="s">
        <v>453</v>
      </c>
      <c r="B56" s="17" t="n">
        <v>5359</v>
      </c>
      <c r="C56" s="18">
        <f>(0.0/B56*100)</f>
        <v/>
      </c>
      <c r="D56" s="19" t="n">
        <v>5359</v>
      </c>
      <c r="E56" s="18" t="s">
        <v>404</v>
      </c>
      <c r="F56" s="20" t="s">
        <v>404</v>
      </c>
      <c r="G56" s="18" t="n">
        <v>543.86738125</v>
      </c>
      <c r="H56" s="20" t="n">
        <v>9.070532780000001</v>
      </c>
      <c r="I56" s="18" t="n">
        <v>547.63208121</v>
      </c>
      <c r="J56" s="20" t="n">
        <v>6.46255567</v>
      </c>
      <c r="K56" s="18" t="n">
        <v>550.21848074</v>
      </c>
      <c r="L56" s="20" t="n">
        <v>12.10072631</v>
      </c>
      <c r="M56" s="18" t="n">
        <v>540.59069248</v>
      </c>
      <c r="N56" s="20" t="n">
        <v>30.0832876</v>
      </c>
      <c r="O56" s="18" t="n">
        <v>569.69609142</v>
      </c>
      <c r="P56" s="20" t="n">
        <v>12.49982108</v>
      </c>
      <c r="Q56" s="18" t="s">
        <v>404</v>
      </c>
      <c r="R56" s="20" t="s">
        <v>404</v>
      </c>
      <c r="S56" s="18" t="s">
        <v>404</v>
      </c>
      <c r="T56" s="20" t="s">
        <v>404</v>
      </c>
      <c r="U56" s="18" t="s">
        <v>404</v>
      </c>
      <c r="V56" s="20" t="s">
        <v>404</v>
      </c>
      <c r="W56" s="18" t="s">
        <v>404</v>
      </c>
      <c r="X56" s="20" t="s">
        <v>404</v>
      </c>
      <c r="Y56" s="18" t="n">
        <v>533.79022429</v>
      </c>
      <c r="Z56" s="20" t="n">
        <v>9.91845322</v>
      </c>
    </row>
    <row r="57" spans="1:26">
      <c r="A57" s="15" t="s">
        <v>454</v>
      </c>
      <c r="B57" s="17" t="n">
        <v>6513</v>
      </c>
      <c r="C57" s="18">
        <f>(0.0/B57*100)</f>
        <v/>
      </c>
      <c r="D57" s="19" t="n">
        <v>6513</v>
      </c>
      <c r="E57" s="18" t="n">
        <v>321.50195494</v>
      </c>
      <c r="F57" s="20" t="n">
        <v>11.17728104</v>
      </c>
      <c r="G57" s="18" t="n">
        <v>380.65766516</v>
      </c>
      <c r="H57" s="20" t="n">
        <v>8.65839407</v>
      </c>
      <c r="I57" s="18" t="n">
        <v>396.21336009</v>
      </c>
      <c r="J57" s="20" t="n">
        <v>9.30345833</v>
      </c>
      <c r="K57" s="18" t="n">
        <v>377.61881349</v>
      </c>
      <c r="L57" s="20" t="n">
        <v>8.04679153</v>
      </c>
      <c r="M57" s="18" t="n">
        <v>380.64036324</v>
      </c>
      <c r="N57" s="20" t="n">
        <v>9.856911800000001</v>
      </c>
      <c r="O57" s="18" t="n">
        <v>400.00070776</v>
      </c>
      <c r="P57" s="20" t="n">
        <v>9.071209830000001</v>
      </c>
      <c r="Q57" s="18" t="s">
        <v>404</v>
      </c>
      <c r="R57" s="20" t="s">
        <v>404</v>
      </c>
      <c r="S57" s="18" t="s">
        <v>404</v>
      </c>
      <c r="T57" s="20" t="s">
        <v>404</v>
      </c>
      <c r="U57" s="18" t="s">
        <v>404</v>
      </c>
      <c r="V57" s="20" t="s">
        <v>404</v>
      </c>
      <c r="W57" s="18" t="s">
        <v>404</v>
      </c>
      <c r="X57" s="20" t="s">
        <v>404</v>
      </c>
      <c r="Y57" s="18" t="s">
        <v>404</v>
      </c>
      <c r="Z57" s="20" t="s">
        <v>404</v>
      </c>
    </row>
    <row r="58" spans="1:26">
      <c r="A58" s="15" t="s">
        <v>455</v>
      </c>
      <c r="B58" s="17" t="n">
        <v>7267</v>
      </c>
      <c r="C58" s="18">
        <f>(0.0/B58*100)</f>
        <v/>
      </c>
      <c r="D58" s="19" t="n">
        <v>7267</v>
      </c>
      <c r="E58" s="18" t="n">
        <v>396.35047204</v>
      </c>
      <c r="F58" s="20" t="n">
        <v>22.33747247</v>
      </c>
      <c r="G58" s="18" t="n">
        <v>355.83509892</v>
      </c>
      <c r="H58" s="20" t="n">
        <v>10.01473962</v>
      </c>
      <c r="I58" s="18" t="n">
        <v>374.66323063</v>
      </c>
      <c r="J58" s="20" t="n">
        <v>7.5111898</v>
      </c>
      <c r="K58" s="18" t="n">
        <v>376.72477307</v>
      </c>
      <c r="L58" s="20" t="n">
        <v>6.22243489</v>
      </c>
      <c r="M58" s="18" t="n">
        <v>377.37976552</v>
      </c>
      <c r="N58" s="20" t="n">
        <v>6.00799566</v>
      </c>
      <c r="O58" s="18" t="n">
        <v>395.76372593</v>
      </c>
      <c r="P58" s="20" t="n">
        <v>5.77273605</v>
      </c>
      <c r="Q58" s="18" t="s">
        <v>404</v>
      </c>
      <c r="R58" s="20" t="s">
        <v>404</v>
      </c>
      <c r="S58" s="18" t="s">
        <v>404</v>
      </c>
      <c r="T58" s="20" t="s">
        <v>404</v>
      </c>
      <c r="U58" s="18" t="s">
        <v>404</v>
      </c>
      <c r="V58" s="20" t="s">
        <v>404</v>
      </c>
      <c r="W58" s="18" t="s">
        <v>404</v>
      </c>
      <c r="X58" s="20" t="s">
        <v>404</v>
      </c>
      <c r="Y58" s="18" t="n">
        <v>349.38113329</v>
      </c>
      <c r="Z58" s="20" t="n">
        <v>12.38639318</v>
      </c>
    </row>
    <row r="59" spans="1:26">
      <c r="A59" s="15" t="s">
        <v>456</v>
      </c>
      <c r="B59" s="17" t="n">
        <v>4826</v>
      </c>
      <c r="C59" s="18">
        <f>(0.0/B59*100)</f>
        <v/>
      </c>
      <c r="D59" s="19" t="n">
        <v>4826</v>
      </c>
      <c r="E59" s="18" t="s">
        <v>404</v>
      </c>
      <c r="F59" s="20" t="s">
        <v>404</v>
      </c>
      <c r="G59" s="18" t="n">
        <v>348.70306735</v>
      </c>
      <c r="H59" s="20" t="n">
        <v>5.45120896</v>
      </c>
      <c r="I59" s="18" t="n">
        <v>377.88636867</v>
      </c>
      <c r="J59" s="20" t="n">
        <v>4.09732246</v>
      </c>
      <c r="K59" s="18" t="n">
        <v>357.62250535</v>
      </c>
      <c r="L59" s="20" t="n">
        <v>2.16047575</v>
      </c>
      <c r="M59" s="18" t="n">
        <v>359.18604645</v>
      </c>
      <c r="N59" s="20" t="n">
        <v>3.98302101</v>
      </c>
      <c r="O59" s="18" t="n">
        <v>349.67491497</v>
      </c>
      <c r="P59" s="20" t="n">
        <v>6.10613082</v>
      </c>
      <c r="Q59" s="18" t="s">
        <v>404</v>
      </c>
      <c r="R59" s="20" t="s">
        <v>404</v>
      </c>
      <c r="S59" s="18" t="s">
        <v>404</v>
      </c>
      <c r="T59" s="20" t="s">
        <v>404</v>
      </c>
      <c r="U59" s="18" t="s">
        <v>404</v>
      </c>
      <c r="V59" s="20" t="s">
        <v>404</v>
      </c>
      <c r="W59" s="18" t="s">
        <v>404</v>
      </c>
      <c r="X59" s="20" t="s">
        <v>404</v>
      </c>
      <c r="Y59" s="18" t="n">
        <v>363.15125421</v>
      </c>
      <c r="Z59" s="20" t="n">
        <v>34.79052474</v>
      </c>
    </row>
    <row r="60" spans="1:26">
      <c r="A60" s="15" t="s">
        <v>457</v>
      </c>
      <c r="B60" s="17" t="n">
        <v>4546</v>
      </c>
      <c r="C60" s="18">
        <f>(0.0/B60*100)</f>
        <v/>
      </c>
      <c r="D60" s="19" t="n">
        <v>4546</v>
      </c>
      <c r="E60" s="18" t="n">
        <v>306.12121072</v>
      </c>
      <c r="F60" s="20" t="n">
        <v>18.74932978</v>
      </c>
      <c r="G60" s="18" t="n">
        <v>360.69825128</v>
      </c>
      <c r="H60" s="20" t="n">
        <v>24.29328534</v>
      </c>
      <c r="I60" s="18" t="n">
        <v>388.17172512</v>
      </c>
      <c r="J60" s="20" t="n">
        <v>10.67462647</v>
      </c>
      <c r="K60" s="18" t="n">
        <v>383.76204496</v>
      </c>
      <c r="L60" s="20" t="n">
        <v>9.094351</v>
      </c>
      <c r="M60" s="18" t="n">
        <v>400.07375602</v>
      </c>
      <c r="N60" s="20" t="n">
        <v>6.56864557</v>
      </c>
      <c r="O60" s="18" t="n">
        <v>421.64411553</v>
      </c>
      <c r="P60" s="20" t="n">
        <v>10.70751278</v>
      </c>
      <c r="Q60" s="18" t="s">
        <v>404</v>
      </c>
      <c r="R60" s="20" t="s">
        <v>404</v>
      </c>
      <c r="S60" s="18" t="s">
        <v>404</v>
      </c>
      <c r="T60" s="20" t="s">
        <v>404</v>
      </c>
      <c r="U60" s="18" t="s">
        <v>404</v>
      </c>
      <c r="V60" s="20" t="s">
        <v>404</v>
      </c>
      <c r="W60" s="18" t="s">
        <v>404</v>
      </c>
      <c r="X60" s="20" t="s">
        <v>404</v>
      </c>
      <c r="Y60" s="18" t="n">
        <v>407.54957663</v>
      </c>
      <c r="Z60" s="20" t="n">
        <v>25.56404857</v>
      </c>
    </row>
    <row r="61" spans="1:26">
      <c r="A61" s="15" t="s">
        <v>458</v>
      </c>
      <c r="B61" s="17" t="n">
        <v>6525</v>
      </c>
      <c r="C61" s="18">
        <f>(0.0/B61*100)</f>
        <v/>
      </c>
      <c r="D61" s="19" t="n">
        <v>6525</v>
      </c>
      <c r="E61" s="18" t="s">
        <v>404</v>
      </c>
      <c r="F61" s="20" t="s">
        <v>404</v>
      </c>
      <c r="G61" s="18" t="n">
        <v>475.59927949</v>
      </c>
      <c r="H61" s="20" t="n">
        <v>5.98955089</v>
      </c>
      <c r="I61" s="18" t="n">
        <v>480.95522071</v>
      </c>
      <c r="J61" s="20" t="n">
        <v>6.24896743</v>
      </c>
      <c r="K61" s="18" t="n">
        <v>479.3628718</v>
      </c>
      <c r="L61" s="20" t="n">
        <v>4.32931632</v>
      </c>
      <c r="M61" s="18" t="n">
        <v>483.45096936</v>
      </c>
      <c r="N61" s="20" t="n">
        <v>9.666061210000001</v>
      </c>
      <c r="O61" s="18" t="n">
        <v>472.83299373</v>
      </c>
      <c r="P61" s="20" t="n">
        <v>5.64936813</v>
      </c>
      <c r="Q61" s="18" t="s">
        <v>404</v>
      </c>
      <c r="R61" s="20" t="s">
        <v>404</v>
      </c>
      <c r="S61" s="18" t="s">
        <v>404</v>
      </c>
      <c r="T61" s="20" t="s">
        <v>404</v>
      </c>
      <c r="U61" s="18" t="s">
        <v>404</v>
      </c>
      <c r="V61" s="20" t="s">
        <v>404</v>
      </c>
      <c r="W61" s="18" t="s">
        <v>404</v>
      </c>
      <c r="X61" s="20" t="s">
        <v>404</v>
      </c>
      <c r="Y61" s="18" t="n">
        <v>459.62052296</v>
      </c>
      <c r="Z61" s="20" t="n">
        <v>12.0248801</v>
      </c>
    </row>
    <row r="62" spans="1:26">
      <c r="A62" s="15" t="s">
        <v>459</v>
      </c>
      <c r="B62" s="17" t="n">
        <v>4476</v>
      </c>
      <c r="C62" s="18">
        <f>(0.0/B62*100)</f>
        <v/>
      </c>
      <c r="D62" s="19" t="n">
        <v>4476</v>
      </c>
      <c r="E62" s="18" t="s">
        <v>404</v>
      </c>
      <c r="F62" s="20" t="s">
        <v>404</v>
      </c>
      <c r="G62" s="18" t="n">
        <v>528.70287409</v>
      </c>
      <c r="H62" s="20" t="n">
        <v>3.37737484</v>
      </c>
      <c r="I62" s="18" t="n">
        <v>541.2880007700001</v>
      </c>
      <c r="J62" s="20" t="n">
        <v>1.34121823</v>
      </c>
      <c r="K62" s="18" t="n">
        <v>523.5891245</v>
      </c>
      <c r="L62" s="20" t="n">
        <v>3.01284348</v>
      </c>
      <c r="M62" s="18" t="n">
        <v>571.19958789</v>
      </c>
      <c r="N62" s="20" t="n">
        <v>4.07991207</v>
      </c>
      <c r="O62" s="18" t="n">
        <v>599.39284619</v>
      </c>
      <c r="P62" s="20" t="n">
        <v>4.94815159</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n">
        <v>275.61557535</v>
      </c>
      <c r="F63" s="20" t="n">
        <v>16.99310407</v>
      </c>
      <c r="G63" s="18" t="n">
        <v>349.4809765</v>
      </c>
      <c r="H63" s="20" t="n">
        <v>4.51664363</v>
      </c>
      <c r="I63" s="18" t="n">
        <v>367.60790012</v>
      </c>
      <c r="J63" s="20" t="n">
        <v>3.21421639</v>
      </c>
      <c r="K63" s="18" t="n">
        <v>369.15922372</v>
      </c>
      <c r="L63" s="20" t="n">
        <v>2.24599349</v>
      </c>
      <c r="M63" s="18" t="n">
        <v>394.2001002</v>
      </c>
      <c r="N63" s="20" t="n">
        <v>3.88500885</v>
      </c>
      <c r="O63" s="18" t="n">
        <v>368.05404122</v>
      </c>
      <c r="P63" s="20" t="n">
        <v>5.690333</v>
      </c>
      <c r="Q63" s="18" t="s">
        <v>404</v>
      </c>
      <c r="R63" s="20" t="s">
        <v>404</v>
      </c>
      <c r="S63" s="18" t="s">
        <v>404</v>
      </c>
      <c r="T63" s="20" t="s">
        <v>404</v>
      </c>
      <c r="U63" s="18" t="s">
        <v>404</v>
      </c>
      <c r="V63" s="20" t="s">
        <v>404</v>
      </c>
      <c r="W63" s="18" t="s">
        <v>404</v>
      </c>
      <c r="X63" s="20" t="s">
        <v>404</v>
      </c>
      <c r="Y63" s="18" t="n">
        <v>386.78688569</v>
      </c>
      <c r="Z63" s="20" t="n">
        <v>6.18327653</v>
      </c>
    </row>
    <row r="64" spans="1:26">
      <c r="A64" s="15" t="s">
        <v>461</v>
      </c>
      <c r="B64" s="17" t="n">
        <v>3634</v>
      </c>
      <c r="C64" s="18">
        <f>(27.0/B64*100)</f>
        <v/>
      </c>
      <c r="D64" s="19" t="n">
        <v>3607</v>
      </c>
      <c r="E64" s="18" t="s">
        <v>404</v>
      </c>
      <c r="F64" s="20" t="s">
        <v>404</v>
      </c>
      <c r="G64" s="18" t="n">
        <v>453.49447443</v>
      </c>
      <c r="H64" s="20" t="n">
        <v>5.40299891</v>
      </c>
      <c r="I64" s="18" t="n">
        <v>477.63137315</v>
      </c>
      <c r="J64" s="20" t="n">
        <v>2.86012357</v>
      </c>
      <c r="K64" s="18" t="n">
        <v>498.74995586</v>
      </c>
      <c r="L64" s="20" t="n">
        <v>3.3380832</v>
      </c>
      <c r="M64" s="18" t="n">
        <v>453.66773644</v>
      </c>
      <c r="N64" s="20" t="n">
        <v>3.98607473</v>
      </c>
      <c r="O64" s="18" t="n">
        <v>491.69039068</v>
      </c>
      <c r="P64" s="20" t="n">
        <v>3.9827499</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s">
        <v>404</v>
      </c>
      <c r="F65" s="20" t="s">
        <v>404</v>
      </c>
      <c r="G65" s="18" t="n">
        <v>419.1693865</v>
      </c>
      <c r="H65" s="20" t="n">
        <v>21.87045341</v>
      </c>
      <c r="I65" s="18" t="n">
        <v>415.6903539</v>
      </c>
      <c r="J65" s="20" t="n">
        <v>8.10403752</v>
      </c>
      <c r="K65" s="18" t="n">
        <v>428.88041389</v>
      </c>
      <c r="L65" s="20" t="n">
        <v>6.28930197</v>
      </c>
      <c r="M65" s="18" t="n">
        <v>414.12750761</v>
      </c>
      <c r="N65" s="20" t="n">
        <v>5.6358651</v>
      </c>
      <c r="O65" s="18" t="n">
        <v>417.45631037</v>
      </c>
      <c r="P65" s="20" t="n">
        <v>6.77199168</v>
      </c>
      <c r="Q65" s="18" t="s">
        <v>404</v>
      </c>
      <c r="R65" s="20" t="s">
        <v>404</v>
      </c>
      <c r="S65" s="18" t="s">
        <v>404</v>
      </c>
      <c r="T65" s="20" t="s">
        <v>404</v>
      </c>
      <c r="U65" s="18" t="s">
        <v>404</v>
      </c>
      <c r="V65" s="20" t="s">
        <v>404</v>
      </c>
      <c r="W65" s="18" t="s">
        <v>404</v>
      </c>
      <c r="X65" s="20" t="s">
        <v>404</v>
      </c>
      <c r="Y65" s="18" t="s">
        <v>404</v>
      </c>
      <c r="Z65" s="20" t="s">
        <v>404</v>
      </c>
    </row>
    <row r="66" spans="1:26">
      <c r="A66" s="15" t="s">
        <v>463</v>
      </c>
      <c r="B66" s="17" t="n">
        <v>5665</v>
      </c>
      <c r="C66" s="18">
        <f>(0.0/B66*100)</f>
        <v/>
      </c>
      <c r="D66" s="19" t="n">
        <v>5665</v>
      </c>
      <c r="E66" s="18" t="s">
        <v>404</v>
      </c>
      <c r="F66" s="20" t="s">
        <v>404</v>
      </c>
      <c r="G66" s="18" t="n">
        <v>416.3241109</v>
      </c>
      <c r="H66" s="20" t="n">
        <v>5.20120546</v>
      </c>
      <c r="I66" s="18" t="n">
        <v>419.98765815</v>
      </c>
      <c r="J66" s="20" t="n">
        <v>2.17321126</v>
      </c>
      <c r="K66" s="18" t="n">
        <v>439.19544204</v>
      </c>
      <c r="L66" s="20" t="n">
        <v>4.15657888</v>
      </c>
      <c r="M66" s="18" t="n">
        <v>405.75971552</v>
      </c>
      <c r="N66" s="20" t="n">
        <v>3.34333713</v>
      </c>
      <c r="O66" s="18" t="n">
        <v>401.47783534</v>
      </c>
      <c r="P66" s="20" t="n">
        <v>3.82697966</v>
      </c>
      <c r="Q66" s="18" t="s">
        <v>404</v>
      </c>
      <c r="R66" s="20" t="s">
        <v>404</v>
      </c>
      <c r="S66" s="18" t="s">
        <v>404</v>
      </c>
      <c r="T66" s="20" t="s">
        <v>404</v>
      </c>
      <c r="U66" s="18" t="s">
        <v>404</v>
      </c>
      <c r="V66" s="20" t="s">
        <v>404</v>
      </c>
      <c r="W66" s="18" t="s">
        <v>404</v>
      </c>
      <c r="X66" s="20" t="s">
        <v>404</v>
      </c>
      <c r="Y66" s="18" t="n">
        <v>471.94768567</v>
      </c>
      <c r="Z66" s="20" t="n">
        <v>11.14974789</v>
      </c>
    </row>
    <row r="67" spans="1:26">
      <c r="A67" s="15" t="s">
        <v>464</v>
      </c>
      <c r="B67" s="17" t="n">
        <v>6971</v>
      </c>
      <c r="C67" s="18">
        <f>(0.0/B67*100)</f>
        <v/>
      </c>
      <c r="D67" s="19" t="n">
        <v>6971</v>
      </c>
      <c r="E67" s="18" t="n">
        <v>359.21013197</v>
      </c>
      <c r="F67" s="20" t="n">
        <v>10.03435455</v>
      </c>
      <c r="G67" s="18" t="n">
        <v>376.26669415</v>
      </c>
      <c r="H67" s="20" t="n">
        <v>7.33601595</v>
      </c>
      <c r="I67" s="18" t="n">
        <v>375.65897268</v>
      </c>
      <c r="J67" s="20" t="n">
        <v>5.54198671</v>
      </c>
      <c r="K67" s="18" t="n">
        <v>391.12583416</v>
      </c>
      <c r="L67" s="20" t="n">
        <v>5.66789959</v>
      </c>
      <c r="M67" s="18" t="n">
        <v>397.35787914</v>
      </c>
      <c r="N67" s="20" t="n">
        <v>9.9759946</v>
      </c>
      <c r="O67" s="18" t="n">
        <v>396.77591554</v>
      </c>
      <c r="P67" s="20" t="n">
        <v>7.60412373</v>
      </c>
      <c r="Q67" s="18" t="s">
        <v>404</v>
      </c>
      <c r="R67" s="20" t="s">
        <v>404</v>
      </c>
      <c r="S67" s="18" t="s">
        <v>404</v>
      </c>
      <c r="T67" s="20" t="s">
        <v>404</v>
      </c>
      <c r="U67" s="18" t="s">
        <v>404</v>
      </c>
      <c r="V67" s="20" t="s">
        <v>404</v>
      </c>
      <c r="W67" s="18" t="s">
        <v>404</v>
      </c>
      <c r="X67" s="20" t="s">
        <v>404</v>
      </c>
      <c r="Y67" s="18" t="n">
        <v>397.21857192</v>
      </c>
      <c r="Z67" s="20" t="n">
        <v>19.61995112</v>
      </c>
    </row>
    <row r="68" spans="1:26">
      <c r="A68" s="15" t="s">
        <v>465</v>
      </c>
      <c r="B68" s="17" t="n">
        <v>12083</v>
      </c>
      <c r="C68" s="18">
        <f>(0.0/B68*100)</f>
        <v/>
      </c>
      <c r="D68" s="19" t="n">
        <v>12083</v>
      </c>
      <c r="E68" s="18" t="s">
        <v>404</v>
      </c>
      <c r="F68" s="20" t="s">
        <v>404</v>
      </c>
      <c r="G68" s="18" t="n">
        <v>445.33408092</v>
      </c>
      <c r="H68" s="20" t="n">
        <v>5.98353111</v>
      </c>
      <c r="I68" s="18" t="n">
        <v>409.05435052</v>
      </c>
      <c r="J68" s="20" t="n">
        <v>3.55023121</v>
      </c>
      <c r="K68" s="18" t="n">
        <v>412.38678317</v>
      </c>
      <c r="L68" s="20" t="n">
        <v>1.9874597</v>
      </c>
      <c r="M68" s="18" t="n">
        <v>402.37335711</v>
      </c>
      <c r="N68" s="20" t="n">
        <v>2.46666008</v>
      </c>
      <c r="O68" s="18" t="n">
        <v>385.97269225</v>
      </c>
      <c r="P68" s="20" t="n">
        <v>2.28769532</v>
      </c>
      <c r="Q68" s="18" t="s">
        <v>404</v>
      </c>
      <c r="R68" s="20" t="s">
        <v>404</v>
      </c>
      <c r="S68" s="18" t="s">
        <v>404</v>
      </c>
      <c r="T68" s="20" t="s">
        <v>404</v>
      </c>
      <c r="U68" s="18" t="s">
        <v>404</v>
      </c>
      <c r="V68" s="20" t="s">
        <v>404</v>
      </c>
      <c r="W68" s="18" t="s">
        <v>404</v>
      </c>
      <c r="X68" s="20" t="s">
        <v>404</v>
      </c>
      <c r="Y68" s="18" t="n">
        <v>390.43596915</v>
      </c>
      <c r="Z68" s="20" t="n">
        <v>8.911899760000001</v>
      </c>
    </row>
    <row r="69" spans="1:26">
      <c r="A69" s="15" t="s">
        <v>466</v>
      </c>
      <c r="B69" s="17" t="n">
        <v>4876</v>
      </c>
      <c r="C69" s="18">
        <f>(0.0/B69*100)</f>
        <v/>
      </c>
      <c r="D69" s="19" t="n">
        <v>4876</v>
      </c>
      <c r="E69" s="18" t="n">
        <v>518.30464406</v>
      </c>
      <c r="F69" s="20" t="n">
        <v>36.68331062</v>
      </c>
      <c r="G69" s="18" t="n">
        <v>470.11799037</v>
      </c>
      <c r="H69" s="20" t="n">
        <v>25.77479144</v>
      </c>
      <c r="I69" s="18" t="n">
        <v>437.04081733</v>
      </c>
      <c r="J69" s="20" t="n">
        <v>10.2937333</v>
      </c>
      <c r="K69" s="18" t="n">
        <v>444.78432191</v>
      </c>
      <c r="L69" s="20" t="n">
        <v>7.31431679</v>
      </c>
      <c r="M69" s="18" t="n">
        <v>427.689843</v>
      </c>
      <c r="N69" s="20" t="n">
        <v>9.8540458</v>
      </c>
      <c r="O69" s="18" t="n">
        <v>448.91951764</v>
      </c>
      <c r="P69" s="20" t="n">
        <v>6.37212933</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486.90093094</v>
      </c>
      <c r="H70" s="20" t="n">
        <v>10.58333555</v>
      </c>
      <c r="I70" s="18" t="n">
        <v>496.65131367</v>
      </c>
      <c r="J70" s="20" t="n">
        <v>7.09529229</v>
      </c>
      <c r="K70" s="18" t="n">
        <v>498.36884665</v>
      </c>
      <c r="L70" s="20" t="n">
        <v>4.77189693</v>
      </c>
      <c r="M70" s="18" t="n">
        <v>489.18701852</v>
      </c>
      <c r="N70" s="20" t="n">
        <v>6.30767134</v>
      </c>
      <c r="O70" s="18" t="n">
        <v>491.509807</v>
      </c>
      <c r="P70" s="20" t="n">
        <v>7.60979715</v>
      </c>
      <c r="Q70" s="18" t="s">
        <v>404</v>
      </c>
      <c r="R70" s="20" t="s">
        <v>404</v>
      </c>
      <c r="S70" s="18" t="s">
        <v>404</v>
      </c>
      <c r="T70" s="20" t="s">
        <v>404</v>
      </c>
      <c r="U70" s="18" t="s">
        <v>404</v>
      </c>
      <c r="V70" s="20" t="s">
        <v>404</v>
      </c>
      <c r="W70" s="18" t="s">
        <v>404</v>
      </c>
      <c r="X70" s="20" t="s">
        <v>404</v>
      </c>
      <c r="Y70" s="18" t="n">
        <v>486.14931429</v>
      </c>
      <c r="Z70" s="20" t="n">
        <v>11.96308944</v>
      </c>
    </row>
    <row r="71" spans="1:26">
      <c r="A71" s="15" t="s">
        <v>468</v>
      </c>
      <c r="B71" s="17" t="n">
        <v>6115</v>
      </c>
      <c r="C71" s="18">
        <f>(0.0/B71*100)</f>
        <v/>
      </c>
      <c r="D71" s="19" t="n">
        <v>6115</v>
      </c>
      <c r="E71" s="18" t="s">
        <v>404</v>
      </c>
      <c r="F71" s="20" t="s">
        <v>404</v>
      </c>
      <c r="G71" s="18" t="n">
        <v>577.4566263</v>
      </c>
      <c r="H71" s="20" t="n">
        <v>5.24224414</v>
      </c>
      <c r="I71" s="18" t="n">
        <v>562.7079935</v>
      </c>
      <c r="J71" s="20" t="n">
        <v>2.6315115</v>
      </c>
      <c r="K71" s="18" t="n">
        <v>553.8053926</v>
      </c>
      <c r="L71" s="20" t="n">
        <v>2.93617834</v>
      </c>
      <c r="M71" s="18" t="n">
        <v>578.68629217</v>
      </c>
      <c r="N71" s="20" t="n">
        <v>2.74303997</v>
      </c>
      <c r="O71" s="18" t="n">
        <v>563.27585401</v>
      </c>
      <c r="P71" s="20" t="n">
        <v>3.06647618</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495.76581111</v>
      </c>
      <c r="F72" s="20" t="n">
        <v>8.89770942</v>
      </c>
      <c r="G72" s="18" t="n">
        <v>523.3882979700001</v>
      </c>
      <c r="H72" s="20" t="n">
        <v>8.356864270000001</v>
      </c>
      <c r="I72" s="18" t="n">
        <v>539.12097595</v>
      </c>
      <c r="J72" s="20" t="n">
        <v>8.112101020000001</v>
      </c>
      <c r="K72" s="18" t="n">
        <v>558.17682894</v>
      </c>
      <c r="L72" s="20" t="n">
        <v>8.021540249999999</v>
      </c>
      <c r="M72" s="18" t="n">
        <v>521.4182111699999</v>
      </c>
      <c r="N72" s="20" t="n">
        <v>11.53886375</v>
      </c>
      <c r="O72" s="18" t="n">
        <v>556.0746667</v>
      </c>
      <c r="P72" s="20" t="n">
        <v>16.29933103</v>
      </c>
      <c r="Q72" s="18" t="s">
        <v>404</v>
      </c>
      <c r="R72" s="20" t="s">
        <v>404</v>
      </c>
      <c r="S72" s="18" t="s">
        <v>404</v>
      </c>
      <c r="T72" s="20" t="s">
        <v>404</v>
      </c>
      <c r="U72" s="18" t="s">
        <v>404</v>
      </c>
      <c r="V72" s="20" t="s">
        <v>404</v>
      </c>
      <c r="W72" s="18" t="s">
        <v>404</v>
      </c>
      <c r="X72" s="20" t="s">
        <v>404</v>
      </c>
      <c r="Y72" s="18" t="n">
        <v>532.39301807</v>
      </c>
      <c r="Z72" s="20" t="n">
        <v>26.25114214</v>
      </c>
    </row>
    <row r="73" spans="1:26">
      <c r="A73" s="15" t="s">
        <v>470</v>
      </c>
      <c r="B73" s="17" t="n">
        <v>8249</v>
      </c>
      <c r="C73" s="18">
        <f>(0.0/B73*100)</f>
        <v/>
      </c>
      <c r="D73" s="19" t="n">
        <v>8249</v>
      </c>
      <c r="E73" s="18" t="n">
        <v>372.510475</v>
      </c>
      <c r="F73" s="20" t="n">
        <v>5.11424253</v>
      </c>
      <c r="G73" s="18" t="n">
        <v>415.9711165</v>
      </c>
      <c r="H73" s="20" t="n">
        <v>7.34667635</v>
      </c>
      <c r="I73" s="18" t="n">
        <v>421.08633532</v>
      </c>
      <c r="J73" s="20" t="n">
        <v>6.558457</v>
      </c>
      <c r="K73" s="18" t="n">
        <v>410.05656644</v>
      </c>
      <c r="L73" s="20" t="n">
        <v>5.70693759</v>
      </c>
      <c r="M73" s="18" t="n">
        <v>392.40500931</v>
      </c>
      <c r="N73" s="20" t="n">
        <v>12.05276347</v>
      </c>
      <c r="O73" s="18" t="n">
        <v>428.20969478</v>
      </c>
      <c r="P73" s="20" t="n">
        <v>11.28566348</v>
      </c>
      <c r="Q73" s="18" t="s">
        <v>404</v>
      </c>
      <c r="R73" s="20" t="s">
        <v>404</v>
      </c>
      <c r="S73" s="18" t="s">
        <v>404</v>
      </c>
      <c r="T73" s="20" t="s">
        <v>404</v>
      </c>
      <c r="U73" s="18" t="s">
        <v>404</v>
      </c>
      <c r="V73" s="20" t="s">
        <v>404</v>
      </c>
      <c r="W73" s="18" t="s">
        <v>404</v>
      </c>
      <c r="X73" s="20" t="s">
        <v>404</v>
      </c>
      <c r="Y73" s="18" t="n">
        <v>422.14831484</v>
      </c>
      <c r="Z73" s="20" t="n">
        <v>17.51469263</v>
      </c>
    </row>
    <row r="74" spans="1:26">
      <c r="A74" s="15" t="s">
        <v>471</v>
      </c>
      <c r="B74" s="17" t="n">
        <v>4692</v>
      </c>
      <c r="C74" s="18">
        <f>(484.0/B74*100)</f>
        <v/>
      </c>
      <c r="D74" s="19" t="n">
        <v>4208</v>
      </c>
      <c r="E74" s="18" t="s">
        <v>404</v>
      </c>
      <c r="F74" s="20" t="s">
        <v>404</v>
      </c>
      <c r="G74" s="18" t="n">
        <v>430.25860389</v>
      </c>
      <c r="H74" s="20" t="n">
        <v>8.61777886</v>
      </c>
      <c r="I74" s="18" t="n">
        <v>415.42851159</v>
      </c>
      <c r="J74" s="20" t="n">
        <v>3.11216111</v>
      </c>
      <c r="K74" s="18" t="n">
        <v>422.97351656</v>
      </c>
      <c r="L74" s="20" t="n">
        <v>2.5853432</v>
      </c>
      <c r="M74" s="18" t="n">
        <v>418.02299765</v>
      </c>
      <c r="N74" s="20" t="n">
        <v>2.9900147</v>
      </c>
      <c r="O74" s="18" t="n">
        <v>402.54627753</v>
      </c>
      <c r="P74" s="20" t="n">
        <v>3.16046133</v>
      </c>
      <c r="Q74" s="18" t="s">
        <v>404</v>
      </c>
      <c r="R74" s="20" t="s">
        <v>404</v>
      </c>
      <c r="S74" s="18" t="s">
        <v>404</v>
      </c>
      <c r="T74" s="20" t="s">
        <v>404</v>
      </c>
      <c r="U74" s="18" t="s">
        <v>404</v>
      </c>
      <c r="V74" s="20" t="s">
        <v>404</v>
      </c>
      <c r="W74" s="18" t="s">
        <v>404</v>
      </c>
      <c r="X74" s="20" t="s">
        <v>404</v>
      </c>
      <c r="Y74" s="18" t="n">
        <v>365.91275891</v>
      </c>
      <c r="Z74" s="20" t="n">
        <v>15.40272848</v>
      </c>
    </row>
    <row r="75" spans="1:26">
      <c r="A75" s="15" t="s">
        <v>472</v>
      </c>
      <c r="B75" s="17" t="n">
        <v>5375</v>
      </c>
      <c r="C75" s="18">
        <f>(483.0/B75*100)</f>
        <v/>
      </c>
      <c r="D75" s="19" t="n">
        <v>4892</v>
      </c>
      <c r="E75" s="18" t="n">
        <v>368.23637576</v>
      </c>
      <c r="F75" s="20" t="n">
        <v>16.64040276</v>
      </c>
      <c r="G75" s="18" t="n">
        <v>371.04512981</v>
      </c>
      <c r="H75" s="20" t="n">
        <v>9.690060730000001</v>
      </c>
      <c r="I75" s="18" t="n">
        <v>370.07062905</v>
      </c>
      <c r="J75" s="20" t="n">
        <v>8.251288600000001</v>
      </c>
      <c r="K75" s="18" t="n">
        <v>357.82048487</v>
      </c>
      <c r="L75" s="20" t="n">
        <v>7.91306791</v>
      </c>
      <c r="M75" s="18" t="n">
        <v>360.07637457</v>
      </c>
      <c r="N75" s="20" t="n">
        <v>13.75769761</v>
      </c>
      <c r="O75" s="18" t="n">
        <v>369.18212103</v>
      </c>
      <c r="P75" s="20" t="n">
        <v>11.7834</v>
      </c>
      <c r="Q75" s="18" t="s">
        <v>404</v>
      </c>
      <c r="R75" s="20" t="s">
        <v>404</v>
      </c>
      <c r="S75" s="18" t="s">
        <v>404</v>
      </c>
      <c r="T75" s="20" t="s">
        <v>404</v>
      </c>
      <c r="U75" s="18" t="s">
        <v>404</v>
      </c>
      <c r="V75" s="20" t="s">
        <v>404</v>
      </c>
      <c r="W75" s="18" t="s">
        <v>404</v>
      </c>
      <c r="X75" s="20" t="s">
        <v>404</v>
      </c>
      <c r="Y75" s="18" t="n">
        <v>365.79213617</v>
      </c>
      <c r="Z75" s="20" t="n">
        <v>20.32823104</v>
      </c>
    </row>
    <row r="76" spans="1:26">
      <c r="A76" s="15" t="s">
        <v>473</v>
      </c>
      <c r="B76" s="17" t="n">
        <v>14167</v>
      </c>
      <c r="C76" s="18">
        <f>(1400.0/B76*100)</f>
        <v/>
      </c>
      <c r="D76" s="19" t="n">
        <v>12767</v>
      </c>
      <c r="E76" s="18" t="s">
        <v>404</v>
      </c>
      <c r="F76" s="20" t="s">
        <v>404</v>
      </c>
      <c r="G76" s="18" t="n">
        <v>398.86245766</v>
      </c>
      <c r="H76" s="20" t="n">
        <v>11.61026772</v>
      </c>
      <c r="I76" s="18" t="n">
        <v>413.31287881</v>
      </c>
      <c r="J76" s="20" t="n">
        <v>7.36434772</v>
      </c>
      <c r="K76" s="18" t="n">
        <v>433.30308721</v>
      </c>
      <c r="L76" s="20" t="n">
        <v>6.53656772</v>
      </c>
      <c r="M76" s="18" t="n">
        <v>426.81235724</v>
      </c>
      <c r="N76" s="20" t="n">
        <v>6.72962539</v>
      </c>
      <c r="O76" s="18" t="n">
        <v>441.39377895</v>
      </c>
      <c r="P76" s="20" t="n">
        <v>7.51637504</v>
      </c>
      <c r="Q76" s="18" t="s">
        <v>404</v>
      </c>
      <c r="R76" s="20" t="s">
        <v>404</v>
      </c>
      <c r="S76" s="18" t="s">
        <v>404</v>
      </c>
      <c r="T76" s="20" t="s">
        <v>404</v>
      </c>
      <c r="U76" s="18" t="s">
        <v>404</v>
      </c>
      <c r="V76" s="20" t="s">
        <v>404</v>
      </c>
      <c r="W76" s="18" t="s">
        <v>404</v>
      </c>
      <c r="X76" s="20" t="s">
        <v>404</v>
      </c>
      <c r="Y76" s="18" t="n">
        <v>432.62092477</v>
      </c>
      <c r="Z76" s="20" t="n">
        <v>8.8700768</v>
      </c>
    </row>
    <row r="77" spans="1:26">
      <c r="A77" s="15" t="s">
        <v>474</v>
      </c>
      <c r="B77" s="17" t="n">
        <v>6062</v>
      </c>
      <c r="C77" s="18">
        <f>(0.0/B77*100)</f>
        <v/>
      </c>
      <c r="D77" s="19" t="n">
        <v>6062</v>
      </c>
      <c r="E77" s="18" t="n">
        <v>357.40758061</v>
      </c>
      <c r="F77" s="20" t="n">
        <v>9.596647770000001</v>
      </c>
      <c r="G77" s="18" t="n">
        <v>409.01262167</v>
      </c>
      <c r="H77" s="20" t="n">
        <v>11.97083319</v>
      </c>
      <c r="I77" s="18" t="n">
        <v>422.55143942</v>
      </c>
      <c r="J77" s="20" t="n">
        <v>8.12878826</v>
      </c>
      <c r="K77" s="18" t="n">
        <v>421.44361195</v>
      </c>
      <c r="L77" s="20" t="n">
        <v>5.99617916</v>
      </c>
      <c r="M77" s="18" t="n">
        <v>411.89023519</v>
      </c>
      <c r="N77" s="20" t="n">
        <v>5.99326794</v>
      </c>
      <c r="O77" s="18" t="n">
        <v>421.36706059</v>
      </c>
      <c r="P77" s="20" t="n">
        <v>10.85669264</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479.70075618</v>
      </c>
      <c r="H78" s="20" t="n">
        <v>10.76861766</v>
      </c>
      <c r="I78" s="18" t="n">
        <v>484.6724688</v>
      </c>
      <c r="J78" s="20" t="n">
        <v>12.00197961</v>
      </c>
      <c r="K78" s="18" t="n">
        <v>493.46073745</v>
      </c>
      <c r="L78" s="20" t="n">
        <v>8.226647809999999</v>
      </c>
      <c r="M78" s="18" t="n">
        <v>500.87978391</v>
      </c>
      <c r="N78" s="20" t="n">
        <v>9.281378159999999</v>
      </c>
      <c r="O78" s="18" t="n">
        <v>501.09636411</v>
      </c>
      <c r="P78" s="20" t="n">
        <v>10.52410898</v>
      </c>
      <c r="Q78" s="18" t="s">
        <v>404</v>
      </c>
      <c r="R78" s="20" t="s">
        <v>404</v>
      </c>
      <c r="S78" s="18" t="s">
        <v>404</v>
      </c>
      <c r="T78" s="20" t="s">
        <v>404</v>
      </c>
      <c r="U78" s="18" t="s">
        <v>404</v>
      </c>
      <c r="V78" s="20" t="s">
        <v>404</v>
      </c>
      <c r="W78" s="18" t="s">
        <v>404</v>
      </c>
      <c r="X78" s="20" t="s">
        <v>404</v>
      </c>
      <c r="Y78" s="18" t="n">
        <v>477.59411176</v>
      </c>
      <c r="Z78" s="20" t="n">
        <v>9.49516071</v>
      </c>
    </row>
    <row customHeight="1" ht="25" r="79" spans="1:26">
      <c r="A79" s="15" t="s">
        <v>476</v>
      </c>
      <c r="B79" s="17" t="n">
        <v>1657</v>
      </c>
      <c r="C79" s="18">
        <f>(21.0/B79*100)</f>
        <v/>
      </c>
      <c r="D79" s="19" t="n">
        <v>1636</v>
      </c>
      <c r="E79" s="18" t="s">
        <v>404</v>
      </c>
      <c r="F79" s="20" t="s">
        <v>404</v>
      </c>
      <c r="G79" s="18" t="n">
        <v>456.86670812</v>
      </c>
      <c r="H79" s="20" t="n">
        <v>24.38073718</v>
      </c>
      <c r="I79" s="18" t="n">
        <v>458.21288744</v>
      </c>
      <c r="J79" s="20" t="n">
        <v>22.72634113</v>
      </c>
      <c r="K79" s="18" t="n">
        <v>447.61648532</v>
      </c>
      <c r="L79" s="20" t="n">
        <v>9.280917049999999</v>
      </c>
      <c r="M79" s="18" t="n">
        <v>493.79285696</v>
      </c>
      <c r="N79" s="20" t="n">
        <v>16.07598006</v>
      </c>
      <c r="O79" s="18" t="n">
        <v>444.70120264</v>
      </c>
      <c r="P79" s="20" t="n">
        <v>16.3669284</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s">
        <v>404</v>
      </c>
      <c r="F80" s="20" t="s">
        <v>404</v>
      </c>
      <c r="G80" s="18" t="n">
        <v>464.54016884</v>
      </c>
      <c r="H80" s="20" t="n">
        <v>19.66905283</v>
      </c>
      <c r="I80" s="18" t="n">
        <v>484.46584862</v>
      </c>
      <c r="J80" s="20" t="n">
        <v>14.95489644</v>
      </c>
      <c r="K80" s="18" t="n">
        <v>450.1698904</v>
      </c>
      <c r="L80" s="20" t="n">
        <v>11.76920665</v>
      </c>
      <c r="M80" s="18" t="n">
        <v>436.53214117</v>
      </c>
      <c r="N80" s="20" t="n">
        <v>7.14604756</v>
      </c>
      <c r="O80" s="18" t="n">
        <v>469.63625241</v>
      </c>
      <c r="P80" s="20" t="n">
        <v>6.61902192</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443.85870358</v>
      </c>
      <c r="H81" s="20" t="n">
        <v>16.7673059</v>
      </c>
      <c r="I81" s="18" t="n">
        <v>438.46341747</v>
      </c>
      <c r="J81" s="20" t="n">
        <v>7.28700913</v>
      </c>
      <c r="K81" s="18" t="n">
        <v>451.38205299</v>
      </c>
      <c r="L81" s="20" t="n">
        <v>7.20862427</v>
      </c>
      <c r="M81" s="18" t="n">
        <v>459.16290471</v>
      </c>
      <c r="N81" s="20" t="n">
        <v>8.056062689999999</v>
      </c>
      <c r="O81" s="18" t="n">
        <v>436.12308799</v>
      </c>
      <c r="P81" s="20" t="n">
        <v>5.83498655</v>
      </c>
      <c r="Q81" s="18" t="s">
        <v>404</v>
      </c>
      <c r="R81" s="20" t="s">
        <v>404</v>
      </c>
      <c r="S81" s="18" t="s">
        <v>404</v>
      </c>
      <c r="T81" s="20" t="s">
        <v>404</v>
      </c>
      <c r="U81" s="18" t="s">
        <v>404</v>
      </c>
      <c r="V81" s="20" t="s">
        <v>404</v>
      </c>
      <c r="W81" s="18" t="s">
        <v>404</v>
      </c>
      <c r="X81" s="20" t="s">
        <v>404</v>
      </c>
      <c r="Y81" s="18" t="n">
        <v>439.4965109</v>
      </c>
      <c r="Z81" s="20" t="n">
        <v>14.06869307</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534</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486.97628592</v>
      </c>
      <c r="F7" s="20" t="n">
        <v>10.90374811</v>
      </c>
      <c r="G7" s="18" t="n">
        <v>504.19599128</v>
      </c>
      <c r="H7" s="20" t="n">
        <v>8.17509012</v>
      </c>
      <c r="I7" s="18" t="n">
        <v>499.40433547</v>
      </c>
      <c r="J7" s="20" t="n">
        <v>4.63191197</v>
      </c>
      <c r="K7" s="18" t="n">
        <v>494.88678084</v>
      </c>
      <c r="L7" s="20" t="n">
        <v>3.62630996</v>
      </c>
      <c r="M7" s="18" t="n">
        <v>496.83664119</v>
      </c>
      <c r="N7" s="20" t="n">
        <v>4.46079972</v>
      </c>
      <c r="O7" s="18" t="n">
        <v>489.57590026</v>
      </c>
      <c r="P7" s="20" t="n">
        <v>4.86240096</v>
      </c>
      <c r="Q7" s="18" t="s">
        <v>404</v>
      </c>
      <c r="R7" s="20" t="s">
        <v>404</v>
      </c>
      <c r="S7" s="18" t="s">
        <v>404</v>
      </c>
      <c r="T7" s="20" t="s">
        <v>404</v>
      </c>
      <c r="U7" s="18" t="s">
        <v>404</v>
      </c>
      <c r="V7" s="20" t="s">
        <v>404</v>
      </c>
      <c r="W7" s="18" t="s">
        <v>404</v>
      </c>
      <c r="X7" s="20" t="s">
        <v>404</v>
      </c>
      <c r="Y7" s="18" t="n">
        <v>474.77580778</v>
      </c>
      <c r="Z7" s="20" t="n">
        <v>7.94075433</v>
      </c>
    </row>
    <row r="8" spans="1:26">
      <c r="A8" s="15" t="s">
        <v>405</v>
      </c>
      <c r="B8" s="17" t="n">
        <v>7007</v>
      </c>
      <c r="C8" s="18">
        <f>(0.0/B8*100)</f>
        <v/>
      </c>
      <c r="D8" s="19" t="n">
        <v>7007</v>
      </c>
      <c r="E8" s="18" t="n">
        <v>527.61872671</v>
      </c>
      <c r="F8" s="20" t="n">
        <v>21.85833766</v>
      </c>
      <c r="G8" s="18" t="n">
        <v>505.4593092</v>
      </c>
      <c r="H8" s="20" t="n">
        <v>6.04463897</v>
      </c>
      <c r="I8" s="18" t="n">
        <v>495.3560464</v>
      </c>
      <c r="J8" s="20" t="n">
        <v>7.41259236</v>
      </c>
      <c r="K8" s="18" t="n">
        <v>496.15356485</v>
      </c>
      <c r="L8" s="20" t="n">
        <v>7.33278565</v>
      </c>
      <c r="M8" s="18" t="n">
        <v>486.67507251</v>
      </c>
      <c r="N8" s="20" t="n">
        <v>20.88325484</v>
      </c>
      <c r="O8" s="18" t="n">
        <v>469.43780929</v>
      </c>
      <c r="P8" s="20" t="n">
        <v>24.76555795</v>
      </c>
      <c r="Q8" s="18" t="s">
        <v>404</v>
      </c>
      <c r="R8" s="20" t="s">
        <v>404</v>
      </c>
      <c r="S8" s="18" t="s">
        <v>404</v>
      </c>
      <c r="T8" s="20" t="s">
        <v>404</v>
      </c>
      <c r="U8" s="18" t="s">
        <v>404</v>
      </c>
      <c r="V8" s="20" t="s">
        <v>404</v>
      </c>
      <c r="W8" s="18" t="s">
        <v>404</v>
      </c>
      <c r="X8" s="20" t="s">
        <v>404</v>
      </c>
      <c r="Y8" s="18" t="n">
        <v>467.0739739</v>
      </c>
      <c r="Z8" s="20" t="n">
        <v>24.26906682</v>
      </c>
    </row>
    <row r="9" spans="1:26">
      <c r="A9" s="15" t="s">
        <v>406</v>
      </c>
      <c r="B9" s="17" t="n">
        <v>9651</v>
      </c>
      <c r="C9" s="18">
        <f>(200.0/B9*100)</f>
        <v/>
      </c>
      <c r="D9" s="19" t="n">
        <v>9451</v>
      </c>
      <c r="E9" s="18" t="n">
        <v>503.94708539</v>
      </c>
      <c r="F9" s="20" t="n">
        <v>10.30080835</v>
      </c>
      <c r="G9" s="18" t="n">
        <v>508.87433734</v>
      </c>
      <c r="H9" s="20" t="n">
        <v>8.18072042</v>
      </c>
      <c r="I9" s="18" t="n">
        <v>508.93510513</v>
      </c>
      <c r="J9" s="20" t="n">
        <v>7.87912565</v>
      </c>
      <c r="K9" s="18" t="n">
        <v>525.1552993400001</v>
      </c>
      <c r="L9" s="20" t="n">
        <v>11.87359147</v>
      </c>
      <c r="M9" s="18" t="n">
        <v>479.47424753</v>
      </c>
      <c r="N9" s="20" t="n">
        <v>23.89798508</v>
      </c>
      <c r="O9" s="18" t="n">
        <v>520.40112945</v>
      </c>
      <c r="P9" s="20" t="n">
        <v>22.39943441</v>
      </c>
      <c r="Q9" s="18" t="s">
        <v>404</v>
      </c>
      <c r="R9" s="20" t="s">
        <v>404</v>
      </c>
      <c r="S9" s="18" t="s">
        <v>404</v>
      </c>
      <c r="T9" s="20" t="s">
        <v>404</v>
      </c>
      <c r="U9" s="18" t="s">
        <v>404</v>
      </c>
      <c r="V9" s="20" t="s">
        <v>404</v>
      </c>
      <c r="W9" s="18" t="s">
        <v>404</v>
      </c>
      <c r="X9" s="20" t="s">
        <v>404</v>
      </c>
      <c r="Y9" s="18" t="n">
        <v>486.66795482</v>
      </c>
      <c r="Z9" s="20" t="n">
        <v>14.34161294</v>
      </c>
    </row>
    <row r="10" spans="1:26">
      <c r="A10" s="15" t="s">
        <v>407</v>
      </c>
      <c r="B10" s="17" t="n">
        <v>20058</v>
      </c>
      <c r="C10" s="18">
        <f>(2798.0/B10*100)</f>
        <v/>
      </c>
      <c r="D10" s="19" t="n">
        <v>17260</v>
      </c>
      <c r="E10" s="18" t="n">
        <v>551.67015521</v>
      </c>
      <c r="F10" s="20" t="n">
        <v>10.36494977</v>
      </c>
      <c r="G10" s="18" t="n">
        <v>523.0504615900001</v>
      </c>
      <c r="H10" s="20" t="n">
        <v>6.15741637</v>
      </c>
      <c r="I10" s="18" t="n">
        <v>514.01349305</v>
      </c>
      <c r="J10" s="20" t="n">
        <v>5.13161928</v>
      </c>
      <c r="K10" s="18" t="n">
        <v>517.85354294</v>
      </c>
      <c r="L10" s="20" t="n">
        <v>4.84320388</v>
      </c>
      <c r="M10" s="18" t="n">
        <v>519.73333691</v>
      </c>
      <c r="N10" s="20" t="n">
        <v>8.48026364</v>
      </c>
      <c r="O10" s="18" t="n">
        <v>503.23331472</v>
      </c>
      <c r="P10" s="20" t="n">
        <v>5.1014609</v>
      </c>
      <c r="Q10" s="18" t="s">
        <v>404</v>
      </c>
      <c r="R10" s="20" t="s">
        <v>404</v>
      </c>
      <c r="S10" s="18" t="s">
        <v>404</v>
      </c>
      <c r="T10" s="20" t="s">
        <v>404</v>
      </c>
      <c r="U10" s="18" t="s">
        <v>404</v>
      </c>
      <c r="V10" s="20" t="s">
        <v>404</v>
      </c>
      <c r="W10" s="18" t="s">
        <v>404</v>
      </c>
      <c r="X10" s="20" t="s">
        <v>404</v>
      </c>
      <c r="Y10" s="18" t="n">
        <v>543.07162976</v>
      </c>
      <c r="Z10" s="20" t="n">
        <v>13.06078752</v>
      </c>
    </row>
    <row r="11" spans="1:26">
      <c r="A11" s="15" t="s">
        <v>408</v>
      </c>
      <c r="B11" s="17" t="n">
        <v>7053</v>
      </c>
      <c r="C11" s="18">
        <f>(137.0/B11*100)</f>
        <v/>
      </c>
      <c r="D11" s="19" t="n">
        <v>6916</v>
      </c>
      <c r="E11" s="18" t="n">
        <v>417.25100824</v>
      </c>
      <c r="F11" s="20" t="n">
        <v>8.167871249999999</v>
      </c>
      <c r="G11" s="18" t="n">
        <v>418.59585045</v>
      </c>
      <c r="H11" s="20" t="n">
        <v>7.11762758</v>
      </c>
      <c r="I11" s="18" t="n">
        <v>431.64680757</v>
      </c>
      <c r="J11" s="20" t="n">
        <v>7.83493754</v>
      </c>
      <c r="K11" s="18" t="n">
        <v>419.75596252</v>
      </c>
      <c r="L11" s="20" t="n">
        <v>8.70518053</v>
      </c>
      <c r="M11" s="18" t="n">
        <v>427.24854754</v>
      </c>
      <c r="N11" s="20" t="n">
        <v>14.75311199</v>
      </c>
      <c r="O11" s="18" t="n">
        <v>440.45384331</v>
      </c>
      <c r="P11" s="20" t="n">
        <v>15.46989578</v>
      </c>
      <c r="Q11" s="18" t="s">
        <v>404</v>
      </c>
      <c r="R11" s="20" t="s">
        <v>404</v>
      </c>
      <c r="S11" s="18" t="s">
        <v>404</v>
      </c>
      <c r="T11" s="20" t="s">
        <v>404</v>
      </c>
      <c r="U11" s="18" t="s">
        <v>404</v>
      </c>
      <c r="V11" s="20" t="s">
        <v>404</v>
      </c>
      <c r="W11" s="18" t="s">
        <v>404</v>
      </c>
      <c r="X11" s="20" t="s">
        <v>404</v>
      </c>
      <c r="Y11" s="18" t="n">
        <v>422.8895186</v>
      </c>
      <c r="Z11" s="20" t="n">
        <v>19.62438139</v>
      </c>
    </row>
    <row r="12" spans="1:26">
      <c r="A12" s="15" t="s">
        <v>409</v>
      </c>
      <c r="B12" s="17" t="n">
        <v>6894</v>
      </c>
      <c r="C12" s="18">
        <f>(106.0/B12*100)</f>
        <v/>
      </c>
      <c r="D12" s="19" t="n">
        <v>6788</v>
      </c>
      <c r="E12" s="18" t="n">
        <v>476.87746166</v>
      </c>
      <c r="F12" s="20" t="n">
        <v>23.15114584</v>
      </c>
      <c r="G12" s="18" t="n">
        <v>502.84238808</v>
      </c>
      <c r="H12" s="20" t="n">
        <v>7.74702599</v>
      </c>
      <c r="I12" s="18" t="n">
        <v>500.88577901</v>
      </c>
      <c r="J12" s="20" t="n">
        <v>6.97749352</v>
      </c>
      <c r="K12" s="18" t="n">
        <v>481.4228249</v>
      </c>
      <c r="L12" s="20" t="n">
        <v>6.57151364</v>
      </c>
      <c r="M12" s="18" t="n">
        <v>484.95019798</v>
      </c>
      <c r="N12" s="20" t="n">
        <v>10.22825399</v>
      </c>
      <c r="O12" s="18" t="n">
        <v>484.72863918</v>
      </c>
      <c r="P12" s="20" t="n">
        <v>7.32762512</v>
      </c>
      <c r="Q12" s="18" t="s">
        <v>404</v>
      </c>
      <c r="R12" s="20" t="s">
        <v>404</v>
      </c>
      <c r="S12" s="18" t="s">
        <v>404</v>
      </c>
      <c r="T12" s="20" t="s">
        <v>404</v>
      </c>
      <c r="U12" s="18" t="s">
        <v>404</v>
      </c>
      <c r="V12" s="20" t="s">
        <v>404</v>
      </c>
      <c r="W12" s="18" t="s">
        <v>404</v>
      </c>
      <c r="X12" s="20" t="s">
        <v>404</v>
      </c>
      <c r="Y12" s="18" t="n">
        <v>481.37741096</v>
      </c>
      <c r="Z12" s="20" t="n">
        <v>15.19105924</v>
      </c>
    </row>
    <row r="13" spans="1:26">
      <c r="A13" s="15" t="s">
        <v>410</v>
      </c>
      <c r="B13" s="17" t="n">
        <v>7161</v>
      </c>
      <c r="C13" s="18">
        <f>(1175.0/B13*100)</f>
        <v/>
      </c>
      <c r="D13" s="19" t="n">
        <v>5986</v>
      </c>
      <c r="E13" s="18" t="n">
        <v>502.21714249</v>
      </c>
      <c r="F13" s="20" t="n">
        <v>12.5010406</v>
      </c>
      <c r="G13" s="18" t="n">
        <v>511.55296842</v>
      </c>
      <c r="H13" s="20" t="n">
        <v>4.26547097</v>
      </c>
      <c r="I13" s="18" t="n">
        <v>512.70388725</v>
      </c>
      <c r="J13" s="20" t="n">
        <v>5.11827632</v>
      </c>
      <c r="K13" s="18" t="n">
        <v>511.10819705</v>
      </c>
      <c r="L13" s="20" t="n">
        <v>5.69585783</v>
      </c>
      <c r="M13" s="18" t="n">
        <v>505.85924649</v>
      </c>
      <c r="N13" s="20" t="n">
        <v>6.93795904</v>
      </c>
      <c r="O13" s="18" t="n">
        <v>503.77469539</v>
      </c>
      <c r="P13" s="20" t="n">
        <v>5.95248263</v>
      </c>
      <c r="Q13" s="18" t="s">
        <v>404</v>
      </c>
      <c r="R13" s="20" t="s">
        <v>404</v>
      </c>
      <c r="S13" s="18" t="s">
        <v>404</v>
      </c>
      <c r="T13" s="20" t="s">
        <v>404</v>
      </c>
      <c r="U13" s="18" t="s">
        <v>404</v>
      </c>
      <c r="V13" s="20" t="s">
        <v>404</v>
      </c>
      <c r="W13" s="18" t="s">
        <v>404</v>
      </c>
      <c r="X13" s="20" t="s">
        <v>404</v>
      </c>
      <c r="Y13" s="18" t="n">
        <v>511.27832073</v>
      </c>
      <c r="Z13" s="20" t="n">
        <v>6.96715841</v>
      </c>
    </row>
    <row r="14" spans="1:26">
      <c r="A14" s="15" t="s">
        <v>411</v>
      </c>
      <c r="B14" s="17" t="n">
        <v>5587</v>
      </c>
      <c r="C14" s="18">
        <f>(0.0/B14*100)</f>
        <v/>
      </c>
      <c r="D14" s="19" t="n">
        <v>5587</v>
      </c>
      <c r="E14" s="18" t="n">
        <v>518.24977122</v>
      </c>
      <c r="F14" s="20" t="n">
        <v>10.14408939</v>
      </c>
      <c r="G14" s="18" t="n">
        <v>513.72100692</v>
      </c>
      <c r="H14" s="20" t="n">
        <v>3.19836437</v>
      </c>
      <c r="I14" s="18" t="n">
        <v>526.08262123</v>
      </c>
      <c r="J14" s="20" t="n">
        <v>4.10808068</v>
      </c>
      <c r="K14" s="18" t="n">
        <v>528.63685335</v>
      </c>
      <c r="L14" s="20" t="n">
        <v>4.65720496</v>
      </c>
      <c r="M14" s="18" t="n">
        <v>523.50148689</v>
      </c>
      <c r="N14" s="20" t="n">
        <v>6.3211594</v>
      </c>
      <c r="O14" s="18" t="n">
        <v>490.49338748</v>
      </c>
      <c r="P14" s="20" t="n">
        <v>9.311250879999999</v>
      </c>
      <c r="Q14" s="18" t="s">
        <v>404</v>
      </c>
      <c r="R14" s="20" t="s">
        <v>404</v>
      </c>
      <c r="S14" s="18" t="s">
        <v>404</v>
      </c>
      <c r="T14" s="20" t="s">
        <v>404</v>
      </c>
      <c r="U14" s="18" t="s">
        <v>404</v>
      </c>
      <c r="V14" s="20" t="s">
        <v>404</v>
      </c>
      <c r="W14" s="18" t="s">
        <v>404</v>
      </c>
      <c r="X14" s="20" t="s">
        <v>404</v>
      </c>
      <c r="Y14" s="18" t="n">
        <v>521.02865337</v>
      </c>
      <c r="Z14" s="20" t="n">
        <v>17.0358985</v>
      </c>
    </row>
    <row r="15" spans="1:26">
      <c r="A15" s="15" t="s">
        <v>412</v>
      </c>
      <c r="B15" s="17" t="n">
        <v>5882</v>
      </c>
      <c r="C15" s="18">
        <f>(0.0/B15*100)</f>
        <v/>
      </c>
      <c r="D15" s="19" t="n">
        <v>5882</v>
      </c>
      <c r="E15" s="18" t="n">
        <v>510.5720421</v>
      </c>
      <c r="F15" s="20" t="n">
        <v>10.4389784</v>
      </c>
      <c r="G15" s="18" t="n">
        <v>509.87997099</v>
      </c>
      <c r="H15" s="20" t="n">
        <v>3.18220659</v>
      </c>
      <c r="I15" s="18" t="n">
        <v>511.12917392</v>
      </c>
      <c r="J15" s="20" t="n">
        <v>4.18854347</v>
      </c>
      <c r="K15" s="18" t="n">
        <v>507.59626112</v>
      </c>
      <c r="L15" s="20" t="n">
        <v>5.89819573</v>
      </c>
      <c r="M15" s="18" t="n">
        <v>522.42703153</v>
      </c>
      <c r="N15" s="20" t="n">
        <v>11.90411773</v>
      </c>
      <c r="O15" s="18" t="n">
        <v>524.95390015</v>
      </c>
      <c r="P15" s="20" t="n">
        <v>12.09240358</v>
      </c>
      <c r="Q15" s="18" t="s">
        <v>404</v>
      </c>
      <c r="R15" s="20" t="s">
        <v>404</v>
      </c>
      <c r="S15" s="18" t="s">
        <v>404</v>
      </c>
      <c r="T15" s="20" t="s">
        <v>404</v>
      </c>
      <c r="U15" s="18" t="s">
        <v>404</v>
      </c>
      <c r="V15" s="20" t="s">
        <v>404</v>
      </c>
      <c r="W15" s="18" t="s">
        <v>404</v>
      </c>
      <c r="X15" s="20" t="s">
        <v>404</v>
      </c>
      <c r="Y15" s="18" t="n">
        <v>522.23946101</v>
      </c>
      <c r="Z15" s="20" t="n">
        <v>21.46310503</v>
      </c>
    </row>
    <row r="16" spans="1:26">
      <c r="A16" s="15" t="s">
        <v>413</v>
      </c>
      <c r="B16" s="17" t="n">
        <v>6108</v>
      </c>
      <c r="C16" s="18">
        <f>(364.0/B16*100)</f>
        <v/>
      </c>
      <c r="D16" s="19" t="n">
        <v>5744</v>
      </c>
      <c r="E16" s="18" t="n">
        <v>510.82012788</v>
      </c>
      <c r="F16" s="20" t="n">
        <v>9.046172479999999</v>
      </c>
      <c r="G16" s="18" t="n">
        <v>493.264507</v>
      </c>
      <c r="H16" s="20" t="n">
        <v>5.67031914</v>
      </c>
      <c r="I16" s="18" t="n">
        <v>500.41218022</v>
      </c>
      <c r="J16" s="20" t="n">
        <v>8.235848580000001</v>
      </c>
      <c r="K16" s="18" t="n">
        <v>456.33306367</v>
      </c>
      <c r="L16" s="20" t="n">
        <v>15.59576495</v>
      </c>
      <c r="M16" s="18" t="n">
        <v>509.51891066</v>
      </c>
      <c r="N16" s="20" t="n">
        <v>51.89668063</v>
      </c>
      <c r="O16" s="18" t="n">
        <v>511.50683324</v>
      </c>
      <c r="P16" s="20" t="n">
        <v>16.98179962</v>
      </c>
      <c r="Q16" s="18" t="s">
        <v>404</v>
      </c>
      <c r="R16" s="20" t="s">
        <v>404</v>
      </c>
      <c r="S16" s="18" t="s">
        <v>404</v>
      </c>
      <c r="T16" s="20" t="s">
        <v>404</v>
      </c>
      <c r="U16" s="18" t="s">
        <v>404</v>
      </c>
      <c r="V16" s="20" t="s">
        <v>404</v>
      </c>
      <c r="W16" s="18" t="s">
        <v>404</v>
      </c>
      <c r="X16" s="20" t="s">
        <v>404</v>
      </c>
      <c r="Y16" s="18" t="n">
        <v>482.58267675</v>
      </c>
      <c r="Z16" s="20" t="n">
        <v>23.14979443</v>
      </c>
    </row>
    <row r="17" spans="1:26">
      <c r="A17" s="15" t="s">
        <v>414</v>
      </c>
      <c r="B17" s="17" t="n">
        <v>6504</v>
      </c>
      <c r="C17" s="18">
        <f>(1325.0/B17*100)</f>
        <v/>
      </c>
      <c r="D17" s="19" t="n">
        <v>5179</v>
      </c>
      <c r="E17" s="18" t="n">
        <v>504.75928707</v>
      </c>
      <c r="F17" s="20" t="n">
        <v>30.91357614</v>
      </c>
      <c r="G17" s="18" t="n">
        <v>506.33907373</v>
      </c>
      <c r="H17" s="20" t="n">
        <v>8.309450569999999</v>
      </c>
      <c r="I17" s="18" t="n">
        <v>498.918683</v>
      </c>
      <c r="J17" s="20" t="n">
        <v>7.40205587</v>
      </c>
      <c r="K17" s="18" t="n">
        <v>512.09147941</v>
      </c>
      <c r="L17" s="20" t="n">
        <v>9.535237499999999</v>
      </c>
      <c r="M17" s="18" t="n">
        <v>485.47599288</v>
      </c>
      <c r="N17" s="20" t="n">
        <v>9.381566919999999</v>
      </c>
      <c r="O17" s="18" t="n">
        <v>506.60591661</v>
      </c>
      <c r="P17" s="20" t="n">
        <v>15.52302993</v>
      </c>
      <c r="Q17" s="18" t="s">
        <v>404</v>
      </c>
      <c r="R17" s="20" t="s">
        <v>404</v>
      </c>
      <c r="S17" s="18" t="s">
        <v>404</v>
      </c>
      <c r="T17" s="20" t="s">
        <v>404</v>
      </c>
      <c r="U17" s="18" t="s">
        <v>404</v>
      </c>
      <c r="V17" s="20" t="s">
        <v>404</v>
      </c>
      <c r="W17" s="18" t="s">
        <v>404</v>
      </c>
      <c r="X17" s="20" t="s">
        <v>404</v>
      </c>
      <c r="Y17" s="18" t="n">
        <v>538.44557461</v>
      </c>
      <c r="Z17" s="20" t="n">
        <v>14.843678</v>
      </c>
    </row>
    <row r="18" spans="1:26">
      <c r="A18" s="15" t="s">
        <v>415</v>
      </c>
      <c r="B18" s="17" t="n">
        <v>5532</v>
      </c>
      <c r="C18" s="18">
        <f>(0.0/B18*100)</f>
        <v/>
      </c>
      <c r="D18" s="19" t="n">
        <v>5532</v>
      </c>
      <c r="E18" s="18" t="n">
        <v>457.75248229</v>
      </c>
      <c r="F18" s="20" t="n">
        <v>11.18946559</v>
      </c>
      <c r="G18" s="18" t="n">
        <v>458.91495072</v>
      </c>
      <c r="H18" s="20" t="n">
        <v>9.02443598</v>
      </c>
      <c r="I18" s="18" t="n">
        <v>452.57428505</v>
      </c>
      <c r="J18" s="20" t="n">
        <v>8.46267986</v>
      </c>
      <c r="K18" s="18" t="n">
        <v>452.91949528</v>
      </c>
      <c r="L18" s="20" t="n">
        <v>6.96997042</v>
      </c>
      <c r="M18" s="18" t="n">
        <v>449.3832778</v>
      </c>
      <c r="N18" s="20" t="n">
        <v>12.37078123</v>
      </c>
      <c r="O18" s="18" t="n">
        <v>452.35692169</v>
      </c>
      <c r="P18" s="20" t="n">
        <v>10.23321703</v>
      </c>
      <c r="Q18" s="18" t="s">
        <v>404</v>
      </c>
      <c r="R18" s="20" t="s">
        <v>404</v>
      </c>
      <c r="S18" s="18" t="s">
        <v>404</v>
      </c>
      <c r="T18" s="20" t="s">
        <v>404</v>
      </c>
      <c r="U18" s="18" t="s">
        <v>404</v>
      </c>
      <c r="V18" s="20" t="s">
        <v>404</v>
      </c>
      <c r="W18" s="18" t="s">
        <v>404</v>
      </c>
      <c r="X18" s="20" t="s">
        <v>404</v>
      </c>
      <c r="Y18" s="18" t="n">
        <v>465.3632769</v>
      </c>
      <c r="Z18" s="20" t="n">
        <v>23.66336018</v>
      </c>
    </row>
    <row r="19" spans="1:26">
      <c r="A19" s="15" t="s">
        <v>416</v>
      </c>
      <c r="B19" s="17" t="n">
        <v>5658</v>
      </c>
      <c r="C19" s="18">
        <f>(327.0/B19*100)</f>
        <v/>
      </c>
      <c r="D19" s="19" t="n">
        <v>5331</v>
      </c>
      <c r="E19" s="18" t="n">
        <v>483.24247085</v>
      </c>
      <c r="F19" s="20" t="n">
        <v>24.89563719</v>
      </c>
      <c r="G19" s="18" t="n">
        <v>472.72198629</v>
      </c>
      <c r="H19" s="20" t="n">
        <v>7.99285308</v>
      </c>
      <c r="I19" s="18" t="n">
        <v>475.32274515</v>
      </c>
      <c r="J19" s="20" t="n">
        <v>10.26999268</v>
      </c>
      <c r="K19" s="18" t="n">
        <v>472.91590801</v>
      </c>
      <c r="L19" s="20" t="n">
        <v>8.397128439999999</v>
      </c>
      <c r="M19" s="18" t="n">
        <v>489.48438705</v>
      </c>
      <c r="N19" s="20" t="n">
        <v>16.65455048</v>
      </c>
      <c r="O19" s="18" t="n">
        <v>484.22912962</v>
      </c>
      <c r="P19" s="20" t="n">
        <v>13.2884248</v>
      </c>
      <c r="Q19" s="18" t="s">
        <v>404</v>
      </c>
      <c r="R19" s="20" t="s">
        <v>404</v>
      </c>
      <c r="S19" s="18" t="s">
        <v>404</v>
      </c>
      <c r="T19" s="20" t="s">
        <v>404</v>
      </c>
      <c r="U19" s="18" t="s">
        <v>404</v>
      </c>
      <c r="V19" s="20" t="s">
        <v>404</v>
      </c>
      <c r="W19" s="18" t="s">
        <v>404</v>
      </c>
      <c r="X19" s="20" t="s">
        <v>404</v>
      </c>
      <c r="Y19" s="18" t="n">
        <v>506.97961024</v>
      </c>
      <c r="Z19" s="20" t="n">
        <v>23.52350289</v>
      </c>
    </row>
    <row r="20" spans="1:26">
      <c r="A20" s="15" t="s">
        <v>417</v>
      </c>
      <c r="B20" s="17" t="n">
        <v>3371</v>
      </c>
      <c r="C20" s="18">
        <f>(24.0/B20*100)</f>
        <v/>
      </c>
      <c r="D20" s="19" t="n">
        <v>3347</v>
      </c>
      <c r="E20" s="18" t="n">
        <v>457.92027074</v>
      </c>
      <c r="F20" s="20" t="n">
        <v>10.37626656</v>
      </c>
      <c r="G20" s="18" t="n">
        <v>488.4408461</v>
      </c>
      <c r="H20" s="20" t="n">
        <v>3.15699802</v>
      </c>
      <c r="I20" s="18" t="n">
        <v>485.82934942</v>
      </c>
      <c r="J20" s="20" t="n">
        <v>3.29825319</v>
      </c>
      <c r="K20" s="18" t="n">
        <v>497.74438159</v>
      </c>
      <c r="L20" s="20" t="n">
        <v>3.81007579</v>
      </c>
      <c r="M20" s="18" t="n">
        <v>475.65547187</v>
      </c>
      <c r="N20" s="20" t="n">
        <v>7.33792725</v>
      </c>
      <c r="O20" s="18" t="n">
        <v>480.08172997</v>
      </c>
      <c r="P20" s="20" t="n">
        <v>14.74026926</v>
      </c>
      <c r="Q20" s="18" t="s">
        <v>404</v>
      </c>
      <c r="R20" s="20" t="s">
        <v>404</v>
      </c>
      <c r="S20" s="18" t="s">
        <v>404</v>
      </c>
      <c r="T20" s="20" t="s">
        <v>404</v>
      </c>
      <c r="U20" s="18" t="s">
        <v>404</v>
      </c>
      <c r="V20" s="20" t="s">
        <v>404</v>
      </c>
      <c r="W20" s="18" t="s">
        <v>404</v>
      </c>
      <c r="X20" s="20" t="s">
        <v>404</v>
      </c>
      <c r="Y20" s="18" t="n">
        <v>460.39921274</v>
      </c>
      <c r="Z20" s="20" t="n">
        <v>13.34292623</v>
      </c>
    </row>
    <row r="21" spans="1:26">
      <c r="A21" s="15" t="s">
        <v>418</v>
      </c>
      <c r="B21" s="17" t="n">
        <v>5741</v>
      </c>
      <c r="C21" s="18">
        <f>(0.0/B21*100)</f>
        <v/>
      </c>
      <c r="D21" s="19" t="n">
        <v>5741</v>
      </c>
      <c r="E21" s="18" t="n">
        <v>494.85849385</v>
      </c>
      <c r="F21" s="20" t="n">
        <v>16.22103927</v>
      </c>
      <c r="G21" s="18" t="n">
        <v>507.46408637</v>
      </c>
      <c r="H21" s="20" t="n">
        <v>6.56652801</v>
      </c>
      <c r="I21" s="18" t="n">
        <v>502.59713037</v>
      </c>
      <c r="J21" s="20" t="n">
        <v>3.78462783</v>
      </c>
      <c r="K21" s="18" t="n">
        <v>503.55847636</v>
      </c>
      <c r="L21" s="20" t="n">
        <v>6.34229557</v>
      </c>
      <c r="M21" s="18" t="n">
        <v>490.04145538</v>
      </c>
      <c r="N21" s="20" t="n">
        <v>11.16256575</v>
      </c>
      <c r="O21" s="18" t="n">
        <v>512.843665</v>
      </c>
      <c r="P21" s="20" t="n">
        <v>7.24052629</v>
      </c>
      <c r="Q21" s="18" t="s">
        <v>404</v>
      </c>
      <c r="R21" s="20" t="s">
        <v>404</v>
      </c>
      <c r="S21" s="18" t="s">
        <v>404</v>
      </c>
      <c r="T21" s="20" t="s">
        <v>404</v>
      </c>
      <c r="U21" s="18" t="s">
        <v>404</v>
      </c>
      <c r="V21" s="20" t="s">
        <v>404</v>
      </c>
      <c r="W21" s="18" t="s">
        <v>404</v>
      </c>
      <c r="X21" s="20" t="s">
        <v>404</v>
      </c>
      <c r="Y21" s="18" t="n">
        <v>497.94709424</v>
      </c>
      <c r="Z21" s="20" t="n">
        <v>6.82829405</v>
      </c>
    </row>
    <row r="22" spans="1:26">
      <c r="A22" s="15" t="s">
        <v>419</v>
      </c>
      <c r="B22" s="17" t="n">
        <v>6598</v>
      </c>
      <c r="C22" s="18">
        <f>(0.0/B22*100)</f>
        <v/>
      </c>
      <c r="D22" s="19" t="n">
        <v>6598</v>
      </c>
      <c r="E22" s="18" t="n">
        <v>465.45474669</v>
      </c>
      <c r="F22" s="20" t="n">
        <v>19.62149172</v>
      </c>
      <c r="G22" s="18" t="n">
        <v>490.0653281</v>
      </c>
      <c r="H22" s="20" t="n">
        <v>6.60422951</v>
      </c>
      <c r="I22" s="18" t="n">
        <v>459.78599268</v>
      </c>
      <c r="J22" s="20" t="n">
        <v>8.49214544</v>
      </c>
      <c r="K22" s="18" t="n">
        <v>442.25950389</v>
      </c>
      <c r="L22" s="20" t="n">
        <v>18.6802369</v>
      </c>
      <c r="M22" s="18" t="n">
        <v>484.2819326</v>
      </c>
      <c r="N22" s="20" t="n">
        <v>25.71345061</v>
      </c>
      <c r="O22" s="18" t="n">
        <v>427.00036617</v>
      </c>
      <c r="P22" s="20" t="n">
        <v>29.40566953</v>
      </c>
      <c r="Q22" s="18" t="s">
        <v>404</v>
      </c>
      <c r="R22" s="20" t="s">
        <v>404</v>
      </c>
      <c r="S22" s="18" t="s">
        <v>404</v>
      </c>
      <c r="T22" s="20" t="s">
        <v>404</v>
      </c>
      <c r="U22" s="18" t="s">
        <v>404</v>
      </c>
      <c r="V22" s="20" t="s">
        <v>404</v>
      </c>
      <c r="W22" s="18" t="s">
        <v>404</v>
      </c>
      <c r="X22" s="20" t="s">
        <v>404</v>
      </c>
      <c r="Y22" s="18" t="n">
        <v>438.58393862</v>
      </c>
      <c r="Z22" s="20" t="n">
        <v>11.43459055</v>
      </c>
    </row>
    <row r="23" spans="1:26">
      <c r="A23" s="15" t="s">
        <v>420</v>
      </c>
      <c r="B23" s="17" t="n">
        <v>11583</v>
      </c>
      <c r="C23" s="18">
        <f>(3123.0/B23*100)</f>
        <v/>
      </c>
      <c r="D23" s="19" t="n">
        <v>8460</v>
      </c>
      <c r="E23" s="18" t="n">
        <v>499.52797988</v>
      </c>
      <c r="F23" s="20" t="n">
        <v>25.06460139</v>
      </c>
      <c r="G23" s="18" t="n">
        <v>489.66869165</v>
      </c>
      <c r="H23" s="20" t="n">
        <v>7.1563486</v>
      </c>
      <c r="I23" s="18" t="n">
        <v>494.81658928</v>
      </c>
      <c r="J23" s="20" t="n">
        <v>6.56731045</v>
      </c>
      <c r="K23" s="18" t="n">
        <v>499.02752168</v>
      </c>
      <c r="L23" s="20" t="n">
        <v>9.41352071</v>
      </c>
      <c r="M23" s="18" t="n">
        <v>530.82993557</v>
      </c>
      <c r="N23" s="20" t="n">
        <v>51.01418665</v>
      </c>
      <c r="O23" s="18" t="n">
        <v>455.95508676</v>
      </c>
      <c r="P23" s="20" t="n">
        <v>16.8464577</v>
      </c>
      <c r="Q23" s="18" t="s">
        <v>404</v>
      </c>
      <c r="R23" s="20" t="s">
        <v>404</v>
      </c>
      <c r="S23" s="18" t="s">
        <v>404</v>
      </c>
      <c r="T23" s="20" t="s">
        <v>404</v>
      </c>
      <c r="U23" s="18" t="s">
        <v>404</v>
      </c>
      <c r="V23" s="20" t="s">
        <v>404</v>
      </c>
      <c r="W23" s="18" t="s">
        <v>404</v>
      </c>
      <c r="X23" s="20" t="s">
        <v>404</v>
      </c>
      <c r="Y23" s="18" t="n">
        <v>499.50100253</v>
      </c>
      <c r="Z23" s="20" t="n">
        <v>19.74378497</v>
      </c>
    </row>
    <row r="24" spans="1:26">
      <c r="A24" s="15" t="s">
        <v>421</v>
      </c>
      <c r="B24" s="17" t="n">
        <v>6647</v>
      </c>
      <c r="C24" s="18">
        <f>(0.0/B24*100)</f>
        <v/>
      </c>
      <c r="D24" s="19" t="n">
        <v>6647</v>
      </c>
      <c r="E24" s="18" t="n">
        <v>526.9789819</v>
      </c>
      <c r="F24" s="20" t="n">
        <v>8.593115409999999</v>
      </c>
      <c r="G24" s="18" t="n">
        <v>528.49160063</v>
      </c>
      <c r="H24" s="20" t="n">
        <v>5.30055825</v>
      </c>
      <c r="I24" s="18" t="n">
        <v>541.89592067</v>
      </c>
      <c r="J24" s="20" t="n">
        <v>7.58025228</v>
      </c>
      <c r="K24" s="18" t="n">
        <v>530.17210602</v>
      </c>
      <c r="L24" s="20" t="n">
        <v>12.62743281</v>
      </c>
      <c r="M24" s="18" t="s">
        <v>404</v>
      </c>
      <c r="N24" s="20" t="s">
        <v>404</v>
      </c>
      <c r="O24" s="18" t="s">
        <v>404</v>
      </c>
      <c r="P24" s="20" t="s">
        <v>404</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531.33044194</v>
      </c>
      <c r="F25" s="20" t="n">
        <v>35.8192598</v>
      </c>
      <c r="G25" s="18" t="n">
        <v>517.80694977</v>
      </c>
      <c r="H25" s="20" t="n">
        <v>8.43610129</v>
      </c>
      <c r="I25" s="18" t="n">
        <v>523.15041858</v>
      </c>
      <c r="J25" s="20" t="n">
        <v>7.15385041</v>
      </c>
      <c r="K25" s="18" t="n">
        <v>531.34560368</v>
      </c>
      <c r="L25" s="20" t="n">
        <v>7.52854152</v>
      </c>
      <c r="M25" s="18" t="n">
        <v>521.39358393</v>
      </c>
      <c r="N25" s="20" t="n">
        <v>14.87587192</v>
      </c>
      <c r="O25" s="18" t="n">
        <v>541.2268000399999</v>
      </c>
      <c r="P25" s="20" t="n">
        <v>22.66597639</v>
      </c>
      <c r="Q25" s="18" t="s">
        <v>404</v>
      </c>
      <c r="R25" s="20" t="s">
        <v>404</v>
      </c>
      <c r="S25" s="18" t="s">
        <v>404</v>
      </c>
      <c r="T25" s="20" t="s">
        <v>404</v>
      </c>
      <c r="U25" s="18" t="s">
        <v>404</v>
      </c>
      <c r="V25" s="20" t="s">
        <v>404</v>
      </c>
      <c r="W25" s="18" t="s">
        <v>404</v>
      </c>
      <c r="X25" s="20" t="s">
        <v>404</v>
      </c>
      <c r="Y25" s="18" t="n">
        <v>523.2742175</v>
      </c>
      <c r="Z25" s="20" t="n">
        <v>24.42651891</v>
      </c>
    </row>
    <row r="26" spans="1:26">
      <c r="A26" s="15" t="s">
        <v>423</v>
      </c>
      <c r="B26" s="17" t="n">
        <v>4869</v>
      </c>
      <c r="C26" s="18">
        <f>(11.0/B26*100)</f>
        <v/>
      </c>
      <c r="D26" s="19" t="n">
        <v>4858</v>
      </c>
      <c r="E26" s="18" t="n">
        <v>483.42200702</v>
      </c>
      <c r="F26" s="20" t="n">
        <v>11.32618574</v>
      </c>
      <c r="G26" s="18" t="n">
        <v>476.15758244</v>
      </c>
      <c r="H26" s="20" t="n">
        <v>5.0903599</v>
      </c>
      <c r="I26" s="18" t="n">
        <v>482.27842272</v>
      </c>
      <c r="J26" s="20" t="n">
        <v>4.27499683</v>
      </c>
      <c r="K26" s="18" t="n">
        <v>488.5473762</v>
      </c>
      <c r="L26" s="20" t="n">
        <v>3.98767891</v>
      </c>
      <c r="M26" s="18" t="n">
        <v>484.10164759</v>
      </c>
      <c r="N26" s="20" t="n">
        <v>5.63909803</v>
      </c>
      <c r="O26" s="18" t="n">
        <v>479.82501676</v>
      </c>
      <c r="P26" s="20" t="n">
        <v>4.39279314</v>
      </c>
      <c r="Q26" s="18" t="s">
        <v>404</v>
      </c>
      <c r="R26" s="20" t="s">
        <v>404</v>
      </c>
      <c r="S26" s="18" t="s">
        <v>404</v>
      </c>
      <c r="T26" s="20" t="s">
        <v>404</v>
      </c>
      <c r="U26" s="18" t="s">
        <v>404</v>
      </c>
      <c r="V26" s="20" t="s">
        <v>404</v>
      </c>
      <c r="W26" s="18" t="s">
        <v>404</v>
      </c>
      <c r="X26" s="20" t="s">
        <v>404</v>
      </c>
      <c r="Y26" s="18" t="n">
        <v>478.04710432</v>
      </c>
      <c r="Z26" s="20" t="n">
        <v>14.1825813</v>
      </c>
    </row>
    <row r="27" spans="1:26">
      <c r="A27" s="15" t="s">
        <v>424</v>
      </c>
      <c r="B27" s="17" t="n">
        <v>5299</v>
      </c>
      <c r="C27" s="18">
        <f>(0.0/B27*100)</f>
        <v/>
      </c>
      <c r="D27" s="19" t="n">
        <v>5299</v>
      </c>
      <c r="E27" s="18" t="n">
        <v>486.26992644</v>
      </c>
      <c r="F27" s="20" t="n">
        <v>2.76465641</v>
      </c>
      <c r="G27" s="18" t="n">
        <v>474.39412894</v>
      </c>
      <c r="H27" s="20" t="n">
        <v>2.35612963</v>
      </c>
      <c r="I27" s="18" t="n">
        <v>469.98704253</v>
      </c>
      <c r="J27" s="20" t="n">
        <v>2.29482994</v>
      </c>
      <c r="K27" s="18" t="n">
        <v>513.51667138</v>
      </c>
      <c r="L27" s="20" t="n">
        <v>3.35985764</v>
      </c>
      <c r="M27" s="18" t="s">
        <v>404</v>
      </c>
      <c r="N27" s="20" t="s">
        <v>404</v>
      </c>
      <c r="O27" s="18" t="n">
        <v>515.49742025</v>
      </c>
      <c r="P27" s="20" t="n">
        <v>3.76229003</v>
      </c>
      <c r="Q27" s="18" t="s">
        <v>404</v>
      </c>
      <c r="R27" s="20" t="s">
        <v>404</v>
      </c>
      <c r="S27" s="18" t="s">
        <v>404</v>
      </c>
      <c r="T27" s="20" t="s">
        <v>404</v>
      </c>
      <c r="U27" s="18" t="s">
        <v>404</v>
      </c>
      <c r="V27" s="20" t="s">
        <v>404</v>
      </c>
      <c r="W27" s="18" t="s">
        <v>404</v>
      </c>
      <c r="X27" s="20" t="s">
        <v>404</v>
      </c>
      <c r="Y27" s="18" t="n">
        <v>545.8519974</v>
      </c>
      <c r="Z27" s="20" t="n">
        <v>6.58271203</v>
      </c>
    </row>
    <row r="28" spans="1:26">
      <c r="A28" s="15" t="s">
        <v>425</v>
      </c>
      <c r="B28" s="17" t="n">
        <v>7568</v>
      </c>
      <c r="C28" s="18">
        <f>(0.0/B28*100)</f>
        <v/>
      </c>
      <c r="D28" s="19" t="n">
        <v>7568</v>
      </c>
      <c r="E28" s="18" t="n">
        <v>400.78198877</v>
      </c>
      <c r="F28" s="20" t="n">
        <v>8.26031255</v>
      </c>
      <c r="G28" s="18" t="n">
        <v>424.53207713</v>
      </c>
      <c r="H28" s="20" t="n">
        <v>4.51159177</v>
      </c>
      <c r="I28" s="18" t="n">
        <v>407.73168185</v>
      </c>
      <c r="J28" s="20" t="n">
        <v>4.00507465</v>
      </c>
      <c r="K28" s="18" t="n">
        <v>391.24763268</v>
      </c>
      <c r="L28" s="20" t="n">
        <v>5.4628357</v>
      </c>
      <c r="M28" s="18" t="n">
        <v>405.91190393</v>
      </c>
      <c r="N28" s="20" t="n">
        <v>9.8337536</v>
      </c>
      <c r="O28" s="18" t="n">
        <v>403.32669156</v>
      </c>
      <c r="P28" s="20" t="n">
        <v>10.48718951</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502.91406687</v>
      </c>
      <c r="F29" s="20" t="n">
        <v>22.81113431</v>
      </c>
      <c r="G29" s="18" t="n">
        <v>516.89400363</v>
      </c>
      <c r="H29" s="20" t="n">
        <v>11.01599277</v>
      </c>
      <c r="I29" s="18" t="n">
        <v>510.97211617</v>
      </c>
      <c r="J29" s="20" t="n">
        <v>10.70816112</v>
      </c>
      <c r="K29" s="18" t="n">
        <v>528.4282312399999</v>
      </c>
      <c r="L29" s="20" t="n">
        <v>13.32277963</v>
      </c>
      <c r="M29" s="18" t="n">
        <v>514.95054464</v>
      </c>
      <c r="N29" s="20" t="n">
        <v>42.34777001</v>
      </c>
      <c r="O29" s="18" t="n">
        <v>371.15518255</v>
      </c>
      <c r="P29" s="20" t="n">
        <v>34.69315381</v>
      </c>
      <c r="Q29" s="18" t="s">
        <v>404</v>
      </c>
      <c r="R29" s="20" t="s">
        <v>404</v>
      </c>
      <c r="S29" s="18" t="s">
        <v>404</v>
      </c>
      <c r="T29" s="20" t="s">
        <v>404</v>
      </c>
      <c r="U29" s="18" t="s">
        <v>404</v>
      </c>
      <c r="V29" s="20" t="s">
        <v>404</v>
      </c>
      <c r="W29" s="18" t="s">
        <v>404</v>
      </c>
      <c r="X29" s="20" t="s">
        <v>404</v>
      </c>
      <c r="Y29" s="18" t="n">
        <v>499.073831</v>
      </c>
      <c r="Z29" s="20" t="n">
        <v>13.03758557</v>
      </c>
    </row>
    <row r="30" spans="1:26">
      <c r="A30" s="15" t="s">
        <v>427</v>
      </c>
      <c r="B30" s="17" t="n">
        <v>4520</v>
      </c>
      <c r="C30" s="18">
        <f>(945.0/B30*100)</f>
        <v/>
      </c>
      <c r="D30" s="19" t="n">
        <v>3575</v>
      </c>
      <c r="E30" s="18" t="n">
        <v>570.1005982299999</v>
      </c>
      <c r="F30" s="20" t="n">
        <v>11.8739887</v>
      </c>
      <c r="G30" s="18" t="n">
        <v>508.48758405</v>
      </c>
      <c r="H30" s="20" t="n">
        <v>16.95240422</v>
      </c>
      <c r="I30" s="18" t="n">
        <v>498.51550893</v>
      </c>
      <c r="J30" s="20" t="n">
        <v>7.05457827</v>
      </c>
      <c r="K30" s="18" t="n">
        <v>495.66497979</v>
      </c>
      <c r="L30" s="20" t="n">
        <v>4.7237945</v>
      </c>
      <c r="M30" s="18" t="n">
        <v>502.68359169</v>
      </c>
      <c r="N30" s="20" t="n">
        <v>8.02019228</v>
      </c>
      <c r="O30" s="18" t="n">
        <v>484.25038781</v>
      </c>
      <c r="P30" s="20" t="n">
        <v>8.81023834</v>
      </c>
      <c r="Q30" s="18" t="s">
        <v>404</v>
      </c>
      <c r="R30" s="20" t="s">
        <v>404</v>
      </c>
      <c r="S30" s="18" t="s">
        <v>404</v>
      </c>
      <c r="T30" s="20" t="s">
        <v>404</v>
      </c>
      <c r="U30" s="18" t="s">
        <v>404</v>
      </c>
      <c r="V30" s="20" t="s">
        <v>404</v>
      </c>
      <c r="W30" s="18" t="s">
        <v>404</v>
      </c>
      <c r="X30" s="20" t="s">
        <v>404</v>
      </c>
      <c r="Y30" s="18" t="n">
        <v>483.54731799</v>
      </c>
      <c r="Z30" s="20" t="n">
        <v>8.160577480000001</v>
      </c>
    </row>
    <row r="31" spans="1:26">
      <c r="A31" s="15" t="s">
        <v>428</v>
      </c>
      <c r="B31" s="17" t="n">
        <v>5456</v>
      </c>
      <c r="C31" s="18">
        <f>(502.0/B31*100)</f>
        <v/>
      </c>
      <c r="D31" s="19" t="n">
        <v>4954</v>
      </c>
      <c r="E31" s="18" t="n">
        <v>474.52450442</v>
      </c>
      <c r="F31" s="20" t="n">
        <v>11.92568793</v>
      </c>
      <c r="G31" s="18" t="n">
        <v>507.33097394</v>
      </c>
      <c r="H31" s="20" t="n">
        <v>5.1456216</v>
      </c>
      <c r="I31" s="18" t="n">
        <v>494.87429726</v>
      </c>
      <c r="J31" s="20" t="n">
        <v>5.36309584</v>
      </c>
      <c r="K31" s="18" t="n">
        <v>505.02527185</v>
      </c>
      <c r="L31" s="20" t="n">
        <v>3.8700305</v>
      </c>
      <c r="M31" s="18" t="n">
        <v>506.39308638</v>
      </c>
      <c r="N31" s="20" t="n">
        <v>6.48043421</v>
      </c>
      <c r="O31" s="18" t="n">
        <v>493.33745576</v>
      </c>
      <c r="P31" s="20" t="n">
        <v>8.918905540000001</v>
      </c>
      <c r="Q31" s="18" t="s">
        <v>404</v>
      </c>
      <c r="R31" s="20" t="s">
        <v>404</v>
      </c>
      <c r="S31" s="18" t="s">
        <v>404</v>
      </c>
      <c r="T31" s="20" t="s">
        <v>404</v>
      </c>
      <c r="U31" s="18" t="s">
        <v>404</v>
      </c>
      <c r="V31" s="20" t="s">
        <v>404</v>
      </c>
      <c r="W31" s="18" t="s">
        <v>404</v>
      </c>
      <c r="X31" s="20" t="s">
        <v>404</v>
      </c>
      <c r="Y31" s="18" t="n">
        <v>499.81119443</v>
      </c>
      <c r="Z31" s="20" t="n">
        <v>9.17386385</v>
      </c>
    </row>
    <row r="32" spans="1:26">
      <c r="A32" s="15" t="s">
        <v>429</v>
      </c>
      <c r="B32" s="17" t="n">
        <v>4478</v>
      </c>
      <c r="C32" s="18">
        <f>(0.0/B32*100)</f>
        <v/>
      </c>
      <c r="D32" s="19" t="n">
        <v>4478</v>
      </c>
      <c r="E32" s="18" t="n">
        <v>501.32846665</v>
      </c>
      <c r="F32" s="20" t="n">
        <v>10.60293489</v>
      </c>
      <c r="G32" s="18" t="n">
        <v>505.54796219</v>
      </c>
      <c r="H32" s="20" t="n">
        <v>4.14716682</v>
      </c>
      <c r="I32" s="18" t="n">
        <v>503.25751005</v>
      </c>
      <c r="J32" s="20" t="n">
        <v>4.70919884</v>
      </c>
      <c r="K32" s="18" t="n">
        <v>500.29074253</v>
      </c>
      <c r="L32" s="20" t="n">
        <v>10.01012448</v>
      </c>
      <c r="M32" s="18" t="n">
        <v>493.94159693</v>
      </c>
      <c r="N32" s="20" t="n">
        <v>11.86666643</v>
      </c>
      <c r="O32" s="18" t="n">
        <v>488.37847413</v>
      </c>
      <c r="P32" s="20" t="n">
        <v>12.1157325</v>
      </c>
      <c r="Q32" s="18" t="s">
        <v>404</v>
      </c>
      <c r="R32" s="20" t="s">
        <v>404</v>
      </c>
      <c r="S32" s="18" t="s">
        <v>404</v>
      </c>
      <c r="T32" s="20" t="s">
        <v>404</v>
      </c>
      <c r="U32" s="18" t="s">
        <v>404</v>
      </c>
      <c r="V32" s="20" t="s">
        <v>404</v>
      </c>
      <c r="W32" s="18" t="s">
        <v>404</v>
      </c>
      <c r="X32" s="20" t="s">
        <v>404</v>
      </c>
      <c r="Y32" s="18" t="n">
        <v>568.17296694</v>
      </c>
      <c r="Z32" s="20" t="n">
        <v>20.46605378</v>
      </c>
    </row>
    <row r="33" spans="1:26">
      <c r="A33" s="15" t="s">
        <v>430</v>
      </c>
      <c r="B33" s="17" t="n">
        <v>7325</v>
      </c>
      <c r="C33" s="18">
        <f>(29.0/B33*100)</f>
        <v/>
      </c>
      <c r="D33" s="19" t="n">
        <v>7296</v>
      </c>
      <c r="E33" s="18" t="n">
        <v>488.73312259</v>
      </c>
      <c r="F33" s="20" t="n">
        <v>12.50529306</v>
      </c>
      <c r="G33" s="18" t="n">
        <v>491.29907363</v>
      </c>
      <c r="H33" s="20" t="n">
        <v>5.20852309</v>
      </c>
      <c r="I33" s="18" t="n">
        <v>490.58864229</v>
      </c>
      <c r="J33" s="20" t="n">
        <v>7.38727239</v>
      </c>
      <c r="K33" s="18" t="n">
        <v>491.85507013</v>
      </c>
      <c r="L33" s="20" t="n">
        <v>7.78923962</v>
      </c>
      <c r="M33" s="18" t="n">
        <v>496.45191298</v>
      </c>
      <c r="N33" s="20" t="n">
        <v>22.71472105</v>
      </c>
      <c r="O33" s="18" t="n">
        <v>488.84186761</v>
      </c>
      <c r="P33" s="20" t="n">
        <v>12.5078993</v>
      </c>
      <c r="Q33" s="18" t="s">
        <v>404</v>
      </c>
      <c r="R33" s="20" t="s">
        <v>404</v>
      </c>
      <c r="S33" s="18" t="s">
        <v>404</v>
      </c>
      <c r="T33" s="20" t="s">
        <v>404</v>
      </c>
      <c r="U33" s="18" t="s">
        <v>404</v>
      </c>
      <c r="V33" s="20" t="s">
        <v>404</v>
      </c>
      <c r="W33" s="18" t="s">
        <v>404</v>
      </c>
      <c r="X33" s="20" t="s">
        <v>404</v>
      </c>
      <c r="Y33" s="18" t="n">
        <v>502.69826539</v>
      </c>
      <c r="Z33" s="20" t="n">
        <v>45.79470137</v>
      </c>
    </row>
    <row r="34" spans="1:26">
      <c r="A34" s="15" t="s">
        <v>431</v>
      </c>
      <c r="B34" s="17" t="n">
        <v>6350</v>
      </c>
      <c r="C34" s="18">
        <f>(0.0/B34*100)</f>
        <v/>
      </c>
      <c r="D34" s="19" t="n">
        <v>6350</v>
      </c>
      <c r="E34" s="18" t="n">
        <v>514.68809992</v>
      </c>
      <c r="F34" s="20" t="n">
        <v>10.0881637</v>
      </c>
      <c r="G34" s="18" t="n">
        <v>487.09671644</v>
      </c>
      <c r="H34" s="20" t="n">
        <v>12.19847803</v>
      </c>
      <c r="I34" s="18" t="n">
        <v>470.96477291</v>
      </c>
      <c r="J34" s="20" t="n">
        <v>9.79721191</v>
      </c>
      <c r="K34" s="18" t="n">
        <v>474.68180853</v>
      </c>
      <c r="L34" s="20" t="n">
        <v>7.61762505</v>
      </c>
      <c r="M34" s="18" t="n">
        <v>479.47070732</v>
      </c>
      <c r="N34" s="20" t="n">
        <v>9.740867959999999</v>
      </c>
      <c r="O34" s="18" t="n">
        <v>469.80103148</v>
      </c>
      <c r="P34" s="20" t="n">
        <v>8.55455736</v>
      </c>
      <c r="Q34" s="18" t="s">
        <v>404</v>
      </c>
      <c r="R34" s="20" t="s">
        <v>404</v>
      </c>
      <c r="S34" s="18" t="s">
        <v>404</v>
      </c>
      <c r="T34" s="20" t="s">
        <v>404</v>
      </c>
      <c r="U34" s="18" t="s">
        <v>404</v>
      </c>
      <c r="V34" s="20" t="s">
        <v>404</v>
      </c>
      <c r="W34" s="18" t="s">
        <v>404</v>
      </c>
      <c r="X34" s="20" t="s">
        <v>404</v>
      </c>
      <c r="Y34" s="18" t="n">
        <v>456.74815957</v>
      </c>
      <c r="Z34" s="20" t="n">
        <v>17.2918959</v>
      </c>
    </row>
    <row r="35" spans="1:26">
      <c r="A35" s="15" t="s">
        <v>432</v>
      </c>
      <c r="B35" s="17" t="n">
        <v>6406</v>
      </c>
      <c r="C35" s="18">
        <f>(443.0/B35*100)</f>
        <v/>
      </c>
      <c r="D35" s="19" t="n">
        <v>5963</v>
      </c>
      <c r="E35" s="18" t="s">
        <v>404</v>
      </c>
      <c r="F35" s="20" t="s">
        <v>404</v>
      </c>
      <c r="G35" s="18" t="n">
        <v>493.82761279</v>
      </c>
      <c r="H35" s="20" t="n">
        <v>4.43139174</v>
      </c>
      <c r="I35" s="18" t="n">
        <v>533.7220043999999</v>
      </c>
      <c r="J35" s="20" t="n">
        <v>3.64282247</v>
      </c>
      <c r="K35" s="18" t="n">
        <v>516.39309629</v>
      </c>
      <c r="L35" s="20" t="n">
        <v>2.40014715</v>
      </c>
      <c r="M35" s="18" t="n">
        <v>491.95259368</v>
      </c>
      <c r="N35" s="20" t="n">
        <v>3.2862909</v>
      </c>
      <c r="O35" s="18" t="n">
        <v>507.48853625</v>
      </c>
      <c r="P35" s="20" t="n">
        <v>2.24853858</v>
      </c>
      <c r="Q35" s="18" t="s">
        <v>404</v>
      </c>
      <c r="R35" s="20" t="s">
        <v>404</v>
      </c>
      <c r="S35" s="18" t="s">
        <v>404</v>
      </c>
      <c r="T35" s="20" t="s">
        <v>404</v>
      </c>
      <c r="U35" s="18" t="s">
        <v>404</v>
      </c>
      <c r="V35" s="20" t="s">
        <v>404</v>
      </c>
      <c r="W35" s="18" t="s">
        <v>404</v>
      </c>
      <c r="X35" s="20" t="s">
        <v>404</v>
      </c>
      <c r="Y35" s="18" t="n">
        <v>490.7051722</v>
      </c>
      <c r="Z35" s="20" t="n">
        <v>8.97384793</v>
      </c>
    </row>
    <row r="36" spans="1:26">
      <c r="A36" s="15" t="s">
        <v>433</v>
      </c>
      <c r="B36" s="17" t="n">
        <v>6736</v>
      </c>
      <c r="C36" s="18">
        <f>(10.0/B36*100)</f>
        <v/>
      </c>
      <c r="D36" s="19" t="n">
        <v>6726</v>
      </c>
      <c r="E36" s="18" t="n">
        <v>475.34954781</v>
      </c>
      <c r="F36" s="20" t="n">
        <v>6.53769197</v>
      </c>
      <c r="G36" s="18" t="n">
        <v>490.27033355</v>
      </c>
      <c r="H36" s="20" t="n">
        <v>3.98477946</v>
      </c>
      <c r="I36" s="18" t="n">
        <v>483.75750708</v>
      </c>
      <c r="J36" s="20" t="n">
        <v>4.70141534</v>
      </c>
      <c r="K36" s="18" t="n">
        <v>487.14297302</v>
      </c>
      <c r="L36" s="20" t="n">
        <v>8.965073159999999</v>
      </c>
      <c r="M36" s="18" t="n">
        <v>473.31397581</v>
      </c>
      <c r="N36" s="20" t="n">
        <v>7.97945033</v>
      </c>
      <c r="O36" s="18" t="n">
        <v>508.95917625</v>
      </c>
      <c r="P36" s="20" t="n">
        <v>16.35032789</v>
      </c>
      <c r="Q36" s="18" t="s">
        <v>404</v>
      </c>
      <c r="R36" s="20" t="s">
        <v>404</v>
      </c>
      <c r="S36" s="18" t="s">
        <v>404</v>
      </c>
      <c r="T36" s="20" t="s">
        <v>404</v>
      </c>
      <c r="U36" s="18" t="s">
        <v>404</v>
      </c>
      <c r="V36" s="20" t="s">
        <v>404</v>
      </c>
      <c r="W36" s="18" t="s">
        <v>404</v>
      </c>
      <c r="X36" s="20" t="s">
        <v>404</v>
      </c>
      <c r="Y36" s="18" t="n">
        <v>501.62609348</v>
      </c>
      <c r="Z36" s="20" t="n">
        <v>13.94178182</v>
      </c>
    </row>
    <row r="37" spans="1:26">
      <c r="A37" s="15" t="s">
        <v>434</v>
      </c>
      <c r="B37" s="17" t="n">
        <v>5458</v>
      </c>
      <c r="C37" s="18">
        <f>(0.0/B37*100)</f>
        <v/>
      </c>
      <c r="D37" s="19" t="n">
        <v>5458</v>
      </c>
      <c r="E37" s="18" t="n">
        <v>492.03345873</v>
      </c>
      <c r="F37" s="20" t="n">
        <v>26.60909977</v>
      </c>
      <c r="G37" s="18" t="n">
        <v>501.67082571</v>
      </c>
      <c r="H37" s="20" t="n">
        <v>5.90494733</v>
      </c>
      <c r="I37" s="18" t="n">
        <v>488.98046422</v>
      </c>
      <c r="J37" s="20" t="n">
        <v>6.35960941</v>
      </c>
      <c r="K37" s="18" t="n">
        <v>497.1791264</v>
      </c>
      <c r="L37" s="20" t="n">
        <v>7.011062</v>
      </c>
      <c r="M37" s="18" t="n">
        <v>487.54087682</v>
      </c>
      <c r="N37" s="20" t="n">
        <v>6.25912594</v>
      </c>
      <c r="O37" s="18" t="n">
        <v>487.77612791</v>
      </c>
      <c r="P37" s="20" t="n">
        <v>8.45927052</v>
      </c>
      <c r="Q37" s="18" t="s">
        <v>404</v>
      </c>
      <c r="R37" s="20" t="s">
        <v>404</v>
      </c>
      <c r="S37" s="18" t="s">
        <v>404</v>
      </c>
      <c r="T37" s="20" t="s">
        <v>404</v>
      </c>
      <c r="U37" s="18" t="s">
        <v>404</v>
      </c>
      <c r="V37" s="20" t="s">
        <v>404</v>
      </c>
      <c r="W37" s="18" t="s">
        <v>404</v>
      </c>
      <c r="X37" s="20" t="s">
        <v>404</v>
      </c>
      <c r="Y37" s="18" t="n">
        <v>551.0831014300001</v>
      </c>
      <c r="Z37" s="20" t="n">
        <v>9.134790430000001</v>
      </c>
    </row>
    <row r="38" spans="1:26">
      <c r="A38" s="15" t="s">
        <v>435</v>
      </c>
      <c r="B38" s="17" t="n">
        <v>5860</v>
      </c>
      <c r="C38" s="18">
        <f>(268.0/B38*100)</f>
        <v/>
      </c>
      <c r="D38" s="19" t="n">
        <v>5592</v>
      </c>
      <c r="E38" s="18" t="n">
        <v>519.32767904</v>
      </c>
      <c r="F38" s="20" t="n">
        <v>10.82631732</v>
      </c>
      <c r="G38" s="18" t="n">
        <v>523.8896484099999</v>
      </c>
      <c r="H38" s="20" t="n">
        <v>6.07701577</v>
      </c>
      <c r="I38" s="18" t="n">
        <v>513.47662368</v>
      </c>
      <c r="J38" s="20" t="n">
        <v>7.11456529</v>
      </c>
      <c r="K38" s="18" t="n">
        <v>516.56259046</v>
      </c>
      <c r="L38" s="20" t="n">
        <v>16.47911903</v>
      </c>
      <c r="M38" s="18" t="n">
        <v>515.69985318</v>
      </c>
      <c r="N38" s="20" t="n">
        <v>32.09969832</v>
      </c>
      <c r="O38" s="18" t="n">
        <v>480.04965391</v>
      </c>
      <c r="P38" s="20" t="n">
        <v>30.17767241</v>
      </c>
      <c r="Q38" s="18" t="s">
        <v>404</v>
      </c>
      <c r="R38" s="20" t="s">
        <v>404</v>
      </c>
      <c r="S38" s="18" t="s">
        <v>404</v>
      </c>
      <c r="T38" s="20" t="s">
        <v>404</v>
      </c>
      <c r="U38" s="18" t="s">
        <v>404</v>
      </c>
      <c r="V38" s="20" t="s">
        <v>404</v>
      </c>
      <c r="W38" s="18" t="s">
        <v>404</v>
      </c>
      <c r="X38" s="20" t="s">
        <v>404</v>
      </c>
      <c r="Y38" s="18" t="n">
        <v>574.23602081</v>
      </c>
      <c r="Z38" s="20" t="n">
        <v>19.24977884</v>
      </c>
    </row>
    <row r="39" spans="1:26">
      <c r="A39" s="15" t="s">
        <v>436</v>
      </c>
      <c r="B39" s="17" t="n">
        <v>5895</v>
      </c>
      <c r="C39" s="18">
        <f>(0.0/B39*100)</f>
        <v/>
      </c>
      <c r="D39" s="19" t="n">
        <v>5895</v>
      </c>
      <c r="E39" s="18" t="n">
        <v>376.46147854</v>
      </c>
      <c r="F39" s="20" t="n">
        <v>15.27830159</v>
      </c>
      <c r="G39" s="18" t="n">
        <v>413.32053789</v>
      </c>
      <c r="H39" s="20" t="n">
        <v>12.49101826</v>
      </c>
      <c r="I39" s="18" t="n">
        <v>419.04423923</v>
      </c>
      <c r="J39" s="20" t="n">
        <v>8.87456135</v>
      </c>
      <c r="K39" s="18" t="n">
        <v>419.98929117</v>
      </c>
      <c r="L39" s="20" t="n">
        <v>9.5111135</v>
      </c>
      <c r="M39" s="18" t="n">
        <v>415.10855317</v>
      </c>
      <c r="N39" s="20" t="n">
        <v>18.51805307</v>
      </c>
      <c r="O39" s="18" t="n">
        <v>434.60332847</v>
      </c>
      <c r="P39" s="20" t="n">
        <v>12.96313783</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n">
        <v>539.54125814</v>
      </c>
      <c r="F40" s="20" t="n">
        <v>7.60244516</v>
      </c>
      <c r="G40" s="18" t="n">
        <v>516.05528846</v>
      </c>
      <c r="H40" s="20" t="n">
        <v>10.64165725</v>
      </c>
      <c r="I40" s="18" t="n">
        <v>485.93690844</v>
      </c>
      <c r="J40" s="20" t="n">
        <v>8.21209908</v>
      </c>
      <c r="K40" s="18" t="n">
        <v>503.87372926</v>
      </c>
      <c r="L40" s="20" t="n">
        <v>7.66515781</v>
      </c>
      <c r="M40" s="18" t="n">
        <v>493.73571458</v>
      </c>
      <c r="N40" s="20" t="n">
        <v>8.8051628</v>
      </c>
      <c r="O40" s="18" t="n">
        <v>484.15977748</v>
      </c>
      <c r="P40" s="20" t="n">
        <v>7.16995446</v>
      </c>
      <c r="Q40" s="18" t="s">
        <v>404</v>
      </c>
      <c r="R40" s="20" t="s">
        <v>404</v>
      </c>
      <c r="S40" s="18" t="s">
        <v>404</v>
      </c>
      <c r="T40" s="20" t="s">
        <v>404</v>
      </c>
      <c r="U40" s="18" t="s">
        <v>404</v>
      </c>
      <c r="V40" s="20" t="s">
        <v>404</v>
      </c>
      <c r="W40" s="18" t="s">
        <v>404</v>
      </c>
      <c r="X40" s="20" t="s">
        <v>404</v>
      </c>
      <c r="Y40" s="18" t="n">
        <v>489.38565739</v>
      </c>
      <c r="Z40" s="20" t="n">
        <v>9.488652630000001</v>
      </c>
    </row>
    <row r="41" spans="1:26">
      <c r="A41" s="15" t="s">
        <v>438</v>
      </c>
      <c r="B41" s="17" t="n">
        <v>5712</v>
      </c>
      <c r="C41" s="18">
        <f>(70.0/B41*100)</f>
        <v/>
      </c>
      <c r="D41" s="19" t="n">
        <v>5642</v>
      </c>
      <c r="E41" s="18" t="n">
        <v>499.8085735</v>
      </c>
      <c r="F41" s="20" t="n">
        <v>12.39478225</v>
      </c>
      <c r="G41" s="18" t="n">
        <v>463.54173665</v>
      </c>
      <c r="H41" s="20" t="n">
        <v>14.750981</v>
      </c>
      <c r="I41" s="18" t="n">
        <v>478.26533386</v>
      </c>
      <c r="J41" s="20" t="n">
        <v>11.86450751</v>
      </c>
      <c r="K41" s="18" t="n">
        <v>475.44285334</v>
      </c>
      <c r="L41" s="20" t="n">
        <v>7.5748099</v>
      </c>
      <c r="M41" s="18" t="n">
        <v>461.98076074</v>
      </c>
      <c r="N41" s="20" t="n">
        <v>6.67523164</v>
      </c>
      <c r="O41" s="18" t="n">
        <v>470.04319477</v>
      </c>
      <c r="P41" s="20" t="n">
        <v>5.64829043</v>
      </c>
      <c r="Q41" s="18" t="s">
        <v>404</v>
      </c>
      <c r="R41" s="20" t="s">
        <v>404</v>
      </c>
      <c r="S41" s="18" t="s">
        <v>404</v>
      </c>
      <c r="T41" s="20" t="s">
        <v>404</v>
      </c>
      <c r="U41" s="18" t="s">
        <v>404</v>
      </c>
      <c r="V41" s="20" t="s">
        <v>404</v>
      </c>
      <c r="W41" s="18" t="s">
        <v>404</v>
      </c>
      <c r="X41" s="20" t="s">
        <v>404</v>
      </c>
      <c r="Y41" s="18" t="n">
        <v>466.08244345</v>
      </c>
      <c r="Z41" s="20" t="n">
        <v>18.1144738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350.51996309</v>
      </c>
      <c r="F44" s="20" t="n">
        <v>19.91318353</v>
      </c>
      <c r="G44" s="18" t="n">
        <v>414.10908608</v>
      </c>
      <c r="H44" s="20" t="n">
        <v>6.48351889</v>
      </c>
      <c r="I44" s="18" t="n">
        <v>420.57873801</v>
      </c>
      <c r="J44" s="20" t="n">
        <v>5.55142151</v>
      </c>
      <c r="K44" s="18" t="n">
        <v>406.88281708</v>
      </c>
      <c r="L44" s="20" t="n">
        <v>5.78986117</v>
      </c>
      <c r="M44" s="18" t="n">
        <v>417.27907033</v>
      </c>
      <c r="N44" s="20" t="n">
        <v>15.14211902</v>
      </c>
      <c r="O44" s="18" t="n">
        <v>394.92434897</v>
      </c>
      <c r="P44" s="20" t="n">
        <v>12.83335609</v>
      </c>
      <c r="Q44" s="18" t="s">
        <v>404</v>
      </c>
      <c r="R44" s="20" t="s">
        <v>404</v>
      </c>
      <c r="S44" s="18" t="s">
        <v>404</v>
      </c>
      <c r="T44" s="20" t="s">
        <v>404</v>
      </c>
      <c r="U44" s="18" t="s">
        <v>404</v>
      </c>
      <c r="V44" s="20" t="s">
        <v>404</v>
      </c>
      <c r="W44" s="18" t="n">
        <v>362.07679413</v>
      </c>
      <c r="X44" s="20" t="n">
        <v>17.67262046</v>
      </c>
      <c r="Y44" s="18" t="n">
        <v>430.90769071</v>
      </c>
      <c r="Z44" s="20" t="n">
        <v>21.22798143</v>
      </c>
    </row>
    <row r="45" spans="1:26">
      <c r="A45" s="15" t="s">
        <v>442</v>
      </c>
      <c r="B45" s="17" t="n">
        <v>5519</v>
      </c>
      <c r="C45" s="18">
        <f>(0.0/B45*100)</f>
        <v/>
      </c>
      <c r="D45" s="19" t="n">
        <v>5519</v>
      </c>
      <c r="E45" s="18" t="n">
        <v>365.37889463</v>
      </c>
      <c r="F45" s="20" t="n">
        <v>15.77544239</v>
      </c>
      <c r="G45" s="18" t="n">
        <v>357.53478658</v>
      </c>
      <c r="H45" s="20" t="n">
        <v>7.96654247</v>
      </c>
      <c r="I45" s="18" t="n">
        <v>351.86996058</v>
      </c>
      <c r="J45" s="20" t="n">
        <v>6.57597807</v>
      </c>
      <c r="K45" s="18" t="n">
        <v>357.07548145</v>
      </c>
      <c r="L45" s="20" t="n">
        <v>6.85301064</v>
      </c>
      <c r="M45" s="18" t="n">
        <v>382.77616441</v>
      </c>
      <c r="N45" s="20" t="n">
        <v>11.79228399</v>
      </c>
      <c r="O45" s="18" t="n">
        <v>350.79054106</v>
      </c>
      <c r="P45" s="20" t="n">
        <v>6.93044427</v>
      </c>
      <c r="Q45" s="18" t="s">
        <v>404</v>
      </c>
      <c r="R45" s="20" t="s">
        <v>404</v>
      </c>
      <c r="S45" s="18" t="s">
        <v>404</v>
      </c>
      <c r="T45" s="20" t="s">
        <v>404</v>
      </c>
      <c r="U45" s="18" t="s">
        <v>404</v>
      </c>
      <c r="V45" s="20" t="s">
        <v>404</v>
      </c>
      <c r="W45" s="18" t="s">
        <v>404</v>
      </c>
      <c r="X45" s="20" t="s">
        <v>404</v>
      </c>
      <c r="Y45" s="18" t="n">
        <v>387.26495057</v>
      </c>
      <c r="Z45" s="20" t="n">
        <v>10.66215753</v>
      </c>
    </row>
    <row r="46" spans="1:26">
      <c r="A46" s="15" t="s">
        <v>443</v>
      </c>
      <c r="B46" s="17" t="n">
        <v>23141</v>
      </c>
      <c r="C46" s="18">
        <f>(4196.0/B46*100)</f>
        <v/>
      </c>
      <c r="D46" s="19" t="n">
        <v>18945</v>
      </c>
      <c r="E46" s="18" t="n">
        <v>379.31451679</v>
      </c>
      <c r="F46" s="20" t="n">
        <v>18.52545771</v>
      </c>
      <c r="G46" s="18" t="n">
        <v>391.60738791</v>
      </c>
      <c r="H46" s="20" t="n">
        <v>6.98581303</v>
      </c>
      <c r="I46" s="18" t="n">
        <v>378.3676548</v>
      </c>
      <c r="J46" s="20" t="n">
        <v>6.00109865</v>
      </c>
      <c r="K46" s="18" t="n">
        <v>385.79863802</v>
      </c>
      <c r="L46" s="20" t="n">
        <v>7.40964647</v>
      </c>
      <c r="M46" s="18" t="n">
        <v>374.03020379</v>
      </c>
      <c r="N46" s="20" t="n">
        <v>8.49816435</v>
      </c>
      <c r="O46" s="18" t="n">
        <v>377.67480543</v>
      </c>
      <c r="P46" s="20" t="n">
        <v>7.85225075</v>
      </c>
      <c r="Q46" s="18" t="s">
        <v>404</v>
      </c>
      <c r="R46" s="20" t="s">
        <v>404</v>
      </c>
      <c r="S46" s="18" t="s">
        <v>404</v>
      </c>
      <c r="T46" s="20" t="s">
        <v>404</v>
      </c>
      <c r="U46" s="18" t="s">
        <v>404</v>
      </c>
      <c r="V46" s="20" t="s">
        <v>404</v>
      </c>
      <c r="W46" s="18" t="s">
        <v>404</v>
      </c>
      <c r="X46" s="20" t="s">
        <v>404</v>
      </c>
      <c r="Y46" s="18" t="n">
        <v>345.13948312</v>
      </c>
      <c r="Z46" s="20" t="n">
        <v>9.09229549</v>
      </c>
    </row>
    <row r="47" spans="1:26">
      <c r="A47" s="15" t="s">
        <v>444</v>
      </c>
      <c r="B47" s="17" t="n">
        <v>5928</v>
      </c>
      <c r="C47" s="18">
        <f>(0.0/B47*100)</f>
        <v/>
      </c>
      <c r="D47" s="19" t="n">
        <v>5928</v>
      </c>
      <c r="E47" s="18" t="n">
        <v>361.87142661</v>
      </c>
      <c r="F47" s="20" t="n">
        <v>16.17057046</v>
      </c>
      <c r="G47" s="18" t="n">
        <v>415.18228967</v>
      </c>
      <c r="H47" s="20" t="n">
        <v>9.12832135</v>
      </c>
      <c r="I47" s="18" t="n">
        <v>457.89054396</v>
      </c>
      <c r="J47" s="20" t="n">
        <v>9.50506397</v>
      </c>
      <c r="K47" s="18" t="n">
        <v>427.50811323</v>
      </c>
      <c r="L47" s="20" t="n">
        <v>12.8943342</v>
      </c>
      <c r="M47" s="18" t="n">
        <v>445.48040873</v>
      </c>
      <c r="N47" s="20" t="n">
        <v>13.88467658</v>
      </c>
      <c r="O47" s="18" t="n">
        <v>458.67889925</v>
      </c>
      <c r="P47" s="20" t="n">
        <v>11.30263147</v>
      </c>
      <c r="Q47" s="18" t="s">
        <v>404</v>
      </c>
      <c r="R47" s="20" t="s">
        <v>404</v>
      </c>
      <c r="S47" s="18" t="s">
        <v>404</v>
      </c>
      <c r="T47" s="20" t="s">
        <v>404</v>
      </c>
      <c r="U47" s="18" t="s">
        <v>404</v>
      </c>
      <c r="V47" s="20" t="s">
        <v>404</v>
      </c>
      <c r="W47" s="18" t="s">
        <v>404</v>
      </c>
      <c r="X47" s="20" t="s">
        <v>404</v>
      </c>
      <c r="Y47" s="18" t="n">
        <v>453.48195746</v>
      </c>
      <c r="Z47" s="20" t="n">
        <v>35.3061823</v>
      </c>
    </row>
    <row r="48" spans="1:26">
      <c r="A48" s="15" t="s">
        <v>445</v>
      </c>
      <c r="B48" s="17" t="n">
        <v>9841</v>
      </c>
      <c r="C48" s="18">
        <f>(0.0/B48*100)</f>
        <v/>
      </c>
      <c r="D48" s="19" t="n">
        <v>9841</v>
      </c>
      <c r="E48" s="18" t="n">
        <v>468.92112137</v>
      </c>
      <c r="F48" s="20" t="n">
        <v>37.6191131</v>
      </c>
      <c r="G48" s="18" t="n">
        <v>519.03223045</v>
      </c>
      <c r="H48" s="20" t="n">
        <v>9.18826041</v>
      </c>
      <c r="I48" s="18" t="n">
        <v>545.18901128</v>
      </c>
      <c r="J48" s="20" t="n">
        <v>10.50628908</v>
      </c>
      <c r="K48" s="18" t="n">
        <v>540.95957561</v>
      </c>
      <c r="L48" s="20" t="n">
        <v>14.26253797</v>
      </c>
      <c r="M48" s="18" t="n">
        <v>510.58666981</v>
      </c>
      <c r="N48" s="20" t="n">
        <v>25.14843689</v>
      </c>
      <c r="O48" s="18" t="n">
        <v>588.52731698</v>
      </c>
      <c r="P48" s="20" t="n">
        <v>22.39236131</v>
      </c>
      <c r="Q48" s="18" t="s">
        <v>404</v>
      </c>
      <c r="R48" s="20" t="s">
        <v>404</v>
      </c>
      <c r="S48" s="18" t="s">
        <v>404</v>
      </c>
      <c r="T48" s="20" t="s">
        <v>404</v>
      </c>
      <c r="U48" s="18" t="s">
        <v>404</v>
      </c>
      <c r="V48" s="20" t="s">
        <v>404</v>
      </c>
      <c r="W48" s="18" t="s">
        <v>404</v>
      </c>
      <c r="X48" s="20" t="s">
        <v>404</v>
      </c>
      <c r="Y48" s="18" t="n">
        <v>455.36360919</v>
      </c>
      <c r="Z48" s="20" t="n">
        <v>38.86339954</v>
      </c>
    </row>
    <row r="49" spans="1:26">
      <c r="A49" s="15" t="s">
        <v>446</v>
      </c>
      <c r="B49" s="17" t="n">
        <v>6349</v>
      </c>
      <c r="C49" s="18">
        <f>(52.0/B49*100)</f>
        <v/>
      </c>
      <c r="D49" s="19" t="n">
        <v>6297</v>
      </c>
      <c r="E49" s="18" t="n">
        <v>410.26318963</v>
      </c>
      <c r="F49" s="20" t="n">
        <v>16.92632926</v>
      </c>
      <c r="G49" s="18" t="n">
        <v>407.44358666</v>
      </c>
      <c r="H49" s="20" t="n">
        <v>6.24461444</v>
      </c>
      <c r="I49" s="18" t="n">
        <v>412.64156839</v>
      </c>
      <c r="J49" s="20" t="n">
        <v>5.82895852</v>
      </c>
      <c r="K49" s="18" t="n">
        <v>403.48626403</v>
      </c>
      <c r="L49" s="20" t="n">
        <v>7.2018902</v>
      </c>
      <c r="M49" s="18" t="n">
        <v>403.49359272</v>
      </c>
      <c r="N49" s="20" t="n">
        <v>11.02813229</v>
      </c>
      <c r="O49" s="18" t="n">
        <v>407.32027405</v>
      </c>
      <c r="P49" s="20" t="n">
        <v>12.59179631</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n">
        <v>386.6079014</v>
      </c>
      <c r="F50" s="20" t="n">
        <v>8.53570837</v>
      </c>
      <c r="G50" s="18" t="n">
        <v>388.74464074</v>
      </c>
      <c r="H50" s="20" t="n">
        <v>5.45577283</v>
      </c>
      <c r="I50" s="18" t="n">
        <v>394.70846224</v>
      </c>
      <c r="J50" s="20" t="n">
        <v>6.87114811</v>
      </c>
      <c r="K50" s="18" t="n">
        <v>397.02078966</v>
      </c>
      <c r="L50" s="20" t="n">
        <v>6.79548073</v>
      </c>
      <c r="M50" s="18" t="n">
        <v>376.17228343</v>
      </c>
      <c r="N50" s="20" t="n">
        <v>8.107126859999999</v>
      </c>
      <c r="O50" s="18" t="n">
        <v>434.70181787</v>
      </c>
      <c r="P50" s="20" t="n">
        <v>16.01352535</v>
      </c>
      <c r="Q50" s="18" t="s">
        <v>404</v>
      </c>
      <c r="R50" s="20" t="s">
        <v>404</v>
      </c>
      <c r="S50" s="18" t="s">
        <v>404</v>
      </c>
      <c r="T50" s="20" t="s">
        <v>404</v>
      </c>
      <c r="U50" s="18" t="s">
        <v>404</v>
      </c>
      <c r="V50" s="20" t="s">
        <v>404</v>
      </c>
      <c r="W50" s="18" t="s">
        <v>404</v>
      </c>
      <c r="X50" s="20" t="s">
        <v>404</v>
      </c>
      <c r="Y50" s="18" t="n">
        <v>387.63820845</v>
      </c>
      <c r="Z50" s="20" t="n">
        <v>13.02420419</v>
      </c>
    </row>
    <row r="51" spans="1:26">
      <c r="A51" s="15" t="s">
        <v>448</v>
      </c>
      <c r="B51" s="17" t="n">
        <v>6866</v>
      </c>
      <c r="C51" s="18">
        <f>(0.0/B51*100)</f>
        <v/>
      </c>
      <c r="D51" s="19" t="n">
        <v>6866</v>
      </c>
      <c r="E51" s="18" t="n">
        <v>402.43518174</v>
      </c>
      <c r="F51" s="20" t="n">
        <v>7.92685879</v>
      </c>
      <c r="G51" s="18" t="n">
        <v>401.01193733</v>
      </c>
      <c r="H51" s="20" t="n">
        <v>6.19168175</v>
      </c>
      <c r="I51" s="18" t="n">
        <v>398.9430254</v>
      </c>
      <c r="J51" s="20" t="n">
        <v>6.27598054</v>
      </c>
      <c r="K51" s="18" t="n">
        <v>398.08819834</v>
      </c>
      <c r="L51" s="20" t="n">
        <v>5.34588462</v>
      </c>
      <c r="M51" s="18" t="n">
        <v>393.17584016</v>
      </c>
      <c r="N51" s="20" t="n">
        <v>10.30333674</v>
      </c>
      <c r="O51" s="18" t="n">
        <v>409.8909327</v>
      </c>
      <c r="P51" s="20" t="n">
        <v>6.26064779</v>
      </c>
      <c r="Q51" s="18" t="s">
        <v>404</v>
      </c>
      <c r="R51" s="20" t="s">
        <v>404</v>
      </c>
      <c r="S51" s="18" t="s">
        <v>404</v>
      </c>
      <c r="T51" s="20" t="s">
        <v>404</v>
      </c>
      <c r="U51" s="18" t="s">
        <v>404</v>
      </c>
      <c r="V51" s="20" t="s">
        <v>404</v>
      </c>
      <c r="W51" s="18" t="s">
        <v>404</v>
      </c>
      <c r="X51" s="20" t="s">
        <v>404</v>
      </c>
      <c r="Y51" s="18" t="n">
        <v>411.84657628</v>
      </c>
      <c r="Z51" s="20" t="n">
        <v>12.91266646</v>
      </c>
    </row>
    <row r="52" spans="1:26">
      <c r="A52" s="15" t="s">
        <v>449</v>
      </c>
      <c r="B52" s="17" t="n">
        <v>5809</v>
      </c>
      <c r="C52" s="18">
        <f>(0.0/B52*100)</f>
        <v/>
      </c>
      <c r="D52" s="19" t="n">
        <v>5809</v>
      </c>
      <c r="E52" s="18" t="n">
        <v>509.55813422</v>
      </c>
      <c r="F52" s="20" t="n">
        <v>56.71051876</v>
      </c>
      <c r="G52" s="18" t="n">
        <v>459.26809274</v>
      </c>
      <c r="H52" s="20" t="n">
        <v>8.026992290000001</v>
      </c>
      <c r="I52" s="18" t="n">
        <v>465.52058427</v>
      </c>
      <c r="J52" s="20" t="n">
        <v>5.50934262</v>
      </c>
      <c r="K52" s="18" t="n">
        <v>469.81384325</v>
      </c>
      <c r="L52" s="20" t="n">
        <v>8.668475020000001</v>
      </c>
      <c r="M52" s="18" t="n">
        <v>460.49729112</v>
      </c>
      <c r="N52" s="20" t="n">
        <v>13.54875726</v>
      </c>
      <c r="O52" s="18" t="n">
        <v>460.89233797</v>
      </c>
      <c r="P52" s="20" t="n">
        <v>16.71737909</v>
      </c>
      <c r="Q52" s="18" t="s">
        <v>404</v>
      </c>
      <c r="R52" s="20" t="s">
        <v>404</v>
      </c>
      <c r="S52" s="18" t="s">
        <v>404</v>
      </c>
      <c r="T52" s="20" t="s">
        <v>404</v>
      </c>
      <c r="U52" s="18" t="s">
        <v>404</v>
      </c>
      <c r="V52" s="20" t="s">
        <v>404</v>
      </c>
      <c r="W52" s="18" t="s">
        <v>404</v>
      </c>
      <c r="X52" s="20" t="s">
        <v>404</v>
      </c>
      <c r="Y52" s="18" t="n">
        <v>420.16253333</v>
      </c>
      <c r="Z52" s="20" t="n">
        <v>17.96035804</v>
      </c>
    </row>
    <row r="53" spans="1:26">
      <c r="A53" s="15" t="s">
        <v>450</v>
      </c>
      <c r="B53" s="17" t="n">
        <v>5571</v>
      </c>
      <c r="C53" s="18">
        <f>(0.0/B53*100)</f>
        <v/>
      </c>
      <c r="D53" s="19" t="n">
        <v>5571</v>
      </c>
      <c r="E53" s="18" t="n">
        <v>415.16440408</v>
      </c>
      <c r="F53" s="20" t="n">
        <v>5.38644865</v>
      </c>
      <c r="G53" s="18" t="n">
        <v>430.3258812</v>
      </c>
      <c r="H53" s="20" t="n">
        <v>3.34008038</v>
      </c>
      <c r="I53" s="18" t="n">
        <v>444.68546549</v>
      </c>
      <c r="J53" s="20" t="n">
        <v>2.84627557</v>
      </c>
      <c r="K53" s="18" t="n">
        <v>432.50033579</v>
      </c>
      <c r="L53" s="20" t="n">
        <v>3.5010747</v>
      </c>
      <c r="M53" s="18" t="n">
        <v>434.18141562</v>
      </c>
      <c r="N53" s="20" t="n">
        <v>4.85838665</v>
      </c>
      <c r="O53" s="18" t="n">
        <v>451.81194498</v>
      </c>
      <c r="P53" s="20" t="n">
        <v>4.90160326</v>
      </c>
      <c r="Q53" s="18" t="s">
        <v>404</v>
      </c>
      <c r="R53" s="20" t="s">
        <v>404</v>
      </c>
      <c r="S53" s="18" t="s">
        <v>404</v>
      </c>
      <c r="T53" s="20" t="s">
        <v>404</v>
      </c>
      <c r="U53" s="18" t="s">
        <v>404</v>
      </c>
      <c r="V53" s="20" t="s">
        <v>404</v>
      </c>
      <c r="W53" s="18" t="s">
        <v>404</v>
      </c>
      <c r="X53" s="20" t="s">
        <v>404</v>
      </c>
      <c r="Y53" s="18" t="n">
        <v>437.4709268</v>
      </c>
      <c r="Z53" s="20" t="n">
        <v>5.30831809</v>
      </c>
    </row>
    <row r="54" spans="1:26">
      <c r="A54" s="15" t="s">
        <v>451</v>
      </c>
      <c r="B54" s="17" t="n">
        <v>4740</v>
      </c>
      <c r="C54" s="18">
        <f>(199.0/B54*100)</f>
        <v/>
      </c>
      <c r="D54" s="19" t="n">
        <v>4541</v>
      </c>
      <c r="E54" s="18" t="n">
        <v>370.81297567</v>
      </c>
      <c r="F54" s="20" t="n">
        <v>20.16678257</v>
      </c>
      <c r="G54" s="18" t="n">
        <v>331.17769854</v>
      </c>
      <c r="H54" s="20" t="n">
        <v>8.30780304</v>
      </c>
      <c r="I54" s="18" t="n">
        <v>329.61932258</v>
      </c>
      <c r="J54" s="20" t="n">
        <v>8.611324079999999</v>
      </c>
      <c r="K54" s="18" t="n">
        <v>324.79518452</v>
      </c>
      <c r="L54" s="20" t="n">
        <v>7.51076678</v>
      </c>
      <c r="M54" s="18" t="n">
        <v>322.61768151</v>
      </c>
      <c r="N54" s="20" t="n">
        <v>8.32735023</v>
      </c>
      <c r="O54" s="18" t="n">
        <v>322.89650217</v>
      </c>
      <c r="P54" s="20" t="n">
        <v>6.215346</v>
      </c>
      <c r="Q54" s="18" t="s">
        <v>404</v>
      </c>
      <c r="R54" s="20" t="s">
        <v>404</v>
      </c>
      <c r="S54" s="18" t="s">
        <v>404</v>
      </c>
      <c r="T54" s="20" t="s">
        <v>404</v>
      </c>
      <c r="U54" s="18" t="s">
        <v>404</v>
      </c>
      <c r="V54" s="20" t="s">
        <v>404</v>
      </c>
      <c r="W54" s="18" t="s">
        <v>404</v>
      </c>
      <c r="X54" s="20" t="s">
        <v>404</v>
      </c>
      <c r="Y54" s="18" t="n">
        <v>304.49289996</v>
      </c>
      <c r="Z54" s="20" t="n">
        <v>13.65082277</v>
      </c>
    </row>
    <row r="55" spans="1:26">
      <c r="A55" s="15" t="s">
        <v>452</v>
      </c>
      <c r="B55" s="17" t="n">
        <v>5316</v>
      </c>
      <c r="C55" s="18">
        <f>(43.0/B55*100)</f>
        <v/>
      </c>
      <c r="D55" s="19" t="n">
        <v>5273</v>
      </c>
      <c r="E55" s="18" t="n">
        <v>391.15582366</v>
      </c>
      <c r="F55" s="20" t="n">
        <v>9.40667575</v>
      </c>
      <c r="G55" s="18" t="n">
        <v>405.27644811</v>
      </c>
      <c r="H55" s="20" t="n">
        <v>5.40951217</v>
      </c>
      <c r="I55" s="18" t="n">
        <v>405.48927132</v>
      </c>
      <c r="J55" s="20" t="n">
        <v>10.1327598</v>
      </c>
      <c r="K55" s="18" t="n">
        <v>409.86784455</v>
      </c>
      <c r="L55" s="20" t="n">
        <v>8.6721343</v>
      </c>
      <c r="M55" s="18" t="n">
        <v>388.05583183</v>
      </c>
      <c r="N55" s="20" t="n">
        <v>19.65013817</v>
      </c>
      <c r="O55" s="18" t="n">
        <v>403.79527257</v>
      </c>
      <c r="P55" s="20" t="n">
        <v>9.697139890000001</v>
      </c>
      <c r="Q55" s="18" t="s">
        <v>404</v>
      </c>
      <c r="R55" s="20" t="s">
        <v>404</v>
      </c>
      <c r="S55" s="18" t="s">
        <v>404</v>
      </c>
      <c r="T55" s="20" t="s">
        <v>404</v>
      </c>
      <c r="U55" s="18" t="s">
        <v>404</v>
      </c>
      <c r="V55" s="20" t="s">
        <v>404</v>
      </c>
      <c r="W55" s="18" t="s">
        <v>404</v>
      </c>
      <c r="X55" s="20" t="s">
        <v>404</v>
      </c>
      <c r="Y55" s="18" t="n">
        <v>367.01938391</v>
      </c>
      <c r="Z55" s="20" t="n">
        <v>18.5512588</v>
      </c>
    </row>
    <row r="56" spans="1:26">
      <c r="A56" s="15" t="s">
        <v>453</v>
      </c>
      <c r="B56" s="17" t="n">
        <v>5359</v>
      </c>
      <c r="C56" s="18">
        <f>(0.0/B56*100)</f>
        <v/>
      </c>
      <c r="D56" s="19" t="n">
        <v>5359</v>
      </c>
      <c r="E56" s="18" t="n">
        <v>537.29628265</v>
      </c>
      <c r="F56" s="20" t="n">
        <v>15.90163232</v>
      </c>
      <c r="G56" s="18" t="n">
        <v>552.80217457</v>
      </c>
      <c r="H56" s="20" t="n">
        <v>6.34262532</v>
      </c>
      <c r="I56" s="18" t="n">
        <v>550.8000674800001</v>
      </c>
      <c r="J56" s="20" t="n">
        <v>6.29817345</v>
      </c>
      <c r="K56" s="18" t="n">
        <v>534.55341495</v>
      </c>
      <c r="L56" s="20" t="n">
        <v>13.68982718</v>
      </c>
      <c r="M56" s="18" t="n">
        <v>486.28411172</v>
      </c>
      <c r="N56" s="20" t="n">
        <v>3.68614429</v>
      </c>
      <c r="O56" s="18" t="n">
        <v>614.58976836</v>
      </c>
      <c r="P56" s="20" t="n">
        <v>7.03521559</v>
      </c>
      <c r="Q56" s="18" t="s">
        <v>404</v>
      </c>
      <c r="R56" s="20" t="s">
        <v>404</v>
      </c>
      <c r="S56" s="18" t="s">
        <v>404</v>
      </c>
      <c r="T56" s="20" t="s">
        <v>404</v>
      </c>
      <c r="U56" s="18" t="s">
        <v>404</v>
      </c>
      <c r="V56" s="20" t="s">
        <v>404</v>
      </c>
      <c r="W56" s="18" t="s">
        <v>404</v>
      </c>
      <c r="X56" s="20" t="s">
        <v>404</v>
      </c>
      <c r="Y56" s="18" t="n">
        <v>533.79022429</v>
      </c>
      <c r="Z56" s="20" t="n">
        <v>9.91845322</v>
      </c>
    </row>
    <row r="57" spans="1:26">
      <c r="A57" s="15" t="s">
        <v>454</v>
      </c>
      <c r="B57" s="17" t="n">
        <v>6513</v>
      </c>
      <c r="C57" s="18">
        <f>(0.0/B57*100)</f>
        <v/>
      </c>
      <c r="D57" s="19" t="n">
        <v>6513</v>
      </c>
      <c r="E57" s="18" t="n">
        <v>344.49989761</v>
      </c>
      <c r="F57" s="20" t="n">
        <v>13.38005471</v>
      </c>
      <c r="G57" s="18" t="n">
        <v>390.31178873</v>
      </c>
      <c r="H57" s="20" t="n">
        <v>4.99043591</v>
      </c>
      <c r="I57" s="18" t="n">
        <v>383.99276069</v>
      </c>
      <c r="J57" s="20" t="n">
        <v>7.78330778</v>
      </c>
      <c r="K57" s="18" t="n">
        <v>371.61558951</v>
      </c>
      <c r="L57" s="20" t="n">
        <v>8.655114620000001</v>
      </c>
      <c r="M57" s="18" t="n">
        <v>406.51038018</v>
      </c>
      <c r="N57" s="20" t="n">
        <v>16.04339445</v>
      </c>
      <c r="O57" s="18" t="n">
        <v>400.65568248</v>
      </c>
      <c r="P57" s="20" t="n">
        <v>10.16831437</v>
      </c>
      <c r="Q57" s="18" t="s">
        <v>404</v>
      </c>
      <c r="R57" s="20" t="s">
        <v>404</v>
      </c>
      <c r="S57" s="18" t="s">
        <v>404</v>
      </c>
      <c r="T57" s="20" t="s">
        <v>404</v>
      </c>
      <c r="U57" s="18" t="s">
        <v>404</v>
      </c>
      <c r="V57" s="20" t="s">
        <v>404</v>
      </c>
      <c r="W57" s="18" t="s">
        <v>404</v>
      </c>
      <c r="X57" s="20" t="s">
        <v>404</v>
      </c>
      <c r="Y57" s="18" t="s">
        <v>404</v>
      </c>
      <c r="Z57" s="20" t="s">
        <v>404</v>
      </c>
    </row>
    <row r="58" spans="1:26">
      <c r="A58" s="15" t="s">
        <v>455</v>
      </c>
      <c r="B58" s="17" t="n">
        <v>7267</v>
      </c>
      <c r="C58" s="18">
        <f>(0.0/B58*100)</f>
        <v/>
      </c>
      <c r="D58" s="19" t="n">
        <v>7267</v>
      </c>
      <c r="E58" s="18" t="n">
        <v>391.50352265</v>
      </c>
      <c r="F58" s="20" t="n">
        <v>15.37123702</v>
      </c>
      <c r="G58" s="18" t="n">
        <v>376.08562548</v>
      </c>
      <c r="H58" s="20" t="n">
        <v>6.11268272</v>
      </c>
      <c r="I58" s="18" t="n">
        <v>391.99665999</v>
      </c>
      <c r="J58" s="20" t="n">
        <v>8.043101589999999</v>
      </c>
      <c r="K58" s="18" t="n">
        <v>361.99337537</v>
      </c>
      <c r="L58" s="20" t="n">
        <v>5.76197646</v>
      </c>
      <c r="M58" s="18" t="n">
        <v>389.64686513</v>
      </c>
      <c r="N58" s="20" t="n">
        <v>9.22522655</v>
      </c>
      <c r="O58" s="18" t="n">
        <v>394.07441225</v>
      </c>
      <c r="P58" s="20" t="n">
        <v>6.54479029</v>
      </c>
      <c r="Q58" s="18" t="s">
        <v>404</v>
      </c>
      <c r="R58" s="20" t="s">
        <v>404</v>
      </c>
      <c r="S58" s="18" t="s">
        <v>404</v>
      </c>
      <c r="T58" s="20" t="s">
        <v>404</v>
      </c>
      <c r="U58" s="18" t="s">
        <v>404</v>
      </c>
      <c r="V58" s="20" t="s">
        <v>404</v>
      </c>
      <c r="W58" s="18" t="s">
        <v>404</v>
      </c>
      <c r="X58" s="20" t="s">
        <v>404</v>
      </c>
      <c r="Y58" s="18" t="n">
        <v>349.38113329</v>
      </c>
      <c r="Z58" s="20" t="n">
        <v>12.38639318</v>
      </c>
    </row>
    <row r="59" spans="1:26">
      <c r="A59" s="15" t="s">
        <v>456</v>
      </c>
      <c r="B59" s="17" t="n">
        <v>4826</v>
      </c>
      <c r="C59" s="18">
        <f>(0.0/B59*100)</f>
        <v/>
      </c>
      <c r="D59" s="19" t="n">
        <v>4826</v>
      </c>
      <c r="E59" s="18" t="n">
        <v>342.69952668</v>
      </c>
      <c r="F59" s="20" t="n">
        <v>12.85632647</v>
      </c>
      <c r="G59" s="18" t="n">
        <v>368.74643803</v>
      </c>
      <c r="H59" s="20" t="n">
        <v>2.91153514</v>
      </c>
      <c r="I59" s="18" t="n">
        <v>368.43109373</v>
      </c>
      <c r="J59" s="20" t="n">
        <v>3.6788261</v>
      </c>
      <c r="K59" s="18" t="n">
        <v>348.55672534</v>
      </c>
      <c r="L59" s="20" t="n">
        <v>3.13315773</v>
      </c>
      <c r="M59" s="18" t="n">
        <v>356.79378785</v>
      </c>
      <c r="N59" s="20" t="n">
        <v>7.5370153</v>
      </c>
      <c r="O59" s="18" t="n">
        <v>354.59848471</v>
      </c>
      <c r="P59" s="20" t="n">
        <v>4.74867347</v>
      </c>
      <c r="Q59" s="18" t="s">
        <v>404</v>
      </c>
      <c r="R59" s="20" t="s">
        <v>404</v>
      </c>
      <c r="S59" s="18" t="s">
        <v>404</v>
      </c>
      <c r="T59" s="20" t="s">
        <v>404</v>
      </c>
      <c r="U59" s="18" t="s">
        <v>404</v>
      </c>
      <c r="V59" s="20" t="s">
        <v>404</v>
      </c>
      <c r="W59" s="18" t="s">
        <v>404</v>
      </c>
      <c r="X59" s="20" t="s">
        <v>404</v>
      </c>
      <c r="Y59" s="18" t="n">
        <v>356.34655612</v>
      </c>
      <c r="Z59" s="20" t="n">
        <v>26.34086294</v>
      </c>
    </row>
    <row r="60" spans="1:26">
      <c r="A60" s="15" t="s">
        <v>457</v>
      </c>
      <c r="B60" s="17" t="n">
        <v>4546</v>
      </c>
      <c r="C60" s="18">
        <f>(0.0/B60*100)</f>
        <v/>
      </c>
      <c r="D60" s="19" t="n">
        <v>4546</v>
      </c>
      <c r="E60" s="18" t="n">
        <v>362.80776231</v>
      </c>
      <c r="F60" s="20" t="n">
        <v>15.26656306</v>
      </c>
      <c r="G60" s="18" t="n">
        <v>400.82343925</v>
      </c>
      <c r="H60" s="20" t="n">
        <v>12.44002001</v>
      </c>
      <c r="I60" s="18" t="n">
        <v>397.37772519</v>
      </c>
      <c r="J60" s="20" t="n">
        <v>9.79667091</v>
      </c>
      <c r="K60" s="18" t="n">
        <v>385.13422643</v>
      </c>
      <c r="L60" s="20" t="n">
        <v>10.69264534</v>
      </c>
      <c r="M60" s="18" t="n">
        <v>392.56593792</v>
      </c>
      <c r="N60" s="20" t="n">
        <v>11.18722904</v>
      </c>
      <c r="O60" s="18" t="n">
        <v>423.2097039</v>
      </c>
      <c r="P60" s="20" t="n">
        <v>12.00265684</v>
      </c>
      <c r="Q60" s="18" t="s">
        <v>404</v>
      </c>
      <c r="R60" s="20" t="s">
        <v>404</v>
      </c>
      <c r="S60" s="18" t="s">
        <v>404</v>
      </c>
      <c r="T60" s="20" t="s">
        <v>404</v>
      </c>
      <c r="U60" s="18" t="s">
        <v>404</v>
      </c>
      <c r="V60" s="20" t="s">
        <v>404</v>
      </c>
      <c r="W60" s="18" t="s">
        <v>404</v>
      </c>
      <c r="X60" s="20" t="s">
        <v>404</v>
      </c>
      <c r="Y60" s="18" t="n">
        <v>398.72302692</v>
      </c>
      <c r="Z60" s="20" t="n">
        <v>24.06957911</v>
      </c>
    </row>
    <row r="61" spans="1:26">
      <c r="A61" s="15" t="s">
        <v>458</v>
      </c>
      <c r="B61" s="17" t="n">
        <v>6525</v>
      </c>
      <c r="C61" s="18">
        <f>(0.0/B61*100)</f>
        <v/>
      </c>
      <c r="D61" s="19" t="n">
        <v>6525</v>
      </c>
      <c r="E61" s="18" t="n">
        <v>480.15240764</v>
      </c>
      <c r="F61" s="20" t="n">
        <v>12.92568495</v>
      </c>
      <c r="G61" s="18" t="n">
        <v>473.51445578</v>
      </c>
      <c r="H61" s="20" t="n">
        <v>4.91582461</v>
      </c>
      <c r="I61" s="18" t="n">
        <v>485.81467772</v>
      </c>
      <c r="J61" s="20" t="n">
        <v>4.9546388</v>
      </c>
      <c r="K61" s="18" t="n">
        <v>479.00373896</v>
      </c>
      <c r="L61" s="20" t="n">
        <v>6.04247352</v>
      </c>
      <c r="M61" s="18" t="n">
        <v>474.21048312</v>
      </c>
      <c r="N61" s="20" t="n">
        <v>11.36244833</v>
      </c>
      <c r="O61" s="18" t="n">
        <v>469.77906615</v>
      </c>
      <c r="P61" s="20" t="n">
        <v>7.87373136</v>
      </c>
      <c r="Q61" s="18" t="s">
        <v>404</v>
      </c>
      <c r="R61" s="20" t="s">
        <v>404</v>
      </c>
      <c r="S61" s="18" t="s">
        <v>404</v>
      </c>
      <c r="T61" s="20" t="s">
        <v>404</v>
      </c>
      <c r="U61" s="18" t="s">
        <v>404</v>
      </c>
      <c r="V61" s="20" t="s">
        <v>404</v>
      </c>
      <c r="W61" s="18" t="s">
        <v>404</v>
      </c>
      <c r="X61" s="20" t="s">
        <v>404</v>
      </c>
      <c r="Y61" s="18" t="n">
        <v>443.72811775</v>
      </c>
      <c r="Z61" s="20" t="n">
        <v>9.745828899999999</v>
      </c>
    </row>
    <row r="62" spans="1:26">
      <c r="A62" s="15" t="s">
        <v>459</v>
      </c>
      <c r="B62" s="17" t="n">
        <v>4476</v>
      </c>
      <c r="C62" s="18">
        <f>(0.0/B62*100)</f>
        <v/>
      </c>
      <c r="D62" s="19" t="n">
        <v>4476</v>
      </c>
      <c r="E62" s="18" t="n">
        <v>564.38296933</v>
      </c>
      <c r="F62" s="20" t="n">
        <v>5.38251963</v>
      </c>
      <c r="G62" s="18" t="n">
        <v>536.8159494</v>
      </c>
      <c r="H62" s="20" t="n">
        <v>1.61187737</v>
      </c>
      <c r="I62" s="18" t="n">
        <v>553.51808453</v>
      </c>
      <c r="J62" s="20" t="n">
        <v>1.78801688</v>
      </c>
      <c r="K62" s="18" t="n">
        <v>533.6978653899999</v>
      </c>
      <c r="L62" s="20" t="n">
        <v>3.79445541</v>
      </c>
      <c r="M62" s="18" t="n">
        <v>554.16045662</v>
      </c>
      <c r="N62" s="20" t="n">
        <v>9.899565409999999</v>
      </c>
      <c r="O62" s="18" t="n">
        <v>567.21802647</v>
      </c>
      <c r="P62" s="20" t="n">
        <v>10.61453275</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n">
        <v>313.46054946</v>
      </c>
      <c r="F63" s="20" t="n">
        <v>8.95825046</v>
      </c>
      <c r="G63" s="18" t="n">
        <v>371.3193732</v>
      </c>
      <c r="H63" s="20" t="n">
        <v>3.30443146</v>
      </c>
      <c r="I63" s="18" t="n">
        <v>378.4811538</v>
      </c>
      <c r="J63" s="20" t="n">
        <v>2.9230126</v>
      </c>
      <c r="K63" s="18" t="n">
        <v>375.59394118</v>
      </c>
      <c r="L63" s="20" t="n">
        <v>3.27123847</v>
      </c>
      <c r="M63" s="18" t="n">
        <v>347.45915797</v>
      </c>
      <c r="N63" s="20" t="n">
        <v>4.65434894</v>
      </c>
      <c r="O63" s="18" t="n">
        <v>374.48881111</v>
      </c>
      <c r="P63" s="20" t="n">
        <v>4.84572139</v>
      </c>
      <c r="Q63" s="18" t="s">
        <v>404</v>
      </c>
      <c r="R63" s="20" t="s">
        <v>404</v>
      </c>
      <c r="S63" s="18" t="s">
        <v>404</v>
      </c>
      <c r="T63" s="20" t="s">
        <v>404</v>
      </c>
      <c r="U63" s="18" t="s">
        <v>404</v>
      </c>
      <c r="V63" s="20" t="s">
        <v>404</v>
      </c>
      <c r="W63" s="18" t="s">
        <v>404</v>
      </c>
      <c r="X63" s="20" t="s">
        <v>404</v>
      </c>
      <c r="Y63" s="18" t="n">
        <v>384.59624351</v>
      </c>
      <c r="Z63" s="20" t="n">
        <v>6.25924788</v>
      </c>
    </row>
    <row r="64" spans="1:26">
      <c r="A64" s="15" t="s">
        <v>461</v>
      </c>
      <c r="B64" s="17" t="n">
        <v>3634</v>
      </c>
      <c r="C64" s="18">
        <f>(27.0/B64*100)</f>
        <v/>
      </c>
      <c r="D64" s="19" t="n">
        <v>3607</v>
      </c>
      <c r="E64" s="18" t="n">
        <v>345.14897748</v>
      </c>
      <c r="F64" s="20" t="n">
        <v>8.609953709999999</v>
      </c>
      <c r="G64" s="18" t="n">
        <v>460.58513719</v>
      </c>
      <c r="H64" s="20" t="n">
        <v>3.52495732</v>
      </c>
      <c r="I64" s="18" t="n">
        <v>491.76818161</v>
      </c>
      <c r="J64" s="20" t="n">
        <v>2.56710263</v>
      </c>
      <c r="K64" s="18" t="n">
        <v>507.74890037</v>
      </c>
      <c r="L64" s="20" t="n">
        <v>3.52610212</v>
      </c>
      <c r="M64" s="18" t="n">
        <v>462.11561671</v>
      </c>
      <c r="N64" s="20" t="n">
        <v>4.56994905</v>
      </c>
      <c r="O64" s="18" t="n">
        <v>517.12947786</v>
      </c>
      <c r="P64" s="20" t="n">
        <v>8.91713835</v>
      </c>
      <c r="Q64" s="18" t="s">
        <v>404</v>
      </c>
      <c r="R64" s="20" t="s">
        <v>404</v>
      </c>
      <c r="S64" s="18" t="s">
        <v>404</v>
      </c>
      <c r="T64" s="20" t="s">
        <v>404</v>
      </c>
      <c r="U64" s="18" t="s">
        <v>404</v>
      </c>
      <c r="V64" s="20" t="s">
        <v>404</v>
      </c>
      <c r="W64" s="18" t="s">
        <v>404</v>
      </c>
      <c r="X64" s="20" t="s">
        <v>404</v>
      </c>
      <c r="Y64" s="18" t="n">
        <v>380.02888966</v>
      </c>
      <c r="Z64" s="20" t="n">
        <v>12.66671758</v>
      </c>
    </row>
    <row r="65" spans="1:26">
      <c r="A65" s="15" t="s">
        <v>462</v>
      </c>
      <c r="B65" s="17" t="n">
        <v>5325</v>
      </c>
      <c r="C65" s="18">
        <f>(0.0/B65*100)</f>
        <v/>
      </c>
      <c r="D65" s="19" t="n">
        <v>5325</v>
      </c>
      <c r="E65" s="18" t="n">
        <v>379.55711566</v>
      </c>
      <c r="F65" s="20" t="n">
        <v>13.54331203</v>
      </c>
      <c r="G65" s="18" t="n">
        <v>435.2113885</v>
      </c>
      <c r="H65" s="20" t="n">
        <v>9.35746679</v>
      </c>
      <c r="I65" s="18" t="n">
        <v>418.69994359</v>
      </c>
      <c r="J65" s="20" t="n">
        <v>7.2903903</v>
      </c>
      <c r="K65" s="18" t="n">
        <v>416.72383814</v>
      </c>
      <c r="L65" s="20" t="n">
        <v>6.2058733</v>
      </c>
      <c r="M65" s="18" t="n">
        <v>412.60250733</v>
      </c>
      <c r="N65" s="20" t="n">
        <v>6.7410987</v>
      </c>
      <c r="O65" s="18" t="n">
        <v>420.99241913</v>
      </c>
      <c r="P65" s="20" t="n">
        <v>6.81506503</v>
      </c>
      <c r="Q65" s="18" t="s">
        <v>404</v>
      </c>
      <c r="R65" s="20" t="s">
        <v>404</v>
      </c>
      <c r="S65" s="18" t="s">
        <v>404</v>
      </c>
      <c r="T65" s="20" t="s">
        <v>404</v>
      </c>
      <c r="U65" s="18" t="s">
        <v>404</v>
      </c>
      <c r="V65" s="20" t="s">
        <v>404</v>
      </c>
      <c r="W65" s="18" t="s">
        <v>404</v>
      </c>
      <c r="X65" s="20" t="s">
        <v>404</v>
      </c>
      <c r="Y65" s="18" t="s">
        <v>404</v>
      </c>
      <c r="Z65" s="20" t="s">
        <v>404</v>
      </c>
    </row>
    <row r="66" spans="1:26">
      <c r="A66" s="15" t="s">
        <v>463</v>
      </c>
      <c r="B66" s="17" t="n">
        <v>5665</v>
      </c>
      <c r="C66" s="18">
        <f>(0.0/B66*100)</f>
        <v/>
      </c>
      <c r="D66" s="19" t="n">
        <v>5665</v>
      </c>
      <c r="E66" s="18" t="n">
        <v>410.98653333</v>
      </c>
      <c r="F66" s="20" t="n">
        <v>15.97289812</v>
      </c>
      <c r="G66" s="18" t="n">
        <v>435.04778878</v>
      </c>
      <c r="H66" s="20" t="n">
        <v>2.59792301</v>
      </c>
      <c r="I66" s="18" t="n">
        <v>416.96193828</v>
      </c>
      <c r="J66" s="20" t="n">
        <v>2.36440721</v>
      </c>
      <c r="K66" s="18" t="n">
        <v>418.36249024</v>
      </c>
      <c r="L66" s="20" t="n">
        <v>3.26958365</v>
      </c>
      <c r="M66" s="18" t="n">
        <v>391.52173737</v>
      </c>
      <c r="N66" s="20" t="n">
        <v>5.2152711</v>
      </c>
      <c r="O66" s="18" t="n">
        <v>389.47198208</v>
      </c>
      <c r="P66" s="20" t="n">
        <v>4.6914685</v>
      </c>
      <c r="Q66" s="18" t="s">
        <v>404</v>
      </c>
      <c r="R66" s="20" t="s">
        <v>404</v>
      </c>
      <c r="S66" s="18" t="s">
        <v>404</v>
      </c>
      <c r="T66" s="20" t="s">
        <v>404</v>
      </c>
      <c r="U66" s="18" t="s">
        <v>404</v>
      </c>
      <c r="V66" s="20" t="s">
        <v>404</v>
      </c>
      <c r="W66" s="18" t="s">
        <v>404</v>
      </c>
      <c r="X66" s="20" t="s">
        <v>404</v>
      </c>
      <c r="Y66" s="18" t="n">
        <v>390.17691153</v>
      </c>
      <c r="Z66" s="20" t="n">
        <v>15.75358138</v>
      </c>
    </row>
    <row r="67" spans="1:26">
      <c r="A67" s="15" t="s">
        <v>464</v>
      </c>
      <c r="B67" s="17" t="n">
        <v>6971</v>
      </c>
      <c r="C67" s="18">
        <f>(0.0/B67*100)</f>
        <v/>
      </c>
      <c r="D67" s="19" t="n">
        <v>6971</v>
      </c>
      <c r="E67" s="18" t="n">
        <v>371.71545966</v>
      </c>
      <c r="F67" s="20" t="n">
        <v>5.54227418</v>
      </c>
      <c r="G67" s="18" t="n">
        <v>390.81413657</v>
      </c>
      <c r="H67" s="20" t="n">
        <v>5.70702279</v>
      </c>
      <c r="I67" s="18" t="n">
        <v>396.04851484</v>
      </c>
      <c r="J67" s="20" t="n">
        <v>6.12125057</v>
      </c>
      <c r="K67" s="18" t="n">
        <v>383.76826132</v>
      </c>
      <c r="L67" s="20" t="n">
        <v>9.00440861</v>
      </c>
      <c r="M67" s="18" t="n">
        <v>404.77184922</v>
      </c>
      <c r="N67" s="20" t="n">
        <v>13.49263375</v>
      </c>
      <c r="O67" s="18" t="n">
        <v>378.59862889</v>
      </c>
      <c r="P67" s="20" t="n">
        <v>24.84899022</v>
      </c>
      <c r="Q67" s="18" t="s">
        <v>404</v>
      </c>
      <c r="R67" s="20" t="s">
        <v>404</v>
      </c>
      <c r="S67" s="18" t="s">
        <v>404</v>
      </c>
      <c r="T67" s="20" t="s">
        <v>404</v>
      </c>
      <c r="U67" s="18" t="s">
        <v>404</v>
      </c>
      <c r="V67" s="20" t="s">
        <v>404</v>
      </c>
      <c r="W67" s="18" t="s">
        <v>404</v>
      </c>
      <c r="X67" s="20" t="s">
        <v>404</v>
      </c>
      <c r="Y67" s="18" t="n">
        <v>398.31218577</v>
      </c>
      <c r="Z67" s="20" t="n">
        <v>15.23733541</v>
      </c>
    </row>
    <row r="68" spans="1:26">
      <c r="A68" s="15" t="s">
        <v>465</v>
      </c>
      <c r="B68" s="17" t="n">
        <v>12083</v>
      </c>
      <c r="C68" s="18">
        <f>(0.0/B68*100)</f>
        <v/>
      </c>
      <c r="D68" s="19" t="n">
        <v>12083</v>
      </c>
      <c r="E68" s="18" t="s">
        <v>404</v>
      </c>
      <c r="F68" s="20" t="s">
        <v>404</v>
      </c>
      <c r="G68" s="18" t="n">
        <v>410.37901713</v>
      </c>
      <c r="H68" s="20" t="n">
        <v>2.91206286</v>
      </c>
      <c r="I68" s="18" t="n">
        <v>407.3981548</v>
      </c>
      <c r="J68" s="20" t="n">
        <v>1.86045225</v>
      </c>
      <c r="K68" s="18" t="n">
        <v>394.99241511</v>
      </c>
      <c r="L68" s="20" t="n">
        <v>1.55101569</v>
      </c>
      <c r="M68" s="18" t="n">
        <v>398.24891875</v>
      </c>
      <c r="N68" s="20" t="n">
        <v>3.24477654</v>
      </c>
      <c r="O68" s="18" t="n">
        <v>408.95076138</v>
      </c>
      <c r="P68" s="20" t="n">
        <v>3.15411763</v>
      </c>
      <c r="Q68" s="18" t="s">
        <v>404</v>
      </c>
      <c r="R68" s="20" t="s">
        <v>404</v>
      </c>
      <c r="S68" s="18" t="s">
        <v>404</v>
      </c>
      <c r="T68" s="20" t="s">
        <v>404</v>
      </c>
      <c r="U68" s="18" t="s">
        <v>404</v>
      </c>
      <c r="V68" s="20" t="s">
        <v>404</v>
      </c>
      <c r="W68" s="18" t="s">
        <v>404</v>
      </c>
      <c r="X68" s="20" t="s">
        <v>404</v>
      </c>
      <c r="Y68" s="18" t="n">
        <v>387.42823913</v>
      </c>
      <c r="Z68" s="20" t="n">
        <v>10.24929919</v>
      </c>
    </row>
    <row r="69" spans="1:26">
      <c r="A69" s="15" t="s">
        <v>466</v>
      </c>
      <c r="B69" s="17" t="n">
        <v>4876</v>
      </c>
      <c r="C69" s="18">
        <f>(0.0/B69*100)</f>
        <v/>
      </c>
      <c r="D69" s="19" t="n">
        <v>4876</v>
      </c>
      <c r="E69" s="18" t="n">
        <v>524.7425386</v>
      </c>
      <c r="F69" s="20" t="n">
        <v>14.28103065</v>
      </c>
      <c r="G69" s="18" t="n">
        <v>457.27020981</v>
      </c>
      <c r="H69" s="20" t="n">
        <v>10.86274411</v>
      </c>
      <c r="I69" s="18" t="n">
        <v>447.87627336</v>
      </c>
      <c r="J69" s="20" t="n">
        <v>11.64165178</v>
      </c>
      <c r="K69" s="18" t="n">
        <v>424.24424606</v>
      </c>
      <c r="L69" s="20" t="n">
        <v>6.23378146</v>
      </c>
      <c r="M69" s="18" t="n">
        <v>438.82134926</v>
      </c>
      <c r="N69" s="20" t="n">
        <v>12.4003548</v>
      </c>
      <c r="O69" s="18" t="n">
        <v>448.74257632</v>
      </c>
      <c r="P69" s="20" t="n">
        <v>8.20923492</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486.58180904</v>
      </c>
      <c r="F70" s="20" t="n">
        <v>19.52702635</v>
      </c>
      <c r="G70" s="18" t="n">
        <v>491.20295322</v>
      </c>
      <c r="H70" s="20" t="n">
        <v>5.98329759</v>
      </c>
      <c r="I70" s="18" t="n">
        <v>493.63650511</v>
      </c>
      <c r="J70" s="20" t="n">
        <v>5.62353078</v>
      </c>
      <c r="K70" s="18" t="n">
        <v>501.1677981</v>
      </c>
      <c r="L70" s="20" t="n">
        <v>6.54087331</v>
      </c>
      <c r="M70" s="18" t="n">
        <v>492.28777851</v>
      </c>
      <c r="N70" s="20" t="n">
        <v>10.65521709</v>
      </c>
      <c r="O70" s="18" t="n">
        <v>490.55407791</v>
      </c>
      <c r="P70" s="20" t="n">
        <v>10.35773229</v>
      </c>
      <c r="Q70" s="18" t="s">
        <v>404</v>
      </c>
      <c r="R70" s="20" t="s">
        <v>404</v>
      </c>
      <c r="S70" s="18" t="s">
        <v>404</v>
      </c>
      <c r="T70" s="20" t="s">
        <v>404</v>
      </c>
      <c r="U70" s="18" t="s">
        <v>404</v>
      </c>
      <c r="V70" s="20" t="s">
        <v>404</v>
      </c>
      <c r="W70" s="18" t="s">
        <v>404</v>
      </c>
      <c r="X70" s="20" t="s">
        <v>404</v>
      </c>
      <c r="Y70" s="18" t="n">
        <v>477.08659106</v>
      </c>
      <c r="Z70" s="20" t="n">
        <v>13.26008809</v>
      </c>
    </row>
    <row r="71" spans="1:26">
      <c r="A71" s="15" t="s">
        <v>468</v>
      </c>
      <c r="B71" s="17" t="n">
        <v>6115</v>
      </c>
      <c r="C71" s="18">
        <f>(0.0/B71*100)</f>
        <v/>
      </c>
      <c r="D71" s="19" t="n">
        <v>6115</v>
      </c>
      <c r="E71" s="18" t="n">
        <v>471.55236603</v>
      </c>
      <c r="F71" s="20" t="n">
        <v>18.53352575</v>
      </c>
      <c r="G71" s="18" t="n">
        <v>556.75146661</v>
      </c>
      <c r="H71" s="20" t="n">
        <v>3.03587098</v>
      </c>
      <c r="I71" s="18" t="n">
        <v>569.96886747</v>
      </c>
      <c r="J71" s="20" t="n">
        <v>2.10458886</v>
      </c>
      <c r="K71" s="18" t="n">
        <v>555.46162568</v>
      </c>
      <c r="L71" s="20" t="n">
        <v>2.45607964</v>
      </c>
      <c r="M71" s="18" t="n">
        <v>588.94889045</v>
      </c>
      <c r="N71" s="20" t="n">
        <v>5.01014666</v>
      </c>
      <c r="O71" s="18" t="n">
        <v>566.69802669</v>
      </c>
      <c r="P71" s="20" t="n">
        <v>5.67595246</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514.20081239</v>
      </c>
      <c r="F72" s="20" t="n">
        <v>11.70210309</v>
      </c>
      <c r="G72" s="18" t="n">
        <v>539.2721681100001</v>
      </c>
      <c r="H72" s="20" t="n">
        <v>6.47145901</v>
      </c>
      <c r="I72" s="18" t="n">
        <v>541.9175754300001</v>
      </c>
      <c r="J72" s="20" t="n">
        <v>8.302446570000001</v>
      </c>
      <c r="K72" s="18" t="n">
        <v>557.71722914</v>
      </c>
      <c r="L72" s="20" t="n">
        <v>9.1017466</v>
      </c>
      <c r="M72" s="18" t="n">
        <v>529.30400643</v>
      </c>
      <c r="N72" s="20" t="n">
        <v>16.9909828</v>
      </c>
      <c r="O72" s="18" t="n">
        <v>538.04998129</v>
      </c>
      <c r="P72" s="20" t="n">
        <v>15.31686251</v>
      </c>
      <c r="Q72" s="18" t="s">
        <v>404</v>
      </c>
      <c r="R72" s="20" t="s">
        <v>404</v>
      </c>
      <c r="S72" s="18" t="s">
        <v>404</v>
      </c>
      <c r="T72" s="20" t="s">
        <v>404</v>
      </c>
      <c r="U72" s="18" t="s">
        <v>404</v>
      </c>
      <c r="V72" s="20" t="s">
        <v>404</v>
      </c>
      <c r="W72" s="18" t="s">
        <v>404</v>
      </c>
      <c r="X72" s="20" t="s">
        <v>404</v>
      </c>
      <c r="Y72" s="18" t="n">
        <v>536.9015798200001</v>
      </c>
      <c r="Z72" s="20" t="n">
        <v>31.04921852</v>
      </c>
    </row>
    <row r="73" spans="1:26">
      <c r="A73" s="15" t="s">
        <v>470</v>
      </c>
      <c r="B73" s="17" t="n">
        <v>8249</v>
      </c>
      <c r="C73" s="18">
        <f>(0.0/B73*100)</f>
        <v/>
      </c>
      <c r="D73" s="19" t="n">
        <v>8249</v>
      </c>
      <c r="E73" s="18" t="n">
        <v>427.71357252</v>
      </c>
      <c r="F73" s="20" t="n">
        <v>12.22142474</v>
      </c>
      <c r="G73" s="18" t="n">
        <v>417.86604682</v>
      </c>
      <c r="H73" s="20" t="n">
        <v>5.94950776</v>
      </c>
      <c r="I73" s="18" t="n">
        <v>412.26774487</v>
      </c>
      <c r="J73" s="20" t="n">
        <v>5.94389107</v>
      </c>
      <c r="K73" s="18" t="n">
        <v>417.03984536</v>
      </c>
      <c r="L73" s="20" t="n">
        <v>7.91260855</v>
      </c>
      <c r="M73" s="18" t="n">
        <v>426.70807692</v>
      </c>
      <c r="N73" s="20" t="n">
        <v>16.76477471</v>
      </c>
      <c r="O73" s="18" t="n">
        <v>407.41099017</v>
      </c>
      <c r="P73" s="20" t="n">
        <v>15.13315716</v>
      </c>
      <c r="Q73" s="18" t="s">
        <v>404</v>
      </c>
      <c r="R73" s="20" t="s">
        <v>404</v>
      </c>
      <c r="S73" s="18" t="s">
        <v>404</v>
      </c>
      <c r="T73" s="20" t="s">
        <v>404</v>
      </c>
      <c r="U73" s="18" t="s">
        <v>404</v>
      </c>
      <c r="V73" s="20" t="s">
        <v>404</v>
      </c>
      <c r="W73" s="18" t="s">
        <v>404</v>
      </c>
      <c r="X73" s="20" t="s">
        <v>404</v>
      </c>
      <c r="Y73" s="18" t="n">
        <v>407.23145882</v>
      </c>
      <c r="Z73" s="20" t="n">
        <v>14.43906356</v>
      </c>
    </row>
    <row r="74" spans="1:26">
      <c r="A74" s="15" t="s">
        <v>471</v>
      </c>
      <c r="B74" s="17" t="n">
        <v>4692</v>
      </c>
      <c r="C74" s="18">
        <f>(484.0/B74*100)</f>
        <v/>
      </c>
      <c r="D74" s="19" t="n">
        <v>4208</v>
      </c>
      <c r="E74" s="18" t="n">
        <v>395.68705633</v>
      </c>
      <c r="F74" s="20" t="n">
        <v>5.76373683</v>
      </c>
      <c r="G74" s="18" t="n">
        <v>427.58943273</v>
      </c>
      <c r="H74" s="20" t="n">
        <v>3.32773435</v>
      </c>
      <c r="I74" s="18" t="n">
        <v>405.98046761</v>
      </c>
      <c r="J74" s="20" t="n">
        <v>2.91374213</v>
      </c>
      <c r="K74" s="18" t="n">
        <v>409.14916751</v>
      </c>
      <c r="L74" s="20" t="n">
        <v>3.42331626</v>
      </c>
      <c r="M74" s="18" t="n">
        <v>419.34548183</v>
      </c>
      <c r="N74" s="20" t="n">
        <v>4.325336</v>
      </c>
      <c r="O74" s="18" t="n">
        <v>435.60903315</v>
      </c>
      <c r="P74" s="20" t="n">
        <v>3.82571822</v>
      </c>
      <c r="Q74" s="18" t="s">
        <v>404</v>
      </c>
      <c r="R74" s="20" t="s">
        <v>404</v>
      </c>
      <c r="S74" s="18" t="s">
        <v>404</v>
      </c>
      <c r="T74" s="20" t="s">
        <v>404</v>
      </c>
      <c r="U74" s="18" t="s">
        <v>404</v>
      </c>
      <c r="V74" s="20" t="s">
        <v>404</v>
      </c>
      <c r="W74" s="18" t="s">
        <v>404</v>
      </c>
      <c r="X74" s="20" t="s">
        <v>404</v>
      </c>
      <c r="Y74" s="18" t="n">
        <v>333.29744264</v>
      </c>
      <c r="Z74" s="20" t="n">
        <v>8.536353630000001</v>
      </c>
    </row>
    <row r="75" spans="1:26">
      <c r="A75" s="15" t="s">
        <v>472</v>
      </c>
      <c r="B75" s="17" t="n">
        <v>5375</v>
      </c>
      <c r="C75" s="18">
        <f>(483.0/B75*100)</f>
        <v/>
      </c>
      <c r="D75" s="19" t="n">
        <v>4892</v>
      </c>
      <c r="E75" s="18" t="n">
        <v>372.22033197</v>
      </c>
      <c r="F75" s="20" t="n">
        <v>8.089253830000001</v>
      </c>
      <c r="G75" s="18" t="n">
        <v>376.44474831</v>
      </c>
      <c r="H75" s="20" t="n">
        <v>10.09169419</v>
      </c>
      <c r="I75" s="18" t="n">
        <v>365.66878495</v>
      </c>
      <c r="J75" s="20" t="n">
        <v>9.72876428</v>
      </c>
      <c r="K75" s="18" t="n">
        <v>351.55141633</v>
      </c>
      <c r="L75" s="20" t="n">
        <v>14.2872615</v>
      </c>
      <c r="M75" s="18" t="n">
        <v>361.10350826</v>
      </c>
      <c r="N75" s="20" t="n">
        <v>16.44620786</v>
      </c>
      <c r="O75" s="18" t="n">
        <v>356.4793228</v>
      </c>
      <c r="P75" s="20" t="n">
        <v>12.30837725</v>
      </c>
      <c r="Q75" s="18" t="s">
        <v>404</v>
      </c>
      <c r="R75" s="20" t="s">
        <v>404</v>
      </c>
      <c r="S75" s="18" t="s">
        <v>404</v>
      </c>
      <c r="T75" s="20" t="s">
        <v>404</v>
      </c>
      <c r="U75" s="18" t="s">
        <v>404</v>
      </c>
      <c r="V75" s="20" t="s">
        <v>404</v>
      </c>
      <c r="W75" s="18" t="s">
        <v>404</v>
      </c>
      <c r="X75" s="20" t="s">
        <v>404</v>
      </c>
      <c r="Y75" s="18" t="n">
        <v>357.03698922</v>
      </c>
      <c r="Z75" s="20" t="n">
        <v>20.47199186</v>
      </c>
    </row>
    <row r="76" spans="1:26">
      <c r="A76" s="15" t="s">
        <v>473</v>
      </c>
      <c r="B76" s="17" t="n">
        <v>14167</v>
      </c>
      <c r="C76" s="18">
        <f>(1400.0/B76*100)</f>
        <v/>
      </c>
      <c r="D76" s="19" t="n">
        <v>12767</v>
      </c>
      <c r="E76" s="18" t="n">
        <v>421.62066871</v>
      </c>
      <c r="F76" s="20" t="n">
        <v>17.0011073</v>
      </c>
      <c r="G76" s="18" t="n">
        <v>417.79468946</v>
      </c>
      <c r="H76" s="20" t="n">
        <v>7.02754096</v>
      </c>
      <c r="I76" s="18" t="n">
        <v>428.40394003</v>
      </c>
      <c r="J76" s="20" t="n">
        <v>7.79102481</v>
      </c>
      <c r="K76" s="18" t="n">
        <v>423.1048234</v>
      </c>
      <c r="L76" s="20" t="n">
        <v>5.42516508</v>
      </c>
      <c r="M76" s="18" t="n">
        <v>435.49130364</v>
      </c>
      <c r="N76" s="20" t="n">
        <v>10.27005573</v>
      </c>
      <c r="O76" s="18" t="n">
        <v>445.72933517</v>
      </c>
      <c r="P76" s="20" t="n">
        <v>9.63888744</v>
      </c>
      <c r="Q76" s="18" t="s">
        <v>404</v>
      </c>
      <c r="R76" s="20" t="s">
        <v>404</v>
      </c>
      <c r="S76" s="18" t="s">
        <v>404</v>
      </c>
      <c r="T76" s="20" t="s">
        <v>404</v>
      </c>
      <c r="U76" s="18" t="s">
        <v>404</v>
      </c>
      <c r="V76" s="20" t="s">
        <v>404</v>
      </c>
      <c r="W76" s="18" t="s">
        <v>404</v>
      </c>
      <c r="X76" s="20" t="s">
        <v>404</v>
      </c>
      <c r="Y76" s="18" t="n">
        <v>432.44077322</v>
      </c>
      <c r="Z76" s="20" t="n">
        <v>7.96316897</v>
      </c>
    </row>
    <row r="77" spans="1:26">
      <c r="A77" s="15" t="s">
        <v>474</v>
      </c>
      <c r="B77" s="17" t="n">
        <v>6062</v>
      </c>
      <c r="C77" s="18">
        <f>(0.0/B77*100)</f>
        <v/>
      </c>
      <c r="D77" s="19" t="n">
        <v>6062</v>
      </c>
      <c r="E77" s="18" t="n">
        <v>427.7628701</v>
      </c>
      <c r="F77" s="20" t="n">
        <v>14.84697922</v>
      </c>
      <c r="G77" s="18" t="n">
        <v>418.48766057</v>
      </c>
      <c r="H77" s="20" t="n">
        <v>5.90333816</v>
      </c>
      <c r="I77" s="18" t="n">
        <v>428.55307158</v>
      </c>
      <c r="J77" s="20" t="n">
        <v>7.3310015</v>
      </c>
      <c r="K77" s="18" t="n">
        <v>406.99816203</v>
      </c>
      <c r="L77" s="20" t="n">
        <v>5.88066496</v>
      </c>
      <c r="M77" s="18" t="n">
        <v>407.43934736</v>
      </c>
      <c r="N77" s="20" t="n">
        <v>9.969970139999999</v>
      </c>
      <c r="O77" s="18" t="n">
        <v>437.92513216</v>
      </c>
      <c r="P77" s="20" t="n">
        <v>16.25219425</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403.12651212</v>
      </c>
      <c r="F78" s="20" t="n">
        <v>11.11049283</v>
      </c>
      <c r="G78" s="18" t="n">
        <v>492.89560747</v>
      </c>
      <c r="H78" s="20" t="n">
        <v>7.81680465</v>
      </c>
      <c r="I78" s="18" t="n">
        <v>506.06536118</v>
      </c>
      <c r="J78" s="20" t="n">
        <v>9.67903125</v>
      </c>
      <c r="K78" s="18" t="n">
        <v>493.62848095</v>
      </c>
      <c r="L78" s="20" t="n">
        <v>7.84901803</v>
      </c>
      <c r="M78" s="18" t="n">
        <v>476.69556901</v>
      </c>
      <c r="N78" s="20" t="n">
        <v>12.90377767</v>
      </c>
      <c r="O78" s="18" t="n">
        <v>511.49660997</v>
      </c>
      <c r="P78" s="20" t="n">
        <v>18.05539021</v>
      </c>
      <c r="Q78" s="18" t="s">
        <v>404</v>
      </c>
      <c r="R78" s="20" t="s">
        <v>404</v>
      </c>
      <c r="S78" s="18" t="s">
        <v>404</v>
      </c>
      <c r="T78" s="20" t="s">
        <v>404</v>
      </c>
      <c r="U78" s="18" t="s">
        <v>404</v>
      </c>
      <c r="V78" s="20" t="s">
        <v>404</v>
      </c>
      <c r="W78" s="18" t="n">
        <v>385.8277</v>
      </c>
      <c r="X78" s="20" t="n">
        <v>13.65849249</v>
      </c>
      <c r="Y78" s="18" t="n">
        <v>477.59411176</v>
      </c>
      <c r="Z78" s="20" t="n">
        <v>9.49516071</v>
      </c>
    </row>
    <row customHeight="1" ht="25" r="79" spans="1:26">
      <c r="A79" s="15" t="s">
        <v>476</v>
      </c>
      <c r="B79" s="17" t="n">
        <v>1657</v>
      </c>
      <c r="C79" s="18">
        <f>(21.0/B79*100)</f>
        <v/>
      </c>
      <c r="D79" s="19" t="n">
        <v>1636</v>
      </c>
      <c r="E79" s="18" t="n">
        <v>515.71581408</v>
      </c>
      <c r="F79" s="20" t="n">
        <v>27.52198363</v>
      </c>
      <c r="G79" s="18" t="n">
        <v>427.02006238</v>
      </c>
      <c r="H79" s="20" t="n">
        <v>17.77387811</v>
      </c>
      <c r="I79" s="18" t="n">
        <v>466.62602025</v>
      </c>
      <c r="J79" s="20" t="n">
        <v>14.34713978</v>
      </c>
      <c r="K79" s="18" t="n">
        <v>451.22754227</v>
      </c>
      <c r="L79" s="20" t="n">
        <v>14.14781078</v>
      </c>
      <c r="M79" s="18" t="n">
        <v>438.7015539</v>
      </c>
      <c r="N79" s="20" t="n">
        <v>23.14913758</v>
      </c>
      <c r="O79" s="18" t="n">
        <v>472.55973991</v>
      </c>
      <c r="P79" s="20" t="n">
        <v>21.42164828</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n">
        <v>431.01810998</v>
      </c>
      <c r="F80" s="20" t="n">
        <v>19.63561081</v>
      </c>
      <c r="G80" s="18" t="n">
        <v>443.69625543</v>
      </c>
      <c r="H80" s="20" t="n">
        <v>13.24036912</v>
      </c>
      <c r="I80" s="18" t="n">
        <v>464.2178415</v>
      </c>
      <c r="J80" s="20" t="n">
        <v>12.65454814</v>
      </c>
      <c r="K80" s="18" t="n">
        <v>458.96436246</v>
      </c>
      <c r="L80" s="20" t="n">
        <v>9.249138800000001</v>
      </c>
      <c r="M80" s="18" t="n">
        <v>453.37591087</v>
      </c>
      <c r="N80" s="20" t="n">
        <v>9.45105951</v>
      </c>
      <c r="O80" s="18" t="n">
        <v>465.87361767</v>
      </c>
      <c r="P80" s="20" t="n">
        <v>7.06976119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476.33267878</v>
      </c>
      <c r="F81" s="20" t="n">
        <v>13.92315085</v>
      </c>
      <c r="G81" s="18" t="n">
        <v>443.50584639</v>
      </c>
      <c r="H81" s="20" t="n">
        <v>6.62344286</v>
      </c>
      <c r="I81" s="18" t="n">
        <v>452.32629501</v>
      </c>
      <c r="J81" s="20" t="n">
        <v>7.81171339</v>
      </c>
      <c r="K81" s="18" t="n">
        <v>443.42385279</v>
      </c>
      <c r="L81" s="20" t="n">
        <v>8.325279699999999</v>
      </c>
      <c r="M81" s="18" t="n">
        <v>451.34342521</v>
      </c>
      <c r="N81" s="20" t="n">
        <v>9.971263110000001</v>
      </c>
      <c r="O81" s="18" t="n">
        <v>435.88208946</v>
      </c>
      <c r="P81" s="20" t="n">
        <v>7.42392892</v>
      </c>
      <c r="Q81" s="18" t="s">
        <v>404</v>
      </c>
      <c r="R81" s="20" t="s">
        <v>404</v>
      </c>
      <c r="S81" s="18" t="s">
        <v>404</v>
      </c>
      <c r="T81" s="20" t="s">
        <v>404</v>
      </c>
      <c r="U81" s="18" t="s">
        <v>404</v>
      </c>
      <c r="V81" s="20" t="s">
        <v>404</v>
      </c>
      <c r="W81" s="18" t="s">
        <v>404</v>
      </c>
      <c r="X81" s="20" t="s">
        <v>404</v>
      </c>
      <c r="Y81" s="18" t="n">
        <v>439.4965109</v>
      </c>
      <c r="Z81" s="20" t="n">
        <v>14.06869307</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535</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482.66572707</v>
      </c>
      <c r="F7" s="20" t="n">
        <v>20.2376785</v>
      </c>
      <c r="G7" s="18" t="n">
        <v>505.17712651</v>
      </c>
      <c r="H7" s="20" t="n">
        <v>11.56891989</v>
      </c>
      <c r="I7" s="18" t="n">
        <v>501.91892973</v>
      </c>
      <c r="J7" s="20" t="n">
        <v>4.54803481</v>
      </c>
      <c r="K7" s="18" t="n">
        <v>494.64633817</v>
      </c>
      <c r="L7" s="20" t="n">
        <v>4.01718528</v>
      </c>
      <c r="M7" s="18" t="n">
        <v>495.45526947</v>
      </c>
      <c r="N7" s="20" t="n">
        <v>4.01991036</v>
      </c>
      <c r="O7" s="18" t="n">
        <v>493.70141464</v>
      </c>
      <c r="P7" s="20" t="n">
        <v>3.96111309</v>
      </c>
      <c r="Q7" s="18" t="s">
        <v>404</v>
      </c>
      <c r="R7" s="20" t="s">
        <v>404</v>
      </c>
      <c r="S7" s="18" t="s">
        <v>404</v>
      </c>
      <c r="T7" s="20" t="s">
        <v>404</v>
      </c>
      <c r="U7" s="18" t="s">
        <v>404</v>
      </c>
      <c r="V7" s="20" t="s">
        <v>404</v>
      </c>
      <c r="W7" s="18" t="s">
        <v>404</v>
      </c>
      <c r="X7" s="20" t="s">
        <v>404</v>
      </c>
      <c r="Y7" s="18" t="n">
        <v>473.09660147</v>
      </c>
      <c r="Z7" s="20" t="n">
        <v>8.461029890000001</v>
      </c>
    </row>
    <row r="8" spans="1:26">
      <c r="A8" s="15" t="s">
        <v>405</v>
      </c>
      <c r="B8" s="17" t="n">
        <v>7007</v>
      </c>
      <c r="C8" s="18">
        <f>(0.0/B8*100)</f>
        <v/>
      </c>
      <c r="D8" s="19" t="n">
        <v>7007</v>
      </c>
      <c r="E8" s="18" t="n">
        <v>456.15916605</v>
      </c>
      <c r="F8" s="20" t="n">
        <v>19.14816692</v>
      </c>
      <c r="G8" s="18" t="n">
        <v>495.18677279</v>
      </c>
      <c r="H8" s="20" t="n">
        <v>13.10624163</v>
      </c>
      <c r="I8" s="18" t="n">
        <v>503.26324531</v>
      </c>
      <c r="J8" s="20" t="n">
        <v>9.23573513</v>
      </c>
      <c r="K8" s="18" t="n">
        <v>504.62548598</v>
      </c>
      <c r="L8" s="20" t="n">
        <v>7.13162354</v>
      </c>
      <c r="M8" s="18" t="n">
        <v>497.03423774</v>
      </c>
      <c r="N8" s="20" t="n">
        <v>11.72627994</v>
      </c>
      <c r="O8" s="18" t="n">
        <v>489.75909088</v>
      </c>
      <c r="P8" s="20" t="n">
        <v>14.6500653</v>
      </c>
      <c r="Q8" s="18" t="s">
        <v>404</v>
      </c>
      <c r="R8" s="20" t="s">
        <v>404</v>
      </c>
      <c r="S8" s="18" t="s">
        <v>404</v>
      </c>
      <c r="T8" s="20" t="s">
        <v>404</v>
      </c>
      <c r="U8" s="18" t="s">
        <v>404</v>
      </c>
      <c r="V8" s="20" t="s">
        <v>404</v>
      </c>
      <c r="W8" s="18" t="s">
        <v>404</v>
      </c>
      <c r="X8" s="20" t="s">
        <v>404</v>
      </c>
      <c r="Y8" s="18" t="n">
        <v>455.32529742</v>
      </c>
      <c r="Z8" s="20" t="n">
        <v>21.88490556</v>
      </c>
    </row>
    <row r="9" spans="1:26">
      <c r="A9" s="15" t="s">
        <v>406</v>
      </c>
      <c r="B9" s="17" t="n">
        <v>9651</v>
      </c>
      <c r="C9" s="18">
        <f>(200.0/B9*100)</f>
        <v/>
      </c>
      <c r="D9" s="19" t="n">
        <v>9451</v>
      </c>
      <c r="E9" s="18" t="n">
        <v>500.75131442</v>
      </c>
      <c r="F9" s="20" t="n">
        <v>22.82187015</v>
      </c>
      <c r="G9" s="18" t="n">
        <v>518.4354174600001</v>
      </c>
      <c r="H9" s="20" t="n">
        <v>7.04403878</v>
      </c>
      <c r="I9" s="18" t="n">
        <v>489.38018467</v>
      </c>
      <c r="J9" s="20" t="n">
        <v>7.00291719</v>
      </c>
      <c r="K9" s="18" t="n">
        <v>523.4415864600001</v>
      </c>
      <c r="L9" s="20" t="n">
        <v>7.83459517</v>
      </c>
      <c r="M9" s="18" t="n">
        <v>511.75555232</v>
      </c>
      <c r="N9" s="20" t="n">
        <v>11.45435984</v>
      </c>
      <c r="O9" s="18" t="n">
        <v>505.39226282</v>
      </c>
      <c r="P9" s="20" t="n">
        <v>12.66706808</v>
      </c>
      <c r="Q9" s="18" t="s">
        <v>404</v>
      </c>
      <c r="R9" s="20" t="s">
        <v>404</v>
      </c>
      <c r="S9" s="18" t="s">
        <v>404</v>
      </c>
      <c r="T9" s="20" t="s">
        <v>404</v>
      </c>
      <c r="U9" s="18" t="s">
        <v>404</v>
      </c>
      <c r="V9" s="20" t="s">
        <v>404</v>
      </c>
      <c r="W9" s="18" t="s">
        <v>404</v>
      </c>
      <c r="X9" s="20" t="s">
        <v>404</v>
      </c>
      <c r="Y9" s="18" t="n">
        <v>487.92434763</v>
      </c>
      <c r="Z9" s="20" t="n">
        <v>13.30248061</v>
      </c>
    </row>
    <row r="10" spans="1:26">
      <c r="A10" s="15" t="s">
        <v>407</v>
      </c>
      <c r="B10" s="17" t="n">
        <v>20058</v>
      </c>
      <c r="C10" s="18">
        <f>(2798.0/B10*100)</f>
        <v/>
      </c>
      <c r="D10" s="19" t="n">
        <v>17260</v>
      </c>
      <c r="E10" s="18" t="n">
        <v>536.46128394</v>
      </c>
      <c r="F10" s="20" t="n">
        <v>45.16905386</v>
      </c>
      <c r="G10" s="18" t="n">
        <v>528.56664629</v>
      </c>
      <c r="H10" s="20" t="n">
        <v>14.30882096</v>
      </c>
      <c r="I10" s="18" t="n">
        <v>519.48500588</v>
      </c>
      <c r="J10" s="20" t="n">
        <v>6.82928063</v>
      </c>
      <c r="K10" s="18" t="n">
        <v>517.38352224</v>
      </c>
      <c r="L10" s="20" t="n">
        <v>5.15456157</v>
      </c>
      <c r="M10" s="18" t="n">
        <v>512.78252159</v>
      </c>
      <c r="N10" s="20" t="n">
        <v>5.25849903</v>
      </c>
      <c r="O10" s="18" t="n">
        <v>512.86144919</v>
      </c>
      <c r="P10" s="20" t="n">
        <v>4.39881731</v>
      </c>
      <c r="Q10" s="18" t="s">
        <v>404</v>
      </c>
      <c r="R10" s="20" t="s">
        <v>404</v>
      </c>
      <c r="S10" s="18" t="s">
        <v>404</v>
      </c>
      <c r="T10" s="20" t="s">
        <v>404</v>
      </c>
      <c r="U10" s="18" t="s">
        <v>404</v>
      </c>
      <c r="V10" s="20" t="s">
        <v>404</v>
      </c>
      <c r="W10" s="18" t="s">
        <v>404</v>
      </c>
      <c r="X10" s="20" t="s">
        <v>404</v>
      </c>
      <c r="Y10" s="18" t="n">
        <v>544.20184045</v>
      </c>
      <c r="Z10" s="20" t="n">
        <v>12.68485857</v>
      </c>
    </row>
    <row r="11" spans="1:26">
      <c r="A11" s="15" t="s">
        <v>408</v>
      </c>
      <c r="B11" s="17" t="n">
        <v>7053</v>
      </c>
      <c r="C11" s="18">
        <f>(137.0/B11*100)</f>
        <v/>
      </c>
      <c r="D11" s="19" t="n">
        <v>6916</v>
      </c>
      <c r="E11" s="18" t="n">
        <v>396.01206153</v>
      </c>
      <c r="F11" s="20" t="n">
        <v>26.63484828</v>
      </c>
      <c r="G11" s="18" t="n">
        <v>413.77739479</v>
      </c>
      <c r="H11" s="20" t="n">
        <v>10.18625997</v>
      </c>
      <c r="I11" s="18" t="n">
        <v>423.26989901</v>
      </c>
      <c r="J11" s="20" t="n">
        <v>6.90268261</v>
      </c>
      <c r="K11" s="18" t="n">
        <v>429.83723997</v>
      </c>
      <c r="L11" s="20" t="n">
        <v>7.48575396</v>
      </c>
      <c r="M11" s="18" t="n">
        <v>425.92238726</v>
      </c>
      <c r="N11" s="20" t="n">
        <v>9.81766</v>
      </c>
      <c r="O11" s="18" t="n">
        <v>418.1236371</v>
      </c>
      <c r="P11" s="20" t="n">
        <v>8.20866472</v>
      </c>
      <c r="Q11" s="18" t="s">
        <v>404</v>
      </c>
      <c r="R11" s="20" t="s">
        <v>404</v>
      </c>
      <c r="S11" s="18" t="s">
        <v>404</v>
      </c>
      <c r="T11" s="20" t="s">
        <v>404</v>
      </c>
      <c r="U11" s="18" t="s">
        <v>404</v>
      </c>
      <c r="V11" s="20" t="s">
        <v>404</v>
      </c>
      <c r="W11" s="18" t="s">
        <v>404</v>
      </c>
      <c r="X11" s="20" t="s">
        <v>404</v>
      </c>
      <c r="Y11" s="18" t="n">
        <v>423.49175497</v>
      </c>
      <c r="Z11" s="20" t="n">
        <v>17.08095281</v>
      </c>
    </row>
    <row r="12" spans="1:26">
      <c r="A12" s="15" t="s">
        <v>409</v>
      </c>
      <c r="B12" s="17" t="n">
        <v>6894</v>
      </c>
      <c r="C12" s="18">
        <f>(106.0/B12*100)</f>
        <v/>
      </c>
      <c r="D12" s="19" t="n">
        <v>6788</v>
      </c>
      <c r="E12" s="18" t="n">
        <v>481.98361443</v>
      </c>
      <c r="F12" s="20" t="n">
        <v>11.71886221</v>
      </c>
      <c r="G12" s="18" t="n">
        <v>520.2526873100001</v>
      </c>
      <c r="H12" s="20" t="n">
        <v>21.99264165</v>
      </c>
      <c r="I12" s="18" t="n">
        <v>502.10337469</v>
      </c>
      <c r="J12" s="20" t="n">
        <v>7.53059937</v>
      </c>
      <c r="K12" s="18" t="n">
        <v>488.9533749</v>
      </c>
      <c r="L12" s="20" t="n">
        <v>3.91931967</v>
      </c>
      <c r="M12" s="18" t="n">
        <v>489.15461869</v>
      </c>
      <c r="N12" s="20" t="n">
        <v>12.89854658</v>
      </c>
      <c r="O12" s="18" t="n">
        <v>482.83103659</v>
      </c>
      <c r="P12" s="20" t="n">
        <v>8.65838845</v>
      </c>
      <c r="Q12" s="18" t="s">
        <v>404</v>
      </c>
      <c r="R12" s="20" t="s">
        <v>404</v>
      </c>
      <c r="S12" s="18" t="s">
        <v>404</v>
      </c>
      <c r="T12" s="20" t="s">
        <v>404</v>
      </c>
      <c r="U12" s="18" t="s">
        <v>404</v>
      </c>
      <c r="V12" s="20" t="s">
        <v>404</v>
      </c>
      <c r="W12" s="18" t="s">
        <v>404</v>
      </c>
      <c r="X12" s="20" t="s">
        <v>404</v>
      </c>
      <c r="Y12" s="18" t="n">
        <v>446.77448223</v>
      </c>
      <c r="Z12" s="20" t="n">
        <v>33.70442312</v>
      </c>
    </row>
    <row r="13" spans="1:26">
      <c r="A13" s="15" t="s">
        <v>410</v>
      </c>
      <c r="B13" s="17" t="n">
        <v>7161</v>
      </c>
      <c r="C13" s="18">
        <f>(1175.0/B13*100)</f>
        <v/>
      </c>
      <c r="D13" s="19" t="n">
        <v>5986</v>
      </c>
      <c r="E13" s="18" t="n">
        <v>495.97764111</v>
      </c>
      <c r="F13" s="20" t="n">
        <v>6.8228147</v>
      </c>
      <c r="G13" s="18" t="n">
        <v>517.00555623</v>
      </c>
      <c r="H13" s="20" t="n">
        <v>5.95789506</v>
      </c>
      <c r="I13" s="18" t="n">
        <v>507.45261633</v>
      </c>
      <c r="J13" s="20" t="n">
        <v>6.43456965</v>
      </c>
      <c r="K13" s="18" t="n">
        <v>511.3164048</v>
      </c>
      <c r="L13" s="20" t="n">
        <v>4.57698245</v>
      </c>
      <c r="M13" s="18" t="n">
        <v>516.449509</v>
      </c>
      <c r="N13" s="20" t="n">
        <v>5.74766346</v>
      </c>
      <c r="O13" s="18" t="n">
        <v>506.14375507</v>
      </c>
      <c r="P13" s="20" t="n">
        <v>4.80969495</v>
      </c>
      <c r="Q13" s="18" t="s">
        <v>404</v>
      </c>
      <c r="R13" s="20" t="s">
        <v>404</v>
      </c>
      <c r="S13" s="18" t="s">
        <v>404</v>
      </c>
      <c r="T13" s="20" t="s">
        <v>404</v>
      </c>
      <c r="U13" s="18" t="s">
        <v>404</v>
      </c>
      <c r="V13" s="20" t="s">
        <v>404</v>
      </c>
      <c r="W13" s="18" t="s">
        <v>404</v>
      </c>
      <c r="X13" s="20" t="s">
        <v>404</v>
      </c>
      <c r="Y13" s="18" t="n">
        <v>513.41383194</v>
      </c>
      <c r="Z13" s="20" t="n">
        <v>7.27659085</v>
      </c>
    </row>
    <row r="14" spans="1:26">
      <c r="A14" s="15" t="s">
        <v>411</v>
      </c>
      <c r="B14" s="17" t="n">
        <v>5587</v>
      </c>
      <c r="C14" s="18">
        <f>(0.0/B14*100)</f>
        <v/>
      </c>
      <c r="D14" s="19" t="n">
        <v>5587</v>
      </c>
      <c r="E14" s="18" t="s">
        <v>404</v>
      </c>
      <c r="F14" s="20" t="s">
        <v>404</v>
      </c>
      <c r="G14" s="18" t="n">
        <v>506.60234256</v>
      </c>
      <c r="H14" s="20" t="n">
        <v>4.49898273</v>
      </c>
      <c r="I14" s="18" t="n">
        <v>515.14731975</v>
      </c>
      <c r="J14" s="20" t="n">
        <v>4.59712485</v>
      </c>
      <c r="K14" s="18" t="n">
        <v>524.09937931</v>
      </c>
      <c r="L14" s="20" t="n">
        <v>3.38081686</v>
      </c>
      <c r="M14" s="18" t="n">
        <v>527.37988234</v>
      </c>
      <c r="N14" s="20" t="n">
        <v>4.00809102</v>
      </c>
      <c r="O14" s="18" t="n">
        <v>505.59618664</v>
      </c>
      <c r="P14" s="20" t="n">
        <v>6.9976622</v>
      </c>
      <c r="Q14" s="18" t="s">
        <v>404</v>
      </c>
      <c r="R14" s="20" t="s">
        <v>404</v>
      </c>
      <c r="S14" s="18" t="s">
        <v>404</v>
      </c>
      <c r="T14" s="20" t="s">
        <v>404</v>
      </c>
      <c r="U14" s="18" t="s">
        <v>404</v>
      </c>
      <c r="V14" s="20" t="s">
        <v>404</v>
      </c>
      <c r="W14" s="18" t="s">
        <v>404</v>
      </c>
      <c r="X14" s="20" t="s">
        <v>404</v>
      </c>
      <c r="Y14" s="18" t="n">
        <v>525.17163879</v>
      </c>
      <c r="Z14" s="20" t="n">
        <v>15.88247074</v>
      </c>
    </row>
    <row r="15" spans="1:26">
      <c r="A15" s="15" t="s">
        <v>412</v>
      </c>
      <c r="B15" s="17" t="n">
        <v>5882</v>
      </c>
      <c r="C15" s="18">
        <f>(0.0/B15*100)</f>
        <v/>
      </c>
      <c r="D15" s="19" t="n">
        <v>5882</v>
      </c>
      <c r="E15" s="18" t="n">
        <v>535.96240143</v>
      </c>
      <c r="F15" s="20" t="n">
        <v>11.25107902</v>
      </c>
      <c r="G15" s="18" t="n">
        <v>510.32663415</v>
      </c>
      <c r="H15" s="20" t="n">
        <v>5.28898092</v>
      </c>
      <c r="I15" s="18" t="n">
        <v>505.77717029</v>
      </c>
      <c r="J15" s="20" t="n">
        <v>3.91899384</v>
      </c>
      <c r="K15" s="18" t="n">
        <v>514.53927156</v>
      </c>
      <c r="L15" s="20" t="n">
        <v>3.28616227</v>
      </c>
      <c r="M15" s="18" t="n">
        <v>516.06488098</v>
      </c>
      <c r="N15" s="20" t="n">
        <v>7.79177433</v>
      </c>
      <c r="O15" s="18" t="n">
        <v>497.08430661</v>
      </c>
      <c r="P15" s="20" t="n">
        <v>12.29489365</v>
      </c>
      <c r="Q15" s="18" t="s">
        <v>404</v>
      </c>
      <c r="R15" s="20" t="s">
        <v>404</v>
      </c>
      <c r="S15" s="18" t="s">
        <v>404</v>
      </c>
      <c r="T15" s="20" t="s">
        <v>404</v>
      </c>
      <c r="U15" s="18" t="s">
        <v>404</v>
      </c>
      <c r="V15" s="20" t="s">
        <v>404</v>
      </c>
      <c r="W15" s="18" t="s">
        <v>404</v>
      </c>
      <c r="X15" s="20" t="s">
        <v>404</v>
      </c>
      <c r="Y15" s="18" t="n">
        <v>526.61379678</v>
      </c>
      <c r="Z15" s="20" t="n">
        <v>15.9202422</v>
      </c>
    </row>
    <row r="16" spans="1:26">
      <c r="A16" s="15" t="s">
        <v>413</v>
      </c>
      <c r="B16" s="17" t="n">
        <v>6108</v>
      </c>
      <c r="C16" s="18">
        <f>(364.0/B16*100)</f>
        <v/>
      </c>
      <c r="D16" s="19" t="n">
        <v>5744</v>
      </c>
      <c r="E16" s="18" t="n">
        <v>461.06842778</v>
      </c>
      <c r="F16" s="20" t="n">
        <v>18.42166798</v>
      </c>
      <c r="G16" s="18" t="n">
        <v>483.79333515</v>
      </c>
      <c r="H16" s="20" t="n">
        <v>9.79601675</v>
      </c>
      <c r="I16" s="18" t="n">
        <v>519.35108209</v>
      </c>
      <c r="J16" s="20" t="n">
        <v>8.315757</v>
      </c>
      <c r="K16" s="18" t="n">
        <v>496.26092048</v>
      </c>
      <c r="L16" s="20" t="n">
        <v>7.51637966</v>
      </c>
      <c r="M16" s="18" t="n">
        <v>489.52982801</v>
      </c>
      <c r="N16" s="20" t="n">
        <v>19.46981523</v>
      </c>
      <c r="O16" s="18" t="n">
        <v>499.12064228</v>
      </c>
      <c r="P16" s="20" t="n">
        <v>10.03222762</v>
      </c>
      <c r="Q16" s="18" t="s">
        <v>404</v>
      </c>
      <c r="R16" s="20" t="s">
        <v>404</v>
      </c>
      <c r="S16" s="18" t="s">
        <v>404</v>
      </c>
      <c r="T16" s="20" t="s">
        <v>404</v>
      </c>
      <c r="U16" s="18" t="s">
        <v>404</v>
      </c>
      <c r="V16" s="20" t="s">
        <v>404</v>
      </c>
      <c r="W16" s="18" t="s">
        <v>404</v>
      </c>
      <c r="X16" s="20" t="s">
        <v>404</v>
      </c>
      <c r="Y16" s="18" t="n">
        <v>473.99269205</v>
      </c>
      <c r="Z16" s="20" t="n">
        <v>19.2099823</v>
      </c>
    </row>
    <row r="17" spans="1:26">
      <c r="A17" s="15" t="s">
        <v>414</v>
      </c>
      <c r="B17" s="17" t="n">
        <v>6504</v>
      </c>
      <c r="C17" s="18">
        <f>(1325.0/B17*100)</f>
        <v/>
      </c>
      <c r="D17" s="19" t="n">
        <v>5179</v>
      </c>
      <c r="E17" s="18" t="n">
        <v>515.74567901</v>
      </c>
      <c r="F17" s="20" t="n">
        <v>16.03269669</v>
      </c>
      <c r="G17" s="18" t="n">
        <v>497.37523043</v>
      </c>
      <c r="H17" s="20" t="n">
        <v>14.93123492</v>
      </c>
      <c r="I17" s="18" t="n">
        <v>498.57601888</v>
      </c>
      <c r="J17" s="20" t="n">
        <v>9.86567763</v>
      </c>
      <c r="K17" s="18" t="n">
        <v>506.76365799</v>
      </c>
      <c r="L17" s="20" t="n">
        <v>8.229005109999999</v>
      </c>
      <c r="M17" s="18" t="n">
        <v>512.55086456</v>
      </c>
      <c r="N17" s="20" t="n">
        <v>9.236246530000001</v>
      </c>
      <c r="O17" s="18" t="n">
        <v>496.28491117</v>
      </c>
      <c r="P17" s="20" t="n">
        <v>11.71919098</v>
      </c>
      <c r="Q17" s="18" t="s">
        <v>404</v>
      </c>
      <c r="R17" s="20" t="s">
        <v>404</v>
      </c>
      <c r="S17" s="18" t="s">
        <v>404</v>
      </c>
      <c r="T17" s="20" t="s">
        <v>404</v>
      </c>
      <c r="U17" s="18" t="s">
        <v>404</v>
      </c>
      <c r="V17" s="20" t="s">
        <v>404</v>
      </c>
      <c r="W17" s="18" t="s">
        <v>404</v>
      </c>
      <c r="X17" s="20" t="s">
        <v>404</v>
      </c>
      <c r="Y17" s="18" t="n">
        <v>546.45089326</v>
      </c>
      <c r="Z17" s="20" t="n">
        <v>12.03361348</v>
      </c>
    </row>
    <row r="18" spans="1:26">
      <c r="A18" s="15" t="s">
        <v>415</v>
      </c>
      <c r="B18" s="17" t="n">
        <v>5532</v>
      </c>
      <c r="C18" s="18">
        <f>(0.0/B18*100)</f>
        <v/>
      </c>
      <c r="D18" s="19" t="n">
        <v>5532</v>
      </c>
      <c r="E18" s="18" t="n">
        <v>479.75078478</v>
      </c>
      <c r="F18" s="20" t="n">
        <v>43.06425698</v>
      </c>
      <c r="G18" s="18" t="n">
        <v>461.45105701</v>
      </c>
      <c r="H18" s="20" t="n">
        <v>19.03665725</v>
      </c>
      <c r="I18" s="18" t="n">
        <v>443.44131708</v>
      </c>
      <c r="J18" s="20" t="n">
        <v>7.89988885</v>
      </c>
      <c r="K18" s="18" t="n">
        <v>456.36667236</v>
      </c>
      <c r="L18" s="20" t="n">
        <v>7.39638365</v>
      </c>
      <c r="M18" s="18" t="n">
        <v>455.33316982</v>
      </c>
      <c r="N18" s="20" t="n">
        <v>10.02492272</v>
      </c>
      <c r="O18" s="18" t="n">
        <v>459.79343105</v>
      </c>
      <c r="P18" s="20" t="n">
        <v>7.4649064</v>
      </c>
      <c r="Q18" s="18" t="s">
        <v>404</v>
      </c>
      <c r="R18" s="20" t="s">
        <v>404</v>
      </c>
      <c r="S18" s="18" t="s">
        <v>404</v>
      </c>
      <c r="T18" s="20" t="s">
        <v>404</v>
      </c>
      <c r="U18" s="18" t="s">
        <v>404</v>
      </c>
      <c r="V18" s="20" t="s">
        <v>404</v>
      </c>
      <c r="W18" s="18" t="s">
        <v>404</v>
      </c>
      <c r="X18" s="20" t="s">
        <v>404</v>
      </c>
      <c r="Y18" s="18" t="n">
        <v>454.81679209</v>
      </c>
      <c r="Z18" s="20" t="n">
        <v>23.79565161</v>
      </c>
    </row>
    <row r="19" spans="1:26">
      <c r="A19" s="15" t="s">
        <v>416</v>
      </c>
      <c r="B19" s="17" t="n">
        <v>5658</v>
      </c>
      <c r="C19" s="18">
        <f>(327.0/B19*100)</f>
        <v/>
      </c>
      <c r="D19" s="19" t="n">
        <v>5331</v>
      </c>
      <c r="E19" s="18" t="n">
        <v>502.68000519</v>
      </c>
      <c r="F19" s="20" t="n">
        <v>8.67431625</v>
      </c>
      <c r="G19" s="18" t="n">
        <v>487.43077525</v>
      </c>
      <c r="H19" s="20" t="n">
        <v>17.20805235</v>
      </c>
      <c r="I19" s="18" t="n">
        <v>474.58554853</v>
      </c>
      <c r="J19" s="20" t="n">
        <v>12.08141186</v>
      </c>
      <c r="K19" s="18" t="n">
        <v>470.11722478</v>
      </c>
      <c r="L19" s="20" t="n">
        <v>7.25078684</v>
      </c>
      <c r="M19" s="18" t="n">
        <v>487.07070207</v>
      </c>
      <c r="N19" s="20" t="n">
        <v>10.96252083</v>
      </c>
      <c r="O19" s="18" t="n">
        <v>478.76496997</v>
      </c>
      <c r="P19" s="20" t="n">
        <v>10.9053034</v>
      </c>
      <c r="Q19" s="18" t="s">
        <v>404</v>
      </c>
      <c r="R19" s="20" t="s">
        <v>404</v>
      </c>
      <c r="S19" s="18" t="s">
        <v>404</v>
      </c>
      <c r="T19" s="20" t="s">
        <v>404</v>
      </c>
      <c r="U19" s="18" t="s">
        <v>404</v>
      </c>
      <c r="V19" s="20" t="s">
        <v>404</v>
      </c>
      <c r="W19" s="18" t="s">
        <v>404</v>
      </c>
      <c r="X19" s="20" t="s">
        <v>404</v>
      </c>
      <c r="Y19" s="18" t="n">
        <v>494.31430042</v>
      </c>
      <c r="Z19" s="20" t="n">
        <v>21.48179153</v>
      </c>
    </row>
    <row r="20" spans="1:26">
      <c r="A20" s="15" t="s">
        <v>417</v>
      </c>
      <c r="B20" s="17" t="n">
        <v>3371</v>
      </c>
      <c r="C20" s="18">
        <f>(24.0/B20*100)</f>
        <v/>
      </c>
      <c r="D20" s="19" t="n">
        <v>3347</v>
      </c>
      <c r="E20" s="18" t="n">
        <v>494.05235424</v>
      </c>
      <c r="F20" s="20" t="n">
        <v>17.21365627</v>
      </c>
      <c r="G20" s="18" t="n">
        <v>479.47953693</v>
      </c>
      <c r="H20" s="20" t="n">
        <v>7.29668364</v>
      </c>
      <c r="I20" s="18" t="n">
        <v>493.38887529</v>
      </c>
      <c r="J20" s="20" t="n">
        <v>3.84261296</v>
      </c>
      <c r="K20" s="18" t="n">
        <v>484.14518614</v>
      </c>
      <c r="L20" s="20" t="n">
        <v>3.5503597</v>
      </c>
      <c r="M20" s="18" t="n">
        <v>491.83520566</v>
      </c>
      <c r="N20" s="20" t="n">
        <v>2.92398265</v>
      </c>
      <c r="O20" s="18" t="n">
        <v>481.6710708</v>
      </c>
      <c r="P20" s="20" t="n">
        <v>6.68765911</v>
      </c>
      <c r="Q20" s="18" t="s">
        <v>404</v>
      </c>
      <c r="R20" s="20" t="s">
        <v>404</v>
      </c>
      <c r="S20" s="18" t="s">
        <v>404</v>
      </c>
      <c r="T20" s="20" t="s">
        <v>404</v>
      </c>
      <c r="U20" s="18" t="s">
        <v>404</v>
      </c>
      <c r="V20" s="20" t="s">
        <v>404</v>
      </c>
      <c r="W20" s="18" t="s">
        <v>404</v>
      </c>
      <c r="X20" s="20" t="s">
        <v>404</v>
      </c>
      <c r="Y20" s="18" t="n">
        <v>460.39921274</v>
      </c>
      <c r="Z20" s="20" t="n">
        <v>13.34292623</v>
      </c>
    </row>
    <row r="21" spans="1:26">
      <c r="A21" s="15" t="s">
        <v>418</v>
      </c>
      <c r="B21" s="17" t="n">
        <v>5741</v>
      </c>
      <c r="C21" s="18">
        <f>(0.0/B21*100)</f>
        <v/>
      </c>
      <c r="D21" s="19" t="n">
        <v>5741</v>
      </c>
      <c r="E21" s="18" t="n">
        <v>517.62562386</v>
      </c>
      <c r="F21" s="20" t="n">
        <v>4.97589883</v>
      </c>
      <c r="G21" s="18" t="n">
        <v>501.82588997</v>
      </c>
      <c r="H21" s="20" t="n">
        <v>9.77804107</v>
      </c>
      <c r="I21" s="18" t="n">
        <v>511.87995187</v>
      </c>
      <c r="J21" s="20" t="n">
        <v>5.87295844</v>
      </c>
      <c r="K21" s="18" t="n">
        <v>505.92779211</v>
      </c>
      <c r="L21" s="20" t="n">
        <v>5.04801292</v>
      </c>
      <c r="M21" s="18" t="n">
        <v>499.0945279</v>
      </c>
      <c r="N21" s="20" t="n">
        <v>5.46018531</v>
      </c>
      <c r="O21" s="18" t="n">
        <v>499.60206737</v>
      </c>
      <c r="P21" s="20" t="n">
        <v>6.92886004</v>
      </c>
      <c r="Q21" s="18" t="s">
        <v>404</v>
      </c>
      <c r="R21" s="20" t="s">
        <v>404</v>
      </c>
      <c r="S21" s="18" t="s">
        <v>404</v>
      </c>
      <c r="T21" s="20" t="s">
        <v>404</v>
      </c>
      <c r="U21" s="18" t="s">
        <v>404</v>
      </c>
      <c r="V21" s="20" t="s">
        <v>404</v>
      </c>
      <c r="W21" s="18" t="s">
        <v>404</v>
      </c>
      <c r="X21" s="20" t="s">
        <v>404</v>
      </c>
      <c r="Y21" s="18" t="n">
        <v>498.60253177</v>
      </c>
      <c r="Z21" s="20" t="n">
        <v>7.03296655</v>
      </c>
    </row>
    <row r="22" spans="1:26">
      <c r="A22" s="15" t="s">
        <v>419</v>
      </c>
      <c r="B22" s="17" t="n">
        <v>6598</v>
      </c>
      <c r="C22" s="18">
        <f>(0.0/B22*100)</f>
        <v/>
      </c>
      <c r="D22" s="19" t="n">
        <v>6598</v>
      </c>
      <c r="E22" s="18" t="n">
        <v>487.13719222</v>
      </c>
      <c r="F22" s="20" t="n">
        <v>32.6784416</v>
      </c>
      <c r="G22" s="18" t="n">
        <v>479.24842794</v>
      </c>
      <c r="H22" s="20" t="n">
        <v>16.33922738</v>
      </c>
      <c r="I22" s="18" t="n">
        <v>491.03655449</v>
      </c>
      <c r="J22" s="20" t="n">
        <v>8.46610108</v>
      </c>
      <c r="K22" s="18" t="n">
        <v>460.96602582</v>
      </c>
      <c r="L22" s="20" t="n">
        <v>11.26047633</v>
      </c>
      <c r="M22" s="18" t="n">
        <v>474.27609589</v>
      </c>
      <c r="N22" s="20" t="n">
        <v>11.15620539</v>
      </c>
      <c r="O22" s="18" t="n">
        <v>442.04050583</v>
      </c>
      <c r="P22" s="20" t="n">
        <v>13.71718086</v>
      </c>
      <c r="Q22" s="18" t="s">
        <v>404</v>
      </c>
      <c r="R22" s="20" t="s">
        <v>404</v>
      </c>
      <c r="S22" s="18" t="s">
        <v>404</v>
      </c>
      <c r="T22" s="20" t="s">
        <v>404</v>
      </c>
      <c r="U22" s="18" t="s">
        <v>404</v>
      </c>
      <c r="V22" s="20" t="s">
        <v>404</v>
      </c>
      <c r="W22" s="18" t="s">
        <v>404</v>
      </c>
      <c r="X22" s="20" t="s">
        <v>404</v>
      </c>
      <c r="Y22" s="18" t="n">
        <v>438.58393862</v>
      </c>
      <c r="Z22" s="20" t="n">
        <v>11.43459055</v>
      </c>
    </row>
    <row r="23" spans="1:26">
      <c r="A23" s="15" t="s">
        <v>420</v>
      </c>
      <c r="B23" s="17" t="n">
        <v>11583</v>
      </c>
      <c r="C23" s="18">
        <f>(3123.0/B23*100)</f>
        <v/>
      </c>
      <c r="D23" s="19" t="n">
        <v>8460</v>
      </c>
      <c r="E23" s="18" t="n">
        <v>508.78882167</v>
      </c>
      <c r="F23" s="20" t="n">
        <v>14.72806476</v>
      </c>
      <c r="G23" s="18" t="n">
        <v>485.99037462</v>
      </c>
      <c r="H23" s="20" t="n">
        <v>13.62600573</v>
      </c>
      <c r="I23" s="18" t="n">
        <v>490.30960833</v>
      </c>
      <c r="J23" s="20" t="n">
        <v>8.89265338</v>
      </c>
      <c r="K23" s="18" t="n">
        <v>500.20441557</v>
      </c>
      <c r="L23" s="20" t="n">
        <v>8.02474496</v>
      </c>
      <c r="M23" s="18" t="n">
        <v>496.68405536</v>
      </c>
      <c r="N23" s="20" t="n">
        <v>13.32186568</v>
      </c>
      <c r="O23" s="18" t="n">
        <v>474.74683586</v>
      </c>
      <c r="P23" s="20" t="n">
        <v>9.538680279999999</v>
      </c>
      <c r="Q23" s="18" t="s">
        <v>404</v>
      </c>
      <c r="R23" s="20" t="s">
        <v>404</v>
      </c>
      <c r="S23" s="18" t="s">
        <v>404</v>
      </c>
      <c r="T23" s="20" t="s">
        <v>404</v>
      </c>
      <c r="U23" s="18" t="s">
        <v>404</v>
      </c>
      <c r="V23" s="20" t="s">
        <v>404</v>
      </c>
      <c r="W23" s="18" t="s">
        <v>404</v>
      </c>
      <c r="X23" s="20" t="s">
        <v>404</v>
      </c>
      <c r="Y23" s="18" t="n">
        <v>496.89467978</v>
      </c>
      <c r="Z23" s="20" t="n">
        <v>18.59791703</v>
      </c>
    </row>
    <row r="24" spans="1:26">
      <c r="A24" s="15" t="s">
        <v>421</v>
      </c>
      <c r="B24" s="17" t="n">
        <v>6647</v>
      </c>
      <c r="C24" s="18">
        <f>(0.0/B24*100)</f>
        <v/>
      </c>
      <c r="D24" s="19" t="n">
        <v>6647</v>
      </c>
      <c r="E24" s="18" t="n">
        <v>542.38101693</v>
      </c>
      <c r="F24" s="20" t="n">
        <v>13.40190195</v>
      </c>
      <c r="G24" s="18" t="n">
        <v>534.09575559</v>
      </c>
      <c r="H24" s="20" t="n">
        <v>4.35333333</v>
      </c>
      <c r="I24" s="18" t="n">
        <v>523.2705241</v>
      </c>
      <c r="J24" s="20" t="n">
        <v>8.03336107</v>
      </c>
      <c r="K24" s="18" t="n">
        <v>519.2524413899999</v>
      </c>
      <c r="L24" s="20" t="n">
        <v>18.57704221</v>
      </c>
      <c r="M24" s="18" t="s">
        <v>404</v>
      </c>
      <c r="N24" s="20" t="s">
        <v>404</v>
      </c>
      <c r="O24" s="18" t="n">
        <v>595.05907224</v>
      </c>
      <c r="P24" s="20" t="n">
        <v>31.35818607</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519.9538936599999</v>
      </c>
      <c r="F25" s="20" t="n">
        <v>32.32909293</v>
      </c>
      <c r="G25" s="18" t="n">
        <v>533.2317285399999</v>
      </c>
      <c r="H25" s="20" t="n">
        <v>13.11774704</v>
      </c>
      <c r="I25" s="18" t="n">
        <v>513.5363428000001</v>
      </c>
      <c r="J25" s="20" t="n">
        <v>6.9130337</v>
      </c>
      <c r="K25" s="18" t="n">
        <v>521.90651584</v>
      </c>
      <c r="L25" s="20" t="n">
        <v>7.31943251</v>
      </c>
      <c r="M25" s="18" t="n">
        <v>531.16021675</v>
      </c>
      <c r="N25" s="20" t="n">
        <v>9.851981350000001</v>
      </c>
      <c r="O25" s="18" t="n">
        <v>533.76242189</v>
      </c>
      <c r="P25" s="20" t="n">
        <v>11.68903854</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467.69752806</v>
      </c>
      <c r="F26" s="20" t="n">
        <v>7.2866561</v>
      </c>
      <c r="G26" s="18" t="n">
        <v>475.02380628</v>
      </c>
      <c r="H26" s="20" t="n">
        <v>7.13121019</v>
      </c>
      <c r="I26" s="18" t="n">
        <v>488.60598728</v>
      </c>
      <c r="J26" s="20" t="n">
        <v>5.65242403</v>
      </c>
      <c r="K26" s="18" t="n">
        <v>483.18579742</v>
      </c>
      <c r="L26" s="20" t="n">
        <v>4.21132912</v>
      </c>
      <c r="M26" s="18" t="n">
        <v>479.61074678</v>
      </c>
      <c r="N26" s="20" t="n">
        <v>3.64784014</v>
      </c>
      <c r="O26" s="18" t="n">
        <v>486.0327319</v>
      </c>
      <c r="P26" s="20" t="n">
        <v>5.03323924</v>
      </c>
      <c r="Q26" s="18" t="s">
        <v>404</v>
      </c>
      <c r="R26" s="20" t="s">
        <v>404</v>
      </c>
      <c r="S26" s="18" t="s">
        <v>404</v>
      </c>
      <c r="T26" s="20" t="s">
        <v>404</v>
      </c>
      <c r="U26" s="18" t="s">
        <v>404</v>
      </c>
      <c r="V26" s="20" t="s">
        <v>404</v>
      </c>
      <c r="W26" s="18" t="s">
        <v>404</v>
      </c>
      <c r="X26" s="20" t="s">
        <v>404</v>
      </c>
      <c r="Y26" s="18" t="n">
        <v>487.01088421</v>
      </c>
      <c r="Z26" s="20" t="n">
        <v>18.33641791</v>
      </c>
    </row>
    <row r="27" spans="1:26">
      <c r="A27" s="15" t="s">
        <v>424</v>
      </c>
      <c r="B27" s="17" t="n">
        <v>5299</v>
      </c>
      <c r="C27" s="18">
        <f>(0.0/B27*100)</f>
        <v/>
      </c>
      <c r="D27" s="19" t="n">
        <v>5299</v>
      </c>
      <c r="E27" s="18" t="n">
        <v>405.38753935</v>
      </c>
      <c r="F27" s="20" t="n">
        <v>7.99001144</v>
      </c>
      <c r="G27" s="18" t="n">
        <v>450.47283442</v>
      </c>
      <c r="H27" s="20" t="n">
        <v>2.23745066</v>
      </c>
      <c r="I27" s="18" t="n">
        <v>499.03869535</v>
      </c>
      <c r="J27" s="20" t="n">
        <v>2.06184524</v>
      </c>
      <c r="K27" s="18" t="n">
        <v>462.23440294</v>
      </c>
      <c r="L27" s="20" t="n">
        <v>2.05381815</v>
      </c>
      <c r="M27" s="18" t="n">
        <v>467.07112268</v>
      </c>
      <c r="N27" s="20" t="n">
        <v>7.77406545</v>
      </c>
      <c r="O27" s="18" t="n">
        <v>561.1028467899999</v>
      </c>
      <c r="P27" s="20" t="n">
        <v>3.16970318</v>
      </c>
      <c r="Q27" s="18" t="s">
        <v>404</v>
      </c>
      <c r="R27" s="20" t="s">
        <v>404</v>
      </c>
      <c r="S27" s="18" t="s">
        <v>404</v>
      </c>
      <c r="T27" s="20" t="s">
        <v>404</v>
      </c>
      <c r="U27" s="18" t="s">
        <v>404</v>
      </c>
      <c r="V27" s="20" t="s">
        <v>404</v>
      </c>
      <c r="W27" s="18" t="s">
        <v>404</v>
      </c>
      <c r="X27" s="20" t="s">
        <v>404</v>
      </c>
      <c r="Y27" s="18" t="n">
        <v>540.18372515</v>
      </c>
      <c r="Z27" s="20" t="n">
        <v>6.22538394</v>
      </c>
    </row>
    <row r="28" spans="1:26">
      <c r="A28" s="15" t="s">
        <v>425</v>
      </c>
      <c r="B28" s="17" t="n">
        <v>7568</v>
      </c>
      <c r="C28" s="18">
        <f>(0.0/B28*100)</f>
        <v/>
      </c>
      <c r="D28" s="19" t="n">
        <v>7568</v>
      </c>
      <c r="E28" s="18" t="n">
        <v>420.4710559</v>
      </c>
      <c r="F28" s="20" t="n">
        <v>17.27717293</v>
      </c>
      <c r="G28" s="18" t="n">
        <v>422.91509946</v>
      </c>
      <c r="H28" s="20" t="n">
        <v>5.43215526</v>
      </c>
      <c r="I28" s="18" t="n">
        <v>411.51582633</v>
      </c>
      <c r="J28" s="20" t="n">
        <v>4.761185</v>
      </c>
      <c r="K28" s="18" t="n">
        <v>395.62372855</v>
      </c>
      <c r="L28" s="20" t="n">
        <v>5.01267176</v>
      </c>
      <c r="M28" s="18" t="n">
        <v>395.91324804</v>
      </c>
      <c r="N28" s="20" t="n">
        <v>9.28368195</v>
      </c>
      <c r="O28" s="18" t="n">
        <v>401.51958925</v>
      </c>
      <c r="P28" s="20" t="n">
        <v>9.333735689999999</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518.65031898</v>
      </c>
      <c r="F29" s="20" t="n">
        <v>30.34558265</v>
      </c>
      <c r="G29" s="18" t="n">
        <v>487.60422766</v>
      </c>
      <c r="H29" s="20" t="n">
        <v>14.42515115</v>
      </c>
      <c r="I29" s="18" t="n">
        <v>514.29394096</v>
      </c>
      <c r="J29" s="20" t="n">
        <v>14.98708749</v>
      </c>
      <c r="K29" s="18" t="n">
        <v>522.6803685</v>
      </c>
      <c r="L29" s="20" t="n">
        <v>9.005416139999999</v>
      </c>
      <c r="M29" s="18" t="n">
        <v>533.88508477</v>
      </c>
      <c r="N29" s="20" t="n">
        <v>14.03352804</v>
      </c>
      <c r="O29" s="18" t="n">
        <v>440.14772486</v>
      </c>
      <c r="P29" s="20" t="n">
        <v>11.08997959</v>
      </c>
      <c r="Q29" s="18" t="s">
        <v>404</v>
      </c>
      <c r="R29" s="20" t="s">
        <v>404</v>
      </c>
      <c r="S29" s="18" t="s">
        <v>404</v>
      </c>
      <c r="T29" s="20" t="s">
        <v>404</v>
      </c>
      <c r="U29" s="18" t="s">
        <v>404</v>
      </c>
      <c r="V29" s="20" t="s">
        <v>404</v>
      </c>
      <c r="W29" s="18" t="s">
        <v>404</v>
      </c>
      <c r="X29" s="20" t="s">
        <v>404</v>
      </c>
      <c r="Y29" s="18" t="n">
        <v>499.073831</v>
      </c>
      <c r="Z29" s="20" t="n">
        <v>13.03758557</v>
      </c>
    </row>
    <row r="30" spans="1:26">
      <c r="A30" s="15" t="s">
        <v>427</v>
      </c>
      <c r="B30" s="17" t="n">
        <v>4520</v>
      </c>
      <c r="C30" s="18">
        <f>(945.0/B30*100)</f>
        <v/>
      </c>
      <c r="D30" s="19" t="n">
        <v>3575</v>
      </c>
      <c r="E30" s="18" t="n">
        <v>510.73682104</v>
      </c>
      <c r="F30" s="20" t="n">
        <v>11.29526136</v>
      </c>
      <c r="G30" s="18" t="n">
        <v>489.1489043</v>
      </c>
      <c r="H30" s="20" t="n">
        <v>12.12013638</v>
      </c>
      <c r="I30" s="18" t="n">
        <v>499.50993174</v>
      </c>
      <c r="J30" s="20" t="n">
        <v>7.92343849</v>
      </c>
      <c r="K30" s="18" t="n">
        <v>496.49997036</v>
      </c>
      <c r="L30" s="20" t="n">
        <v>6.45006077</v>
      </c>
      <c r="M30" s="18" t="n">
        <v>499.75572616</v>
      </c>
      <c r="N30" s="20" t="n">
        <v>7.43216273</v>
      </c>
      <c r="O30" s="18" t="n">
        <v>496.68744662</v>
      </c>
      <c r="P30" s="20" t="n">
        <v>5.59068957</v>
      </c>
      <c r="Q30" s="18" t="s">
        <v>404</v>
      </c>
      <c r="R30" s="20" t="s">
        <v>404</v>
      </c>
      <c r="S30" s="18" t="s">
        <v>404</v>
      </c>
      <c r="T30" s="20" t="s">
        <v>404</v>
      </c>
      <c r="U30" s="18" t="s">
        <v>404</v>
      </c>
      <c r="V30" s="20" t="s">
        <v>404</v>
      </c>
      <c r="W30" s="18" t="s">
        <v>404</v>
      </c>
      <c r="X30" s="20" t="s">
        <v>404</v>
      </c>
      <c r="Y30" s="18" t="n">
        <v>485.88329594</v>
      </c>
      <c r="Z30" s="20" t="n">
        <v>8.61092878</v>
      </c>
    </row>
    <row r="31" spans="1:26">
      <c r="A31" s="15" t="s">
        <v>428</v>
      </c>
      <c r="B31" s="17" t="n">
        <v>5456</v>
      </c>
      <c r="C31" s="18">
        <f>(502.0/B31*100)</f>
        <v/>
      </c>
      <c r="D31" s="19" t="n">
        <v>4954</v>
      </c>
      <c r="E31" s="18" t="n">
        <v>510.33871639</v>
      </c>
      <c r="F31" s="20" t="n">
        <v>9.764783120000001</v>
      </c>
      <c r="G31" s="18" t="n">
        <v>502.1362608</v>
      </c>
      <c r="H31" s="20" t="n">
        <v>7.09552054</v>
      </c>
      <c r="I31" s="18" t="n">
        <v>501.19857153</v>
      </c>
      <c r="J31" s="20" t="n">
        <v>5.41476028</v>
      </c>
      <c r="K31" s="18" t="n">
        <v>503.74327346</v>
      </c>
      <c r="L31" s="20" t="n">
        <v>3.99500536</v>
      </c>
      <c r="M31" s="18" t="n">
        <v>503.39043666</v>
      </c>
      <c r="N31" s="20" t="n">
        <v>6.35619052</v>
      </c>
      <c r="O31" s="18" t="n">
        <v>490.69425451</v>
      </c>
      <c r="P31" s="20" t="n">
        <v>7.78921473</v>
      </c>
      <c r="Q31" s="18" t="s">
        <v>404</v>
      </c>
      <c r="R31" s="20" t="s">
        <v>404</v>
      </c>
      <c r="S31" s="18" t="s">
        <v>404</v>
      </c>
      <c r="T31" s="20" t="s">
        <v>404</v>
      </c>
      <c r="U31" s="18" t="s">
        <v>404</v>
      </c>
      <c r="V31" s="20" t="s">
        <v>404</v>
      </c>
      <c r="W31" s="18" t="s">
        <v>404</v>
      </c>
      <c r="X31" s="20" t="s">
        <v>404</v>
      </c>
      <c r="Y31" s="18" t="n">
        <v>501.73682695</v>
      </c>
      <c r="Z31" s="20" t="n">
        <v>8.30448679</v>
      </c>
    </row>
    <row r="32" spans="1:26">
      <c r="A32" s="15" t="s">
        <v>429</v>
      </c>
      <c r="B32" s="17" t="n">
        <v>4478</v>
      </c>
      <c r="C32" s="18">
        <f>(0.0/B32*100)</f>
        <v/>
      </c>
      <c r="D32" s="19" t="n">
        <v>4478</v>
      </c>
      <c r="E32" s="18" t="n">
        <v>482.31805971</v>
      </c>
      <c r="F32" s="20" t="n">
        <v>7.98861315</v>
      </c>
      <c r="G32" s="18" t="n">
        <v>486.55182561</v>
      </c>
      <c r="H32" s="20" t="n">
        <v>8.876069040000001</v>
      </c>
      <c r="I32" s="18" t="n">
        <v>504.0042891</v>
      </c>
      <c r="J32" s="20" t="n">
        <v>3.68607999</v>
      </c>
      <c r="K32" s="18" t="n">
        <v>508.74518699</v>
      </c>
      <c r="L32" s="20" t="n">
        <v>6.19042667</v>
      </c>
      <c r="M32" s="18" t="n">
        <v>519.87727508</v>
      </c>
      <c r="N32" s="20" t="n">
        <v>7.41995816</v>
      </c>
      <c r="O32" s="18" t="n">
        <v>495.48020388</v>
      </c>
      <c r="P32" s="20" t="n">
        <v>7.69155036</v>
      </c>
      <c r="Q32" s="18" t="s">
        <v>404</v>
      </c>
      <c r="R32" s="20" t="s">
        <v>404</v>
      </c>
      <c r="S32" s="18" t="s">
        <v>404</v>
      </c>
      <c r="T32" s="20" t="s">
        <v>404</v>
      </c>
      <c r="U32" s="18" t="s">
        <v>404</v>
      </c>
      <c r="V32" s="20" t="s">
        <v>404</v>
      </c>
      <c r="W32" s="18" t="s">
        <v>404</v>
      </c>
      <c r="X32" s="20" t="s">
        <v>404</v>
      </c>
      <c r="Y32" s="18" t="n">
        <v>550.16179657</v>
      </c>
      <c r="Z32" s="20" t="n">
        <v>15.58666804</v>
      </c>
    </row>
    <row r="33" spans="1:26">
      <c r="A33" s="15" t="s">
        <v>430</v>
      </c>
      <c r="B33" s="17" t="n">
        <v>7325</v>
      </c>
      <c r="C33" s="18">
        <f>(29.0/B33*100)</f>
        <v/>
      </c>
      <c r="D33" s="19" t="n">
        <v>7296</v>
      </c>
      <c r="E33" s="18" t="n">
        <v>469.20061142</v>
      </c>
      <c r="F33" s="20" t="n">
        <v>19.43841737</v>
      </c>
      <c r="G33" s="18" t="n">
        <v>505.64502063</v>
      </c>
      <c r="H33" s="20" t="n">
        <v>9.974712200000001</v>
      </c>
      <c r="I33" s="18" t="n">
        <v>490.66485132</v>
      </c>
      <c r="J33" s="20" t="n">
        <v>6.91924476</v>
      </c>
      <c r="K33" s="18" t="n">
        <v>484.08709923</v>
      </c>
      <c r="L33" s="20" t="n">
        <v>7.3409565</v>
      </c>
      <c r="M33" s="18" t="n">
        <v>506.23122685</v>
      </c>
      <c r="N33" s="20" t="n">
        <v>13.61106925</v>
      </c>
      <c r="O33" s="18" t="n">
        <v>488.23753508</v>
      </c>
      <c r="P33" s="20" t="n">
        <v>6.11973573</v>
      </c>
      <c r="Q33" s="18" t="s">
        <v>404</v>
      </c>
      <c r="R33" s="20" t="s">
        <v>404</v>
      </c>
      <c r="S33" s="18" t="s">
        <v>404</v>
      </c>
      <c r="T33" s="20" t="s">
        <v>404</v>
      </c>
      <c r="U33" s="18" t="s">
        <v>404</v>
      </c>
      <c r="V33" s="20" t="s">
        <v>404</v>
      </c>
      <c r="W33" s="18" t="s">
        <v>404</v>
      </c>
      <c r="X33" s="20" t="s">
        <v>404</v>
      </c>
      <c r="Y33" s="18" t="n">
        <v>503.96829295</v>
      </c>
      <c r="Z33" s="20" t="n">
        <v>47.60107705</v>
      </c>
    </row>
    <row r="34" spans="1:26">
      <c r="A34" s="15" t="s">
        <v>431</v>
      </c>
      <c r="B34" s="17" t="n">
        <v>6350</v>
      </c>
      <c r="C34" s="18">
        <f>(0.0/B34*100)</f>
        <v/>
      </c>
      <c r="D34" s="19" t="n">
        <v>6350</v>
      </c>
      <c r="E34" s="18" t="n">
        <v>491.66939872</v>
      </c>
      <c r="F34" s="20" t="n">
        <v>29.3157255</v>
      </c>
      <c r="G34" s="18" t="n">
        <v>478.27423797</v>
      </c>
      <c r="H34" s="20" t="n">
        <v>8.91318923</v>
      </c>
      <c r="I34" s="18" t="n">
        <v>487.46703659</v>
      </c>
      <c r="J34" s="20" t="n">
        <v>8.025054340000001</v>
      </c>
      <c r="K34" s="18" t="n">
        <v>472.1056125</v>
      </c>
      <c r="L34" s="20" t="n">
        <v>5.31016165</v>
      </c>
      <c r="M34" s="18" t="n">
        <v>462.30517918</v>
      </c>
      <c r="N34" s="20" t="n">
        <v>19.57596675</v>
      </c>
      <c r="O34" s="18" t="n">
        <v>453.01935719</v>
      </c>
      <c r="P34" s="20" t="n">
        <v>16.02275019</v>
      </c>
      <c r="Q34" s="18" t="s">
        <v>404</v>
      </c>
      <c r="R34" s="20" t="s">
        <v>404</v>
      </c>
      <c r="S34" s="18" t="s">
        <v>404</v>
      </c>
      <c r="T34" s="20" t="s">
        <v>404</v>
      </c>
      <c r="U34" s="18" t="s">
        <v>404</v>
      </c>
      <c r="V34" s="20" t="s">
        <v>404</v>
      </c>
      <c r="W34" s="18" t="s">
        <v>404</v>
      </c>
      <c r="X34" s="20" t="s">
        <v>404</v>
      </c>
      <c r="Y34" s="18" t="n">
        <v>488.42836729</v>
      </c>
      <c r="Z34" s="20" t="n">
        <v>18.26952924</v>
      </c>
    </row>
    <row r="35" spans="1:26">
      <c r="A35" s="15" t="s">
        <v>432</v>
      </c>
      <c r="B35" s="17" t="n">
        <v>6406</v>
      </c>
      <c r="C35" s="18">
        <f>(443.0/B35*100)</f>
        <v/>
      </c>
      <c r="D35" s="19" t="n">
        <v>5963</v>
      </c>
      <c r="E35" s="18" t="s">
        <v>404</v>
      </c>
      <c r="F35" s="20" t="s">
        <v>404</v>
      </c>
      <c r="G35" s="18" t="n">
        <v>553.9341624</v>
      </c>
      <c r="H35" s="20" t="n">
        <v>6.05175654</v>
      </c>
      <c r="I35" s="18" t="n">
        <v>526.76087569</v>
      </c>
      <c r="J35" s="20" t="n">
        <v>3.79593606</v>
      </c>
      <c r="K35" s="18" t="n">
        <v>510.11421372</v>
      </c>
      <c r="L35" s="20" t="n">
        <v>1.9889721</v>
      </c>
      <c r="M35" s="18" t="n">
        <v>497.93306126</v>
      </c>
      <c r="N35" s="20" t="n">
        <v>3.9694962</v>
      </c>
      <c r="O35" s="18" t="n">
        <v>504.75366976</v>
      </c>
      <c r="P35" s="20" t="n">
        <v>2.86863912</v>
      </c>
      <c r="Q35" s="18" t="s">
        <v>404</v>
      </c>
      <c r="R35" s="20" t="s">
        <v>404</v>
      </c>
      <c r="S35" s="18" t="s">
        <v>404</v>
      </c>
      <c r="T35" s="20" t="s">
        <v>404</v>
      </c>
      <c r="U35" s="18" t="s">
        <v>404</v>
      </c>
      <c r="V35" s="20" t="s">
        <v>404</v>
      </c>
      <c r="W35" s="18" t="s">
        <v>404</v>
      </c>
      <c r="X35" s="20" t="s">
        <v>404</v>
      </c>
      <c r="Y35" s="18" t="n">
        <v>487.21689435</v>
      </c>
      <c r="Z35" s="20" t="n">
        <v>7.35390085</v>
      </c>
    </row>
    <row r="36" spans="1:26">
      <c r="A36" s="15" t="s">
        <v>433</v>
      </c>
      <c r="B36" s="17" t="n">
        <v>6736</v>
      </c>
      <c r="C36" s="18">
        <f>(10.0/B36*100)</f>
        <v/>
      </c>
      <c r="D36" s="19" t="n">
        <v>6726</v>
      </c>
      <c r="E36" s="18" t="n">
        <v>491.88460077</v>
      </c>
      <c r="F36" s="20" t="n">
        <v>19.57628423</v>
      </c>
      <c r="G36" s="18" t="n">
        <v>480.01671129</v>
      </c>
      <c r="H36" s="20" t="n">
        <v>8.55220055</v>
      </c>
      <c r="I36" s="18" t="n">
        <v>484.84764208</v>
      </c>
      <c r="J36" s="20" t="n">
        <v>4.54400903</v>
      </c>
      <c r="K36" s="18" t="n">
        <v>486.5416686</v>
      </c>
      <c r="L36" s="20" t="n">
        <v>4.23510654</v>
      </c>
      <c r="M36" s="18" t="n">
        <v>493.79823473</v>
      </c>
      <c r="N36" s="20" t="n">
        <v>8.15787285</v>
      </c>
      <c r="O36" s="18" t="n">
        <v>486.68450471</v>
      </c>
      <c r="P36" s="20" t="n">
        <v>8.54325145</v>
      </c>
      <c r="Q36" s="18" t="s">
        <v>404</v>
      </c>
      <c r="R36" s="20" t="s">
        <v>404</v>
      </c>
      <c r="S36" s="18" t="s">
        <v>404</v>
      </c>
      <c r="T36" s="20" t="s">
        <v>404</v>
      </c>
      <c r="U36" s="18" t="s">
        <v>404</v>
      </c>
      <c r="V36" s="20" t="s">
        <v>404</v>
      </c>
      <c r="W36" s="18" t="s">
        <v>404</v>
      </c>
      <c r="X36" s="20" t="s">
        <v>404</v>
      </c>
      <c r="Y36" s="18" t="n">
        <v>475.04978986</v>
      </c>
      <c r="Z36" s="20" t="n">
        <v>9.7608655</v>
      </c>
    </row>
    <row r="37" spans="1:26">
      <c r="A37" s="15" t="s">
        <v>434</v>
      </c>
      <c r="B37" s="17" t="n">
        <v>5458</v>
      </c>
      <c r="C37" s="18">
        <f>(0.0/B37*100)</f>
        <v/>
      </c>
      <c r="D37" s="19" t="n">
        <v>5458</v>
      </c>
      <c r="E37" s="18" t="n">
        <v>468.97861729</v>
      </c>
      <c r="F37" s="20" t="n">
        <v>9.41890212</v>
      </c>
      <c r="G37" s="18" t="n">
        <v>482.6967578</v>
      </c>
      <c r="H37" s="20" t="n">
        <v>10.08666897</v>
      </c>
      <c r="I37" s="18" t="n">
        <v>498.58162623</v>
      </c>
      <c r="J37" s="20" t="n">
        <v>5.29893414</v>
      </c>
      <c r="K37" s="18" t="n">
        <v>492.6780004</v>
      </c>
      <c r="L37" s="20" t="n">
        <v>6.76077082</v>
      </c>
      <c r="M37" s="18" t="n">
        <v>493.38858672</v>
      </c>
      <c r="N37" s="20" t="n">
        <v>6.55751151</v>
      </c>
      <c r="O37" s="18" t="n">
        <v>495.41643081</v>
      </c>
      <c r="P37" s="20" t="n">
        <v>7.36168713</v>
      </c>
      <c r="Q37" s="18" t="s">
        <v>404</v>
      </c>
      <c r="R37" s="20" t="s">
        <v>404</v>
      </c>
      <c r="S37" s="18" t="s">
        <v>404</v>
      </c>
      <c r="T37" s="20" t="s">
        <v>404</v>
      </c>
      <c r="U37" s="18" t="s">
        <v>404</v>
      </c>
      <c r="V37" s="20" t="s">
        <v>404</v>
      </c>
      <c r="W37" s="18" t="s">
        <v>404</v>
      </c>
      <c r="X37" s="20" t="s">
        <v>404</v>
      </c>
      <c r="Y37" s="18" t="n">
        <v>551.0831014300001</v>
      </c>
      <c r="Z37" s="20" t="n">
        <v>9.134790430000001</v>
      </c>
    </row>
    <row r="38" spans="1:26">
      <c r="A38" s="15" t="s">
        <v>435</v>
      </c>
      <c r="B38" s="17" t="n">
        <v>5860</v>
      </c>
      <c r="C38" s="18">
        <f>(268.0/B38*100)</f>
        <v/>
      </c>
      <c r="D38" s="19" t="n">
        <v>5592</v>
      </c>
      <c r="E38" s="18" t="n">
        <v>531.35737403</v>
      </c>
      <c r="F38" s="20" t="n">
        <v>15.9676893</v>
      </c>
      <c r="G38" s="18" t="n">
        <v>520.39908415</v>
      </c>
      <c r="H38" s="20" t="n">
        <v>10.04240418</v>
      </c>
      <c r="I38" s="18" t="n">
        <v>523.60291624</v>
      </c>
      <c r="J38" s="20" t="n">
        <v>7.1963157</v>
      </c>
      <c r="K38" s="18" t="n">
        <v>524.01703591</v>
      </c>
      <c r="L38" s="20" t="n">
        <v>8.2685333</v>
      </c>
      <c r="M38" s="18" t="n">
        <v>503.33377815</v>
      </c>
      <c r="N38" s="20" t="n">
        <v>11.66524231</v>
      </c>
      <c r="O38" s="18" t="n">
        <v>490.65139801</v>
      </c>
      <c r="P38" s="20" t="n">
        <v>14.61415841</v>
      </c>
      <c r="Q38" s="18" t="s">
        <v>404</v>
      </c>
      <c r="R38" s="20" t="s">
        <v>404</v>
      </c>
      <c r="S38" s="18" t="s">
        <v>404</v>
      </c>
      <c r="T38" s="20" t="s">
        <v>404</v>
      </c>
      <c r="U38" s="18" t="s">
        <v>404</v>
      </c>
      <c r="V38" s="20" t="s">
        <v>404</v>
      </c>
      <c r="W38" s="18" t="s">
        <v>404</v>
      </c>
      <c r="X38" s="20" t="s">
        <v>404</v>
      </c>
      <c r="Y38" s="18" t="n">
        <v>573.99743045</v>
      </c>
      <c r="Z38" s="20" t="n">
        <v>17.42480514</v>
      </c>
    </row>
    <row r="39" spans="1:26">
      <c r="A39" s="15" t="s">
        <v>436</v>
      </c>
      <c r="B39" s="17" t="n">
        <v>5895</v>
      </c>
      <c r="C39" s="18">
        <f>(0.0/B39*100)</f>
        <v/>
      </c>
      <c r="D39" s="19" t="n">
        <v>5895</v>
      </c>
      <c r="E39" s="18" t="s">
        <v>404</v>
      </c>
      <c r="F39" s="20" t="s">
        <v>404</v>
      </c>
      <c r="G39" s="18" t="n">
        <v>375.63518358</v>
      </c>
      <c r="H39" s="20" t="n">
        <v>19.18841343</v>
      </c>
      <c r="I39" s="18" t="n">
        <v>418.206795</v>
      </c>
      <c r="J39" s="20" t="n">
        <v>8.991595759999999</v>
      </c>
      <c r="K39" s="18" t="n">
        <v>422.25077073</v>
      </c>
      <c r="L39" s="20" t="n">
        <v>10.85514504</v>
      </c>
      <c r="M39" s="18" t="n">
        <v>423.8223788</v>
      </c>
      <c r="N39" s="20" t="n">
        <v>10.93999438</v>
      </c>
      <c r="O39" s="18" t="n">
        <v>423.47119439</v>
      </c>
      <c r="P39" s="20" t="n">
        <v>11.04985918</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n">
        <v>473.9043143</v>
      </c>
      <c r="F40" s="20" t="n">
        <v>6.39870882</v>
      </c>
      <c r="G40" s="18" t="n">
        <v>505.77821517</v>
      </c>
      <c r="H40" s="20" t="n">
        <v>10.17541404</v>
      </c>
      <c r="I40" s="18" t="n">
        <v>493.43084786</v>
      </c>
      <c r="J40" s="20" t="n">
        <v>17.424052</v>
      </c>
      <c r="K40" s="18" t="n">
        <v>500.1907191</v>
      </c>
      <c r="L40" s="20" t="n">
        <v>8.91634891</v>
      </c>
      <c r="M40" s="18" t="n">
        <v>505.19141746</v>
      </c>
      <c r="N40" s="20" t="n">
        <v>7.74651982</v>
      </c>
      <c r="O40" s="18" t="n">
        <v>483.70962638</v>
      </c>
      <c r="P40" s="20" t="n">
        <v>4.93865746</v>
      </c>
      <c r="Q40" s="18" t="s">
        <v>404</v>
      </c>
      <c r="R40" s="20" t="s">
        <v>404</v>
      </c>
      <c r="S40" s="18" t="s">
        <v>404</v>
      </c>
      <c r="T40" s="20" t="s">
        <v>404</v>
      </c>
      <c r="U40" s="18" t="s">
        <v>404</v>
      </c>
      <c r="V40" s="20" t="s">
        <v>404</v>
      </c>
      <c r="W40" s="18" t="s">
        <v>404</v>
      </c>
      <c r="X40" s="20" t="s">
        <v>404</v>
      </c>
      <c r="Y40" s="18" t="n">
        <v>501.36613455</v>
      </c>
      <c r="Z40" s="20" t="n">
        <v>8.582405980000001</v>
      </c>
    </row>
    <row r="41" spans="1:26">
      <c r="A41" s="15" t="s">
        <v>438</v>
      </c>
      <c r="B41" s="17" t="n">
        <v>5712</v>
      </c>
      <c r="C41" s="18">
        <f>(70.0/B41*100)</f>
        <v/>
      </c>
      <c r="D41" s="19" t="n">
        <v>5642</v>
      </c>
      <c r="E41" s="18" t="n">
        <v>536.01367172</v>
      </c>
      <c r="F41" s="20" t="n">
        <v>6.94148196</v>
      </c>
      <c r="G41" s="18" t="n">
        <v>436.4541763</v>
      </c>
      <c r="H41" s="20" t="n">
        <v>21.72147935</v>
      </c>
      <c r="I41" s="18" t="n">
        <v>489.31677041</v>
      </c>
      <c r="J41" s="20" t="n">
        <v>20.15557817</v>
      </c>
      <c r="K41" s="18" t="n">
        <v>464.17295584</v>
      </c>
      <c r="L41" s="20" t="n">
        <v>9.41334911</v>
      </c>
      <c r="M41" s="18" t="n">
        <v>467.88568275</v>
      </c>
      <c r="N41" s="20" t="n">
        <v>6.9069838</v>
      </c>
      <c r="O41" s="18" t="n">
        <v>471.66548886</v>
      </c>
      <c r="P41" s="20" t="n">
        <v>4.73736831</v>
      </c>
      <c r="Q41" s="18" t="s">
        <v>404</v>
      </c>
      <c r="R41" s="20" t="s">
        <v>404</v>
      </c>
      <c r="S41" s="18" t="s">
        <v>404</v>
      </c>
      <c r="T41" s="20" t="s">
        <v>404</v>
      </c>
      <c r="U41" s="18" t="s">
        <v>404</v>
      </c>
      <c r="V41" s="20" t="s">
        <v>404</v>
      </c>
      <c r="W41" s="18" t="s">
        <v>404</v>
      </c>
      <c r="X41" s="20" t="s">
        <v>404</v>
      </c>
      <c r="Y41" s="18" t="n">
        <v>501.2114203</v>
      </c>
      <c r="Z41" s="20" t="n">
        <v>8.856975650000001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492.43998174</v>
      </c>
      <c r="F44" s="20" t="n">
        <v>14.07381048</v>
      </c>
      <c r="G44" s="18" t="n">
        <v>416.52953808</v>
      </c>
      <c r="H44" s="20" t="n">
        <v>11.13089489</v>
      </c>
      <c r="I44" s="18" t="n">
        <v>412.38933275</v>
      </c>
      <c r="J44" s="20" t="n">
        <v>6.96196486</v>
      </c>
      <c r="K44" s="18" t="n">
        <v>408.43606144</v>
      </c>
      <c r="L44" s="20" t="n">
        <v>4.91739111</v>
      </c>
      <c r="M44" s="18" t="n">
        <v>429.09092933</v>
      </c>
      <c r="N44" s="20" t="n">
        <v>12.22723061</v>
      </c>
      <c r="O44" s="18" t="n">
        <v>407.36571469</v>
      </c>
      <c r="P44" s="20" t="n">
        <v>8.76289789</v>
      </c>
      <c r="Q44" s="18" t="s">
        <v>404</v>
      </c>
      <c r="R44" s="20" t="s">
        <v>404</v>
      </c>
      <c r="S44" s="18" t="s">
        <v>404</v>
      </c>
      <c r="T44" s="20" t="s">
        <v>404</v>
      </c>
      <c r="U44" s="18" t="s">
        <v>404</v>
      </c>
      <c r="V44" s="20" t="s">
        <v>404</v>
      </c>
      <c r="W44" s="18" t="s">
        <v>404</v>
      </c>
      <c r="X44" s="20" t="s">
        <v>404</v>
      </c>
      <c r="Y44" s="18" t="n">
        <v>450.99131379</v>
      </c>
      <c r="Z44" s="20" t="n">
        <v>17.502779</v>
      </c>
    </row>
    <row r="45" spans="1:26">
      <c r="A45" s="15" t="s">
        <v>442</v>
      </c>
      <c r="B45" s="17" t="n">
        <v>5519</v>
      </c>
      <c r="C45" s="18">
        <f>(0.0/B45*100)</f>
        <v/>
      </c>
      <c r="D45" s="19" t="n">
        <v>5519</v>
      </c>
      <c r="E45" s="18" t="n">
        <v>354.35303445</v>
      </c>
      <c r="F45" s="20" t="n">
        <v>16.72700584</v>
      </c>
      <c r="G45" s="18" t="n">
        <v>361.53244852</v>
      </c>
      <c r="H45" s="20" t="n">
        <v>10.42501332</v>
      </c>
      <c r="I45" s="18" t="n">
        <v>359.65724334</v>
      </c>
      <c r="J45" s="20" t="n">
        <v>5.63202715</v>
      </c>
      <c r="K45" s="18" t="n">
        <v>354.21684108</v>
      </c>
      <c r="L45" s="20" t="n">
        <v>6.0402406</v>
      </c>
      <c r="M45" s="18" t="n">
        <v>329.67519541</v>
      </c>
      <c r="N45" s="20" t="n">
        <v>8.92540917</v>
      </c>
      <c r="O45" s="18" t="n">
        <v>369.354094</v>
      </c>
      <c r="P45" s="20" t="n">
        <v>8.96368142</v>
      </c>
      <c r="Q45" s="18" t="s">
        <v>404</v>
      </c>
      <c r="R45" s="20" t="s">
        <v>404</v>
      </c>
      <c r="S45" s="18" t="s">
        <v>404</v>
      </c>
      <c r="T45" s="20" t="s">
        <v>404</v>
      </c>
      <c r="U45" s="18" t="s">
        <v>404</v>
      </c>
      <c r="V45" s="20" t="s">
        <v>404</v>
      </c>
      <c r="W45" s="18" t="n">
        <v>397.45171553</v>
      </c>
      <c r="X45" s="20" t="n">
        <v>6.24402551</v>
      </c>
      <c r="Y45" s="18" t="n">
        <v>386.97554347</v>
      </c>
      <c r="Z45" s="20" t="n">
        <v>28.59548066</v>
      </c>
    </row>
    <row r="46" spans="1:26">
      <c r="A46" s="15" t="s">
        <v>443</v>
      </c>
      <c r="B46" s="17" t="n">
        <v>23141</v>
      </c>
      <c r="C46" s="18">
        <f>(4196.0/B46*100)</f>
        <v/>
      </c>
      <c r="D46" s="19" t="n">
        <v>18945</v>
      </c>
      <c r="E46" s="18" t="n">
        <v>412.10226534</v>
      </c>
      <c r="F46" s="20" t="n">
        <v>40.48835043</v>
      </c>
      <c r="G46" s="18" t="n">
        <v>364.33888562</v>
      </c>
      <c r="H46" s="20" t="n">
        <v>13.30954692</v>
      </c>
      <c r="I46" s="18" t="n">
        <v>382.49794814</v>
      </c>
      <c r="J46" s="20" t="n">
        <v>8.526880780000001</v>
      </c>
      <c r="K46" s="18" t="n">
        <v>385.18464797</v>
      </c>
      <c r="L46" s="20" t="n">
        <v>6.1338565</v>
      </c>
      <c r="M46" s="18" t="n">
        <v>382.5432077</v>
      </c>
      <c r="N46" s="20" t="n">
        <v>6.14672987</v>
      </c>
      <c r="O46" s="18" t="n">
        <v>378.35242758</v>
      </c>
      <c r="P46" s="20" t="n">
        <v>5.40309817</v>
      </c>
      <c r="Q46" s="18" t="s">
        <v>404</v>
      </c>
      <c r="R46" s="20" t="s">
        <v>404</v>
      </c>
      <c r="S46" s="18" t="s">
        <v>404</v>
      </c>
      <c r="T46" s="20" t="s">
        <v>404</v>
      </c>
      <c r="U46" s="18" t="s">
        <v>404</v>
      </c>
      <c r="V46" s="20" t="s">
        <v>404</v>
      </c>
      <c r="W46" s="18" t="s">
        <v>404</v>
      </c>
      <c r="X46" s="20" t="s">
        <v>404</v>
      </c>
      <c r="Y46" s="18" t="n">
        <v>345.92085697</v>
      </c>
      <c r="Z46" s="20" t="n">
        <v>9.299175030000001</v>
      </c>
    </row>
    <row r="47" spans="1:26">
      <c r="A47" s="15" t="s">
        <v>444</v>
      </c>
      <c r="B47" s="17" t="n">
        <v>5928</v>
      </c>
      <c r="C47" s="18">
        <f>(0.0/B47*100)</f>
        <v/>
      </c>
      <c r="D47" s="19" t="n">
        <v>5928</v>
      </c>
      <c r="E47" s="18" t="n">
        <v>328.19814</v>
      </c>
      <c r="F47" s="20" t="n">
        <v>23.69598437</v>
      </c>
      <c r="G47" s="18" t="n">
        <v>466.01500202</v>
      </c>
      <c r="H47" s="20" t="n">
        <v>17.08199512</v>
      </c>
      <c r="I47" s="18" t="n">
        <v>446.1131653</v>
      </c>
      <c r="J47" s="20" t="n">
        <v>13.07004683</v>
      </c>
      <c r="K47" s="18" t="n">
        <v>422.4500906</v>
      </c>
      <c r="L47" s="20" t="n">
        <v>6.14707846</v>
      </c>
      <c r="M47" s="18" t="n">
        <v>446.86091327</v>
      </c>
      <c r="N47" s="20" t="n">
        <v>11.33574931</v>
      </c>
      <c r="O47" s="18" t="n">
        <v>449.47658325</v>
      </c>
      <c r="P47" s="20" t="n">
        <v>9.94301789</v>
      </c>
      <c r="Q47" s="18" t="s">
        <v>404</v>
      </c>
      <c r="R47" s="20" t="s">
        <v>404</v>
      </c>
      <c r="S47" s="18" t="s">
        <v>404</v>
      </c>
      <c r="T47" s="20" t="s">
        <v>404</v>
      </c>
      <c r="U47" s="18" t="s">
        <v>404</v>
      </c>
      <c r="V47" s="20" t="s">
        <v>404</v>
      </c>
      <c r="W47" s="18" t="s">
        <v>404</v>
      </c>
      <c r="X47" s="20" t="s">
        <v>404</v>
      </c>
      <c r="Y47" s="18" t="n">
        <v>453.48195746</v>
      </c>
      <c r="Z47" s="20" t="n">
        <v>35.3061823</v>
      </c>
    </row>
    <row r="48" spans="1:26">
      <c r="A48" s="15" t="s">
        <v>445</v>
      </c>
      <c r="B48" s="17" t="n">
        <v>9841</v>
      </c>
      <c r="C48" s="18">
        <f>(0.0/B48*100)</f>
        <v/>
      </c>
      <c r="D48" s="19" t="n">
        <v>9841</v>
      </c>
      <c r="E48" s="18" t="n">
        <v>500.34294643</v>
      </c>
      <c r="F48" s="20" t="n">
        <v>18.80890014</v>
      </c>
      <c r="G48" s="18" t="n">
        <v>546.08512007</v>
      </c>
      <c r="H48" s="20" t="n">
        <v>18.6939215</v>
      </c>
      <c r="I48" s="18" t="n">
        <v>541.95934202</v>
      </c>
      <c r="J48" s="20" t="n">
        <v>16.43064231</v>
      </c>
      <c r="K48" s="18" t="n">
        <v>527.21074931</v>
      </c>
      <c r="L48" s="20" t="n">
        <v>8.258013480000001</v>
      </c>
      <c r="M48" s="18" t="n">
        <v>518.47410488</v>
      </c>
      <c r="N48" s="20" t="n">
        <v>10.23010963</v>
      </c>
      <c r="O48" s="18" t="n">
        <v>537.03390065</v>
      </c>
      <c r="P48" s="20" t="n">
        <v>20.49532114</v>
      </c>
      <c r="Q48" s="18" t="s">
        <v>404</v>
      </c>
      <c r="R48" s="20" t="s">
        <v>404</v>
      </c>
      <c r="S48" s="18" t="s">
        <v>404</v>
      </c>
      <c r="T48" s="20" t="s">
        <v>404</v>
      </c>
      <c r="U48" s="18" t="s">
        <v>404</v>
      </c>
      <c r="V48" s="20" t="s">
        <v>404</v>
      </c>
      <c r="W48" s="18" t="s">
        <v>404</v>
      </c>
      <c r="X48" s="20" t="s">
        <v>404</v>
      </c>
      <c r="Y48" s="18" t="n">
        <v>450.76849273</v>
      </c>
      <c r="Z48" s="20" t="n">
        <v>49.33978729</v>
      </c>
    </row>
    <row r="49" spans="1:26">
      <c r="A49" s="15" t="s">
        <v>446</v>
      </c>
      <c r="B49" s="17" t="n">
        <v>6349</v>
      </c>
      <c r="C49" s="18">
        <f>(52.0/B49*100)</f>
        <v/>
      </c>
      <c r="D49" s="19" t="n">
        <v>6297</v>
      </c>
      <c r="E49" s="18" t="n">
        <v>422.53939701</v>
      </c>
      <c r="F49" s="20" t="n">
        <v>19.905042</v>
      </c>
      <c r="G49" s="18" t="n">
        <v>399.0494745</v>
      </c>
      <c r="H49" s="20" t="n">
        <v>8.33457683</v>
      </c>
      <c r="I49" s="18" t="n">
        <v>405.12111689</v>
      </c>
      <c r="J49" s="20" t="n">
        <v>6.37061028</v>
      </c>
      <c r="K49" s="18" t="n">
        <v>408.87703273</v>
      </c>
      <c r="L49" s="20" t="n">
        <v>7.99880972</v>
      </c>
      <c r="M49" s="18" t="n">
        <v>410.64123241</v>
      </c>
      <c r="N49" s="20" t="n">
        <v>9.8525791</v>
      </c>
      <c r="O49" s="18" t="n">
        <v>416.60211428</v>
      </c>
      <c r="P49" s="20" t="n">
        <v>6.76001298</v>
      </c>
      <c r="Q49" s="18" t="s">
        <v>404</v>
      </c>
      <c r="R49" s="20" t="s">
        <v>404</v>
      </c>
      <c r="S49" s="18" t="s">
        <v>404</v>
      </c>
      <c r="T49" s="20" t="s">
        <v>404</v>
      </c>
      <c r="U49" s="18" t="s">
        <v>404</v>
      </c>
      <c r="V49" s="20" t="s">
        <v>404</v>
      </c>
      <c r="W49" s="18" t="s">
        <v>404</v>
      </c>
      <c r="X49" s="20" t="s">
        <v>404</v>
      </c>
      <c r="Y49" s="18" t="n">
        <v>518.75069634</v>
      </c>
      <c r="Z49" s="20" t="n">
        <v>37.89790765</v>
      </c>
    </row>
    <row r="50" spans="1:26">
      <c r="A50" s="15" t="s">
        <v>447</v>
      </c>
      <c r="B50" s="17" t="n">
        <v>11795</v>
      </c>
      <c r="C50" s="18">
        <f>(1031.0/B50*100)</f>
        <v/>
      </c>
      <c r="D50" s="19" t="n">
        <v>10764</v>
      </c>
      <c r="E50" s="18" t="n">
        <v>391.95786274</v>
      </c>
      <c r="F50" s="20" t="n">
        <v>14.25212487</v>
      </c>
      <c r="G50" s="18" t="n">
        <v>381.38062407</v>
      </c>
      <c r="H50" s="20" t="n">
        <v>6.99780424</v>
      </c>
      <c r="I50" s="18" t="n">
        <v>391.88228526</v>
      </c>
      <c r="J50" s="20" t="n">
        <v>4.84437093</v>
      </c>
      <c r="K50" s="18" t="n">
        <v>388.67361472</v>
      </c>
      <c r="L50" s="20" t="n">
        <v>7.12775693</v>
      </c>
      <c r="M50" s="18" t="n">
        <v>413.54291505</v>
      </c>
      <c r="N50" s="20" t="n">
        <v>12.49465693</v>
      </c>
      <c r="O50" s="18" t="n">
        <v>401.0105651</v>
      </c>
      <c r="P50" s="20" t="n">
        <v>7.30045092</v>
      </c>
      <c r="Q50" s="18" t="s">
        <v>404</v>
      </c>
      <c r="R50" s="20" t="s">
        <v>404</v>
      </c>
      <c r="S50" s="18" t="s">
        <v>404</v>
      </c>
      <c r="T50" s="20" t="s">
        <v>404</v>
      </c>
      <c r="U50" s="18" t="s">
        <v>404</v>
      </c>
      <c r="V50" s="20" t="s">
        <v>404</v>
      </c>
      <c r="W50" s="18" t="s">
        <v>404</v>
      </c>
      <c r="X50" s="20" t="s">
        <v>404</v>
      </c>
      <c r="Y50" s="18" t="n">
        <v>393.25934869</v>
      </c>
      <c r="Z50" s="20" t="n">
        <v>11.92579164</v>
      </c>
    </row>
    <row r="51" spans="1:26">
      <c r="A51" s="15" t="s">
        <v>448</v>
      </c>
      <c r="B51" s="17" t="n">
        <v>6866</v>
      </c>
      <c r="C51" s="18">
        <f>(0.0/B51*100)</f>
        <v/>
      </c>
      <c r="D51" s="19" t="n">
        <v>6866</v>
      </c>
      <c r="E51" s="18" t="n">
        <v>383.15388444</v>
      </c>
      <c r="F51" s="20" t="n">
        <v>8.18987972</v>
      </c>
      <c r="G51" s="18" t="n">
        <v>401.15938067</v>
      </c>
      <c r="H51" s="20" t="n">
        <v>4.28428742</v>
      </c>
      <c r="I51" s="18" t="n">
        <v>404.7000975</v>
      </c>
      <c r="J51" s="20" t="n">
        <v>6.25530418</v>
      </c>
      <c r="K51" s="18" t="n">
        <v>397.07294493</v>
      </c>
      <c r="L51" s="20" t="n">
        <v>4.73112997</v>
      </c>
      <c r="M51" s="18" t="n">
        <v>393.37590431</v>
      </c>
      <c r="N51" s="20" t="n">
        <v>23.70770294</v>
      </c>
      <c r="O51" s="18" t="n">
        <v>402.07768369</v>
      </c>
      <c r="P51" s="20" t="n">
        <v>7.69648971</v>
      </c>
      <c r="Q51" s="18" t="s">
        <v>404</v>
      </c>
      <c r="R51" s="20" t="s">
        <v>404</v>
      </c>
      <c r="S51" s="18" t="s">
        <v>404</v>
      </c>
      <c r="T51" s="20" t="s">
        <v>404</v>
      </c>
      <c r="U51" s="18" t="s">
        <v>404</v>
      </c>
      <c r="V51" s="20" t="s">
        <v>404</v>
      </c>
      <c r="W51" s="18" t="s">
        <v>404</v>
      </c>
      <c r="X51" s="20" t="s">
        <v>404</v>
      </c>
      <c r="Y51" s="18" t="n">
        <v>415.39501653</v>
      </c>
      <c r="Z51" s="20" t="n">
        <v>19.41739868</v>
      </c>
    </row>
    <row r="52" spans="1:26">
      <c r="A52" s="15" t="s">
        <v>449</v>
      </c>
      <c r="B52" s="17" t="n">
        <v>5809</v>
      </c>
      <c r="C52" s="18">
        <f>(0.0/B52*100)</f>
        <v/>
      </c>
      <c r="D52" s="19" t="n">
        <v>5809</v>
      </c>
      <c r="E52" s="18" t="n">
        <v>478.18382953</v>
      </c>
      <c r="F52" s="20" t="n">
        <v>31.86280483</v>
      </c>
      <c r="G52" s="18" t="n">
        <v>445.35679267</v>
      </c>
      <c r="H52" s="20" t="n">
        <v>10.49240429</v>
      </c>
      <c r="I52" s="18" t="n">
        <v>474.66197131</v>
      </c>
      <c r="J52" s="20" t="n">
        <v>6.94046574</v>
      </c>
      <c r="K52" s="18" t="n">
        <v>455.72741726</v>
      </c>
      <c r="L52" s="20" t="n">
        <v>6.77917222</v>
      </c>
      <c r="M52" s="18" t="n">
        <v>480.6564182</v>
      </c>
      <c r="N52" s="20" t="n">
        <v>20.92831403</v>
      </c>
      <c r="O52" s="18" t="n">
        <v>463.29261322</v>
      </c>
      <c r="P52" s="20" t="n">
        <v>8.76596516</v>
      </c>
      <c r="Q52" s="18" t="s">
        <v>404</v>
      </c>
      <c r="R52" s="20" t="s">
        <v>404</v>
      </c>
      <c r="S52" s="18" t="s">
        <v>404</v>
      </c>
      <c r="T52" s="20" t="s">
        <v>404</v>
      </c>
      <c r="U52" s="18" t="s">
        <v>404</v>
      </c>
      <c r="V52" s="20" t="s">
        <v>404</v>
      </c>
      <c r="W52" s="18" t="s">
        <v>404</v>
      </c>
      <c r="X52" s="20" t="s">
        <v>404</v>
      </c>
      <c r="Y52" s="18" t="n">
        <v>420.16253333</v>
      </c>
      <c r="Z52" s="20" t="n">
        <v>17.96035804</v>
      </c>
    </row>
    <row r="53" spans="1:26">
      <c r="A53" s="15" t="s">
        <v>450</v>
      </c>
      <c r="B53" s="17" t="n">
        <v>5571</v>
      </c>
      <c r="C53" s="18">
        <f>(0.0/B53*100)</f>
        <v/>
      </c>
      <c r="D53" s="19" t="n">
        <v>5571</v>
      </c>
      <c r="E53" s="18" t="s">
        <v>404</v>
      </c>
      <c r="F53" s="20" t="s">
        <v>404</v>
      </c>
      <c r="G53" s="18" t="n">
        <v>396.57119641</v>
      </c>
      <c r="H53" s="20" t="n">
        <v>8.355923560000001</v>
      </c>
      <c r="I53" s="18" t="n">
        <v>454.00885501</v>
      </c>
      <c r="J53" s="20" t="n">
        <v>2.70670865</v>
      </c>
      <c r="K53" s="18" t="n">
        <v>429.55029568</v>
      </c>
      <c r="L53" s="20" t="n">
        <v>2.50592405</v>
      </c>
      <c r="M53" s="18" t="n">
        <v>440.44385052</v>
      </c>
      <c r="N53" s="20" t="n">
        <v>3.42017853</v>
      </c>
      <c r="O53" s="18" t="n">
        <v>430.28710575</v>
      </c>
      <c r="P53" s="20" t="n">
        <v>3.20831234</v>
      </c>
      <c r="Q53" s="18" t="s">
        <v>404</v>
      </c>
      <c r="R53" s="20" t="s">
        <v>404</v>
      </c>
      <c r="S53" s="18" t="s">
        <v>404</v>
      </c>
      <c r="T53" s="20" t="s">
        <v>404</v>
      </c>
      <c r="U53" s="18" t="s">
        <v>404</v>
      </c>
      <c r="V53" s="20" t="s">
        <v>404</v>
      </c>
      <c r="W53" s="18" t="s">
        <v>404</v>
      </c>
      <c r="X53" s="20" t="s">
        <v>404</v>
      </c>
      <c r="Y53" s="18" t="n">
        <v>423.63145164</v>
      </c>
      <c r="Z53" s="20" t="n">
        <v>7.6139911</v>
      </c>
    </row>
    <row r="54" spans="1:26">
      <c r="A54" s="15" t="s">
        <v>451</v>
      </c>
      <c r="B54" s="17" t="n">
        <v>4740</v>
      </c>
      <c r="C54" s="18">
        <f>(199.0/B54*100)</f>
        <v/>
      </c>
      <c r="D54" s="19" t="n">
        <v>4541</v>
      </c>
      <c r="E54" s="18" t="n">
        <v>369.62556145</v>
      </c>
      <c r="F54" s="20" t="n">
        <v>21.12410761</v>
      </c>
      <c r="G54" s="18" t="n">
        <v>347.16016586</v>
      </c>
      <c r="H54" s="20" t="n">
        <v>21.97423986</v>
      </c>
      <c r="I54" s="18" t="n">
        <v>334.55935147</v>
      </c>
      <c r="J54" s="20" t="n">
        <v>8.85871088</v>
      </c>
      <c r="K54" s="18" t="n">
        <v>330.99056595</v>
      </c>
      <c r="L54" s="20" t="n">
        <v>6.08486782</v>
      </c>
      <c r="M54" s="18" t="n">
        <v>330.22799574</v>
      </c>
      <c r="N54" s="20" t="n">
        <v>9.364178920000001</v>
      </c>
      <c r="O54" s="18" t="n">
        <v>318.80756582</v>
      </c>
      <c r="P54" s="20" t="n">
        <v>5.05918368</v>
      </c>
      <c r="Q54" s="18" t="s">
        <v>404</v>
      </c>
      <c r="R54" s="20" t="s">
        <v>404</v>
      </c>
      <c r="S54" s="18" t="s">
        <v>404</v>
      </c>
      <c r="T54" s="20" t="s">
        <v>404</v>
      </c>
      <c r="U54" s="18" t="s">
        <v>404</v>
      </c>
      <c r="V54" s="20" t="s">
        <v>404</v>
      </c>
      <c r="W54" s="18" t="s">
        <v>404</v>
      </c>
      <c r="X54" s="20" t="s">
        <v>404</v>
      </c>
      <c r="Y54" s="18" t="n">
        <v>297.26043135</v>
      </c>
      <c r="Z54" s="20" t="n">
        <v>12.64839177</v>
      </c>
    </row>
    <row r="55" spans="1:26">
      <c r="A55" s="15" t="s">
        <v>452</v>
      </c>
      <c r="B55" s="17" t="n">
        <v>5316</v>
      </c>
      <c r="C55" s="18">
        <f>(43.0/B55*100)</f>
        <v/>
      </c>
      <c r="D55" s="19" t="n">
        <v>5273</v>
      </c>
      <c r="E55" s="18" t="s">
        <v>404</v>
      </c>
      <c r="F55" s="20" t="s">
        <v>404</v>
      </c>
      <c r="G55" s="18" t="n">
        <v>392.16774117</v>
      </c>
      <c r="H55" s="20" t="n">
        <v>10.65343196</v>
      </c>
      <c r="I55" s="18" t="n">
        <v>412.99314972</v>
      </c>
      <c r="J55" s="20" t="n">
        <v>10.72539008</v>
      </c>
      <c r="K55" s="18" t="n">
        <v>405.5630151</v>
      </c>
      <c r="L55" s="20" t="n">
        <v>5.70170282</v>
      </c>
      <c r="M55" s="18" t="n">
        <v>412.49627858</v>
      </c>
      <c r="N55" s="20" t="n">
        <v>10.30550027</v>
      </c>
      <c r="O55" s="18" t="n">
        <v>402.75414825</v>
      </c>
      <c r="P55" s="20" t="n">
        <v>5.90764468</v>
      </c>
      <c r="Q55" s="18" t="s">
        <v>404</v>
      </c>
      <c r="R55" s="20" t="s">
        <v>404</v>
      </c>
      <c r="S55" s="18" t="s">
        <v>404</v>
      </c>
      <c r="T55" s="20" t="s">
        <v>404</v>
      </c>
      <c r="U55" s="18" t="s">
        <v>404</v>
      </c>
      <c r="V55" s="20" t="s">
        <v>404</v>
      </c>
      <c r="W55" s="18" t="s">
        <v>404</v>
      </c>
      <c r="X55" s="20" t="s">
        <v>404</v>
      </c>
      <c r="Y55" s="18" t="n">
        <v>362.74477657</v>
      </c>
      <c r="Z55" s="20" t="n">
        <v>19.22850178</v>
      </c>
    </row>
    <row r="56" spans="1:26">
      <c r="A56" s="15" t="s">
        <v>453</v>
      </c>
      <c r="B56" s="17" t="n">
        <v>5359</v>
      </c>
      <c r="C56" s="18">
        <f>(0.0/B56*100)</f>
        <v/>
      </c>
      <c r="D56" s="19" t="n">
        <v>5359</v>
      </c>
      <c r="E56" s="18" t="n">
        <v>587.8603424200001</v>
      </c>
      <c r="F56" s="20" t="n">
        <v>22.53512207</v>
      </c>
      <c r="G56" s="18" t="n">
        <v>562.01226299</v>
      </c>
      <c r="H56" s="20" t="n">
        <v>9.86959268</v>
      </c>
      <c r="I56" s="18" t="n">
        <v>536.7583093</v>
      </c>
      <c r="J56" s="20" t="n">
        <v>6.97806306</v>
      </c>
      <c r="K56" s="18" t="n">
        <v>555.54836034</v>
      </c>
      <c r="L56" s="20" t="n">
        <v>5.04853487</v>
      </c>
      <c r="M56" s="18" t="n">
        <v>508.03020042</v>
      </c>
      <c r="N56" s="20" t="n">
        <v>14.40423183</v>
      </c>
      <c r="O56" s="18" t="n">
        <v>572.58859691</v>
      </c>
      <c r="P56" s="20" t="n">
        <v>15.65606148</v>
      </c>
      <c r="Q56" s="18" t="s">
        <v>404</v>
      </c>
      <c r="R56" s="20" t="s">
        <v>404</v>
      </c>
      <c r="S56" s="18" t="s">
        <v>404</v>
      </c>
      <c r="T56" s="20" t="s">
        <v>404</v>
      </c>
      <c r="U56" s="18" t="s">
        <v>404</v>
      </c>
      <c r="V56" s="20" t="s">
        <v>404</v>
      </c>
      <c r="W56" s="18" t="s">
        <v>404</v>
      </c>
      <c r="X56" s="20" t="s">
        <v>404</v>
      </c>
      <c r="Y56" s="18" t="n">
        <v>533.79022429</v>
      </c>
      <c r="Z56" s="20" t="n">
        <v>9.91845322</v>
      </c>
    </row>
    <row r="57" spans="1:26">
      <c r="A57" s="15" t="s">
        <v>454</v>
      </c>
      <c r="B57" s="17" t="n">
        <v>6513</v>
      </c>
      <c r="C57" s="18">
        <f>(0.0/B57*100)</f>
        <v/>
      </c>
      <c r="D57" s="19" t="n">
        <v>6513</v>
      </c>
      <c r="E57" s="18" t="n">
        <v>346.38546693</v>
      </c>
      <c r="F57" s="20" t="n">
        <v>15.9929552</v>
      </c>
      <c r="G57" s="18" t="n">
        <v>363.27950705</v>
      </c>
      <c r="H57" s="20" t="n">
        <v>6.13870352</v>
      </c>
      <c r="I57" s="18" t="n">
        <v>395.17862782</v>
      </c>
      <c r="J57" s="20" t="n">
        <v>7.70251888</v>
      </c>
      <c r="K57" s="18" t="n">
        <v>385.23612863</v>
      </c>
      <c r="L57" s="20" t="n">
        <v>7.01270208</v>
      </c>
      <c r="M57" s="18" t="n">
        <v>400.17152399</v>
      </c>
      <c r="N57" s="20" t="n">
        <v>11.14103042</v>
      </c>
      <c r="O57" s="18" t="n">
        <v>393.13811957</v>
      </c>
      <c r="P57" s="20" t="n">
        <v>9.95340292</v>
      </c>
      <c r="Q57" s="18" t="s">
        <v>404</v>
      </c>
      <c r="R57" s="20" t="s">
        <v>404</v>
      </c>
      <c r="S57" s="18" t="s">
        <v>404</v>
      </c>
      <c r="T57" s="20" t="s">
        <v>404</v>
      </c>
      <c r="U57" s="18" t="s">
        <v>404</v>
      </c>
      <c r="V57" s="20" t="s">
        <v>404</v>
      </c>
      <c r="W57" s="18" t="s">
        <v>404</v>
      </c>
      <c r="X57" s="20" t="s">
        <v>404</v>
      </c>
      <c r="Y57" s="18" t="s">
        <v>404</v>
      </c>
      <c r="Z57" s="20" t="s">
        <v>404</v>
      </c>
    </row>
    <row r="58" spans="1:26">
      <c r="A58" s="15" t="s">
        <v>455</v>
      </c>
      <c r="B58" s="17" t="n">
        <v>7267</v>
      </c>
      <c r="C58" s="18">
        <f>(0.0/B58*100)</f>
        <v/>
      </c>
      <c r="D58" s="19" t="n">
        <v>7267</v>
      </c>
      <c r="E58" s="18" t="n">
        <v>378.20120714</v>
      </c>
      <c r="F58" s="20" t="n">
        <v>19.57458449</v>
      </c>
      <c r="G58" s="18" t="n">
        <v>398.95344777</v>
      </c>
      <c r="H58" s="20" t="n">
        <v>15.04431587</v>
      </c>
      <c r="I58" s="18" t="n">
        <v>381.20578027</v>
      </c>
      <c r="J58" s="20" t="n">
        <v>11.74032045</v>
      </c>
      <c r="K58" s="18" t="n">
        <v>376.21451154</v>
      </c>
      <c r="L58" s="20" t="n">
        <v>5.66506632</v>
      </c>
      <c r="M58" s="18" t="n">
        <v>371.65619661</v>
      </c>
      <c r="N58" s="20" t="n">
        <v>5.74061757</v>
      </c>
      <c r="O58" s="18" t="n">
        <v>386.50618387</v>
      </c>
      <c r="P58" s="20" t="n">
        <v>5.17845577</v>
      </c>
      <c r="Q58" s="18" t="s">
        <v>404</v>
      </c>
      <c r="R58" s="20" t="s">
        <v>404</v>
      </c>
      <c r="S58" s="18" t="s">
        <v>404</v>
      </c>
      <c r="T58" s="20" t="s">
        <v>404</v>
      </c>
      <c r="U58" s="18" t="s">
        <v>404</v>
      </c>
      <c r="V58" s="20" t="s">
        <v>404</v>
      </c>
      <c r="W58" s="18" t="s">
        <v>404</v>
      </c>
      <c r="X58" s="20" t="s">
        <v>404</v>
      </c>
      <c r="Y58" s="18" t="n">
        <v>349.38113329</v>
      </c>
      <c r="Z58" s="20" t="n">
        <v>12.38639318</v>
      </c>
    </row>
    <row r="59" spans="1:26">
      <c r="A59" s="15" t="s">
        <v>456</v>
      </c>
      <c r="B59" s="17" t="n">
        <v>4826</v>
      </c>
      <c r="C59" s="18">
        <f>(0.0/B59*100)</f>
        <v/>
      </c>
      <c r="D59" s="19" t="n">
        <v>4826</v>
      </c>
      <c r="E59" s="18" t="n">
        <v>352.3468723</v>
      </c>
      <c r="F59" s="20" t="n">
        <v>15.41929078</v>
      </c>
      <c r="G59" s="18" t="n">
        <v>364.55093566</v>
      </c>
      <c r="H59" s="20" t="n">
        <v>3.32566496</v>
      </c>
      <c r="I59" s="18" t="n">
        <v>368.44129986</v>
      </c>
      <c r="J59" s="20" t="n">
        <v>2.78246182</v>
      </c>
      <c r="K59" s="18" t="n">
        <v>359.70438692</v>
      </c>
      <c r="L59" s="20" t="n">
        <v>3.70982632</v>
      </c>
      <c r="M59" s="18" t="n">
        <v>342.97086046</v>
      </c>
      <c r="N59" s="20" t="n">
        <v>6.68156813</v>
      </c>
      <c r="O59" s="18" t="n">
        <v>346.86293324</v>
      </c>
      <c r="P59" s="20" t="n">
        <v>4.54765025</v>
      </c>
      <c r="Q59" s="18" t="s">
        <v>404</v>
      </c>
      <c r="R59" s="20" t="s">
        <v>404</v>
      </c>
      <c r="S59" s="18" t="s">
        <v>404</v>
      </c>
      <c r="T59" s="20" t="s">
        <v>404</v>
      </c>
      <c r="U59" s="18" t="s">
        <v>404</v>
      </c>
      <c r="V59" s="20" t="s">
        <v>404</v>
      </c>
      <c r="W59" s="18" t="s">
        <v>404</v>
      </c>
      <c r="X59" s="20" t="s">
        <v>404</v>
      </c>
      <c r="Y59" s="18" t="n">
        <v>363.15125421</v>
      </c>
      <c r="Z59" s="20" t="n">
        <v>34.79052474</v>
      </c>
    </row>
    <row r="60" spans="1:26">
      <c r="A60" s="15" t="s">
        <v>457</v>
      </c>
      <c r="B60" s="17" t="n">
        <v>4546</v>
      </c>
      <c r="C60" s="18">
        <f>(0.0/B60*100)</f>
        <v/>
      </c>
      <c r="D60" s="19" t="n">
        <v>4546</v>
      </c>
      <c r="E60" s="18" t="n">
        <v>380.38253207</v>
      </c>
      <c r="F60" s="20" t="n">
        <v>65.62296815000001</v>
      </c>
      <c r="G60" s="18" t="n">
        <v>395.14580565</v>
      </c>
      <c r="H60" s="20" t="n">
        <v>18.22275956</v>
      </c>
      <c r="I60" s="18" t="n">
        <v>392.27135024</v>
      </c>
      <c r="J60" s="20" t="n">
        <v>11.69077408</v>
      </c>
      <c r="K60" s="18" t="n">
        <v>395.26238155</v>
      </c>
      <c r="L60" s="20" t="n">
        <v>7.74746214</v>
      </c>
      <c r="M60" s="18" t="n">
        <v>392.84608228</v>
      </c>
      <c r="N60" s="20" t="n">
        <v>11.69947036</v>
      </c>
      <c r="O60" s="18" t="n">
        <v>403.01122959</v>
      </c>
      <c r="P60" s="20" t="n">
        <v>10.25906578</v>
      </c>
      <c r="Q60" s="18" t="s">
        <v>404</v>
      </c>
      <c r="R60" s="20" t="s">
        <v>404</v>
      </c>
      <c r="S60" s="18" t="s">
        <v>404</v>
      </c>
      <c r="T60" s="20" t="s">
        <v>404</v>
      </c>
      <c r="U60" s="18" t="s">
        <v>404</v>
      </c>
      <c r="V60" s="20" t="s">
        <v>404</v>
      </c>
      <c r="W60" s="18" t="s">
        <v>404</v>
      </c>
      <c r="X60" s="20" t="s">
        <v>404</v>
      </c>
      <c r="Y60" s="18" t="n">
        <v>420.03097101</v>
      </c>
      <c r="Z60" s="20" t="n">
        <v>19.46324865</v>
      </c>
    </row>
    <row r="61" spans="1:26">
      <c r="A61" s="15" t="s">
        <v>458</v>
      </c>
      <c r="B61" s="17" t="n">
        <v>6525</v>
      </c>
      <c r="C61" s="18">
        <f>(0.0/B61*100)</f>
        <v/>
      </c>
      <c r="D61" s="19" t="n">
        <v>6525</v>
      </c>
      <c r="E61" s="18" t="s">
        <v>404</v>
      </c>
      <c r="F61" s="20" t="s">
        <v>404</v>
      </c>
      <c r="G61" s="18" t="n">
        <v>490.7916595</v>
      </c>
      <c r="H61" s="20" t="n">
        <v>13.02623814</v>
      </c>
      <c r="I61" s="18" t="n">
        <v>472.6047401</v>
      </c>
      <c r="J61" s="20" t="n">
        <v>5.15096939</v>
      </c>
      <c r="K61" s="18" t="n">
        <v>481.66851775</v>
      </c>
      <c r="L61" s="20" t="n">
        <v>4.49230835</v>
      </c>
      <c r="M61" s="18" t="n">
        <v>484.45493336</v>
      </c>
      <c r="N61" s="20" t="n">
        <v>7.06449366</v>
      </c>
      <c r="O61" s="18" t="n">
        <v>465.80234095</v>
      </c>
      <c r="P61" s="20" t="n">
        <v>6.07670043</v>
      </c>
      <c r="Q61" s="18" t="s">
        <v>404</v>
      </c>
      <c r="R61" s="20" t="s">
        <v>404</v>
      </c>
      <c r="S61" s="18" t="s">
        <v>404</v>
      </c>
      <c r="T61" s="20" t="s">
        <v>404</v>
      </c>
      <c r="U61" s="18" t="s">
        <v>404</v>
      </c>
      <c r="V61" s="20" t="s">
        <v>404</v>
      </c>
      <c r="W61" s="18" t="s">
        <v>404</v>
      </c>
      <c r="X61" s="20" t="s">
        <v>404</v>
      </c>
      <c r="Y61" s="18" t="n">
        <v>503.70194921</v>
      </c>
      <c r="Z61" s="20" t="n">
        <v>14.59420653</v>
      </c>
    </row>
    <row r="62" spans="1:26">
      <c r="A62" s="15" t="s">
        <v>459</v>
      </c>
      <c r="B62" s="17" t="n">
        <v>4476</v>
      </c>
      <c r="C62" s="18">
        <f>(0.0/B62*100)</f>
        <v/>
      </c>
      <c r="D62" s="19" t="n">
        <v>4476</v>
      </c>
      <c r="E62" s="18" t="s">
        <v>404</v>
      </c>
      <c r="F62" s="20" t="s">
        <v>404</v>
      </c>
      <c r="G62" s="18" t="n">
        <v>544.55184036</v>
      </c>
      <c r="H62" s="20" t="n">
        <v>2.16020887</v>
      </c>
      <c r="I62" s="18" t="n">
        <v>529.0525539499999</v>
      </c>
      <c r="J62" s="20" t="n">
        <v>1.73482274</v>
      </c>
      <c r="K62" s="18" t="n">
        <v>547.94272557</v>
      </c>
      <c r="L62" s="20" t="n">
        <v>1.98055658</v>
      </c>
      <c r="M62" s="18" t="n">
        <v>581.99313098</v>
      </c>
      <c r="N62" s="20" t="n">
        <v>3.62671303</v>
      </c>
      <c r="O62" s="18" t="n">
        <v>555.72854251</v>
      </c>
      <c r="P62" s="20" t="n">
        <v>12.07309505</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s">
        <v>404</v>
      </c>
      <c r="F63" s="20" t="s">
        <v>404</v>
      </c>
      <c r="G63" s="18" t="n">
        <v>356.59520597</v>
      </c>
      <c r="H63" s="20" t="n">
        <v>5.00335864</v>
      </c>
      <c r="I63" s="18" t="n">
        <v>373.55728703</v>
      </c>
      <c r="J63" s="20" t="n">
        <v>2.86996957</v>
      </c>
      <c r="K63" s="18" t="n">
        <v>371.42208151</v>
      </c>
      <c r="L63" s="20" t="n">
        <v>2.57214206</v>
      </c>
      <c r="M63" s="18" t="n">
        <v>364.81872692</v>
      </c>
      <c r="N63" s="20" t="n">
        <v>3.64685233</v>
      </c>
      <c r="O63" s="18" t="n">
        <v>366.42153701</v>
      </c>
      <c r="P63" s="20" t="n">
        <v>3.75687156</v>
      </c>
      <c r="Q63" s="18" t="s">
        <v>404</v>
      </c>
      <c r="R63" s="20" t="s">
        <v>404</v>
      </c>
      <c r="S63" s="18" t="s">
        <v>404</v>
      </c>
      <c r="T63" s="20" t="s">
        <v>404</v>
      </c>
      <c r="U63" s="18" t="s">
        <v>404</v>
      </c>
      <c r="V63" s="20" t="s">
        <v>404</v>
      </c>
      <c r="W63" s="18" t="s">
        <v>404</v>
      </c>
      <c r="X63" s="20" t="s">
        <v>404</v>
      </c>
      <c r="Y63" s="18" t="n">
        <v>391.76593364</v>
      </c>
      <c r="Z63" s="20" t="n">
        <v>5.03836367</v>
      </c>
    </row>
    <row r="64" spans="1:26">
      <c r="A64" s="15" t="s">
        <v>461</v>
      </c>
      <c r="B64" s="17" t="n">
        <v>3634</v>
      </c>
      <c r="C64" s="18">
        <f>(27.0/B64*100)</f>
        <v/>
      </c>
      <c r="D64" s="19" t="n">
        <v>3607</v>
      </c>
      <c r="E64" s="18" t="s">
        <v>404</v>
      </c>
      <c r="F64" s="20" t="s">
        <v>404</v>
      </c>
      <c r="G64" s="18" t="n">
        <v>471.15812141</v>
      </c>
      <c r="H64" s="20" t="n">
        <v>16.59819952</v>
      </c>
      <c r="I64" s="18" t="n">
        <v>469.55240826</v>
      </c>
      <c r="J64" s="20" t="n">
        <v>5.5917845</v>
      </c>
      <c r="K64" s="18" t="n">
        <v>490.39937663</v>
      </c>
      <c r="L64" s="20" t="n">
        <v>2.83921701</v>
      </c>
      <c r="M64" s="18" t="n">
        <v>464.56322943</v>
      </c>
      <c r="N64" s="20" t="n">
        <v>2.98125289</v>
      </c>
      <c r="O64" s="18" t="n">
        <v>480.02840615</v>
      </c>
      <c r="P64" s="20" t="n">
        <v>2.68966943</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421.63581033</v>
      </c>
      <c r="F65" s="20" t="n">
        <v>15.64748241</v>
      </c>
      <c r="G65" s="18" t="n">
        <v>418.38644834</v>
      </c>
      <c r="H65" s="20" t="n">
        <v>6.59586843</v>
      </c>
      <c r="I65" s="18" t="n">
        <v>415.49994701</v>
      </c>
      <c r="J65" s="20" t="n">
        <v>6.47065283</v>
      </c>
      <c r="K65" s="18" t="n">
        <v>417.73073879</v>
      </c>
      <c r="L65" s="20" t="n">
        <v>6.17736515</v>
      </c>
      <c r="M65" s="18" t="n">
        <v>417.83090312</v>
      </c>
      <c r="N65" s="20" t="n">
        <v>9.878075519999999</v>
      </c>
      <c r="O65" s="18" t="n">
        <v>427.53761678</v>
      </c>
      <c r="P65" s="20" t="n">
        <v>8.574645909999999</v>
      </c>
      <c r="Q65" s="18" t="s">
        <v>404</v>
      </c>
      <c r="R65" s="20" t="s">
        <v>404</v>
      </c>
      <c r="S65" s="18" t="s">
        <v>404</v>
      </c>
      <c r="T65" s="20" t="s">
        <v>404</v>
      </c>
      <c r="U65" s="18" t="s">
        <v>404</v>
      </c>
      <c r="V65" s="20" t="s">
        <v>404</v>
      </c>
      <c r="W65" s="18" t="s">
        <v>404</v>
      </c>
      <c r="X65" s="20" t="s">
        <v>404</v>
      </c>
      <c r="Y65" s="18" t="n">
        <v>447.47141667</v>
      </c>
      <c r="Z65" s="20" t="n">
        <v>25.32617051</v>
      </c>
    </row>
    <row r="66" spans="1:26">
      <c r="A66" s="15" t="s">
        <v>463</v>
      </c>
      <c r="B66" s="17" t="n">
        <v>5665</v>
      </c>
      <c r="C66" s="18">
        <f>(0.0/B66*100)</f>
        <v/>
      </c>
      <c r="D66" s="19" t="n">
        <v>5665</v>
      </c>
      <c r="E66" s="18" t="s">
        <v>404</v>
      </c>
      <c r="F66" s="20" t="s">
        <v>404</v>
      </c>
      <c r="G66" s="18" t="n">
        <v>428.95373934</v>
      </c>
      <c r="H66" s="20" t="n">
        <v>3.69293738</v>
      </c>
      <c r="I66" s="18" t="n">
        <v>414.90896109</v>
      </c>
      <c r="J66" s="20" t="n">
        <v>2.54088753</v>
      </c>
      <c r="K66" s="18" t="n">
        <v>436.9420135</v>
      </c>
      <c r="L66" s="20" t="n">
        <v>3.55202597</v>
      </c>
      <c r="M66" s="18" t="n">
        <v>386.20747266</v>
      </c>
      <c r="N66" s="20" t="n">
        <v>3.36246784</v>
      </c>
      <c r="O66" s="18" t="n">
        <v>408.65175443</v>
      </c>
      <c r="P66" s="20" t="n">
        <v>4.76614972</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368.06570076</v>
      </c>
      <c r="F67" s="20" t="n">
        <v>15.86509013</v>
      </c>
      <c r="G67" s="18" t="n">
        <v>375.40839832</v>
      </c>
      <c r="H67" s="20" t="n">
        <v>5.35512048</v>
      </c>
      <c r="I67" s="18" t="n">
        <v>387.58197127</v>
      </c>
      <c r="J67" s="20" t="n">
        <v>6.76433791</v>
      </c>
      <c r="K67" s="18" t="n">
        <v>388.40553284</v>
      </c>
      <c r="L67" s="20" t="n">
        <v>5.86038701</v>
      </c>
      <c r="M67" s="18" t="n">
        <v>397.7503387</v>
      </c>
      <c r="N67" s="20" t="n">
        <v>11.02279654</v>
      </c>
      <c r="O67" s="18" t="n">
        <v>396.48350916</v>
      </c>
      <c r="P67" s="20" t="n">
        <v>11.01172833</v>
      </c>
      <c r="Q67" s="18" t="s">
        <v>404</v>
      </c>
      <c r="R67" s="20" t="s">
        <v>404</v>
      </c>
      <c r="S67" s="18" t="s">
        <v>404</v>
      </c>
      <c r="T67" s="20" t="s">
        <v>404</v>
      </c>
      <c r="U67" s="18" t="s">
        <v>404</v>
      </c>
      <c r="V67" s="20" t="s">
        <v>404</v>
      </c>
      <c r="W67" s="18" t="s">
        <v>404</v>
      </c>
      <c r="X67" s="20" t="s">
        <v>404</v>
      </c>
      <c r="Y67" s="18" t="n">
        <v>398.55607764</v>
      </c>
      <c r="Z67" s="20" t="n">
        <v>16.8297425</v>
      </c>
    </row>
    <row r="68" spans="1:26">
      <c r="A68" s="15" t="s">
        <v>465</v>
      </c>
      <c r="B68" s="17" t="n">
        <v>12083</v>
      </c>
      <c r="C68" s="18">
        <f>(0.0/B68*100)</f>
        <v/>
      </c>
      <c r="D68" s="19" t="n">
        <v>12083</v>
      </c>
      <c r="E68" s="18" t="n">
        <v>510.98442562</v>
      </c>
      <c r="F68" s="20" t="n">
        <v>6.44115399</v>
      </c>
      <c r="G68" s="18" t="n">
        <v>407.07242831</v>
      </c>
      <c r="H68" s="20" t="n">
        <v>5.79240334</v>
      </c>
      <c r="I68" s="18" t="n">
        <v>358.19505135</v>
      </c>
      <c r="J68" s="20" t="n">
        <v>4.47564637</v>
      </c>
      <c r="K68" s="18" t="n">
        <v>399.0406281</v>
      </c>
      <c r="L68" s="20" t="n">
        <v>2.42736417</v>
      </c>
      <c r="M68" s="18" t="n">
        <v>407.40613506</v>
      </c>
      <c r="N68" s="20" t="n">
        <v>2.19911071</v>
      </c>
      <c r="O68" s="18" t="n">
        <v>404.05773247</v>
      </c>
      <c r="P68" s="20" t="n">
        <v>2.00859926</v>
      </c>
      <c r="Q68" s="18" t="s">
        <v>404</v>
      </c>
      <c r="R68" s="20" t="s">
        <v>404</v>
      </c>
      <c r="S68" s="18" t="s">
        <v>404</v>
      </c>
      <c r="T68" s="20" t="s">
        <v>404</v>
      </c>
      <c r="U68" s="18" t="s">
        <v>404</v>
      </c>
      <c r="V68" s="20" t="s">
        <v>404</v>
      </c>
      <c r="W68" s="18" t="s">
        <v>404</v>
      </c>
      <c r="X68" s="20" t="s">
        <v>404</v>
      </c>
      <c r="Y68" s="18" t="n">
        <v>390.43596915</v>
      </c>
      <c r="Z68" s="20" t="n">
        <v>8.911899760000001</v>
      </c>
    </row>
    <row r="69" spans="1:26">
      <c r="A69" s="15" t="s">
        <v>466</v>
      </c>
      <c r="B69" s="17" t="n">
        <v>4876</v>
      </c>
      <c r="C69" s="18">
        <f>(0.0/B69*100)</f>
        <v/>
      </c>
      <c r="D69" s="19" t="n">
        <v>4876</v>
      </c>
      <c r="E69" s="18" t="s">
        <v>404</v>
      </c>
      <c r="F69" s="20" t="s">
        <v>404</v>
      </c>
      <c r="G69" s="18" t="n">
        <v>430.10063416</v>
      </c>
      <c r="H69" s="20" t="n">
        <v>14.33995991</v>
      </c>
      <c r="I69" s="18" t="n">
        <v>448.9816601</v>
      </c>
      <c r="J69" s="20" t="n">
        <v>12.98987602</v>
      </c>
      <c r="K69" s="18" t="n">
        <v>436.17767334</v>
      </c>
      <c r="L69" s="20" t="n">
        <v>7.81930545</v>
      </c>
      <c r="M69" s="18" t="n">
        <v>432.80749362</v>
      </c>
      <c r="N69" s="20" t="n">
        <v>9.68225778</v>
      </c>
      <c r="O69" s="18" t="n">
        <v>453.28428966</v>
      </c>
      <c r="P69" s="20" t="n">
        <v>6.9560719</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504.93904463</v>
      </c>
      <c r="H70" s="20" t="n">
        <v>23.46990595</v>
      </c>
      <c r="I70" s="18" t="n">
        <v>501.78592024</v>
      </c>
      <c r="J70" s="20" t="n">
        <v>5.73912218</v>
      </c>
      <c r="K70" s="18" t="n">
        <v>490.42888494</v>
      </c>
      <c r="L70" s="20" t="n">
        <v>5.8770982</v>
      </c>
      <c r="M70" s="18" t="n">
        <v>501.98823095</v>
      </c>
      <c r="N70" s="20" t="n">
        <v>6.0124945</v>
      </c>
      <c r="O70" s="18" t="n">
        <v>484.35644015</v>
      </c>
      <c r="P70" s="20" t="n">
        <v>7.19543608</v>
      </c>
      <c r="Q70" s="18" t="s">
        <v>404</v>
      </c>
      <c r="R70" s="20" t="s">
        <v>404</v>
      </c>
      <c r="S70" s="18" t="s">
        <v>404</v>
      </c>
      <c r="T70" s="20" t="s">
        <v>404</v>
      </c>
      <c r="U70" s="18" t="s">
        <v>404</v>
      </c>
      <c r="V70" s="20" t="s">
        <v>404</v>
      </c>
      <c r="W70" s="18" t="s">
        <v>404</v>
      </c>
      <c r="X70" s="20" t="s">
        <v>404</v>
      </c>
      <c r="Y70" s="18" t="n">
        <v>486.14931429</v>
      </c>
      <c r="Z70" s="20" t="n">
        <v>11.96308944</v>
      </c>
    </row>
    <row r="71" spans="1:26">
      <c r="A71" s="15" t="s">
        <v>468</v>
      </c>
      <c r="B71" s="17" t="n">
        <v>6115</v>
      </c>
      <c r="C71" s="18">
        <f>(0.0/B71*100)</f>
        <v/>
      </c>
      <c r="D71" s="19" t="n">
        <v>6115</v>
      </c>
      <c r="E71" s="18" t="n">
        <v>528.40291659</v>
      </c>
      <c r="F71" s="20" t="n">
        <v>11.66663343</v>
      </c>
      <c r="G71" s="18" t="n">
        <v>526.2294528</v>
      </c>
      <c r="H71" s="20" t="n">
        <v>5.56011704</v>
      </c>
      <c r="I71" s="18" t="n">
        <v>566.80850553</v>
      </c>
      <c r="J71" s="20" t="n">
        <v>2.36423856</v>
      </c>
      <c r="K71" s="18" t="n">
        <v>572.76260846</v>
      </c>
      <c r="L71" s="20" t="n">
        <v>2.63302567</v>
      </c>
      <c r="M71" s="18" t="n">
        <v>545.03343292</v>
      </c>
      <c r="N71" s="20" t="n">
        <v>4.12670609</v>
      </c>
      <c r="O71" s="18" t="n">
        <v>566.38319988</v>
      </c>
      <c r="P71" s="20" t="n">
        <v>3.75403253</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495.76581111</v>
      </c>
      <c r="F72" s="20" t="n">
        <v>8.89770942</v>
      </c>
      <c r="G72" s="18" t="n">
        <v>529.81492396</v>
      </c>
      <c r="H72" s="20" t="n">
        <v>10.33934097</v>
      </c>
      <c r="I72" s="18" t="n">
        <v>533.70772879</v>
      </c>
      <c r="J72" s="20" t="n">
        <v>7.86462273</v>
      </c>
      <c r="K72" s="18" t="n">
        <v>545.79280267</v>
      </c>
      <c r="L72" s="20" t="n">
        <v>8.767950300000001</v>
      </c>
      <c r="M72" s="18" t="n">
        <v>546.85675736</v>
      </c>
      <c r="N72" s="20" t="n">
        <v>9.05590269</v>
      </c>
      <c r="O72" s="18" t="n">
        <v>556.17096768</v>
      </c>
      <c r="P72" s="20" t="n">
        <v>12.2125954</v>
      </c>
      <c r="Q72" s="18" t="s">
        <v>404</v>
      </c>
      <c r="R72" s="20" t="s">
        <v>404</v>
      </c>
      <c r="S72" s="18" t="s">
        <v>404</v>
      </c>
      <c r="T72" s="20" t="s">
        <v>404</v>
      </c>
      <c r="U72" s="18" t="s">
        <v>404</v>
      </c>
      <c r="V72" s="20" t="s">
        <v>404</v>
      </c>
      <c r="W72" s="18" t="s">
        <v>404</v>
      </c>
      <c r="X72" s="20" t="s">
        <v>404</v>
      </c>
      <c r="Y72" s="18" t="n">
        <v>536.9015798200001</v>
      </c>
      <c r="Z72" s="20" t="n">
        <v>31.04921852</v>
      </c>
    </row>
    <row r="73" spans="1:26">
      <c r="A73" s="15" t="s">
        <v>470</v>
      </c>
      <c r="B73" s="17" t="n">
        <v>8249</v>
      </c>
      <c r="C73" s="18">
        <f>(0.0/B73*100)</f>
        <v/>
      </c>
      <c r="D73" s="19" t="n">
        <v>8249</v>
      </c>
      <c r="E73" s="18" t="s">
        <v>404</v>
      </c>
      <c r="F73" s="20" t="s">
        <v>404</v>
      </c>
      <c r="G73" s="18" t="n">
        <v>404.68069737</v>
      </c>
      <c r="H73" s="20" t="n">
        <v>7.97125137</v>
      </c>
      <c r="I73" s="18" t="n">
        <v>412.99010994</v>
      </c>
      <c r="J73" s="20" t="n">
        <v>6.91297406</v>
      </c>
      <c r="K73" s="18" t="n">
        <v>423.59388794</v>
      </c>
      <c r="L73" s="20" t="n">
        <v>5.66420107</v>
      </c>
      <c r="M73" s="18" t="n">
        <v>409.98591208</v>
      </c>
      <c r="N73" s="20" t="n">
        <v>11.80919685</v>
      </c>
      <c r="O73" s="18" t="n">
        <v>419.11948311</v>
      </c>
      <c r="P73" s="20" t="n">
        <v>11.76902865</v>
      </c>
      <c r="Q73" s="18" t="s">
        <v>404</v>
      </c>
      <c r="R73" s="20" t="s">
        <v>404</v>
      </c>
      <c r="S73" s="18" t="s">
        <v>404</v>
      </c>
      <c r="T73" s="20" t="s">
        <v>404</v>
      </c>
      <c r="U73" s="18" t="s">
        <v>404</v>
      </c>
      <c r="V73" s="20" t="s">
        <v>404</v>
      </c>
      <c r="W73" s="18" t="s">
        <v>404</v>
      </c>
      <c r="X73" s="20" t="s">
        <v>404</v>
      </c>
      <c r="Y73" s="18" t="n">
        <v>408.4675582</v>
      </c>
      <c r="Z73" s="20" t="n">
        <v>14.80008888</v>
      </c>
    </row>
    <row r="74" spans="1:26">
      <c r="A74" s="15" t="s">
        <v>471</v>
      </c>
      <c r="B74" s="17" t="n">
        <v>4692</v>
      </c>
      <c r="C74" s="18">
        <f>(484.0/B74*100)</f>
        <v/>
      </c>
      <c r="D74" s="19" t="n">
        <v>4208</v>
      </c>
      <c r="E74" s="18" t="n">
        <v>402.73868432</v>
      </c>
      <c r="F74" s="20" t="n">
        <v>13.0779823</v>
      </c>
      <c r="G74" s="18" t="n">
        <v>431.76241449</v>
      </c>
      <c r="H74" s="20" t="n">
        <v>6.91290377</v>
      </c>
      <c r="I74" s="18" t="n">
        <v>417.97039611</v>
      </c>
      <c r="J74" s="20" t="n">
        <v>3.15059404</v>
      </c>
      <c r="K74" s="18" t="n">
        <v>407.51292784</v>
      </c>
      <c r="L74" s="20" t="n">
        <v>2.26357032</v>
      </c>
      <c r="M74" s="18" t="n">
        <v>406.80005609</v>
      </c>
      <c r="N74" s="20" t="n">
        <v>4.44763485</v>
      </c>
      <c r="O74" s="18" t="n">
        <v>429.02581294</v>
      </c>
      <c r="P74" s="20" t="n">
        <v>3.43140712</v>
      </c>
      <c r="Q74" s="18" t="s">
        <v>404</v>
      </c>
      <c r="R74" s="20" t="s">
        <v>404</v>
      </c>
      <c r="S74" s="18" t="s">
        <v>404</v>
      </c>
      <c r="T74" s="20" t="s">
        <v>404</v>
      </c>
      <c r="U74" s="18" t="s">
        <v>404</v>
      </c>
      <c r="V74" s="20" t="s">
        <v>404</v>
      </c>
      <c r="W74" s="18" t="s">
        <v>404</v>
      </c>
      <c r="X74" s="20" t="s">
        <v>404</v>
      </c>
      <c r="Y74" s="18" t="n">
        <v>281.98858698</v>
      </c>
      <c r="Z74" s="20" t="n">
        <v>14.1699992</v>
      </c>
    </row>
    <row r="75" spans="1:26">
      <c r="A75" s="15" t="s">
        <v>472</v>
      </c>
      <c r="B75" s="17" t="n">
        <v>5375</v>
      </c>
      <c r="C75" s="18">
        <f>(483.0/B75*100)</f>
        <v/>
      </c>
      <c r="D75" s="19" t="n">
        <v>4892</v>
      </c>
      <c r="E75" s="18" t="n">
        <v>371.49844139</v>
      </c>
      <c r="F75" s="20" t="n">
        <v>9.74043361</v>
      </c>
      <c r="G75" s="18" t="n">
        <v>366.33630484</v>
      </c>
      <c r="H75" s="20" t="n">
        <v>9.476241269999999</v>
      </c>
      <c r="I75" s="18" t="n">
        <v>368.33970556</v>
      </c>
      <c r="J75" s="20" t="n">
        <v>7.69407969</v>
      </c>
      <c r="K75" s="18" t="n">
        <v>346.21783798</v>
      </c>
      <c r="L75" s="20" t="n">
        <v>8.430435749999999</v>
      </c>
      <c r="M75" s="18" t="n">
        <v>376.15826361</v>
      </c>
      <c r="N75" s="20" t="n">
        <v>14.68985802</v>
      </c>
      <c r="O75" s="18" t="n">
        <v>383.81586114</v>
      </c>
      <c r="P75" s="20" t="n">
        <v>22.47757116</v>
      </c>
      <c r="Q75" s="18" t="s">
        <v>404</v>
      </c>
      <c r="R75" s="20" t="s">
        <v>404</v>
      </c>
      <c r="S75" s="18" t="s">
        <v>404</v>
      </c>
      <c r="T75" s="20" t="s">
        <v>404</v>
      </c>
      <c r="U75" s="18" t="s">
        <v>404</v>
      </c>
      <c r="V75" s="20" t="s">
        <v>404</v>
      </c>
      <c r="W75" s="18" t="s">
        <v>404</v>
      </c>
      <c r="X75" s="20" t="s">
        <v>404</v>
      </c>
      <c r="Y75" s="18" t="n">
        <v>352.82371814</v>
      </c>
      <c r="Z75" s="20" t="n">
        <v>20.79581328</v>
      </c>
    </row>
    <row r="76" spans="1:26">
      <c r="A76" s="15" t="s">
        <v>473</v>
      </c>
      <c r="B76" s="17" t="n">
        <v>14167</v>
      </c>
      <c r="C76" s="18">
        <f>(1400.0/B76*100)</f>
        <v/>
      </c>
      <c r="D76" s="19" t="n">
        <v>12767</v>
      </c>
      <c r="E76" s="18" t="n">
        <v>404.29816667</v>
      </c>
      <c r="F76" s="20" t="n">
        <v>32.60133696</v>
      </c>
      <c r="G76" s="18" t="n">
        <v>443.80995534</v>
      </c>
      <c r="H76" s="20" t="n">
        <v>13.27568486</v>
      </c>
      <c r="I76" s="18" t="n">
        <v>424.48139247</v>
      </c>
      <c r="J76" s="20" t="n">
        <v>9.016243299999999</v>
      </c>
      <c r="K76" s="18" t="n">
        <v>431.44474674</v>
      </c>
      <c r="L76" s="20" t="n">
        <v>8.044819049999999</v>
      </c>
      <c r="M76" s="18" t="n">
        <v>416.71903948</v>
      </c>
      <c r="N76" s="20" t="n">
        <v>7.64545075</v>
      </c>
      <c r="O76" s="18" t="n">
        <v>433.12023673</v>
      </c>
      <c r="P76" s="20" t="n">
        <v>5.23160999</v>
      </c>
      <c r="Q76" s="18" t="s">
        <v>404</v>
      </c>
      <c r="R76" s="20" t="s">
        <v>404</v>
      </c>
      <c r="S76" s="18" t="s">
        <v>404</v>
      </c>
      <c r="T76" s="20" t="s">
        <v>404</v>
      </c>
      <c r="U76" s="18" t="s">
        <v>404</v>
      </c>
      <c r="V76" s="20" t="s">
        <v>404</v>
      </c>
      <c r="W76" s="18" t="s">
        <v>404</v>
      </c>
      <c r="X76" s="20" t="s">
        <v>404</v>
      </c>
      <c r="Y76" s="18" t="n">
        <v>432.03325182</v>
      </c>
      <c r="Z76" s="20" t="n">
        <v>8.57802749</v>
      </c>
    </row>
    <row r="77" spans="1:26">
      <c r="A77" s="15" t="s">
        <v>474</v>
      </c>
      <c r="B77" s="17" t="n">
        <v>6062</v>
      </c>
      <c r="C77" s="18">
        <f>(0.0/B77*100)</f>
        <v/>
      </c>
      <c r="D77" s="19" t="n">
        <v>6062</v>
      </c>
      <c r="E77" s="18" t="n">
        <v>427.36948064</v>
      </c>
      <c r="F77" s="20" t="n">
        <v>33.65991382</v>
      </c>
      <c r="G77" s="18" t="n">
        <v>416.58963411</v>
      </c>
      <c r="H77" s="20" t="n">
        <v>8.216327509999999</v>
      </c>
      <c r="I77" s="18" t="n">
        <v>435.5070599</v>
      </c>
      <c r="J77" s="20" t="n">
        <v>8.803641580000001</v>
      </c>
      <c r="K77" s="18" t="n">
        <v>416.5924294</v>
      </c>
      <c r="L77" s="20" t="n">
        <v>7.98503068</v>
      </c>
      <c r="M77" s="18" t="n">
        <v>416.21189948</v>
      </c>
      <c r="N77" s="20" t="n">
        <v>8.406289149999999</v>
      </c>
      <c r="O77" s="18" t="n">
        <v>401.13054379</v>
      </c>
      <c r="P77" s="20" t="n">
        <v>7.45051949</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486.72570776</v>
      </c>
      <c r="H78" s="20" t="n">
        <v>9.947883969999999</v>
      </c>
      <c r="I78" s="18" t="n">
        <v>495.12269883</v>
      </c>
      <c r="J78" s="20" t="n">
        <v>10.40251008</v>
      </c>
      <c r="K78" s="18" t="n">
        <v>499.56161132</v>
      </c>
      <c r="L78" s="20" t="n">
        <v>9.52154299</v>
      </c>
      <c r="M78" s="18" t="n">
        <v>489.50956192</v>
      </c>
      <c r="N78" s="20" t="n">
        <v>6.66856878</v>
      </c>
      <c r="O78" s="18" t="n">
        <v>508.33973455</v>
      </c>
      <c r="P78" s="20" t="n">
        <v>31.65295534</v>
      </c>
      <c r="Q78" s="18" t="s">
        <v>404</v>
      </c>
      <c r="R78" s="20" t="s">
        <v>404</v>
      </c>
      <c r="S78" s="18" t="s">
        <v>404</v>
      </c>
      <c r="T78" s="20" t="s">
        <v>404</v>
      </c>
      <c r="U78" s="18" t="s">
        <v>404</v>
      </c>
      <c r="V78" s="20" t="s">
        <v>404</v>
      </c>
      <c r="W78" s="18" t="s">
        <v>404</v>
      </c>
      <c r="X78" s="20" t="s">
        <v>404</v>
      </c>
      <c r="Y78" s="18" t="n">
        <v>477.59411176</v>
      </c>
      <c r="Z78" s="20" t="n">
        <v>9.49516071</v>
      </c>
    </row>
    <row customHeight="1" ht="25" r="79" spans="1:26">
      <c r="A79" s="15" t="s">
        <v>476</v>
      </c>
      <c r="B79" s="17" t="n">
        <v>1657</v>
      </c>
      <c r="C79" s="18">
        <f>(21.0/B79*100)</f>
        <v/>
      </c>
      <c r="D79" s="19" t="n">
        <v>1636</v>
      </c>
      <c r="E79" s="18" t="n">
        <v>529.8805711799999</v>
      </c>
      <c r="F79" s="20" t="n">
        <v>49.56115686</v>
      </c>
      <c r="G79" s="18" t="n">
        <v>427.28812506</v>
      </c>
      <c r="H79" s="20" t="n">
        <v>25.04683151</v>
      </c>
      <c r="I79" s="18" t="n">
        <v>450.22567359</v>
      </c>
      <c r="J79" s="20" t="n">
        <v>21.01251442</v>
      </c>
      <c r="K79" s="18" t="n">
        <v>445.01401928</v>
      </c>
      <c r="L79" s="20" t="n">
        <v>9.59562337</v>
      </c>
      <c r="M79" s="18" t="n">
        <v>483.68064937</v>
      </c>
      <c r="N79" s="20" t="n">
        <v>25.44971027</v>
      </c>
      <c r="O79" s="18" t="n">
        <v>463.92218453</v>
      </c>
      <c r="P79" s="20" t="n">
        <v>14.93157385</v>
      </c>
      <c r="Q79" s="18" t="s">
        <v>404</v>
      </c>
      <c r="R79" s="20" t="s">
        <v>404</v>
      </c>
      <c r="S79" s="18" t="s">
        <v>404</v>
      </c>
      <c r="T79" s="20" t="s">
        <v>404</v>
      </c>
      <c r="U79" s="18" t="s">
        <v>404</v>
      </c>
      <c r="V79" s="20" t="s">
        <v>404</v>
      </c>
      <c r="W79" s="18" t="s">
        <v>404</v>
      </c>
      <c r="X79" s="20" t="s">
        <v>404</v>
      </c>
      <c r="Y79" s="18" t="n">
        <v>518.75069634</v>
      </c>
      <c r="Z79" s="20" t="n">
        <v>37.89790765</v>
      </c>
    </row>
    <row r="80" spans="1:26">
      <c r="A80" s="15" t="s">
        <v>477</v>
      </c>
      <c r="B80" s="17" t="n">
        <v>7841</v>
      </c>
      <c r="C80" s="18">
        <f>(0.0/B80*100)</f>
        <v/>
      </c>
      <c r="D80" s="19" t="n">
        <v>7841</v>
      </c>
      <c r="E80" s="18" t="s">
        <v>404</v>
      </c>
      <c r="F80" s="20" t="s">
        <v>404</v>
      </c>
      <c r="G80" s="18" t="n">
        <v>453.80688504</v>
      </c>
      <c r="H80" s="20" t="n">
        <v>7.05111518</v>
      </c>
      <c r="I80" s="18" t="n">
        <v>453.96785966</v>
      </c>
      <c r="J80" s="20" t="n">
        <v>8.705090869999999</v>
      </c>
      <c r="K80" s="18" t="n">
        <v>467.85344606</v>
      </c>
      <c r="L80" s="20" t="n">
        <v>11.52996915</v>
      </c>
      <c r="M80" s="18" t="n">
        <v>486.79341901</v>
      </c>
      <c r="N80" s="20" t="n">
        <v>15.9673957</v>
      </c>
      <c r="O80" s="18" t="n">
        <v>464.47289894</v>
      </c>
      <c r="P80" s="20" t="n">
        <v>10.91537743</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466.39773353</v>
      </c>
      <c r="F81" s="20" t="n">
        <v>17.86775944</v>
      </c>
      <c r="G81" s="18" t="n">
        <v>424.16528103</v>
      </c>
      <c r="H81" s="20" t="n">
        <v>15.3455545</v>
      </c>
      <c r="I81" s="18" t="n">
        <v>452.79928542</v>
      </c>
      <c r="J81" s="20" t="n">
        <v>6.08067729</v>
      </c>
      <c r="K81" s="18" t="n">
        <v>437.24608046</v>
      </c>
      <c r="L81" s="20" t="n">
        <v>8.804408329999999</v>
      </c>
      <c r="M81" s="18" t="n">
        <v>462.57221297</v>
      </c>
      <c r="N81" s="20" t="n">
        <v>6.96490612</v>
      </c>
      <c r="O81" s="18" t="n">
        <v>436.6119731</v>
      </c>
      <c r="P81" s="20" t="n">
        <v>5.65704825</v>
      </c>
      <c r="Q81" s="18" t="s">
        <v>404</v>
      </c>
      <c r="R81" s="20" t="s">
        <v>404</v>
      </c>
      <c r="S81" s="18" t="s">
        <v>404</v>
      </c>
      <c r="T81" s="20" t="s">
        <v>404</v>
      </c>
      <c r="U81" s="18" t="s">
        <v>404</v>
      </c>
      <c r="V81" s="20" t="s">
        <v>404</v>
      </c>
      <c r="W81" s="18" t="s">
        <v>404</v>
      </c>
      <c r="X81" s="20" t="s">
        <v>404</v>
      </c>
      <c r="Y81" s="18" t="n">
        <v>437.34318229</v>
      </c>
      <c r="Z81" s="20" t="n">
        <v>12.23192988</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536</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497.42514494</v>
      </c>
      <c r="F7" s="20" t="n">
        <v>13.50219536</v>
      </c>
      <c r="G7" s="18" t="n">
        <v>502.59302943</v>
      </c>
      <c r="H7" s="20" t="n">
        <v>7.85023481</v>
      </c>
      <c r="I7" s="18" t="n">
        <v>504.59476986</v>
      </c>
      <c r="J7" s="20" t="n">
        <v>5.00654901</v>
      </c>
      <c r="K7" s="18" t="n">
        <v>489.28669075</v>
      </c>
      <c r="L7" s="20" t="n">
        <v>3.46167525</v>
      </c>
      <c r="M7" s="18" t="n">
        <v>501.9495592</v>
      </c>
      <c r="N7" s="20" t="n">
        <v>4.33112949</v>
      </c>
      <c r="O7" s="18" t="n">
        <v>486.38955314</v>
      </c>
      <c r="P7" s="20" t="n">
        <v>5.06020848</v>
      </c>
      <c r="Q7" s="18" t="s">
        <v>404</v>
      </c>
      <c r="R7" s="20" t="s">
        <v>404</v>
      </c>
      <c r="S7" s="18" t="s">
        <v>404</v>
      </c>
      <c r="T7" s="20" t="s">
        <v>404</v>
      </c>
      <c r="U7" s="18" t="s">
        <v>404</v>
      </c>
      <c r="V7" s="20" t="s">
        <v>404</v>
      </c>
      <c r="W7" s="18" t="s">
        <v>404</v>
      </c>
      <c r="X7" s="20" t="s">
        <v>404</v>
      </c>
      <c r="Y7" s="18" t="n">
        <v>477.66051516</v>
      </c>
      <c r="Z7" s="20" t="n">
        <v>7.83970657</v>
      </c>
    </row>
    <row r="8" spans="1:26">
      <c r="A8" s="15" t="s">
        <v>405</v>
      </c>
      <c r="B8" s="17" t="n">
        <v>7007</v>
      </c>
      <c r="C8" s="18">
        <f>(0.0/B8*100)</f>
        <v/>
      </c>
      <c r="D8" s="19" t="n">
        <v>7007</v>
      </c>
      <c r="E8" s="18" t="n">
        <v>432.541997</v>
      </c>
      <c r="F8" s="20" t="n">
        <v>9.58246913</v>
      </c>
      <c r="G8" s="18" t="n">
        <v>530.01081598</v>
      </c>
      <c r="H8" s="20" t="n">
        <v>10.6205892</v>
      </c>
      <c r="I8" s="18" t="n">
        <v>506.99671769</v>
      </c>
      <c r="J8" s="20" t="n">
        <v>7.05262099</v>
      </c>
      <c r="K8" s="18" t="n">
        <v>507.42644254</v>
      </c>
      <c r="L8" s="20" t="n">
        <v>8.29789081</v>
      </c>
      <c r="M8" s="18" t="n">
        <v>486.77238911</v>
      </c>
      <c r="N8" s="20" t="n">
        <v>10.49926271</v>
      </c>
      <c r="O8" s="18" t="n">
        <v>476.89773859</v>
      </c>
      <c r="P8" s="20" t="n">
        <v>16.87766482</v>
      </c>
      <c r="Q8" s="18" t="s">
        <v>404</v>
      </c>
      <c r="R8" s="20" t="s">
        <v>404</v>
      </c>
      <c r="S8" s="18" t="s">
        <v>404</v>
      </c>
      <c r="T8" s="20" t="s">
        <v>404</v>
      </c>
      <c r="U8" s="18" t="s">
        <v>404</v>
      </c>
      <c r="V8" s="20" t="s">
        <v>404</v>
      </c>
      <c r="W8" s="18" t="s">
        <v>404</v>
      </c>
      <c r="X8" s="20" t="s">
        <v>404</v>
      </c>
      <c r="Y8" s="18" t="n">
        <v>452.82842539</v>
      </c>
      <c r="Z8" s="20" t="n">
        <v>19.5779574</v>
      </c>
    </row>
    <row r="9" spans="1:26">
      <c r="A9" s="15" t="s">
        <v>406</v>
      </c>
      <c r="B9" s="17" t="n">
        <v>9651</v>
      </c>
      <c r="C9" s="18">
        <f>(200.0/B9*100)</f>
        <v/>
      </c>
      <c r="D9" s="19" t="n">
        <v>9451</v>
      </c>
      <c r="E9" s="18" t="n">
        <v>442.82831484</v>
      </c>
      <c r="F9" s="20" t="n">
        <v>22.41700027</v>
      </c>
      <c r="G9" s="18" t="n">
        <v>517.07797562</v>
      </c>
      <c r="H9" s="20" t="n">
        <v>18.29560687</v>
      </c>
      <c r="I9" s="18" t="n">
        <v>511.29042597</v>
      </c>
      <c r="J9" s="20" t="n">
        <v>7.95493793</v>
      </c>
      <c r="K9" s="18" t="n">
        <v>520.17025983</v>
      </c>
      <c r="L9" s="20" t="n">
        <v>6.77493353</v>
      </c>
      <c r="M9" s="18" t="n">
        <v>507.94761206</v>
      </c>
      <c r="N9" s="20" t="n">
        <v>9.06297728</v>
      </c>
      <c r="O9" s="18" t="n">
        <v>495.55753304</v>
      </c>
      <c r="P9" s="20" t="n">
        <v>9.64996296</v>
      </c>
      <c r="Q9" s="18" t="s">
        <v>404</v>
      </c>
      <c r="R9" s="20" t="s">
        <v>404</v>
      </c>
      <c r="S9" s="18" t="s">
        <v>404</v>
      </c>
      <c r="T9" s="20" t="s">
        <v>404</v>
      </c>
      <c r="U9" s="18" t="s">
        <v>404</v>
      </c>
      <c r="V9" s="20" t="s">
        <v>404</v>
      </c>
      <c r="W9" s="18" t="s">
        <v>404</v>
      </c>
      <c r="X9" s="20" t="s">
        <v>404</v>
      </c>
      <c r="Y9" s="18" t="n">
        <v>477.92099703</v>
      </c>
      <c r="Z9" s="20" t="n">
        <v>13.77044688</v>
      </c>
    </row>
    <row r="10" spans="1:26">
      <c r="A10" s="15" t="s">
        <v>407</v>
      </c>
      <c r="B10" s="17" t="n">
        <v>20058</v>
      </c>
      <c r="C10" s="18">
        <f>(2798.0/B10*100)</f>
        <v/>
      </c>
      <c r="D10" s="19" t="n">
        <v>17260</v>
      </c>
      <c r="E10" s="18" t="n">
        <v>508.13681151</v>
      </c>
      <c r="F10" s="20" t="n">
        <v>13.16769381</v>
      </c>
      <c r="G10" s="18" t="n">
        <v>510.15311339</v>
      </c>
      <c r="H10" s="20" t="n">
        <v>15.91519106</v>
      </c>
      <c r="I10" s="18" t="n">
        <v>523.18773337</v>
      </c>
      <c r="J10" s="20" t="n">
        <v>7.93340313</v>
      </c>
      <c r="K10" s="18" t="n">
        <v>510.78029338</v>
      </c>
      <c r="L10" s="20" t="n">
        <v>5.05355973</v>
      </c>
      <c r="M10" s="18" t="n">
        <v>514.85941109</v>
      </c>
      <c r="N10" s="20" t="n">
        <v>5.59424466</v>
      </c>
      <c r="O10" s="18" t="n">
        <v>517.44607603</v>
      </c>
      <c r="P10" s="20" t="n">
        <v>4.01252506</v>
      </c>
      <c r="Q10" s="18" t="s">
        <v>404</v>
      </c>
      <c r="R10" s="20" t="s">
        <v>404</v>
      </c>
      <c r="S10" s="18" t="s">
        <v>404</v>
      </c>
      <c r="T10" s="20" t="s">
        <v>404</v>
      </c>
      <c r="U10" s="18" t="s">
        <v>404</v>
      </c>
      <c r="V10" s="20" t="s">
        <v>404</v>
      </c>
      <c r="W10" s="18" t="s">
        <v>404</v>
      </c>
      <c r="X10" s="20" t="s">
        <v>404</v>
      </c>
      <c r="Y10" s="18" t="n">
        <v>543.9542387</v>
      </c>
      <c r="Z10" s="20" t="n">
        <v>12.52661868</v>
      </c>
    </row>
    <row r="11" spans="1:26">
      <c r="A11" s="15" t="s">
        <v>408</v>
      </c>
      <c r="B11" s="17" t="n">
        <v>7053</v>
      </c>
      <c r="C11" s="18">
        <f>(137.0/B11*100)</f>
        <v/>
      </c>
      <c r="D11" s="19" t="n">
        <v>6916</v>
      </c>
      <c r="E11" s="18" t="n">
        <v>408.84645595</v>
      </c>
      <c r="F11" s="20" t="n">
        <v>16.94656</v>
      </c>
      <c r="G11" s="18" t="n">
        <v>436.15685079</v>
      </c>
      <c r="H11" s="20" t="n">
        <v>12.7694048</v>
      </c>
      <c r="I11" s="18" t="n">
        <v>416.9245122</v>
      </c>
      <c r="J11" s="20" t="n">
        <v>8.8997131</v>
      </c>
      <c r="K11" s="18" t="n">
        <v>428.57721003</v>
      </c>
      <c r="L11" s="20" t="n">
        <v>7.88337438</v>
      </c>
      <c r="M11" s="18" t="n">
        <v>421.95795755</v>
      </c>
      <c r="N11" s="20" t="n">
        <v>8.528374790000001</v>
      </c>
      <c r="O11" s="18" t="n">
        <v>420.45934117</v>
      </c>
      <c r="P11" s="20" t="n">
        <v>8.45068706</v>
      </c>
      <c r="Q11" s="18" t="s">
        <v>404</v>
      </c>
      <c r="R11" s="20" t="s">
        <v>404</v>
      </c>
      <c r="S11" s="18" t="s">
        <v>404</v>
      </c>
      <c r="T11" s="20" t="s">
        <v>404</v>
      </c>
      <c r="U11" s="18" t="s">
        <v>404</v>
      </c>
      <c r="V11" s="20" t="s">
        <v>404</v>
      </c>
      <c r="W11" s="18" t="s">
        <v>404</v>
      </c>
      <c r="X11" s="20" t="s">
        <v>404</v>
      </c>
      <c r="Y11" s="18" t="n">
        <v>418.80447855</v>
      </c>
      <c r="Z11" s="20" t="n">
        <v>20.10284734</v>
      </c>
    </row>
    <row r="12" spans="1:26">
      <c r="A12" s="15" t="s">
        <v>409</v>
      </c>
      <c r="B12" s="17" t="n">
        <v>6894</v>
      </c>
      <c r="C12" s="18">
        <f>(106.0/B12*100)</f>
        <v/>
      </c>
      <c r="D12" s="19" t="n">
        <v>6788</v>
      </c>
      <c r="E12" s="18" t="n">
        <v>566.9225583800001</v>
      </c>
      <c r="F12" s="20" t="n">
        <v>12.52545009</v>
      </c>
      <c r="G12" s="18" t="n">
        <v>491.98767521</v>
      </c>
      <c r="H12" s="20" t="n">
        <v>10.69395527</v>
      </c>
      <c r="I12" s="18" t="n">
        <v>505.4716601</v>
      </c>
      <c r="J12" s="20" t="n">
        <v>7.97342563</v>
      </c>
      <c r="K12" s="18" t="n">
        <v>497.41920401</v>
      </c>
      <c r="L12" s="20" t="n">
        <v>5.80696536</v>
      </c>
      <c r="M12" s="18" t="n">
        <v>483.54722952</v>
      </c>
      <c r="N12" s="20" t="n">
        <v>6.13684061</v>
      </c>
      <c r="O12" s="18" t="n">
        <v>476.5075365</v>
      </c>
      <c r="P12" s="20" t="n">
        <v>7.52391126</v>
      </c>
      <c r="Q12" s="18" t="s">
        <v>404</v>
      </c>
      <c r="R12" s="20" t="s">
        <v>404</v>
      </c>
      <c r="S12" s="18" t="s">
        <v>404</v>
      </c>
      <c r="T12" s="20" t="s">
        <v>404</v>
      </c>
      <c r="U12" s="18" t="s">
        <v>404</v>
      </c>
      <c r="V12" s="20" t="s">
        <v>404</v>
      </c>
      <c r="W12" s="18" t="s">
        <v>404</v>
      </c>
      <c r="X12" s="20" t="s">
        <v>404</v>
      </c>
      <c r="Y12" s="18" t="n">
        <v>472.90039988</v>
      </c>
      <c r="Z12" s="20" t="n">
        <v>22.68870247</v>
      </c>
    </row>
    <row r="13" spans="1:26">
      <c r="A13" s="15" t="s">
        <v>410</v>
      </c>
      <c r="B13" s="17" t="n">
        <v>7161</v>
      </c>
      <c r="C13" s="18">
        <f>(1175.0/B13*100)</f>
        <v/>
      </c>
      <c r="D13" s="19" t="n">
        <v>5986</v>
      </c>
      <c r="E13" s="18" t="n">
        <v>497.37924215</v>
      </c>
      <c r="F13" s="20" t="n">
        <v>9.320591370000001</v>
      </c>
      <c r="G13" s="18" t="n">
        <v>488.6932489</v>
      </c>
      <c r="H13" s="20" t="n">
        <v>13.18203002</v>
      </c>
      <c r="I13" s="18" t="n">
        <v>514.25972801</v>
      </c>
      <c r="J13" s="20" t="n">
        <v>4.74643483</v>
      </c>
      <c r="K13" s="18" t="n">
        <v>506.03163857</v>
      </c>
      <c r="L13" s="20" t="n">
        <v>5.57668731</v>
      </c>
      <c r="M13" s="18" t="n">
        <v>512.6725900599999</v>
      </c>
      <c r="N13" s="20" t="n">
        <v>5.12218706</v>
      </c>
      <c r="O13" s="18" t="n">
        <v>514.52687829</v>
      </c>
      <c r="P13" s="20" t="n">
        <v>4.38273966</v>
      </c>
      <c r="Q13" s="18" t="s">
        <v>404</v>
      </c>
      <c r="R13" s="20" t="s">
        <v>404</v>
      </c>
      <c r="S13" s="18" t="s">
        <v>404</v>
      </c>
      <c r="T13" s="20" t="s">
        <v>404</v>
      </c>
      <c r="U13" s="18" t="s">
        <v>404</v>
      </c>
      <c r="V13" s="20" t="s">
        <v>404</v>
      </c>
      <c r="W13" s="18" t="s">
        <v>404</v>
      </c>
      <c r="X13" s="20" t="s">
        <v>404</v>
      </c>
      <c r="Y13" s="18" t="n">
        <v>509.4479927</v>
      </c>
      <c r="Z13" s="20" t="n">
        <v>7.0783448</v>
      </c>
    </row>
    <row r="14" spans="1:26">
      <c r="A14" s="15" t="s">
        <v>411</v>
      </c>
      <c r="B14" s="17" t="n">
        <v>5587</v>
      </c>
      <c r="C14" s="18">
        <f>(0.0/B14*100)</f>
        <v/>
      </c>
      <c r="D14" s="19" t="n">
        <v>5587</v>
      </c>
      <c r="E14" s="18" t="n">
        <v>492.20609729</v>
      </c>
      <c r="F14" s="20" t="n">
        <v>24.73328988</v>
      </c>
      <c r="G14" s="18" t="n">
        <v>514.06643251</v>
      </c>
      <c r="H14" s="20" t="n">
        <v>5.1316628</v>
      </c>
      <c r="I14" s="18" t="n">
        <v>516.60964488</v>
      </c>
      <c r="J14" s="20" t="n">
        <v>6.43073786</v>
      </c>
      <c r="K14" s="18" t="n">
        <v>523.66146588</v>
      </c>
      <c r="L14" s="20" t="n">
        <v>3.48025998</v>
      </c>
      <c r="M14" s="18" t="n">
        <v>526.57424281</v>
      </c>
      <c r="N14" s="20" t="n">
        <v>4.90661343</v>
      </c>
      <c r="O14" s="18" t="n">
        <v>506.9563365</v>
      </c>
      <c r="P14" s="20" t="n">
        <v>4.98691955</v>
      </c>
      <c r="Q14" s="18" t="s">
        <v>404</v>
      </c>
      <c r="R14" s="20" t="s">
        <v>404</v>
      </c>
      <c r="S14" s="18" t="s">
        <v>404</v>
      </c>
      <c r="T14" s="20" t="s">
        <v>404</v>
      </c>
      <c r="U14" s="18" t="s">
        <v>404</v>
      </c>
      <c r="V14" s="20" t="s">
        <v>404</v>
      </c>
      <c r="W14" s="18" t="s">
        <v>404</v>
      </c>
      <c r="X14" s="20" t="s">
        <v>404</v>
      </c>
      <c r="Y14" s="18" t="n">
        <v>521.02865337</v>
      </c>
      <c r="Z14" s="20" t="n">
        <v>17.0358985</v>
      </c>
    </row>
    <row r="15" spans="1:26">
      <c r="A15" s="15" t="s">
        <v>412</v>
      </c>
      <c r="B15" s="17" t="n">
        <v>5882</v>
      </c>
      <c r="C15" s="18">
        <f>(0.0/B15*100)</f>
        <v/>
      </c>
      <c r="D15" s="19" t="n">
        <v>5882</v>
      </c>
      <c r="E15" s="18" t="n">
        <v>445.80440547</v>
      </c>
      <c r="F15" s="20" t="n">
        <v>9.905616699999999</v>
      </c>
      <c r="G15" s="18" t="n">
        <v>506.23900412</v>
      </c>
      <c r="H15" s="20" t="n">
        <v>6.10616701</v>
      </c>
      <c r="I15" s="18" t="n">
        <v>511.12095748</v>
      </c>
      <c r="J15" s="20" t="n">
        <v>4.23643605</v>
      </c>
      <c r="K15" s="18" t="n">
        <v>518.2078329</v>
      </c>
      <c r="L15" s="20" t="n">
        <v>3.75511622</v>
      </c>
      <c r="M15" s="18" t="n">
        <v>505.55401675</v>
      </c>
      <c r="N15" s="20" t="n">
        <v>5.78363897</v>
      </c>
      <c r="O15" s="18" t="n">
        <v>502.39017253</v>
      </c>
      <c r="P15" s="20" t="n">
        <v>10.78600926</v>
      </c>
      <c r="Q15" s="18" t="s">
        <v>404</v>
      </c>
      <c r="R15" s="20" t="s">
        <v>404</v>
      </c>
      <c r="S15" s="18" t="s">
        <v>404</v>
      </c>
      <c r="T15" s="20" t="s">
        <v>404</v>
      </c>
      <c r="U15" s="18" t="s">
        <v>404</v>
      </c>
      <c r="V15" s="20" t="s">
        <v>404</v>
      </c>
      <c r="W15" s="18" t="s">
        <v>404</v>
      </c>
      <c r="X15" s="20" t="s">
        <v>404</v>
      </c>
      <c r="Y15" s="18" t="n">
        <v>527.53558387</v>
      </c>
      <c r="Z15" s="20" t="n">
        <v>20.88187106</v>
      </c>
    </row>
    <row r="16" spans="1:26">
      <c r="A16" s="15" t="s">
        <v>413</v>
      </c>
      <c r="B16" s="17" t="n">
        <v>6108</v>
      </c>
      <c r="C16" s="18">
        <f>(364.0/B16*100)</f>
        <v/>
      </c>
      <c r="D16" s="19" t="n">
        <v>5744</v>
      </c>
      <c r="E16" s="18" t="n">
        <v>459.59543936</v>
      </c>
      <c r="F16" s="20" t="n">
        <v>19.95998569</v>
      </c>
      <c r="G16" s="18" t="n">
        <v>485.17718858</v>
      </c>
      <c r="H16" s="20" t="n">
        <v>14.53004465</v>
      </c>
      <c r="I16" s="18" t="n">
        <v>496.63838988</v>
      </c>
      <c r="J16" s="20" t="n">
        <v>8.40299795</v>
      </c>
      <c r="K16" s="18" t="n">
        <v>505.6465557</v>
      </c>
      <c r="L16" s="20" t="n">
        <v>7.51153485</v>
      </c>
      <c r="M16" s="18" t="n">
        <v>510.88816266</v>
      </c>
      <c r="N16" s="20" t="n">
        <v>12.89881471</v>
      </c>
      <c r="O16" s="18" t="n">
        <v>483.8551296</v>
      </c>
      <c r="P16" s="20" t="n">
        <v>8.65734172</v>
      </c>
      <c r="Q16" s="18" t="s">
        <v>404</v>
      </c>
      <c r="R16" s="20" t="s">
        <v>404</v>
      </c>
      <c r="S16" s="18" t="s">
        <v>404</v>
      </c>
      <c r="T16" s="20" t="s">
        <v>404</v>
      </c>
      <c r="U16" s="18" t="s">
        <v>404</v>
      </c>
      <c r="V16" s="20" t="s">
        <v>404</v>
      </c>
      <c r="W16" s="18" t="s">
        <v>404</v>
      </c>
      <c r="X16" s="20" t="s">
        <v>404</v>
      </c>
      <c r="Y16" s="18" t="n">
        <v>475.45096084</v>
      </c>
      <c r="Z16" s="20" t="n">
        <v>23.31838925</v>
      </c>
    </row>
    <row r="17" spans="1:26">
      <c r="A17" s="15" t="s">
        <v>414</v>
      </c>
      <c r="B17" s="17" t="n">
        <v>6504</v>
      </c>
      <c r="C17" s="18">
        <f>(1325.0/B17*100)</f>
        <v/>
      </c>
      <c r="D17" s="19" t="n">
        <v>5179</v>
      </c>
      <c r="E17" s="18" t="n">
        <v>511.6567742</v>
      </c>
      <c r="F17" s="20" t="n">
        <v>53.50941</v>
      </c>
      <c r="G17" s="18" t="n">
        <v>494.20091818</v>
      </c>
      <c r="H17" s="20" t="n">
        <v>16.90396549</v>
      </c>
      <c r="I17" s="18" t="n">
        <v>527.75358933</v>
      </c>
      <c r="J17" s="20" t="n">
        <v>7.63749327</v>
      </c>
      <c r="K17" s="18" t="n">
        <v>501.34439966</v>
      </c>
      <c r="L17" s="20" t="n">
        <v>7.8246693</v>
      </c>
      <c r="M17" s="18" t="n">
        <v>497.21444469</v>
      </c>
      <c r="N17" s="20" t="n">
        <v>8.82967131</v>
      </c>
      <c r="O17" s="18" t="n">
        <v>477.73086925</v>
      </c>
      <c r="P17" s="20" t="n">
        <v>11.7542964</v>
      </c>
      <c r="Q17" s="18" t="s">
        <v>404</v>
      </c>
      <c r="R17" s="20" t="s">
        <v>404</v>
      </c>
      <c r="S17" s="18" t="s">
        <v>404</v>
      </c>
      <c r="T17" s="20" t="s">
        <v>404</v>
      </c>
      <c r="U17" s="18" t="s">
        <v>404</v>
      </c>
      <c r="V17" s="20" t="s">
        <v>404</v>
      </c>
      <c r="W17" s="18" t="s">
        <v>404</v>
      </c>
      <c r="X17" s="20" t="s">
        <v>404</v>
      </c>
      <c r="Y17" s="18" t="n">
        <v>536.794179</v>
      </c>
      <c r="Z17" s="20" t="n">
        <v>13.15023862</v>
      </c>
    </row>
    <row r="18" spans="1:26">
      <c r="A18" s="15" t="s">
        <v>415</v>
      </c>
      <c r="B18" s="17" t="n">
        <v>5532</v>
      </c>
      <c r="C18" s="18">
        <f>(0.0/B18*100)</f>
        <v/>
      </c>
      <c r="D18" s="19" t="n">
        <v>5532</v>
      </c>
      <c r="E18" s="18" t="n">
        <v>339.48994592</v>
      </c>
      <c r="F18" s="20" t="n">
        <v>8.04062334</v>
      </c>
      <c r="G18" s="18" t="n">
        <v>458.15190744</v>
      </c>
      <c r="H18" s="20" t="n">
        <v>7.2872487</v>
      </c>
      <c r="I18" s="18" t="n">
        <v>464.35657588</v>
      </c>
      <c r="J18" s="20" t="n">
        <v>6.58003549</v>
      </c>
      <c r="K18" s="18" t="n">
        <v>474.63911884</v>
      </c>
      <c r="L18" s="20" t="n">
        <v>6.0042111</v>
      </c>
      <c r="M18" s="18" t="n">
        <v>429.24879647</v>
      </c>
      <c r="N18" s="20" t="n">
        <v>10.13623032</v>
      </c>
      <c r="O18" s="18" t="n">
        <v>444.42329732</v>
      </c>
      <c r="P18" s="20" t="n">
        <v>9.041675120000001</v>
      </c>
      <c r="Q18" s="18" t="s">
        <v>404</v>
      </c>
      <c r="R18" s="20" t="s">
        <v>404</v>
      </c>
      <c r="S18" s="18" t="s">
        <v>404</v>
      </c>
      <c r="T18" s="20" t="s">
        <v>404</v>
      </c>
      <c r="U18" s="18" t="s">
        <v>404</v>
      </c>
      <c r="V18" s="20" t="s">
        <v>404</v>
      </c>
      <c r="W18" s="18" t="s">
        <v>404</v>
      </c>
      <c r="X18" s="20" t="s">
        <v>404</v>
      </c>
      <c r="Y18" s="18" t="n">
        <v>483.11639325</v>
      </c>
      <c r="Z18" s="20" t="n">
        <v>23.60579533</v>
      </c>
    </row>
    <row r="19" spans="1:26">
      <c r="A19" s="15" t="s">
        <v>416</v>
      </c>
      <c r="B19" s="17" t="n">
        <v>5658</v>
      </c>
      <c r="C19" s="18">
        <f>(327.0/B19*100)</f>
        <v/>
      </c>
      <c r="D19" s="19" t="n">
        <v>5331</v>
      </c>
      <c r="E19" s="18" t="n">
        <v>544.64254756</v>
      </c>
      <c r="F19" s="20" t="n">
        <v>7.41357633</v>
      </c>
      <c r="G19" s="18" t="n">
        <v>504.87216736</v>
      </c>
      <c r="H19" s="20" t="n">
        <v>18.50966449</v>
      </c>
      <c r="I19" s="18" t="n">
        <v>497.89577854</v>
      </c>
      <c r="J19" s="20" t="n">
        <v>9.88205044</v>
      </c>
      <c r="K19" s="18" t="n">
        <v>465.66651199</v>
      </c>
      <c r="L19" s="20" t="n">
        <v>7.02156085</v>
      </c>
      <c r="M19" s="18" t="n">
        <v>476.74930769</v>
      </c>
      <c r="N19" s="20" t="n">
        <v>9.506227239999999</v>
      </c>
      <c r="O19" s="18" t="n">
        <v>455.7781733</v>
      </c>
      <c r="P19" s="20" t="n">
        <v>13.86081586</v>
      </c>
      <c r="Q19" s="18" t="s">
        <v>404</v>
      </c>
      <c r="R19" s="20" t="s">
        <v>404</v>
      </c>
      <c r="S19" s="18" t="s">
        <v>404</v>
      </c>
      <c r="T19" s="20" t="s">
        <v>404</v>
      </c>
      <c r="U19" s="18" t="s">
        <v>404</v>
      </c>
      <c r="V19" s="20" t="s">
        <v>404</v>
      </c>
      <c r="W19" s="18" t="s">
        <v>404</v>
      </c>
      <c r="X19" s="20" t="s">
        <v>404</v>
      </c>
      <c r="Y19" s="18" t="n">
        <v>503.96322214</v>
      </c>
      <c r="Z19" s="20" t="n">
        <v>19.39703132</v>
      </c>
    </row>
    <row r="20" spans="1:26">
      <c r="A20" s="15" t="s">
        <v>417</v>
      </c>
      <c r="B20" s="17" t="n">
        <v>3371</v>
      </c>
      <c r="C20" s="18">
        <f>(24.0/B20*100)</f>
        <v/>
      </c>
      <c r="D20" s="19" t="n">
        <v>3347</v>
      </c>
      <c r="E20" s="18" t="s">
        <v>404</v>
      </c>
      <c r="F20" s="20" t="s">
        <v>404</v>
      </c>
      <c r="G20" s="18" t="n">
        <v>484.54616143</v>
      </c>
      <c r="H20" s="20" t="n">
        <v>5.12722889</v>
      </c>
      <c r="I20" s="18" t="n">
        <v>488.8598209</v>
      </c>
      <c r="J20" s="20" t="n">
        <v>3.17676248</v>
      </c>
      <c r="K20" s="18" t="n">
        <v>489.5908296</v>
      </c>
      <c r="L20" s="20" t="n">
        <v>3.94138375</v>
      </c>
      <c r="M20" s="18" t="n">
        <v>493.75576325</v>
      </c>
      <c r="N20" s="20" t="n">
        <v>3.7252319</v>
      </c>
      <c r="O20" s="18" t="n">
        <v>477.18456447</v>
      </c>
      <c r="P20" s="20" t="n">
        <v>6.2736978</v>
      </c>
      <c r="Q20" s="18" t="s">
        <v>404</v>
      </c>
      <c r="R20" s="20" t="s">
        <v>404</v>
      </c>
      <c r="S20" s="18" t="s">
        <v>404</v>
      </c>
      <c r="T20" s="20" t="s">
        <v>404</v>
      </c>
      <c r="U20" s="18" t="s">
        <v>404</v>
      </c>
      <c r="V20" s="20" t="s">
        <v>404</v>
      </c>
      <c r="W20" s="18" t="s">
        <v>404</v>
      </c>
      <c r="X20" s="20" t="s">
        <v>404</v>
      </c>
      <c r="Y20" s="18" t="n">
        <v>460.39921274</v>
      </c>
      <c r="Z20" s="20" t="n">
        <v>13.34292623</v>
      </c>
    </row>
    <row r="21" spans="1:26">
      <c r="A21" s="15" t="s">
        <v>418</v>
      </c>
      <c r="B21" s="17" t="n">
        <v>5741</v>
      </c>
      <c r="C21" s="18">
        <f>(0.0/B21*100)</f>
        <v/>
      </c>
      <c r="D21" s="19" t="n">
        <v>5741</v>
      </c>
      <c r="E21" s="18" t="n">
        <v>521.01131437</v>
      </c>
      <c r="F21" s="20" t="n">
        <v>5.62317721</v>
      </c>
      <c r="G21" s="18" t="n">
        <v>508.7773641</v>
      </c>
      <c r="H21" s="20" t="n">
        <v>4.6460218</v>
      </c>
      <c r="I21" s="18" t="n">
        <v>509.66250573</v>
      </c>
      <c r="J21" s="20" t="n">
        <v>4.42525295</v>
      </c>
      <c r="K21" s="18" t="n">
        <v>500.9698725</v>
      </c>
      <c r="L21" s="20" t="n">
        <v>8.000349249999999</v>
      </c>
      <c r="M21" s="18" t="n">
        <v>502.33278443</v>
      </c>
      <c r="N21" s="20" t="n">
        <v>7.04557134</v>
      </c>
      <c r="O21" s="18" t="n">
        <v>497.13776068</v>
      </c>
      <c r="P21" s="20" t="n">
        <v>6.99785461</v>
      </c>
      <c r="Q21" s="18" t="s">
        <v>404</v>
      </c>
      <c r="R21" s="20" t="s">
        <v>404</v>
      </c>
      <c r="S21" s="18" t="s">
        <v>404</v>
      </c>
      <c r="T21" s="20" t="s">
        <v>404</v>
      </c>
      <c r="U21" s="18" t="s">
        <v>404</v>
      </c>
      <c r="V21" s="20" t="s">
        <v>404</v>
      </c>
      <c r="W21" s="18" t="s">
        <v>404</v>
      </c>
      <c r="X21" s="20" t="s">
        <v>404</v>
      </c>
      <c r="Y21" s="18" t="n">
        <v>498.73627398</v>
      </c>
      <c r="Z21" s="20" t="n">
        <v>7.41247862</v>
      </c>
    </row>
    <row r="22" spans="1:26">
      <c r="A22" s="15" t="s">
        <v>419</v>
      </c>
      <c r="B22" s="17" t="n">
        <v>6598</v>
      </c>
      <c r="C22" s="18">
        <f>(0.0/B22*100)</f>
        <v/>
      </c>
      <c r="D22" s="19" t="n">
        <v>6598</v>
      </c>
      <c r="E22" s="18" t="n">
        <v>533.68554511</v>
      </c>
      <c r="F22" s="20" t="n">
        <v>7.11217323</v>
      </c>
      <c r="G22" s="18" t="n">
        <v>500.01094893</v>
      </c>
      <c r="H22" s="20" t="n">
        <v>13.42428713</v>
      </c>
      <c r="I22" s="18" t="n">
        <v>483.63002963</v>
      </c>
      <c r="J22" s="20" t="n">
        <v>10.67853682</v>
      </c>
      <c r="K22" s="18" t="n">
        <v>475.52964023</v>
      </c>
      <c r="L22" s="20" t="n">
        <v>9.883185750000001</v>
      </c>
      <c r="M22" s="18" t="n">
        <v>471.0563749</v>
      </c>
      <c r="N22" s="20" t="n">
        <v>9.02674182</v>
      </c>
      <c r="O22" s="18" t="n">
        <v>440.7580707</v>
      </c>
      <c r="P22" s="20" t="n">
        <v>12.24321634</v>
      </c>
      <c r="Q22" s="18" t="s">
        <v>404</v>
      </c>
      <c r="R22" s="20" t="s">
        <v>404</v>
      </c>
      <c r="S22" s="18" t="s">
        <v>404</v>
      </c>
      <c r="T22" s="20" t="s">
        <v>404</v>
      </c>
      <c r="U22" s="18" t="s">
        <v>404</v>
      </c>
      <c r="V22" s="20" t="s">
        <v>404</v>
      </c>
      <c r="W22" s="18" t="s">
        <v>404</v>
      </c>
      <c r="X22" s="20" t="s">
        <v>404</v>
      </c>
      <c r="Y22" s="18" t="n">
        <v>405.79758312</v>
      </c>
      <c r="Z22" s="20" t="n">
        <v>23.62589382</v>
      </c>
    </row>
    <row r="23" spans="1:26">
      <c r="A23" s="15" t="s">
        <v>420</v>
      </c>
      <c r="B23" s="17" t="n">
        <v>11583</v>
      </c>
      <c r="C23" s="18">
        <f>(3123.0/B23*100)</f>
        <v/>
      </c>
      <c r="D23" s="19" t="n">
        <v>8460</v>
      </c>
      <c r="E23" s="18" t="n">
        <v>558.43451825</v>
      </c>
      <c r="F23" s="20" t="n">
        <v>31.51479313</v>
      </c>
      <c r="G23" s="18" t="n">
        <v>481.80396031</v>
      </c>
      <c r="H23" s="20" t="n">
        <v>27.94986921</v>
      </c>
      <c r="I23" s="18" t="n">
        <v>477.04327403</v>
      </c>
      <c r="J23" s="20" t="n">
        <v>12.29019977</v>
      </c>
      <c r="K23" s="18" t="n">
        <v>492.69627073</v>
      </c>
      <c r="L23" s="20" t="n">
        <v>8.171186860000001</v>
      </c>
      <c r="M23" s="18" t="n">
        <v>498.38832514</v>
      </c>
      <c r="N23" s="20" t="n">
        <v>9.92511311</v>
      </c>
      <c r="O23" s="18" t="n">
        <v>496.96553568</v>
      </c>
      <c r="P23" s="20" t="n">
        <v>6.56534779</v>
      </c>
      <c r="Q23" s="18" t="s">
        <v>404</v>
      </c>
      <c r="R23" s="20" t="s">
        <v>404</v>
      </c>
      <c r="S23" s="18" t="s">
        <v>404</v>
      </c>
      <c r="T23" s="20" t="s">
        <v>404</v>
      </c>
      <c r="U23" s="18" t="s">
        <v>404</v>
      </c>
      <c r="V23" s="20" t="s">
        <v>404</v>
      </c>
      <c r="W23" s="18" t="s">
        <v>404</v>
      </c>
      <c r="X23" s="20" t="s">
        <v>404</v>
      </c>
      <c r="Y23" s="18" t="n">
        <v>500.90183426</v>
      </c>
      <c r="Z23" s="20" t="n">
        <v>19.80156335</v>
      </c>
    </row>
    <row r="24" spans="1:26">
      <c r="A24" s="15" t="s">
        <v>421</v>
      </c>
      <c r="B24" s="17" t="n">
        <v>6647</v>
      </c>
      <c r="C24" s="18">
        <f>(0.0/B24*100)</f>
        <v/>
      </c>
      <c r="D24" s="19" t="n">
        <v>6647</v>
      </c>
      <c r="E24" s="18" t="n">
        <v>522.83631912</v>
      </c>
      <c r="F24" s="20" t="n">
        <v>18.40715545</v>
      </c>
      <c r="G24" s="18" t="n">
        <v>537.70836802</v>
      </c>
      <c r="H24" s="20" t="n">
        <v>7.03381545</v>
      </c>
      <c r="I24" s="18" t="n">
        <v>537.96486439</v>
      </c>
      <c r="J24" s="20" t="n">
        <v>7.59774551</v>
      </c>
      <c r="K24" s="18" t="n">
        <v>526.4923993</v>
      </c>
      <c r="L24" s="20" t="n">
        <v>7.55272198</v>
      </c>
      <c r="M24" s="18" t="n">
        <v>526.76998284</v>
      </c>
      <c r="N24" s="20" t="n">
        <v>19.96424829</v>
      </c>
      <c r="O24" s="18" t="n">
        <v>503.20822786</v>
      </c>
      <c r="P24" s="20" t="n">
        <v>24.23084441</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610.48786111</v>
      </c>
      <c r="F25" s="20" t="n">
        <v>7.50567272</v>
      </c>
      <c r="G25" s="18" t="n">
        <v>516.55974632</v>
      </c>
      <c r="H25" s="20" t="n">
        <v>14.73565064</v>
      </c>
      <c r="I25" s="18" t="n">
        <v>516.09598151</v>
      </c>
      <c r="J25" s="20" t="n">
        <v>7.12432647</v>
      </c>
      <c r="K25" s="18" t="n">
        <v>527.22119001</v>
      </c>
      <c r="L25" s="20" t="n">
        <v>6.43984877</v>
      </c>
      <c r="M25" s="18" t="n">
        <v>531.39420439</v>
      </c>
      <c r="N25" s="20" t="n">
        <v>9.904272819999999</v>
      </c>
      <c r="O25" s="18" t="n">
        <v>520.87034349</v>
      </c>
      <c r="P25" s="20" t="n">
        <v>8.552383020000001</v>
      </c>
      <c r="Q25" s="18" t="s">
        <v>404</v>
      </c>
      <c r="R25" s="20" t="s">
        <v>404</v>
      </c>
      <c r="S25" s="18" t="s">
        <v>404</v>
      </c>
      <c r="T25" s="20" t="s">
        <v>404</v>
      </c>
      <c r="U25" s="18" t="s">
        <v>404</v>
      </c>
      <c r="V25" s="20" t="s">
        <v>404</v>
      </c>
      <c r="W25" s="18" t="s">
        <v>404</v>
      </c>
      <c r="X25" s="20" t="s">
        <v>404</v>
      </c>
      <c r="Y25" s="18" t="n">
        <v>531.60262559</v>
      </c>
      <c r="Z25" s="20" t="n">
        <v>67.76900471</v>
      </c>
    </row>
    <row r="26" spans="1:26">
      <c r="A26" s="15" t="s">
        <v>423</v>
      </c>
      <c r="B26" s="17" t="n">
        <v>4869</v>
      </c>
      <c r="C26" s="18">
        <f>(11.0/B26*100)</f>
        <v/>
      </c>
      <c r="D26" s="19" t="n">
        <v>4858</v>
      </c>
      <c r="E26" s="18" t="n">
        <v>463.82027315</v>
      </c>
      <c r="F26" s="20" t="n">
        <v>11.0612849</v>
      </c>
      <c r="G26" s="18" t="n">
        <v>487.71877758</v>
      </c>
      <c r="H26" s="20" t="n">
        <v>8.003100679999999</v>
      </c>
      <c r="I26" s="18" t="n">
        <v>485.66103762</v>
      </c>
      <c r="J26" s="20" t="n">
        <v>4.26027123</v>
      </c>
      <c r="K26" s="18" t="n">
        <v>484.51332676</v>
      </c>
      <c r="L26" s="20" t="n">
        <v>3.18312487</v>
      </c>
      <c r="M26" s="18" t="n">
        <v>476.93456534</v>
      </c>
      <c r="N26" s="20" t="n">
        <v>5.24959214</v>
      </c>
      <c r="O26" s="18" t="n">
        <v>482.05097797</v>
      </c>
      <c r="P26" s="20" t="n">
        <v>5.15374021</v>
      </c>
      <c r="Q26" s="18" t="s">
        <v>404</v>
      </c>
      <c r="R26" s="20" t="s">
        <v>404</v>
      </c>
      <c r="S26" s="18" t="s">
        <v>404</v>
      </c>
      <c r="T26" s="20" t="s">
        <v>404</v>
      </c>
      <c r="U26" s="18" t="s">
        <v>404</v>
      </c>
      <c r="V26" s="20" t="s">
        <v>404</v>
      </c>
      <c r="W26" s="18" t="s">
        <v>404</v>
      </c>
      <c r="X26" s="20" t="s">
        <v>404</v>
      </c>
      <c r="Y26" s="18" t="n">
        <v>492.79520452</v>
      </c>
      <c r="Z26" s="20" t="n">
        <v>19.35971302</v>
      </c>
    </row>
    <row r="27" spans="1:26">
      <c r="A27" s="15" t="s">
        <v>424</v>
      </c>
      <c r="B27" s="17" t="n">
        <v>5299</v>
      </c>
      <c r="C27" s="18">
        <f>(0.0/B27*100)</f>
        <v/>
      </c>
      <c r="D27" s="19" t="n">
        <v>5299</v>
      </c>
      <c r="E27" s="18" t="n">
        <v>462.1252314</v>
      </c>
      <c r="F27" s="20" t="n">
        <v>7.89516107</v>
      </c>
      <c r="G27" s="18" t="s">
        <v>404</v>
      </c>
      <c r="H27" s="20" t="s">
        <v>404</v>
      </c>
      <c r="I27" s="18" t="n">
        <v>474.79469172</v>
      </c>
      <c r="J27" s="20" t="n">
        <v>3.84420362</v>
      </c>
      <c r="K27" s="18" t="n">
        <v>503.57542678</v>
      </c>
      <c r="L27" s="20" t="n">
        <v>2.08084269</v>
      </c>
      <c r="M27" s="18" t="n">
        <v>460.11165366</v>
      </c>
      <c r="N27" s="20" t="n">
        <v>1.98799595</v>
      </c>
      <c r="O27" s="18" t="n">
        <v>517.22093266</v>
      </c>
      <c r="P27" s="20" t="n">
        <v>3.16491028</v>
      </c>
      <c r="Q27" s="18" t="s">
        <v>404</v>
      </c>
      <c r="R27" s="20" t="s">
        <v>404</v>
      </c>
      <c r="S27" s="18" t="s">
        <v>404</v>
      </c>
      <c r="T27" s="20" t="s">
        <v>404</v>
      </c>
      <c r="U27" s="18" t="s">
        <v>404</v>
      </c>
      <c r="V27" s="20" t="s">
        <v>404</v>
      </c>
      <c r="W27" s="18" t="s">
        <v>404</v>
      </c>
      <c r="X27" s="20" t="s">
        <v>404</v>
      </c>
      <c r="Y27" s="18" t="n">
        <v>482.87999625</v>
      </c>
      <c r="Z27" s="20" t="n">
        <v>4.09040759</v>
      </c>
    </row>
    <row r="28" spans="1:26">
      <c r="A28" s="15" t="s">
        <v>425</v>
      </c>
      <c r="B28" s="17" t="n">
        <v>7568</v>
      </c>
      <c r="C28" s="18">
        <f>(0.0/B28*100)</f>
        <v/>
      </c>
      <c r="D28" s="19" t="n">
        <v>7568</v>
      </c>
      <c r="E28" s="18" t="n">
        <v>413.89738013</v>
      </c>
      <c r="F28" s="20" t="n">
        <v>36.0958043</v>
      </c>
      <c r="G28" s="18" t="n">
        <v>414.38637485</v>
      </c>
      <c r="H28" s="20" t="n">
        <v>9.02405937</v>
      </c>
      <c r="I28" s="18" t="n">
        <v>421.42862563</v>
      </c>
      <c r="J28" s="20" t="n">
        <v>5.44537473</v>
      </c>
      <c r="K28" s="18" t="n">
        <v>403.79415989</v>
      </c>
      <c r="L28" s="20" t="n">
        <v>5.82280886</v>
      </c>
      <c r="M28" s="18" t="n">
        <v>398.84113476</v>
      </c>
      <c r="N28" s="20" t="n">
        <v>5.18416327</v>
      </c>
      <c r="O28" s="18" t="n">
        <v>408.70660937</v>
      </c>
      <c r="P28" s="20" t="n">
        <v>5.13089023</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589.8584990099999</v>
      </c>
      <c r="F29" s="20" t="n">
        <v>9.80372369</v>
      </c>
      <c r="G29" s="18" t="n">
        <v>545.3309631</v>
      </c>
      <c r="H29" s="20" t="n">
        <v>13.81051566</v>
      </c>
      <c r="I29" s="18" t="n">
        <v>512.20103827</v>
      </c>
      <c r="J29" s="20" t="n">
        <v>11.60040201</v>
      </c>
      <c r="K29" s="18" t="n">
        <v>524.5094981</v>
      </c>
      <c r="L29" s="20" t="n">
        <v>9.986756850000001</v>
      </c>
      <c r="M29" s="18" t="n">
        <v>491.25692745</v>
      </c>
      <c r="N29" s="20" t="n">
        <v>15.72712903</v>
      </c>
      <c r="O29" s="18" t="n">
        <v>466.32073773</v>
      </c>
      <c r="P29" s="20" t="n">
        <v>23.67446448</v>
      </c>
      <c r="Q29" s="18" t="s">
        <v>404</v>
      </c>
      <c r="R29" s="20" t="s">
        <v>404</v>
      </c>
      <c r="S29" s="18" t="s">
        <v>404</v>
      </c>
      <c r="T29" s="20" t="s">
        <v>404</v>
      </c>
      <c r="U29" s="18" t="s">
        <v>404</v>
      </c>
      <c r="V29" s="20" t="s">
        <v>404</v>
      </c>
      <c r="W29" s="18" t="s">
        <v>404</v>
      </c>
      <c r="X29" s="20" t="s">
        <v>404</v>
      </c>
      <c r="Y29" s="18" t="n">
        <v>496.29325705</v>
      </c>
      <c r="Z29" s="20" t="n">
        <v>12.93755444</v>
      </c>
    </row>
    <row r="30" spans="1:26">
      <c r="A30" s="15" t="s">
        <v>427</v>
      </c>
      <c r="B30" s="17" t="n">
        <v>4520</v>
      </c>
      <c r="C30" s="18">
        <f>(945.0/B30*100)</f>
        <v/>
      </c>
      <c r="D30" s="19" t="n">
        <v>3575</v>
      </c>
      <c r="E30" s="18" t="n">
        <v>481.59597821</v>
      </c>
      <c r="F30" s="20" t="n">
        <v>29.51438917</v>
      </c>
      <c r="G30" s="18" t="n">
        <v>489.04424904</v>
      </c>
      <c r="H30" s="20" t="n">
        <v>9.425932230000001</v>
      </c>
      <c r="I30" s="18" t="n">
        <v>503.02007588</v>
      </c>
      <c r="J30" s="20" t="n">
        <v>5.9509304</v>
      </c>
      <c r="K30" s="18" t="n">
        <v>500.85512878</v>
      </c>
      <c r="L30" s="20" t="n">
        <v>5.67564264</v>
      </c>
      <c r="M30" s="18" t="n">
        <v>492.26258202</v>
      </c>
      <c r="N30" s="20" t="n">
        <v>9.139446189999999</v>
      </c>
      <c r="O30" s="18" t="n">
        <v>492.26864106</v>
      </c>
      <c r="P30" s="20" t="n">
        <v>8.188066790000001</v>
      </c>
      <c r="Q30" s="18" t="s">
        <v>404</v>
      </c>
      <c r="R30" s="20" t="s">
        <v>404</v>
      </c>
      <c r="S30" s="18" t="s">
        <v>404</v>
      </c>
      <c r="T30" s="20" t="s">
        <v>404</v>
      </c>
      <c r="U30" s="18" t="s">
        <v>404</v>
      </c>
      <c r="V30" s="20" t="s">
        <v>404</v>
      </c>
      <c r="W30" s="18" t="s">
        <v>404</v>
      </c>
      <c r="X30" s="20" t="s">
        <v>404</v>
      </c>
      <c r="Y30" s="18" t="n">
        <v>483.44307176</v>
      </c>
      <c r="Z30" s="20" t="n">
        <v>8.16730018</v>
      </c>
    </row>
    <row r="31" spans="1:26">
      <c r="A31" s="15" t="s">
        <v>428</v>
      </c>
      <c r="B31" s="17" t="n">
        <v>5456</v>
      </c>
      <c r="C31" s="18">
        <f>(502.0/B31*100)</f>
        <v/>
      </c>
      <c r="D31" s="19" t="n">
        <v>4954</v>
      </c>
      <c r="E31" s="18" t="n">
        <v>520.2953</v>
      </c>
      <c r="F31" s="20" t="n">
        <v>9.078398679999999</v>
      </c>
      <c r="G31" s="18" t="n">
        <v>517.6494619699999</v>
      </c>
      <c r="H31" s="20" t="n">
        <v>6.98094416</v>
      </c>
      <c r="I31" s="18" t="n">
        <v>503.73737309</v>
      </c>
      <c r="J31" s="20" t="n">
        <v>4.70681362</v>
      </c>
      <c r="K31" s="18" t="n">
        <v>497.87090221</v>
      </c>
      <c r="L31" s="20" t="n">
        <v>4.17386242</v>
      </c>
      <c r="M31" s="18" t="n">
        <v>503.27361126</v>
      </c>
      <c r="N31" s="20" t="n">
        <v>5.53485893</v>
      </c>
      <c r="O31" s="18" t="n">
        <v>493.26478397</v>
      </c>
      <c r="P31" s="20" t="n">
        <v>7.25063049</v>
      </c>
      <c r="Q31" s="18" t="s">
        <v>404</v>
      </c>
      <c r="R31" s="20" t="s">
        <v>404</v>
      </c>
      <c r="S31" s="18" t="s">
        <v>404</v>
      </c>
      <c r="T31" s="20" t="s">
        <v>404</v>
      </c>
      <c r="U31" s="18" t="s">
        <v>404</v>
      </c>
      <c r="V31" s="20" t="s">
        <v>404</v>
      </c>
      <c r="W31" s="18" t="s">
        <v>404</v>
      </c>
      <c r="X31" s="20" t="s">
        <v>404</v>
      </c>
      <c r="Y31" s="18" t="n">
        <v>500.72168839</v>
      </c>
      <c r="Z31" s="20" t="n">
        <v>8.667376920000001</v>
      </c>
    </row>
    <row r="32" spans="1:26">
      <c r="A32" s="15" t="s">
        <v>429</v>
      </c>
      <c r="B32" s="17" t="n">
        <v>4478</v>
      </c>
      <c r="C32" s="18">
        <f>(0.0/B32*100)</f>
        <v/>
      </c>
      <c r="D32" s="19" t="n">
        <v>4478</v>
      </c>
      <c r="E32" s="18" t="n">
        <v>507.83925131</v>
      </c>
      <c r="F32" s="20" t="n">
        <v>20.71786539</v>
      </c>
      <c r="G32" s="18" t="n">
        <v>492.40885859</v>
      </c>
      <c r="H32" s="20" t="n">
        <v>8.191047790000001</v>
      </c>
      <c r="I32" s="18" t="n">
        <v>508.31815884</v>
      </c>
      <c r="J32" s="20" t="n">
        <v>3.85321341</v>
      </c>
      <c r="K32" s="18" t="n">
        <v>500.29237178</v>
      </c>
      <c r="L32" s="20" t="n">
        <v>5.38435928</v>
      </c>
      <c r="M32" s="18" t="n">
        <v>507.83780185</v>
      </c>
      <c r="N32" s="20" t="n">
        <v>7.55877087</v>
      </c>
      <c r="O32" s="18" t="n">
        <v>506.32906404</v>
      </c>
      <c r="P32" s="20" t="n">
        <v>6.92436744</v>
      </c>
      <c r="Q32" s="18" t="s">
        <v>404</v>
      </c>
      <c r="R32" s="20" t="s">
        <v>404</v>
      </c>
      <c r="S32" s="18" t="s">
        <v>404</v>
      </c>
      <c r="T32" s="20" t="s">
        <v>404</v>
      </c>
      <c r="U32" s="18" t="s">
        <v>404</v>
      </c>
      <c r="V32" s="20" t="s">
        <v>404</v>
      </c>
      <c r="W32" s="18" t="s">
        <v>404</v>
      </c>
      <c r="X32" s="20" t="s">
        <v>404</v>
      </c>
      <c r="Y32" s="18" t="n">
        <v>550.16179657</v>
      </c>
      <c r="Z32" s="20" t="n">
        <v>15.58666804</v>
      </c>
    </row>
    <row r="33" spans="1:26">
      <c r="A33" s="15" t="s">
        <v>430</v>
      </c>
      <c r="B33" s="17" t="n">
        <v>7325</v>
      </c>
      <c r="C33" s="18">
        <f>(29.0/B33*100)</f>
        <v/>
      </c>
      <c r="D33" s="19" t="n">
        <v>7296</v>
      </c>
      <c r="E33" s="18" t="n">
        <v>396.18449231</v>
      </c>
      <c r="F33" s="20" t="n">
        <v>10.06550551</v>
      </c>
      <c r="G33" s="18" t="n">
        <v>490.64431372</v>
      </c>
      <c r="H33" s="20" t="n">
        <v>11.2794422</v>
      </c>
      <c r="I33" s="18" t="n">
        <v>490.23330153</v>
      </c>
      <c r="J33" s="20" t="n">
        <v>6.30580765</v>
      </c>
      <c r="K33" s="18" t="n">
        <v>498.85244348</v>
      </c>
      <c r="L33" s="20" t="n">
        <v>8.006320970000001</v>
      </c>
      <c r="M33" s="18" t="n">
        <v>479.68175456</v>
      </c>
      <c r="N33" s="20" t="n">
        <v>9.685081589999999</v>
      </c>
      <c r="O33" s="18" t="n">
        <v>493.76169526</v>
      </c>
      <c r="P33" s="20" t="n">
        <v>5.92668146</v>
      </c>
      <c r="Q33" s="18" t="s">
        <v>404</v>
      </c>
      <c r="R33" s="20" t="s">
        <v>404</v>
      </c>
      <c r="S33" s="18" t="s">
        <v>404</v>
      </c>
      <c r="T33" s="20" t="s">
        <v>404</v>
      </c>
      <c r="U33" s="18" t="s">
        <v>404</v>
      </c>
      <c r="V33" s="20" t="s">
        <v>404</v>
      </c>
      <c r="W33" s="18" t="s">
        <v>404</v>
      </c>
      <c r="X33" s="20" t="s">
        <v>404</v>
      </c>
      <c r="Y33" s="18" t="n">
        <v>478.93427226</v>
      </c>
      <c r="Z33" s="20" t="n">
        <v>31.17506127</v>
      </c>
    </row>
    <row r="34" spans="1:26">
      <c r="A34" s="15" t="s">
        <v>431</v>
      </c>
      <c r="B34" s="17" t="n">
        <v>6350</v>
      </c>
      <c r="C34" s="18">
        <f>(0.0/B34*100)</f>
        <v/>
      </c>
      <c r="D34" s="19" t="n">
        <v>6350</v>
      </c>
      <c r="E34" s="18" t="s">
        <v>404</v>
      </c>
      <c r="F34" s="20" t="s">
        <v>404</v>
      </c>
      <c r="G34" s="18" t="n">
        <v>495.43621252</v>
      </c>
      <c r="H34" s="20" t="n">
        <v>13.94251439</v>
      </c>
      <c r="I34" s="18" t="n">
        <v>487.39424403</v>
      </c>
      <c r="J34" s="20" t="n">
        <v>6.48193746</v>
      </c>
      <c r="K34" s="18" t="n">
        <v>478.59988007</v>
      </c>
      <c r="L34" s="20" t="n">
        <v>7.93547988</v>
      </c>
      <c r="M34" s="18" t="n">
        <v>459.73958973</v>
      </c>
      <c r="N34" s="20" t="n">
        <v>8.45432505</v>
      </c>
      <c r="O34" s="18" t="n">
        <v>445.10818523</v>
      </c>
      <c r="P34" s="20" t="n">
        <v>8.84273428</v>
      </c>
      <c r="Q34" s="18" t="s">
        <v>404</v>
      </c>
      <c r="R34" s="20" t="s">
        <v>404</v>
      </c>
      <c r="S34" s="18" t="s">
        <v>404</v>
      </c>
      <c r="T34" s="20" t="s">
        <v>404</v>
      </c>
      <c r="U34" s="18" t="s">
        <v>404</v>
      </c>
      <c r="V34" s="20" t="s">
        <v>404</v>
      </c>
      <c r="W34" s="18" t="s">
        <v>404</v>
      </c>
      <c r="X34" s="20" t="s">
        <v>404</v>
      </c>
      <c r="Y34" s="18" t="n">
        <v>530.86556167</v>
      </c>
      <c r="Z34" s="20" t="n">
        <v>20.51961608</v>
      </c>
    </row>
    <row r="35" spans="1:26">
      <c r="A35" s="15" t="s">
        <v>432</v>
      </c>
      <c r="B35" s="17" t="n">
        <v>6406</v>
      </c>
      <c r="C35" s="18">
        <f>(443.0/B35*100)</f>
        <v/>
      </c>
      <c r="D35" s="19" t="n">
        <v>5963</v>
      </c>
      <c r="E35" s="18" t="n">
        <v>574.82229441</v>
      </c>
      <c r="F35" s="20" t="n">
        <v>10.20225516</v>
      </c>
      <c r="G35" s="18" t="n">
        <v>535.1692119099999</v>
      </c>
      <c r="H35" s="20" t="n">
        <v>3.84218569</v>
      </c>
      <c r="I35" s="18" t="n">
        <v>528.99331771</v>
      </c>
      <c r="J35" s="20" t="n">
        <v>2.23650927</v>
      </c>
      <c r="K35" s="18" t="n">
        <v>499.98344488</v>
      </c>
      <c r="L35" s="20" t="n">
        <v>2.55006516</v>
      </c>
      <c r="M35" s="18" t="n">
        <v>509.20477449</v>
      </c>
      <c r="N35" s="20" t="n">
        <v>4.55261514</v>
      </c>
      <c r="O35" s="18" t="n">
        <v>491.830454</v>
      </c>
      <c r="P35" s="20" t="n">
        <v>3.91997119</v>
      </c>
      <c r="Q35" s="18" t="s">
        <v>404</v>
      </c>
      <c r="R35" s="20" t="s">
        <v>404</v>
      </c>
      <c r="S35" s="18" t="s">
        <v>404</v>
      </c>
      <c r="T35" s="20" t="s">
        <v>404</v>
      </c>
      <c r="U35" s="18" t="s">
        <v>404</v>
      </c>
      <c r="V35" s="20" t="s">
        <v>404</v>
      </c>
      <c r="W35" s="18" t="s">
        <v>404</v>
      </c>
      <c r="X35" s="20" t="s">
        <v>404</v>
      </c>
      <c r="Y35" s="18" t="n">
        <v>466.75863883</v>
      </c>
      <c r="Z35" s="20" t="n">
        <v>11.88448224</v>
      </c>
    </row>
    <row r="36" spans="1:26">
      <c r="A36" s="15" t="s">
        <v>433</v>
      </c>
      <c r="B36" s="17" t="n">
        <v>6736</v>
      </c>
      <c r="C36" s="18">
        <f>(10.0/B36*100)</f>
        <v/>
      </c>
      <c r="D36" s="19" t="n">
        <v>6726</v>
      </c>
      <c r="E36" s="18" t="n">
        <v>483.62540022</v>
      </c>
      <c r="F36" s="20" t="n">
        <v>18.58380254</v>
      </c>
      <c r="G36" s="18" t="n">
        <v>491.63363272</v>
      </c>
      <c r="H36" s="20" t="n">
        <v>7.74444899</v>
      </c>
      <c r="I36" s="18" t="n">
        <v>494.30675813</v>
      </c>
      <c r="J36" s="20" t="n">
        <v>5.96965209</v>
      </c>
      <c r="K36" s="18" t="n">
        <v>490.21889629</v>
      </c>
      <c r="L36" s="20" t="n">
        <v>4.45409745</v>
      </c>
      <c r="M36" s="18" t="n">
        <v>478.53691523</v>
      </c>
      <c r="N36" s="20" t="n">
        <v>6.94847053</v>
      </c>
      <c r="O36" s="18" t="n">
        <v>474.94988972</v>
      </c>
      <c r="P36" s="20" t="n">
        <v>4.54074192</v>
      </c>
      <c r="Q36" s="18" t="s">
        <v>404</v>
      </c>
      <c r="R36" s="20" t="s">
        <v>404</v>
      </c>
      <c r="S36" s="18" t="s">
        <v>404</v>
      </c>
      <c r="T36" s="20" t="s">
        <v>404</v>
      </c>
      <c r="U36" s="18" t="s">
        <v>404</v>
      </c>
      <c r="V36" s="20" t="s">
        <v>404</v>
      </c>
      <c r="W36" s="18" t="s">
        <v>404</v>
      </c>
      <c r="X36" s="20" t="s">
        <v>404</v>
      </c>
      <c r="Y36" s="18" t="n">
        <v>499.51709609</v>
      </c>
      <c r="Z36" s="20" t="n">
        <v>5.99617443</v>
      </c>
    </row>
    <row r="37" spans="1:26">
      <c r="A37" s="15" t="s">
        <v>434</v>
      </c>
      <c r="B37" s="17" t="n">
        <v>5458</v>
      </c>
      <c r="C37" s="18">
        <f>(0.0/B37*100)</f>
        <v/>
      </c>
      <c r="D37" s="19" t="n">
        <v>5458</v>
      </c>
      <c r="E37" s="18" t="n">
        <v>517.5640514299999</v>
      </c>
      <c r="F37" s="20" t="n">
        <v>9.029087219999999</v>
      </c>
      <c r="G37" s="18" t="n">
        <v>483.16411907</v>
      </c>
      <c r="H37" s="20" t="n">
        <v>10.82269407</v>
      </c>
      <c r="I37" s="18" t="n">
        <v>503.92714982</v>
      </c>
      <c r="J37" s="20" t="n">
        <v>6.80206521</v>
      </c>
      <c r="K37" s="18" t="n">
        <v>495.01031384</v>
      </c>
      <c r="L37" s="20" t="n">
        <v>5.18195887</v>
      </c>
      <c r="M37" s="18" t="n">
        <v>483.10723445</v>
      </c>
      <c r="N37" s="20" t="n">
        <v>5.99459123</v>
      </c>
      <c r="O37" s="18" t="n">
        <v>491.39022286</v>
      </c>
      <c r="P37" s="20" t="n">
        <v>7.38514393</v>
      </c>
      <c r="Q37" s="18" t="s">
        <v>404</v>
      </c>
      <c r="R37" s="20" t="s">
        <v>404</v>
      </c>
      <c r="S37" s="18" t="s">
        <v>404</v>
      </c>
      <c r="T37" s="20" t="s">
        <v>404</v>
      </c>
      <c r="U37" s="18" t="s">
        <v>404</v>
      </c>
      <c r="V37" s="20" t="s">
        <v>404</v>
      </c>
      <c r="W37" s="18" t="s">
        <v>404</v>
      </c>
      <c r="X37" s="20" t="s">
        <v>404</v>
      </c>
      <c r="Y37" s="18" t="n">
        <v>551.0831014300001</v>
      </c>
      <c r="Z37" s="20" t="n">
        <v>9.134790430000001</v>
      </c>
    </row>
    <row r="38" spans="1:26">
      <c r="A38" s="15" t="s">
        <v>435</v>
      </c>
      <c r="B38" s="17" t="n">
        <v>5860</v>
      </c>
      <c r="C38" s="18">
        <f>(268.0/B38*100)</f>
        <v/>
      </c>
      <c r="D38" s="19" t="n">
        <v>5592</v>
      </c>
      <c r="E38" s="18" t="n">
        <v>456.64281693</v>
      </c>
      <c r="F38" s="20" t="n">
        <v>41.70696401</v>
      </c>
      <c r="G38" s="18" t="n">
        <v>542.48184739</v>
      </c>
      <c r="H38" s="20" t="n">
        <v>11.10984093</v>
      </c>
      <c r="I38" s="18" t="n">
        <v>532.34915356</v>
      </c>
      <c r="J38" s="20" t="n">
        <v>6.08664129</v>
      </c>
      <c r="K38" s="18" t="n">
        <v>509.75608042</v>
      </c>
      <c r="L38" s="20" t="n">
        <v>7.44412267</v>
      </c>
      <c r="M38" s="18" t="n">
        <v>506.88211194</v>
      </c>
      <c r="N38" s="20" t="n">
        <v>10.58531486</v>
      </c>
      <c r="O38" s="18" t="n">
        <v>504.42037711</v>
      </c>
      <c r="P38" s="20" t="n">
        <v>8.603285789999999</v>
      </c>
      <c r="Q38" s="18" t="s">
        <v>404</v>
      </c>
      <c r="R38" s="20" t="s">
        <v>404</v>
      </c>
      <c r="S38" s="18" t="s">
        <v>404</v>
      </c>
      <c r="T38" s="20" t="s">
        <v>404</v>
      </c>
      <c r="U38" s="18" t="s">
        <v>404</v>
      </c>
      <c r="V38" s="20" t="s">
        <v>404</v>
      </c>
      <c r="W38" s="18" t="s">
        <v>404</v>
      </c>
      <c r="X38" s="20" t="s">
        <v>404</v>
      </c>
      <c r="Y38" s="18" t="n">
        <v>541.93255621</v>
      </c>
      <c r="Z38" s="20" t="n">
        <v>27.68257963</v>
      </c>
    </row>
    <row r="39" spans="1:26">
      <c r="A39" s="15" t="s">
        <v>436</v>
      </c>
      <c r="B39" s="17" t="n">
        <v>5895</v>
      </c>
      <c r="C39" s="18">
        <f>(0.0/B39*100)</f>
        <v/>
      </c>
      <c r="D39" s="19" t="n">
        <v>5895</v>
      </c>
      <c r="E39" s="18" t="s">
        <v>404</v>
      </c>
      <c r="F39" s="20" t="s">
        <v>404</v>
      </c>
      <c r="G39" s="18" t="n">
        <v>360.52584288</v>
      </c>
      <c r="H39" s="20" t="n">
        <v>24.1193753</v>
      </c>
      <c r="I39" s="18" t="n">
        <v>424.18014021</v>
      </c>
      <c r="J39" s="20" t="n">
        <v>11.57071456</v>
      </c>
      <c r="K39" s="18" t="n">
        <v>408.05499713</v>
      </c>
      <c r="L39" s="20" t="n">
        <v>14.64021188</v>
      </c>
      <c r="M39" s="18" t="n">
        <v>423.23498987</v>
      </c>
      <c r="N39" s="20" t="n">
        <v>8.40858894</v>
      </c>
      <c r="O39" s="18" t="n">
        <v>425.23673355</v>
      </c>
      <c r="P39" s="20" t="n">
        <v>8.815615530000001</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n">
        <v>520.11069403</v>
      </c>
      <c r="F40" s="20" t="n">
        <v>20.86337776</v>
      </c>
      <c r="G40" s="18" t="n">
        <v>488.02187405</v>
      </c>
      <c r="H40" s="20" t="n">
        <v>14.20450932</v>
      </c>
      <c r="I40" s="18" t="n">
        <v>510.91195923</v>
      </c>
      <c r="J40" s="20" t="n">
        <v>13.95223826</v>
      </c>
      <c r="K40" s="18" t="n">
        <v>494.12895805</v>
      </c>
      <c r="L40" s="20" t="n">
        <v>7.35935369</v>
      </c>
      <c r="M40" s="18" t="n">
        <v>499.0978324</v>
      </c>
      <c r="N40" s="20" t="n">
        <v>7.06691306</v>
      </c>
      <c r="O40" s="18" t="n">
        <v>482.92712221</v>
      </c>
      <c r="P40" s="20" t="n">
        <v>5.45831833</v>
      </c>
      <c r="Q40" s="18" t="s">
        <v>404</v>
      </c>
      <c r="R40" s="20" t="s">
        <v>404</v>
      </c>
      <c r="S40" s="18" t="s">
        <v>404</v>
      </c>
      <c r="T40" s="20" t="s">
        <v>404</v>
      </c>
      <c r="U40" s="18" t="s">
        <v>404</v>
      </c>
      <c r="V40" s="20" t="s">
        <v>404</v>
      </c>
      <c r="W40" s="18" t="s">
        <v>404</v>
      </c>
      <c r="X40" s="20" t="s">
        <v>404</v>
      </c>
      <c r="Y40" s="18" t="n">
        <v>495.77422033</v>
      </c>
      <c r="Z40" s="20" t="n">
        <v>6.74158681</v>
      </c>
    </row>
    <row r="41" spans="1:26">
      <c r="A41" s="15" t="s">
        <v>438</v>
      </c>
      <c r="B41" s="17" t="n">
        <v>5712</v>
      </c>
      <c r="C41" s="18">
        <f>(70.0/B41*100)</f>
        <v/>
      </c>
      <c r="D41" s="19" t="n">
        <v>5642</v>
      </c>
      <c r="E41" s="18" t="n">
        <v>510.45699355</v>
      </c>
      <c r="F41" s="20" t="n">
        <v>28.64583945</v>
      </c>
      <c r="G41" s="18" t="n">
        <v>466.3245648</v>
      </c>
      <c r="H41" s="20" t="n">
        <v>25.04142129</v>
      </c>
      <c r="I41" s="18" t="n">
        <v>489.3071375</v>
      </c>
      <c r="J41" s="20" t="n">
        <v>8.79182849</v>
      </c>
      <c r="K41" s="18" t="n">
        <v>451.65513066</v>
      </c>
      <c r="L41" s="20" t="n">
        <v>7.7868414</v>
      </c>
      <c r="M41" s="18" t="n">
        <v>472.82222674</v>
      </c>
      <c r="N41" s="20" t="n">
        <v>5.73924507</v>
      </c>
      <c r="O41" s="18" t="n">
        <v>469.59929929</v>
      </c>
      <c r="P41" s="20" t="n">
        <v>5.0568125</v>
      </c>
      <c r="Q41" s="18" t="s">
        <v>404</v>
      </c>
      <c r="R41" s="20" t="s">
        <v>404</v>
      </c>
      <c r="S41" s="18" t="s">
        <v>404</v>
      </c>
      <c r="T41" s="20" t="s">
        <v>404</v>
      </c>
      <c r="U41" s="18" t="s">
        <v>404</v>
      </c>
      <c r="V41" s="20" t="s">
        <v>404</v>
      </c>
      <c r="W41" s="18" t="s">
        <v>404</v>
      </c>
      <c r="X41" s="20" t="s">
        <v>404</v>
      </c>
      <c r="Y41" s="18" t="n">
        <v>503.19647336</v>
      </c>
      <c r="Z41" s="20" t="n">
        <v>7.94107777</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406.53320173</v>
      </c>
      <c r="H44" s="20" t="n">
        <v>31.23726605</v>
      </c>
      <c r="I44" s="18" t="n">
        <v>423.9593521</v>
      </c>
      <c r="J44" s="20" t="n">
        <v>10.14489165</v>
      </c>
      <c r="K44" s="18" t="n">
        <v>409.58149661</v>
      </c>
      <c r="L44" s="20" t="n">
        <v>6.63794192</v>
      </c>
      <c r="M44" s="18" t="n">
        <v>413.88540998</v>
      </c>
      <c r="N44" s="20" t="n">
        <v>6.68804985</v>
      </c>
      <c r="O44" s="18" t="n">
        <v>411.34230506</v>
      </c>
      <c r="P44" s="20" t="n">
        <v>6.22738219</v>
      </c>
      <c r="Q44" s="18" t="s">
        <v>404</v>
      </c>
      <c r="R44" s="20" t="s">
        <v>404</v>
      </c>
      <c r="S44" s="18" t="s">
        <v>404</v>
      </c>
      <c r="T44" s="20" t="s">
        <v>404</v>
      </c>
      <c r="U44" s="18" t="s">
        <v>404</v>
      </c>
      <c r="V44" s="20" t="s">
        <v>404</v>
      </c>
      <c r="W44" s="18" t="s">
        <v>404</v>
      </c>
      <c r="X44" s="20" t="s">
        <v>404</v>
      </c>
      <c r="Y44" s="18" t="n">
        <v>464.97569919</v>
      </c>
      <c r="Z44" s="20" t="n">
        <v>14.51944922</v>
      </c>
    </row>
    <row r="45" spans="1:26">
      <c r="A45" s="15" t="s">
        <v>442</v>
      </c>
      <c r="B45" s="17" t="n">
        <v>5519</v>
      </c>
      <c r="C45" s="18">
        <f>(0.0/B45*100)</f>
        <v/>
      </c>
      <c r="D45" s="19" t="n">
        <v>5519</v>
      </c>
      <c r="E45" s="18" t="n">
        <v>392.11945867</v>
      </c>
      <c r="F45" s="20" t="n">
        <v>18.20363683</v>
      </c>
      <c r="G45" s="18" t="n">
        <v>353.15006855</v>
      </c>
      <c r="H45" s="20" t="n">
        <v>12.46180237</v>
      </c>
      <c r="I45" s="18" t="n">
        <v>363.27961403</v>
      </c>
      <c r="J45" s="20" t="n">
        <v>6.57718716</v>
      </c>
      <c r="K45" s="18" t="n">
        <v>360.45292502</v>
      </c>
      <c r="L45" s="20" t="n">
        <v>7.88135779</v>
      </c>
      <c r="M45" s="18" t="n">
        <v>350.06304988</v>
      </c>
      <c r="N45" s="20" t="n">
        <v>6.70670746</v>
      </c>
      <c r="O45" s="18" t="n">
        <v>361.29464055</v>
      </c>
      <c r="P45" s="20" t="n">
        <v>8.73986764</v>
      </c>
      <c r="Q45" s="18" t="s">
        <v>404</v>
      </c>
      <c r="R45" s="20" t="s">
        <v>404</v>
      </c>
      <c r="S45" s="18" t="s">
        <v>404</v>
      </c>
      <c r="T45" s="20" t="s">
        <v>404</v>
      </c>
      <c r="U45" s="18" t="s">
        <v>404</v>
      </c>
      <c r="V45" s="20" t="s">
        <v>404</v>
      </c>
      <c r="W45" s="18" t="s">
        <v>404</v>
      </c>
      <c r="X45" s="20" t="s">
        <v>404</v>
      </c>
      <c r="Y45" s="18" t="n">
        <v>363.92786545</v>
      </c>
      <c r="Z45" s="20" t="n">
        <v>24.91994452</v>
      </c>
    </row>
    <row r="46" spans="1:26">
      <c r="A46" s="15" t="s">
        <v>443</v>
      </c>
      <c r="B46" s="17" t="n">
        <v>23141</v>
      </c>
      <c r="C46" s="18">
        <f>(4196.0/B46*100)</f>
        <v/>
      </c>
      <c r="D46" s="19" t="n">
        <v>18945</v>
      </c>
      <c r="E46" s="18" t="n">
        <v>358.34667679</v>
      </c>
      <c r="F46" s="20" t="n">
        <v>11.14015459</v>
      </c>
      <c r="G46" s="18" t="n">
        <v>356.95794223</v>
      </c>
      <c r="H46" s="20" t="n">
        <v>18.82006927</v>
      </c>
      <c r="I46" s="18" t="n">
        <v>396.57615417</v>
      </c>
      <c r="J46" s="20" t="n">
        <v>19.76860456</v>
      </c>
      <c r="K46" s="18" t="n">
        <v>387.27191672</v>
      </c>
      <c r="L46" s="20" t="n">
        <v>7.97257307</v>
      </c>
      <c r="M46" s="18" t="n">
        <v>380.85811533</v>
      </c>
      <c r="N46" s="20" t="n">
        <v>5.66012501</v>
      </c>
      <c r="O46" s="18" t="n">
        <v>380.17372501</v>
      </c>
      <c r="P46" s="20" t="n">
        <v>4.65754818</v>
      </c>
      <c r="Q46" s="18" t="s">
        <v>404</v>
      </c>
      <c r="R46" s="20" t="s">
        <v>404</v>
      </c>
      <c r="S46" s="18" t="s">
        <v>404</v>
      </c>
      <c r="T46" s="20" t="s">
        <v>404</v>
      </c>
      <c r="U46" s="18" t="s">
        <v>404</v>
      </c>
      <c r="V46" s="20" t="s">
        <v>404</v>
      </c>
      <c r="W46" s="18" t="s">
        <v>404</v>
      </c>
      <c r="X46" s="20" t="s">
        <v>404</v>
      </c>
      <c r="Y46" s="18" t="n">
        <v>347.26173234</v>
      </c>
      <c r="Z46" s="20" t="n">
        <v>9.36770286</v>
      </c>
    </row>
    <row r="47" spans="1:26">
      <c r="A47" s="15" t="s">
        <v>444</v>
      </c>
      <c r="B47" s="17" t="n">
        <v>5928</v>
      </c>
      <c r="C47" s="18">
        <f>(0.0/B47*100)</f>
        <v/>
      </c>
      <c r="D47" s="19" t="n">
        <v>5928</v>
      </c>
      <c r="E47" s="18" t="n">
        <v>299.56815212</v>
      </c>
      <c r="F47" s="20" t="n">
        <v>14.7867317</v>
      </c>
      <c r="G47" s="18" t="n">
        <v>483.79592614</v>
      </c>
      <c r="H47" s="20" t="n">
        <v>44.10220012</v>
      </c>
      <c r="I47" s="18" t="n">
        <v>416.51483559</v>
      </c>
      <c r="J47" s="20" t="n">
        <v>13.99336564</v>
      </c>
      <c r="K47" s="18" t="n">
        <v>439.92805577</v>
      </c>
      <c r="L47" s="20" t="n">
        <v>9.81659217</v>
      </c>
      <c r="M47" s="18" t="n">
        <v>453.31677501</v>
      </c>
      <c r="N47" s="20" t="n">
        <v>9.315497000000001</v>
      </c>
      <c r="O47" s="18" t="n">
        <v>437.36024457</v>
      </c>
      <c r="P47" s="20" t="n">
        <v>8.10445255</v>
      </c>
      <c r="Q47" s="18" t="s">
        <v>404</v>
      </c>
      <c r="R47" s="20" t="s">
        <v>404</v>
      </c>
      <c r="S47" s="18" t="s">
        <v>404</v>
      </c>
      <c r="T47" s="20" t="s">
        <v>404</v>
      </c>
      <c r="U47" s="18" t="s">
        <v>404</v>
      </c>
      <c r="V47" s="20" t="s">
        <v>404</v>
      </c>
      <c r="W47" s="18" t="s">
        <v>404</v>
      </c>
      <c r="X47" s="20" t="s">
        <v>404</v>
      </c>
      <c r="Y47" s="18" t="n">
        <v>453.48195746</v>
      </c>
      <c r="Z47" s="20" t="n">
        <v>35.3061823</v>
      </c>
    </row>
    <row r="48" spans="1:26">
      <c r="A48" s="15" t="s">
        <v>445</v>
      </c>
      <c r="B48" s="17" t="n">
        <v>9841</v>
      </c>
      <c r="C48" s="18">
        <f>(0.0/B48*100)</f>
        <v/>
      </c>
      <c r="D48" s="19" t="n">
        <v>9841</v>
      </c>
      <c r="E48" s="18" t="n">
        <v>500.34294643</v>
      </c>
      <c r="F48" s="20" t="n">
        <v>18.80890014</v>
      </c>
      <c r="G48" s="18" t="n">
        <v>549.83684299</v>
      </c>
      <c r="H48" s="20" t="n">
        <v>28.32263455</v>
      </c>
      <c r="I48" s="18" t="n">
        <v>542.32883122</v>
      </c>
      <c r="J48" s="20" t="n">
        <v>22.81154217</v>
      </c>
      <c r="K48" s="18" t="n">
        <v>527.06603188</v>
      </c>
      <c r="L48" s="20" t="n">
        <v>11.76321639</v>
      </c>
      <c r="M48" s="18" t="n">
        <v>497.72126348</v>
      </c>
      <c r="N48" s="20" t="n">
        <v>10.36207026</v>
      </c>
      <c r="O48" s="18" t="n">
        <v>553.47497269</v>
      </c>
      <c r="P48" s="20" t="n">
        <v>8.92364499</v>
      </c>
      <c r="Q48" s="18" t="s">
        <v>404</v>
      </c>
      <c r="R48" s="20" t="s">
        <v>404</v>
      </c>
      <c r="S48" s="18" t="s">
        <v>404</v>
      </c>
      <c r="T48" s="20" t="s">
        <v>404</v>
      </c>
      <c r="U48" s="18" t="s">
        <v>404</v>
      </c>
      <c r="V48" s="20" t="s">
        <v>404</v>
      </c>
      <c r="W48" s="18" t="s">
        <v>404</v>
      </c>
      <c r="X48" s="20" t="s">
        <v>404</v>
      </c>
      <c r="Y48" s="18" t="n">
        <v>450.76849273</v>
      </c>
      <c r="Z48" s="20" t="n">
        <v>49.33978729</v>
      </c>
    </row>
    <row r="49" spans="1:26">
      <c r="A49" s="15" t="s">
        <v>446</v>
      </c>
      <c r="B49" s="17" t="n">
        <v>6349</v>
      </c>
      <c r="C49" s="18">
        <f>(52.0/B49*100)</f>
        <v/>
      </c>
      <c r="D49" s="19" t="n">
        <v>6297</v>
      </c>
      <c r="E49" s="18" t="n">
        <v>440.26775096</v>
      </c>
      <c r="F49" s="20" t="n">
        <v>45.59278466</v>
      </c>
      <c r="G49" s="18" t="n">
        <v>415.20599249</v>
      </c>
      <c r="H49" s="20" t="n">
        <v>9.534038219999999</v>
      </c>
      <c r="I49" s="18" t="n">
        <v>409.22504636</v>
      </c>
      <c r="J49" s="20" t="n">
        <v>8.806548530000001</v>
      </c>
      <c r="K49" s="18" t="n">
        <v>410.09663303</v>
      </c>
      <c r="L49" s="20" t="n">
        <v>8.225896820000001</v>
      </c>
      <c r="M49" s="18" t="n">
        <v>407.95827229</v>
      </c>
      <c r="N49" s="20" t="n">
        <v>7.89832484</v>
      </c>
      <c r="O49" s="18" t="n">
        <v>406.37652368</v>
      </c>
      <c r="P49" s="20" t="n">
        <v>5.80401659</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n">
        <v>379.17117334</v>
      </c>
      <c r="F50" s="20" t="n">
        <v>17.96023253</v>
      </c>
      <c r="G50" s="18" t="n">
        <v>389.18898713</v>
      </c>
      <c r="H50" s="20" t="n">
        <v>5.39413855</v>
      </c>
      <c r="I50" s="18" t="n">
        <v>398.20531736</v>
      </c>
      <c r="J50" s="20" t="n">
        <v>6.96573109</v>
      </c>
      <c r="K50" s="18" t="n">
        <v>395.85708015</v>
      </c>
      <c r="L50" s="20" t="n">
        <v>8.082476550000001</v>
      </c>
      <c r="M50" s="18" t="n">
        <v>390.71003171</v>
      </c>
      <c r="N50" s="20" t="n">
        <v>6.81582358</v>
      </c>
      <c r="O50" s="18" t="n">
        <v>389.75558495</v>
      </c>
      <c r="P50" s="20" t="n">
        <v>6.46787673</v>
      </c>
      <c r="Q50" s="18" t="s">
        <v>404</v>
      </c>
      <c r="R50" s="20" t="s">
        <v>404</v>
      </c>
      <c r="S50" s="18" t="s">
        <v>404</v>
      </c>
      <c r="T50" s="20" t="s">
        <v>404</v>
      </c>
      <c r="U50" s="18" t="s">
        <v>404</v>
      </c>
      <c r="V50" s="20" t="s">
        <v>404</v>
      </c>
      <c r="W50" s="18" t="s">
        <v>404</v>
      </c>
      <c r="X50" s="20" t="s">
        <v>404</v>
      </c>
      <c r="Y50" s="18" t="n">
        <v>386.73000079</v>
      </c>
      <c r="Z50" s="20" t="n">
        <v>9.677954850000001</v>
      </c>
    </row>
    <row r="51" spans="1:26">
      <c r="A51" s="15" t="s">
        <v>448</v>
      </c>
      <c r="B51" s="17" t="n">
        <v>6866</v>
      </c>
      <c r="C51" s="18">
        <f>(0.0/B51*100)</f>
        <v/>
      </c>
      <c r="D51" s="19" t="n">
        <v>6866</v>
      </c>
      <c r="E51" s="18" t="n">
        <v>396.658623</v>
      </c>
      <c r="F51" s="20" t="n">
        <v>9.074302729999999</v>
      </c>
      <c r="G51" s="18" t="n">
        <v>398.93480676</v>
      </c>
      <c r="H51" s="20" t="n">
        <v>9.268874820000001</v>
      </c>
      <c r="I51" s="18" t="n">
        <v>401.79795861</v>
      </c>
      <c r="J51" s="20" t="n">
        <v>6.69740598</v>
      </c>
      <c r="K51" s="18" t="n">
        <v>401.38019979</v>
      </c>
      <c r="L51" s="20" t="n">
        <v>6.76220815</v>
      </c>
      <c r="M51" s="18" t="n">
        <v>400.30397516</v>
      </c>
      <c r="N51" s="20" t="n">
        <v>7.17253854</v>
      </c>
      <c r="O51" s="18" t="n">
        <v>399.11960655</v>
      </c>
      <c r="P51" s="20" t="n">
        <v>5.46741655</v>
      </c>
      <c r="Q51" s="18" t="s">
        <v>404</v>
      </c>
      <c r="R51" s="20" t="s">
        <v>404</v>
      </c>
      <c r="S51" s="18" t="s">
        <v>404</v>
      </c>
      <c r="T51" s="20" t="s">
        <v>404</v>
      </c>
      <c r="U51" s="18" t="s">
        <v>404</v>
      </c>
      <c r="V51" s="20" t="s">
        <v>404</v>
      </c>
      <c r="W51" s="18" t="s">
        <v>404</v>
      </c>
      <c r="X51" s="20" t="s">
        <v>404</v>
      </c>
      <c r="Y51" s="18" t="n">
        <v>394.16451</v>
      </c>
      <c r="Z51" s="20" t="n">
        <v>16.61093545</v>
      </c>
    </row>
    <row r="52" spans="1:26">
      <c r="A52" s="15" t="s">
        <v>449</v>
      </c>
      <c r="B52" s="17" t="n">
        <v>5809</v>
      </c>
      <c r="C52" s="18">
        <f>(0.0/B52*100)</f>
        <v/>
      </c>
      <c r="D52" s="19" t="n">
        <v>5809</v>
      </c>
      <c r="E52" s="18" t="n">
        <v>443.41601392</v>
      </c>
      <c r="F52" s="20" t="n">
        <v>8.103550309999999</v>
      </c>
      <c r="G52" s="18" t="n">
        <v>459.77619345</v>
      </c>
      <c r="H52" s="20" t="n">
        <v>17.71519554</v>
      </c>
      <c r="I52" s="18" t="n">
        <v>480.97000505</v>
      </c>
      <c r="J52" s="20" t="n">
        <v>8.29977869</v>
      </c>
      <c r="K52" s="18" t="n">
        <v>460.3415736</v>
      </c>
      <c r="L52" s="20" t="n">
        <v>7.27976065</v>
      </c>
      <c r="M52" s="18" t="n">
        <v>468.38879738</v>
      </c>
      <c r="N52" s="20" t="n">
        <v>8.8543352</v>
      </c>
      <c r="O52" s="18" t="n">
        <v>449.90978274</v>
      </c>
      <c r="P52" s="20" t="n">
        <v>8.180065539999999</v>
      </c>
      <c r="Q52" s="18" t="s">
        <v>404</v>
      </c>
      <c r="R52" s="20" t="s">
        <v>404</v>
      </c>
      <c r="S52" s="18" t="s">
        <v>404</v>
      </c>
      <c r="T52" s="20" t="s">
        <v>404</v>
      </c>
      <c r="U52" s="18" t="s">
        <v>404</v>
      </c>
      <c r="V52" s="20" t="s">
        <v>404</v>
      </c>
      <c r="W52" s="18" t="s">
        <v>404</v>
      </c>
      <c r="X52" s="20" t="s">
        <v>404</v>
      </c>
      <c r="Y52" s="18" t="n">
        <v>420.16253333</v>
      </c>
      <c r="Z52" s="20" t="n">
        <v>17.96035804</v>
      </c>
    </row>
    <row r="53" spans="1:26">
      <c r="A53" s="15" t="s">
        <v>450</v>
      </c>
      <c r="B53" s="17" t="n">
        <v>5571</v>
      </c>
      <c r="C53" s="18">
        <f>(0.0/B53*100)</f>
        <v/>
      </c>
      <c r="D53" s="19" t="n">
        <v>5571</v>
      </c>
      <c r="E53" s="18" t="s">
        <v>404</v>
      </c>
      <c r="F53" s="20" t="s">
        <v>404</v>
      </c>
      <c r="G53" s="18" t="n">
        <v>426.33888948</v>
      </c>
      <c r="H53" s="20" t="n">
        <v>5.24168505</v>
      </c>
      <c r="I53" s="18" t="n">
        <v>441.61235625</v>
      </c>
      <c r="J53" s="20" t="n">
        <v>2.45082235</v>
      </c>
      <c r="K53" s="18" t="n">
        <v>442.15721382</v>
      </c>
      <c r="L53" s="20" t="n">
        <v>3.58120873</v>
      </c>
      <c r="M53" s="18" t="n">
        <v>436.19409183</v>
      </c>
      <c r="N53" s="20" t="n">
        <v>3.56059626</v>
      </c>
      <c r="O53" s="18" t="n">
        <v>433.04674785</v>
      </c>
      <c r="P53" s="20" t="n">
        <v>3.57580016</v>
      </c>
      <c r="Q53" s="18" t="s">
        <v>404</v>
      </c>
      <c r="R53" s="20" t="s">
        <v>404</v>
      </c>
      <c r="S53" s="18" t="s">
        <v>404</v>
      </c>
      <c r="T53" s="20" t="s">
        <v>404</v>
      </c>
      <c r="U53" s="18" t="s">
        <v>404</v>
      </c>
      <c r="V53" s="20" t="s">
        <v>404</v>
      </c>
      <c r="W53" s="18" t="s">
        <v>404</v>
      </c>
      <c r="X53" s="20" t="s">
        <v>404</v>
      </c>
      <c r="Y53" s="18" t="n">
        <v>412.92648556</v>
      </c>
      <c r="Z53" s="20" t="n">
        <v>6.54489837</v>
      </c>
    </row>
    <row r="54" spans="1:26">
      <c r="A54" s="15" t="s">
        <v>451</v>
      </c>
      <c r="B54" s="17" t="n">
        <v>4740</v>
      </c>
      <c r="C54" s="18">
        <f>(199.0/B54*100)</f>
        <v/>
      </c>
      <c r="D54" s="19" t="n">
        <v>4541</v>
      </c>
      <c r="E54" s="18" t="n">
        <v>333.35417604</v>
      </c>
      <c r="F54" s="20" t="n">
        <v>9.8980525</v>
      </c>
      <c r="G54" s="18" t="n">
        <v>323.0000558</v>
      </c>
      <c r="H54" s="20" t="n">
        <v>11.33849782</v>
      </c>
      <c r="I54" s="18" t="n">
        <v>321.5103779</v>
      </c>
      <c r="J54" s="20" t="n">
        <v>11.56479682</v>
      </c>
      <c r="K54" s="18" t="n">
        <v>319.650973</v>
      </c>
      <c r="L54" s="20" t="n">
        <v>6.78937265</v>
      </c>
      <c r="M54" s="18" t="n">
        <v>342.29494198</v>
      </c>
      <c r="N54" s="20" t="n">
        <v>9.330467840000001</v>
      </c>
      <c r="O54" s="18" t="n">
        <v>329.23735829</v>
      </c>
      <c r="P54" s="20" t="n">
        <v>6.40877563</v>
      </c>
      <c r="Q54" s="18" t="s">
        <v>404</v>
      </c>
      <c r="R54" s="20" t="s">
        <v>404</v>
      </c>
      <c r="S54" s="18" t="s">
        <v>404</v>
      </c>
      <c r="T54" s="20" t="s">
        <v>404</v>
      </c>
      <c r="U54" s="18" t="s">
        <v>404</v>
      </c>
      <c r="V54" s="20" t="s">
        <v>404</v>
      </c>
      <c r="W54" s="18" t="s">
        <v>404</v>
      </c>
      <c r="X54" s="20" t="s">
        <v>404</v>
      </c>
      <c r="Y54" s="18" t="n">
        <v>306.29486742</v>
      </c>
      <c r="Z54" s="20" t="n">
        <v>11.6867809</v>
      </c>
    </row>
    <row r="55" spans="1:26">
      <c r="A55" s="15" t="s">
        <v>452</v>
      </c>
      <c r="B55" s="17" t="n">
        <v>5316</v>
      </c>
      <c r="C55" s="18">
        <f>(43.0/B55*100)</f>
        <v/>
      </c>
      <c r="D55" s="19" t="n">
        <v>5273</v>
      </c>
      <c r="E55" s="18" t="n">
        <v>344.39832182</v>
      </c>
      <c r="F55" s="20" t="n">
        <v>32.82487409</v>
      </c>
      <c r="G55" s="18" t="n">
        <v>390.35154519</v>
      </c>
      <c r="H55" s="20" t="n">
        <v>10.09422304</v>
      </c>
      <c r="I55" s="18" t="n">
        <v>415.34330993</v>
      </c>
      <c r="J55" s="20" t="n">
        <v>20.20721459</v>
      </c>
      <c r="K55" s="18" t="n">
        <v>404.23910673</v>
      </c>
      <c r="L55" s="20" t="n">
        <v>7.58803994</v>
      </c>
      <c r="M55" s="18" t="n">
        <v>406.30893037</v>
      </c>
      <c r="N55" s="20" t="n">
        <v>6.35045135</v>
      </c>
      <c r="O55" s="18" t="n">
        <v>404.17610776</v>
      </c>
      <c r="P55" s="20" t="n">
        <v>4.39317766</v>
      </c>
      <c r="Q55" s="18" t="s">
        <v>404</v>
      </c>
      <c r="R55" s="20" t="s">
        <v>404</v>
      </c>
      <c r="S55" s="18" t="s">
        <v>404</v>
      </c>
      <c r="T55" s="20" t="s">
        <v>404</v>
      </c>
      <c r="U55" s="18" t="s">
        <v>404</v>
      </c>
      <c r="V55" s="20" t="s">
        <v>404</v>
      </c>
      <c r="W55" s="18" t="s">
        <v>404</v>
      </c>
      <c r="X55" s="20" t="s">
        <v>404</v>
      </c>
      <c r="Y55" s="18" t="n">
        <v>366.75234568</v>
      </c>
      <c r="Z55" s="20" t="n">
        <v>13.62379916</v>
      </c>
    </row>
    <row r="56" spans="1:26">
      <c r="A56" s="15" t="s">
        <v>453</v>
      </c>
      <c r="B56" s="17" t="n">
        <v>5359</v>
      </c>
      <c r="C56" s="18">
        <f>(0.0/B56*100)</f>
        <v/>
      </c>
      <c r="D56" s="19" t="n">
        <v>5359</v>
      </c>
      <c r="E56" s="18" t="s">
        <v>404</v>
      </c>
      <c r="F56" s="20" t="s">
        <v>404</v>
      </c>
      <c r="G56" s="18" t="n">
        <v>552.01654443</v>
      </c>
      <c r="H56" s="20" t="n">
        <v>10.09510873</v>
      </c>
      <c r="I56" s="18" t="n">
        <v>545.78335443</v>
      </c>
      <c r="J56" s="20" t="n">
        <v>7.10276339</v>
      </c>
      <c r="K56" s="18" t="n">
        <v>548.45693406</v>
      </c>
      <c r="L56" s="20" t="n">
        <v>9.597282890000001</v>
      </c>
      <c r="M56" s="18" t="n">
        <v>558.45844784</v>
      </c>
      <c r="N56" s="20" t="n">
        <v>15.64221154</v>
      </c>
      <c r="O56" s="18" t="n">
        <v>541.96917727</v>
      </c>
      <c r="P56" s="20" t="n">
        <v>14.35005613</v>
      </c>
      <c r="Q56" s="18" t="s">
        <v>404</v>
      </c>
      <c r="R56" s="20" t="s">
        <v>404</v>
      </c>
      <c r="S56" s="18" t="s">
        <v>404</v>
      </c>
      <c r="T56" s="20" t="s">
        <v>404</v>
      </c>
      <c r="U56" s="18" t="s">
        <v>404</v>
      </c>
      <c r="V56" s="20" t="s">
        <v>404</v>
      </c>
      <c r="W56" s="18" t="s">
        <v>404</v>
      </c>
      <c r="X56" s="20" t="s">
        <v>404</v>
      </c>
      <c r="Y56" s="18" t="n">
        <v>541.49604245</v>
      </c>
      <c r="Z56" s="20" t="n">
        <v>12.3321896</v>
      </c>
    </row>
    <row r="57" spans="1:26">
      <c r="A57" s="15" t="s">
        <v>454</v>
      </c>
      <c r="B57" s="17" t="n">
        <v>6513</v>
      </c>
      <c r="C57" s="18">
        <f>(0.0/B57*100)</f>
        <v/>
      </c>
      <c r="D57" s="19" t="n">
        <v>6513</v>
      </c>
      <c r="E57" s="18" t="n">
        <v>347.31036166</v>
      </c>
      <c r="F57" s="20" t="n">
        <v>18.88917415</v>
      </c>
      <c r="G57" s="18" t="n">
        <v>402.51327009</v>
      </c>
      <c r="H57" s="20" t="n">
        <v>12.95322031</v>
      </c>
      <c r="I57" s="18" t="n">
        <v>369.77899233</v>
      </c>
      <c r="J57" s="20" t="n">
        <v>8.95858258</v>
      </c>
      <c r="K57" s="18" t="n">
        <v>382.99101489</v>
      </c>
      <c r="L57" s="20" t="n">
        <v>5.53989764</v>
      </c>
      <c r="M57" s="18" t="n">
        <v>396.07335005</v>
      </c>
      <c r="N57" s="20" t="n">
        <v>8.67153433</v>
      </c>
      <c r="O57" s="18" t="n">
        <v>397.21181328</v>
      </c>
      <c r="P57" s="20" t="n">
        <v>10.76186343</v>
      </c>
      <c r="Q57" s="18" t="s">
        <v>404</v>
      </c>
      <c r="R57" s="20" t="s">
        <v>404</v>
      </c>
      <c r="S57" s="18" t="s">
        <v>404</v>
      </c>
      <c r="T57" s="20" t="s">
        <v>404</v>
      </c>
      <c r="U57" s="18" t="s">
        <v>404</v>
      </c>
      <c r="V57" s="20" t="s">
        <v>404</v>
      </c>
      <c r="W57" s="18" t="n">
        <v>385.02496473</v>
      </c>
      <c r="X57" s="20" t="n">
        <v>11.28065158</v>
      </c>
      <c r="Y57" s="18" t="n">
        <v>347.782675</v>
      </c>
      <c r="Z57" s="20" t="n">
        <v>9.633842230000001</v>
      </c>
    </row>
    <row r="58" spans="1:26">
      <c r="A58" s="15" t="s">
        <v>455</v>
      </c>
      <c r="B58" s="17" t="n">
        <v>7267</v>
      </c>
      <c r="C58" s="18">
        <f>(0.0/B58*100)</f>
        <v/>
      </c>
      <c r="D58" s="19" t="n">
        <v>7267</v>
      </c>
      <c r="E58" s="18" t="n">
        <v>365.09993586</v>
      </c>
      <c r="F58" s="20" t="n">
        <v>6.95319397</v>
      </c>
      <c r="G58" s="18" t="n">
        <v>394.65416633</v>
      </c>
      <c r="H58" s="20" t="n">
        <v>20.64896395</v>
      </c>
      <c r="I58" s="18" t="n">
        <v>371.14745426</v>
      </c>
      <c r="J58" s="20" t="n">
        <v>8.48841606</v>
      </c>
      <c r="K58" s="18" t="n">
        <v>378.86608486</v>
      </c>
      <c r="L58" s="20" t="n">
        <v>8.47367247</v>
      </c>
      <c r="M58" s="18" t="n">
        <v>383.95308365</v>
      </c>
      <c r="N58" s="20" t="n">
        <v>7.44548806</v>
      </c>
      <c r="O58" s="18" t="n">
        <v>380.0704353</v>
      </c>
      <c r="P58" s="20" t="n">
        <v>3.69507694</v>
      </c>
      <c r="Q58" s="18" t="s">
        <v>404</v>
      </c>
      <c r="R58" s="20" t="s">
        <v>404</v>
      </c>
      <c r="S58" s="18" t="s">
        <v>404</v>
      </c>
      <c r="T58" s="20" t="s">
        <v>404</v>
      </c>
      <c r="U58" s="18" t="s">
        <v>404</v>
      </c>
      <c r="V58" s="20" t="s">
        <v>404</v>
      </c>
      <c r="W58" s="18" t="s">
        <v>404</v>
      </c>
      <c r="X58" s="20" t="s">
        <v>404</v>
      </c>
      <c r="Y58" s="18" t="n">
        <v>349.38113329</v>
      </c>
      <c r="Z58" s="20" t="n">
        <v>12.38639318</v>
      </c>
    </row>
    <row r="59" spans="1:26">
      <c r="A59" s="15" t="s">
        <v>456</v>
      </c>
      <c r="B59" s="17" t="n">
        <v>4826</v>
      </c>
      <c r="C59" s="18">
        <f>(0.0/B59*100)</f>
        <v/>
      </c>
      <c r="D59" s="19" t="n">
        <v>4826</v>
      </c>
      <c r="E59" s="18" t="s">
        <v>404</v>
      </c>
      <c r="F59" s="20" t="s">
        <v>404</v>
      </c>
      <c r="G59" s="18" t="n">
        <v>368.25910581</v>
      </c>
      <c r="H59" s="20" t="n">
        <v>7.05457083</v>
      </c>
      <c r="I59" s="18" t="n">
        <v>345.43372858</v>
      </c>
      <c r="J59" s="20" t="n">
        <v>4.66712653</v>
      </c>
      <c r="K59" s="18" t="n">
        <v>384.51988538</v>
      </c>
      <c r="L59" s="20" t="n">
        <v>4.34823455</v>
      </c>
      <c r="M59" s="18" t="n">
        <v>353.13148521</v>
      </c>
      <c r="N59" s="20" t="n">
        <v>3.27502946</v>
      </c>
      <c r="O59" s="18" t="n">
        <v>357.74003123</v>
      </c>
      <c r="P59" s="20" t="n">
        <v>2.5533699</v>
      </c>
      <c r="Q59" s="18" t="s">
        <v>404</v>
      </c>
      <c r="R59" s="20" t="s">
        <v>404</v>
      </c>
      <c r="S59" s="18" t="s">
        <v>404</v>
      </c>
      <c r="T59" s="20" t="s">
        <v>404</v>
      </c>
      <c r="U59" s="18" t="s">
        <v>404</v>
      </c>
      <c r="V59" s="20" t="s">
        <v>404</v>
      </c>
      <c r="W59" s="18" t="s">
        <v>404</v>
      </c>
      <c r="X59" s="20" t="s">
        <v>404</v>
      </c>
      <c r="Y59" s="18" t="n">
        <v>363.15125421</v>
      </c>
      <c r="Z59" s="20" t="n">
        <v>34.79052474</v>
      </c>
    </row>
    <row r="60" spans="1:26">
      <c r="A60" s="15" t="s">
        <v>457</v>
      </c>
      <c r="B60" s="17" t="n">
        <v>4546</v>
      </c>
      <c r="C60" s="18">
        <f>(0.0/B60*100)</f>
        <v/>
      </c>
      <c r="D60" s="19" t="n">
        <v>4546</v>
      </c>
      <c r="E60" s="18" t="n">
        <v>314.37565663</v>
      </c>
      <c r="F60" s="20" t="n">
        <v>32.29490207</v>
      </c>
      <c r="G60" s="18" t="n">
        <v>392.78579533</v>
      </c>
      <c r="H60" s="20" t="n">
        <v>17.63279654</v>
      </c>
      <c r="I60" s="18" t="n">
        <v>411.3030936</v>
      </c>
      <c r="J60" s="20" t="n">
        <v>21.85841445</v>
      </c>
      <c r="K60" s="18" t="n">
        <v>398.59590948</v>
      </c>
      <c r="L60" s="20" t="n">
        <v>10.63292956</v>
      </c>
      <c r="M60" s="18" t="n">
        <v>385.19626524</v>
      </c>
      <c r="N60" s="20" t="n">
        <v>11.22407299</v>
      </c>
      <c r="O60" s="18" t="n">
        <v>403.53083587</v>
      </c>
      <c r="P60" s="20" t="n">
        <v>6.0892444</v>
      </c>
      <c r="Q60" s="18" t="s">
        <v>404</v>
      </c>
      <c r="R60" s="20" t="s">
        <v>404</v>
      </c>
      <c r="S60" s="18" t="s">
        <v>404</v>
      </c>
      <c r="T60" s="20" t="s">
        <v>404</v>
      </c>
      <c r="U60" s="18" t="s">
        <v>404</v>
      </c>
      <c r="V60" s="20" t="s">
        <v>404</v>
      </c>
      <c r="W60" s="18" t="s">
        <v>404</v>
      </c>
      <c r="X60" s="20" t="s">
        <v>404</v>
      </c>
      <c r="Y60" s="18" t="n">
        <v>381.63516882</v>
      </c>
      <c r="Z60" s="20" t="n">
        <v>11.35773202</v>
      </c>
    </row>
    <row r="61" spans="1:26">
      <c r="A61" s="15" t="s">
        <v>458</v>
      </c>
      <c r="B61" s="17" t="n">
        <v>6525</v>
      </c>
      <c r="C61" s="18">
        <f>(0.0/B61*100)</f>
        <v/>
      </c>
      <c r="D61" s="19" t="n">
        <v>6525</v>
      </c>
      <c r="E61" s="18" t="n">
        <v>440.57098585</v>
      </c>
      <c r="F61" s="20" t="n">
        <v>18.36094998</v>
      </c>
      <c r="G61" s="18" t="n">
        <v>495.13998713</v>
      </c>
      <c r="H61" s="20" t="n">
        <v>9.267218189999999</v>
      </c>
      <c r="I61" s="18" t="n">
        <v>477.32438675</v>
      </c>
      <c r="J61" s="20" t="n">
        <v>6.45683923</v>
      </c>
      <c r="K61" s="18" t="n">
        <v>477.74685741</v>
      </c>
      <c r="L61" s="20" t="n">
        <v>4.21007426</v>
      </c>
      <c r="M61" s="18" t="n">
        <v>483.88388637</v>
      </c>
      <c r="N61" s="20" t="n">
        <v>7.30751272</v>
      </c>
      <c r="O61" s="18" t="n">
        <v>466.02169545</v>
      </c>
      <c r="P61" s="20" t="n">
        <v>5.96980266</v>
      </c>
      <c r="Q61" s="18" t="s">
        <v>404</v>
      </c>
      <c r="R61" s="20" t="s">
        <v>404</v>
      </c>
      <c r="S61" s="18" t="s">
        <v>404</v>
      </c>
      <c r="T61" s="20" t="s">
        <v>404</v>
      </c>
      <c r="U61" s="18" t="s">
        <v>404</v>
      </c>
      <c r="V61" s="20" t="s">
        <v>404</v>
      </c>
      <c r="W61" s="18" t="s">
        <v>404</v>
      </c>
      <c r="X61" s="20" t="s">
        <v>404</v>
      </c>
      <c r="Y61" s="18" t="n">
        <v>425.98955243</v>
      </c>
      <c r="Z61" s="20" t="n">
        <v>20.96356653</v>
      </c>
    </row>
    <row r="62" spans="1:26">
      <c r="A62" s="15" t="s">
        <v>459</v>
      </c>
      <c r="B62" s="17" t="n">
        <v>4476</v>
      </c>
      <c r="C62" s="18">
        <f>(0.0/B62*100)</f>
        <v/>
      </c>
      <c r="D62" s="19" t="n">
        <v>4476</v>
      </c>
      <c r="E62" s="18" t="n">
        <v>444.1083564</v>
      </c>
      <c r="F62" s="20" t="n">
        <v>15.51674236</v>
      </c>
      <c r="G62" s="18" t="n">
        <v>563.5980839</v>
      </c>
      <c r="H62" s="20" t="n">
        <v>4.34759355</v>
      </c>
      <c r="I62" s="18" t="n">
        <v>533.6208655</v>
      </c>
      <c r="J62" s="20" t="n">
        <v>2.20777781</v>
      </c>
      <c r="K62" s="18" t="n">
        <v>550.18774952</v>
      </c>
      <c r="L62" s="20" t="n">
        <v>2.13930062</v>
      </c>
      <c r="M62" s="18" t="n">
        <v>531.0272111199999</v>
      </c>
      <c r="N62" s="20" t="n">
        <v>4.32435748</v>
      </c>
      <c r="O62" s="18" t="n">
        <v>558.80220489</v>
      </c>
      <c r="P62" s="20" t="n">
        <v>2.3400236</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s">
        <v>404</v>
      </c>
      <c r="F63" s="20" t="s">
        <v>404</v>
      </c>
      <c r="G63" s="18" t="n">
        <v>360.70991246</v>
      </c>
      <c r="H63" s="20" t="n">
        <v>7.4805308</v>
      </c>
      <c r="I63" s="18" t="n">
        <v>352.05016598</v>
      </c>
      <c r="J63" s="20" t="n">
        <v>6.54283163</v>
      </c>
      <c r="K63" s="18" t="n">
        <v>352.2408553</v>
      </c>
      <c r="L63" s="20" t="n">
        <v>2.88974327</v>
      </c>
      <c r="M63" s="18" t="n">
        <v>380.73456799</v>
      </c>
      <c r="N63" s="20" t="n">
        <v>3.01655865</v>
      </c>
      <c r="O63" s="18" t="n">
        <v>375.82747583</v>
      </c>
      <c r="P63" s="20" t="n">
        <v>2.49827277</v>
      </c>
      <c r="Q63" s="18" t="s">
        <v>404</v>
      </c>
      <c r="R63" s="20" t="s">
        <v>404</v>
      </c>
      <c r="S63" s="18" t="s">
        <v>404</v>
      </c>
      <c r="T63" s="20" t="s">
        <v>404</v>
      </c>
      <c r="U63" s="18" t="s">
        <v>404</v>
      </c>
      <c r="V63" s="20" t="s">
        <v>404</v>
      </c>
      <c r="W63" s="18" t="s">
        <v>404</v>
      </c>
      <c r="X63" s="20" t="s">
        <v>404</v>
      </c>
      <c r="Y63" s="18" t="n">
        <v>389.11204402</v>
      </c>
      <c r="Z63" s="20" t="n">
        <v>5.41286091</v>
      </c>
    </row>
    <row r="64" spans="1:26">
      <c r="A64" s="15" t="s">
        <v>461</v>
      </c>
      <c r="B64" s="17" t="n">
        <v>3634</v>
      </c>
      <c r="C64" s="18">
        <f>(27.0/B64*100)</f>
        <v/>
      </c>
      <c r="D64" s="19" t="n">
        <v>3607</v>
      </c>
      <c r="E64" s="18" t="s">
        <v>404</v>
      </c>
      <c r="F64" s="20" t="s">
        <v>404</v>
      </c>
      <c r="G64" s="18" t="n">
        <v>495.60092556</v>
      </c>
      <c r="H64" s="20" t="n">
        <v>8.18148729</v>
      </c>
      <c r="I64" s="18" t="n">
        <v>400.44217752</v>
      </c>
      <c r="J64" s="20" t="n">
        <v>10.61859138</v>
      </c>
      <c r="K64" s="18" t="n">
        <v>486.70413446</v>
      </c>
      <c r="L64" s="20" t="n">
        <v>3.2444644</v>
      </c>
      <c r="M64" s="18" t="n">
        <v>478.24834351</v>
      </c>
      <c r="N64" s="20" t="n">
        <v>2.74604393</v>
      </c>
      <c r="O64" s="18" t="n">
        <v>478.06008758</v>
      </c>
      <c r="P64" s="20" t="n">
        <v>2.67250346</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427.97035345</v>
      </c>
      <c r="F65" s="20" t="n">
        <v>25.11041434</v>
      </c>
      <c r="G65" s="18" t="n">
        <v>426.37559392</v>
      </c>
      <c r="H65" s="20" t="n">
        <v>13.05864133</v>
      </c>
      <c r="I65" s="18" t="n">
        <v>427.9834093</v>
      </c>
      <c r="J65" s="20" t="n">
        <v>10.20048934</v>
      </c>
      <c r="K65" s="18" t="n">
        <v>411.63885425</v>
      </c>
      <c r="L65" s="20" t="n">
        <v>7.6037532</v>
      </c>
      <c r="M65" s="18" t="n">
        <v>423.50095065</v>
      </c>
      <c r="N65" s="20" t="n">
        <v>6.40432918</v>
      </c>
      <c r="O65" s="18" t="n">
        <v>418.7367496</v>
      </c>
      <c r="P65" s="20" t="n">
        <v>5.96776803</v>
      </c>
      <c r="Q65" s="18" t="s">
        <v>404</v>
      </c>
      <c r="R65" s="20" t="s">
        <v>404</v>
      </c>
      <c r="S65" s="18" t="s">
        <v>404</v>
      </c>
      <c r="T65" s="20" t="s">
        <v>404</v>
      </c>
      <c r="U65" s="18" t="s">
        <v>404</v>
      </c>
      <c r="V65" s="20" t="s">
        <v>404</v>
      </c>
      <c r="W65" s="18" t="s">
        <v>404</v>
      </c>
      <c r="X65" s="20" t="s">
        <v>404</v>
      </c>
      <c r="Y65" s="18" t="n">
        <v>391.42743899</v>
      </c>
      <c r="Z65" s="20" t="n">
        <v>8.93892567</v>
      </c>
    </row>
    <row r="66" spans="1:26">
      <c r="A66" s="15" t="s">
        <v>463</v>
      </c>
      <c r="B66" s="17" t="n">
        <v>5665</v>
      </c>
      <c r="C66" s="18">
        <f>(0.0/B66*100)</f>
        <v/>
      </c>
      <c r="D66" s="19" t="n">
        <v>5665</v>
      </c>
      <c r="E66" s="18" t="s">
        <v>404</v>
      </c>
      <c r="F66" s="20" t="s">
        <v>404</v>
      </c>
      <c r="G66" s="18" t="n">
        <v>424.24681871</v>
      </c>
      <c r="H66" s="20" t="n">
        <v>15.2148765</v>
      </c>
      <c r="I66" s="18" t="n">
        <v>401.97522816</v>
      </c>
      <c r="J66" s="20" t="n">
        <v>3.84266801</v>
      </c>
      <c r="K66" s="18" t="n">
        <v>409.62419994</v>
      </c>
      <c r="L66" s="20" t="n">
        <v>2.57786182</v>
      </c>
      <c r="M66" s="18" t="n">
        <v>444.80654813</v>
      </c>
      <c r="N66" s="20" t="n">
        <v>2.36172479</v>
      </c>
      <c r="O66" s="18" t="n">
        <v>408.01430758</v>
      </c>
      <c r="P66" s="20" t="n">
        <v>2.378263</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358.91182428</v>
      </c>
      <c r="F67" s="20" t="n">
        <v>7.3466049</v>
      </c>
      <c r="G67" s="18" t="n">
        <v>365.50307986</v>
      </c>
      <c r="H67" s="20" t="n">
        <v>8.25979684</v>
      </c>
      <c r="I67" s="18" t="n">
        <v>385.9698982</v>
      </c>
      <c r="J67" s="20" t="n">
        <v>7.46931198</v>
      </c>
      <c r="K67" s="18" t="n">
        <v>393.91919556</v>
      </c>
      <c r="L67" s="20" t="n">
        <v>7.26967618</v>
      </c>
      <c r="M67" s="18" t="n">
        <v>394.74330401</v>
      </c>
      <c r="N67" s="20" t="n">
        <v>7.90592552</v>
      </c>
      <c r="O67" s="18" t="n">
        <v>402.18791073</v>
      </c>
      <c r="P67" s="20" t="n">
        <v>6.96629465</v>
      </c>
      <c r="Q67" s="18" t="s">
        <v>404</v>
      </c>
      <c r="R67" s="20" t="s">
        <v>404</v>
      </c>
      <c r="S67" s="18" t="s">
        <v>404</v>
      </c>
      <c r="T67" s="20" t="s">
        <v>404</v>
      </c>
      <c r="U67" s="18" t="s">
        <v>404</v>
      </c>
      <c r="V67" s="20" t="s">
        <v>404</v>
      </c>
      <c r="W67" s="18" t="s">
        <v>404</v>
      </c>
      <c r="X67" s="20" t="s">
        <v>404</v>
      </c>
      <c r="Y67" s="18" t="n">
        <v>397.21857192</v>
      </c>
      <c r="Z67" s="20" t="n">
        <v>19.61995112</v>
      </c>
    </row>
    <row r="68" spans="1:26">
      <c r="A68" s="15" t="s">
        <v>465</v>
      </c>
      <c r="B68" s="17" t="n">
        <v>12083</v>
      </c>
      <c r="C68" s="18">
        <f>(0.0/B68*100)</f>
        <v/>
      </c>
      <c r="D68" s="19" t="n">
        <v>12083</v>
      </c>
      <c r="E68" s="18" t="s">
        <v>404</v>
      </c>
      <c r="F68" s="20" t="s">
        <v>404</v>
      </c>
      <c r="G68" s="18" t="n">
        <v>470.61595885</v>
      </c>
      <c r="H68" s="20" t="n">
        <v>4.45591606</v>
      </c>
      <c r="I68" s="18" t="n">
        <v>374.94052111</v>
      </c>
      <c r="J68" s="20" t="n">
        <v>3.92848579</v>
      </c>
      <c r="K68" s="18" t="n">
        <v>385.82354473</v>
      </c>
      <c r="L68" s="20" t="n">
        <v>3.06239296</v>
      </c>
      <c r="M68" s="18" t="n">
        <v>416.13124724</v>
      </c>
      <c r="N68" s="20" t="n">
        <v>1.86333118</v>
      </c>
      <c r="O68" s="18" t="n">
        <v>391.50404536</v>
      </c>
      <c r="P68" s="20" t="n">
        <v>1.66994929</v>
      </c>
      <c r="Q68" s="18" t="s">
        <v>404</v>
      </c>
      <c r="R68" s="20" t="s">
        <v>404</v>
      </c>
      <c r="S68" s="18" t="s">
        <v>404</v>
      </c>
      <c r="T68" s="20" t="s">
        <v>404</v>
      </c>
      <c r="U68" s="18" t="s">
        <v>404</v>
      </c>
      <c r="V68" s="20" t="s">
        <v>404</v>
      </c>
      <c r="W68" s="18" t="s">
        <v>404</v>
      </c>
      <c r="X68" s="20" t="s">
        <v>404</v>
      </c>
      <c r="Y68" s="18" t="n">
        <v>388.65250503</v>
      </c>
      <c r="Z68" s="20" t="n">
        <v>10.20159067</v>
      </c>
    </row>
    <row r="69" spans="1:26">
      <c r="A69" s="15" t="s">
        <v>466</v>
      </c>
      <c r="B69" s="17" t="n">
        <v>4876</v>
      </c>
      <c r="C69" s="18">
        <f>(0.0/B69*100)</f>
        <v/>
      </c>
      <c r="D69" s="19" t="n">
        <v>4876</v>
      </c>
      <c r="E69" s="18" t="n">
        <v>412.25995156</v>
      </c>
      <c r="F69" s="20" t="n">
        <v>18.10245763</v>
      </c>
      <c r="G69" s="18" t="n">
        <v>465.21254392</v>
      </c>
      <c r="H69" s="20" t="n">
        <v>10.7453127</v>
      </c>
      <c r="I69" s="18" t="n">
        <v>438.02082929</v>
      </c>
      <c r="J69" s="20" t="n">
        <v>10.82959807</v>
      </c>
      <c r="K69" s="18" t="n">
        <v>425.67230817</v>
      </c>
      <c r="L69" s="20" t="n">
        <v>10.15541573</v>
      </c>
      <c r="M69" s="18" t="n">
        <v>430.32361136</v>
      </c>
      <c r="N69" s="20" t="n">
        <v>9.0535198</v>
      </c>
      <c r="O69" s="18" t="n">
        <v>457.2490299</v>
      </c>
      <c r="P69" s="20" t="n">
        <v>7.29754104</v>
      </c>
      <c r="Q69" s="18" t="s">
        <v>404</v>
      </c>
      <c r="R69" s="20" t="s">
        <v>404</v>
      </c>
      <c r="S69" s="18" t="s">
        <v>404</v>
      </c>
      <c r="T69" s="20" t="s">
        <v>404</v>
      </c>
      <c r="U69" s="18" t="s">
        <v>404</v>
      </c>
      <c r="V69" s="20" t="s">
        <v>404</v>
      </c>
      <c r="W69" s="18" t="s">
        <v>404</v>
      </c>
      <c r="X69" s="20" t="s">
        <v>404</v>
      </c>
      <c r="Y69" s="18" t="n">
        <v>497.11569509</v>
      </c>
      <c r="Z69" s="20" t="n">
        <v>21.48821087</v>
      </c>
    </row>
    <row r="70" spans="1:26">
      <c r="A70" s="15" t="s">
        <v>467</v>
      </c>
      <c r="B70" s="17" t="n">
        <v>6036</v>
      </c>
      <c r="C70" s="18">
        <f>(0.0/B70*100)</f>
        <v/>
      </c>
      <c r="D70" s="19" t="n">
        <v>6036</v>
      </c>
      <c r="E70" s="18" t="n">
        <v>516.38268334</v>
      </c>
      <c r="F70" s="20" t="n">
        <v>25.59843608</v>
      </c>
      <c r="G70" s="18" t="n">
        <v>523.5443029</v>
      </c>
      <c r="H70" s="20" t="n">
        <v>14.8607191</v>
      </c>
      <c r="I70" s="18" t="n">
        <v>500.30805643</v>
      </c>
      <c r="J70" s="20" t="n">
        <v>8.99930795</v>
      </c>
      <c r="K70" s="18" t="n">
        <v>493.32915102</v>
      </c>
      <c r="L70" s="20" t="n">
        <v>5.03025765</v>
      </c>
      <c r="M70" s="18" t="n">
        <v>496.10052212</v>
      </c>
      <c r="N70" s="20" t="n">
        <v>5.59099552</v>
      </c>
      <c r="O70" s="18" t="n">
        <v>483.18122958</v>
      </c>
      <c r="P70" s="20" t="n">
        <v>6.91328396</v>
      </c>
      <c r="Q70" s="18" t="s">
        <v>404</v>
      </c>
      <c r="R70" s="20" t="s">
        <v>404</v>
      </c>
      <c r="S70" s="18" t="s">
        <v>404</v>
      </c>
      <c r="T70" s="20" t="s">
        <v>404</v>
      </c>
      <c r="U70" s="18" t="s">
        <v>404</v>
      </c>
      <c r="V70" s="20" t="s">
        <v>404</v>
      </c>
      <c r="W70" s="18" t="s">
        <v>404</v>
      </c>
      <c r="X70" s="20" t="s">
        <v>404</v>
      </c>
      <c r="Y70" s="18" t="n">
        <v>486.14931429</v>
      </c>
      <c r="Z70" s="20" t="n">
        <v>11.96308944</v>
      </c>
    </row>
    <row r="71" spans="1:26">
      <c r="A71" s="15" t="s">
        <v>468</v>
      </c>
      <c r="B71" s="17" t="n">
        <v>6115</v>
      </c>
      <c r="C71" s="18">
        <f>(0.0/B71*100)</f>
        <v/>
      </c>
      <c r="D71" s="19" t="n">
        <v>6115</v>
      </c>
      <c r="E71" s="18" t="s">
        <v>404</v>
      </c>
      <c r="F71" s="20" t="s">
        <v>404</v>
      </c>
      <c r="G71" s="18" t="n">
        <v>553.16166775</v>
      </c>
      <c r="H71" s="20" t="n">
        <v>5.29459619</v>
      </c>
      <c r="I71" s="18" t="n">
        <v>549.8111595300001</v>
      </c>
      <c r="J71" s="20" t="n">
        <v>3.36047857</v>
      </c>
      <c r="K71" s="18" t="n">
        <v>579.14530418</v>
      </c>
      <c r="L71" s="20" t="n">
        <v>2.74193851</v>
      </c>
      <c r="M71" s="18" t="n">
        <v>554.34451915</v>
      </c>
      <c r="N71" s="20" t="n">
        <v>3.06859966</v>
      </c>
      <c r="O71" s="18" t="n">
        <v>558.7424035</v>
      </c>
      <c r="P71" s="20" t="n">
        <v>3.19464465</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495.76581111</v>
      </c>
      <c r="F72" s="20" t="n">
        <v>8.89770942</v>
      </c>
      <c r="G72" s="18" t="n">
        <v>552.22605157</v>
      </c>
      <c r="H72" s="20" t="n">
        <v>13.75134653</v>
      </c>
      <c r="I72" s="18" t="n">
        <v>560.8052774400001</v>
      </c>
      <c r="J72" s="20" t="n">
        <v>10.20128611</v>
      </c>
      <c r="K72" s="18" t="n">
        <v>526.0117854600001</v>
      </c>
      <c r="L72" s="20" t="n">
        <v>6.36560509</v>
      </c>
      <c r="M72" s="18" t="n">
        <v>543.27066983</v>
      </c>
      <c r="N72" s="20" t="n">
        <v>13.04394997</v>
      </c>
      <c r="O72" s="18" t="n">
        <v>545.5332638899999</v>
      </c>
      <c r="P72" s="20" t="n">
        <v>11.56684778</v>
      </c>
      <c r="Q72" s="18" t="s">
        <v>404</v>
      </c>
      <c r="R72" s="20" t="s">
        <v>404</v>
      </c>
      <c r="S72" s="18" t="s">
        <v>404</v>
      </c>
      <c r="T72" s="20" t="s">
        <v>404</v>
      </c>
      <c r="U72" s="18" t="s">
        <v>404</v>
      </c>
      <c r="V72" s="20" t="s">
        <v>404</v>
      </c>
      <c r="W72" s="18" t="s">
        <v>404</v>
      </c>
      <c r="X72" s="20" t="s">
        <v>404</v>
      </c>
      <c r="Y72" s="18" t="n">
        <v>536.9015798200001</v>
      </c>
      <c r="Z72" s="20" t="n">
        <v>31.04921852</v>
      </c>
    </row>
    <row r="73" spans="1:26">
      <c r="A73" s="15" t="s">
        <v>470</v>
      </c>
      <c r="B73" s="17" t="n">
        <v>8249</v>
      </c>
      <c r="C73" s="18">
        <f>(0.0/B73*100)</f>
        <v/>
      </c>
      <c r="D73" s="19" t="n">
        <v>8249</v>
      </c>
      <c r="E73" s="18" t="n">
        <v>403.15765663</v>
      </c>
      <c r="F73" s="20" t="n">
        <v>12.8559041</v>
      </c>
      <c r="G73" s="18" t="n">
        <v>421.57148189</v>
      </c>
      <c r="H73" s="20" t="n">
        <v>9.30572418</v>
      </c>
      <c r="I73" s="18" t="n">
        <v>403.81630817</v>
      </c>
      <c r="J73" s="20" t="n">
        <v>9.44285679</v>
      </c>
      <c r="K73" s="18" t="n">
        <v>412.20754355</v>
      </c>
      <c r="L73" s="20" t="n">
        <v>4.770701</v>
      </c>
      <c r="M73" s="18" t="n">
        <v>418.78652723</v>
      </c>
      <c r="N73" s="20" t="n">
        <v>9.36446688</v>
      </c>
      <c r="O73" s="18" t="n">
        <v>428.39194214</v>
      </c>
      <c r="P73" s="20" t="n">
        <v>13.68417261</v>
      </c>
      <c r="Q73" s="18" t="s">
        <v>404</v>
      </c>
      <c r="R73" s="20" t="s">
        <v>404</v>
      </c>
      <c r="S73" s="18" t="s">
        <v>404</v>
      </c>
      <c r="T73" s="20" t="s">
        <v>404</v>
      </c>
      <c r="U73" s="18" t="s">
        <v>404</v>
      </c>
      <c r="V73" s="20" t="s">
        <v>404</v>
      </c>
      <c r="W73" s="18" t="s">
        <v>404</v>
      </c>
      <c r="X73" s="20" t="s">
        <v>404</v>
      </c>
      <c r="Y73" s="18" t="n">
        <v>407.89787394</v>
      </c>
      <c r="Z73" s="20" t="n">
        <v>14.94366428</v>
      </c>
    </row>
    <row r="74" spans="1:26">
      <c r="A74" s="15" t="s">
        <v>471</v>
      </c>
      <c r="B74" s="17" t="n">
        <v>4692</v>
      </c>
      <c r="C74" s="18">
        <f>(484.0/B74*100)</f>
        <v/>
      </c>
      <c r="D74" s="19" t="n">
        <v>4208</v>
      </c>
      <c r="E74" s="18" t="n">
        <v>391.4270271</v>
      </c>
      <c r="F74" s="20" t="n">
        <v>10.19730898</v>
      </c>
      <c r="G74" s="18" t="n">
        <v>371.72262538</v>
      </c>
      <c r="H74" s="20" t="n">
        <v>4.65680268</v>
      </c>
      <c r="I74" s="18" t="n">
        <v>442.87055354</v>
      </c>
      <c r="J74" s="20" t="n">
        <v>3.17431746</v>
      </c>
      <c r="K74" s="18" t="n">
        <v>422.38837951</v>
      </c>
      <c r="L74" s="20" t="n">
        <v>3.47532234</v>
      </c>
      <c r="M74" s="18" t="n">
        <v>415.70446592</v>
      </c>
      <c r="N74" s="20" t="n">
        <v>2.88907119</v>
      </c>
      <c r="O74" s="18" t="n">
        <v>404.78140955</v>
      </c>
      <c r="P74" s="20" t="n">
        <v>2.95575481</v>
      </c>
      <c r="Q74" s="18" t="s">
        <v>404</v>
      </c>
      <c r="R74" s="20" t="s">
        <v>404</v>
      </c>
      <c r="S74" s="18" t="s">
        <v>404</v>
      </c>
      <c r="T74" s="20" t="s">
        <v>404</v>
      </c>
      <c r="U74" s="18" t="s">
        <v>404</v>
      </c>
      <c r="V74" s="20" t="s">
        <v>404</v>
      </c>
      <c r="W74" s="18" t="s">
        <v>404</v>
      </c>
      <c r="X74" s="20" t="s">
        <v>404</v>
      </c>
      <c r="Y74" s="18" t="n">
        <v>358.15941604</v>
      </c>
      <c r="Z74" s="20" t="n">
        <v>11.65197842</v>
      </c>
    </row>
    <row r="75" spans="1:26">
      <c r="A75" s="15" t="s">
        <v>472</v>
      </c>
      <c r="B75" s="17" t="n">
        <v>5375</v>
      </c>
      <c r="C75" s="18">
        <f>(483.0/B75*100)</f>
        <v/>
      </c>
      <c r="D75" s="19" t="n">
        <v>4892</v>
      </c>
      <c r="E75" s="18" t="n">
        <v>325.21939396</v>
      </c>
      <c r="F75" s="20" t="n">
        <v>15.92578674</v>
      </c>
      <c r="G75" s="18" t="n">
        <v>365.97143907</v>
      </c>
      <c r="H75" s="20" t="n">
        <v>15.01194797</v>
      </c>
      <c r="I75" s="18" t="n">
        <v>380.16325251</v>
      </c>
      <c r="J75" s="20" t="n">
        <v>9.95156686</v>
      </c>
      <c r="K75" s="18" t="n">
        <v>384.12651316</v>
      </c>
      <c r="L75" s="20" t="n">
        <v>10.00162958</v>
      </c>
      <c r="M75" s="18" t="n">
        <v>351.30908856</v>
      </c>
      <c r="N75" s="20" t="n">
        <v>7.92161867</v>
      </c>
      <c r="O75" s="18" t="n">
        <v>367.06472953</v>
      </c>
      <c r="P75" s="20" t="n">
        <v>7.82162459</v>
      </c>
      <c r="Q75" s="18" t="s">
        <v>404</v>
      </c>
      <c r="R75" s="20" t="s">
        <v>404</v>
      </c>
      <c r="S75" s="18" t="s">
        <v>404</v>
      </c>
      <c r="T75" s="20" t="s">
        <v>404</v>
      </c>
      <c r="U75" s="18" t="s">
        <v>404</v>
      </c>
      <c r="V75" s="20" t="s">
        <v>404</v>
      </c>
      <c r="W75" s="18" t="s">
        <v>404</v>
      </c>
      <c r="X75" s="20" t="s">
        <v>404</v>
      </c>
      <c r="Y75" s="18" t="n">
        <v>355.87325437</v>
      </c>
      <c r="Z75" s="20" t="n">
        <v>18.61488145</v>
      </c>
    </row>
    <row r="76" spans="1:26">
      <c r="A76" s="15" t="s">
        <v>473</v>
      </c>
      <c r="B76" s="17" t="n">
        <v>14167</v>
      </c>
      <c r="C76" s="18">
        <f>(1400.0/B76*100)</f>
        <v/>
      </c>
      <c r="D76" s="19" t="n">
        <v>12767</v>
      </c>
      <c r="E76" s="18" t="n">
        <v>434.14310999</v>
      </c>
      <c r="F76" s="20" t="n">
        <v>8.66148546</v>
      </c>
      <c r="G76" s="18" t="n">
        <v>389.096253</v>
      </c>
      <c r="H76" s="20" t="n">
        <v>8.41605154</v>
      </c>
      <c r="I76" s="18" t="n">
        <v>436.34992918</v>
      </c>
      <c r="J76" s="20" t="n">
        <v>10.67716484</v>
      </c>
      <c r="K76" s="18" t="n">
        <v>414.56027963</v>
      </c>
      <c r="L76" s="20" t="n">
        <v>6.7730406</v>
      </c>
      <c r="M76" s="18" t="n">
        <v>439.35200054</v>
      </c>
      <c r="N76" s="20" t="n">
        <v>7.17097743</v>
      </c>
      <c r="O76" s="18" t="n">
        <v>437.79279037</v>
      </c>
      <c r="P76" s="20" t="n">
        <v>5.33222052</v>
      </c>
      <c r="Q76" s="18" t="s">
        <v>404</v>
      </c>
      <c r="R76" s="20" t="s">
        <v>404</v>
      </c>
      <c r="S76" s="18" t="s">
        <v>404</v>
      </c>
      <c r="T76" s="20" t="s">
        <v>404</v>
      </c>
      <c r="U76" s="18" t="s">
        <v>404</v>
      </c>
      <c r="V76" s="20" t="s">
        <v>404</v>
      </c>
      <c r="W76" s="18" t="s">
        <v>404</v>
      </c>
      <c r="X76" s="20" t="s">
        <v>404</v>
      </c>
      <c r="Y76" s="18" t="n">
        <v>431.13890182</v>
      </c>
      <c r="Z76" s="20" t="n">
        <v>7.95806632</v>
      </c>
    </row>
    <row r="77" spans="1:26">
      <c r="A77" s="15" t="s">
        <v>474</v>
      </c>
      <c r="B77" s="17" t="n">
        <v>6062</v>
      </c>
      <c r="C77" s="18">
        <f>(0.0/B77*100)</f>
        <v/>
      </c>
      <c r="D77" s="19" t="n">
        <v>6062</v>
      </c>
      <c r="E77" s="18" t="n">
        <v>417.66804797</v>
      </c>
      <c r="F77" s="20" t="n">
        <v>18.36305783</v>
      </c>
      <c r="G77" s="18" t="n">
        <v>434.83124608</v>
      </c>
      <c r="H77" s="20" t="n">
        <v>8.47439438</v>
      </c>
      <c r="I77" s="18" t="n">
        <v>408.94381414</v>
      </c>
      <c r="J77" s="20" t="n">
        <v>7.14906128</v>
      </c>
      <c r="K77" s="18" t="n">
        <v>426.20446989</v>
      </c>
      <c r="L77" s="20" t="n">
        <v>9.90272968</v>
      </c>
      <c r="M77" s="18" t="n">
        <v>405.85040334</v>
      </c>
      <c r="N77" s="20" t="n">
        <v>7.44686617</v>
      </c>
      <c r="O77" s="18" t="n">
        <v>418.31086405</v>
      </c>
      <c r="P77" s="20" t="n">
        <v>6.24462474</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478.57827879</v>
      </c>
      <c r="F78" s="20" t="n">
        <v>7.12675544</v>
      </c>
      <c r="G78" s="18" t="n">
        <v>501.78717582</v>
      </c>
      <c r="H78" s="20" t="n">
        <v>10.11531988</v>
      </c>
      <c r="I78" s="18" t="n">
        <v>500.34784688</v>
      </c>
      <c r="J78" s="20" t="n">
        <v>13.83293718</v>
      </c>
      <c r="K78" s="18" t="n">
        <v>493.45016357</v>
      </c>
      <c r="L78" s="20" t="n">
        <v>5.86692543</v>
      </c>
      <c r="M78" s="18" t="n">
        <v>482.01486935</v>
      </c>
      <c r="N78" s="20" t="n">
        <v>9.825842509999999</v>
      </c>
      <c r="O78" s="18" t="n">
        <v>508.62322995</v>
      </c>
      <c r="P78" s="20" t="n">
        <v>17.59779449</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427.95039313</v>
      </c>
      <c r="H79" s="20" t="n">
        <v>17.57854348</v>
      </c>
      <c r="I79" s="18" t="n">
        <v>461.1428672</v>
      </c>
      <c r="J79" s="20" t="n">
        <v>16.52155981</v>
      </c>
      <c r="K79" s="18" t="n">
        <v>480.80352767</v>
      </c>
      <c r="L79" s="20" t="n">
        <v>15.89429055</v>
      </c>
      <c r="M79" s="18" t="n">
        <v>441.75549344</v>
      </c>
      <c r="N79" s="20" t="n">
        <v>14.60861615</v>
      </c>
      <c r="O79" s="18" t="n">
        <v>453.69536011</v>
      </c>
      <c r="P79" s="20" t="n">
        <v>22.86996271</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n">
        <v>417.33591331</v>
      </c>
      <c r="F80" s="20" t="n">
        <v>21.1850966</v>
      </c>
      <c r="G80" s="18" t="n">
        <v>457.32957607</v>
      </c>
      <c r="H80" s="20" t="n">
        <v>11.59411301</v>
      </c>
      <c r="I80" s="18" t="n">
        <v>464.01849844</v>
      </c>
      <c r="J80" s="20" t="n">
        <v>17.98131684</v>
      </c>
      <c r="K80" s="18" t="n">
        <v>466.0163501</v>
      </c>
      <c r="L80" s="20" t="n">
        <v>9.90155884</v>
      </c>
      <c r="M80" s="18" t="n">
        <v>459.76403589</v>
      </c>
      <c r="N80" s="20" t="n">
        <v>7.21327458</v>
      </c>
      <c r="O80" s="18" t="n">
        <v>463.66799252</v>
      </c>
      <c r="P80" s="20" t="n">
        <v>8.27431047</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513.5220547599999</v>
      </c>
      <c r="F81" s="20" t="n">
        <v>8.092510710000001</v>
      </c>
      <c r="G81" s="18" t="n">
        <v>441.93926182</v>
      </c>
      <c r="H81" s="20" t="n">
        <v>11.29949451</v>
      </c>
      <c r="I81" s="18" t="n">
        <v>448.1735692</v>
      </c>
      <c r="J81" s="20" t="n">
        <v>7.10195666</v>
      </c>
      <c r="K81" s="18" t="n">
        <v>437.86623028</v>
      </c>
      <c r="L81" s="20" t="n">
        <v>7.41923546</v>
      </c>
      <c r="M81" s="18" t="n">
        <v>451.50165814</v>
      </c>
      <c r="N81" s="20" t="n">
        <v>8.30225619</v>
      </c>
      <c r="O81" s="18" t="n">
        <v>448.35188136</v>
      </c>
      <c r="P81" s="20" t="n">
        <v>7.62140009</v>
      </c>
      <c r="Q81" s="18" t="s">
        <v>404</v>
      </c>
      <c r="R81" s="20" t="s">
        <v>404</v>
      </c>
      <c r="S81" s="18" t="s">
        <v>404</v>
      </c>
      <c r="T81" s="20" t="s">
        <v>404</v>
      </c>
      <c r="U81" s="18" t="s">
        <v>404</v>
      </c>
      <c r="V81" s="20" t="s">
        <v>404</v>
      </c>
      <c r="W81" s="18" t="s">
        <v>404</v>
      </c>
      <c r="X81" s="20" t="s">
        <v>404</v>
      </c>
      <c r="Y81" s="18" t="n">
        <v>439.4965109</v>
      </c>
      <c r="Z81" s="20" t="n">
        <v>14.06869307</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537</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508.99225403</v>
      </c>
      <c r="F7" s="20" t="n">
        <v>15.25834474</v>
      </c>
      <c r="G7" s="18" t="n">
        <v>501.09265365</v>
      </c>
      <c r="H7" s="20" t="n">
        <v>6.97392303</v>
      </c>
      <c r="I7" s="18" t="n">
        <v>493.42048854</v>
      </c>
      <c r="J7" s="20" t="n">
        <v>5.21885858</v>
      </c>
      <c r="K7" s="18" t="n">
        <v>494.46189235</v>
      </c>
      <c r="L7" s="20" t="n">
        <v>3.61859934</v>
      </c>
      <c r="M7" s="18" t="n">
        <v>504.93731378</v>
      </c>
      <c r="N7" s="20" t="n">
        <v>4.24342086</v>
      </c>
      <c r="O7" s="18" t="n">
        <v>479.74555739</v>
      </c>
      <c r="P7" s="20" t="n">
        <v>5.33514958</v>
      </c>
      <c r="Q7" s="18" t="s">
        <v>404</v>
      </c>
      <c r="R7" s="20" t="s">
        <v>404</v>
      </c>
      <c r="S7" s="18" t="s">
        <v>404</v>
      </c>
      <c r="T7" s="20" t="s">
        <v>404</v>
      </c>
      <c r="U7" s="18" t="s">
        <v>404</v>
      </c>
      <c r="V7" s="20" t="s">
        <v>404</v>
      </c>
      <c r="W7" s="18" t="s">
        <v>404</v>
      </c>
      <c r="X7" s="20" t="s">
        <v>404</v>
      </c>
      <c r="Y7" s="18" t="n">
        <v>476.65801487</v>
      </c>
      <c r="Z7" s="20" t="n">
        <v>8.209809480000001</v>
      </c>
    </row>
    <row r="8" spans="1:26">
      <c r="A8" s="15" t="s">
        <v>405</v>
      </c>
      <c r="B8" s="17" t="n">
        <v>7007</v>
      </c>
      <c r="C8" s="18">
        <f>(0.0/B8*100)</f>
        <v/>
      </c>
      <c r="D8" s="19" t="n">
        <v>7007</v>
      </c>
      <c r="E8" s="18" t="n">
        <v>494.86364419</v>
      </c>
      <c r="F8" s="20" t="n">
        <v>30.24022892</v>
      </c>
      <c r="G8" s="18" t="n">
        <v>520.9885322600001</v>
      </c>
      <c r="H8" s="20" t="n">
        <v>8.210188329999999</v>
      </c>
      <c r="I8" s="18" t="n">
        <v>507.57977059</v>
      </c>
      <c r="J8" s="20" t="n">
        <v>6.95351647</v>
      </c>
      <c r="K8" s="18" t="n">
        <v>481.82173122</v>
      </c>
      <c r="L8" s="20" t="n">
        <v>8.60725158</v>
      </c>
      <c r="M8" s="18" t="n">
        <v>499.47934819</v>
      </c>
      <c r="N8" s="20" t="n">
        <v>15.12903521</v>
      </c>
      <c r="O8" s="18" t="n">
        <v>475.35824449</v>
      </c>
      <c r="P8" s="20" t="n">
        <v>13.52881408</v>
      </c>
      <c r="Q8" s="18" t="s">
        <v>404</v>
      </c>
      <c r="R8" s="20" t="s">
        <v>404</v>
      </c>
      <c r="S8" s="18" t="s">
        <v>404</v>
      </c>
      <c r="T8" s="20" t="s">
        <v>404</v>
      </c>
      <c r="U8" s="18" t="s">
        <v>404</v>
      </c>
      <c r="V8" s="20" t="s">
        <v>404</v>
      </c>
      <c r="W8" s="18" t="s">
        <v>404</v>
      </c>
      <c r="X8" s="20" t="s">
        <v>404</v>
      </c>
      <c r="Y8" s="18" t="n">
        <v>468.20841057</v>
      </c>
      <c r="Z8" s="20" t="n">
        <v>18.31368663</v>
      </c>
    </row>
    <row r="9" spans="1:26">
      <c r="A9" s="15" t="s">
        <v>406</v>
      </c>
      <c r="B9" s="17" t="n">
        <v>9651</v>
      </c>
      <c r="C9" s="18">
        <f>(200.0/B9*100)</f>
        <v/>
      </c>
      <c r="D9" s="19" t="n">
        <v>9451</v>
      </c>
      <c r="E9" s="18" t="n">
        <v>500.97509328</v>
      </c>
      <c r="F9" s="20" t="n">
        <v>22.91514341</v>
      </c>
      <c r="G9" s="18" t="n">
        <v>509.25520199</v>
      </c>
      <c r="H9" s="20" t="n">
        <v>8.29397344</v>
      </c>
      <c r="I9" s="18" t="n">
        <v>514.84033502</v>
      </c>
      <c r="J9" s="20" t="n">
        <v>7.89429383</v>
      </c>
      <c r="K9" s="18" t="n">
        <v>519.23507915</v>
      </c>
      <c r="L9" s="20" t="n">
        <v>8.800325409999999</v>
      </c>
      <c r="M9" s="18" t="n">
        <v>510.90373621</v>
      </c>
      <c r="N9" s="20" t="n">
        <v>8.54813865</v>
      </c>
      <c r="O9" s="18" t="n">
        <v>491.09944081</v>
      </c>
      <c r="P9" s="20" t="n">
        <v>12.68259345</v>
      </c>
      <c r="Q9" s="18" t="s">
        <v>404</v>
      </c>
      <c r="R9" s="20" t="s">
        <v>404</v>
      </c>
      <c r="S9" s="18" t="s">
        <v>404</v>
      </c>
      <c r="T9" s="20" t="s">
        <v>404</v>
      </c>
      <c r="U9" s="18" t="s">
        <v>404</v>
      </c>
      <c r="V9" s="20" t="s">
        <v>404</v>
      </c>
      <c r="W9" s="18" t="s">
        <v>404</v>
      </c>
      <c r="X9" s="20" t="s">
        <v>404</v>
      </c>
      <c r="Y9" s="18" t="n">
        <v>481.51614655</v>
      </c>
      <c r="Z9" s="20" t="n">
        <v>13.23422045</v>
      </c>
    </row>
    <row r="10" spans="1:26">
      <c r="A10" s="15" t="s">
        <v>407</v>
      </c>
      <c r="B10" s="17" t="n">
        <v>20058</v>
      </c>
      <c r="C10" s="18">
        <f>(2798.0/B10*100)</f>
        <v/>
      </c>
      <c r="D10" s="19" t="n">
        <v>17260</v>
      </c>
      <c r="E10" s="18" t="n">
        <v>531.0299159</v>
      </c>
      <c r="F10" s="20" t="n">
        <v>11.44867612</v>
      </c>
      <c r="G10" s="18" t="n">
        <v>528.75880898</v>
      </c>
      <c r="H10" s="20" t="n">
        <v>6.39890601</v>
      </c>
      <c r="I10" s="18" t="n">
        <v>520.3545746</v>
      </c>
      <c r="J10" s="20" t="n">
        <v>5.75699495</v>
      </c>
      <c r="K10" s="18" t="n">
        <v>513.8246679</v>
      </c>
      <c r="L10" s="20" t="n">
        <v>5.79946611</v>
      </c>
      <c r="M10" s="18" t="n">
        <v>513.98896371</v>
      </c>
      <c r="N10" s="20" t="n">
        <v>5.57401581</v>
      </c>
      <c r="O10" s="18" t="n">
        <v>507.26542075</v>
      </c>
      <c r="P10" s="20" t="n">
        <v>4.84952245</v>
      </c>
      <c r="Q10" s="18" t="s">
        <v>404</v>
      </c>
      <c r="R10" s="20" t="s">
        <v>404</v>
      </c>
      <c r="S10" s="18" t="s">
        <v>404</v>
      </c>
      <c r="T10" s="20" t="s">
        <v>404</v>
      </c>
      <c r="U10" s="18" t="s">
        <v>404</v>
      </c>
      <c r="V10" s="20" t="s">
        <v>404</v>
      </c>
      <c r="W10" s="18" t="s">
        <v>404</v>
      </c>
      <c r="X10" s="20" t="s">
        <v>404</v>
      </c>
      <c r="Y10" s="18" t="n">
        <v>545.2802252</v>
      </c>
      <c r="Z10" s="20" t="n">
        <v>11.52611566</v>
      </c>
    </row>
    <row r="11" spans="1:26">
      <c r="A11" s="15" t="s">
        <v>408</v>
      </c>
      <c r="B11" s="17" t="n">
        <v>7053</v>
      </c>
      <c r="C11" s="18">
        <f>(137.0/B11*100)</f>
        <v/>
      </c>
      <c r="D11" s="19" t="n">
        <v>6916</v>
      </c>
      <c r="E11" s="18" t="n">
        <v>390.3522697</v>
      </c>
      <c r="F11" s="20" t="n">
        <v>36.08396704</v>
      </c>
      <c r="G11" s="18" t="n">
        <v>439.91310587</v>
      </c>
      <c r="H11" s="20" t="n">
        <v>9.70807493</v>
      </c>
      <c r="I11" s="18" t="n">
        <v>421.20845136</v>
      </c>
      <c r="J11" s="20" t="n">
        <v>9.63244362</v>
      </c>
      <c r="K11" s="18" t="n">
        <v>415.93283474</v>
      </c>
      <c r="L11" s="20" t="n">
        <v>8.2497208</v>
      </c>
      <c r="M11" s="18" t="n">
        <v>429.72432907</v>
      </c>
      <c r="N11" s="20" t="n">
        <v>7.86608781</v>
      </c>
      <c r="O11" s="18" t="n">
        <v>421.97771467</v>
      </c>
      <c r="P11" s="20" t="n">
        <v>8.04457156</v>
      </c>
      <c r="Q11" s="18" t="s">
        <v>404</v>
      </c>
      <c r="R11" s="20" t="s">
        <v>404</v>
      </c>
      <c r="S11" s="18" t="s">
        <v>404</v>
      </c>
      <c r="T11" s="20" t="s">
        <v>404</v>
      </c>
      <c r="U11" s="18" t="s">
        <v>404</v>
      </c>
      <c r="V11" s="20" t="s">
        <v>404</v>
      </c>
      <c r="W11" s="18" t="s">
        <v>404</v>
      </c>
      <c r="X11" s="20" t="s">
        <v>404</v>
      </c>
      <c r="Y11" s="18" t="n">
        <v>418.80447855</v>
      </c>
      <c r="Z11" s="20" t="n">
        <v>20.10284734</v>
      </c>
    </row>
    <row r="12" spans="1:26">
      <c r="A12" s="15" t="s">
        <v>409</v>
      </c>
      <c r="B12" s="17" t="n">
        <v>6894</v>
      </c>
      <c r="C12" s="18">
        <f>(106.0/B12*100)</f>
        <v/>
      </c>
      <c r="D12" s="19" t="n">
        <v>6788</v>
      </c>
      <c r="E12" s="18" t="n">
        <v>515.75983823</v>
      </c>
      <c r="F12" s="20" t="n">
        <v>24.52936723</v>
      </c>
      <c r="G12" s="18" t="n">
        <v>497.4765249</v>
      </c>
      <c r="H12" s="20" t="n">
        <v>5.96067624</v>
      </c>
      <c r="I12" s="18" t="n">
        <v>491.86456735</v>
      </c>
      <c r="J12" s="20" t="n">
        <v>6.0233198</v>
      </c>
      <c r="K12" s="18" t="n">
        <v>498.35217814</v>
      </c>
      <c r="L12" s="20" t="n">
        <v>5.56335654</v>
      </c>
      <c r="M12" s="18" t="n">
        <v>484.34605869</v>
      </c>
      <c r="N12" s="20" t="n">
        <v>7.65703481</v>
      </c>
      <c r="O12" s="18" t="n">
        <v>481.27123808</v>
      </c>
      <c r="P12" s="20" t="n">
        <v>11.01291868</v>
      </c>
      <c r="Q12" s="18" t="s">
        <v>404</v>
      </c>
      <c r="R12" s="20" t="s">
        <v>404</v>
      </c>
      <c r="S12" s="18" t="s">
        <v>404</v>
      </c>
      <c r="T12" s="20" t="s">
        <v>404</v>
      </c>
      <c r="U12" s="18" t="s">
        <v>404</v>
      </c>
      <c r="V12" s="20" t="s">
        <v>404</v>
      </c>
      <c r="W12" s="18" t="s">
        <v>404</v>
      </c>
      <c r="X12" s="20" t="s">
        <v>404</v>
      </c>
      <c r="Y12" s="18" t="n">
        <v>446.77448223</v>
      </c>
      <c r="Z12" s="20" t="n">
        <v>33.70442312</v>
      </c>
    </row>
    <row r="13" spans="1:26">
      <c r="A13" s="15" t="s">
        <v>410</v>
      </c>
      <c r="B13" s="17" t="n">
        <v>7161</v>
      </c>
      <c r="C13" s="18">
        <f>(1175.0/B13*100)</f>
        <v/>
      </c>
      <c r="D13" s="19" t="n">
        <v>5986</v>
      </c>
      <c r="E13" s="18" t="n">
        <v>511.01928022</v>
      </c>
      <c r="F13" s="20" t="n">
        <v>7.53859701</v>
      </c>
      <c r="G13" s="18" t="n">
        <v>512.25011012</v>
      </c>
      <c r="H13" s="20" t="n">
        <v>5.24487457</v>
      </c>
      <c r="I13" s="18" t="n">
        <v>507.52839268</v>
      </c>
      <c r="J13" s="20" t="n">
        <v>5.16303203</v>
      </c>
      <c r="K13" s="18" t="n">
        <v>511.47218269</v>
      </c>
      <c r="L13" s="20" t="n">
        <v>4.53051394</v>
      </c>
      <c r="M13" s="18" t="n">
        <v>503.18062382</v>
      </c>
      <c r="N13" s="20" t="n">
        <v>7.06225039</v>
      </c>
      <c r="O13" s="18" t="n">
        <v>520.48760591</v>
      </c>
      <c r="P13" s="20" t="n">
        <v>7.07337742</v>
      </c>
      <c r="Q13" s="18" t="s">
        <v>404</v>
      </c>
      <c r="R13" s="20" t="s">
        <v>404</v>
      </c>
      <c r="S13" s="18" t="s">
        <v>404</v>
      </c>
      <c r="T13" s="20" t="s">
        <v>404</v>
      </c>
      <c r="U13" s="18" t="s">
        <v>404</v>
      </c>
      <c r="V13" s="20" t="s">
        <v>404</v>
      </c>
      <c r="W13" s="18" t="s">
        <v>404</v>
      </c>
      <c r="X13" s="20" t="s">
        <v>404</v>
      </c>
      <c r="Y13" s="18" t="n">
        <v>508.92792428</v>
      </c>
      <c r="Z13" s="20" t="n">
        <v>6.77974771</v>
      </c>
    </row>
    <row r="14" spans="1:26">
      <c r="A14" s="15" t="s">
        <v>411</v>
      </c>
      <c r="B14" s="17" t="n">
        <v>5587</v>
      </c>
      <c r="C14" s="18">
        <f>(0.0/B14*100)</f>
        <v/>
      </c>
      <c r="D14" s="19" t="n">
        <v>5587</v>
      </c>
      <c r="E14" s="18" t="n">
        <v>523.75732773</v>
      </c>
      <c r="F14" s="20" t="n">
        <v>11.55723963</v>
      </c>
      <c r="G14" s="18" t="n">
        <v>521.1274221</v>
      </c>
      <c r="H14" s="20" t="n">
        <v>6.89822847</v>
      </c>
      <c r="I14" s="18" t="n">
        <v>523.96787582</v>
      </c>
      <c r="J14" s="20" t="n">
        <v>2.79800974</v>
      </c>
      <c r="K14" s="18" t="n">
        <v>513.48083702</v>
      </c>
      <c r="L14" s="20" t="n">
        <v>4.71546676</v>
      </c>
      <c r="M14" s="18" t="n">
        <v>527.70659042</v>
      </c>
      <c r="N14" s="20" t="n">
        <v>5.86741679</v>
      </c>
      <c r="O14" s="18" t="n">
        <v>499.08545234</v>
      </c>
      <c r="P14" s="20" t="n">
        <v>7.9376226</v>
      </c>
      <c r="Q14" s="18" t="s">
        <v>404</v>
      </c>
      <c r="R14" s="20" t="s">
        <v>404</v>
      </c>
      <c r="S14" s="18" t="s">
        <v>404</v>
      </c>
      <c r="T14" s="20" t="s">
        <v>404</v>
      </c>
      <c r="U14" s="18" t="s">
        <v>404</v>
      </c>
      <c r="V14" s="20" t="s">
        <v>404</v>
      </c>
      <c r="W14" s="18" t="s">
        <v>404</v>
      </c>
      <c r="X14" s="20" t="s">
        <v>404</v>
      </c>
      <c r="Y14" s="18" t="n">
        <v>521.02865337</v>
      </c>
      <c r="Z14" s="20" t="n">
        <v>17.0358985</v>
      </c>
    </row>
    <row r="15" spans="1:26">
      <c r="A15" s="15" t="s">
        <v>412</v>
      </c>
      <c r="B15" s="17" t="n">
        <v>5882</v>
      </c>
      <c r="C15" s="18">
        <f>(0.0/B15*100)</f>
        <v/>
      </c>
      <c r="D15" s="19" t="n">
        <v>5882</v>
      </c>
      <c r="E15" s="18" t="n">
        <v>504.22005233</v>
      </c>
      <c r="F15" s="20" t="n">
        <v>13.6468508</v>
      </c>
      <c r="G15" s="18" t="n">
        <v>507.87404722</v>
      </c>
      <c r="H15" s="20" t="n">
        <v>5.50255485</v>
      </c>
      <c r="I15" s="18" t="n">
        <v>511.46123568</v>
      </c>
      <c r="J15" s="20" t="n">
        <v>4.43793693</v>
      </c>
      <c r="K15" s="18" t="n">
        <v>517.83191221</v>
      </c>
      <c r="L15" s="20" t="n">
        <v>5.04888707</v>
      </c>
      <c r="M15" s="18" t="n">
        <v>504.10264716</v>
      </c>
      <c r="N15" s="20" t="n">
        <v>5.34321368</v>
      </c>
      <c r="O15" s="18" t="n">
        <v>506.66269003</v>
      </c>
      <c r="P15" s="20" t="n">
        <v>6.66325088</v>
      </c>
      <c r="Q15" s="18" t="s">
        <v>404</v>
      </c>
      <c r="R15" s="20" t="s">
        <v>404</v>
      </c>
      <c r="S15" s="18" t="s">
        <v>404</v>
      </c>
      <c r="T15" s="20" t="s">
        <v>404</v>
      </c>
      <c r="U15" s="18" t="s">
        <v>404</v>
      </c>
      <c r="V15" s="20" t="s">
        <v>404</v>
      </c>
      <c r="W15" s="18" t="s">
        <v>404</v>
      </c>
      <c r="X15" s="20" t="s">
        <v>404</v>
      </c>
      <c r="Y15" s="18" t="n">
        <v>530.37781648</v>
      </c>
      <c r="Z15" s="20" t="n">
        <v>12.88353246</v>
      </c>
    </row>
    <row r="16" spans="1:26">
      <c r="A16" s="15" t="s">
        <v>413</v>
      </c>
      <c r="B16" s="17" t="n">
        <v>6108</v>
      </c>
      <c r="C16" s="18">
        <f>(364.0/B16*100)</f>
        <v/>
      </c>
      <c r="D16" s="19" t="n">
        <v>5744</v>
      </c>
      <c r="E16" s="18" t="n">
        <v>468.83317605</v>
      </c>
      <c r="F16" s="20" t="n">
        <v>17.81660826</v>
      </c>
      <c r="G16" s="18" t="n">
        <v>499.91608995</v>
      </c>
      <c r="H16" s="20" t="n">
        <v>7.56757667</v>
      </c>
      <c r="I16" s="18" t="n">
        <v>492.98640546</v>
      </c>
      <c r="J16" s="20" t="n">
        <v>9.854785550000001</v>
      </c>
      <c r="K16" s="18" t="n">
        <v>502.79928151</v>
      </c>
      <c r="L16" s="20" t="n">
        <v>9.05292137</v>
      </c>
      <c r="M16" s="18" t="n">
        <v>475.67034849</v>
      </c>
      <c r="N16" s="20" t="n">
        <v>14.85851975</v>
      </c>
      <c r="O16" s="18" t="n">
        <v>514.59045608</v>
      </c>
      <c r="P16" s="20" t="n">
        <v>10.1276058</v>
      </c>
      <c r="Q16" s="18" t="s">
        <v>404</v>
      </c>
      <c r="R16" s="20" t="s">
        <v>404</v>
      </c>
      <c r="S16" s="18" t="s">
        <v>404</v>
      </c>
      <c r="T16" s="20" t="s">
        <v>404</v>
      </c>
      <c r="U16" s="18" t="s">
        <v>404</v>
      </c>
      <c r="V16" s="20" t="s">
        <v>404</v>
      </c>
      <c r="W16" s="18" t="s">
        <v>404</v>
      </c>
      <c r="X16" s="20" t="s">
        <v>404</v>
      </c>
      <c r="Y16" s="18" t="n">
        <v>468.78489757</v>
      </c>
      <c r="Z16" s="20" t="n">
        <v>23.18729626</v>
      </c>
    </row>
    <row r="17" spans="1:26">
      <c r="A17" s="15" t="s">
        <v>414</v>
      </c>
      <c r="B17" s="17" t="n">
        <v>6504</v>
      </c>
      <c r="C17" s="18">
        <f>(1325.0/B17*100)</f>
        <v/>
      </c>
      <c r="D17" s="19" t="n">
        <v>5179</v>
      </c>
      <c r="E17" s="18" t="n">
        <v>410.01034339</v>
      </c>
      <c r="F17" s="20" t="n">
        <v>7.61112397</v>
      </c>
      <c r="G17" s="18" t="n">
        <v>514.22661679</v>
      </c>
      <c r="H17" s="20" t="n">
        <v>10.28155882</v>
      </c>
      <c r="I17" s="18" t="n">
        <v>508.3133357</v>
      </c>
      <c r="J17" s="20" t="n">
        <v>5.94192398</v>
      </c>
      <c r="K17" s="18" t="n">
        <v>505.97656923</v>
      </c>
      <c r="L17" s="20" t="n">
        <v>8.204631559999999</v>
      </c>
      <c r="M17" s="18" t="n">
        <v>492.4659485</v>
      </c>
      <c r="N17" s="20" t="n">
        <v>10.82929822</v>
      </c>
      <c r="O17" s="18" t="n">
        <v>497.4873184</v>
      </c>
      <c r="P17" s="20" t="n">
        <v>17.26981895</v>
      </c>
      <c r="Q17" s="18" t="s">
        <v>404</v>
      </c>
      <c r="R17" s="20" t="s">
        <v>404</v>
      </c>
      <c r="S17" s="18" t="s">
        <v>404</v>
      </c>
      <c r="T17" s="20" t="s">
        <v>404</v>
      </c>
      <c r="U17" s="18" t="s">
        <v>404</v>
      </c>
      <c r="V17" s="20" t="s">
        <v>404</v>
      </c>
      <c r="W17" s="18" t="s">
        <v>404</v>
      </c>
      <c r="X17" s="20" t="s">
        <v>404</v>
      </c>
      <c r="Y17" s="18" t="n">
        <v>531.24617362</v>
      </c>
      <c r="Z17" s="20" t="n">
        <v>17.33791468</v>
      </c>
    </row>
    <row r="18" spans="1:26">
      <c r="A18" s="15" t="s">
        <v>415</v>
      </c>
      <c r="B18" s="17" t="n">
        <v>5532</v>
      </c>
      <c r="C18" s="18">
        <f>(0.0/B18*100)</f>
        <v/>
      </c>
      <c r="D18" s="19" t="n">
        <v>5532</v>
      </c>
      <c r="E18" s="18" t="s">
        <v>404</v>
      </c>
      <c r="F18" s="20" t="s">
        <v>404</v>
      </c>
      <c r="G18" s="18" t="n">
        <v>458.52372058</v>
      </c>
      <c r="H18" s="20" t="n">
        <v>9.95337939</v>
      </c>
      <c r="I18" s="18" t="n">
        <v>455.69863501</v>
      </c>
      <c r="J18" s="20" t="n">
        <v>5.99873702</v>
      </c>
      <c r="K18" s="18" t="n">
        <v>452.89933275</v>
      </c>
      <c r="L18" s="20" t="n">
        <v>10.35594556</v>
      </c>
      <c r="M18" s="18" t="n">
        <v>450.91569162</v>
      </c>
      <c r="N18" s="20" t="n">
        <v>13.87524768</v>
      </c>
      <c r="O18" s="18" t="n">
        <v>448.89162953</v>
      </c>
      <c r="P18" s="20" t="n">
        <v>10.23729717</v>
      </c>
      <c r="Q18" s="18" t="s">
        <v>404</v>
      </c>
      <c r="R18" s="20" t="s">
        <v>404</v>
      </c>
      <c r="S18" s="18" t="s">
        <v>404</v>
      </c>
      <c r="T18" s="20" t="s">
        <v>404</v>
      </c>
      <c r="U18" s="18" t="s">
        <v>404</v>
      </c>
      <c r="V18" s="20" t="s">
        <v>404</v>
      </c>
      <c r="W18" s="18" t="s">
        <v>404</v>
      </c>
      <c r="X18" s="20" t="s">
        <v>404</v>
      </c>
      <c r="Y18" s="18" t="n">
        <v>461.96710075</v>
      </c>
      <c r="Z18" s="20" t="n">
        <v>30.25751116</v>
      </c>
    </row>
    <row r="19" spans="1:26">
      <c r="A19" s="15" t="s">
        <v>416</v>
      </c>
      <c r="B19" s="17" t="n">
        <v>5658</v>
      </c>
      <c r="C19" s="18">
        <f>(327.0/B19*100)</f>
        <v/>
      </c>
      <c r="D19" s="19" t="n">
        <v>5331</v>
      </c>
      <c r="E19" s="18" t="n">
        <v>490.3400126</v>
      </c>
      <c r="F19" s="20" t="n">
        <v>14.17148302</v>
      </c>
      <c r="G19" s="18" t="n">
        <v>491.10931364</v>
      </c>
      <c r="H19" s="20" t="n">
        <v>9.65559625</v>
      </c>
      <c r="I19" s="18" t="n">
        <v>478.1156475</v>
      </c>
      <c r="J19" s="20" t="n">
        <v>8.36331534</v>
      </c>
      <c r="K19" s="18" t="n">
        <v>465.97948038</v>
      </c>
      <c r="L19" s="20" t="n">
        <v>8.42592906</v>
      </c>
      <c r="M19" s="18" t="n">
        <v>481.53092028</v>
      </c>
      <c r="N19" s="20" t="n">
        <v>15.2599524</v>
      </c>
      <c r="O19" s="18" t="n">
        <v>456.74870409</v>
      </c>
      <c r="P19" s="20" t="n">
        <v>19.26680734</v>
      </c>
      <c r="Q19" s="18" t="s">
        <v>404</v>
      </c>
      <c r="R19" s="20" t="s">
        <v>404</v>
      </c>
      <c r="S19" s="18" t="s">
        <v>404</v>
      </c>
      <c r="T19" s="20" t="s">
        <v>404</v>
      </c>
      <c r="U19" s="18" t="s">
        <v>404</v>
      </c>
      <c r="V19" s="20" t="s">
        <v>404</v>
      </c>
      <c r="W19" s="18" t="s">
        <v>404</v>
      </c>
      <c r="X19" s="20" t="s">
        <v>404</v>
      </c>
      <c r="Y19" s="18" t="n">
        <v>499.66121415</v>
      </c>
      <c r="Z19" s="20" t="n">
        <v>25.40565728</v>
      </c>
    </row>
    <row r="20" spans="1:26">
      <c r="A20" s="15" t="s">
        <v>417</v>
      </c>
      <c r="B20" s="17" t="n">
        <v>3371</v>
      </c>
      <c r="C20" s="18">
        <f>(24.0/B20*100)</f>
        <v/>
      </c>
      <c r="D20" s="19" t="n">
        <v>3347</v>
      </c>
      <c r="E20" s="18" t="n">
        <v>484.91687065</v>
      </c>
      <c r="F20" s="20" t="n">
        <v>12.42150301</v>
      </c>
      <c r="G20" s="18" t="n">
        <v>482.0644703</v>
      </c>
      <c r="H20" s="20" t="n">
        <v>5.4233302</v>
      </c>
      <c r="I20" s="18" t="n">
        <v>491.57350219</v>
      </c>
      <c r="J20" s="20" t="n">
        <v>3.95101724</v>
      </c>
      <c r="K20" s="18" t="n">
        <v>488.71296713</v>
      </c>
      <c r="L20" s="20" t="n">
        <v>3.30133644</v>
      </c>
      <c r="M20" s="18" t="n">
        <v>490.40809354</v>
      </c>
      <c r="N20" s="20" t="n">
        <v>3.94838231</v>
      </c>
      <c r="O20" s="18" t="n">
        <v>484.62283724</v>
      </c>
      <c r="P20" s="20" t="n">
        <v>5.82652858</v>
      </c>
      <c r="Q20" s="18" t="s">
        <v>404</v>
      </c>
      <c r="R20" s="20" t="s">
        <v>404</v>
      </c>
      <c r="S20" s="18" t="s">
        <v>404</v>
      </c>
      <c r="T20" s="20" t="s">
        <v>404</v>
      </c>
      <c r="U20" s="18" t="s">
        <v>404</v>
      </c>
      <c r="V20" s="20" t="s">
        <v>404</v>
      </c>
      <c r="W20" s="18" t="s">
        <v>404</v>
      </c>
      <c r="X20" s="20" t="s">
        <v>404</v>
      </c>
      <c r="Y20" s="18" t="n">
        <v>460.39921274</v>
      </c>
      <c r="Z20" s="20" t="n">
        <v>13.34292623</v>
      </c>
    </row>
    <row r="21" spans="1:26">
      <c r="A21" s="15" t="s">
        <v>418</v>
      </c>
      <c r="B21" s="17" t="n">
        <v>5741</v>
      </c>
      <c r="C21" s="18">
        <f>(0.0/B21*100)</f>
        <v/>
      </c>
      <c r="D21" s="19" t="n">
        <v>5741</v>
      </c>
      <c r="E21" s="18" t="n">
        <v>508.44616909</v>
      </c>
      <c r="F21" s="20" t="n">
        <v>18.07080393</v>
      </c>
      <c r="G21" s="18" t="n">
        <v>500.63067798</v>
      </c>
      <c r="H21" s="20" t="n">
        <v>8.68227173</v>
      </c>
      <c r="I21" s="18" t="n">
        <v>507.37859918</v>
      </c>
      <c r="J21" s="20" t="n">
        <v>3.73393943</v>
      </c>
      <c r="K21" s="18" t="n">
        <v>517.47230857</v>
      </c>
      <c r="L21" s="20" t="n">
        <v>5.24227966</v>
      </c>
      <c r="M21" s="18" t="n">
        <v>497.03454353</v>
      </c>
      <c r="N21" s="20" t="n">
        <v>7.16426042</v>
      </c>
      <c r="O21" s="18" t="n">
        <v>492.68175622</v>
      </c>
      <c r="P21" s="20" t="n">
        <v>8.073681710000001</v>
      </c>
      <c r="Q21" s="18" t="s">
        <v>404</v>
      </c>
      <c r="R21" s="20" t="s">
        <v>404</v>
      </c>
      <c r="S21" s="18" t="s">
        <v>404</v>
      </c>
      <c r="T21" s="20" t="s">
        <v>404</v>
      </c>
      <c r="U21" s="18" t="s">
        <v>404</v>
      </c>
      <c r="V21" s="20" t="s">
        <v>404</v>
      </c>
      <c r="W21" s="18" t="s">
        <v>404</v>
      </c>
      <c r="X21" s="20" t="s">
        <v>404</v>
      </c>
      <c r="Y21" s="18" t="n">
        <v>500.51050316</v>
      </c>
      <c r="Z21" s="20" t="n">
        <v>6.63367766</v>
      </c>
    </row>
    <row r="22" spans="1:26">
      <c r="A22" s="15" t="s">
        <v>419</v>
      </c>
      <c r="B22" s="17" t="n">
        <v>6598</v>
      </c>
      <c r="C22" s="18">
        <f>(0.0/B22*100)</f>
        <v/>
      </c>
      <c r="D22" s="19" t="n">
        <v>6598</v>
      </c>
      <c r="E22" s="18" t="s">
        <v>404</v>
      </c>
      <c r="F22" s="20" t="s">
        <v>404</v>
      </c>
      <c r="G22" s="18" t="n">
        <v>486.54598821</v>
      </c>
      <c r="H22" s="20" t="n">
        <v>14.59362334</v>
      </c>
      <c r="I22" s="18" t="n">
        <v>468.10931081</v>
      </c>
      <c r="J22" s="20" t="n">
        <v>8.49445663</v>
      </c>
      <c r="K22" s="18" t="n">
        <v>477.83016936</v>
      </c>
      <c r="L22" s="20" t="n">
        <v>8.22601702</v>
      </c>
      <c r="M22" s="18" t="n">
        <v>459.23414566</v>
      </c>
      <c r="N22" s="20" t="n">
        <v>12.51402326</v>
      </c>
      <c r="O22" s="18" t="n">
        <v>450.38747156</v>
      </c>
      <c r="P22" s="20" t="n">
        <v>16.72202433</v>
      </c>
      <c r="Q22" s="18" t="s">
        <v>404</v>
      </c>
      <c r="R22" s="20" t="s">
        <v>404</v>
      </c>
      <c r="S22" s="18" t="s">
        <v>404</v>
      </c>
      <c r="T22" s="20" t="s">
        <v>404</v>
      </c>
      <c r="U22" s="18" t="s">
        <v>404</v>
      </c>
      <c r="V22" s="20" t="s">
        <v>404</v>
      </c>
      <c r="W22" s="18" t="s">
        <v>404</v>
      </c>
      <c r="X22" s="20" t="s">
        <v>404</v>
      </c>
      <c r="Y22" s="18" t="n">
        <v>431.28676533</v>
      </c>
      <c r="Z22" s="20" t="n">
        <v>42.69069896</v>
      </c>
    </row>
    <row r="23" spans="1:26">
      <c r="A23" s="15" t="s">
        <v>420</v>
      </c>
      <c r="B23" s="17" t="n">
        <v>11583</v>
      </c>
      <c r="C23" s="18">
        <f>(3123.0/B23*100)</f>
        <v/>
      </c>
      <c r="D23" s="19" t="n">
        <v>8460</v>
      </c>
      <c r="E23" s="18" t="n">
        <v>433.59597475</v>
      </c>
      <c r="F23" s="20" t="n">
        <v>50.87561537</v>
      </c>
      <c r="G23" s="18" t="n">
        <v>488.65629133</v>
      </c>
      <c r="H23" s="20" t="n">
        <v>19.82380761</v>
      </c>
      <c r="I23" s="18" t="n">
        <v>497.24471136</v>
      </c>
      <c r="J23" s="20" t="n">
        <v>7.24300688</v>
      </c>
      <c r="K23" s="18" t="n">
        <v>475.48689809</v>
      </c>
      <c r="L23" s="20" t="n">
        <v>7.15317587</v>
      </c>
      <c r="M23" s="18" t="n">
        <v>504.84062519</v>
      </c>
      <c r="N23" s="20" t="n">
        <v>14.3927394</v>
      </c>
      <c r="O23" s="18" t="n">
        <v>501.83246102</v>
      </c>
      <c r="P23" s="20" t="n">
        <v>8.76440755</v>
      </c>
      <c r="Q23" s="18" t="s">
        <v>404</v>
      </c>
      <c r="R23" s="20" t="s">
        <v>404</v>
      </c>
      <c r="S23" s="18" t="s">
        <v>404</v>
      </c>
      <c r="T23" s="20" t="s">
        <v>404</v>
      </c>
      <c r="U23" s="18" t="s">
        <v>404</v>
      </c>
      <c r="V23" s="20" t="s">
        <v>404</v>
      </c>
      <c r="W23" s="18" t="s">
        <v>404</v>
      </c>
      <c r="X23" s="20" t="s">
        <v>404</v>
      </c>
      <c r="Y23" s="18" t="n">
        <v>500.90183426</v>
      </c>
      <c r="Z23" s="20" t="n">
        <v>19.80156335</v>
      </c>
    </row>
    <row r="24" spans="1:26">
      <c r="A24" s="15" t="s">
        <v>421</v>
      </c>
      <c r="B24" s="17" t="n">
        <v>6647</v>
      </c>
      <c r="C24" s="18">
        <f>(0.0/B24*100)</f>
        <v/>
      </c>
      <c r="D24" s="19" t="n">
        <v>6647</v>
      </c>
      <c r="E24" s="18" t="n">
        <v>547.53932564</v>
      </c>
      <c r="F24" s="20" t="n">
        <v>12.13424774</v>
      </c>
      <c r="G24" s="18" t="n">
        <v>530.31585752</v>
      </c>
      <c r="H24" s="20" t="n">
        <v>4.90447552</v>
      </c>
      <c r="I24" s="18" t="n">
        <v>537.47821125</v>
      </c>
      <c r="J24" s="20" t="n">
        <v>7.32560689</v>
      </c>
      <c r="K24" s="18" t="n">
        <v>513.16090016</v>
      </c>
      <c r="L24" s="20" t="n">
        <v>15.49413451</v>
      </c>
      <c r="M24" s="18" t="n">
        <v>526.19555501</v>
      </c>
      <c r="N24" s="20" t="n">
        <v>36.68003549</v>
      </c>
      <c r="O24" s="18" t="n">
        <v>514.85386635</v>
      </c>
      <c r="P24" s="20" t="n">
        <v>16.34663953</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515.62863898</v>
      </c>
      <c r="F25" s="20" t="n">
        <v>22.73729845</v>
      </c>
      <c r="G25" s="18" t="n">
        <v>513.69376704</v>
      </c>
      <c r="H25" s="20" t="n">
        <v>12.02157671</v>
      </c>
      <c r="I25" s="18" t="n">
        <v>516.07851294</v>
      </c>
      <c r="J25" s="20" t="n">
        <v>9.46785538</v>
      </c>
      <c r="K25" s="18" t="n">
        <v>526.30578996</v>
      </c>
      <c r="L25" s="20" t="n">
        <v>6.83124104</v>
      </c>
      <c r="M25" s="18" t="n">
        <v>547.66306127</v>
      </c>
      <c r="N25" s="20" t="n">
        <v>13.06647464</v>
      </c>
      <c r="O25" s="18" t="n">
        <v>525.4532301199999</v>
      </c>
      <c r="P25" s="20" t="n">
        <v>7.69088102</v>
      </c>
      <c r="Q25" s="18" t="s">
        <v>404</v>
      </c>
      <c r="R25" s="20" t="s">
        <v>404</v>
      </c>
      <c r="S25" s="18" t="s">
        <v>404</v>
      </c>
      <c r="T25" s="20" t="s">
        <v>404</v>
      </c>
      <c r="U25" s="18" t="s">
        <v>404</v>
      </c>
      <c r="V25" s="20" t="s">
        <v>404</v>
      </c>
      <c r="W25" s="18" t="s">
        <v>404</v>
      </c>
      <c r="X25" s="20" t="s">
        <v>404</v>
      </c>
      <c r="Y25" s="18" t="n">
        <v>519.68896667</v>
      </c>
      <c r="Z25" s="20" t="n">
        <v>8.0227243</v>
      </c>
    </row>
    <row r="26" spans="1:26">
      <c r="A26" s="15" t="s">
        <v>423</v>
      </c>
      <c r="B26" s="17" t="n">
        <v>4869</v>
      </c>
      <c r="C26" s="18">
        <f>(11.0/B26*100)</f>
        <v/>
      </c>
      <c r="D26" s="19" t="n">
        <v>4858</v>
      </c>
      <c r="E26" s="18" t="n">
        <v>493.42359271</v>
      </c>
      <c r="F26" s="20" t="n">
        <v>12.65548197</v>
      </c>
      <c r="G26" s="18" t="n">
        <v>484.8884199</v>
      </c>
      <c r="H26" s="20" t="n">
        <v>5.58296452</v>
      </c>
      <c r="I26" s="18" t="n">
        <v>480.10830817</v>
      </c>
      <c r="J26" s="20" t="n">
        <v>4.32642226</v>
      </c>
      <c r="K26" s="18" t="n">
        <v>483.27735632</v>
      </c>
      <c r="L26" s="20" t="n">
        <v>3.65346543</v>
      </c>
      <c r="M26" s="18" t="n">
        <v>479.37551297</v>
      </c>
      <c r="N26" s="20" t="n">
        <v>4.59846406</v>
      </c>
      <c r="O26" s="18" t="n">
        <v>495.1757565</v>
      </c>
      <c r="P26" s="20" t="n">
        <v>8.90080378</v>
      </c>
      <c r="Q26" s="18" t="s">
        <v>404</v>
      </c>
      <c r="R26" s="20" t="s">
        <v>404</v>
      </c>
      <c r="S26" s="18" t="s">
        <v>404</v>
      </c>
      <c r="T26" s="20" t="s">
        <v>404</v>
      </c>
      <c r="U26" s="18" t="s">
        <v>404</v>
      </c>
      <c r="V26" s="20" t="s">
        <v>404</v>
      </c>
      <c r="W26" s="18" t="s">
        <v>404</v>
      </c>
      <c r="X26" s="20" t="s">
        <v>404</v>
      </c>
      <c r="Y26" s="18" t="n">
        <v>465.2427033</v>
      </c>
      <c r="Z26" s="20" t="n">
        <v>15.57773276</v>
      </c>
    </row>
    <row r="27" spans="1:26">
      <c r="A27" s="15" t="s">
        <v>424</v>
      </c>
      <c r="B27" s="17" t="n">
        <v>5299</v>
      </c>
      <c r="C27" s="18">
        <f>(0.0/B27*100)</f>
        <v/>
      </c>
      <c r="D27" s="19" t="n">
        <v>5299</v>
      </c>
      <c r="E27" s="18" t="n">
        <v>426.49538435</v>
      </c>
      <c r="F27" s="20" t="n">
        <v>3.98129228</v>
      </c>
      <c r="G27" s="18" t="n">
        <v>463.50711312</v>
      </c>
      <c r="H27" s="20" t="n">
        <v>2.44181512</v>
      </c>
      <c r="I27" s="18" t="n">
        <v>508.60358523</v>
      </c>
      <c r="J27" s="20" t="n">
        <v>2.2456493</v>
      </c>
      <c r="K27" s="18" t="n">
        <v>454.74793781</v>
      </c>
      <c r="L27" s="20" t="n">
        <v>2.5090368</v>
      </c>
      <c r="M27" s="18" t="n">
        <v>480.22421988</v>
      </c>
      <c r="N27" s="20" t="n">
        <v>3.81620515</v>
      </c>
      <c r="O27" s="18" t="n">
        <v>563.62320297</v>
      </c>
      <c r="P27" s="20" t="n">
        <v>3.23291426</v>
      </c>
      <c r="Q27" s="18" t="s">
        <v>404</v>
      </c>
      <c r="R27" s="20" t="s">
        <v>404</v>
      </c>
      <c r="S27" s="18" t="s">
        <v>404</v>
      </c>
      <c r="T27" s="20" t="s">
        <v>404</v>
      </c>
      <c r="U27" s="18" t="s">
        <v>404</v>
      </c>
      <c r="V27" s="20" t="s">
        <v>404</v>
      </c>
      <c r="W27" s="18" t="s">
        <v>404</v>
      </c>
      <c r="X27" s="20" t="s">
        <v>404</v>
      </c>
      <c r="Y27" s="18" t="n">
        <v>545.8519974</v>
      </c>
      <c r="Z27" s="20" t="n">
        <v>6.58271203</v>
      </c>
    </row>
    <row r="28" spans="1:26">
      <c r="A28" s="15" t="s">
        <v>425</v>
      </c>
      <c r="B28" s="17" t="n">
        <v>7568</v>
      </c>
      <c r="C28" s="18">
        <f>(0.0/B28*100)</f>
        <v/>
      </c>
      <c r="D28" s="19" t="n">
        <v>7568</v>
      </c>
      <c r="E28" s="18" t="n">
        <v>421.88812493</v>
      </c>
      <c r="F28" s="20" t="n">
        <v>16.11167759</v>
      </c>
      <c r="G28" s="18" t="n">
        <v>427.43566055</v>
      </c>
      <c r="H28" s="20" t="n">
        <v>9.523165669999999</v>
      </c>
      <c r="I28" s="18" t="n">
        <v>421.94990779</v>
      </c>
      <c r="J28" s="20" t="n">
        <v>5.4995702</v>
      </c>
      <c r="K28" s="18" t="n">
        <v>402.01951912</v>
      </c>
      <c r="L28" s="20" t="n">
        <v>4.34245885</v>
      </c>
      <c r="M28" s="18" t="n">
        <v>386.11211219</v>
      </c>
      <c r="N28" s="20" t="n">
        <v>5.90173182</v>
      </c>
      <c r="O28" s="18" t="n">
        <v>404.60154386</v>
      </c>
      <c r="P28" s="20" t="n">
        <v>6.71791963</v>
      </c>
      <c r="Q28" s="18" t="s">
        <v>404</v>
      </c>
      <c r="R28" s="20" t="s">
        <v>404</v>
      </c>
      <c r="S28" s="18" t="s">
        <v>404</v>
      </c>
      <c r="T28" s="20" t="s">
        <v>404</v>
      </c>
      <c r="U28" s="18" t="s">
        <v>404</v>
      </c>
      <c r="V28" s="20" t="s">
        <v>404</v>
      </c>
      <c r="W28" s="18" t="s">
        <v>404</v>
      </c>
      <c r="X28" s="20" t="s">
        <v>404</v>
      </c>
      <c r="Y28" s="18" t="n">
        <v>421.55606417</v>
      </c>
      <c r="Z28" s="20" t="n">
        <v>16.33714936</v>
      </c>
    </row>
    <row r="29" spans="1:26">
      <c r="A29" s="15" t="s">
        <v>426</v>
      </c>
      <c r="B29" s="17" t="n">
        <v>5385</v>
      </c>
      <c r="C29" s="18">
        <f>(1123.0/B29*100)</f>
        <v/>
      </c>
      <c r="D29" s="19" t="n">
        <v>4262</v>
      </c>
      <c r="E29" s="18" t="n">
        <v>452.12439095</v>
      </c>
      <c r="F29" s="20" t="n">
        <v>33.84799529</v>
      </c>
      <c r="G29" s="18" t="n">
        <v>522.02632851</v>
      </c>
      <c r="H29" s="20" t="n">
        <v>13.61312552</v>
      </c>
      <c r="I29" s="18" t="n">
        <v>521.87923908</v>
      </c>
      <c r="J29" s="20" t="n">
        <v>9.74844803</v>
      </c>
      <c r="K29" s="18" t="n">
        <v>507.89130872</v>
      </c>
      <c r="L29" s="20" t="n">
        <v>9.94203239</v>
      </c>
      <c r="M29" s="18" t="n">
        <v>516.84636174</v>
      </c>
      <c r="N29" s="20" t="n">
        <v>21.37925549</v>
      </c>
      <c r="O29" s="18" t="n">
        <v>483.23697055</v>
      </c>
      <c r="P29" s="20" t="n">
        <v>44.92289951</v>
      </c>
      <c r="Q29" s="18" t="s">
        <v>404</v>
      </c>
      <c r="R29" s="20" t="s">
        <v>404</v>
      </c>
      <c r="S29" s="18" t="s">
        <v>404</v>
      </c>
      <c r="T29" s="20" t="s">
        <v>404</v>
      </c>
      <c r="U29" s="18" t="s">
        <v>404</v>
      </c>
      <c r="V29" s="20" t="s">
        <v>404</v>
      </c>
      <c r="W29" s="18" t="s">
        <v>404</v>
      </c>
      <c r="X29" s="20" t="s">
        <v>404</v>
      </c>
      <c r="Y29" s="18" t="n">
        <v>499.41430356</v>
      </c>
      <c r="Z29" s="20" t="n">
        <v>12.58780456</v>
      </c>
    </row>
    <row r="30" spans="1:26">
      <c r="A30" s="15" t="s">
        <v>427</v>
      </c>
      <c r="B30" s="17" t="n">
        <v>4520</v>
      </c>
      <c r="C30" s="18">
        <f>(945.0/B30*100)</f>
        <v/>
      </c>
      <c r="D30" s="19" t="n">
        <v>3575</v>
      </c>
      <c r="E30" s="18" t="n">
        <v>444.19692631</v>
      </c>
      <c r="F30" s="20" t="n">
        <v>24.59373062</v>
      </c>
      <c r="G30" s="18" t="n">
        <v>504.48421551</v>
      </c>
      <c r="H30" s="20" t="n">
        <v>9.179974680000001</v>
      </c>
      <c r="I30" s="18" t="n">
        <v>490.65507334</v>
      </c>
      <c r="J30" s="20" t="n">
        <v>7.84364529</v>
      </c>
      <c r="K30" s="18" t="n">
        <v>500.00114273</v>
      </c>
      <c r="L30" s="20" t="n">
        <v>6.60412629</v>
      </c>
      <c r="M30" s="18" t="n">
        <v>501.04296022</v>
      </c>
      <c r="N30" s="20" t="n">
        <v>6.11018392</v>
      </c>
      <c r="O30" s="18" t="n">
        <v>491.78887196</v>
      </c>
      <c r="P30" s="20" t="n">
        <v>8.896881260000001</v>
      </c>
      <c r="Q30" s="18" t="s">
        <v>404</v>
      </c>
      <c r="R30" s="20" t="s">
        <v>404</v>
      </c>
      <c r="S30" s="18" t="s">
        <v>404</v>
      </c>
      <c r="T30" s="20" t="s">
        <v>404</v>
      </c>
      <c r="U30" s="18" t="s">
        <v>404</v>
      </c>
      <c r="V30" s="20" t="s">
        <v>404</v>
      </c>
      <c r="W30" s="18" t="s">
        <v>404</v>
      </c>
      <c r="X30" s="20" t="s">
        <v>404</v>
      </c>
      <c r="Y30" s="18" t="n">
        <v>485.88329594</v>
      </c>
      <c r="Z30" s="20" t="n">
        <v>8.61092878</v>
      </c>
    </row>
    <row r="31" spans="1:26">
      <c r="A31" s="15" t="s">
        <v>428</v>
      </c>
      <c r="B31" s="17" t="n">
        <v>5456</v>
      </c>
      <c r="C31" s="18">
        <f>(502.0/B31*100)</f>
        <v/>
      </c>
      <c r="D31" s="19" t="n">
        <v>4954</v>
      </c>
      <c r="E31" s="18" t="n">
        <v>495.82309928</v>
      </c>
      <c r="F31" s="20" t="n">
        <v>10.3955312</v>
      </c>
      <c r="G31" s="18" t="n">
        <v>511.21300236</v>
      </c>
      <c r="H31" s="20" t="n">
        <v>7.67554969</v>
      </c>
      <c r="I31" s="18" t="n">
        <v>505.40100862</v>
      </c>
      <c r="J31" s="20" t="n">
        <v>4.38515273</v>
      </c>
      <c r="K31" s="18" t="n">
        <v>502.61148528</v>
      </c>
      <c r="L31" s="20" t="n">
        <v>4.442197</v>
      </c>
      <c r="M31" s="18" t="n">
        <v>498.01707042</v>
      </c>
      <c r="N31" s="20" t="n">
        <v>5.69952263</v>
      </c>
      <c r="O31" s="18" t="n">
        <v>485.55070444</v>
      </c>
      <c r="P31" s="20" t="n">
        <v>6.79889395</v>
      </c>
      <c r="Q31" s="18" t="s">
        <v>404</v>
      </c>
      <c r="R31" s="20" t="s">
        <v>404</v>
      </c>
      <c r="S31" s="18" t="s">
        <v>404</v>
      </c>
      <c r="T31" s="20" t="s">
        <v>404</v>
      </c>
      <c r="U31" s="18" t="s">
        <v>404</v>
      </c>
      <c r="V31" s="20" t="s">
        <v>404</v>
      </c>
      <c r="W31" s="18" t="s">
        <v>404</v>
      </c>
      <c r="X31" s="20" t="s">
        <v>404</v>
      </c>
      <c r="Y31" s="18" t="n">
        <v>500.43369568</v>
      </c>
      <c r="Z31" s="20" t="n">
        <v>8.50277743</v>
      </c>
    </row>
    <row r="32" spans="1:26">
      <c r="A32" s="15" t="s">
        <v>429</v>
      </c>
      <c r="B32" s="17" t="n">
        <v>4478</v>
      </c>
      <c r="C32" s="18">
        <f>(0.0/B32*100)</f>
        <v/>
      </c>
      <c r="D32" s="19" t="n">
        <v>4478</v>
      </c>
      <c r="E32" s="18" t="s">
        <v>404</v>
      </c>
      <c r="F32" s="20" t="s">
        <v>404</v>
      </c>
      <c r="G32" s="18" t="n">
        <v>496.46066175</v>
      </c>
      <c r="H32" s="20" t="n">
        <v>5.34770649</v>
      </c>
      <c r="I32" s="18" t="n">
        <v>499.44714141</v>
      </c>
      <c r="J32" s="20" t="n">
        <v>4.40798132</v>
      </c>
      <c r="K32" s="18" t="n">
        <v>515.21465275</v>
      </c>
      <c r="L32" s="20" t="n">
        <v>5.45835032</v>
      </c>
      <c r="M32" s="18" t="n">
        <v>507.83616717</v>
      </c>
      <c r="N32" s="20" t="n">
        <v>8.50263258</v>
      </c>
      <c r="O32" s="18" t="n">
        <v>498.60524374</v>
      </c>
      <c r="P32" s="20" t="n">
        <v>8.513816869999999</v>
      </c>
      <c r="Q32" s="18" t="s">
        <v>404</v>
      </c>
      <c r="R32" s="20" t="s">
        <v>404</v>
      </c>
      <c r="S32" s="18" t="s">
        <v>404</v>
      </c>
      <c r="T32" s="20" t="s">
        <v>404</v>
      </c>
      <c r="U32" s="18" t="s">
        <v>404</v>
      </c>
      <c r="V32" s="20" t="s">
        <v>404</v>
      </c>
      <c r="W32" s="18" t="s">
        <v>404</v>
      </c>
      <c r="X32" s="20" t="s">
        <v>404</v>
      </c>
      <c r="Y32" s="18" t="n">
        <v>550.16179657</v>
      </c>
      <c r="Z32" s="20" t="n">
        <v>15.58666804</v>
      </c>
    </row>
    <row r="33" spans="1:26">
      <c r="A33" s="15" t="s">
        <v>430</v>
      </c>
      <c r="B33" s="17" t="n">
        <v>7325</v>
      </c>
      <c r="C33" s="18">
        <f>(29.0/B33*100)</f>
        <v/>
      </c>
      <c r="D33" s="19" t="n">
        <v>7296</v>
      </c>
      <c r="E33" s="18" t="n">
        <v>484.50039374</v>
      </c>
      <c r="F33" s="20" t="n">
        <v>52.44975171</v>
      </c>
      <c r="G33" s="18" t="n">
        <v>495.0756071</v>
      </c>
      <c r="H33" s="20" t="n">
        <v>6.9519719</v>
      </c>
      <c r="I33" s="18" t="n">
        <v>490.95014497</v>
      </c>
      <c r="J33" s="20" t="n">
        <v>10.08069652</v>
      </c>
      <c r="K33" s="18" t="n">
        <v>489.21104807</v>
      </c>
      <c r="L33" s="20" t="n">
        <v>6.66256192</v>
      </c>
      <c r="M33" s="18" t="n">
        <v>492.98491727</v>
      </c>
      <c r="N33" s="20" t="n">
        <v>16.71262918</v>
      </c>
      <c r="O33" s="18" t="n">
        <v>489.78682073</v>
      </c>
      <c r="P33" s="20" t="n">
        <v>5.51064642</v>
      </c>
      <c r="Q33" s="18" t="s">
        <v>404</v>
      </c>
      <c r="R33" s="20" t="s">
        <v>404</v>
      </c>
      <c r="S33" s="18" t="s">
        <v>404</v>
      </c>
      <c r="T33" s="20" t="s">
        <v>404</v>
      </c>
      <c r="U33" s="18" t="s">
        <v>404</v>
      </c>
      <c r="V33" s="20" t="s">
        <v>404</v>
      </c>
      <c r="W33" s="18" t="s">
        <v>404</v>
      </c>
      <c r="X33" s="20" t="s">
        <v>404</v>
      </c>
      <c r="Y33" s="18" t="n">
        <v>503.22954842</v>
      </c>
      <c r="Z33" s="20" t="n">
        <v>38.11175028</v>
      </c>
    </row>
    <row r="34" spans="1:26">
      <c r="A34" s="15" t="s">
        <v>431</v>
      </c>
      <c r="B34" s="17" t="n">
        <v>6350</v>
      </c>
      <c r="C34" s="18">
        <f>(0.0/B34*100)</f>
        <v/>
      </c>
      <c r="D34" s="19" t="n">
        <v>6350</v>
      </c>
      <c r="E34" s="18" t="n">
        <v>551.75235117</v>
      </c>
      <c r="F34" s="20" t="n">
        <v>7.7631388</v>
      </c>
      <c r="G34" s="18" t="n">
        <v>480.79416712</v>
      </c>
      <c r="H34" s="20" t="n">
        <v>13.92369173</v>
      </c>
      <c r="I34" s="18" t="n">
        <v>490.80232012</v>
      </c>
      <c r="J34" s="20" t="n">
        <v>6.76333833</v>
      </c>
      <c r="K34" s="18" t="n">
        <v>472.25185833</v>
      </c>
      <c r="L34" s="20" t="n">
        <v>5.86743282</v>
      </c>
      <c r="M34" s="18" t="n">
        <v>475.33532065</v>
      </c>
      <c r="N34" s="20" t="n">
        <v>9.043267139999999</v>
      </c>
      <c r="O34" s="18" t="n">
        <v>445.32193934</v>
      </c>
      <c r="P34" s="20" t="n">
        <v>12.12068294</v>
      </c>
      <c r="Q34" s="18" t="s">
        <v>404</v>
      </c>
      <c r="R34" s="20" t="s">
        <v>404</v>
      </c>
      <c r="S34" s="18" t="s">
        <v>404</v>
      </c>
      <c r="T34" s="20" t="s">
        <v>404</v>
      </c>
      <c r="U34" s="18" t="s">
        <v>404</v>
      </c>
      <c r="V34" s="20" t="s">
        <v>404</v>
      </c>
      <c r="W34" s="18" t="s">
        <v>404</v>
      </c>
      <c r="X34" s="20" t="s">
        <v>404</v>
      </c>
      <c r="Y34" s="18" t="n">
        <v>459.1827433</v>
      </c>
      <c r="Z34" s="20" t="n">
        <v>23.13132011</v>
      </c>
    </row>
    <row r="35" spans="1:26">
      <c r="A35" s="15" t="s">
        <v>432</v>
      </c>
      <c r="B35" s="17" t="n">
        <v>6406</v>
      </c>
      <c r="C35" s="18">
        <f>(443.0/B35*100)</f>
        <v/>
      </c>
      <c r="D35" s="19" t="n">
        <v>5963</v>
      </c>
      <c r="E35" s="18" t="s">
        <v>404</v>
      </c>
      <c r="F35" s="20" t="s">
        <v>404</v>
      </c>
      <c r="G35" s="18" t="n">
        <v>542.49949009</v>
      </c>
      <c r="H35" s="20" t="n">
        <v>6.31634946</v>
      </c>
      <c r="I35" s="18" t="n">
        <v>521.92419312</v>
      </c>
      <c r="J35" s="20" t="n">
        <v>3.36558304</v>
      </c>
      <c r="K35" s="18" t="n">
        <v>515.52340773</v>
      </c>
      <c r="L35" s="20" t="n">
        <v>2.2216434</v>
      </c>
      <c r="M35" s="18" t="n">
        <v>501.33483188</v>
      </c>
      <c r="N35" s="20" t="n">
        <v>4.00231434</v>
      </c>
      <c r="O35" s="18" t="n">
        <v>499.49562166</v>
      </c>
      <c r="P35" s="20" t="n">
        <v>2.54089839</v>
      </c>
      <c r="Q35" s="18" t="s">
        <v>404</v>
      </c>
      <c r="R35" s="20" t="s">
        <v>404</v>
      </c>
      <c r="S35" s="18" t="s">
        <v>404</v>
      </c>
      <c r="T35" s="20" t="s">
        <v>404</v>
      </c>
      <c r="U35" s="18" t="s">
        <v>404</v>
      </c>
      <c r="V35" s="20" t="s">
        <v>404</v>
      </c>
      <c r="W35" s="18" t="s">
        <v>404</v>
      </c>
      <c r="X35" s="20" t="s">
        <v>404</v>
      </c>
      <c r="Y35" s="18" t="n">
        <v>515.15898187</v>
      </c>
      <c r="Z35" s="20" t="n">
        <v>7.21186429</v>
      </c>
    </row>
    <row r="36" spans="1:26">
      <c r="A36" s="15" t="s">
        <v>433</v>
      </c>
      <c r="B36" s="17" t="n">
        <v>6736</v>
      </c>
      <c r="C36" s="18">
        <f>(10.0/B36*100)</f>
        <v/>
      </c>
      <c r="D36" s="19" t="n">
        <v>6726</v>
      </c>
      <c r="E36" s="18" t="n">
        <v>475.12594996</v>
      </c>
      <c r="F36" s="20" t="n">
        <v>15.245388</v>
      </c>
      <c r="G36" s="18" t="n">
        <v>491.13711775</v>
      </c>
      <c r="H36" s="20" t="n">
        <v>6.01702156</v>
      </c>
      <c r="I36" s="18" t="n">
        <v>484.03917841</v>
      </c>
      <c r="J36" s="20" t="n">
        <v>4.66868499</v>
      </c>
      <c r="K36" s="18" t="n">
        <v>489.88778543</v>
      </c>
      <c r="L36" s="20" t="n">
        <v>4.17434771</v>
      </c>
      <c r="M36" s="18" t="n">
        <v>468.22063072</v>
      </c>
      <c r="N36" s="20" t="n">
        <v>7.34669485</v>
      </c>
      <c r="O36" s="18" t="n">
        <v>494.3776484</v>
      </c>
      <c r="P36" s="20" t="n">
        <v>10.47861457</v>
      </c>
      <c r="Q36" s="18" t="s">
        <v>404</v>
      </c>
      <c r="R36" s="20" t="s">
        <v>404</v>
      </c>
      <c r="S36" s="18" t="s">
        <v>404</v>
      </c>
      <c r="T36" s="20" t="s">
        <v>404</v>
      </c>
      <c r="U36" s="18" t="s">
        <v>404</v>
      </c>
      <c r="V36" s="20" t="s">
        <v>404</v>
      </c>
      <c r="W36" s="18" t="s">
        <v>404</v>
      </c>
      <c r="X36" s="20" t="s">
        <v>404</v>
      </c>
      <c r="Y36" s="18" t="n">
        <v>489.79315037</v>
      </c>
      <c r="Z36" s="20" t="n">
        <v>10.01346098</v>
      </c>
    </row>
    <row r="37" spans="1:26">
      <c r="A37" s="15" t="s">
        <v>434</v>
      </c>
      <c r="B37" s="17" t="n">
        <v>5458</v>
      </c>
      <c r="C37" s="18">
        <f>(0.0/B37*100)</f>
        <v/>
      </c>
      <c r="D37" s="19" t="n">
        <v>5458</v>
      </c>
      <c r="E37" s="18" t="n">
        <v>513.54916231</v>
      </c>
      <c r="F37" s="20" t="n">
        <v>19.30818593</v>
      </c>
      <c r="G37" s="18" t="n">
        <v>500.76022072</v>
      </c>
      <c r="H37" s="20" t="n">
        <v>8.534942170000001</v>
      </c>
      <c r="I37" s="18" t="n">
        <v>493.0987887</v>
      </c>
      <c r="J37" s="20" t="n">
        <v>7.34419539</v>
      </c>
      <c r="K37" s="18" t="n">
        <v>494.79070245</v>
      </c>
      <c r="L37" s="20" t="n">
        <v>5.68211365</v>
      </c>
      <c r="M37" s="18" t="n">
        <v>491.36079331</v>
      </c>
      <c r="N37" s="20" t="n">
        <v>6.86075133</v>
      </c>
      <c r="O37" s="18" t="n">
        <v>487.16921211</v>
      </c>
      <c r="P37" s="20" t="n">
        <v>7.80771097</v>
      </c>
      <c r="Q37" s="18" t="s">
        <v>404</v>
      </c>
      <c r="R37" s="20" t="s">
        <v>404</v>
      </c>
      <c r="S37" s="18" t="s">
        <v>404</v>
      </c>
      <c r="T37" s="20" t="s">
        <v>404</v>
      </c>
      <c r="U37" s="18" t="s">
        <v>404</v>
      </c>
      <c r="V37" s="20" t="s">
        <v>404</v>
      </c>
      <c r="W37" s="18" t="s">
        <v>404</v>
      </c>
      <c r="X37" s="20" t="s">
        <v>404</v>
      </c>
      <c r="Y37" s="18" t="n">
        <v>508.53494322</v>
      </c>
      <c r="Z37" s="20" t="n">
        <v>29.99905374</v>
      </c>
    </row>
    <row r="38" spans="1:26">
      <c r="A38" s="15" t="s">
        <v>435</v>
      </c>
      <c r="B38" s="17" t="n">
        <v>5860</v>
      </c>
      <c r="C38" s="18">
        <f>(268.0/B38*100)</f>
        <v/>
      </c>
      <c r="D38" s="19" t="n">
        <v>5592</v>
      </c>
      <c r="E38" s="18" t="n">
        <v>518.68748303</v>
      </c>
      <c r="F38" s="20" t="n">
        <v>15.31424544</v>
      </c>
      <c r="G38" s="18" t="n">
        <v>523.1608956699999</v>
      </c>
      <c r="H38" s="20" t="n">
        <v>8.457779159999999</v>
      </c>
      <c r="I38" s="18" t="n">
        <v>533.5772246499999</v>
      </c>
      <c r="J38" s="20" t="n">
        <v>8.0097155</v>
      </c>
      <c r="K38" s="18" t="n">
        <v>502.48485785</v>
      </c>
      <c r="L38" s="20" t="n">
        <v>8.610965889999999</v>
      </c>
      <c r="M38" s="18" t="n">
        <v>528.79451383</v>
      </c>
      <c r="N38" s="20" t="n">
        <v>17.55186981</v>
      </c>
      <c r="O38" s="18" t="n">
        <v>496.24394614</v>
      </c>
      <c r="P38" s="20" t="n">
        <v>13.83671109</v>
      </c>
      <c r="Q38" s="18" t="s">
        <v>404</v>
      </c>
      <c r="R38" s="20" t="s">
        <v>404</v>
      </c>
      <c r="S38" s="18" t="s">
        <v>404</v>
      </c>
      <c r="T38" s="20" t="s">
        <v>404</v>
      </c>
      <c r="U38" s="18" t="s">
        <v>404</v>
      </c>
      <c r="V38" s="20" t="s">
        <v>404</v>
      </c>
      <c r="W38" s="18" t="s">
        <v>404</v>
      </c>
      <c r="X38" s="20" t="s">
        <v>404</v>
      </c>
      <c r="Y38" s="18" t="n">
        <v>565.0179802599999</v>
      </c>
      <c r="Z38" s="20" t="n">
        <v>19.54752093</v>
      </c>
    </row>
    <row r="39" spans="1:26">
      <c r="A39" s="15" t="s">
        <v>436</v>
      </c>
      <c r="B39" s="17" t="n">
        <v>5895</v>
      </c>
      <c r="C39" s="18">
        <f>(0.0/B39*100)</f>
        <v/>
      </c>
      <c r="D39" s="19" t="n">
        <v>5895</v>
      </c>
      <c r="E39" s="18" t="n">
        <v>383.35869192</v>
      </c>
      <c r="F39" s="20" t="n">
        <v>10.62057134</v>
      </c>
      <c r="G39" s="18" t="n">
        <v>387.16343308</v>
      </c>
      <c r="H39" s="20" t="n">
        <v>14.08693019</v>
      </c>
      <c r="I39" s="18" t="n">
        <v>429.4373723</v>
      </c>
      <c r="J39" s="20" t="n">
        <v>8.40552272</v>
      </c>
      <c r="K39" s="18" t="n">
        <v>415.82082674</v>
      </c>
      <c r="L39" s="20" t="n">
        <v>11.62176415</v>
      </c>
      <c r="M39" s="18" t="n">
        <v>421.05568375</v>
      </c>
      <c r="N39" s="20" t="n">
        <v>8.61076304</v>
      </c>
      <c r="O39" s="18" t="n">
        <v>424.75331626</v>
      </c>
      <c r="P39" s="20" t="n">
        <v>11.91672169</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n">
        <v>496.87840588</v>
      </c>
      <c r="F40" s="20" t="n">
        <v>29.56891375</v>
      </c>
      <c r="G40" s="18" t="n">
        <v>493.17779986</v>
      </c>
      <c r="H40" s="20" t="n">
        <v>15.56307806</v>
      </c>
      <c r="I40" s="18" t="n">
        <v>492.97073091</v>
      </c>
      <c r="J40" s="20" t="n">
        <v>9.59958962</v>
      </c>
      <c r="K40" s="18" t="n">
        <v>495.73618972</v>
      </c>
      <c r="L40" s="20" t="n">
        <v>7.20502336</v>
      </c>
      <c r="M40" s="18" t="n">
        <v>498.33761065</v>
      </c>
      <c r="N40" s="20" t="n">
        <v>8.080584310000001</v>
      </c>
      <c r="O40" s="18" t="n">
        <v>488.88350099</v>
      </c>
      <c r="P40" s="20" t="n">
        <v>6.64646549</v>
      </c>
      <c r="Q40" s="18" t="s">
        <v>404</v>
      </c>
      <c r="R40" s="20" t="s">
        <v>404</v>
      </c>
      <c r="S40" s="18" t="s">
        <v>404</v>
      </c>
      <c r="T40" s="20" t="s">
        <v>404</v>
      </c>
      <c r="U40" s="18" t="s">
        <v>404</v>
      </c>
      <c r="V40" s="20" t="s">
        <v>404</v>
      </c>
      <c r="W40" s="18" t="s">
        <v>404</v>
      </c>
      <c r="X40" s="20" t="s">
        <v>404</v>
      </c>
      <c r="Y40" s="18" t="n">
        <v>495.70052933</v>
      </c>
      <c r="Z40" s="20" t="n">
        <v>6.88451026</v>
      </c>
    </row>
    <row r="41" spans="1:26">
      <c r="A41" s="15" t="s">
        <v>438</v>
      </c>
      <c r="B41" s="17" t="n">
        <v>5712</v>
      </c>
      <c r="C41" s="18">
        <f>(70.0/B41*100)</f>
        <v/>
      </c>
      <c r="D41" s="19" t="n">
        <v>5642</v>
      </c>
      <c r="E41" s="18" t="n">
        <v>458.05986837</v>
      </c>
      <c r="F41" s="20" t="n">
        <v>51.26730271</v>
      </c>
      <c r="G41" s="18" t="n">
        <v>476.87556483</v>
      </c>
      <c r="H41" s="20" t="n">
        <v>12.80399516</v>
      </c>
      <c r="I41" s="18" t="n">
        <v>484.62505537</v>
      </c>
      <c r="J41" s="20" t="n">
        <v>11.06040273</v>
      </c>
      <c r="K41" s="18" t="n">
        <v>464.38640522</v>
      </c>
      <c r="L41" s="20" t="n">
        <v>5.05529777</v>
      </c>
      <c r="M41" s="18" t="n">
        <v>467.25933154</v>
      </c>
      <c r="N41" s="20" t="n">
        <v>7.68336772</v>
      </c>
      <c r="O41" s="18" t="n">
        <v>471.96869439</v>
      </c>
      <c r="P41" s="20" t="n">
        <v>5.89584812</v>
      </c>
      <c r="Q41" s="18" t="s">
        <v>404</v>
      </c>
      <c r="R41" s="20" t="s">
        <v>404</v>
      </c>
      <c r="S41" s="18" t="s">
        <v>404</v>
      </c>
      <c r="T41" s="20" t="s">
        <v>404</v>
      </c>
      <c r="U41" s="18" t="s">
        <v>404</v>
      </c>
      <c r="V41" s="20" t="s">
        <v>404</v>
      </c>
      <c r="W41" s="18" t="s">
        <v>404</v>
      </c>
      <c r="X41" s="20" t="s">
        <v>404</v>
      </c>
      <c r="Y41" s="18" t="n">
        <v>495.19841032</v>
      </c>
      <c r="Z41" s="20" t="n">
        <v>8.899268960000001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421.86329364</v>
      </c>
      <c r="H44" s="20" t="n">
        <v>12.2054772</v>
      </c>
      <c r="I44" s="18" t="n">
        <v>412.613736</v>
      </c>
      <c r="J44" s="20" t="n">
        <v>6.64089916</v>
      </c>
      <c r="K44" s="18" t="n">
        <v>413.6582909</v>
      </c>
      <c r="L44" s="20" t="n">
        <v>5.61566104</v>
      </c>
      <c r="M44" s="18" t="n">
        <v>393.01617142</v>
      </c>
      <c r="N44" s="20" t="n">
        <v>8.64046853</v>
      </c>
      <c r="O44" s="18" t="n">
        <v>418.71895101</v>
      </c>
      <c r="P44" s="20" t="n">
        <v>7.74032286</v>
      </c>
      <c r="Q44" s="18" t="s">
        <v>404</v>
      </c>
      <c r="R44" s="20" t="s">
        <v>404</v>
      </c>
      <c r="S44" s="18" t="s">
        <v>404</v>
      </c>
      <c r="T44" s="20" t="s">
        <v>404</v>
      </c>
      <c r="U44" s="18" t="s">
        <v>404</v>
      </c>
      <c r="V44" s="20" t="s">
        <v>404</v>
      </c>
      <c r="W44" s="18" t="s">
        <v>404</v>
      </c>
      <c r="X44" s="20" t="s">
        <v>404</v>
      </c>
      <c r="Y44" s="18" t="n">
        <v>450.99131379</v>
      </c>
      <c r="Z44" s="20" t="n">
        <v>17.502779</v>
      </c>
    </row>
    <row r="45" spans="1:26">
      <c r="A45" s="15" t="s">
        <v>442</v>
      </c>
      <c r="B45" s="17" t="n">
        <v>5519</v>
      </c>
      <c r="C45" s="18">
        <f>(0.0/B45*100)</f>
        <v/>
      </c>
      <c r="D45" s="19" t="n">
        <v>5519</v>
      </c>
      <c r="E45" s="18" t="n">
        <v>346.41918883</v>
      </c>
      <c r="F45" s="20" t="n">
        <v>17.49979036</v>
      </c>
      <c r="G45" s="18" t="n">
        <v>367.08551694</v>
      </c>
      <c r="H45" s="20" t="n">
        <v>16.84673189</v>
      </c>
      <c r="I45" s="18" t="n">
        <v>366.52694483</v>
      </c>
      <c r="J45" s="20" t="n">
        <v>7.95912424</v>
      </c>
      <c r="K45" s="18" t="n">
        <v>355.8175935</v>
      </c>
      <c r="L45" s="20" t="n">
        <v>7.31537647</v>
      </c>
      <c r="M45" s="18" t="n">
        <v>344.40655673</v>
      </c>
      <c r="N45" s="20" t="n">
        <v>7.48050987</v>
      </c>
      <c r="O45" s="18" t="n">
        <v>360.03557707</v>
      </c>
      <c r="P45" s="20" t="n">
        <v>6.83274632</v>
      </c>
      <c r="Q45" s="18" t="s">
        <v>404</v>
      </c>
      <c r="R45" s="20" t="s">
        <v>404</v>
      </c>
      <c r="S45" s="18" t="s">
        <v>404</v>
      </c>
      <c r="T45" s="20" t="s">
        <v>404</v>
      </c>
      <c r="U45" s="18" t="s">
        <v>404</v>
      </c>
      <c r="V45" s="20" t="s">
        <v>404</v>
      </c>
      <c r="W45" s="18" t="s">
        <v>404</v>
      </c>
      <c r="X45" s="20" t="s">
        <v>404</v>
      </c>
      <c r="Y45" s="18" t="n">
        <v>382.36511548</v>
      </c>
      <c r="Z45" s="20" t="n">
        <v>28.58712027</v>
      </c>
    </row>
    <row r="46" spans="1:26">
      <c r="A46" s="15" t="s">
        <v>443</v>
      </c>
      <c r="B46" s="17" t="n">
        <v>23141</v>
      </c>
      <c r="C46" s="18">
        <f>(4196.0/B46*100)</f>
        <v/>
      </c>
      <c r="D46" s="19" t="n">
        <v>18945</v>
      </c>
      <c r="E46" s="18" t="n">
        <v>361.44375311</v>
      </c>
      <c r="F46" s="20" t="n">
        <v>28.9911621</v>
      </c>
      <c r="G46" s="18" t="n">
        <v>378.61996848</v>
      </c>
      <c r="H46" s="20" t="n">
        <v>12.23370141</v>
      </c>
      <c r="I46" s="18" t="n">
        <v>394.07334745</v>
      </c>
      <c r="J46" s="20" t="n">
        <v>9.723517620000001</v>
      </c>
      <c r="K46" s="18" t="n">
        <v>378.1424309</v>
      </c>
      <c r="L46" s="20" t="n">
        <v>7.94071944</v>
      </c>
      <c r="M46" s="18" t="n">
        <v>381.57316279</v>
      </c>
      <c r="N46" s="20" t="n">
        <v>5.77615626</v>
      </c>
      <c r="O46" s="18" t="n">
        <v>379.19823121</v>
      </c>
      <c r="P46" s="20" t="n">
        <v>5.81872443</v>
      </c>
      <c r="Q46" s="18" t="s">
        <v>404</v>
      </c>
      <c r="R46" s="20" t="s">
        <v>404</v>
      </c>
      <c r="S46" s="18" t="s">
        <v>404</v>
      </c>
      <c r="T46" s="20" t="s">
        <v>404</v>
      </c>
      <c r="U46" s="18" t="s">
        <v>404</v>
      </c>
      <c r="V46" s="20" t="s">
        <v>404</v>
      </c>
      <c r="W46" s="18" t="s">
        <v>404</v>
      </c>
      <c r="X46" s="20" t="s">
        <v>404</v>
      </c>
      <c r="Y46" s="18" t="n">
        <v>346.18677151</v>
      </c>
      <c r="Z46" s="20" t="n">
        <v>9.18773743</v>
      </c>
    </row>
    <row r="47" spans="1:26">
      <c r="A47" s="15" t="s">
        <v>444</v>
      </c>
      <c r="B47" s="17" t="n">
        <v>5928</v>
      </c>
      <c r="C47" s="18">
        <f>(0.0/B47*100)</f>
        <v/>
      </c>
      <c r="D47" s="19" t="n">
        <v>5928</v>
      </c>
      <c r="E47" s="18" t="s">
        <v>404</v>
      </c>
      <c r="F47" s="20" t="s">
        <v>404</v>
      </c>
      <c r="G47" s="18" t="n">
        <v>418.5968244</v>
      </c>
      <c r="H47" s="20" t="n">
        <v>15.30975722</v>
      </c>
      <c r="I47" s="18" t="n">
        <v>453.58004714</v>
      </c>
      <c r="J47" s="20" t="n">
        <v>12.66590418</v>
      </c>
      <c r="K47" s="18" t="n">
        <v>427.98522608</v>
      </c>
      <c r="L47" s="20" t="n">
        <v>8.073709300000001</v>
      </c>
      <c r="M47" s="18" t="n">
        <v>459.51002438</v>
      </c>
      <c r="N47" s="20" t="n">
        <v>16.40169174</v>
      </c>
      <c r="O47" s="18" t="n">
        <v>441.56995954</v>
      </c>
      <c r="P47" s="20" t="n">
        <v>9.143752210000001</v>
      </c>
      <c r="Q47" s="18" t="s">
        <v>404</v>
      </c>
      <c r="R47" s="20" t="s">
        <v>404</v>
      </c>
      <c r="S47" s="18" t="s">
        <v>404</v>
      </c>
      <c r="T47" s="20" t="s">
        <v>404</v>
      </c>
      <c r="U47" s="18" t="s">
        <v>404</v>
      </c>
      <c r="V47" s="20" t="s">
        <v>404</v>
      </c>
      <c r="W47" s="18" t="s">
        <v>404</v>
      </c>
      <c r="X47" s="20" t="s">
        <v>404</v>
      </c>
      <c r="Y47" s="18" t="n">
        <v>453.48195746</v>
      </c>
      <c r="Z47" s="20" t="n">
        <v>35.3061823</v>
      </c>
    </row>
    <row r="48" spans="1:26">
      <c r="A48" s="15" t="s">
        <v>445</v>
      </c>
      <c r="B48" s="17" t="n">
        <v>9841</v>
      </c>
      <c r="C48" s="18">
        <f>(0.0/B48*100)</f>
        <v/>
      </c>
      <c r="D48" s="19" t="n">
        <v>9841</v>
      </c>
      <c r="E48" s="18" t="n">
        <v>534.00339624</v>
      </c>
      <c r="F48" s="20" t="n">
        <v>48.79365574</v>
      </c>
      <c r="G48" s="18" t="n">
        <v>536.2191644</v>
      </c>
      <c r="H48" s="20" t="n">
        <v>20.0437619</v>
      </c>
      <c r="I48" s="18" t="n">
        <v>549.70154226</v>
      </c>
      <c r="J48" s="20" t="n">
        <v>13.55933269</v>
      </c>
      <c r="K48" s="18" t="n">
        <v>502.97918709</v>
      </c>
      <c r="L48" s="20" t="n">
        <v>7.78692339</v>
      </c>
      <c r="M48" s="18" t="n">
        <v>533.57184522</v>
      </c>
      <c r="N48" s="20" t="n">
        <v>13.10825503</v>
      </c>
      <c r="O48" s="18" t="n">
        <v>552.93421478</v>
      </c>
      <c r="P48" s="20" t="n">
        <v>13.75176602</v>
      </c>
      <c r="Q48" s="18" t="s">
        <v>404</v>
      </c>
      <c r="R48" s="20" t="s">
        <v>404</v>
      </c>
      <c r="S48" s="18" t="s">
        <v>404</v>
      </c>
      <c r="T48" s="20" t="s">
        <v>404</v>
      </c>
      <c r="U48" s="18" t="s">
        <v>404</v>
      </c>
      <c r="V48" s="20" t="s">
        <v>404</v>
      </c>
      <c r="W48" s="18" t="s">
        <v>404</v>
      </c>
      <c r="X48" s="20" t="s">
        <v>404</v>
      </c>
      <c r="Y48" s="18" t="n">
        <v>450.76849273</v>
      </c>
      <c r="Z48" s="20" t="n">
        <v>49.33978729</v>
      </c>
    </row>
    <row r="49" spans="1:26">
      <c r="A49" s="15" t="s">
        <v>446</v>
      </c>
      <c r="B49" s="17" t="n">
        <v>6349</v>
      </c>
      <c r="C49" s="18">
        <f>(52.0/B49*100)</f>
        <v/>
      </c>
      <c r="D49" s="19" t="n">
        <v>6297</v>
      </c>
      <c r="E49" s="18" t="s">
        <v>404</v>
      </c>
      <c r="F49" s="20" t="s">
        <v>404</v>
      </c>
      <c r="G49" s="18" t="n">
        <v>387.22126232</v>
      </c>
      <c r="H49" s="20" t="n">
        <v>16.48329592</v>
      </c>
      <c r="I49" s="18" t="n">
        <v>413.00888806</v>
      </c>
      <c r="J49" s="20" t="n">
        <v>7.6253627</v>
      </c>
      <c r="K49" s="18" t="n">
        <v>405.7794991</v>
      </c>
      <c r="L49" s="20" t="n">
        <v>5.48685035</v>
      </c>
      <c r="M49" s="18" t="n">
        <v>391.58488204</v>
      </c>
      <c r="N49" s="20" t="n">
        <v>6.84327406</v>
      </c>
      <c r="O49" s="18" t="n">
        <v>419.43716713</v>
      </c>
      <c r="P49" s="20" t="n">
        <v>4.73282779</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n">
        <v>392.12892363</v>
      </c>
      <c r="F50" s="20" t="n">
        <v>11.62476501</v>
      </c>
      <c r="G50" s="18" t="n">
        <v>386.82482493</v>
      </c>
      <c r="H50" s="20" t="n">
        <v>12.01282318</v>
      </c>
      <c r="I50" s="18" t="n">
        <v>385.99909399</v>
      </c>
      <c r="J50" s="20" t="n">
        <v>5.65815229</v>
      </c>
      <c r="K50" s="18" t="n">
        <v>395.81373957</v>
      </c>
      <c r="L50" s="20" t="n">
        <v>7.64737278</v>
      </c>
      <c r="M50" s="18" t="n">
        <v>399.45657845</v>
      </c>
      <c r="N50" s="20" t="n">
        <v>8.58562527</v>
      </c>
      <c r="O50" s="18" t="n">
        <v>390.91867378</v>
      </c>
      <c r="P50" s="20" t="n">
        <v>5.95637054</v>
      </c>
      <c r="Q50" s="18" t="s">
        <v>404</v>
      </c>
      <c r="R50" s="20" t="s">
        <v>404</v>
      </c>
      <c r="S50" s="18" t="s">
        <v>404</v>
      </c>
      <c r="T50" s="20" t="s">
        <v>404</v>
      </c>
      <c r="U50" s="18" t="s">
        <v>404</v>
      </c>
      <c r="V50" s="20" t="s">
        <v>404</v>
      </c>
      <c r="W50" s="18" t="s">
        <v>404</v>
      </c>
      <c r="X50" s="20" t="s">
        <v>404</v>
      </c>
      <c r="Y50" s="18" t="n">
        <v>392.66789429</v>
      </c>
      <c r="Z50" s="20" t="n">
        <v>12.33427956</v>
      </c>
    </row>
    <row r="51" spans="1:26">
      <c r="A51" s="15" t="s">
        <v>448</v>
      </c>
      <c r="B51" s="17" t="n">
        <v>6866</v>
      </c>
      <c r="C51" s="18">
        <f>(0.0/B51*100)</f>
        <v/>
      </c>
      <c r="D51" s="19" t="n">
        <v>6866</v>
      </c>
      <c r="E51" s="18" t="n">
        <v>387.19812323</v>
      </c>
      <c r="F51" s="20" t="n">
        <v>7.98659778</v>
      </c>
      <c r="G51" s="18" t="n">
        <v>406.25488543</v>
      </c>
      <c r="H51" s="20" t="n">
        <v>10.86524922</v>
      </c>
      <c r="I51" s="18" t="n">
        <v>403.1188357</v>
      </c>
      <c r="J51" s="20" t="n">
        <v>6.940015</v>
      </c>
      <c r="K51" s="18" t="n">
        <v>395.44267909</v>
      </c>
      <c r="L51" s="20" t="n">
        <v>3.75945149</v>
      </c>
      <c r="M51" s="18" t="n">
        <v>395.02266813</v>
      </c>
      <c r="N51" s="20" t="n">
        <v>9.148417370000001</v>
      </c>
      <c r="O51" s="18" t="n">
        <v>407.22651195</v>
      </c>
      <c r="P51" s="20" t="n">
        <v>7.13272462</v>
      </c>
      <c r="Q51" s="18" t="s">
        <v>404</v>
      </c>
      <c r="R51" s="20" t="s">
        <v>404</v>
      </c>
      <c r="S51" s="18" t="s">
        <v>404</v>
      </c>
      <c r="T51" s="20" t="s">
        <v>404</v>
      </c>
      <c r="U51" s="18" t="s">
        <v>404</v>
      </c>
      <c r="V51" s="20" t="s">
        <v>404</v>
      </c>
      <c r="W51" s="18" t="s">
        <v>404</v>
      </c>
      <c r="X51" s="20" t="s">
        <v>404</v>
      </c>
      <c r="Y51" s="18" t="n">
        <v>425.31694068</v>
      </c>
      <c r="Z51" s="20" t="n">
        <v>9.3110952</v>
      </c>
    </row>
    <row r="52" spans="1:26">
      <c r="A52" s="15" t="s">
        <v>449</v>
      </c>
      <c r="B52" s="17" t="n">
        <v>5809</v>
      </c>
      <c r="C52" s="18">
        <f>(0.0/B52*100)</f>
        <v/>
      </c>
      <c r="D52" s="19" t="n">
        <v>5809</v>
      </c>
      <c r="E52" s="18" t="s">
        <v>404</v>
      </c>
      <c r="F52" s="20" t="s">
        <v>404</v>
      </c>
      <c r="G52" s="18" t="n">
        <v>454.56451958</v>
      </c>
      <c r="H52" s="20" t="n">
        <v>14.11912657</v>
      </c>
      <c r="I52" s="18" t="n">
        <v>473.7371941</v>
      </c>
      <c r="J52" s="20" t="n">
        <v>6.25039798</v>
      </c>
      <c r="K52" s="18" t="n">
        <v>452.81954003</v>
      </c>
      <c r="L52" s="20" t="n">
        <v>8.23669428</v>
      </c>
      <c r="M52" s="18" t="n">
        <v>478.01503454</v>
      </c>
      <c r="N52" s="20" t="n">
        <v>8.534571789999999</v>
      </c>
      <c r="O52" s="18" t="n">
        <v>460.54907445</v>
      </c>
      <c r="P52" s="20" t="n">
        <v>9.66327472</v>
      </c>
      <c r="Q52" s="18" t="s">
        <v>404</v>
      </c>
      <c r="R52" s="20" t="s">
        <v>404</v>
      </c>
      <c r="S52" s="18" t="s">
        <v>404</v>
      </c>
      <c r="T52" s="20" t="s">
        <v>404</v>
      </c>
      <c r="U52" s="18" t="s">
        <v>404</v>
      </c>
      <c r="V52" s="20" t="s">
        <v>404</v>
      </c>
      <c r="W52" s="18" t="s">
        <v>404</v>
      </c>
      <c r="X52" s="20" t="s">
        <v>404</v>
      </c>
      <c r="Y52" s="18" t="n">
        <v>420.16253333</v>
      </c>
      <c r="Z52" s="20" t="n">
        <v>17.96035804</v>
      </c>
    </row>
    <row r="53" spans="1:26">
      <c r="A53" s="15" t="s">
        <v>450</v>
      </c>
      <c r="B53" s="17" t="n">
        <v>5571</v>
      </c>
      <c r="C53" s="18">
        <f>(0.0/B53*100)</f>
        <v/>
      </c>
      <c r="D53" s="19" t="n">
        <v>5571</v>
      </c>
      <c r="E53" s="18" t="s">
        <v>404</v>
      </c>
      <c r="F53" s="20" t="s">
        <v>404</v>
      </c>
      <c r="G53" s="18" t="n">
        <v>441.11409352</v>
      </c>
      <c r="H53" s="20" t="n">
        <v>6.37687282</v>
      </c>
      <c r="I53" s="18" t="n">
        <v>456.24041405</v>
      </c>
      <c r="J53" s="20" t="n">
        <v>2.69507624</v>
      </c>
      <c r="K53" s="18" t="n">
        <v>432.01376291</v>
      </c>
      <c r="L53" s="20" t="n">
        <v>2.55767083</v>
      </c>
      <c r="M53" s="18" t="n">
        <v>428.49088543</v>
      </c>
      <c r="N53" s="20" t="n">
        <v>2.93330407</v>
      </c>
      <c r="O53" s="18" t="n">
        <v>420.09304864</v>
      </c>
      <c r="P53" s="20" t="n">
        <v>4.39423546</v>
      </c>
      <c r="Q53" s="18" t="s">
        <v>404</v>
      </c>
      <c r="R53" s="20" t="s">
        <v>404</v>
      </c>
      <c r="S53" s="18" t="s">
        <v>404</v>
      </c>
      <c r="T53" s="20" t="s">
        <v>404</v>
      </c>
      <c r="U53" s="18" t="s">
        <v>404</v>
      </c>
      <c r="V53" s="20" t="s">
        <v>404</v>
      </c>
      <c r="W53" s="18" t="s">
        <v>404</v>
      </c>
      <c r="X53" s="20" t="s">
        <v>404</v>
      </c>
      <c r="Y53" s="18" t="n">
        <v>419.87632977</v>
      </c>
      <c r="Z53" s="20" t="n">
        <v>10.08327281</v>
      </c>
    </row>
    <row r="54" spans="1:26">
      <c r="A54" s="15" t="s">
        <v>451</v>
      </c>
      <c r="B54" s="17" t="n">
        <v>4740</v>
      </c>
      <c r="C54" s="18">
        <f>(199.0/B54*100)</f>
        <v/>
      </c>
      <c r="D54" s="19" t="n">
        <v>4541</v>
      </c>
      <c r="E54" s="18" t="n">
        <v>369.72281327</v>
      </c>
      <c r="F54" s="20" t="n">
        <v>7.9128558</v>
      </c>
      <c r="G54" s="18" t="n">
        <v>333.15056604</v>
      </c>
      <c r="H54" s="20" t="n">
        <v>8.70429524</v>
      </c>
      <c r="I54" s="18" t="n">
        <v>337.28623678</v>
      </c>
      <c r="J54" s="20" t="n">
        <v>10.63906805</v>
      </c>
      <c r="K54" s="18" t="n">
        <v>329.15857645</v>
      </c>
      <c r="L54" s="20" t="n">
        <v>5.19852428</v>
      </c>
      <c r="M54" s="18" t="n">
        <v>323.72896585</v>
      </c>
      <c r="N54" s="20" t="n">
        <v>5.79218815</v>
      </c>
      <c r="O54" s="18" t="n">
        <v>323.35681818</v>
      </c>
      <c r="P54" s="20" t="n">
        <v>6.83741058</v>
      </c>
      <c r="Q54" s="18" t="s">
        <v>404</v>
      </c>
      <c r="R54" s="20" t="s">
        <v>404</v>
      </c>
      <c r="S54" s="18" t="s">
        <v>404</v>
      </c>
      <c r="T54" s="20" t="s">
        <v>404</v>
      </c>
      <c r="U54" s="18" t="s">
        <v>404</v>
      </c>
      <c r="V54" s="20" t="s">
        <v>404</v>
      </c>
      <c r="W54" s="18" t="s">
        <v>404</v>
      </c>
      <c r="X54" s="20" t="s">
        <v>404</v>
      </c>
      <c r="Y54" s="18" t="n">
        <v>307.15799825</v>
      </c>
      <c r="Z54" s="20" t="n">
        <v>11.0208891</v>
      </c>
    </row>
    <row r="55" spans="1:26">
      <c r="A55" s="15" t="s">
        <v>452</v>
      </c>
      <c r="B55" s="17" t="n">
        <v>5316</v>
      </c>
      <c r="C55" s="18">
        <f>(43.0/B55*100)</f>
        <v/>
      </c>
      <c r="D55" s="19" t="n">
        <v>5273</v>
      </c>
      <c r="E55" s="18" t="s">
        <v>404</v>
      </c>
      <c r="F55" s="20" t="s">
        <v>404</v>
      </c>
      <c r="G55" s="18" t="n">
        <v>423.8581115</v>
      </c>
      <c r="H55" s="20" t="n">
        <v>36.89567611</v>
      </c>
      <c r="I55" s="18" t="n">
        <v>422.86582761</v>
      </c>
      <c r="J55" s="20" t="n">
        <v>7.87041448</v>
      </c>
      <c r="K55" s="18" t="n">
        <v>402.30520419</v>
      </c>
      <c r="L55" s="20" t="n">
        <v>5.75894563</v>
      </c>
      <c r="M55" s="18" t="n">
        <v>402.61628152</v>
      </c>
      <c r="N55" s="20" t="n">
        <v>6.50953753</v>
      </c>
      <c r="O55" s="18" t="n">
        <v>400.17802367</v>
      </c>
      <c r="P55" s="20" t="n">
        <v>4.68085337</v>
      </c>
      <c r="Q55" s="18" t="s">
        <v>404</v>
      </c>
      <c r="R55" s="20" t="s">
        <v>404</v>
      </c>
      <c r="S55" s="18" t="s">
        <v>404</v>
      </c>
      <c r="T55" s="20" t="s">
        <v>404</v>
      </c>
      <c r="U55" s="18" t="s">
        <v>404</v>
      </c>
      <c r="V55" s="20" t="s">
        <v>404</v>
      </c>
      <c r="W55" s="18" t="s">
        <v>404</v>
      </c>
      <c r="X55" s="20" t="s">
        <v>404</v>
      </c>
      <c r="Y55" s="18" t="n">
        <v>357.97923423</v>
      </c>
      <c r="Z55" s="20" t="n">
        <v>13.49242547</v>
      </c>
    </row>
    <row r="56" spans="1:26">
      <c r="A56" s="15" t="s">
        <v>453</v>
      </c>
      <c r="B56" s="17" t="n">
        <v>5359</v>
      </c>
      <c r="C56" s="18">
        <f>(0.0/B56*100)</f>
        <v/>
      </c>
      <c r="D56" s="19" t="n">
        <v>5359</v>
      </c>
      <c r="E56" s="18" t="s">
        <v>404</v>
      </c>
      <c r="F56" s="20" t="s">
        <v>404</v>
      </c>
      <c r="G56" s="18" t="n">
        <v>546.76935639</v>
      </c>
      <c r="H56" s="20" t="n">
        <v>9.8808901</v>
      </c>
      <c r="I56" s="18" t="n">
        <v>550.00872972</v>
      </c>
      <c r="J56" s="20" t="n">
        <v>6.07602851</v>
      </c>
      <c r="K56" s="18" t="n">
        <v>548.9125534</v>
      </c>
      <c r="L56" s="20" t="n">
        <v>10.77025525</v>
      </c>
      <c r="M56" s="18" t="n">
        <v>535.2594441</v>
      </c>
      <c r="N56" s="20" t="n">
        <v>19.52703428</v>
      </c>
      <c r="O56" s="18" t="n">
        <v>567.66976132</v>
      </c>
      <c r="P56" s="20" t="n">
        <v>15.13364656</v>
      </c>
      <c r="Q56" s="18" t="s">
        <v>404</v>
      </c>
      <c r="R56" s="20" t="s">
        <v>404</v>
      </c>
      <c r="S56" s="18" t="s">
        <v>404</v>
      </c>
      <c r="T56" s="20" t="s">
        <v>404</v>
      </c>
      <c r="U56" s="18" t="s">
        <v>404</v>
      </c>
      <c r="V56" s="20" t="s">
        <v>404</v>
      </c>
      <c r="W56" s="18" t="s">
        <v>404</v>
      </c>
      <c r="X56" s="20" t="s">
        <v>404</v>
      </c>
      <c r="Y56" s="18" t="n">
        <v>533.79022429</v>
      </c>
      <c r="Z56" s="20" t="n">
        <v>9.91845322</v>
      </c>
    </row>
    <row r="57" spans="1:26">
      <c r="A57" s="15" t="s">
        <v>454</v>
      </c>
      <c r="B57" s="17" t="n">
        <v>6513</v>
      </c>
      <c r="C57" s="18">
        <f>(0.0/B57*100)</f>
        <v/>
      </c>
      <c r="D57" s="19" t="n">
        <v>6513</v>
      </c>
      <c r="E57" s="18" t="n">
        <v>321.50195494</v>
      </c>
      <c r="F57" s="20" t="n">
        <v>11.17728104</v>
      </c>
      <c r="G57" s="18" t="n">
        <v>369.26779262</v>
      </c>
      <c r="H57" s="20" t="n">
        <v>10.43289783</v>
      </c>
      <c r="I57" s="18" t="n">
        <v>381.81740954</v>
      </c>
      <c r="J57" s="20" t="n">
        <v>9.052181210000001</v>
      </c>
      <c r="K57" s="18" t="n">
        <v>385.21398684</v>
      </c>
      <c r="L57" s="20" t="n">
        <v>6.07883631</v>
      </c>
      <c r="M57" s="18" t="n">
        <v>394.94157032</v>
      </c>
      <c r="N57" s="20" t="n">
        <v>9.267697910000001</v>
      </c>
      <c r="O57" s="18" t="n">
        <v>402.56334112</v>
      </c>
      <c r="P57" s="20" t="n">
        <v>12.01990371</v>
      </c>
      <c r="Q57" s="18" t="s">
        <v>404</v>
      </c>
      <c r="R57" s="20" t="s">
        <v>404</v>
      </c>
      <c r="S57" s="18" t="s">
        <v>404</v>
      </c>
      <c r="T57" s="20" t="s">
        <v>404</v>
      </c>
      <c r="U57" s="18" t="s">
        <v>404</v>
      </c>
      <c r="V57" s="20" t="s">
        <v>404</v>
      </c>
      <c r="W57" s="18" t="s">
        <v>404</v>
      </c>
      <c r="X57" s="20" t="s">
        <v>404</v>
      </c>
      <c r="Y57" s="18" t="n">
        <v>487.03670857</v>
      </c>
      <c r="Z57" s="20" t="n">
        <v>10.39390479</v>
      </c>
    </row>
    <row r="58" spans="1:26">
      <c r="A58" s="15" t="s">
        <v>455</v>
      </c>
      <c r="B58" s="17" t="n">
        <v>7267</v>
      </c>
      <c r="C58" s="18">
        <f>(0.0/B58*100)</f>
        <v/>
      </c>
      <c r="D58" s="19" t="n">
        <v>7267</v>
      </c>
      <c r="E58" s="18" t="s">
        <v>404</v>
      </c>
      <c r="F58" s="20" t="s">
        <v>404</v>
      </c>
      <c r="G58" s="18" t="n">
        <v>362.3064744</v>
      </c>
      <c r="H58" s="20" t="n">
        <v>19.65962394</v>
      </c>
      <c r="I58" s="18" t="n">
        <v>375.2487522</v>
      </c>
      <c r="J58" s="20" t="n">
        <v>9.15318794</v>
      </c>
      <c r="K58" s="18" t="n">
        <v>375.33090377</v>
      </c>
      <c r="L58" s="20" t="n">
        <v>5.7550901</v>
      </c>
      <c r="M58" s="18" t="n">
        <v>387.81368263</v>
      </c>
      <c r="N58" s="20" t="n">
        <v>6.59921983</v>
      </c>
      <c r="O58" s="18" t="n">
        <v>383.21192487</v>
      </c>
      <c r="P58" s="20" t="n">
        <v>5.3723828</v>
      </c>
      <c r="Q58" s="18" t="s">
        <v>404</v>
      </c>
      <c r="R58" s="20" t="s">
        <v>404</v>
      </c>
      <c r="S58" s="18" t="s">
        <v>404</v>
      </c>
      <c r="T58" s="20" t="s">
        <v>404</v>
      </c>
      <c r="U58" s="18" t="s">
        <v>404</v>
      </c>
      <c r="V58" s="20" t="s">
        <v>404</v>
      </c>
      <c r="W58" s="18" t="s">
        <v>404</v>
      </c>
      <c r="X58" s="20" t="s">
        <v>404</v>
      </c>
      <c r="Y58" s="18" t="n">
        <v>376.77037774</v>
      </c>
      <c r="Z58" s="20" t="n">
        <v>19.92460255</v>
      </c>
    </row>
    <row r="59" spans="1:26">
      <c r="A59" s="15" t="s">
        <v>456</v>
      </c>
      <c r="B59" s="17" t="n">
        <v>4826</v>
      </c>
      <c r="C59" s="18">
        <f>(0.0/B59*100)</f>
        <v/>
      </c>
      <c r="D59" s="19" t="n">
        <v>4826</v>
      </c>
      <c r="E59" s="18" t="n">
        <v>331.2281</v>
      </c>
      <c r="F59" s="20" t="n">
        <v>52.57715656</v>
      </c>
      <c r="G59" s="18" t="n">
        <v>373.48332753</v>
      </c>
      <c r="H59" s="20" t="n">
        <v>4.78982669</v>
      </c>
      <c r="I59" s="18" t="n">
        <v>372.04643994</v>
      </c>
      <c r="J59" s="20" t="n">
        <v>3.03031939</v>
      </c>
      <c r="K59" s="18" t="n">
        <v>357.03708871</v>
      </c>
      <c r="L59" s="20" t="n">
        <v>4.08339679</v>
      </c>
      <c r="M59" s="18" t="n">
        <v>354.05841036</v>
      </c>
      <c r="N59" s="20" t="n">
        <v>3.82740931</v>
      </c>
      <c r="O59" s="18" t="n">
        <v>352.21730995</v>
      </c>
      <c r="P59" s="20" t="n">
        <v>3.46381584</v>
      </c>
      <c r="Q59" s="18" t="s">
        <v>404</v>
      </c>
      <c r="R59" s="20" t="s">
        <v>404</v>
      </c>
      <c r="S59" s="18" t="s">
        <v>404</v>
      </c>
      <c r="T59" s="20" t="s">
        <v>404</v>
      </c>
      <c r="U59" s="18" t="s">
        <v>404</v>
      </c>
      <c r="V59" s="20" t="s">
        <v>404</v>
      </c>
      <c r="W59" s="18" t="s">
        <v>404</v>
      </c>
      <c r="X59" s="20" t="s">
        <v>404</v>
      </c>
      <c r="Y59" s="18" t="n">
        <v>404.47559545</v>
      </c>
      <c r="Z59" s="20" t="n">
        <v>15.43861361</v>
      </c>
    </row>
    <row r="60" spans="1:26">
      <c r="A60" s="15" t="s">
        <v>457</v>
      </c>
      <c r="B60" s="17" t="n">
        <v>4546</v>
      </c>
      <c r="C60" s="18">
        <f>(0.0/B60*100)</f>
        <v/>
      </c>
      <c r="D60" s="19" t="n">
        <v>4546</v>
      </c>
      <c r="E60" s="18" t="n">
        <v>322.48851473</v>
      </c>
      <c r="F60" s="20" t="n">
        <v>14.73305367</v>
      </c>
      <c r="G60" s="18" t="n">
        <v>382.40916232</v>
      </c>
      <c r="H60" s="20" t="n">
        <v>18.10992939</v>
      </c>
      <c r="I60" s="18" t="n">
        <v>393.35166852</v>
      </c>
      <c r="J60" s="20" t="n">
        <v>13.10804483</v>
      </c>
      <c r="K60" s="18" t="n">
        <v>398.41529173</v>
      </c>
      <c r="L60" s="20" t="n">
        <v>8.781966799999999</v>
      </c>
      <c r="M60" s="18" t="n">
        <v>387.19109542</v>
      </c>
      <c r="N60" s="20" t="n">
        <v>10.70375538</v>
      </c>
      <c r="O60" s="18" t="n">
        <v>408.71639627</v>
      </c>
      <c r="P60" s="20" t="n">
        <v>7.84837499</v>
      </c>
      <c r="Q60" s="18" t="s">
        <v>404</v>
      </c>
      <c r="R60" s="20" t="s">
        <v>404</v>
      </c>
      <c r="S60" s="18" t="s">
        <v>404</v>
      </c>
      <c r="T60" s="20" t="s">
        <v>404</v>
      </c>
      <c r="U60" s="18" t="s">
        <v>404</v>
      </c>
      <c r="V60" s="20" t="s">
        <v>404</v>
      </c>
      <c r="W60" s="18" t="s">
        <v>404</v>
      </c>
      <c r="X60" s="20" t="s">
        <v>404</v>
      </c>
      <c r="Y60" s="18" t="n">
        <v>396.21231123</v>
      </c>
      <c r="Z60" s="20" t="n">
        <v>26.82817576</v>
      </c>
    </row>
    <row r="61" spans="1:26">
      <c r="A61" s="15" t="s">
        <v>458</v>
      </c>
      <c r="B61" s="17" t="n">
        <v>6525</v>
      </c>
      <c r="C61" s="18">
        <f>(0.0/B61*100)</f>
        <v/>
      </c>
      <c r="D61" s="19" t="n">
        <v>6525</v>
      </c>
      <c r="E61" s="18" t="n">
        <v>502.69932662</v>
      </c>
      <c r="F61" s="20" t="n">
        <v>17.09543364</v>
      </c>
      <c r="G61" s="18" t="n">
        <v>479.40199231</v>
      </c>
      <c r="H61" s="20" t="n">
        <v>7.00175465</v>
      </c>
      <c r="I61" s="18" t="n">
        <v>479.67877672</v>
      </c>
      <c r="J61" s="20" t="n">
        <v>4.32793226</v>
      </c>
      <c r="K61" s="18" t="n">
        <v>481.05451399</v>
      </c>
      <c r="L61" s="20" t="n">
        <v>5.44971798</v>
      </c>
      <c r="M61" s="18" t="n">
        <v>472.52698272</v>
      </c>
      <c r="N61" s="20" t="n">
        <v>7.76395118</v>
      </c>
      <c r="O61" s="18" t="n">
        <v>464.95783194</v>
      </c>
      <c r="P61" s="20" t="n">
        <v>9.46970932</v>
      </c>
      <c r="Q61" s="18" t="s">
        <v>404</v>
      </c>
      <c r="R61" s="20" t="s">
        <v>404</v>
      </c>
      <c r="S61" s="18" t="s">
        <v>404</v>
      </c>
      <c r="T61" s="20" t="s">
        <v>404</v>
      </c>
      <c r="U61" s="18" t="s">
        <v>404</v>
      </c>
      <c r="V61" s="20" t="s">
        <v>404</v>
      </c>
      <c r="W61" s="18" t="s">
        <v>404</v>
      </c>
      <c r="X61" s="20" t="s">
        <v>404</v>
      </c>
      <c r="Y61" s="18" t="n">
        <v>472.27104474</v>
      </c>
      <c r="Z61" s="20" t="n">
        <v>37.76490076</v>
      </c>
    </row>
    <row r="62" spans="1:26">
      <c r="A62" s="15" t="s">
        <v>459</v>
      </c>
      <c r="B62" s="17" t="n">
        <v>4476</v>
      </c>
      <c r="C62" s="18">
        <f>(0.0/B62*100)</f>
        <v/>
      </c>
      <c r="D62" s="19" t="n">
        <v>4476</v>
      </c>
      <c r="E62" s="18" t="s">
        <v>404</v>
      </c>
      <c r="F62" s="20" t="s">
        <v>404</v>
      </c>
      <c r="G62" s="18" t="n">
        <v>558.10385319</v>
      </c>
      <c r="H62" s="20" t="n">
        <v>3.90990018</v>
      </c>
      <c r="I62" s="18" t="n">
        <v>535.04503113</v>
      </c>
      <c r="J62" s="20" t="n">
        <v>1.83273185</v>
      </c>
      <c r="K62" s="18" t="n">
        <v>545.62025073</v>
      </c>
      <c r="L62" s="20" t="n">
        <v>1.94345369</v>
      </c>
      <c r="M62" s="18" t="n">
        <v>539.58917258</v>
      </c>
      <c r="N62" s="20" t="n">
        <v>4.01933415</v>
      </c>
      <c r="O62" s="18" t="n">
        <v>610.13682083</v>
      </c>
      <c r="P62" s="20" t="n">
        <v>5.21382678</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n">
        <v>297.71907774</v>
      </c>
      <c r="F63" s="20" t="n">
        <v>12.83934944</v>
      </c>
      <c r="G63" s="18" t="n">
        <v>400.7241909</v>
      </c>
      <c r="H63" s="20" t="n">
        <v>5.11480994</v>
      </c>
      <c r="I63" s="18" t="n">
        <v>352.60852299</v>
      </c>
      <c r="J63" s="20" t="n">
        <v>3.54799146</v>
      </c>
      <c r="K63" s="18" t="n">
        <v>370.31523175</v>
      </c>
      <c r="L63" s="20" t="n">
        <v>2.93416581</v>
      </c>
      <c r="M63" s="18" t="n">
        <v>375.24641895</v>
      </c>
      <c r="N63" s="20" t="n">
        <v>4.06093742</v>
      </c>
      <c r="O63" s="18" t="n">
        <v>369.24620375</v>
      </c>
      <c r="P63" s="20" t="n">
        <v>3.71390173</v>
      </c>
      <c r="Q63" s="18" t="s">
        <v>404</v>
      </c>
      <c r="R63" s="20" t="s">
        <v>404</v>
      </c>
      <c r="S63" s="18" t="s">
        <v>404</v>
      </c>
      <c r="T63" s="20" t="s">
        <v>404</v>
      </c>
      <c r="U63" s="18" t="s">
        <v>404</v>
      </c>
      <c r="V63" s="20" t="s">
        <v>404</v>
      </c>
      <c r="W63" s="18" t="s">
        <v>404</v>
      </c>
      <c r="X63" s="20" t="s">
        <v>404</v>
      </c>
      <c r="Y63" s="18" t="n">
        <v>400.89459561</v>
      </c>
      <c r="Z63" s="20" t="n">
        <v>4.82055443</v>
      </c>
    </row>
    <row r="64" spans="1:26">
      <c r="A64" s="15" t="s">
        <v>461</v>
      </c>
      <c r="B64" s="17" t="n">
        <v>3634</v>
      </c>
      <c r="C64" s="18">
        <f>(27.0/B64*100)</f>
        <v/>
      </c>
      <c r="D64" s="19" t="n">
        <v>3607</v>
      </c>
      <c r="E64" s="18" t="n">
        <v>450.9011622</v>
      </c>
      <c r="F64" s="20" t="n">
        <v>8.69312708</v>
      </c>
      <c r="G64" s="18" t="n">
        <v>334.15613318</v>
      </c>
      <c r="H64" s="20" t="n">
        <v>8.21584812</v>
      </c>
      <c r="I64" s="18" t="n">
        <v>496.52334352</v>
      </c>
      <c r="J64" s="20" t="n">
        <v>4.52198244</v>
      </c>
      <c r="K64" s="18" t="n">
        <v>500.23244278</v>
      </c>
      <c r="L64" s="20" t="n">
        <v>3.49900524</v>
      </c>
      <c r="M64" s="18" t="n">
        <v>476.40384055</v>
      </c>
      <c r="N64" s="20" t="n">
        <v>2.76525726</v>
      </c>
      <c r="O64" s="18" t="n">
        <v>466.25584784</v>
      </c>
      <c r="P64" s="20" t="n">
        <v>3.70469763</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s">
        <v>404</v>
      </c>
      <c r="F65" s="20" t="s">
        <v>404</v>
      </c>
      <c r="G65" s="18" t="n">
        <v>443.68743686</v>
      </c>
      <c r="H65" s="20" t="n">
        <v>17.61093217</v>
      </c>
      <c r="I65" s="18" t="n">
        <v>427.29150948</v>
      </c>
      <c r="J65" s="20" t="n">
        <v>11.75330491</v>
      </c>
      <c r="K65" s="18" t="n">
        <v>418.90625586</v>
      </c>
      <c r="L65" s="20" t="n">
        <v>6.41247251</v>
      </c>
      <c r="M65" s="18" t="n">
        <v>420.73165055</v>
      </c>
      <c r="N65" s="20" t="n">
        <v>5.43678295</v>
      </c>
      <c r="O65" s="18" t="n">
        <v>414.72021424</v>
      </c>
      <c r="P65" s="20" t="n">
        <v>5.89773933</v>
      </c>
      <c r="Q65" s="18" t="s">
        <v>404</v>
      </c>
      <c r="R65" s="20" t="s">
        <v>404</v>
      </c>
      <c r="S65" s="18" t="s">
        <v>404</v>
      </c>
      <c r="T65" s="20" t="s">
        <v>404</v>
      </c>
      <c r="U65" s="18" t="s">
        <v>404</v>
      </c>
      <c r="V65" s="20" t="s">
        <v>404</v>
      </c>
      <c r="W65" s="18" t="s">
        <v>404</v>
      </c>
      <c r="X65" s="20" t="s">
        <v>404</v>
      </c>
      <c r="Y65" s="18" t="n">
        <v>441.50976598</v>
      </c>
      <c r="Z65" s="20" t="n">
        <v>17.53100117</v>
      </c>
    </row>
    <row r="66" spans="1:26">
      <c r="A66" s="15" t="s">
        <v>463</v>
      </c>
      <c r="B66" s="17" t="n">
        <v>5665</v>
      </c>
      <c r="C66" s="18">
        <f>(0.0/B66*100)</f>
        <v/>
      </c>
      <c r="D66" s="19" t="n">
        <v>5665</v>
      </c>
      <c r="E66" s="18" t="s">
        <v>404</v>
      </c>
      <c r="F66" s="20" t="s">
        <v>404</v>
      </c>
      <c r="G66" s="18" t="n">
        <v>437.22317385</v>
      </c>
      <c r="H66" s="20" t="n">
        <v>5.78295389</v>
      </c>
      <c r="I66" s="18" t="n">
        <v>389.93396797</v>
      </c>
      <c r="J66" s="20" t="n">
        <v>2.59164784</v>
      </c>
      <c r="K66" s="18" t="n">
        <v>448.03158742</v>
      </c>
      <c r="L66" s="20" t="n">
        <v>2.66885871</v>
      </c>
      <c r="M66" s="18" t="n">
        <v>423.55504663</v>
      </c>
      <c r="N66" s="20" t="n">
        <v>3.27453674</v>
      </c>
      <c r="O66" s="18" t="n">
        <v>414.93146568</v>
      </c>
      <c r="P66" s="20" t="n">
        <v>3.25319318</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376.22582412</v>
      </c>
      <c r="F67" s="20" t="n">
        <v>11.89496046</v>
      </c>
      <c r="G67" s="18" t="n">
        <v>365.06232282</v>
      </c>
      <c r="H67" s="20" t="n">
        <v>7.19453747</v>
      </c>
      <c r="I67" s="18" t="n">
        <v>378.3363178</v>
      </c>
      <c r="J67" s="20" t="n">
        <v>5.08152578</v>
      </c>
      <c r="K67" s="18" t="n">
        <v>391.31497728</v>
      </c>
      <c r="L67" s="20" t="n">
        <v>6.32202273</v>
      </c>
      <c r="M67" s="18" t="n">
        <v>398.98351662</v>
      </c>
      <c r="N67" s="20" t="n">
        <v>7.80823036</v>
      </c>
      <c r="O67" s="18" t="n">
        <v>406.86844997</v>
      </c>
      <c r="P67" s="20" t="n">
        <v>9.932574049999999</v>
      </c>
      <c r="Q67" s="18" t="s">
        <v>404</v>
      </c>
      <c r="R67" s="20" t="s">
        <v>404</v>
      </c>
      <c r="S67" s="18" t="s">
        <v>404</v>
      </c>
      <c r="T67" s="20" t="s">
        <v>404</v>
      </c>
      <c r="U67" s="18" t="s">
        <v>404</v>
      </c>
      <c r="V67" s="20" t="s">
        <v>404</v>
      </c>
      <c r="W67" s="18" t="s">
        <v>404</v>
      </c>
      <c r="X67" s="20" t="s">
        <v>404</v>
      </c>
      <c r="Y67" s="18" t="n">
        <v>394.82315421</v>
      </c>
      <c r="Z67" s="20" t="n">
        <v>16.9779519</v>
      </c>
    </row>
    <row r="68" spans="1:26">
      <c r="A68" s="15" t="s">
        <v>465</v>
      </c>
      <c r="B68" s="17" t="n">
        <v>12083</v>
      </c>
      <c r="C68" s="18">
        <f>(0.0/B68*100)</f>
        <v/>
      </c>
      <c r="D68" s="19" t="n">
        <v>12083</v>
      </c>
      <c r="E68" s="18" t="s">
        <v>404</v>
      </c>
      <c r="F68" s="20" t="s">
        <v>404</v>
      </c>
      <c r="G68" s="18" t="n">
        <v>505.8095705</v>
      </c>
      <c r="H68" s="20" t="n">
        <v>5.35034568</v>
      </c>
      <c r="I68" s="18" t="n">
        <v>387.57786504</v>
      </c>
      <c r="J68" s="20" t="n">
        <v>2.92314482</v>
      </c>
      <c r="K68" s="18" t="n">
        <v>397.07678795</v>
      </c>
      <c r="L68" s="20" t="n">
        <v>2.19299101</v>
      </c>
      <c r="M68" s="18" t="n">
        <v>406.78141275</v>
      </c>
      <c r="N68" s="20" t="n">
        <v>2.76678971</v>
      </c>
      <c r="O68" s="18" t="n">
        <v>399.17818449</v>
      </c>
      <c r="P68" s="20" t="n">
        <v>2.02356874</v>
      </c>
      <c r="Q68" s="18" t="s">
        <v>404</v>
      </c>
      <c r="R68" s="20" t="s">
        <v>404</v>
      </c>
      <c r="S68" s="18" t="s">
        <v>404</v>
      </c>
      <c r="T68" s="20" t="s">
        <v>404</v>
      </c>
      <c r="U68" s="18" t="s">
        <v>404</v>
      </c>
      <c r="V68" s="20" t="s">
        <v>404</v>
      </c>
      <c r="W68" s="18" t="s">
        <v>404</v>
      </c>
      <c r="X68" s="20" t="s">
        <v>404</v>
      </c>
      <c r="Y68" s="18" t="n">
        <v>393.21150149</v>
      </c>
      <c r="Z68" s="20" t="n">
        <v>8.404682319999999</v>
      </c>
    </row>
    <row r="69" spans="1:26">
      <c r="A69" s="15" t="s">
        <v>466</v>
      </c>
      <c r="B69" s="17" t="n">
        <v>4876</v>
      </c>
      <c r="C69" s="18">
        <f>(0.0/B69*100)</f>
        <v/>
      </c>
      <c r="D69" s="19" t="n">
        <v>4876</v>
      </c>
      <c r="E69" s="18" t="n">
        <v>443.99355143</v>
      </c>
      <c r="F69" s="20" t="n">
        <v>4.47047943</v>
      </c>
      <c r="G69" s="18" t="n">
        <v>455.85992397</v>
      </c>
      <c r="H69" s="20" t="n">
        <v>13.19411988</v>
      </c>
      <c r="I69" s="18" t="n">
        <v>450.15333965</v>
      </c>
      <c r="J69" s="20" t="n">
        <v>10.15923574</v>
      </c>
      <c r="K69" s="18" t="n">
        <v>438.4597779</v>
      </c>
      <c r="L69" s="20" t="n">
        <v>6.78214982</v>
      </c>
      <c r="M69" s="18" t="n">
        <v>431.13167345</v>
      </c>
      <c r="N69" s="20" t="n">
        <v>9.909744180000001</v>
      </c>
      <c r="O69" s="18" t="n">
        <v>453.0823719</v>
      </c>
      <c r="P69" s="20" t="n">
        <v>9.093503309999999</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455.17569891</v>
      </c>
      <c r="F70" s="20" t="n">
        <v>16.56159562</v>
      </c>
      <c r="G70" s="18" t="n">
        <v>495.65234054</v>
      </c>
      <c r="H70" s="20" t="n">
        <v>8.719384679999999</v>
      </c>
      <c r="I70" s="18" t="n">
        <v>500.52640972</v>
      </c>
      <c r="J70" s="20" t="n">
        <v>5.19616933</v>
      </c>
      <c r="K70" s="18" t="n">
        <v>498.21053871</v>
      </c>
      <c r="L70" s="20" t="n">
        <v>5.98360764</v>
      </c>
      <c r="M70" s="18" t="n">
        <v>483.24026195</v>
      </c>
      <c r="N70" s="20" t="n">
        <v>7.62481352</v>
      </c>
      <c r="O70" s="18" t="n">
        <v>485.83967727</v>
      </c>
      <c r="P70" s="20" t="n">
        <v>7.96655209</v>
      </c>
      <c r="Q70" s="18" t="s">
        <v>404</v>
      </c>
      <c r="R70" s="20" t="s">
        <v>404</v>
      </c>
      <c r="S70" s="18" t="s">
        <v>404</v>
      </c>
      <c r="T70" s="20" t="s">
        <v>404</v>
      </c>
      <c r="U70" s="18" t="s">
        <v>404</v>
      </c>
      <c r="V70" s="20" t="s">
        <v>404</v>
      </c>
      <c r="W70" s="18" t="s">
        <v>404</v>
      </c>
      <c r="X70" s="20" t="s">
        <v>404</v>
      </c>
      <c r="Y70" s="18" t="n">
        <v>477.08659106</v>
      </c>
      <c r="Z70" s="20" t="n">
        <v>13.26008809</v>
      </c>
    </row>
    <row r="71" spans="1:26">
      <c r="A71" s="15" t="s">
        <v>468</v>
      </c>
      <c r="B71" s="17" t="n">
        <v>6115</v>
      </c>
      <c r="C71" s="18">
        <f>(0.0/B71*100)</f>
        <v/>
      </c>
      <c r="D71" s="19" t="n">
        <v>6115</v>
      </c>
      <c r="E71" s="18" t="s">
        <v>404</v>
      </c>
      <c r="F71" s="20" t="s">
        <v>404</v>
      </c>
      <c r="G71" s="18" t="n">
        <v>595.59346726</v>
      </c>
      <c r="H71" s="20" t="n">
        <v>7.53492517</v>
      </c>
      <c r="I71" s="18" t="n">
        <v>543.73786265</v>
      </c>
      <c r="J71" s="20" t="n">
        <v>3.05161908</v>
      </c>
      <c r="K71" s="18" t="n">
        <v>568.50934982</v>
      </c>
      <c r="L71" s="20" t="n">
        <v>2.44304142</v>
      </c>
      <c r="M71" s="18" t="n">
        <v>562.51174965</v>
      </c>
      <c r="N71" s="20" t="n">
        <v>3.34624534</v>
      </c>
      <c r="O71" s="18" t="n">
        <v>571.50477143</v>
      </c>
      <c r="P71" s="20" t="n">
        <v>3.75523017</v>
      </c>
      <c r="Q71" s="18" t="s">
        <v>404</v>
      </c>
      <c r="R71" s="20" t="s">
        <v>404</v>
      </c>
      <c r="S71" s="18" t="s">
        <v>404</v>
      </c>
      <c r="T71" s="20" t="s">
        <v>404</v>
      </c>
      <c r="U71" s="18" t="s">
        <v>404</v>
      </c>
      <c r="V71" s="20" t="s">
        <v>404</v>
      </c>
      <c r="W71" s="18" t="s">
        <v>404</v>
      </c>
      <c r="X71" s="20" t="s">
        <v>404</v>
      </c>
      <c r="Y71" s="18" t="n">
        <v>519.85949902</v>
      </c>
      <c r="Z71" s="20" t="n">
        <v>9.872571969999999</v>
      </c>
    </row>
    <row r="72" spans="1:26">
      <c r="A72" s="15" t="s">
        <v>469</v>
      </c>
      <c r="B72" s="17" t="n">
        <v>7708</v>
      </c>
      <c r="C72" s="18">
        <f>(0.0/B72*100)</f>
        <v/>
      </c>
      <c r="D72" s="19" t="n">
        <v>7708</v>
      </c>
      <c r="E72" s="18" t="n">
        <v>526.89916412</v>
      </c>
      <c r="F72" s="20" t="n">
        <v>14.32482553</v>
      </c>
      <c r="G72" s="18" t="n">
        <v>528.04031396</v>
      </c>
      <c r="H72" s="20" t="n">
        <v>8.58459068</v>
      </c>
      <c r="I72" s="18" t="n">
        <v>545.45391165</v>
      </c>
      <c r="J72" s="20" t="n">
        <v>7.2839916</v>
      </c>
      <c r="K72" s="18" t="n">
        <v>551.46430494</v>
      </c>
      <c r="L72" s="20" t="n">
        <v>8.393852320000001</v>
      </c>
      <c r="M72" s="18" t="n">
        <v>545.24852137</v>
      </c>
      <c r="N72" s="20" t="n">
        <v>10.72418287</v>
      </c>
      <c r="O72" s="18" t="n">
        <v>530.66295885</v>
      </c>
      <c r="P72" s="20" t="n">
        <v>16.1056413</v>
      </c>
      <c r="Q72" s="18" t="s">
        <v>404</v>
      </c>
      <c r="R72" s="20" t="s">
        <v>404</v>
      </c>
      <c r="S72" s="18" t="s">
        <v>404</v>
      </c>
      <c r="T72" s="20" t="s">
        <v>404</v>
      </c>
      <c r="U72" s="18" t="s">
        <v>404</v>
      </c>
      <c r="V72" s="20" t="s">
        <v>404</v>
      </c>
      <c r="W72" s="18" t="s">
        <v>404</v>
      </c>
      <c r="X72" s="20" t="s">
        <v>404</v>
      </c>
      <c r="Y72" s="18" t="n">
        <v>536.9015798200001</v>
      </c>
      <c r="Z72" s="20" t="n">
        <v>31.04921852</v>
      </c>
    </row>
    <row r="73" spans="1:26">
      <c r="A73" s="15" t="s">
        <v>470</v>
      </c>
      <c r="B73" s="17" t="n">
        <v>8249</v>
      </c>
      <c r="C73" s="18">
        <f>(0.0/B73*100)</f>
        <v/>
      </c>
      <c r="D73" s="19" t="n">
        <v>8249</v>
      </c>
      <c r="E73" s="18" t="s">
        <v>404</v>
      </c>
      <c r="F73" s="20" t="s">
        <v>404</v>
      </c>
      <c r="G73" s="18" t="n">
        <v>416.55583396</v>
      </c>
      <c r="H73" s="20" t="n">
        <v>7.68430273</v>
      </c>
      <c r="I73" s="18" t="n">
        <v>408.61400366</v>
      </c>
      <c r="J73" s="20" t="n">
        <v>6.55442999</v>
      </c>
      <c r="K73" s="18" t="n">
        <v>421.86273475</v>
      </c>
      <c r="L73" s="20" t="n">
        <v>6.93833353</v>
      </c>
      <c r="M73" s="18" t="n">
        <v>408.58993606</v>
      </c>
      <c r="N73" s="20" t="n">
        <v>7.24171588</v>
      </c>
      <c r="O73" s="18" t="n">
        <v>420.2230358</v>
      </c>
      <c r="P73" s="20" t="n">
        <v>9.95192393</v>
      </c>
      <c r="Q73" s="18" t="s">
        <v>404</v>
      </c>
      <c r="R73" s="20" t="s">
        <v>404</v>
      </c>
      <c r="S73" s="18" t="s">
        <v>404</v>
      </c>
      <c r="T73" s="20" t="s">
        <v>404</v>
      </c>
      <c r="U73" s="18" t="s">
        <v>404</v>
      </c>
      <c r="V73" s="20" t="s">
        <v>404</v>
      </c>
      <c r="W73" s="18" t="s">
        <v>404</v>
      </c>
      <c r="X73" s="20" t="s">
        <v>404</v>
      </c>
      <c r="Y73" s="18" t="n">
        <v>407.89787394</v>
      </c>
      <c r="Z73" s="20" t="n">
        <v>14.94366428</v>
      </c>
    </row>
    <row r="74" spans="1:26">
      <c r="A74" s="15" t="s">
        <v>471</v>
      </c>
      <c r="B74" s="17" t="n">
        <v>4692</v>
      </c>
      <c r="C74" s="18">
        <f>(484.0/B74*100)</f>
        <v/>
      </c>
      <c r="D74" s="19" t="n">
        <v>4208</v>
      </c>
      <c r="E74" s="18" t="n">
        <v>317.8537117</v>
      </c>
      <c r="F74" s="20" t="n">
        <v>26.24692722</v>
      </c>
      <c r="G74" s="18" t="n">
        <v>401.4618437</v>
      </c>
      <c r="H74" s="20" t="n">
        <v>7.28563217</v>
      </c>
      <c r="I74" s="18" t="n">
        <v>429.76307318</v>
      </c>
      <c r="J74" s="20" t="n">
        <v>3.13268436</v>
      </c>
      <c r="K74" s="18" t="n">
        <v>414.12515363</v>
      </c>
      <c r="L74" s="20" t="n">
        <v>2.90989353</v>
      </c>
      <c r="M74" s="18" t="n">
        <v>417.08282681</v>
      </c>
      <c r="N74" s="20" t="n">
        <v>2.88355318</v>
      </c>
      <c r="O74" s="18" t="n">
        <v>410.39339871</v>
      </c>
      <c r="P74" s="20" t="n">
        <v>2.6825857</v>
      </c>
      <c r="Q74" s="18" t="s">
        <v>404</v>
      </c>
      <c r="R74" s="20" t="s">
        <v>404</v>
      </c>
      <c r="S74" s="18" t="s">
        <v>404</v>
      </c>
      <c r="T74" s="20" t="s">
        <v>404</v>
      </c>
      <c r="U74" s="18" t="s">
        <v>404</v>
      </c>
      <c r="V74" s="20" t="s">
        <v>404</v>
      </c>
      <c r="W74" s="18" t="s">
        <v>404</v>
      </c>
      <c r="X74" s="20" t="s">
        <v>404</v>
      </c>
      <c r="Y74" s="18" t="n">
        <v>281.98858698</v>
      </c>
      <c r="Z74" s="20" t="n">
        <v>14.1699992</v>
      </c>
    </row>
    <row r="75" spans="1:26">
      <c r="A75" s="15" t="s">
        <v>472</v>
      </c>
      <c r="B75" s="17" t="n">
        <v>5375</v>
      </c>
      <c r="C75" s="18">
        <f>(483.0/B75*100)</f>
        <v/>
      </c>
      <c r="D75" s="19" t="n">
        <v>4892</v>
      </c>
      <c r="E75" s="18" t="n">
        <v>359.60891147</v>
      </c>
      <c r="F75" s="20" t="n">
        <v>23.97325772</v>
      </c>
      <c r="G75" s="18" t="n">
        <v>382.31168189</v>
      </c>
      <c r="H75" s="20" t="n">
        <v>10.98855986</v>
      </c>
      <c r="I75" s="18" t="n">
        <v>359.21671276</v>
      </c>
      <c r="J75" s="20" t="n">
        <v>7.61057625</v>
      </c>
      <c r="K75" s="18" t="n">
        <v>378.6150707</v>
      </c>
      <c r="L75" s="20" t="n">
        <v>12.83391671</v>
      </c>
      <c r="M75" s="18" t="n">
        <v>365.09486209</v>
      </c>
      <c r="N75" s="20" t="n">
        <v>13.4188193</v>
      </c>
      <c r="O75" s="18" t="n">
        <v>359.15376486</v>
      </c>
      <c r="P75" s="20" t="n">
        <v>7.7877271</v>
      </c>
      <c r="Q75" s="18" t="s">
        <v>404</v>
      </c>
      <c r="R75" s="20" t="s">
        <v>404</v>
      </c>
      <c r="S75" s="18" t="s">
        <v>404</v>
      </c>
      <c r="T75" s="20" t="s">
        <v>404</v>
      </c>
      <c r="U75" s="18" t="s">
        <v>404</v>
      </c>
      <c r="V75" s="20" t="s">
        <v>404</v>
      </c>
      <c r="W75" s="18" t="s">
        <v>404</v>
      </c>
      <c r="X75" s="20" t="s">
        <v>404</v>
      </c>
      <c r="Y75" s="18" t="n">
        <v>352.82371814</v>
      </c>
      <c r="Z75" s="20" t="n">
        <v>20.79581328</v>
      </c>
    </row>
    <row r="76" spans="1:26">
      <c r="A76" s="15" t="s">
        <v>473</v>
      </c>
      <c r="B76" s="17" t="n">
        <v>14167</v>
      </c>
      <c r="C76" s="18">
        <f>(1400.0/B76*100)</f>
        <v/>
      </c>
      <c r="D76" s="19" t="n">
        <v>12767</v>
      </c>
      <c r="E76" s="18" t="s">
        <v>404</v>
      </c>
      <c r="F76" s="20" t="s">
        <v>404</v>
      </c>
      <c r="G76" s="18" t="n">
        <v>471.44029716</v>
      </c>
      <c r="H76" s="20" t="n">
        <v>7.38072139</v>
      </c>
      <c r="I76" s="18" t="n">
        <v>418.56386301</v>
      </c>
      <c r="J76" s="20" t="n">
        <v>6.69201776</v>
      </c>
      <c r="K76" s="18" t="n">
        <v>433.52421357</v>
      </c>
      <c r="L76" s="20" t="n">
        <v>6.10039839</v>
      </c>
      <c r="M76" s="18" t="n">
        <v>435.53253732</v>
      </c>
      <c r="N76" s="20" t="n">
        <v>6.4406577</v>
      </c>
      <c r="O76" s="18" t="n">
        <v>420.52938625</v>
      </c>
      <c r="P76" s="20" t="n">
        <v>5.74540296</v>
      </c>
      <c r="Q76" s="18" t="s">
        <v>404</v>
      </c>
      <c r="R76" s="20" t="s">
        <v>404</v>
      </c>
      <c r="S76" s="18" t="s">
        <v>404</v>
      </c>
      <c r="T76" s="20" t="s">
        <v>404</v>
      </c>
      <c r="U76" s="18" t="s">
        <v>404</v>
      </c>
      <c r="V76" s="20" t="s">
        <v>404</v>
      </c>
      <c r="W76" s="18" t="s">
        <v>404</v>
      </c>
      <c r="X76" s="20" t="s">
        <v>404</v>
      </c>
      <c r="Y76" s="18" t="n">
        <v>428.26867077</v>
      </c>
      <c r="Z76" s="20" t="n">
        <v>9.07151784</v>
      </c>
    </row>
    <row r="77" spans="1:26">
      <c r="A77" s="15" t="s">
        <v>474</v>
      </c>
      <c r="B77" s="17" t="n">
        <v>6062</v>
      </c>
      <c r="C77" s="18">
        <f>(0.0/B77*100)</f>
        <v/>
      </c>
      <c r="D77" s="19" t="n">
        <v>6062</v>
      </c>
      <c r="E77" s="18" t="n">
        <v>383.82865491</v>
      </c>
      <c r="F77" s="20" t="n">
        <v>18.41980738</v>
      </c>
      <c r="G77" s="18" t="n">
        <v>427.83144286</v>
      </c>
      <c r="H77" s="20" t="n">
        <v>10.63943485</v>
      </c>
      <c r="I77" s="18" t="n">
        <v>418.68506337</v>
      </c>
      <c r="J77" s="20" t="n">
        <v>10.40039684</v>
      </c>
      <c r="K77" s="18" t="n">
        <v>424.3219675</v>
      </c>
      <c r="L77" s="20" t="n">
        <v>6.33715807</v>
      </c>
      <c r="M77" s="18" t="n">
        <v>412.05554503</v>
      </c>
      <c r="N77" s="20" t="n">
        <v>6.62404169</v>
      </c>
      <c r="O77" s="18" t="n">
        <v>416.31624564</v>
      </c>
      <c r="P77" s="20" t="n">
        <v>10.21064159</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421.53042378</v>
      </c>
      <c r="F78" s="20" t="n">
        <v>23.17056413</v>
      </c>
      <c r="G78" s="18" t="n">
        <v>487.89623354</v>
      </c>
      <c r="H78" s="20" t="n">
        <v>8.378324040000001</v>
      </c>
      <c r="I78" s="18" t="n">
        <v>488.04104711</v>
      </c>
      <c r="J78" s="20" t="n">
        <v>10.42867915</v>
      </c>
      <c r="K78" s="18" t="n">
        <v>508.52569622</v>
      </c>
      <c r="L78" s="20" t="n">
        <v>8.1460884</v>
      </c>
      <c r="M78" s="18" t="n">
        <v>485.26213921</v>
      </c>
      <c r="N78" s="20" t="n">
        <v>7.22932429</v>
      </c>
      <c r="O78" s="18" t="n">
        <v>506.18490175</v>
      </c>
      <c r="P78" s="20" t="n">
        <v>16.00029435</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452.76039379</v>
      </c>
      <c r="H79" s="20" t="n">
        <v>19.65928692</v>
      </c>
      <c r="I79" s="18" t="n">
        <v>464.6289287</v>
      </c>
      <c r="J79" s="20" t="n">
        <v>20.91902455</v>
      </c>
      <c r="K79" s="18" t="n">
        <v>445.82322591</v>
      </c>
      <c r="L79" s="20" t="n">
        <v>14.00234199</v>
      </c>
      <c r="M79" s="18" t="n">
        <v>448.85576962</v>
      </c>
      <c r="N79" s="20" t="n">
        <v>15.95285949</v>
      </c>
      <c r="O79" s="18" t="n">
        <v>466.50892515</v>
      </c>
      <c r="P79" s="20" t="n">
        <v>22.70522885</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s">
        <v>404</v>
      </c>
      <c r="F80" s="20" t="s">
        <v>404</v>
      </c>
      <c r="G80" s="18" t="n">
        <v>422.37147607</v>
      </c>
      <c r="H80" s="20" t="n">
        <v>33.35720387</v>
      </c>
      <c r="I80" s="18" t="n">
        <v>446.59881469</v>
      </c>
      <c r="J80" s="20" t="n">
        <v>12.51016725</v>
      </c>
      <c r="K80" s="18" t="n">
        <v>455.64950317</v>
      </c>
      <c r="L80" s="20" t="n">
        <v>8.062406899999999</v>
      </c>
      <c r="M80" s="18" t="n">
        <v>456.39763286</v>
      </c>
      <c r="N80" s="20" t="n">
        <v>6.95803485</v>
      </c>
      <c r="O80" s="18" t="n">
        <v>476.62666102</v>
      </c>
      <c r="P80" s="20" t="n">
        <v>8.62238069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437.37250149</v>
      </c>
      <c r="H81" s="20" t="n">
        <v>12.00647548</v>
      </c>
      <c r="I81" s="18" t="n">
        <v>455.26323407</v>
      </c>
      <c r="J81" s="20" t="n">
        <v>7.45616575</v>
      </c>
      <c r="K81" s="18" t="n">
        <v>437.54324222</v>
      </c>
      <c r="L81" s="20" t="n">
        <v>6.17951542</v>
      </c>
      <c r="M81" s="18" t="n">
        <v>458.19152969</v>
      </c>
      <c r="N81" s="20" t="n">
        <v>9.906363730000001</v>
      </c>
      <c r="O81" s="18" t="n">
        <v>440.18476124</v>
      </c>
      <c r="P81" s="20" t="n">
        <v>6.95987941</v>
      </c>
      <c r="Q81" s="18" t="s">
        <v>404</v>
      </c>
      <c r="R81" s="20" t="s">
        <v>404</v>
      </c>
      <c r="S81" s="18" t="s">
        <v>404</v>
      </c>
      <c r="T81" s="20" t="s">
        <v>404</v>
      </c>
      <c r="U81" s="18" t="s">
        <v>404</v>
      </c>
      <c r="V81" s="20" t="s">
        <v>404</v>
      </c>
      <c r="W81" s="18" t="s">
        <v>404</v>
      </c>
      <c r="X81" s="20" t="s">
        <v>404</v>
      </c>
      <c r="Y81" s="18" t="n">
        <v>410.63218797</v>
      </c>
      <c r="Z81" s="20" t="n">
        <v>15.07361251</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538</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548.42692655</v>
      </c>
      <c r="F7" s="20" t="n">
        <v>13.46606063</v>
      </c>
      <c r="G7" s="18" t="n">
        <v>529.65184641</v>
      </c>
      <c r="H7" s="20" t="n">
        <v>8.516292999999999</v>
      </c>
      <c r="I7" s="18" t="n">
        <v>509.68705115</v>
      </c>
      <c r="J7" s="20" t="n">
        <v>8.36075683</v>
      </c>
      <c r="K7" s="18" t="n">
        <v>506.4554447</v>
      </c>
      <c r="L7" s="20" t="n">
        <v>4.37165422</v>
      </c>
      <c r="M7" s="18" t="n">
        <v>495.98386481</v>
      </c>
      <c r="N7" s="20" t="n">
        <v>3.82431114</v>
      </c>
      <c r="O7" s="18" t="n">
        <v>482.45684449</v>
      </c>
      <c r="P7" s="20" t="n">
        <v>3.39473376</v>
      </c>
      <c r="Q7" s="18" t="s">
        <v>404</v>
      </c>
      <c r="R7" s="20" t="s">
        <v>404</v>
      </c>
      <c r="S7" s="18" t="s">
        <v>404</v>
      </c>
      <c r="T7" s="20" t="s">
        <v>404</v>
      </c>
      <c r="U7" s="18" t="s">
        <v>404</v>
      </c>
      <c r="V7" s="20" t="s">
        <v>404</v>
      </c>
      <c r="W7" s="18" t="s">
        <v>404</v>
      </c>
      <c r="X7" s="20" t="s">
        <v>404</v>
      </c>
      <c r="Y7" s="18" t="n">
        <v>480.67202161</v>
      </c>
      <c r="Z7" s="20" t="n">
        <v>8.858925989999999</v>
      </c>
    </row>
    <row r="8" spans="1:26">
      <c r="A8" s="15" t="s">
        <v>405</v>
      </c>
      <c r="B8" s="17" t="n">
        <v>7007</v>
      </c>
      <c r="C8" s="18">
        <f>(0.0/B8*100)</f>
        <v/>
      </c>
      <c r="D8" s="19" t="n">
        <v>7007</v>
      </c>
      <c r="E8" s="18" t="n">
        <v>508.0869513</v>
      </c>
      <c r="F8" s="20" t="n">
        <v>28.95509265</v>
      </c>
      <c r="G8" s="18" t="n">
        <v>494.7134075</v>
      </c>
      <c r="H8" s="20" t="n">
        <v>13.15975527</v>
      </c>
      <c r="I8" s="18" t="n">
        <v>517.61807728</v>
      </c>
      <c r="J8" s="20" t="n">
        <v>7.27939963</v>
      </c>
      <c r="K8" s="18" t="n">
        <v>507.8213933</v>
      </c>
      <c r="L8" s="20" t="n">
        <v>8.069271219999999</v>
      </c>
      <c r="M8" s="18" t="n">
        <v>489.61503816</v>
      </c>
      <c r="N8" s="20" t="n">
        <v>9.768596840000001</v>
      </c>
      <c r="O8" s="18" t="n">
        <v>472.17896947</v>
      </c>
      <c r="P8" s="20" t="n">
        <v>13.40980689</v>
      </c>
      <c r="Q8" s="18" t="s">
        <v>404</v>
      </c>
      <c r="R8" s="20" t="s">
        <v>404</v>
      </c>
      <c r="S8" s="18" t="s">
        <v>404</v>
      </c>
      <c r="T8" s="20" t="s">
        <v>404</v>
      </c>
      <c r="U8" s="18" t="s">
        <v>404</v>
      </c>
      <c r="V8" s="20" t="s">
        <v>404</v>
      </c>
      <c r="W8" s="18" t="s">
        <v>404</v>
      </c>
      <c r="X8" s="20" t="s">
        <v>404</v>
      </c>
      <c r="Y8" s="18" t="n">
        <v>431.03288679</v>
      </c>
      <c r="Z8" s="20" t="n">
        <v>26.13469727</v>
      </c>
    </row>
    <row r="9" spans="1:26">
      <c r="A9" s="15" t="s">
        <v>406</v>
      </c>
      <c r="B9" s="17" t="n">
        <v>9651</v>
      </c>
      <c r="C9" s="18">
        <f>(200.0/B9*100)</f>
        <v/>
      </c>
      <c r="D9" s="19" t="n">
        <v>9451</v>
      </c>
      <c r="E9" s="18" t="s">
        <v>404</v>
      </c>
      <c r="F9" s="20" t="s">
        <v>404</v>
      </c>
      <c r="G9" s="18" t="n">
        <v>496.13050655</v>
      </c>
      <c r="H9" s="20" t="n">
        <v>24.55079663</v>
      </c>
      <c r="I9" s="18" t="n">
        <v>525.5245748</v>
      </c>
      <c r="J9" s="20" t="n">
        <v>11.65253906</v>
      </c>
      <c r="K9" s="18" t="n">
        <v>525.39394469</v>
      </c>
      <c r="L9" s="20" t="n">
        <v>8.13028012</v>
      </c>
      <c r="M9" s="18" t="n">
        <v>508.4721443</v>
      </c>
      <c r="N9" s="20" t="n">
        <v>5.65280485</v>
      </c>
      <c r="O9" s="18" t="n">
        <v>498.22719129</v>
      </c>
      <c r="P9" s="20" t="n">
        <v>6.82380139</v>
      </c>
      <c r="Q9" s="18" t="s">
        <v>404</v>
      </c>
      <c r="R9" s="20" t="s">
        <v>404</v>
      </c>
      <c r="S9" s="18" t="s">
        <v>404</v>
      </c>
      <c r="T9" s="20" t="s">
        <v>404</v>
      </c>
      <c r="U9" s="18" t="s">
        <v>404</v>
      </c>
      <c r="V9" s="20" t="s">
        <v>404</v>
      </c>
      <c r="W9" s="18" t="s">
        <v>404</v>
      </c>
      <c r="X9" s="20" t="s">
        <v>404</v>
      </c>
      <c r="Y9" s="18" t="n">
        <v>476.96519216</v>
      </c>
      <c r="Z9" s="20" t="n">
        <v>14.15184968</v>
      </c>
    </row>
    <row r="10" spans="1:26">
      <c r="A10" s="15" t="s">
        <v>407</v>
      </c>
      <c r="B10" s="17" t="n">
        <v>20058</v>
      </c>
      <c r="C10" s="18">
        <f>(2798.0/B10*100)</f>
        <v/>
      </c>
      <c r="D10" s="19" t="n">
        <v>17260</v>
      </c>
      <c r="E10" s="18" t="n">
        <v>532.35977493</v>
      </c>
      <c r="F10" s="20" t="n">
        <v>19.32206186</v>
      </c>
      <c r="G10" s="18" t="n">
        <v>532.24190297</v>
      </c>
      <c r="H10" s="20" t="n">
        <v>11.97336949</v>
      </c>
      <c r="I10" s="18" t="n">
        <v>513.05619873</v>
      </c>
      <c r="J10" s="20" t="n">
        <v>7.25522124</v>
      </c>
      <c r="K10" s="18" t="n">
        <v>516.72656076</v>
      </c>
      <c r="L10" s="20" t="n">
        <v>8.03332436</v>
      </c>
      <c r="M10" s="18" t="n">
        <v>520.38649845</v>
      </c>
      <c r="N10" s="20" t="n">
        <v>5.73049816</v>
      </c>
      <c r="O10" s="18" t="n">
        <v>512.2372576499999</v>
      </c>
      <c r="P10" s="20" t="n">
        <v>3.30842055</v>
      </c>
      <c r="Q10" s="18" t="s">
        <v>404</v>
      </c>
      <c r="R10" s="20" t="s">
        <v>404</v>
      </c>
      <c r="S10" s="18" t="s">
        <v>404</v>
      </c>
      <c r="T10" s="20" t="s">
        <v>404</v>
      </c>
      <c r="U10" s="18" t="s">
        <v>404</v>
      </c>
      <c r="V10" s="20" t="s">
        <v>404</v>
      </c>
      <c r="W10" s="18" t="s">
        <v>404</v>
      </c>
      <c r="X10" s="20" t="s">
        <v>404</v>
      </c>
      <c r="Y10" s="18" t="n">
        <v>547.68139111</v>
      </c>
      <c r="Z10" s="20" t="n">
        <v>12.0499506</v>
      </c>
    </row>
    <row r="11" spans="1:26">
      <c r="A11" s="15" t="s">
        <v>408</v>
      </c>
      <c r="B11" s="17" t="n">
        <v>7053</v>
      </c>
      <c r="C11" s="18">
        <f>(137.0/B11*100)</f>
        <v/>
      </c>
      <c r="D11" s="19" t="n">
        <v>6916</v>
      </c>
      <c r="E11" s="18" t="n">
        <v>468.8724064</v>
      </c>
      <c r="F11" s="20" t="n">
        <v>11.30449413</v>
      </c>
      <c r="G11" s="18" t="n">
        <v>452.42752207</v>
      </c>
      <c r="H11" s="20" t="n">
        <v>24.89395181</v>
      </c>
      <c r="I11" s="18" t="n">
        <v>426.35182979</v>
      </c>
      <c r="J11" s="20" t="n">
        <v>10.50629532</v>
      </c>
      <c r="K11" s="18" t="n">
        <v>430.16733987</v>
      </c>
      <c r="L11" s="20" t="n">
        <v>9.485182460000001</v>
      </c>
      <c r="M11" s="18" t="n">
        <v>424.34006823</v>
      </c>
      <c r="N11" s="20" t="n">
        <v>7.61681575</v>
      </c>
      <c r="O11" s="18" t="n">
        <v>416.67677731</v>
      </c>
      <c r="P11" s="20" t="n">
        <v>5.63165671</v>
      </c>
      <c r="Q11" s="18" t="s">
        <v>404</v>
      </c>
      <c r="R11" s="20" t="s">
        <v>404</v>
      </c>
      <c r="S11" s="18" t="s">
        <v>404</v>
      </c>
      <c r="T11" s="20" t="s">
        <v>404</v>
      </c>
      <c r="U11" s="18" t="s">
        <v>404</v>
      </c>
      <c r="V11" s="20" t="s">
        <v>404</v>
      </c>
      <c r="W11" s="18" t="s">
        <v>404</v>
      </c>
      <c r="X11" s="20" t="s">
        <v>404</v>
      </c>
      <c r="Y11" s="18" t="n">
        <v>408.40572406</v>
      </c>
      <c r="Z11" s="20" t="n">
        <v>20.88551231</v>
      </c>
    </row>
    <row r="12" spans="1:26">
      <c r="A12" s="15" t="s">
        <v>409</v>
      </c>
      <c r="B12" s="17" t="n">
        <v>6894</v>
      </c>
      <c r="C12" s="18">
        <f>(106.0/B12*100)</f>
        <v/>
      </c>
      <c r="D12" s="19" t="n">
        <v>6788</v>
      </c>
      <c r="E12" s="18" t="n">
        <v>551.9536405699999</v>
      </c>
      <c r="F12" s="20" t="n">
        <v>21.07554389</v>
      </c>
      <c r="G12" s="18" t="n">
        <v>516.31565434</v>
      </c>
      <c r="H12" s="20" t="n">
        <v>11.84866689</v>
      </c>
      <c r="I12" s="18" t="n">
        <v>505.88109832</v>
      </c>
      <c r="J12" s="20" t="n">
        <v>7.89056071</v>
      </c>
      <c r="K12" s="18" t="n">
        <v>497.2552615</v>
      </c>
      <c r="L12" s="20" t="n">
        <v>5.97844566</v>
      </c>
      <c r="M12" s="18" t="n">
        <v>477.29660314</v>
      </c>
      <c r="N12" s="20" t="n">
        <v>6.2532191</v>
      </c>
      <c r="O12" s="18" t="n">
        <v>468.90697259</v>
      </c>
      <c r="P12" s="20" t="n">
        <v>9.454059020000001</v>
      </c>
      <c r="Q12" s="18" t="s">
        <v>404</v>
      </c>
      <c r="R12" s="20" t="s">
        <v>404</v>
      </c>
      <c r="S12" s="18" t="s">
        <v>404</v>
      </c>
      <c r="T12" s="20" t="s">
        <v>404</v>
      </c>
      <c r="U12" s="18" t="s">
        <v>404</v>
      </c>
      <c r="V12" s="20" t="s">
        <v>404</v>
      </c>
      <c r="W12" s="18" t="s">
        <v>404</v>
      </c>
      <c r="X12" s="20" t="s">
        <v>404</v>
      </c>
      <c r="Y12" s="18" t="n">
        <v>478.7859601</v>
      </c>
      <c r="Z12" s="20" t="n">
        <v>18.87014565</v>
      </c>
    </row>
    <row r="13" spans="1:26">
      <c r="A13" s="15" t="s">
        <v>410</v>
      </c>
      <c r="B13" s="17" t="n">
        <v>7161</v>
      </c>
      <c r="C13" s="18">
        <f>(1175.0/B13*100)</f>
        <v/>
      </c>
      <c r="D13" s="19" t="n">
        <v>5986</v>
      </c>
      <c r="E13" s="18" t="n">
        <v>492.83274994</v>
      </c>
      <c r="F13" s="20" t="n">
        <v>9.75016722</v>
      </c>
      <c r="G13" s="18" t="n">
        <v>502.44340919</v>
      </c>
      <c r="H13" s="20" t="n">
        <v>6.51331873</v>
      </c>
      <c r="I13" s="18" t="n">
        <v>522.7557745</v>
      </c>
      <c r="J13" s="20" t="n">
        <v>5.42685891</v>
      </c>
      <c r="K13" s="18" t="n">
        <v>506.42400337</v>
      </c>
      <c r="L13" s="20" t="n">
        <v>6.00403145</v>
      </c>
      <c r="M13" s="18" t="n">
        <v>511.52711741</v>
      </c>
      <c r="N13" s="20" t="n">
        <v>4.10759359</v>
      </c>
      <c r="O13" s="18" t="n">
        <v>509.62568035</v>
      </c>
      <c r="P13" s="20" t="n">
        <v>4.82126182</v>
      </c>
      <c r="Q13" s="18" t="s">
        <v>404</v>
      </c>
      <c r="R13" s="20" t="s">
        <v>404</v>
      </c>
      <c r="S13" s="18" t="s">
        <v>404</v>
      </c>
      <c r="T13" s="20" t="s">
        <v>404</v>
      </c>
      <c r="U13" s="18" t="s">
        <v>404</v>
      </c>
      <c r="V13" s="20" t="s">
        <v>404</v>
      </c>
      <c r="W13" s="18" t="s">
        <v>404</v>
      </c>
      <c r="X13" s="20" t="s">
        <v>404</v>
      </c>
      <c r="Y13" s="18" t="n">
        <v>509.14292503</v>
      </c>
      <c r="Z13" s="20" t="n">
        <v>7.04362357</v>
      </c>
    </row>
    <row r="14" spans="1:26">
      <c r="A14" s="15" t="s">
        <v>411</v>
      </c>
      <c r="B14" s="17" t="n">
        <v>5587</v>
      </c>
      <c r="C14" s="18">
        <f>(0.0/B14*100)</f>
        <v/>
      </c>
      <c r="D14" s="19" t="n">
        <v>5587</v>
      </c>
      <c r="E14" s="18" t="n">
        <v>509.17703148</v>
      </c>
      <c r="F14" s="20" t="n">
        <v>11.72064473</v>
      </c>
      <c r="G14" s="18" t="n">
        <v>524.12125392</v>
      </c>
      <c r="H14" s="20" t="n">
        <v>11.5131314</v>
      </c>
      <c r="I14" s="18" t="n">
        <v>526.17865017</v>
      </c>
      <c r="J14" s="20" t="n">
        <v>4.58096729</v>
      </c>
      <c r="K14" s="18" t="n">
        <v>525.5017146500001</v>
      </c>
      <c r="L14" s="20" t="n">
        <v>3.7875719</v>
      </c>
      <c r="M14" s="18" t="n">
        <v>515.41353214</v>
      </c>
      <c r="N14" s="20" t="n">
        <v>4.73201371</v>
      </c>
      <c r="O14" s="18" t="n">
        <v>504.6628136</v>
      </c>
      <c r="P14" s="20" t="n">
        <v>4.1955398</v>
      </c>
      <c r="Q14" s="18" t="s">
        <v>404</v>
      </c>
      <c r="R14" s="20" t="s">
        <v>404</v>
      </c>
      <c r="S14" s="18" t="s">
        <v>404</v>
      </c>
      <c r="T14" s="20" t="s">
        <v>404</v>
      </c>
      <c r="U14" s="18" t="s">
        <v>404</v>
      </c>
      <c r="V14" s="20" t="s">
        <v>404</v>
      </c>
      <c r="W14" s="18" t="s">
        <v>404</v>
      </c>
      <c r="X14" s="20" t="s">
        <v>404</v>
      </c>
      <c r="Y14" s="18" t="n">
        <v>527.08981353</v>
      </c>
      <c r="Z14" s="20" t="n">
        <v>15.42289302</v>
      </c>
    </row>
    <row r="15" spans="1:26">
      <c r="A15" s="15" t="s">
        <v>412</v>
      </c>
      <c r="B15" s="17" t="n">
        <v>5882</v>
      </c>
      <c r="C15" s="18">
        <f>(0.0/B15*100)</f>
        <v/>
      </c>
      <c r="D15" s="19" t="n">
        <v>5882</v>
      </c>
      <c r="E15" s="18" t="s">
        <v>404</v>
      </c>
      <c r="F15" s="20" t="s">
        <v>404</v>
      </c>
      <c r="G15" s="18" t="n">
        <v>520.71153191</v>
      </c>
      <c r="H15" s="20" t="n">
        <v>9.256705889999999</v>
      </c>
      <c r="I15" s="18" t="n">
        <v>507.4067103</v>
      </c>
      <c r="J15" s="20" t="n">
        <v>4.93280514</v>
      </c>
      <c r="K15" s="18" t="n">
        <v>516.85572164</v>
      </c>
      <c r="L15" s="20" t="n">
        <v>3.00128207</v>
      </c>
      <c r="M15" s="18" t="n">
        <v>505.8061895</v>
      </c>
      <c r="N15" s="20" t="n">
        <v>4.88915356</v>
      </c>
      <c r="O15" s="18" t="n">
        <v>506.43994155</v>
      </c>
      <c r="P15" s="20" t="n">
        <v>6.87862247</v>
      </c>
      <c r="Q15" s="18" t="s">
        <v>404</v>
      </c>
      <c r="R15" s="20" t="s">
        <v>404</v>
      </c>
      <c r="S15" s="18" t="s">
        <v>404</v>
      </c>
      <c r="T15" s="20" t="s">
        <v>404</v>
      </c>
      <c r="U15" s="18" t="s">
        <v>404</v>
      </c>
      <c r="V15" s="20" t="s">
        <v>404</v>
      </c>
      <c r="W15" s="18" t="s">
        <v>404</v>
      </c>
      <c r="X15" s="20" t="s">
        <v>404</v>
      </c>
      <c r="Y15" s="18" t="n">
        <v>527.53558387</v>
      </c>
      <c r="Z15" s="20" t="n">
        <v>20.88187106</v>
      </c>
    </row>
    <row r="16" spans="1:26">
      <c r="A16" s="15" t="s">
        <v>413</v>
      </c>
      <c r="B16" s="17" t="n">
        <v>6108</v>
      </c>
      <c r="C16" s="18">
        <f>(364.0/B16*100)</f>
        <v/>
      </c>
      <c r="D16" s="19" t="n">
        <v>5744</v>
      </c>
      <c r="E16" s="18" t="n">
        <v>465.34704425</v>
      </c>
      <c r="F16" s="20" t="n">
        <v>21.39847069</v>
      </c>
      <c r="G16" s="18" t="n">
        <v>513.97612151</v>
      </c>
      <c r="H16" s="20" t="n">
        <v>16.58725768</v>
      </c>
      <c r="I16" s="18" t="n">
        <v>487.03580032</v>
      </c>
      <c r="J16" s="20" t="n">
        <v>13.51476149</v>
      </c>
      <c r="K16" s="18" t="n">
        <v>498.54430861</v>
      </c>
      <c r="L16" s="20" t="n">
        <v>10.29802361</v>
      </c>
      <c r="M16" s="18" t="n">
        <v>497.68042724</v>
      </c>
      <c r="N16" s="20" t="n">
        <v>7.67259738</v>
      </c>
      <c r="O16" s="18" t="n">
        <v>494.86261342</v>
      </c>
      <c r="P16" s="20" t="n">
        <v>6.16768399</v>
      </c>
      <c r="Q16" s="18" t="s">
        <v>404</v>
      </c>
      <c r="R16" s="20" t="s">
        <v>404</v>
      </c>
      <c r="S16" s="18" t="s">
        <v>404</v>
      </c>
      <c r="T16" s="20" t="s">
        <v>404</v>
      </c>
      <c r="U16" s="18" t="s">
        <v>404</v>
      </c>
      <c r="V16" s="20" t="s">
        <v>404</v>
      </c>
      <c r="W16" s="18" t="s">
        <v>404</v>
      </c>
      <c r="X16" s="20" t="s">
        <v>404</v>
      </c>
      <c r="Y16" s="18" t="n">
        <v>473.24180491</v>
      </c>
      <c r="Z16" s="20" t="n">
        <v>25.35222336</v>
      </c>
    </row>
    <row r="17" spans="1:26">
      <c r="A17" s="15" t="s">
        <v>414</v>
      </c>
      <c r="B17" s="17" t="n">
        <v>6504</v>
      </c>
      <c r="C17" s="18">
        <f>(1325.0/B17*100)</f>
        <v/>
      </c>
      <c r="D17" s="19" t="n">
        <v>5179</v>
      </c>
      <c r="E17" s="18" t="s">
        <v>404</v>
      </c>
      <c r="F17" s="20" t="s">
        <v>404</v>
      </c>
      <c r="G17" s="18" t="n">
        <v>511.46123904</v>
      </c>
      <c r="H17" s="20" t="n">
        <v>22.71283601</v>
      </c>
      <c r="I17" s="18" t="n">
        <v>533.63689134</v>
      </c>
      <c r="J17" s="20" t="n">
        <v>8.47826186</v>
      </c>
      <c r="K17" s="18" t="n">
        <v>524.59271127</v>
      </c>
      <c r="L17" s="20" t="n">
        <v>7.03338089</v>
      </c>
      <c r="M17" s="18" t="n">
        <v>488.93332707</v>
      </c>
      <c r="N17" s="20" t="n">
        <v>7.95619855</v>
      </c>
      <c r="O17" s="18" t="n">
        <v>478.67562609</v>
      </c>
      <c r="P17" s="20" t="n">
        <v>8.25299665</v>
      </c>
      <c r="Q17" s="18" t="s">
        <v>404</v>
      </c>
      <c r="R17" s="20" t="s">
        <v>404</v>
      </c>
      <c r="S17" s="18" t="s">
        <v>404</v>
      </c>
      <c r="T17" s="20" t="s">
        <v>404</v>
      </c>
      <c r="U17" s="18" t="s">
        <v>404</v>
      </c>
      <c r="V17" s="20" t="s">
        <v>404</v>
      </c>
      <c r="W17" s="18" t="s">
        <v>404</v>
      </c>
      <c r="X17" s="20" t="s">
        <v>404</v>
      </c>
      <c r="Y17" s="18" t="n">
        <v>528.4793590100001</v>
      </c>
      <c r="Z17" s="20" t="n">
        <v>19.73624025</v>
      </c>
    </row>
    <row r="18" spans="1:26">
      <c r="A18" s="15" t="s">
        <v>415</v>
      </c>
      <c r="B18" s="17" t="n">
        <v>5532</v>
      </c>
      <c r="C18" s="18">
        <f>(0.0/B18*100)</f>
        <v/>
      </c>
      <c r="D18" s="19" t="n">
        <v>5532</v>
      </c>
      <c r="E18" s="18" t="n">
        <v>408.33191042</v>
      </c>
      <c r="F18" s="20" t="n">
        <v>11.56965715</v>
      </c>
      <c r="G18" s="18" t="n">
        <v>479.87866149</v>
      </c>
      <c r="H18" s="20" t="n">
        <v>10.09390394</v>
      </c>
      <c r="I18" s="18" t="n">
        <v>469.40263796</v>
      </c>
      <c r="J18" s="20" t="n">
        <v>9.904438000000001</v>
      </c>
      <c r="K18" s="18" t="n">
        <v>457.35252131</v>
      </c>
      <c r="L18" s="20" t="n">
        <v>6.37633312</v>
      </c>
      <c r="M18" s="18" t="n">
        <v>446.75148323</v>
      </c>
      <c r="N18" s="20" t="n">
        <v>8.15661521</v>
      </c>
      <c r="O18" s="18" t="n">
        <v>441.81786317</v>
      </c>
      <c r="P18" s="20" t="n">
        <v>8.356137049999999</v>
      </c>
      <c r="Q18" s="18" t="s">
        <v>404</v>
      </c>
      <c r="R18" s="20" t="s">
        <v>404</v>
      </c>
      <c r="S18" s="18" t="s">
        <v>404</v>
      </c>
      <c r="T18" s="20" t="s">
        <v>404</v>
      </c>
      <c r="U18" s="18" t="s">
        <v>404</v>
      </c>
      <c r="V18" s="20" t="s">
        <v>404</v>
      </c>
      <c r="W18" s="18" t="s">
        <v>404</v>
      </c>
      <c r="X18" s="20" t="s">
        <v>404</v>
      </c>
      <c r="Y18" s="18" t="n">
        <v>461.96710075</v>
      </c>
      <c r="Z18" s="20" t="n">
        <v>30.25751116</v>
      </c>
    </row>
    <row r="19" spans="1:26">
      <c r="A19" s="15" t="s">
        <v>416</v>
      </c>
      <c r="B19" s="17" t="n">
        <v>5658</v>
      </c>
      <c r="C19" s="18">
        <f>(327.0/B19*100)</f>
        <v/>
      </c>
      <c r="D19" s="19" t="n">
        <v>5331</v>
      </c>
      <c r="E19" s="18" t="n">
        <v>559.79400132</v>
      </c>
      <c r="F19" s="20" t="n">
        <v>11.6399428</v>
      </c>
      <c r="G19" s="18" t="n">
        <v>523.33895746</v>
      </c>
      <c r="H19" s="20" t="n">
        <v>21.91018649</v>
      </c>
      <c r="I19" s="18" t="n">
        <v>499.97526667</v>
      </c>
      <c r="J19" s="20" t="n">
        <v>10.37084325</v>
      </c>
      <c r="K19" s="18" t="n">
        <v>486.61868748</v>
      </c>
      <c r="L19" s="20" t="n">
        <v>8.133696240000001</v>
      </c>
      <c r="M19" s="18" t="n">
        <v>464.97517609</v>
      </c>
      <c r="N19" s="20" t="n">
        <v>8.0577577</v>
      </c>
      <c r="O19" s="18" t="n">
        <v>450.58540946</v>
      </c>
      <c r="P19" s="20" t="n">
        <v>8.676664130000001</v>
      </c>
      <c r="Q19" s="18" t="s">
        <v>404</v>
      </c>
      <c r="R19" s="20" t="s">
        <v>404</v>
      </c>
      <c r="S19" s="18" t="s">
        <v>404</v>
      </c>
      <c r="T19" s="20" t="s">
        <v>404</v>
      </c>
      <c r="U19" s="18" t="s">
        <v>404</v>
      </c>
      <c r="V19" s="20" t="s">
        <v>404</v>
      </c>
      <c r="W19" s="18" t="s">
        <v>404</v>
      </c>
      <c r="X19" s="20" t="s">
        <v>404</v>
      </c>
      <c r="Y19" s="18" t="n">
        <v>489.44349472</v>
      </c>
      <c r="Z19" s="20" t="n">
        <v>25.16952865</v>
      </c>
    </row>
    <row r="20" spans="1:26">
      <c r="A20" s="15" t="s">
        <v>417</v>
      </c>
      <c r="B20" s="17" t="n">
        <v>3371</v>
      </c>
      <c r="C20" s="18">
        <f>(24.0/B20*100)</f>
        <v/>
      </c>
      <c r="D20" s="19" t="n">
        <v>3347</v>
      </c>
      <c r="E20" s="18" t="s">
        <v>404</v>
      </c>
      <c r="F20" s="20" t="s">
        <v>404</v>
      </c>
      <c r="G20" s="18" t="n">
        <v>450.0289697</v>
      </c>
      <c r="H20" s="20" t="n">
        <v>13.65724929</v>
      </c>
      <c r="I20" s="18" t="n">
        <v>480.23941486</v>
      </c>
      <c r="J20" s="20" t="n">
        <v>5.58852978</v>
      </c>
      <c r="K20" s="18" t="n">
        <v>485.95417112</v>
      </c>
      <c r="L20" s="20" t="n">
        <v>3.42637197</v>
      </c>
      <c r="M20" s="18" t="n">
        <v>496.86122268</v>
      </c>
      <c r="N20" s="20" t="n">
        <v>3.35531735</v>
      </c>
      <c r="O20" s="18" t="n">
        <v>486.80422555</v>
      </c>
      <c r="P20" s="20" t="n">
        <v>3.57782817</v>
      </c>
      <c r="Q20" s="18" t="s">
        <v>404</v>
      </c>
      <c r="R20" s="20" t="s">
        <v>404</v>
      </c>
      <c r="S20" s="18" t="s">
        <v>404</v>
      </c>
      <c r="T20" s="20" t="s">
        <v>404</v>
      </c>
      <c r="U20" s="18" t="s">
        <v>404</v>
      </c>
      <c r="V20" s="20" t="s">
        <v>404</v>
      </c>
      <c r="W20" s="18" t="s">
        <v>404</v>
      </c>
      <c r="X20" s="20" t="s">
        <v>404</v>
      </c>
      <c r="Y20" s="18" t="n">
        <v>462.87273246</v>
      </c>
      <c r="Z20" s="20" t="n">
        <v>10.75297821</v>
      </c>
    </row>
    <row r="21" spans="1:26">
      <c r="A21" s="15" t="s">
        <v>418</v>
      </c>
      <c r="B21" s="17" t="n">
        <v>5741</v>
      </c>
      <c r="C21" s="18">
        <f>(0.0/B21*100)</f>
        <v/>
      </c>
      <c r="D21" s="19" t="n">
        <v>5741</v>
      </c>
      <c r="E21" s="18" t="n">
        <v>550.3272369600001</v>
      </c>
      <c r="F21" s="20" t="n">
        <v>11.47736141</v>
      </c>
      <c r="G21" s="18" t="n">
        <v>532.23427076</v>
      </c>
      <c r="H21" s="20" t="n">
        <v>5.56542657</v>
      </c>
      <c r="I21" s="18" t="n">
        <v>513.30502055</v>
      </c>
      <c r="J21" s="20" t="n">
        <v>10.82800838</v>
      </c>
      <c r="K21" s="18" t="n">
        <v>515.140717</v>
      </c>
      <c r="L21" s="20" t="n">
        <v>5.24450683</v>
      </c>
      <c r="M21" s="18" t="n">
        <v>499.60281705</v>
      </c>
      <c r="N21" s="20" t="n">
        <v>4.04159623</v>
      </c>
      <c r="O21" s="18" t="n">
        <v>496.58698303</v>
      </c>
      <c r="P21" s="20" t="n">
        <v>4.56528603</v>
      </c>
      <c r="Q21" s="18" t="s">
        <v>404</v>
      </c>
      <c r="R21" s="20" t="s">
        <v>404</v>
      </c>
      <c r="S21" s="18" t="s">
        <v>404</v>
      </c>
      <c r="T21" s="20" t="s">
        <v>404</v>
      </c>
      <c r="U21" s="18" t="s">
        <v>404</v>
      </c>
      <c r="V21" s="20" t="s">
        <v>404</v>
      </c>
      <c r="W21" s="18" t="s">
        <v>404</v>
      </c>
      <c r="X21" s="20" t="s">
        <v>404</v>
      </c>
      <c r="Y21" s="18" t="n">
        <v>500.29755545</v>
      </c>
      <c r="Z21" s="20" t="n">
        <v>7.03904529</v>
      </c>
    </row>
    <row r="22" spans="1:26">
      <c r="A22" s="15" t="s">
        <v>419</v>
      </c>
      <c r="B22" s="17" t="n">
        <v>6598</v>
      </c>
      <c r="C22" s="18">
        <f>(0.0/B22*100)</f>
        <v/>
      </c>
      <c r="D22" s="19" t="n">
        <v>6598</v>
      </c>
      <c r="E22" s="18" t="n">
        <v>533.68554511</v>
      </c>
      <c r="F22" s="20" t="n">
        <v>7.11217323</v>
      </c>
      <c r="G22" s="18" t="n">
        <v>547.41751</v>
      </c>
      <c r="H22" s="20" t="n">
        <v>23.60056099</v>
      </c>
      <c r="I22" s="18" t="n">
        <v>461.51800792</v>
      </c>
      <c r="J22" s="20" t="n">
        <v>12.79747334</v>
      </c>
      <c r="K22" s="18" t="n">
        <v>479.58886874</v>
      </c>
      <c r="L22" s="20" t="n">
        <v>10.28802151</v>
      </c>
      <c r="M22" s="18" t="n">
        <v>471.59416956</v>
      </c>
      <c r="N22" s="20" t="n">
        <v>8.31635271</v>
      </c>
      <c r="O22" s="18" t="n">
        <v>458.2109017</v>
      </c>
      <c r="P22" s="20" t="n">
        <v>9.33221696</v>
      </c>
      <c r="Q22" s="18" t="s">
        <v>404</v>
      </c>
      <c r="R22" s="20" t="s">
        <v>404</v>
      </c>
      <c r="S22" s="18" t="s">
        <v>404</v>
      </c>
      <c r="T22" s="20" t="s">
        <v>404</v>
      </c>
      <c r="U22" s="18" t="s">
        <v>404</v>
      </c>
      <c r="V22" s="20" t="s">
        <v>404</v>
      </c>
      <c r="W22" s="18" t="s">
        <v>404</v>
      </c>
      <c r="X22" s="20" t="s">
        <v>404</v>
      </c>
      <c r="Y22" s="18" t="n">
        <v>469.93890303</v>
      </c>
      <c r="Z22" s="20" t="n">
        <v>15.86567362</v>
      </c>
    </row>
    <row r="23" spans="1:26">
      <c r="A23" s="15" t="s">
        <v>420</v>
      </c>
      <c r="B23" s="17" t="n">
        <v>11583</v>
      </c>
      <c r="C23" s="18">
        <f>(3123.0/B23*100)</f>
        <v/>
      </c>
      <c r="D23" s="19" t="n">
        <v>8460</v>
      </c>
      <c r="E23" s="18" t="n">
        <v>523.99401708</v>
      </c>
      <c r="F23" s="20" t="n">
        <v>9.8086121</v>
      </c>
      <c r="G23" s="18" t="n">
        <v>431.66598233</v>
      </c>
      <c r="H23" s="20" t="n">
        <v>14.1901704</v>
      </c>
      <c r="I23" s="18" t="n">
        <v>518.3073709</v>
      </c>
      <c r="J23" s="20" t="n">
        <v>22.18172524</v>
      </c>
      <c r="K23" s="18" t="n">
        <v>489.85062786</v>
      </c>
      <c r="L23" s="20" t="n">
        <v>9.16768828</v>
      </c>
      <c r="M23" s="18" t="n">
        <v>488.56217861</v>
      </c>
      <c r="N23" s="20" t="n">
        <v>8.071163159999999</v>
      </c>
      <c r="O23" s="18" t="n">
        <v>492.14258644</v>
      </c>
      <c r="P23" s="20" t="n">
        <v>6.56025619</v>
      </c>
      <c r="Q23" s="18" t="s">
        <v>404</v>
      </c>
      <c r="R23" s="20" t="s">
        <v>404</v>
      </c>
      <c r="S23" s="18" t="s">
        <v>404</v>
      </c>
      <c r="T23" s="20" t="s">
        <v>404</v>
      </c>
      <c r="U23" s="18" t="s">
        <v>404</v>
      </c>
      <c r="V23" s="20" t="s">
        <v>404</v>
      </c>
      <c r="W23" s="18" t="s">
        <v>404</v>
      </c>
      <c r="X23" s="20" t="s">
        <v>404</v>
      </c>
      <c r="Y23" s="18" t="n">
        <v>500.90183426</v>
      </c>
      <c r="Z23" s="20" t="n">
        <v>19.80156335</v>
      </c>
    </row>
    <row r="24" spans="1:26">
      <c r="A24" s="15" t="s">
        <v>421</v>
      </c>
      <c r="B24" s="17" t="n">
        <v>6647</v>
      </c>
      <c r="C24" s="18">
        <f>(0.0/B24*100)</f>
        <v/>
      </c>
      <c r="D24" s="19" t="n">
        <v>6647</v>
      </c>
      <c r="E24" s="18" t="n">
        <v>451.83686857</v>
      </c>
      <c r="F24" s="20" t="n">
        <v>11.48802144</v>
      </c>
      <c r="G24" s="18" t="n">
        <v>556.23894938</v>
      </c>
      <c r="H24" s="20" t="n">
        <v>15.28185129</v>
      </c>
      <c r="I24" s="18" t="n">
        <v>541.79796879</v>
      </c>
      <c r="J24" s="20" t="n">
        <v>8.576257419999999</v>
      </c>
      <c r="K24" s="18" t="n">
        <v>527.8927929499999</v>
      </c>
      <c r="L24" s="20" t="n">
        <v>8.41342614</v>
      </c>
      <c r="M24" s="18" t="n">
        <v>534.1510943</v>
      </c>
      <c r="N24" s="20" t="n">
        <v>9.24716166</v>
      </c>
      <c r="O24" s="18" t="n">
        <v>522.88321821</v>
      </c>
      <c r="P24" s="20" t="n">
        <v>8.24432509</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535.3558805599999</v>
      </c>
      <c r="F25" s="20" t="n">
        <v>9.18264211</v>
      </c>
      <c r="G25" s="18" t="n">
        <v>499.51060852</v>
      </c>
      <c r="H25" s="20" t="n">
        <v>15.68969607</v>
      </c>
      <c r="I25" s="18" t="n">
        <v>518.92754946</v>
      </c>
      <c r="J25" s="20" t="n">
        <v>16.94297124</v>
      </c>
      <c r="K25" s="18" t="n">
        <v>520.04615804</v>
      </c>
      <c r="L25" s="20" t="n">
        <v>8.90745645</v>
      </c>
      <c r="M25" s="18" t="n">
        <v>530.63381684</v>
      </c>
      <c r="N25" s="20" t="n">
        <v>6.58310849</v>
      </c>
      <c r="O25" s="18" t="n">
        <v>526.09525177</v>
      </c>
      <c r="P25" s="20" t="n">
        <v>8.058129340000001</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446.13894057</v>
      </c>
      <c r="F26" s="20" t="n">
        <v>8.13200713</v>
      </c>
      <c r="G26" s="18" t="n">
        <v>497.23315169</v>
      </c>
      <c r="H26" s="20" t="n">
        <v>14.04527976</v>
      </c>
      <c r="I26" s="18" t="n">
        <v>482.85519263</v>
      </c>
      <c r="J26" s="20" t="n">
        <v>5.55749818</v>
      </c>
      <c r="K26" s="18" t="n">
        <v>489.37206864</v>
      </c>
      <c r="L26" s="20" t="n">
        <v>3.67327173</v>
      </c>
      <c r="M26" s="18" t="n">
        <v>475.58665662</v>
      </c>
      <c r="N26" s="20" t="n">
        <v>3.42615069</v>
      </c>
      <c r="O26" s="18" t="n">
        <v>484.1134365</v>
      </c>
      <c r="P26" s="20" t="n">
        <v>4.83579684</v>
      </c>
      <c r="Q26" s="18" t="s">
        <v>404</v>
      </c>
      <c r="R26" s="20" t="s">
        <v>404</v>
      </c>
      <c r="S26" s="18" t="s">
        <v>404</v>
      </c>
      <c r="T26" s="20" t="s">
        <v>404</v>
      </c>
      <c r="U26" s="18" t="s">
        <v>404</v>
      </c>
      <c r="V26" s="20" t="s">
        <v>404</v>
      </c>
      <c r="W26" s="18" t="s">
        <v>404</v>
      </c>
      <c r="X26" s="20" t="s">
        <v>404</v>
      </c>
      <c r="Y26" s="18" t="n">
        <v>483.50456842</v>
      </c>
      <c r="Z26" s="20" t="n">
        <v>14.85141972</v>
      </c>
    </row>
    <row r="27" spans="1:26">
      <c r="A27" s="15" t="s">
        <v>424</v>
      </c>
      <c r="B27" s="17" t="n">
        <v>5299</v>
      </c>
      <c r="C27" s="18">
        <f>(0.0/B27*100)</f>
        <v/>
      </c>
      <c r="D27" s="19" t="n">
        <v>5299</v>
      </c>
      <c r="E27" s="18" t="s">
        <v>404</v>
      </c>
      <c r="F27" s="20" t="s">
        <v>404</v>
      </c>
      <c r="G27" s="18" t="n">
        <v>470.97573794</v>
      </c>
      <c r="H27" s="20" t="n">
        <v>11.32106111</v>
      </c>
      <c r="I27" s="18" t="n">
        <v>447.91653288</v>
      </c>
      <c r="J27" s="20" t="n">
        <v>4.14507365</v>
      </c>
      <c r="K27" s="18" t="n">
        <v>482.4118516</v>
      </c>
      <c r="L27" s="20" t="n">
        <v>3.04893683</v>
      </c>
      <c r="M27" s="18" t="n">
        <v>480.41023987</v>
      </c>
      <c r="N27" s="20" t="n">
        <v>2.03410313</v>
      </c>
      <c r="O27" s="18" t="n">
        <v>504.73826544</v>
      </c>
      <c r="P27" s="20" t="n">
        <v>1.89951833</v>
      </c>
      <c r="Q27" s="18" t="s">
        <v>404</v>
      </c>
      <c r="R27" s="20" t="s">
        <v>404</v>
      </c>
      <c r="S27" s="18" t="s">
        <v>404</v>
      </c>
      <c r="T27" s="20" t="s">
        <v>404</v>
      </c>
      <c r="U27" s="18" t="s">
        <v>404</v>
      </c>
      <c r="V27" s="20" t="s">
        <v>404</v>
      </c>
      <c r="W27" s="18" t="s">
        <v>404</v>
      </c>
      <c r="X27" s="20" t="s">
        <v>404</v>
      </c>
      <c r="Y27" s="18" t="n">
        <v>545.8519974</v>
      </c>
      <c r="Z27" s="20" t="n">
        <v>6.58271203</v>
      </c>
    </row>
    <row r="28" spans="1:26">
      <c r="A28" s="15" t="s">
        <v>425</v>
      </c>
      <c r="B28" s="17" t="n">
        <v>7568</v>
      </c>
      <c r="C28" s="18">
        <f>(0.0/B28*100)</f>
        <v/>
      </c>
      <c r="D28" s="19" t="n">
        <v>7568</v>
      </c>
      <c r="E28" s="18" t="s">
        <v>404</v>
      </c>
      <c r="F28" s="20" t="s">
        <v>404</v>
      </c>
      <c r="G28" s="18" t="n">
        <v>438.80118212</v>
      </c>
      <c r="H28" s="20" t="n">
        <v>20.00756689</v>
      </c>
      <c r="I28" s="18" t="n">
        <v>420.27655582</v>
      </c>
      <c r="J28" s="20" t="n">
        <v>10.84240227</v>
      </c>
      <c r="K28" s="18" t="n">
        <v>407.22692599</v>
      </c>
      <c r="L28" s="20" t="n">
        <v>6.25117922</v>
      </c>
      <c r="M28" s="18" t="n">
        <v>408.19003594</v>
      </c>
      <c r="N28" s="20" t="n">
        <v>6.35151691</v>
      </c>
      <c r="O28" s="18" t="n">
        <v>403.47982368</v>
      </c>
      <c r="P28" s="20" t="n">
        <v>3.18295378</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417.52041671</v>
      </c>
      <c r="F29" s="20" t="n">
        <v>5.63579108</v>
      </c>
      <c r="G29" s="18" t="n">
        <v>547.52791766</v>
      </c>
      <c r="H29" s="20" t="n">
        <v>12.46919169</v>
      </c>
      <c r="I29" s="18" t="n">
        <v>523.74956976</v>
      </c>
      <c r="J29" s="20" t="n">
        <v>13.58460656</v>
      </c>
      <c r="K29" s="18" t="n">
        <v>519.8673089599999</v>
      </c>
      <c r="L29" s="20" t="n">
        <v>12.70188199</v>
      </c>
      <c r="M29" s="18" t="n">
        <v>506.09253264</v>
      </c>
      <c r="N29" s="20" t="n">
        <v>9.57965987</v>
      </c>
      <c r="O29" s="18" t="n">
        <v>457.60232918</v>
      </c>
      <c r="P29" s="20" t="n">
        <v>22.0261451</v>
      </c>
      <c r="Q29" s="18" t="s">
        <v>404</v>
      </c>
      <c r="R29" s="20" t="s">
        <v>404</v>
      </c>
      <c r="S29" s="18" t="s">
        <v>404</v>
      </c>
      <c r="T29" s="20" t="s">
        <v>404</v>
      </c>
      <c r="U29" s="18" t="s">
        <v>404</v>
      </c>
      <c r="V29" s="20" t="s">
        <v>404</v>
      </c>
      <c r="W29" s="18" t="s">
        <v>404</v>
      </c>
      <c r="X29" s="20" t="s">
        <v>404</v>
      </c>
      <c r="Y29" s="18" t="n">
        <v>495.81982959</v>
      </c>
      <c r="Z29" s="20" t="n">
        <v>13.04342581</v>
      </c>
    </row>
    <row r="30" spans="1:26">
      <c r="A30" s="15" t="s">
        <v>427</v>
      </c>
      <c r="B30" s="17" t="n">
        <v>4520</v>
      </c>
      <c r="C30" s="18">
        <f>(945.0/B30*100)</f>
        <v/>
      </c>
      <c r="D30" s="19" t="n">
        <v>3575</v>
      </c>
      <c r="E30" s="18" t="n">
        <v>596.38933077</v>
      </c>
      <c r="F30" s="20" t="n">
        <v>7.01684556</v>
      </c>
      <c r="G30" s="18" t="n">
        <v>514.0124293600001</v>
      </c>
      <c r="H30" s="20" t="n">
        <v>11.45595145</v>
      </c>
      <c r="I30" s="18" t="n">
        <v>483.53187558</v>
      </c>
      <c r="J30" s="20" t="n">
        <v>11.15906375</v>
      </c>
      <c r="K30" s="18" t="n">
        <v>502.83084084</v>
      </c>
      <c r="L30" s="20" t="n">
        <v>7.01699557</v>
      </c>
      <c r="M30" s="18" t="n">
        <v>495.73769503</v>
      </c>
      <c r="N30" s="20" t="n">
        <v>6.17005404</v>
      </c>
      <c r="O30" s="18" t="n">
        <v>491.13747434</v>
      </c>
      <c r="P30" s="20" t="n">
        <v>6.61529588</v>
      </c>
      <c r="Q30" s="18" t="s">
        <v>404</v>
      </c>
      <c r="R30" s="20" t="s">
        <v>404</v>
      </c>
      <c r="S30" s="18" t="s">
        <v>404</v>
      </c>
      <c r="T30" s="20" t="s">
        <v>404</v>
      </c>
      <c r="U30" s="18" t="s">
        <v>404</v>
      </c>
      <c r="V30" s="20" t="s">
        <v>404</v>
      </c>
      <c r="W30" s="18" t="s">
        <v>404</v>
      </c>
      <c r="X30" s="20" t="s">
        <v>404</v>
      </c>
      <c r="Y30" s="18" t="n">
        <v>513.62687148</v>
      </c>
      <c r="Z30" s="20" t="n">
        <v>10.43133273</v>
      </c>
    </row>
    <row r="31" spans="1:26">
      <c r="A31" s="15" t="s">
        <v>428</v>
      </c>
      <c r="B31" s="17" t="n">
        <v>5456</v>
      </c>
      <c r="C31" s="18">
        <f>(502.0/B31*100)</f>
        <v/>
      </c>
      <c r="D31" s="19" t="n">
        <v>4954</v>
      </c>
      <c r="E31" s="18" t="n">
        <v>530.35729869</v>
      </c>
      <c r="F31" s="20" t="n">
        <v>9.241798749999999</v>
      </c>
      <c r="G31" s="18" t="n">
        <v>510.8064826</v>
      </c>
      <c r="H31" s="20" t="n">
        <v>13.5326533</v>
      </c>
      <c r="I31" s="18" t="n">
        <v>506.98754986</v>
      </c>
      <c r="J31" s="20" t="n">
        <v>5.27752461</v>
      </c>
      <c r="K31" s="18" t="n">
        <v>500.65165311</v>
      </c>
      <c r="L31" s="20" t="n">
        <v>4.01478385</v>
      </c>
      <c r="M31" s="18" t="n">
        <v>506.07945198</v>
      </c>
      <c r="N31" s="20" t="n">
        <v>4.55359441</v>
      </c>
      <c r="O31" s="18" t="n">
        <v>491.2974536</v>
      </c>
      <c r="P31" s="20" t="n">
        <v>5.25883007</v>
      </c>
      <c r="Q31" s="18" t="s">
        <v>404</v>
      </c>
      <c r="R31" s="20" t="s">
        <v>404</v>
      </c>
      <c r="S31" s="18" t="s">
        <v>404</v>
      </c>
      <c r="T31" s="20" t="s">
        <v>404</v>
      </c>
      <c r="U31" s="18" t="s">
        <v>404</v>
      </c>
      <c r="V31" s="20" t="s">
        <v>404</v>
      </c>
      <c r="W31" s="18" t="s">
        <v>404</v>
      </c>
      <c r="X31" s="20" t="s">
        <v>404</v>
      </c>
      <c r="Y31" s="18" t="n">
        <v>501.38484128</v>
      </c>
      <c r="Z31" s="20" t="n">
        <v>8.2703966</v>
      </c>
    </row>
    <row r="32" spans="1:26">
      <c r="A32" s="15" t="s">
        <v>429</v>
      </c>
      <c r="B32" s="17" t="n">
        <v>4478</v>
      </c>
      <c r="C32" s="18">
        <f>(0.0/B32*100)</f>
        <v/>
      </c>
      <c r="D32" s="19" t="n">
        <v>4478</v>
      </c>
      <c r="E32" s="18" t="n">
        <v>486.87459666</v>
      </c>
      <c r="F32" s="20" t="n">
        <v>10.37823065</v>
      </c>
      <c r="G32" s="18" t="n">
        <v>504.36867813</v>
      </c>
      <c r="H32" s="20" t="n">
        <v>9.917550350000001</v>
      </c>
      <c r="I32" s="18" t="n">
        <v>506.98254275</v>
      </c>
      <c r="J32" s="20" t="n">
        <v>4.96669529</v>
      </c>
      <c r="K32" s="18" t="n">
        <v>503.56131214</v>
      </c>
      <c r="L32" s="20" t="n">
        <v>5.82672963</v>
      </c>
      <c r="M32" s="18" t="n">
        <v>502.94502157</v>
      </c>
      <c r="N32" s="20" t="n">
        <v>5.54009856</v>
      </c>
      <c r="O32" s="18" t="n">
        <v>502.97475962</v>
      </c>
      <c r="P32" s="20" t="n">
        <v>9.3133696</v>
      </c>
      <c r="Q32" s="18" t="s">
        <v>404</v>
      </c>
      <c r="R32" s="20" t="s">
        <v>404</v>
      </c>
      <c r="S32" s="18" t="s">
        <v>404</v>
      </c>
      <c r="T32" s="20" t="s">
        <v>404</v>
      </c>
      <c r="U32" s="18" t="s">
        <v>404</v>
      </c>
      <c r="V32" s="20" t="s">
        <v>404</v>
      </c>
      <c r="W32" s="18" t="s">
        <v>404</v>
      </c>
      <c r="X32" s="20" t="s">
        <v>404</v>
      </c>
      <c r="Y32" s="18" t="n">
        <v>526.58166641</v>
      </c>
      <c r="Z32" s="20" t="n">
        <v>15.64521956</v>
      </c>
    </row>
    <row r="33" spans="1:26">
      <c r="A33" s="15" t="s">
        <v>430</v>
      </c>
      <c r="B33" s="17" t="n">
        <v>7325</v>
      </c>
      <c r="C33" s="18">
        <f>(29.0/B33*100)</f>
        <v/>
      </c>
      <c r="D33" s="19" t="n">
        <v>7296</v>
      </c>
      <c r="E33" s="18" t="s">
        <v>404</v>
      </c>
      <c r="F33" s="20" t="s">
        <v>404</v>
      </c>
      <c r="G33" s="18" t="s">
        <v>404</v>
      </c>
      <c r="H33" s="20" t="s">
        <v>404</v>
      </c>
      <c r="I33" s="18" t="n">
        <v>480.51945732</v>
      </c>
      <c r="J33" s="20" t="n">
        <v>20.05268213</v>
      </c>
      <c r="K33" s="18" t="n">
        <v>500.72469977</v>
      </c>
      <c r="L33" s="20" t="n">
        <v>14.24029859</v>
      </c>
      <c r="M33" s="18" t="n">
        <v>499.3554048</v>
      </c>
      <c r="N33" s="20" t="n">
        <v>8.740764309999999</v>
      </c>
      <c r="O33" s="18" t="n">
        <v>488.25213138</v>
      </c>
      <c r="P33" s="20" t="n">
        <v>3.38264702</v>
      </c>
      <c r="Q33" s="18" t="s">
        <v>404</v>
      </c>
      <c r="R33" s="20" t="s">
        <v>404</v>
      </c>
      <c r="S33" s="18" t="s">
        <v>404</v>
      </c>
      <c r="T33" s="20" t="s">
        <v>404</v>
      </c>
      <c r="U33" s="18" t="s">
        <v>404</v>
      </c>
      <c r="V33" s="20" t="s">
        <v>404</v>
      </c>
      <c r="W33" s="18" t="s">
        <v>404</v>
      </c>
      <c r="X33" s="20" t="s">
        <v>404</v>
      </c>
      <c r="Y33" s="18" t="n">
        <v>503.96829295</v>
      </c>
      <c r="Z33" s="20" t="n">
        <v>47.60107705</v>
      </c>
    </row>
    <row r="34" spans="1:26">
      <c r="A34" s="15" t="s">
        <v>431</v>
      </c>
      <c r="B34" s="17" t="n">
        <v>6350</v>
      </c>
      <c r="C34" s="18">
        <f>(0.0/B34*100)</f>
        <v/>
      </c>
      <c r="D34" s="19" t="n">
        <v>6350</v>
      </c>
      <c r="E34" s="18" t="s">
        <v>404</v>
      </c>
      <c r="F34" s="20" t="s">
        <v>404</v>
      </c>
      <c r="G34" s="18" t="n">
        <v>496.19226167</v>
      </c>
      <c r="H34" s="20" t="n">
        <v>34.85836419</v>
      </c>
      <c r="I34" s="18" t="n">
        <v>521.34979201</v>
      </c>
      <c r="J34" s="20" t="n">
        <v>8.617332920000001</v>
      </c>
      <c r="K34" s="18" t="n">
        <v>476.66413435</v>
      </c>
      <c r="L34" s="20" t="n">
        <v>5.83679864</v>
      </c>
      <c r="M34" s="18" t="n">
        <v>468.64449126</v>
      </c>
      <c r="N34" s="20" t="n">
        <v>6.5559115</v>
      </c>
      <c r="O34" s="18" t="n">
        <v>446.76043612</v>
      </c>
      <c r="P34" s="20" t="n">
        <v>6.98728803</v>
      </c>
      <c r="Q34" s="18" t="s">
        <v>404</v>
      </c>
      <c r="R34" s="20" t="s">
        <v>404</v>
      </c>
      <c r="S34" s="18" t="s">
        <v>404</v>
      </c>
      <c r="T34" s="20" t="s">
        <v>404</v>
      </c>
      <c r="U34" s="18" t="s">
        <v>404</v>
      </c>
      <c r="V34" s="20" t="s">
        <v>404</v>
      </c>
      <c r="W34" s="18" t="s">
        <v>404</v>
      </c>
      <c r="X34" s="20" t="s">
        <v>404</v>
      </c>
      <c r="Y34" s="18" t="n">
        <v>488.42836729</v>
      </c>
      <c r="Z34" s="20" t="n">
        <v>18.26952924</v>
      </c>
    </row>
    <row r="35" spans="1:26">
      <c r="A35" s="15" t="s">
        <v>432</v>
      </c>
      <c r="B35" s="17" t="n">
        <v>6406</v>
      </c>
      <c r="C35" s="18">
        <f>(443.0/B35*100)</f>
        <v/>
      </c>
      <c r="D35" s="19" t="n">
        <v>5963</v>
      </c>
      <c r="E35" s="18" t="s">
        <v>404</v>
      </c>
      <c r="F35" s="20" t="s">
        <v>404</v>
      </c>
      <c r="G35" s="18" t="n">
        <v>521.80155214</v>
      </c>
      <c r="H35" s="20" t="n">
        <v>6.93665067</v>
      </c>
      <c r="I35" s="18" t="n">
        <v>543.5235358</v>
      </c>
      <c r="J35" s="20" t="n">
        <v>3.20351116</v>
      </c>
      <c r="K35" s="18" t="n">
        <v>511.2669075</v>
      </c>
      <c r="L35" s="20" t="n">
        <v>3.11227244</v>
      </c>
      <c r="M35" s="18" t="n">
        <v>505.08231881</v>
      </c>
      <c r="N35" s="20" t="n">
        <v>2.62479432</v>
      </c>
      <c r="O35" s="18" t="n">
        <v>502.48226419</v>
      </c>
      <c r="P35" s="20" t="n">
        <v>2.35375004</v>
      </c>
      <c r="Q35" s="18" t="s">
        <v>404</v>
      </c>
      <c r="R35" s="20" t="s">
        <v>404</v>
      </c>
      <c r="S35" s="18" t="s">
        <v>404</v>
      </c>
      <c r="T35" s="20" t="s">
        <v>404</v>
      </c>
      <c r="U35" s="18" t="s">
        <v>404</v>
      </c>
      <c r="V35" s="20" t="s">
        <v>404</v>
      </c>
      <c r="W35" s="18" t="s">
        <v>404</v>
      </c>
      <c r="X35" s="20" t="s">
        <v>404</v>
      </c>
      <c r="Y35" s="18" t="n">
        <v>504.60612741</v>
      </c>
      <c r="Z35" s="20" t="n">
        <v>7.43157839</v>
      </c>
    </row>
    <row r="36" spans="1:26">
      <c r="A36" s="15" t="s">
        <v>433</v>
      </c>
      <c r="B36" s="17" t="n">
        <v>6736</v>
      </c>
      <c r="C36" s="18">
        <f>(10.0/B36*100)</f>
        <v/>
      </c>
      <c r="D36" s="19" t="n">
        <v>6726</v>
      </c>
      <c r="E36" s="18" t="n">
        <v>507.360527</v>
      </c>
      <c r="F36" s="20" t="n">
        <v>15.18241224</v>
      </c>
      <c r="G36" s="18" t="n">
        <v>505.87128862</v>
      </c>
      <c r="H36" s="20" t="n">
        <v>10.02314653</v>
      </c>
      <c r="I36" s="18" t="n">
        <v>507.45077949</v>
      </c>
      <c r="J36" s="20" t="n">
        <v>11.89663955</v>
      </c>
      <c r="K36" s="18" t="n">
        <v>492.22169273</v>
      </c>
      <c r="L36" s="20" t="n">
        <v>5.88384884</v>
      </c>
      <c r="M36" s="18" t="n">
        <v>493.40160796</v>
      </c>
      <c r="N36" s="20" t="n">
        <v>5.12327285</v>
      </c>
      <c r="O36" s="18" t="n">
        <v>476.71151235</v>
      </c>
      <c r="P36" s="20" t="n">
        <v>3.11034744</v>
      </c>
      <c r="Q36" s="18" t="s">
        <v>404</v>
      </c>
      <c r="R36" s="20" t="s">
        <v>404</v>
      </c>
      <c r="S36" s="18" t="s">
        <v>404</v>
      </c>
      <c r="T36" s="20" t="s">
        <v>404</v>
      </c>
      <c r="U36" s="18" t="s">
        <v>404</v>
      </c>
      <c r="V36" s="20" t="s">
        <v>404</v>
      </c>
      <c r="W36" s="18" t="s">
        <v>404</v>
      </c>
      <c r="X36" s="20" t="s">
        <v>404</v>
      </c>
      <c r="Y36" s="18" t="n">
        <v>488.69839</v>
      </c>
      <c r="Z36" s="20" t="n">
        <v>10.00643725</v>
      </c>
    </row>
    <row r="37" spans="1:26">
      <c r="A37" s="15" t="s">
        <v>434</v>
      </c>
      <c r="B37" s="17" t="n">
        <v>5458</v>
      </c>
      <c r="C37" s="18">
        <f>(0.0/B37*100)</f>
        <v/>
      </c>
      <c r="D37" s="19" t="n">
        <v>5458</v>
      </c>
      <c r="E37" s="18" t="n">
        <v>559.48057919</v>
      </c>
      <c r="F37" s="20" t="n">
        <v>12.13843176</v>
      </c>
      <c r="G37" s="18" t="n">
        <v>541.9592702899999</v>
      </c>
      <c r="H37" s="20" t="n">
        <v>13.73058484</v>
      </c>
      <c r="I37" s="18" t="n">
        <v>495.80793626</v>
      </c>
      <c r="J37" s="20" t="n">
        <v>7.81735431</v>
      </c>
      <c r="K37" s="18" t="n">
        <v>496.48957472</v>
      </c>
      <c r="L37" s="20" t="n">
        <v>5.0343915</v>
      </c>
      <c r="M37" s="18" t="n">
        <v>486.3137714</v>
      </c>
      <c r="N37" s="20" t="n">
        <v>5.79013828</v>
      </c>
      <c r="O37" s="18" t="n">
        <v>478.61537418</v>
      </c>
      <c r="P37" s="20" t="n">
        <v>5.05540672</v>
      </c>
      <c r="Q37" s="18" t="s">
        <v>404</v>
      </c>
      <c r="R37" s="20" t="s">
        <v>404</v>
      </c>
      <c r="S37" s="18" t="s">
        <v>404</v>
      </c>
      <c r="T37" s="20" t="s">
        <v>404</v>
      </c>
      <c r="U37" s="18" t="s">
        <v>404</v>
      </c>
      <c r="V37" s="20" t="s">
        <v>404</v>
      </c>
      <c r="W37" s="18" t="s">
        <v>404</v>
      </c>
      <c r="X37" s="20" t="s">
        <v>404</v>
      </c>
      <c r="Y37" s="18" t="n">
        <v>525.85484085</v>
      </c>
      <c r="Z37" s="20" t="n">
        <v>18.56880839</v>
      </c>
    </row>
    <row r="38" spans="1:26">
      <c r="A38" s="15" t="s">
        <v>435</v>
      </c>
      <c r="B38" s="17" t="n">
        <v>5860</v>
      </c>
      <c r="C38" s="18">
        <f>(268.0/B38*100)</f>
        <v/>
      </c>
      <c r="D38" s="19" t="n">
        <v>5592</v>
      </c>
      <c r="E38" s="18" t="n">
        <v>630.57745492</v>
      </c>
      <c r="F38" s="20" t="n">
        <v>14.43903238</v>
      </c>
      <c r="G38" s="18" t="n">
        <v>570.0283512</v>
      </c>
      <c r="H38" s="20" t="n">
        <v>12.48378286</v>
      </c>
      <c r="I38" s="18" t="n">
        <v>520.49464787</v>
      </c>
      <c r="J38" s="20" t="n">
        <v>8.60599229</v>
      </c>
      <c r="K38" s="18" t="n">
        <v>511.61947948</v>
      </c>
      <c r="L38" s="20" t="n">
        <v>6.77711207</v>
      </c>
      <c r="M38" s="18" t="n">
        <v>516.61613368</v>
      </c>
      <c r="N38" s="20" t="n">
        <v>8.200424480000001</v>
      </c>
      <c r="O38" s="18" t="n">
        <v>492.76764603</v>
      </c>
      <c r="P38" s="20" t="n">
        <v>7.12950904</v>
      </c>
      <c r="Q38" s="18" t="s">
        <v>404</v>
      </c>
      <c r="R38" s="20" t="s">
        <v>404</v>
      </c>
      <c r="S38" s="18" t="s">
        <v>404</v>
      </c>
      <c r="T38" s="20" t="s">
        <v>404</v>
      </c>
      <c r="U38" s="18" t="s">
        <v>404</v>
      </c>
      <c r="V38" s="20" t="s">
        <v>404</v>
      </c>
      <c r="W38" s="18" t="s">
        <v>404</v>
      </c>
      <c r="X38" s="20" t="s">
        <v>404</v>
      </c>
      <c r="Y38" s="18" t="n">
        <v>556.59570654</v>
      </c>
      <c r="Z38" s="20" t="n">
        <v>19.31289726</v>
      </c>
    </row>
    <row r="39" spans="1:26">
      <c r="A39" s="15" t="s">
        <v>436</v>
      </c>
      <c r="B39" s="17" t="n">
        <v>5895</v>
      </c>
      <c r="C39" s="18">
        <f>(0.0/B39*100)</f>
        <v/>
      </c>
      <c r="D39" s="19" t="n">
        <v>5895</v>
      </c>
      <c r="E39" s="18" t="s">
        <v>404</v>
      </c>
      <c r="F39" s="20" t="s">
        <v>404</v>
      </c>
      <c r="G39" s="18" t="n">
        <v>444.27511857</v>
      </c>
      <c r="H39" s="20" t="n">
        <v>8.2851088</v>
      </c>
      <c r="I39" s="18" t="n">
        <v>435.6482643</v>
      </c>
      <c r="J39" s="20" t="n">
        <v>21.5272898</v>
      </c>
      <c r="K39" s="18" t="n">
        <v>406.83021026</v>
      </c>
      <c r="L39" s="20" t="n">
        <v>12.17630394</v>
      </c>
      <c r="M39" s="18" t="n">
        <v>430.67693422</v>
      </c>
      <c r="N39" s="20" t="n">
        <v>9.84687808</v>
      </c>
      <c r="O39" s="18" t="n">
        <v>416.39354818</v>
      </c>
      <c r="P39" s="20" t="n">
        <v>6.91402183</v>
      </c>
      <c r="Q39" s="18" t="s">
        <v>404</v>
      </c>
      <c r="R39" s="20" t="s">
        <v>404</v>
      </c>
      <c r="S39" s="18" t="s">
        <v>404</v>
      </c>
      <c r="T39" s="20" t="s">
        <v>404</v>
      </c>
      <c r="U39" s="18" t="s">
        <v>404</v>
      </c>
      <c r="V39" s="20" t="s">
        <v>404</v>
      </c>
      <c r="W39" s="18" t="s">
        <v>404</v>
      </c>
      <c r="X39" s="20" t="s">
        <v>404</v>
      </c>
      <c r="Y39" s="18" t="n">
        <v>380.6689329</v>
      </c>
      <c r="Z39" s="20" t="n">
        <v>11.03252933</v>
      </c>
    </row>
    <row r="40" spans="1:26">
      <c r="A40" s="15" t="s">
        <v>437</v>
      </c>
      <c r="B40" s="17" t="n">
        <v>14157</v>
      </c>
      <c r="C40" s="18">
        <f>(2650.0/B40*100)</f>
        <v/>
      </c>
      <c r="D40" s="19" t="n">
        <v>11507</v>
      </c>
      <c r="E40" s="18" t="n">
        <v>559.42237003</v>
      </c>
      <c r="F40" s="20" t="n">
        <v>13.8303345</v>
      </c>
      <c r="G40" s="18" t="n">
        <v>549.95900534</v>
      </c>
      <c r="H40" s="20" t="n">
        <v>16.49098967</v>
      </c>
      <c r="I40" s="18" t="n">
        <v>534.77986414</v>
      </c>
      <c r="J40" s="20" t="n">
        <v>14.44343156</v>
      </c>
      <c r="K40" s="18" t="n">
        <v>501.10319471</v>
      </c>
      <c r="L40" s="20" t="n">
        <v>12.41863794</v>
      </c>
      <c r="M40" s="18" t="n">
        <v>498.32641948</v>
      </c>
      <c r="N40" s="20" t="n">
        <v>7.59495303</v>
      </c>
      <c r="O40" s="18" t="n">
        <v>485.28846391</v>
      </c>
      <c r="P40" s="20" t="n">
        <v>3.83224273</v>
      </c>
      <c r="Q40" s="18" t="s">
        <v>404</v>
      </c>
      <c r="R40" s="20" t="s">
        <v>404</v>
      </c>
      <c r="S40" s="18" t="s">
        <v>404</v>
      </c>
      <c r="T40" s="20" t="s">
        <v>404</v>
      </c>
      <c r="U40" s="18" t="s">
        <v>404</v>
      </c>
      <c r="V40" s="20" t="s">
        <v>404</v>
      </c>
      <c r="W40" s="18" t="s">
        <v>404</v>
      </c>
      <c r="X40" s="20" t="s">
        <v>404</v>
      </c>
      <c r="Y40" s="18" t="n">
        <v>497.12851025</v>
      </c>
      <c r="Z40" s="20" t="n">
        <v>6.96436549</v>
      </c>
    </row>
    <row r="41" spans="1:26">
      <c r="A41" s="15" t="s">
        <v>438</v>
      </c>
      <c r="B41" s="17" t="n">
        <v>5712</v>
      </c>
      <c r="C41" s="18">
        <f>(70.0/B41*100)</f>
        <v/>
      </c>
      <c r="D41" s="19" t="n">
        <v>5642</v>
      </c>
      <c r="E41" s="18" t="n">
        <v>536.01367172</v>
      </c>
      <c r="F41" s="20" t="n">
        <v>6.94148196</v>
      </c>
      <c r="G41" s="18" t="n">
        <v>447.77492937</v>
      </c>
      <c r="H41" s="20" t="n">
        <v>35.78238736</v>
      </c>
      <c r="I41" s="18" t="n">
        <v>459.87376696</v>
      </c>
      <c r="J41" s="20" t="n">
        <v>11.15969231</v>
      </c>
      <c r="K41" s="18" t="n">
        <v>463.37730296</v>
      </c>
      <c r="L41" s="20" t="n">
        <v>25.86682735</v>
      </c>
      <c r="M41" s="18" t="n">
        <v>469.79468343</v>
      </c>
      <c r="N41" s="20" t="n">
        <v>5.73424532</v>
      </c>
      <c r="O41" s="18" t="n">
        <v>470.84687228</v>
      </c>
      <c r="P41" s="20" t="n">
        <v>4.37003496</v>
      </c>
      <c r="Q41" s="18" t="s">
        <v>404</v>
      </c>
      <c r="R41" s="20" t="s">
        <v>404</v>
      </c>
      <c r="S41" s="18" t="s">
        <v>404</v>
      </c>
      <c r="T41" s="20" t="s">
        <v>404</v>
      </c>
      <c r="U41" s="18" t="s">
        <v>404</v>
      </c>
      <c r="V41" s="20" t="s">
        <v>404</v>
      </c>
      <c r="W41" s="18" t="s">
        <v>404</v>
      </c>
      <c r="X41" s="20" t="s">
        <v>404</v>
      </c>
      <c r="Y41" s="18" t="n">
        <v>495.19841032</v>
      </c>
      <c r="Z41" s="20" t="n">
        <v>8.899268960000001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345.09719999</v>
      </c>
      <c r="H44" s="20" t="n">
        <v>49.29964334</v>
      </c>
      <c r="I44" s="18" t="n">
        <v>417.40277066</v>
      </c>
      <c r="J44" s="20" t="n">
        <v>16.4594335</v>
      </c>
      <c r="K44" s="18" t="n">
        <v>403.5732994</v>
      </c>
      <c r="L44" s="20" t="n">
        <v>10.63035957</v>
      </c>
      <c r="M44" s="18" t="n">
        <v>412.56117657</v>
      </c>
      <c r="N44" s="20" t="n">
        <v>8.1543866</v>
      </c>
      <c r="O44" s="18" t="n">
        <v>413.7382253</v>
      </c>
      <c r="P44" s="20" t="n">
        <v>4.69557799</v>
      </c>
      <c r="Q44" s="18" t="s">
        <v>404</v>
      </c>
      <c r="R44" s="20" t="s">
        <v>404</v>
      </c>
      <c r="S44" s="18" t="s">
        <v>404</v>
      </c>
      <c r="T44" s="20" t="s">
        <v>404</v>
      </c>
      <c r="U44" s="18" t="s">
        <v>404</v>
      </c>
      <c r="V44" s="20" t="s">
        <v>404</v>
      </c>
      <c r="W44" s="18" t="s">
        <v>404</v>
      </c>
      <c r="X44" s="20" t="s">
        <v>404</v>
      </c>
      <c r="Y44" s="18" t="n">
        <v>450.99131379</v>
      </c>
      <c r="Z44" s="20" t="n">
        <v>17.502779</v>
      </c>
    </row>
    <row r="45" spans="1:26">
      <c r="A45" s="15" t="s">
        <v>442</v>
      </c>
      <c r="B45" s="17" t="n">
        <v>5519</v>
      </c>
      <c r="C45" s="18">
        <f>(0.0/B45*100)</f>
        <v/>
      </c>
      <c r="D45" s="19" t="n">
        <v>5519</v>
      </c>
      <c r="E45" s="18" t="n">
        <v>360.29618847</v>
      </c>
      <c r="F45" s="20" t="n">
        <v>18.56818043</v>
      </c>
      <c r="G45" s="18" t="n">
        <v>371.1799405</v>
      </c>
      <c r="H45" s="20" t="n">
        <v>14.27087921</v>
      </c>
      <c r="I45" s="18" t="n">
        <v>365.34257871</v>
      </c>
      <c r="J45" s="20" t="n">
        <v>10.37063499</v>
      </c>
      <c r="K45" s="18" t="n">
        <v>351.97835297</v>
      </c>
      <c r="L45" s="20" t="n">
        <v>7.66828343</v>
      </c>
      <c r="M45" s="18" t="n">
        <v>354.57839652</v>
      </c>
      <c r="N45" s="20" t="n">
        <v>8.63994389</v>
      </c>
      <c r="O45" s="18" t="n">
        <v>361.23374739</v>
      </c>
      <c r="P45" s="20" t="n">
        <v>5.8527394</v>
      </c>
      <c r="Q45" s="18" t="s">
        <v>404</v>
      </c>
      <c r="R45" s="20" t="s">
        <v>404</v>
      </c>
      <c r="S45" s="18" t="s">
        <v>404</v>
      </c>
      <c r="T45" s="20" t="s">
        <v>404</v>
      </c>
      <c r="U45" s="18" t="s">
        <v>404</v>
      </c>
      <c r="V45" s="20" t="s">
        <v>404</v>
      </c>
      <c r="W45" s="18" t="s">
        <v>404</v>
      </c>
      <c r="X45" s="20" t="s">
        <v>404</v>
      </c>
      <c r="Y45" s="18" t="n">
        <v>382.36511548</v>
      </c>
      <c r="Z45" s="20" t="n">
        <v>28.58712027</v>
      </c>
    </row>
    <row r="46" spans="1:26">
      <c r="A46" s="15" t="s">
        <v>443</v>
      </c>
      <c r="B46" s="17" t="n">
        <v>23141</v>
      </c>
      <c r="C46" s="18">
        <f>(4196.0/B46*100)</f>
        <v/>
      </c>
      <c r="D46" s="19" t="n">
        <v>18945</v>
      </c>
      <c r="E46" s="18" t="n">
        <v>368.41303932</v>
      </c>
      <c r="F46" s="20" t="n">
        <v>15.1090159</v>
      </c>
      <c r="G46" s="18" t="n">
        <v>377.95730066</v>
      </c>
      <c r="H46" s="20" t="n">
        <v>23.87743976</v>
      </c>
      <c r="I46" s="18" t="n">
        <v>395.68686235</v>
      </c>
      <c r="J46" s="20" t="n">
        <v>24.79944499</v>
      </c>
      <c r="K46" s="18" t="n">
        <v>368.7685678</v>
      </c>
      <c r="L46" s="20" t="n">
        <v>11.32329161</v>
      </c>
      <c r="M46" s="18" t="n">
        <v>378.42878096</v>
      </c>
      <c r="N46" s="20" t="n">
        <v>7.91281063</v>
      </c>
      <c r="O46" s="18" t="n">
        <v>382.06364144</v>
      </c>
      <c r="P46" s="20" t="n">
        <v>3.84712137</v>
      </c>
      <c r="Q46" s="18" t="s">
        <v>404</v>
      </c>
      <c r="R46" s="20" t="s">
        <v>404</v>
      </c>
      <c r="S46" s="18" t="s">
        <v>404</v>
      </c>
      <c r="T46" s="20" t="s">
        <v>404</v>
      </c>
      <c r="U46" s="18" t="s">
        <v>404</v>
      </c>
      <c r="V46" s="20" t="s">
        <v>404</v>
      </c>
      <c r="W46" s="18" t="s">
        <v>404</v>
      </c>
      <c r="X46" s="20" t="s">
        <v>404</v>
      </c>
      <c r="Y46" s="18" t="n">
        <v>346.87188451</v>
      </c>
      <c r="Z46" s="20" t="n">
        <v>9.11088678</v>
      </c>
    </row>
    <row r="47" spans="1:26">
      <c r="A47" s="15" t="s">
        <v>444</v>
      </c>
      <c r="B47" s="17" t="n">
        <v>5928</v>
      </c>
      <c r="C47" s="18">
        <f>(0.0/B47*100)</f>
        <v/>
      </c>
      <c r="D47" s="19" t="n">
        <v>5928</v>
      </c>
      <c r="E47" s="18" t="s">
        <v>404</v>
      </c>
      <c r="F47" s="20" t="s">
        <v>404</v>
      </c>
      <c r="G47" s="18" t="n">
        <v>346.24370698</v>
      </c>
      <c r="H47" s="20" t="n">
        <v>11.50644409</v>
      </c>
      <c r="I47" s="18" t="n">
        <v>494.8596263</v>
      </c>
      <c r="J47" s="20" t="n">
        <v>39.4101196</v>
      </c>
      <c r="K47" s="18" t="n">
        <v>436.59556478</v>
      </c>
      <c r="L47" s="20" t="n">
        <v>18.53501996</v>
      </c>
      <c r="M47" s="18" t="n">
        <v>431.40801635</v>
      </c>
      <c r="N47" s="20" t="n">
        <v>10.32123724</v>
      </c>
      <c r="O47" s="18" t="n">
        <v>442.05132846</v>
      </c>
      <c r="P47" s="20" t="n">
        <v>5.6974224</v>
      </c>
      <c r="Q47" s="18" t="s">
        <v>404</v>
      </c>
      <c r="R47" s="20" t="s">
        <v>404</v>
      </c>
      <c r="S47" s="18" t="s">
        <v>404</v>
      </c>
      <c r="T47" s="20" t="s">
        <v>404</v>
      </c>
      <c r="U47" s="18" t="s">
        <v>404</v>
      </c>
      <c r="V47" s="20" t="s">
        <v>404</v>
      </c>
      <c r="W47" s="18" t="s">
        <v>404</v>
      </c>
      <c r="X47" s="20" t="s">
        <v>404</v>
      </c>
      <c r="Y47" s="18" t="n">
        <v>453.48195746</v>
      </c>
      <c r="Z47" s="20" t="n">
        <v>35.3061823</v>
      </c>
    </row>
    <row r="48" spans="1:26">
      <c r="A48" s="15" t="s">
        <v>445</v>
      </c>
      <c r="B48" s="17" t="n">
        <v>9841</v>
      </c>
      <c r="C48" s="18">
        <f>(0.0/B48*100)</f>
        <v/>
      </c>
      <c r="D48" s="19" t="n">
        <v>9841</v>
      </c>
      <c r="E48" s="18" t="n">
        <v>611.54605033</v>
      </c>
      <c r="F48" s="20" t="n">
        <v>12.47505955</v>
      </c>
      <c r="G48" s="18" t="n">
        <v>547.27940289</v>
      </c>
      <c r="H48" s="20" t="n">
        <v>25.43282545</v>
      </c>
      <c r="I48" s="18" t="n">
        <v>551.36938968</v>
      </c>
      <c r="J48" s="20" t="n">
        <v>18.45002667</v>
      </c>
      <c r="K48" s="18" t="n">
        <v>560.88170946</v>
      </c>
      <c r="L48" s="20" t="n">
        <v>19.23728532</v>
      </c>
      <c r="M48" s="18" t="n">
        <v>520.57746116</v>
      </c>
      <c r="N48" s="20" t="n">
        <v>10.02011393</v>
      </c>
      <c r="O48" s="18" t="n">
        <v>522.7191540600001</v>
      </c>
      <c r="P48" s="20" t="n">
        <v>8.31408233</v>
      </c>
      <c r="Q48" s="18" t="s">
        <v>404</v>
      </c>
      <c r="R48" s="20" t="s">
        <v>404</v>
      </c>
      <c r="S48" s="18" t="s">
        <v>404</v>
      </c>
      <c r="T48" s="20" t="s">
        <v>404</v>
      </c>
      <c r="U48" s="18" t="s">
        <v>404</v>
      </c>
      <c r="V48" s="20" t="s">
        <v>404</v>
      </c>
      <c r="W48" s="18" t="s">
        <v>404</v>
      </c>
      <c r="X48" s="20" t="s">
        <v>404</v>
      </c>
      <c r="Y48" s="18" t="n">
        <v>450.76849273</v>
      </c>
      <c r="Z48" s="20" t="n">
        <v>49.33978729</v>
      </c>
    </row>
    <row r="49" spans="1:26">
      <c r="A49" s="15" t="s">
        <v>446</v>
      </c>
      <c r="B49" s="17" t="n">
        <v>6349</v>
      </c>
      <c r="C49" s="18">
        <f>(52.0/B49*100)</f>
        <v/>
      </c>
      <c r="D49" s="19" t="n">
        <v>6297</v>
      </c>
      <c r="E49" s="18" t="s">
        <v>404</v>
      </c>
      <c r="F49" s="20" t="s">
        <v>404</v>
      </c>
      <c r="G49" s="18" t="n">
        <v>490.37148106</v>
      </c>
      <c r="H49" s="20" t="n">
        <v>13.66454697</v>
      </c>
      <c r="I49" s="18" t="n">
        <v>383.71664102</v>
      </c>
      <c r="J49" s="20" t="n">
        <v>15.59131672</v>
      </c>
      <c r="K49" s="18" t="n">
        <v>406.97492227</v>
      </c>
      <c r="L49" s="20" t="n">
        <v>9.46531658</v>
      </c>
      <c r="M49" s="18" t="n">
        <v>402.86299359</v>
      </c>
      <c r="N49" s="20" t="n">
        <v>7.28743004</v>
      </c>
      <c r="O49" s="18" t="n">
        <v>413.58822351</v>
      </c>
      <c r="P49" s="20" t="n">
        <v>3.82562998</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s">
        <v>404</v>
      </c>
      <c r="F50" s="20" t="s">
        <v>404</v>
      </c>
      <c r="G50" s="18" t="n">
        <v>401.70808362</v>
      </c>
      <c r="H50" s="20" t="n">
        <v>13.10334692</v>
      </c>
      <c r="I50" s="18" t="n">
        <v>383.92645567</v>
      </c>
      <c r="J50" s="20" t="n">
        <v>6.03268796</v>
      </c>
      <c r="K50" s="18" t="n">
        <v>399.97431357</v>
      </c>
      <c r="L50" s="20" t="n">
        <v>7.11272148</v>
      </c>
      <c r="M50" s="18" t="n">
        <v>386.16517441</v>
      </c>
      <c r="N50" s="20" t="n">
        <v>6.34319124</v>
      </c>
      <c r="O50" s="18" t="n">
        <v>392.51896343</v>
      </c>
      <c r="P50" s="20" t="n">
        <v>5.32229423</v>
      </c>
      <c r="Q50" s="18" t="s">
        <v>404</v>
      </c>
      <c r="R50" s="20" t="s">
        <v>404</v>
      </c>
      <c r="S50" s="18" t="s">
        <v>404</v>
      </c>
      <c r="T50" s="20" t="s">
        <v>404</v>
      </c>
      <c r="U50" s="18" t="s">
        <v>404</v>
      </c>
      <c r="V50" s="20" t="s">
        <v>404</v>
      </c>
      <c r="W50" s="18" t="s">
        <v>404</v>
      </c>
      <c r="X50" s="20" t="s">
        <v>404</v>
      </c>
      <c r="Y50" s="18" t="n">
        <v>391.77067648</v>
      </c>
      <c r="Z50" s="20" t="n">
        <v>12.70089884</v>
      </c>
    </row>
    <row r="51" spans="1:26">
      <c r="A51" s="15" t="s">
        <v>448</v>
      </c>
      <c r="B51" s="17" t="n">
        <v>6866</v>
      </c>
      <c r="C51" s="18">
        <f>(0.0/B51*100)</f>
        <v/>
      </c>
      <c r="D51" s="19" t="n">
        <v>6866</v>
      </c>
      <c r="E51" s="18" t="n">
        <v>412.72645718</v>
      </c>
      <c r="F51" s="20" t="n">
        <v>16.00484843</v>
      </c>
      <c r="G51" s="18" t="n">
        <v>408.14342169</v>
      </c>
      <c r="H51" s="20" t="n">
        <v>11.03316124</v>
      </c>
      <c r="I51" s="18" t="n">
        <v>394.02405487</v>
      </c>
      <c r="J51" s="20" t="n">
        <v>5.12274279</v>
      </c>
      <c r="K51" s="18" t="n">
        <v>402.58706849</v>
      </c>
      <c r="L51" s="20" t="n">
        <v>6.61519397</v>
      </c>
      <c r="M51" s="18" t="n">
        <v>398.81466035</v>
      </c>
      <c r="N51" s="20" t="n">
        <v>6.68809617</v>
      </c>
      <c r="O51" s="18" t="n">
        <v>398.96861496</v>
      </c>
      <c r="P51" s="20" t="n">
        <v>4.87004497</v>
      </c>
      <c r="Q51" s="18" t="s">
        <v>404</v>
      </c>
      <c r="R51" s="20" t="s">
        <v>404</v>
      </c>
      <c r="S51" s="18" t="s">
        <v>404</v>
      </c>
      <c r="T51" s="20" t="s">
        <v>404</v>
      </c>
      <c r="U51" s="18" t="s">
        <v>404</v>
      </c>
      <c r="V51" s="20" t="s">
        <v>404</v>
      </c>
      <c r="W51" s="18" t="s">
        <v>404</v>
      </c>
      <c r="X51" s="20" t="s">
        <v>404</v>
      </c>
      <c r="Y51" s="18" t="n">
        <v>417.65492865</v>
      </c>
      <c r="Z51" s="20" t="n">
        <v>9.615397099999999</v>
      </c>
    </row>
    <row r="52" spans="1:26">
      <c r="A52" s="15" t="s">
        <v>449</v>
      </c>
      <c r="B52" s="17" t="n">
        <v>5809</v>
      </c>
      <c r="C52" s="18">
        <f>(0.0/B52*100)</f>
        <v/>
      </c>
      <c r="D52" s="19" t="n">
        <v>5809</v>
      </c>
      <c r="E52" s="18" t="s">
        <v>404</v>
      </c>
      <c r="F52" s="20" t="s">
        <v>404</v>
      </c>
      <c r="G52" s="18" t="n">
        <v>500.90312838</v>
      </c>
      <c r="H52" s="20" t="n">
        <v>19.79750037</v>
      </c>
      <c r="I52" s="18" t="n">
        <v>477.66315403</v>
      </c>
      <c r="J52" s="20" t="n">
        <v>11.27753166</v>
      </c>
      <c r="K52" s="18" t="n">
        <v>465.17324855</v>
      </c>
      <c r="L52" s="20" t="n">
        <v>7.73881565</v>
      </c>
      <c r="M52" s="18" t="n">
        <v>472.9554016</v>
      </c>
      <c r="N52" s="20" t="n">
        <v>9.449640540000001</v>
      </c>
      <c r="O52" s="18" t="n">
        <v>445.45333929</v>
      </c>
      <c r="P52" s="20" t="n">
        <v>6.26718214</v>
      </c>
      <c r="Q52" s="18" t="s">
        <v>404</v>
      </c>
      <c r="R52" s="20" t="s">
        <v>404</v>
      </c>
      <c r="S52" s="18" t="s">
        <v>404</v>
      </c>
      <c r="T52" s="20" t="s">
        <v>404</v>
      </c>
      <c r="U52" s="18" t="s">
        <v>404</v>
      </c>
      <c r="V52" s="20" t="s">
        <v>404</v>
      </c>
      <c r="W52" s="18" t="s">
        <v>404</v>
      </c>
      <c r="X52" s="20" t="s">
        <v>404</v>
      </c>
      <c r="Y52" s="18" t="n">
        <v>491.99429098</v>
      </c>
      <c r="Z52" s="20" t="n">
        <v>17.62331194</v>
      </c>
    </row>
    <row r="53" spans="1:26">
      <c r="A53" s="15" t="s">
        <v>450</v>
      </c>
      <c r="B53" s="17" t="n">
        <v>5571</v>
      </c>
      <c r="C53" s="18">
        <f>(0.0/B53*100)</f>
        <v/>
      </c>
      <c r="D53" s="19" t="n">
        <v>5571</v>
      </c>
      <c r="E53" s="18" t="s">
        <v>404</v>
      </c>
      <c r="F53" s="20" t="s">
        <v>404</v>
      </c>
      <c r="G53" s="18" t="n">
        <v>438.88644333</v>
      </c>
      <c r="H53" s="20" t="n">
        <v>6.18312767</v>
      </c>
      <c r="I53" s="18" t="n">
        <v>448.55057818</v>
      </c>
      <c r="J53" s="20" t="n">
        <v>2.88059097</v>
      </c>
      <c r="K53" s="18" t="n">
        <v>428.80648499</v>
      </c>
      <c r="L53" s="20" t="n">
        <v>3.06124607</v>
      </c>
      <c r="M53" s="18" t="n">
        <v>441.79908343</v>
      </c>
      <c r="N53" s="20" t="n">
        <v>3.03421473</v>
      </c>
      <c r="O53" s="18" t="n">
        <v>432.72434255</v>
      </c>
      <c r="P53" s="20" t="n">
        <v>3.49613366</v>
      </c>
      <c r="Q53" s="18" t="s">
        <v>404</v>
      </c>
      <c r="R53" s="20" t="s">
        <v>404</v>
      </c>
      <c r="S53" s="18" t="s">
        <v>404</v>
      </c>
      <c r="T53" s="20" t="s">
        <v>404</v>
      </c>
      <c r="U53" s="18" t="s">
        <v>404</v>
      </c>
      <c r="V53" s="20" t="s">
        <v>404</v>
      </c>
      <c r="W53" s="18" t="s">
        <v>404</v>
      </c>
      <c r="X53" s="20" t="s">
        <v>404</v>
      </c>
      <c r="Y53" s="18" t="n">
        <v>419.87632977</v>
      </c>
      <c r="Z53" s="20" t="n">
        <v>10.08327281</v>
      </c>
    </row>
    <row r="54" spans="1:26">
      <c r="A54" s="15" t="s">
        <v>451</v>
      </c>
      <c r="B54" s="17" t="n">
        <v>4740</v>
      </c>
      <c r="C54" s="18">
        <f>(199.0/B54*100)</f>
        <v/>
      </c>
      <c r="D54" s="19" t="n">
        <v>4541</v>
      </c>
      <c r="E54" s="18" t="n">
        <v>258.24152581</v>
      </c>
      <c r="F54" s="20" t="n">
        <v>15.05726775</v>
      </c>
      <c r="G54" s="18" t="n">
        <v>316.37834736</v>
      </c>
      <c r="H54" s="20" t="n">
        <v>6.09791817</v>
      </c>
      <c r="I54" s="18" t="n">
        <v>334.09227107</v>
      </c>
      <c r="J54" s="20" t="n">
        <v>28.91291897</v>
      </c>
      <c r="K54" s="18" t="n">
        <v>330.63517162</v>
      </c>
      <c r="L54" s="20" t="n">
        <v>8.85465992</v>
      </c>
      <c r="M54" s="18" t="n">
        <v>339.51342588</v>
      </c>
      <c r="N54" s="20" t="n">
        <v>8.29495204</v>
      </c>
      <c r="O54" s="18" t="n">
        <v>325.6662408</v>
      </c>
      <c r="P54" s="20" t="n">
        <v>3.82472481</v>
      </c>
      <c r="Q54" s="18" t="s">
        <v>404</v>
      </c>
      <c r="R54" s="20" t="s">
        <v>404</v>
      </c>
      <c r="S54" s="18" t="s">
        <v>404</v>
      </c>
      <c r="T54" s="20" t="s">
        <v>404</v>
      </c>
      <c r="U54" s="18" t="s">
        <v>404</v>
      </c>
      <c r="V54" s="20" t="s">
        <v>404</v>
      </c>
      <c r="W54" s="18" t="s">
        <v>404</v>
      </c>
      <c r="X54" s="20" t="s">
        <v>404</v>
      </c>
      <c r="Y54" s="18" t="n">
        <v>305.65103194</v>
      </c>
      <c r="Z54" s="20" t="n">
        <v>12.67451385</v>
      </c>
    </row>
    <row r="55" spans="1:26">
      <c r="A55" s="15" t="s">
        <v>452</v>
      </c>
      <c r="B55" s="17" t="n">
        <v>5316</v>
      </c>
      <c r="C55" s="18">
        <f>(43.0/B55*100)</f>
        <v/>
      </c>
      <c r="D55" s="19" t="n">
        <v>5273</v>
      </c>
      <c r="E55" s="18" t="n">
        <v>461.43847805</v>
      </c>
      <c r="F55" s="20" t="n">
        <v>11.79287592</v>
      </c>
      <c r="G55" s="18" t="n">
        <v>435.76043443</v>
      </c>
      <c r="H55" s="20" t="n">
        <v>20.37199014</v>
      </c>
      <c r="I55" s="18" t="n">
        <v>404.95654668</v>
      </c>
      <c r="J55" s="20" t="n">
        <v>16.52781747</v>
      </c>
      <c r="K55" s="18" t="n">
        <v>412.74298254</v>
      </c>
      <c r="L55" s="20" t="n">
        <v>22.1283971</v>
      </c>
      <c r="M55" s="18" t="n">
        <v>396.23387773</v>
      </c>
      <c r="N55" s="20" t="n">
        <v>9.81937098</v>
      </c>
      <c r="O55" s="18" t="n">
        <v>405.90362339</v>
      </c>
      <c r="P55" s="20" t="n">
        <v>3.27301254</v>
      </c>
      <c r="Q55" s="18" t="s">
        <v>404</v>
      </c>
      <c r="R55" s="20" t="s">
        <v>404</v>
      </c>
      <c r="S55" s="18" t="s">
        <v>404</v>
      </c>
      <c r="T55" s="20" t="s">
        <v>404</v>
      </c>
      <c r="U55" s="18" t="s">
        <v>404</v>
      </c>
      <c r="V55" s="20" t="s">
        <v>404</v>
      </c>
      <c r="W55" s="18" t="s">
        <v>404</v>
      </c>
      <c r="X55" s="20" t="s">
        <v>404</v>
      </c>
      <c r="Y55" s="18" t="n">
        <v>357.29851897</v>
      </c>
      <c r="Z55" s="20" t="n">
        <v>18.82510004</v>
      </c>
    </row>
    <row r="56" spans="1:26">
      <c r="A56" s="15" t="s">
        <v>453</v>
      </c>
      <c r="B56" s="17" t="n">
        <v>5359</v>
      </c>
      <c r="C56" s="18">
        <f>(0.0/B56*100)</f>
        <v/>
      </c>
      <c r="D56" s="19" t="n">
        <v>5359</v>
      </c>
      <c r="E56" s="18" t="n">
        <v>599.39162262</v>
      </c>
      <c r="F56" s="20" t="n">
        <v>10.85765362</v>
      </c>
      <c r="G56" s="18" t="n">
        <v>552.82367403</v>
      </c>
      <c r="H56" s="20" t="n">
        <v>18.3175259</v>
      </c>
      <c r="I56" s="18" t="n">
        <v>553.585767</v>
      </c>
      <c r="J56" s="20" t="n">
        <v>7.51550064</v>
      </c>
      <c r="K56" s="18" t="n">
        <v>539.59981653</v>
      </c>
      <c r="L56" s="20" t="n">
        <v>8.48696</v>
      </c>
      <c r="M56" s="18" t="n">
        <v>553.83436785</v>
      </c>
      <c r="N56" s="20" t="n">
        <v>10.07654975</v>
      </c>
      <c r="O56" s="18" t="n">
        <v>544.56994648</v>
      </c>
      <c r="P56" s="20" t="n">
        <v>9.13340938</v>
      </c>
      <c r="Q56" s="18" t="s">
        <v>404</v>
      </c>
      <c r="R56" s="20" t="s">
        <v>404</v>
      </c>
      <c r="S56" s="18" t="s">
        <v>404</v>
      </c>
      <c r="T56" s="20" t="s">
        <v>404</v>
      </c>
      <c r="U56" s="18" t="s">
        <v>404</v>
      </c>
      <c r="V56" s="20" t="s">
        <v>404</v>
      </c>
      <c r="W56" s="18" t="s">
        <v>404</v>
      </c>
      <c r="X56" s="20" t="s">
        <v>404</v>
      </c>
      <c r="Y56" s="18" t="n">
        <v>536.93136807</v>
      </c>
      <c r="Z56" s="20" t="n">
        <v>9.98625573</v>
      </c>
    </row>
    <row r="57" spans="1:26">
      <c r="A57" s="15" t="s">
        <v>454</v>
      </c>
      <c r="B57" s="17" t="n">
        <v>6513</v>
      </c>
      <c r="C57" s="18">
        <f>(0.0/B57*100)</f>
        <v/>
      </c>
      <c r="D57" s="19" t="n">
        <v>6513</v>
      </c>
      <c r="E57" s="18" t="n">
        <v>321.50195494</v>
      </c>
      <c r="F57" s="20" t="n">
        <v>11.17728104</v>
      </c>
      <c r="G57" s="18" t="n">
        <v>384.83733745</v>
      </c>
      <c r="H57" s="20" t="n">
        <v>20.5580023</v>
      </c>
      <c r="I57" s="18" t="n">
        <v>396.0015377</v>
      </c>
      <c r="J57" s="20" t="n">
        <v>13.53216368</v>
      </c>
      <c r="K57" s="18" t="n">
        <v>394.24431356</v>
      </c>
      <c r="L57" s="20" t="n">
        <v>13.64632857</v>
      </c>
      <c r="M57" s="18" t="n">
        <v>378.13972272</v>
      </c>
      <c r="N57" s="20" t="n">
        <v>7.51353606</v>
      </c>
      <c r="O57" s="18" t="n">
        <v>390.29845188</v>
      </c>
      <c r="P57" s="20" t="n">
        <v>5.97633482</v>
      </c>
      <c r="Q57" s="18" t="s">
        <v>404</v>
      </c>
      <c r="R57" s="20" t="s">
        <v>404</v>
      </c>
      <c r="S57" s="18" t="s">
        <v>404</v>
      </c>
      <c r="T57" s="20" t="s">
        <v>404</v>
      </c>
      <c r="U57" s="18" t="s">
        <v>404</v>
      </c>
      <c r="V57" s="20" t="s">
        <v>404</v>
      </c>
      <c r="W57" s="18" t="s">
        <v>404</v>
      </c>
      <c r="X57" s="20" t="s">
        <v>404</v>
      </c>
      <c r="Y57" s="18" t="n">
        <v>390.83019118</v>
      </c>
      <c r="Z57" s="20" t="n">
        <v>8.833577679999999</v>
      </c>
    </row>
    <row r="58" spans="1:26">
      <c r="A58" s="15" t="s">
        <v>455</v>
      </c>
      <c r="B58" s="17" t="n">
        <v>7267</v>
      </c>
      <c r="C58" s="18">
        <f>(0.0/B58*100)</f>
        <v/>
      </c>
      <c r="D58" s="19" t="n">
        <v>7267</v>
      </c>
      <c r="E58" s="18" t="n">
        <v>377.11825538</v>
      </c>
      <c r="F58" s="20" t="n">
        <v>8.34908708</v>
      </c>
      <c r="G58" s="18" t="n">
        <v>387.01702174</v>
      </c>
      <c r="H58" s="20" t="n">
        <v>22.60201832</v>
      </c>
      <c r="I58" s="18" t="n">
        <v>364.207303</v>
      </c>
      <c r="J58" s="20" t="n">
        <v>7.92017528</v>
      </c>
      <c r="K58" s="18" t="n">
        <v>380.50689363</v>
      </c>
      <c r="L58" s="20" t="n">
        <v>8.33315438</v>
      </c>
      <c r="M58" s="18" t="n">
        <v>381.88988031</v>
      </c>
      <c r="N58" s="20" t="n">
        <v>6.48202727</v>
      </c>
      <c r="O58" s="18" t="n">
        <v>381.08949576</v>
      </c>
      <c r="P58" s="20" t="n">
        <v>4.45989862</v>
      </c>
      <c r="Q58" s="18" t="s">
        <v>404</v>
      </c>
      <c r="R58" s="20" t="s">
        <v>404</v>
      </c>
      <c r="S58" s="18" t="s">
        <v>404</v>
      </c>
      <c r="T58" s="20" t="s">
        <v>404</v>
      </c>
      <c r="U58" s="18" t="s">
        <v>404</v>
      </c>
      <c r="V58" s="20" t="s">
        <v>404</v>
      </c>
      <c r="W58" s="18" t="s">
        <v>404</v>
      </c>
      <c r="X58" s="20" t="s">
        <v>404</v>
      </c>
      <c r="Y58" s="18" t="n">
        <v>354.78799733</v>
      </c>
      <c r="Z58" s="20" t="n">
        <v>9.15115041</v>
      </c>
    </row>
    <row r="59" spans="1:26">
      <c r="A59" s="15" t="s">
        <v>456</v>
      </c>
      <c r="B59" s="17" t="n">
        <v>4826</v>
      </c>
      <c r="C59" s="18">
        <f>(0.0/B59*100)</f>
        <v/>
      </c>
      <c r="D59" s="19" t="n">
        <v>4826</v>
      </c>
      <c r="E59" s="18" t="s">
        <v>404</v>
      </c>
      <c r="F59" s="20" t="s">
        <v>404</v>
      </c>
      <c r="G59" s="18" t="n">
        <v>414.24582579</v>
      </c>
      <c r="H59" s="20" t="n">
        <v>16.12665487</v>
      </c>
      <c r="I59" s="18" t="n">
        <v>350.99429523</v>
      </c>
      <c r="J59" s="20" t="n">
        <v>6.61526138</v>
      </c>
      <c r="K59" s="18" t="n">
        <v>355.597802</v>
      </c>
      <c r="L59" s="20" t="n">
        <v>4.49419924</v>
      </c>
      <c r="M59" s="18" t="n">
        <v>372.58819929</v>
      </c>
      <c r="N59" s="20" t="n">
        <v>4.19533926</v>
      </c>
      <c r="O59" s="18" t="n">
        <v>359.1644012</v>
      </c>
      <c r="P59" s="20" t="n">
        <v>1.8446479</v>
      </c>
      <c r="Q59" s="18" t="s">
        <v>404</v>
      </c>
      <c r="R59" s="20" t="s">
        <v>404</v>
      </c>
      <c r="S59" s="18" t="s">
        <v>404</v>
      </c>
      <c r="T59" s="20" t="s">
        <v>404</v>
      </c>
      <c r="U59" s="18" t="s">
        <v>404</v>
      </c>
      <c r="V59" s="20" t="s">
        <v>404</v>
      </c>
      <c r="W59" s="18" t="s">
        <v>404</v>
      </c>
      <c r="X59" s="20" t="s">
        <v>404</v>
      </c>
      <c r="Y59" s="18" t="n">
        <v>363.15125421</v>
      </c>
      <c r="Z59" s="20" t="n">
        <v>34.79052474</v>
      </c>
    </row>
    <row r="60" spans="1:26">
      <c r="A60" s="15" t="s">
        <v>457</v>
      </c>
      <c r="B60" s="17" t="n">
        <v>4546</v>
      </c>
      <c r="C60" s="18">
        <f>(0.0/B60*100)</f>
        <v/>
      </c>
      <c r="D60" s="19" t="n">
        <v>4546</v>
      </c>
      <c r="E60" s="18" t="n">
        <v>338.9073918</v>
      </c>
      <c r="F60" s="20" t="n">
        <v>22.65919504</v>
      </c>
      <c r="G60" s="18" t="n">
        <v>388.28817874</v>
      </c>
      <c r="H60" s="20" t="n">
        <v>29.75513738</v>
      </c>
      <c r="I60" s="18" t="n">
        <v>385.13998474</v>
      </c>
      <c r="J60" s="20" t="n">
        <v>22.28120765</v>
      </c>
      <c r="K60" s="18" t="n">
        <v>414.5306113</v>
      </c>
      <c r="L60" s="20" t="n">
        <v>15.32222813</v>
      </c>
      <c r="M60" s="18" t="n">
        <v>402.35727612</v>
      </c>
      <c r="N60" s="20" t="n">
        <v>10.58663071</v>
      </c>
      <c r="O60" s="18" t="n">
        <v>393.42566067</v>
      </c>
      <c r="P60" s="20" t="n">
        <v>5.7016024</v>
      </c>
      <c r="Q60" s="18" t="s">
        <v>404</v>
      </c>
      <c r="R60" s="20" t="s">
        <v>404</v>
      </c>
      <c r="S60" s="18" t="s">
        <v>404</v>
      </c>
      <c r="T60" s="20" t="s">
        <v>404</v>
      </c>
      <c r="U60" s="18" t="s">
        <v>404</v>
      </c>
      <c r="V60" s="20" t="s">
        <v>404</v>
      </c>
      <c r="W60" s="18" t="s">
        <v>404</v>
      </c>
      <c r="X60" s="20" t="s">
        <v>404</v>
      </c>
      <c r="Y60" s="18" t="n">
        <v>395.84781802</v>
      </c>
      <c r="Z60" s="20" t="n">
        <v>28.21173959</v>
      </c>
    </row>
    <row r="61" spans="1:26">
      <c r="A61" s="15" t="s">
        <v>458</v>
      </c>
      <c r="B61" s="17" t="n">
        <v>6525</v>
      </c>
      <c r="C61" s="18">
        <f>(0.0/B61*100)</f>
        <v/>
      </c>
      <c r="D61" s="19" t="n">
        <v>6525</v>
      </c>
      <c r="E61" s="18" t="n">
        <v>579.15047163</v>
      </c>
      <c r="F61" s="20" t="n">
        <v>11.70101561</v>
      </c>
      <c r="G61" s="18" t="n">
        <v>497.46664712</v>
      </c>
      <c r="H61" s="20" t="n">
        <v>11.03622173</v>
      </c>
      <c r="I61" s="18" t="n">
        <v>488.7939946</v>
      </c>
      <c r="J61" s="20" t="n">
        <v>6.64140855</v>
      </c>
      <c r="K61" s="18" t="n">
        <v>474.58856721</v>
      </c>
      <c r="L61" s="20" t="n">
        <v>3.84892569</v>
      </c>
      <c r="M61" s="18" t="n">
        <v>478.46235721</v>
      </c>
      <c r="N61" s="20" t="n">
        <v>7.2264986</v>
      </c>
      <c r="O61" s="18" t="n">
        <v>460.64608874</v>
      </c>
      <c r="P61" s="20" t="n">
        <v>6.33323899</v>
      </c>
      <c r="Q61" s="18" t="s">
        <v>404</v>
      </c>
      <c r="R61" s="20" t="s">
        <v>404</v>
      </c>
      <c r="S61" s="18" t="s">
        <v>404</v>
      </c>
      <c r="T61" s="20" t="s">
        <v>404</v>
      </c>
      <c r="U61" s="18" t="s">
        <v>404</v>
      </c>
      <c r="V61" s="20" t="s">
        <v>404</v>
      </c>
      <c r="W61" s="18" t="s">
        <v>404</v>
      </c>
      <c r="X61" s="20" t="s">
        <v>404</v>
      </c>
      <c r="Y61" s="18" t="n">
        <v>486.14150845</v>
      </c>
      <c r="Z61" s="20" t="n">
        <v>9.199873930000001</v>
      </c>
    </row>
    <row r="62" spans="1:26">
      <c r="A62" s="15" t="s">
        <v>459</v>
      </c>
      <c r="B62" s="17" t="n">
        <v>4476</v>
      </c>
      <c r="C62" s="18">
        <f>(0.0/B62*100)</f>
        <v/>
      </c>
      <c r="D62" s="19" t="n">
        <v>4476</v>
      </c>
      <c r="E62" s="18" t="n">
        <v>552.11982449</v>
      </c>
      <c r="F62" s="20" t="n">
        <v>6.04941189</v>
      </c>
      <c r="G62" s="18" t="n">
        <v>575.2304125000001</v>
      </c>
      <c r="H62" s="20" t="n">
        <v>3.20173246</v>
      </c>
      <c r="I62" s="18" t="n">
        <v>537.01207903</v>
      </c>
      <c r="J62" s="20" t="n">
        <v>2.07597258</v>
      </c>
      <c r="K62" s="18" t="n">
        <v>533.39550374</v>
      </c>
      <c r="L62" s="20" t="n">
        <v>2.53874036</v>
      </c>
      <c r="M62" s="18" t="n">
        <v>530.82854228</v>
      </c>
      <c r="N62" s="20" t="n">
        <v>2.96851433</v>
      </c>
      <c r="O62" s="18" t="n">
        <v>560.74318998</v>
      </c>
      <c r="P62" s="20" t="n">
        <v>2.44736042</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n">
        <v>325.84015191</v>
      </c>
      <c r="F63" s="20" t="n">
        <v>11.36450478</v>
      </c>
      <c r="G63" s="18" t="s">
        <v>404</v>
      </c>
      <c r="H63" s="20" t="s">
        <v>404</v>
      </c>
      <c r="I63" s="18" t="n">
        <v>322.16926369</v>
      </c>
      <c r="J63" s="20" t="n">
        <v>4.81227092</v>
      </c>
      <c r="K63" s="18" t="n">
        <v>360.47431104</v>
      </c>
      <c r="L63" s="20" t="n">
        <v>6.42584728</v>
      </c>
      <c r="M63" s="18" t="n">
        <v>386.11710042</v>
      </c>
      <c r="N63" s="20" t="n">
        <v>2.99045481</v>
      </c>
      <c r="O63" s="18" t="n">
        <v>370.07440047</v>
      </c>
      <c r="P63" s="20" t="n">
        <v>2.08203811</v>
      </c>
      <c r="Q63" s="18" t="s">
        <v>404</v>
      </c>
      <c r="R63" s="20" t="s">
        <v>404</v>
      </c>
      <c r="S63" s="18" t="s">
        <v>404</v>
      </c>
      <c r="T63" s="20" t="s">
        <v>404</v>
      </c>
      <c r="U63" s="18" t="s">
        <v>404</v>
      </c>
      <c r="V63" s="20" t="s">
        <v>404</v>
      </c>
      <c r="W63" s="18" t="s">
        <v>404</v>
      </c>
      <c r="X63" s="20" t="s">
        <v>404</v>
      </c>
      <c r="Y63" s="18" t="n">
        <v>389.11204402</v>
      </c>
      <c r="Z63" s="20" t="n">
        <v>5.41286091</v>
      </c>
    </row>
    <row r="64" spans="1:26">
      <c r="A64" s="15" t="s">
        <v>461</v>
      </c>
      <c r="B64" s="17" t="n">
        <v>3634</v>
      </c>
      <c r="C64" s="18">
        <f>(27.0/B64*100)</f>
        <v/>
      </c>
      <c r="D64" s="19" t="n">
        <v>3607</v>
      </c>
      <c r="E64" s="18" t="s">
        <v>404</v>
      </c>
      <c r="F64" s="20" t="s">
        <v>404</v>
      </c>
      <c r="G64" s="18" t="s">
        <v>404</v>
      </c>
      <c r="H64" s="20" t="s">
        <v>404</v>
      </c>
      <c r="I64" s="18" t="n">
        <v>504.93808602</v>
      </c>
      <c r="J64" s="20" t="n">
        <v>6.35213855</v>
      </c>
      <c r="K64" s="18" t="n">
        <v>459.69981614</v>
      </c>
      <c r="L64" s="20" t="n">
        <v>8.806551519999999</v>
      </c>
      <c r="M64" s="18" t="n">
        <v>489.97615753</v>
      </c>
      <c r="N64" s="20" t="n">
        <v>3.35322743</v>
      </c>
      <c r="O64" s="18" t="n">
        <v>474.053243</v>
      </c>
      <c r="P64" s="20" t="n">
        <v>2.01598899</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413.11954887</v>
      </c>
      <c r="F65" s="20" t="n">
        <v>11.10506099</v>
      </c>
      <c r="G65" s="18" t="n">
        <v>415.37089205</v>
      </c>
      <c r="H65" s="20" t="n">
        <v>16.78740661</v>
      </c>
      <c r="I65" s="18" t="n">
        <v>413.21811303</v>
      </c>
      <c r="J65" s="20" t="n">
        <v>14.53921379</v>
      </c>
      <c r="K65" s="18" t="n">
        <v>414.17298993</v>
      </c>
      <c r="L65" s="20" t="n">
        <v>9.756243489999999</v>
      </c>
      <c r="M65" s="18" t="n">
        <v>426.20497628</v>
      </c>
      <c r="N65" s="20" t="n">
        <v>6.64305239</v>
      </c>
      <c r="O65" s="18" t="n">
        <v>420.07068887</v>
      </c>
      <c r="P65" s="20" t="n">
        <v>4.21443744</v>
      </c>
      <c r="Q65" s="18" t="s">
        <v>404</v>
      </c>
      <c r="R65" s="20" t="s">
        <v>404</v>
      </c>
      <c r="S65" s="18" t="s">
        <v>404</v>
      </c>
      <c r="T65" s="20" t="s">
        <v>404</v>
      </c>
      <c r="U65" s="18" t="s">
        <v>404</v>
      </c>
      <c r="V65" s="20" t="s">
        <v>404</v>
      </c>
      <c r="W65" s="18" t="s">
        <v>404</v>
      </c>
      <c r="X65" s="20" t="s">
        <v>404</v>
      </c>
      <c r="Y65" s="18" t="n">
        <v>441.50976598</v>
      </c>
      <c r="Z65" s="20" t="n">
        <v>17.53100117</v>
      </c>
    </row>
    <row r="66" spans="1:26">
      <c r="A66" s="15" t="s">
        <v>463</v>
      </c>
      <c r="B66" s="17" t="n">
        <v>5665</v>
      </c>
      <c r="C66" s="18">
        <f>(0.0/B66*100)</f>
        <v/>
      </c>
      <c r="D66" s="19" t="n">
        <v>5665</v>
      </c>
      <c r="E66" s="18" t="s">
        <v>404</v>
      </c>
      <c r="F66" s="20" t="s">
        <v>404</v>
      </c>
      <c r="G66" s="18" t="n">
        <v>471.94768567</v>
      </c>
      <c r="H66" s="20" t="n">
        <v>11.14974789</v>
      </c>
      <c r="I66" s="18" t="n">
        <v>361.30141419</v>
      </c>
      <c r="J66" s="20" t="n">
        <v>9.059959360000001</v>
      </c>
      <c r="K66" s="18" t="n">
        <v>426.07651224</v>
      </c>
      <c r="L66" s="20" t="n">
        <v>5.08414052</v>
      </c>
      <c r="M66" s="18" t="n">
        <v>447.73286039</v>
      </c>
      <c r="N66" s="20" t="n">
        <v>2.77227962</v>
      </c>
      <c r="O66" s="18" t="n">
        <v>404.97824344</v>
      </c>
      <c r="P66" s="20" t="n">
        <v>1.94356884</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347.12991704</v>
      </c>
      <c r="F67" s="20" t="n">
        <v>22.58090497</v>
      </c>
      <c r="G67" s="18" t="n">
        <v>367.30967177</v>
      </c>
      <c r="H67" s="20" t="n">
        <v>8.32690949</v>
      </c>
      <c r="I67" s="18" t="n">
        <v>373.2937705</v>
      </c>
      <c r="J67" s="20" t="n">
        <v>7.89014197</v>
      </c>
      <c r="K67" s="18" t="n">
        <v>369.76282108</v>
      </c>
      <c r="L67" s="20" t="n">
        <v>6.91394709</v>
      </c>
      <c r="M67" s="18" t="n">
        <v>402.09134791</v>
      </c>
      <c r="N67" s="20" t="n">
        <v>7.55000343</v>
      </c>
      <c r="O67" s="18" t="n">
        <v>394.50425176</v>
      </c>
      <c r="P67" s="20" t="n">
        <v>4.97106498</v>
      </c>
      <c r="Q67" s="18" t="s">
        <v>404</v>
      </c>
      <c r="R67" s="20" t="s">
        <v>404</v>
      </c>
      <c r="S67" s="18" t="s">
        <v>404</v>
      </c>
      <c r="T67" s="20" t="s">
        <v>404</v>
      </c>
      <c r="U67" s="18" t="s">
        <v>404</v>
      </c>
      <c r="V67" s="20" t="s">
        <v>404</v>
      </c>
      <c r="W67" s="18" t="s">
        <v>404</v>
      </c>
      <c r="X67" s="20" t="s">
        <v>404</v>
      </c>
      <c r="Y67" s="18" t="n">
        <v>399.99533326</v>
      </c>
      <c r="Z67" s="20" t="n">
        <v>17.20308156</v>
      </c>
    </row>
    <row r="68" spans="1:26">
      <c r="A68" s="15" t="s">
        <v>465</v>
      </c>
      <c r="B68" s="17" t="n">
        <v>12083</v>
      </c>
      <c r="C68" s="18">
        <f>(0.0/B68*100)</f>
        <v/>
      </c>
      <c r="D68" s="19" t="n">
        <v>12083</v>
      </c>
      <c r="E68" s="18" t="n">
        <v>346.36613136</v>
      </c>
      <c r="F68" s="20" t="n">
        <v>16.37867087</v>
      </c>
      <c r="G68" s="18" t="n">
        <v>451.50437175</v>
      </c>
      <c r="H68" s="20" t="n">
        <v>6.45353514</v>
      </c>
      <c r="I68" s="18" t="n">
        <v>403.52727347</v>
      </c>
      <c r="J68" s="20" t="n">
        <v>3.47944599</v>
      </c>
      <c r="K68" s="18" t="n">
        <v>377.08120914</v>
      </c>
      <c r="L68" s="20" t="n">
        <v>2.62849356</v>
      </c>
      <c r="M68" s="18" t="n">
        <v>411.74461403</v>
      </c>
      <c r="N68" s="20" t="n">
        <v>2.14823717</v>
      </c>
      <c r="O68" s="18" t="n">
        <v>407.85459697</v>
      </c>
      <c r="P68" s="20" t="n">
        <v>1.93179853</v>
      </c>
      <c r="Q68" s="18" t="s">
        <v>404</v>
      </c>
      <c r="R68" s="20" t="s">
        <v>404</v>
      </c>
      <c r="S68" s="18" t="s">
        <v>404</v>
      </c>
      <c r="T68" s="20" t="s">
        <v>404</v>
      </c>
      <c r="U68" s="18" t="s">
        <v>404</v>
      </c>
      <c r="V68" s="20" t="s">
        <v>404</v>
      </c>
      <c r="W68" s="18" t="s">
        <v>404</v>
      </c>
      <c r="X68" s="20" t="s">
        <v>404</v>
      </c>
      <c r="Y68" s="18" t="n">
        <v>392.79973082</v>
      </c>
      <c r="Z68" s="20" t="n">
        <v>9.865891980000001</v>
      </c>
    </row>
    <row r="69" spans="1:26">
      <c r="A69" s="15" t="s">
        <v>466</v>
      </c>
      <c r="B69" s="17" t="n">
        <v>4876</v>
      </c>
      <c r="C69" s="18">
        <f>(0.0/B69*100)</f>
        <v/>
      </c>
      <c r="D69" s="19" t="n">
        <v>4876</v>
      </c>
      <c r="E69" s="18" t="n">
        <v>444.03918038</v>
      </c>
      <c r="F69" s="20" t="n">
        <v>16.14304641</v>
      </c>
      <c r="G69" s="18" t="n">
        <v>431.40699367</v>
      </c>
      <c r="H69" s="20" t="n">
        <v>20.38100915</v>
      </c>
      <c r="I69" s="18" t="n">
        <v>443.36065445</v>
      </c>
      <c r="J69" s="20" t="n">
        <v>17.32385269</v>
      </c>
      <c r="K69" s="18" t="n">
        <v>442.05345705</v>
      </c>
      <c r="L69" s="20" t="n">
        <v>8.702154</v>
      </c>
      <c r="M69" s="18" t="n">
        <v>443.61448229</v>
      </c>
      <c r="N69" s="20" t="n">
        <v>7.40065209</v>
      </c>
      <c r="O69" s="18" t="n">
        <v>447.05420081</v>
      </c>
      <c r="P69" s="20" t="n">
        <v>8.25039634</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463.79650073</v>
      </c>
      <c r="F70" s="20" t="n">
        <v>14.34088666</v>
      </c>
      <c r="G70" s="18" t="n">
        <v>506.22025225</v>
      </c>
      <c r="H70" s="20" t="n">
        <v>12.05572224</v>
      </c>
      <c r="I70" s="18" t="n">
        <v>504.04363771</v>
      </c>
      <c r="J70" s="20" t="n">
        <v>10.34550434</v>
      </c>
      <c r="K70" s="18" t="n">
        <v>506.2905414</v>
      </c>
      <c r="L70" s="20" t="n">
        <v>5.59226309</v>
      </c>
      <c r="M70" s="18" t="n">
        <v>490.94528333</v>
      </c>
      <c r="N70" s="20" t="n">
        <v>4.19114038</v>
      </c>
      <c r="O70" s="18" t="n">
        <v>483.6882588</v>
      </c>
      <c r="P70" s="20" t="n">
        <v>5.83194093</v>
      </c>
      <c r="Q70" s="18" t="s">
        <v>404</v>
      </c>
      <c r="R70" s="20" t="s">
        <v>404</v>
      </c>
      <c r="S70" s="18" t="s">
        <v>404</v>
      </c>
      <c r="T70" s="20" t="s">
        <v>404</v>
      </c>
      <c r="U70" s="18" t="s">
        <v>404</v>
      </c>
      <c r="V70" s="20" t="s">
        <v>404</v>
      </c>
      <c r="W70" s="18" t="s">
        <v>404</v>
      </c>
      <c r="X70" s="20" t="s">
        <v>404</v>
      </c>
      <c r="Y70" s="18" t="n">
        <v>518.92869532</v>
      </c>
      <c r="Z70" s="20" t="n">
        <v>21.58512117</v>
      </c>
    </row>
    <row r="71" spans="1:26">
      <c r="A71" s="15" t="s">
        <v>468</v>
      </c>
      <c r="B71" s="17" t="n">
        <v>6115</v>
      </c>
      <c r="C71" s="18">
        <f>(0.0/B71*100)</f>
        <v/>
      </c>
      <c r="D71" s="19" t="n">
        <v>6115</v>
      </c>
      <c r="E71" s="18" t="s">
        <v>404</v>
      </c>
      <c r="F71" s="20" t="s">
        <v>404</v>
      </c>
      <c r="G71" s="18" t="n">
        <v>606.84610427</v>
      </c>
      <c r="H71" s="20" t="n">
        <v>5.37158737</v>
      </c>
      <c r="I71" s="18" t="n">
        <v>575.75611656</v>
      </c>
      <c r="J71" s="20" t="n">
        <v>6.7728936</v>
      </c>
      <c r="K71" s="18" t="n">
        <v>565.17664883</v>
      </c>
      <c r="L71" s="20" t="n">
        <v>3.68774031</v>
      </c>
      <c r="M71" s="18" t="n">
        <v>568.21512674</v>
      </c>
      <c r="N71" s="20" t="n">
        <v>2.11547639</v>
      </c>
      <c r="O71" s="18" t="n">
        <v>555.61007002</v>
      </c>
      <c r="P71" s="20" t="n">
        <v>2.22198874</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495.76581111</v>
      </c>
      <c r="F72" s="20" t="n">
        <v>8.89770942</v>
      </c>
      <c r="G72" s="18" t="n">
        <v>540.3741668</v>
      </c>
      <c r="H72" s="20" t="n">
        <v>16.88451582</v>
      </c>
      <c r="I72" s="18" t="n">
        <v>546.95431631</v>
      </c>
      <c r="J72" s="20" t="n">
        <v>19.44551393</v>
      </c>
      <c r="K72" s="18" t="n">
        <v>540.45536405</v>
      </c>
      <c r="L72" s="20" t="n">
        <v>8.3241929</v>
      </c>
      <c r="M72" s="18" t="n">
        <v>552.9538546799999</v>
      </c>
      <c r="N72" s="20" t="n">
        <v>10.12094626</v>
      </c>
      <c r="O72" s="18" t="n">
        <v>536.99838816</v>
      </c>
      <c r="P72" s="20" t="n">
        <v>5.44527139</v>
      </c>
      <c r="Q72" s="18" t="s">
        <v>404</v>
      </c>
      <c r="R72" s="20" t="s">
        <v>404</v>
      </c>
      <c r="S72" s="18" t="s">
        <v>404</v>
      </c>
      <c r="T72" s="20" t="s">
        <v>404</v>
      </c>
      <c r="U72" s="18" t="s">
        <v>404</v>
      </c>
      <c r="V72" s="20" t="s">
        <v>404</v>
      </c>
      <c r="W72" s="18" t="s">
        <v>404</v>
      </c>
      <c r="X72" s="20" t="s">
        <v>404</v>
      </c>
      <c r="Y72" s="18" t="n">
        <v>550.83064518</v>
      </c>
      <c r="Z72" s="20" t="n">
        <v>25.45925878</v>
      </c>
    </row>
    <row r="73" spans="1:26">
      <c r="A73" s="15" t="s">
        <v>470</v>
      </c>
      <c r="B73" s="17" t="n">
        <v>8249</v>
      </c>
      <c r="C73" s="18">
        <f>(0.0/B73*100)</f>
        <v/>
      </c>
      <c r="D73" s="19" t="n">
        <v>8249</v>
      </c>
      <c r="E73" s="18" t="n">
        <v>439.06892</v>
      </c>
      <c r="F73" s="20" t="n">
        <v>20.90450871</v>
      </c>
      <c r="G73" s="18" t="n">
        <v>412.3722401</v>
      </c>
      <c r="H73" s="20" t="n">
        <v>10.06591307</v>
      </c>
      <c r="I73" s="18" t="n">
        <v>422.01971196</v>
      </c>
      <c r="J73" s="20" t="n">
        <v>9.96754071</v>
      </c>
      <c r="K73" s="18" t="n">
        <v>407.7545722</v>
      </c>
      <c r="L73" s="20" t="n">
        <v>6.15162184</v>
      </c>
      <c r="M73" s="18" t="n">
        <v>413.24462037</v>
      </c>
      <c r="N73" s="20" t="n">
        <v>6.15571777</v>
      </c>
      <c r="O73" s="18" t="n">
        <v>428.73828085</v>
      </c>
      <c r="P73" s="20" t="n">
        <v>9.680784170000001</v>
      </c>
      <c r="Q73" s="18" t="s">
        <v>404</v>
      </c>
      <c r="R73" s="20" t="s">
        <v>404</v>
      </c>
      <c r="S73" s="18" t="s">
        <v>404</v>
      </c>
      <c r="T73" s="20" t="s">
        <v>404</v>
      </c>
      <c r="U73" s="18" t="s">
        <v>404</v>
      </c>
      <c r="V73" s="20" t="s">
        <v>404</v>
      </c>
      <c r="W73" s="18" t="s">
        <v>404</v>
      </c>
      <c r="X73" s="20" t="s">
        <v>404</v>
      </c>
      <c r="Y73" s="18" t="n">
        <v>407.89787394</v>
      </c>
      <c r="Z73" s="20" t="n">
        <v>14.94366428</v>
      </c>
    </row>
    <row r="74" spans="1:26">
      <c r="A74" s="15" t="s">
        <v>471</v>
      </c>
      <c r="B74" s="17" t="n">
        <v>4692</v>
      </c>
      <c r="C74" s="18">
        <f>(484.0/B74*100)</f>
        <v/>
      </c>
      <c r="D74" s="19" t="n">
        <v>4208</v>
      </c>
      <c r="E74" s="18" t="s">
        <v>404</v>
      </c>
      <c r="F74" s="20" t="s">
        <v>404</v>
      </c>
      <c r="G74" s="18" t="n">
        <v>345.12806488</v>
      </c>
      <c r="H74" s="20" t="n">
        <v>18.33328842</v>
      </c>
      <c r="I74" s="18" t="n">
        <v>370.37129206</v>
      </c>
      <c r="J74" s="20" t="n">
        <v>7.19975947</v>
      </c>
      <c r="K74" s="18" t="n">
        <v>456.42767034</v>
      </c>
      <c r="L74" s="20" t="n">
        <v>4.64750302</v>
      </c>
      <c r="M74" s="18" t="n">
        <v>431.12969314</v>
      </c>
      <c r="N74" s="20" t="n">
        <v>3.31061467</v>
      </c>
      <c r="O74" s="18" t="n">
        <v>409.30509142</v>
      </c>
      <c r="P74" s="20" t="n">
        <v>1.78469098</v>
      </c>
      <c r="Q74" s="18" t="s">
        <v>404</v>
      </c>
      <c r="R74" s="20" t="s">
        <v>404</v>
      </c>
      <c r="S74" s="18" t="s">
        <v>404</v>
      </c>
      <c r="T74" s="20" t="s">
        <v>404</v>
      </c>
      <c r="U74" s="18" t="s">
        <v>404</v>
      </c>
      <c r="V74" s="20" t="s">
        <v>404</v>
      </c>
      <c r="W74" s="18" t="s">
        <v>404</v>
      </c>
      <c r="X74" s="20" t="s">
        <v>404</v>
      </c>
      <c r="Y74" s="18" t="n">
        <v>270.365325</v>
      </c>
      <c r="Z74" s="20" t="n">
        <v>17.61278689</v>
      </c>
    </row>
    <row r="75" spans="1:26">
      <c r="A75" s="15" t="s">
        <v>472</v>
      </c>
      <c r="B75" s="17" t="n">
        <v>5375</v>
      </c>
      <c r="C75" s="18">
        <f>(483.0/B75*100)</f>
        <v/>
      </c>
      <c r="D75" s="19" t="n">
        <v>4892</v>
      </c>
      <c r="E75" s="18" t="n">
        <v>383.51427128</v>
      </c>
      <c r="F75" s="20" t="n">
        <v>10.23076346</v>
      </c>
      <c r="G75" s="18" t="n">
        <v>364.03972572</v>
      </c>
      <c r="H75" s="20" t="n">
        <v>16.98605012</v>
      </c>
      <c r="I75" s="18" t="n">
        <v>397.92340737</v>
      </c>
      <c r="J75" s="20" t="n">
        <v>29.55922946</v>
      </c>
      <c r="K75" s="18" t="n">
        <v>385.30154938</v>
      </c>
      <c r="L75" s="20" t="n">
        <v>13.10988027</v>
      </c>
      <c r="M75" s="18" t="n">
        <v>354.4165962</v>
      </c>
      <c r="N75" s="20" t="n">
        <v>7.15578259</v>
      </c>
      <c r="O75" s="18" t="n">
        <v>367.15353751</v>
      </c>
      <c r="P75" s="20" t="n">
        <v>5.39029922</v>
      </c>
      <c r="Q75" s="18" t="s">
        <v>404</v>
      </c>
      <c r="R75" s="20" t="s">
        <v>404</v>
      </c>
      <c r="S75" s="18" t="s">
        <v>404</v>
      </c>
      <c r="T75" s="20" t="s">
        <v>404</v>
      </c>
      <c r="U75" s="18" t="s">
        <v>404</v>
      </c>
      <c r="V75" s="20" t="s">
        <v>404</v>
      </c>
      <c r="W75" s="18" t="s">
        <v>404</v>
      </c>
      <c r="X75" s="20" t="s">
        <v>404</v>
      </c>
      <c r="Y75" s="18" t="n">
        <v>354.95039276</v>
      </c>
      <c r="Z75" s="20" t="n">
        <v>22.23021433</v>
      </c>
    </row>
    <row r="76" spans="1:26">
      <c r="A76" s="15" t="s">
        <v>473</v>
      </c>
      <c r="B76" s="17" t="n">
        <v>14167</v>
      </c>
      <c r="C76" s="18">
        <f>(1400.0/B76*100)</f>
        <v/>
      </c>
      <c r="D76" s="19" t="n">
        <v>12767</v>
      </c>
      <c r="E76" s="18" t="n">
        <v>543.06536808</v>
      </c>
      <c r="F76" s="20" t="n">
        <v>9.55108302</v>
      </c>
      <c r="G76" s="18" t="n">
        <v>405.72983508</v>
      </c>
      <c r="H76" s="20" t="n">
        <v>25.61837044</v>
      </c>
      <c r="I76" s="18" t="n">
        <v>418.57740058</v>
      </c>
      <c r="J76" s="20" t="n">
        <v>11.97095849</v>
      </c>
      <c r="K76" s="18" t="n">
        <v>423.55731128</v>
      </c>
      <c r="L76" s="20" t="n">
        <v>8.10470591</v>
      </c>
      <c r="M76" s="18" t="n">
        <v>438.95056206</v>
      </c>
      <c r="N76" s="20" t="n">
        <v>7.62589745</v>
      </c>
      <c r="O76" s="18" t="n">
        <v>422.89942351</v>
      </c>
      <c r="P76" s="20" t="n">
        <v>4.19072874</v>
      </c>
      <c r="Q76" s="18" t="s">
        <v>404</v>
      </c>
      <c r="R76" s="20" t="s">
        <v>404</v>
      </c>
      <c r="S76" s="18" t="s">
        <v>404</v>
      </c>
      <c r="T76" s="20" t="s">
        <v>404</v>
      </c>
      <c r="U76" s="18" t="s">
        <v>404</v>
      </c>
      <c r="V76" s="20" t="s">
        <v>404</v>
      </c>
      <c r="W76" s="18" t="s">
        <v>404</v>
      </c>
      <c r="X76" s="20" t="s">
        <v>404</v>
      </c>
      <c r="Y76" s="18" t="n">
        <v>429.60368092</v>
      </c>
      <c r="Z76" s="20" t="n">
        <v>7.84514584</v>
      </c>
    </row>
    <row r="77" spans="1:26">
      <c r="A77" s="15" t="s">
        <v>474</v>
      </c>
      <c r="B77" s="17" t="n">
        <v>6062</v>
      </c>
      <c r="C77" s="18">
        <f>(0.0/B77*100)</f>
        <v/>
      </c>
      <c r="D77" s="19" t="n">
        <v>6062</v>
      </c>
      <c r="E77" s="18" t="n">
        <v>411.28568139</v>
      </c>
      <c r="F77" s="20" t="n">
        <v>22.53545901</v>
      </c>
      <c r="G77" s="18" t="n">
        <v>408.47694378</v>
      </c>
      <c r="H77" s="20" t="n">
        <v>12.41385235</v>
      </c>
      <c r="I77" s="18" t="n">
        <v>411.45833715</v>
      </c>
      <c r="J77" s="20" t="n">
        <v>14.14934668</v>
      </c>
      <c r="K77" s="18" t="n">
        <v>424.50443569</v>
      </c>
      <c r="L77" s="20" t="n">
        <v>8.172119090000001</v>
      </c>
      <c r="M77" s="18" t="n">
        <v>420.48563315</v>
      </c>
      <c r="N77" s="20" t="n">
        <v>6.95105703</v>
      </c>
      <c r="O77" s="18" t="n">
        <v>415.53994158</v>
      </c>
      <c r="P77" s="20" t="n">
        <v>5.59144406</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517.63115592</v>
      </c>
      <c r="F78" s="20" t="n">
        <v>13.85642076</v>
      </c>
      <c r="G78" s="18" t="n">
        <v>471.85958972</v>
      </c>
      <c r="H78" s="20" t="n">
        <v>22.24248915</v>
      </c>
      <c r="I78" s="18" t="n">
        <v>491.94561221</v>
      </c>
      <c r="J78" s="20" t="n">
        <v>13.62419184</v>
      </c>
      <c r="K78" s="18" t="n">
        <v>497.93240988</v>
      </c>
      <c r="L78" s="20" t="n">
        <v>9.81301202</v>
      </c>
      <c r="M78" s="18" t="n">
        <v>501.4931087</v>
      </c>
      <c r="N78" s="20" t="n">
        <v>6.62409693</v>
      </c>
      <c r="O78" s="18" t="n">
        <v>487.65149025</v>
      </c>
      <c r="P78" s="20" t="n">
        <v>9.71468788</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490.37148106</v>
      </c>
      <c r="H79" s="20" t="n">
        <v>13.66454697</v>
      </c>
      <c r="I79" s="18" t="n">
        <v>379.43245388</v>
      </c>
      <c r="J79" s="20" t="n">
        <v>12.91634396</v>
      </c>
      <c r="K79" s="18" t="n">
        <v>441.3855297</v>
      </c>
      <c r="L79" s="20" t="n">
        <v>22.90833099</v>
      </c>
      <c r="M79" s="18" t="n">
        <v>479.93083863</v>
      </c>
      <c r="N79" s="20" t="n">
        <v>15.13839682</v>
      </c>
      <c r="O79" s="18" t="n">
        <v>462.57540006</v>
      </c>
      <c r="P79" s="20" t="n">
        <v>10.72600629</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n">
        <v>427.78440656</v>
      </c>
      <c r="F80" s="20" t="n">
        <v>14.24909857</v>
      </c>
      <c r="G80" s="18" t="n">
        <v>474.066791</v>
      </c>
      <c r="H80" s="20" t="n">
        <v>16.69901089</v>
      </c>
      <c r="I80" s="18" t="n">
        <v>470.49458726</v>
      </c>
      <c r="J80" s="20" t="n">
        <v>12.85897611</v>
      </c>
      <c r="K80" s="18" t="n">
        <v>466.47409498</v>
      </c>
      <c r="L80" s="20" t="n">
        <v>18.88860829</v>
      </c>
      <c r="M80" s="18" t="n">
        <v>451.57758022</v>
      </c>
      <c r="N80" s="20" t="n">
        <v>8.23965142</v>
      </c>
      <c r="O80" s="18" t="n">
        <v>461.89485442</v>
      </c>
      <c r="P80" s="20" t="n">
        <v>5.55163589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533.49762857</v>
      </c>
      <c r="F81" s="20" t="n">
        <v>8.943789499999999</v>
      </c>
      <c r="G81" s="18" t="n">
        <v>457.33817158</v>
      </c>
      <c r="H81" s="20" t="n">
        <v>10.64445826</v>
      </c>
      <c r="I81" s="18" t="n">
        <v>440.69403717</v>
      </c>
      <c r="J81" s="20" t="n">
        <v>9.17643545</v>
      </c>
      <c r="K81" s="18" t="n">
        <v>452.3793777</v>
      </c>
      <c r="L81" s="20" t="n">
        <v>9.158012429999999</v>
      </c>
      <c r="M81" s="18" t="n">
        <v>450.46012619</v>
      </c>
      <c r="N81" s="20" t="n">
        <v>7.40630931</v>
      </c>
      <c r="O81" s="18" t="n">
        <v>441.88952043</v>
      </c>
      <c r="P81" s="20" t="n">
        <v>5.61306285</v>
      </c>
      <c r="Q81" s="18" t="s">
        <v>404</v>
      </c>
      <c r="R81" s="20" t="s">
        <v>404</v>
      </c>
      <c r="S81" s="18" t="s">
        <v>404</v>
      </c>
      <c r="T81" s="20" t="s">
        <v>404</v>
      </c>
      <c r="U81" s="18" t="s">
        <v>404</v>
      </c>
      <c r="V81" s="20" t="s">
        <v>404</v>
      </c>
      <c r="W81" s="18" t="s">
        <v>404</v>
      </c>
      <c r="X81" s="20" t="s">
        <v>404</v>
      </c>
      <c r="Y81" s="18" t="n">
        <v>442.56064654</v>
      </c>
      <c r="Z81" s="20" t="n">
        <v>25.14319316</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539</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508.37532639</v>
      </c>
      <c r="F7" s="20" t="n">
        <v>21.50283226</v>
      </c>
      <c r="G7" s="18" t="n">
        <v>513.46464367</v>
      </c>
      <c r="H7" s="20" t="n">
        <v>8.658397880000001</v>
      </c>
      <c r="I7" s="18" t="n">
        <v>505.08256682</v>
      </c>
      <c r="J7" s="20" t="n">
        <v>5.9886083</v>
      </c>
      <c r="K7" s="18" t="n">
        <v>500.06124802</v>
      </c>
      <c r="L7" s="20" t="n">
        <v>3.6189697</v>
      </c>
      <c r="M7" s="18" t="n">
        <v>489.5318112</v>
      </c>
      <c r="N7" s="20" t="n">
        <v>3.80587697</v>
      </c>
      <c r="O7" s="18" t="n">
        <v>485.68341439</v>
      </c>
      <c r="P7" s="20" t="n">
        <v>5.40196547</v>
      </c>
      <c r="Q7" s="18" t="s">
        <v>404</v>
      </c>
      <c r="R7" s="20" t="s">
        <v>404</v>
      </c>
      <c r="S7" s="18" t="s">
        <v>404</v>
      </c>
      <c r="T7" s="20" t="s">
        <v>404</v>
      </c>
      <c r="U7" s="18" t="s">
        <v>404</v>
      </c>
      <c r="V7" s="20" t="s">
        <v>404</v>
      </c>
      <c r="W7" s="18" t="s">
        <v>404</v>
      </c>
      <c r="X7" s="20" t="s">
        <v>404</v>
      </c>
      <c r="Y7" s="18" t="n">
        <v>476.3979891</v>
      </c>
      <c r="Z7" s="20" t="n">
        <v>7.77415962</v>
      </c>
    </row>
    <row r="8" spans="1:26">
      <c r="A8" s="15" t="s">
        <v>405</v>
      </c>
      <c r="B8" s="17" t="n">
        <v>7007</v>
      </c>
      <c r="C8" s="18">
        <f>(0.0/B8*100)</f>
        <v/>
      </c>
      <c r="D8" s="19" t="n">
        <v>7007</v>
      </c>
      <c r="E8" s="18" t="n">
        <v>486.93748367</v>
      </c>
      <c r="F8" s="20" t="n">
        <v>40.06270303</v>
      </c>
      <c r="G8" s="18" t="n">
        <v>496.45672525</v>
      </c>
      <c r="H8" s="20" t="n">
        <v>17.37927758</v>
      </c>
      <c r="I8" s="18" t="n">
        <v>503.98752631</v>
      </c>
      <c r="J8" s="20" t="n">
        <v>6.79797882</v>
      </c>
      <c r="K8" s="18" t="n">
        <v>505.96768028</v>
      </c>
      <c r="L8" s="20" t="n">
        <v>7.73058819</v>
      </c>
      <c r="M8" s="18" t="n">
        <v>511.23852574</v>
      </c>
      <c r="N8" s="20" t="n">
        <v>11.58099745</v>
      </c>
      <c r="O8" s="18" t="n">
        <v>466.63439488</v>
      </c>
      <c r="P8" s="20" t="n">
        <v>11.32437696</v>
      </c>
      <c r="Q8" s="18" t="s">
        <v>404</v>
      </c>
      <c r="R8" s="20" t="s">
        <v>404</v>
      </c>
      <c r="S8" s="18" t="s">
        <v>404</v>
      </c>
      <c r="T8" s="20" t="s">
        <v>404</v>
      </c>
      <c r="U8" s="18" t="s">
        <v>404</v>
      </c>
      <c r="V8" s="20" t="s">
        <v>404</v>
      </c>
      <c r="W8" s="18" t="s">
        <v>404</v>
      </c>
      <c r="X8" s="20" t="s">
        <v>404</v>
      </c>
      <c r="Y8" s="18" t="n">
        <v>479.15989001</v>
      </c>
      <c r="Z8" s="20" t="n">
        <v>18.78412242</v>
      </c>
    </row>
    <row r="9" spans="1:26">
      <c r="A9" s="15" t="s">
        <v>406</v>
      </c>
      <c r="B9" s="17" t="n">
        <v>9651</v>
      </c>
      <c r="C9" s="18">
        <f>(200.0/B9*100)</f>
        <v/>
      </c>
      <c r="D9" s="19" t="n">
        <v>9451</v>
      </c>
      <c r="E9" s="18" t="n">
        <v>484.10831395</v>
      </c>
      <c r="F9" s="20" t="n">
        <v>31.32517568</v>
      </c>
      <c r="G9" s="18" t="n">
        <v>482.48379618</v>
      </c>
      <c r="H9" s="20" t="n">
        <v>11.57960232</v>
      </c>
      <c r="I9" s="18" t="n">
        <v>506.04733836</v>
      </c>
      <c r="J9" s="20" t="n">
        <v>7.86507328</v>
      </c>
      <c r="K9" s="18" t="n">
        <v>523.8590908</v>
      </c>
      <c r="L9" s="20" t="n">
        <v>5.86042613</v>
      </c>
      <c r="M9" s="18" t="n">
        <v>511.38007082</v>
      </c>
      <c r="N9" s="20" t="n">
        <v>10.27546972</v>
      </c>
      <c r="O9" s="18" t="n">
        <v>509.43923803</v>
      </c>
      <c r="P9" s="20" t="n">
        <v>11.42449989</v>
      </c>
      <c r="Q9" s="18" t="s">
        <v>404</v>
      </c>
      <c r="R9" s="20" t="s">
        <v>404</v>
      </c>
      <c r="S9" s="18" t="s">
        <v>404</v>
      </c>
      <c r="T9" s="20" t="s">
        <v>404</v>
      </c>
      <c r="U9" s="18" t="s">
        <v>404</v>
      </c>
      <c r="V9" s="20" t="s">
        <v>404</v>
      </c>
      <c r="W9" s="18" t="s">
        <v>404</v>
      </c>
      <c r="X9" s="20" t="s">
        <v>404</v>
      </c>
      <c r="Y9" s="18" t="n">
        <v>478.74886747</v>
      </c>
      <c r="Z9" s="20" t="n">
        <v>13.54423021</v>
      </c>
    </row>
    <row r="10" spans="1:26">
      <c r="A10" s="15" t="s">
        <v>407</v>
      </c>
      <c r="B10" s="17" t="n">
        <v>20058</v>
      </c>
      <c r="C10" s="18">
        <f>(2798.0/B10*100)</f>
        <v/>
      </c>
      <c r="D10" s="19" t="n">
        <v>17260</v>
      </c>
      <c r="E10" s="18" t="s">
        <v>404</v>
      </c>
      <c r="F10" s="20" t="s">
        <v>404</v>
      </c>
      <c r="G10" s="18" t="n">
        <v>521.87003104</v>
      </c>
      <c r="H10" s="20" t="n">
        <v>11.7827754</v>
      </c>
      <c r="I10" s="18" t="n">
        <v>522.10564439</v>
      </c>
      <c r="J10" s="20" t="n">
        <v>7.14831741</v>
      </c>
      <c r="K10" s="18" t="n">
        <v>514.39399418</v>
      </c>
      <c r="L10" s="20" t="n">
        <v>4.72510596</v>
      </c>
      <c r="M10" s="18" t="n">
        <v>513.85454048</v>
      </c>
      <c r="N10" s="20" t="n">
        <v>5.27144346</v>
      </c>
      <c r="O10" s="18" t="n">
        <v>513.74155317</v>
      </c>
      <c r="P10" s="20" t="n">
        <v>4.7725514</v>
      </c>
      <c r="Q10" s="18" t="s">
        <v>404</v>
      </c>
      <c r="R10" s="20" t="s">
        <v>404</v>
      </c>
      <c r="S10" s="18" t="s">
        <v>404</v>
      </c>
      <c r="T10" s="20" t="s">
        <v>404</v>
      </c>
      <c r="U10" s="18" t="s">
        <v>404</v>
      </c>
      <c r="V10" s="20" t="s">
        <v>404</v>
      </c>
      <c r="W10" s="18" t="s">
        <v>404</v>
      </c>
      <c r="X10" s="20" t="s">
        <v>404</v>
      </c>
      <c r="Y10" s="18" t="n">
        <v>545.9114657699999</v>
      </c>
      <c r="Z10" s="20" t="n">
        <v>12.59722092</v>
      </c>
    </row>
    <row r="11" spans="1:26">
      <c r="A11" s="15" t="s">
        <v>408</v>
      </c>
      <c r="B11" s="17" t="n">
        <v>7053</v>
      </c>
      <c r="C11" s="18">
        <f>(137.0/B11*100)</f>
        <v/>
      </c>
      <c r="D11" s="19" t="n">
        <v>6916</v>
      </c>
      <c r="E11" s="18" t="n">
        <v>385.13393988</v>
      </c>
      <c r="F11" s="20" t="n">
        <v>28.32393304</v>
      </c>
      <c r="G11" s="18" t="n">
        <v>436.43691616</v>
      </c>
      <c r="H11" s="20" t="n">
        <v>16.97711301</v>
      </c>
      <c r="I11" s="18" t="n">
        <v>434.04865124</v>
      </c>
      <c r="J11" s="20" t="n">
        <v>10.43159</v>
      </c>
      <c r="K11" s="18" t="n">
        <v>428.49787505</v>
      </c>
      <c r="L11" s="20" t="n">
        <v>8.680165450000001</v>
      </c>
      <c r="M11" s="18" t="n">
        <v>420.51739469</v>
      </c>
      <c r="N11" s="20" t="n">
        <v>5.9298034</v>
      </c>
      <c r="O11" s="18" t="n">
        <v>415.44080149</v>
      </c>
      <c r="P11" s="20" t="n">
        <v>7.6185559</v>
      </c>
      <c r="Q11" s="18" t="s">
        <v>404</v>
      </c>
      <c r="R11" s="20" t="s">
        <v>404</v>
      </c>
      <c r="S11" s="18" t="s">
        <v>404</v>
      </c>
      <c r="T11" s="20" t="s">
        <v>404</v>
      </c>
      <c r="U11" s="18" t="s">
        <v>404</v>
      </c>
      <c r="V11" s="20" t="s">
        <v>404</v>
      </c>
      <c r="W11" s="18" t="s">
        <v>404</v>
      </c>
      <c r="X11" s="20" t="s">
        <v>404</v>
      </c>
      <c r="Y11" s="18" t="n">
        <v>424.21216757</v>
      </c>
      <c r="Z11" s="20" t="n">
        <v>14.17909431</v>
      </c>
    </row>
    <row r="12" spans="1:26">
      <c r="A12" s="15" t="s">
        <v>409</v>
      </c>
      <c r="B12" s="17" t="n">
        <v>6894</v>
      </c>
      <c r="C12" s="18">
        <f>(106.0/B12*100)</f>
        <v/>
      </c>
      <c r="D12" s="19" t="n">
        <v>6788</v>
      </c>
      <c r="E12" s="18" t="n">
        <v>483.42450816</v>
      </c>
      <c r="F12" s="20" t="n">
        <v>19.58897921</v>
      </c>
      <c r="G12" s="18" t="n">
        <v>512.60754518</v>
      </c>
      <c r="H12" s="20" t="n">
        <v>27.07568265</v>
      </c>
      <c r="I12" s="18" t="n">
        <v>501.79594477</v>
      </c>
      <c r="J12" s="20" t="n">
        <v>6.77712707</v>
      </c>
      <c r="K12" s="18" t="n">
        <v>492.36940868</v>
      </c>
      <c r="L12" s="20" t="n">
        <v>4.80420215</v>
      </c>
      <c r="M12" s="18" t="n">
        <v>485.19998308</v>
      </c>
      <c r="N12" s="20" t="n">
        <v>11.61934903</v>
      </c>
      <c r="O12" s="18" t="n">
        <v>479.69529962</v>
      </c>
      <c r="P12" s="20" t="n">
        <v>7.954124</v>
      </c>
      <c r="Q12" s="18" t="s">
        <v>404</v>
      </c>
      <c r="R12" s="20" t="s">
        <v>404</v>
      </c>
      <c r="S12" s="18" t="s">
        <v>404</v>
      </c>
      <c r="T12" s="20" t="s">
        <v>404</v>
      </c>
      <c r="U12" s="18" t="s">
        <v>404</v>
      </c>
      <c r="V12" s="20" t="s">
        <v>404</v>
      </c>
      <c r="W12" s="18" t="s">
        <v>404</v>
      </c>
      <c r="X12" s="20" t="s">
        <v>404</v>
      </c>
      <c r="Y12" s="18" t="n">
        <v>479.51582667</v>
      </c>
      <c r="Z12" s="20" t="n">
        <v>22.0672241</v>
      </c>
    </row>
    <row r="13" spans="1:26">
      <c r="A13" s="15" t="s">
        <v>410</v>
      </c>
      <c r="B13" s="17" t="n">
        <v>7161</v>
      </c>
      <c r="C13" s="18">
        <f>(1175.0/B13*100)</f>
        <v/>
      </c>
      <c r="D13" s="19" t="n">
        <v>5986</v>
      </c>
      <c r="E13" s="18" t="s">
        <v>404</v>
      </c>
      <c r="F13" s="20" t="s">
        <v>404</v>
      </c>
      <c r="G13" s="18" t="n">
        <v>495.59807378</v>
      </c>
      <c r="H13" s="20" t="n">
        <v>10.20560225</v>
      </c>
      <c r="I13" s="18" t="n">
        <v>506.66186915</v>
      </c>
      <c r="J13" s="20" t="n">
        <v>6.85039529</v>
      </c>
      <c r="K13" s="18" t="n">
        <v>511.98743825</v>
      </c>
      <c r="L13" s="20" t="n">
        <v>4.38697337</v>
      </c>
      <c r="M13" s="18" t="n">
        <v>511.38484356</v>
      </c>
      <c r="N13" s="20" t="n">
        <v>4.02479427</v>
      </c>
      <c r="O13" s="18" t="n">
        <v>511.29406483</v>
      </c>
      <c r="P13" s="20" t="n">
        <v>5.14924735</v>
      </c>
      <c r="Q13" s="18" t="s">
        <v>404</v>
      </c>
      <c r="R13" s="20" t="s">
        <v>404</v>
      </c>
      <c r="S13" s="18" t="s">
        <v>404</v>
      </c>
      <c r="T13" s="20" t="s">
        <v>404</v>
      </c>
      <c r="U13" s="18" t="s">
        <v>404</v>
      </c>
      <c r="V13" s="20" t="s">
        <v>404</v>
      </c>
      <c r="W13" s="18" t="s">
        <v>404</v>
      </c>
      <c r="X13" s="20" t="s">
        <v>404</v>
      </c>
      <c r="Y13" s="18" t="n">
        <v>507.84301079</v>
      </c>
      <c r="Z13" s="20" t="n">
        <v>6.83083564</v>
      </c>
    </row>
    <row r="14" spans="1:26">
      <c r="A14" s="15" t="s">
        <v>411</v>
      </c>
      <c r="B14" s="17" t="n">
        <v>5587</v>
      </c>
      <c r="C14" s="18">
        <f>(0.0/B14*100)</f>
        <v/>
      </c>
      <c r="D14" s="19" t="n">
        <v>5587</v>
      </c>
      <c r="E14" s="18" t="s">
        <v>404</v>
      </c>
      <c r="F14" s="20" t="s">
        <v>404</v>
      </c>
      <c r="G14" s="18" t="n">
        <v>490.76601031</v>
      </c>
      <c r="H14" s="20" t="n">
        <v>10.06238489</v>
      </c>
      <c r="I14" s="18" t="n">
        <v>524.98173495</v>
      </c>
      <c r="J14" s="20" t="n">
        <v>3.31447921</v>
      </c>
      <c r="K14" s="18" t="n">
        <v>517.86389088</v>
      </c>
      <c r="L14" s="20" t="n">
        <v>5.07278832</v>
      </c>
      <c r="M14" s="18" t="n">
        <v>519.36562235</v>
      </c>
      <c r="N14" s="20" t="n">
        <v>3.9267813</v>
      </c>
      <c r="O14" s="18" t="n">
        <v>516.87539283</v>
      </c>
      <c r="P14" s="20" t="n">
        <v>5.16613396</v>
      </c>
      <c r="Q14" s="18" t="s">
        <v>404</v>
      </c>
      <c r="R14" s="20" t="s">
        <v>404</v>
      </c>
      <c r="S14" s="18" t="s">
        <v>404</v>
      </c>
      <c r="T14" s="20" t="s">
        <v>404</v>
      </c>
      <c r="U14" s="18" t="s">
        <v>404</v>
      </c>
      <c r="V14" s="20" t="s">
        <v>404</v>
      </c>
      <c r="W14" s="18" t="s">
        <v>404</v>
      </c>
      <c r="X14" s="20" t="s">
        <v>404</v>
      </c>
      <c r="Y14" s="18" t="n">
        <v>521.18949384</v>
      </c>
      <c r="Z14" s="20" t="n">
        <v>15.62217758</v>
      </c>
    </row>
    <row r="15" spans="1:26">
      <c r="A15" s="15" t="s">
        <v>412</v>
      </c>
      <c r="B15" s="17" t="n">
        <v>5882</v>
      </c>
      <c r="C15" s="18">
        <f>(0.0/B15*100)</f>
        <v/>
      </c>
      <c r="D15" s="19" t="n">
        <v>5882</v>
      </c>
      <c r="E15" s="18" t="s">
        <v>404</v>
      </c>
      <c r="F15" s="20" t="s">
        <v>404</v>
      </c>
      <c r="G15" s="18" t="n">
        <v>552.81522309</v>
      </c>
      <c r="H15" s="20" t="n">
        <v>10.06150739</v>
      </c>
      <c r="I15" s="18" t="n">
        <v>505.5884395</v>
      </c>
      <c r="J15" s="20" t="n">
        <v>7.69327879</v>
      </c>
      <c r="K15" s="18" t="n">
        <v>510.80647066</v>
      </c>
      <c r="L15" s="20" t="n">
        <v>4.04374011</v>
      </c>
      <c r="M15" s="18" t="n">
        <v>510.2576027</v>
      </c>
      <c r="N15" s="20" t="n">
        <v>4.12949928</v>
      </c>
      <c r="O15" s="18" t="n">
        <v>511.73747413</v>
      </c>
      <c r="P15" s="20" t="n">
        <v>4.90751462</v>
      </c>
      <c r="Q15" s="18" t="s">
        <v>404</v>
      </c>
      <c r="R15" s="20" t="s">
        <v>404</v>
      </c>
      <c r="S15" s="18" t="s">
        <v>404</v>
      </c>
      <c r="T15" s="20" t="s">
        <v>404</v>
      </c>
      <c r="U15" s="18" t="s">
        <v>404</v>
      </c>
      <c r="V15" s="20" t="s">
        <v>404</v>
      </c>
      <c r="W15" s="18" t="s">
        <v>404</v>
      </c>
      <c r="X15" s="20" t="s">
        <v>404</v>
      </c>
      <c r="Y15" s="18" t="n">
        <v>527.53558387</v>
      </c>
      <c r="Z15" s="20" t="n">
        <v>20.88187106</v>
      </c>
    </row>
    <row r="16" spans="1:26">
      <c r="A16" s="15" t="s">
        <v>413</v>
      </c>
      <c r="B16" s="17" t="n">
        <v>6108</v>
      </c>
      <c r="C16" s="18">
        <f>(364.0/B16*100)</f>
        <v/>
      </c>
      <c r="D16" s="19" t="n">
        <v>5744</v>
      </c>
      <c r="E16" s="18" t="n">
        <v>464.30696468</v>
      </c>
      <c r="F16" s="20" t="n">
        <v>20.90903389</v>
      </c>
      <c r="G16" s="18" t="n">
        <v>508.49509849</v>
      </c>
      <c r="H16" s="20" t="n">
        <v>14.44356436</v>
      </c>
      <c r="I16" s="18" t="n">
        <v>498.62078584</v>
      </c>
      <c r="J16" s="20" t="n">
        <v>6.40896359</v>
      </c>
      <c r="K16" s="18" t="n">
        <v>492.70954686</v>
      </c>
      <c r="L16" s="20" t="n">
        <v>6.11594964</v>
      </c>
      <c r="M16" s="18" t="n">
        <v>483.45081643</v>
      </c>
      <c r="N16" s="20" t="n">
        <v>19.74471997</v>
      </c>
      <c r="O16" s="18" t="n">
        <v>510.16788191</v>
      </c>
      <c r="P16" s="20" t="n">
        <v>15.83225876</v>
      </c>
      <c r="Q16" s="18" t="s">
        <v>404</v>
      </c>
      <c r="R16" s="20" t="s">
        <v>404</v>
      </c>
      <c r="S16" s="18" t="s">
        <v>404</v>
      </c>
      <c r="T16" s="20" t="s">
        <v>404</v>
      </c>
      <c r="U16" s="18" t="s">
        <v>404</v>
      </c>
      <c r="V16" s="20" t="s">
        <v>404</v>
      </c>
      <c r="W16" s="18" t="s">
        <v>404</v>
      </c>
      <c r="X16" s="20" t="s">
        <v>404</v>
      </c>
      <c r="Y16" s="18" t="n">
        <v>471.8900011</v>
      </c>
      <c r="Z16" s="20" t="n">
        <v>21.40456015</v>
      </c>
    </row>
    <row r="17" spans="1:26">
      <c r="A17" s="15" t="s">
        <v>414</v>
      </c>
      <c r="B17" s="17" t="n">
        <v>6504</v>
      </c>
      <c r="C17" s="18">
        <f>(1325.0/B17*100)</f>
        <v/>
      </c>
      <c r="D17" s="19" t="n">
        <v>5179</v>
      </c>
      <c r="E17" s="18" t="s">
        <v>404</v>
      </c>
      <c r="F17" s="20" t="s">
        <v>404</v>
      </c>
      <c r="G17" s="18" t="n">
        <v>498.92588568</v>
      </c>
      <c r="H17" s="20" t="n">
        <v>54.7422744</v>
      </c>
      <c r="I17" s="18" t="n">
        <v>507.21300446</v>
      </c>
      <c r="J17" s="20" t="n">
        <v>9.660853619999999</v>
      </c>
      <c r="K17" s="18" t="n">
        <v>508.48918571</v>
      </c>
      <c r="L17" s="20" t="n">
        <v>8.833424750000001</v>
      </c>
      <c r="M17" s="18" t="n">
        <v>502.76764051</v>
      </c>
      <c r="N17" s="20" t="n">
        <v>9.0219714</v>
      </c>
      <c r="O17" s="18" t="n">
        <v>498.36103244</v>
      </c>
      <c r="P17" s="20" t="n">
        <v>8.515924760000001</v>
      </c>
      <c r="Q17" s="18" t="s">
        <v>404</v>
      </c>
      <c r="R17" s="20" t="s">
        <v>404</v>
      </c>
      <c r="S17" s="18" t="s">
        <v>404</v>
      </c>
      <c r="T17" s="20" t="s">
        <v>404</v>
      </c>
      <c r="U17" s="18" t="s">
        <v>404</v>
      </c>
      <c r="V17" s="20" t="s">
        <v>404</v>
      </c>
      <c r="W17" s="18" t="s">
        <v>404</v>
      </c>
      <c r="X17" s="20" t="s">
        <v>404</v>
      </c>
      <c r="Y17" s="18" t="n">
        <v>549.37791778</v>
      </c>
      <c r="Z17" s="20" t="n">
        <v>14.10829472</v>
      </c>
    </row>
    <row r="18" spans="1:26">
      <c r="A18" s="15" t="s">
        <v>415</v>
      </c>
      <c r="B18" s="17" t="n">
        <v>5532</v>
      </c>
      <c r="C18" s="18">
        <f>(0.0/B18*100)</f>
        <v/>
      </c>
      <c r="D18" s="19" t="n">
        <v>5532</v>
      </c>
      <c r="E18" s="18" t="s">
        <v>404</v>
      </c>
      <c r="F18" s="20" t="s">
        <v>404</v>
      </c>
      <c r="G18" s="18" t="n">
        <v>463.55673146</v>
      </c>
      <c r="H18" s="20" t="n">
        <v>34.78458975</v>
      </c>
      <c r="I18" s="18" t="n">
        <v>463.24083979</v>
      </c>
      <c r="J18" s="20" t="n">
        <v>11.66564103</v>
      </c>
      <c r="K18" s="18" t="n">
        <v>451.31786243</v>
      </c>
      <c r="L18" s="20" t="n">
        <v>6.69387036</v>
      </c>
      <c r="M18" s="18" t="n">
        <v>448.41032364</v>
      </c>
      <c r="N18" s="20" t="n">
        <v>9.22711483</v>
      </c>
      <c r="O18" s="18" t="n">
        <v>454.32643195</v>
      </c>
      <c r="P18" s="20" t="n">
        <v>8.18180091</v>
      </c>
      <c r="Q18" s="18" t="s">
        <v>404</v>
      </c>
      <c r="R18" s="20" t="s">
        <v>404</v>
      </c>
      <c r="S18" s="18" t="s">
        <v>404</v>
      </c>
      <c r="T18" s="20" t="s">
        <v>404</v>
      </c>
      <c r="U18" s="18" t="s">
        <v>404</v>
      </c>
      <c r="V18" s="20" t="s">
        <v>404</v>
      </c>
      <c r="W18" s="18" t="s">
        <v>404</v>
      </c>
      <c r="X18" s="20" t="s">
        <v>404</v>
      </c>
      <c r="Y18" s="18" t="n">
        <v>464.61608175</v>
      </c>
      <c r="Z18" s="20" t="n">
        <v>23.18201646</v>
      </c>
    </row>
    <row r="19" spans="1:26">
      <c r="A19" s="15" t="s">
        <v>416</v>
      </c>
      <c r="B19" s="17" t="n">
        <v>5658</v>
      </c>
      <c r="C19" s="18">
        <f>(327.0/B19*100)</f>
        <v/>
      </c>
      <c r="D19" s="19" t="n">
        <v>5331</v>
      </c>
      <c r="E19" s="18" t="n">
        <v>491.72008614</v>
      </c>
      <c r="F19" s="20" t="n">
        <v>8.83327596</v>
      </c>
      <c r="G19" s="18" t="n">
        <v>491.97412089</v>
      </c>
      <c r="H19" s="20" t="n">
        <v>28.7382284</v>
      </c>
      <c r="I19" s="18" t="n">
        <v>471.09615657</v>
      </c>
      <c r="J19" s="20" t="n">
        <v>8.20991233</v>
      </c>
      <c r="K19" s="18" t="n">
        <v>474.12103686</v>
      </c>
      <c r="L19" s="20" t="n">
        <v>7.41065748</v>
      </c>
      <c r="M19" s="18" t="n">
        <v>498.32728754</v>
      </c>
      <c r="N19" s="20" t="n">
        <v>9.8608856</v>
      </c>
      <c r="O19" s="18" t="n">
        <v>459.52953298</v>
      </c>
      <c r="P19" s="20" t="n">
        <v>15.67456958</v>
      </c>
      <c r="Q19" s="18" t="s">
        <v>404</v>
      </c>
      <c r="R19" s="20" t="s">
        <v>404</v>
      </c>
      <c r="S19" s="18" t="s">
        <v>404</v>
      </c>
      <c r="T19" s="20" t="s">
        <v>404</v>
      </c>
      <c r="U19" s="18" t="s">
        <v>404</v>
      </c>
      <c r="V19" s="20" t="s">
        <v>404</v>
      </c>
      <c r="W19" s="18" t="s">
        <v>404</v>
      </c>
      <c r="X19" s="20" t="s">
        <v>404</v>
      </c>
      <c r="Y19" s="18" t="n">
        <v>501.45691773</v>
      </c>
      <c r="Z19" s="20" t="n">
        <v>19.08864085</v>
      </c>
    </row>
    <row r="20" spans="1:26">
      <c r="A20" s="15" t="s">
        <v>417</v>
      </c>
      <c r="B20" s="17" t="n">
        <v>3371</v>
      </c>
      <c r="C20" s="18">
        <f>(24.0/B20*100)</f>
        <v/>
      </c>
      <c r="D20" s="19" t="n">
        <v>3347</v>
      </c>
      <c r="E20" s="18" t="s">
        <v>404</v>
      </c>
      <c r="F20" s="20" t="s">
        <v>404</v>
      </c>
      <c r="G20" s="18" t="n">
        <v>497.93603253</v>
      </c>
      <c r="H20" s="20" t="n">
        <v>10.59785616</v>
      </c>
      <c r="I20" s="18" t="n">
        <v>489.40596714</v>
      </c>
      <c r="J20" s="20" t="n">
        <v>4.85457162</v>
      </c>
      <c r="K20" s="18" t="n">
        <v>489.89907082</v>
      </c>
      <c r="L20" s="20" t="n">
        <v>2.99775998</v>
      </c>
      <c r="M20" s="18" t="n">
        <v>482.68415685</v>
      </c>
      <c r="N20" s="20" t="n">
        <v>3.81195572</v>
      </c>
      <c r="O20" s="18" t="n">
        <v>491.74919912</v>
      </c>
      <c r="P20" s="20" t="n">
        <v>3.90498696</v>
      </c>
      <c r="Q20" s="18" t="s">
        <v>404</v>
      </c>
      <c r="R20" s="20" t="s">
        <v>404</v>
      </c>
      <c r="S20" s="18" t="s">
        <v>404</v>
      </c>
      <c r="T20" s="20" t="s">
        <v>404</v>
      </c>
      <c r="U20" s="18" t="s">
        <v>404</v>
      </c>
      <c r="V20" s="20" t="s">
        <v>404</v>
      </c>
      <c r="W20" s="18" t="s">
        <v>404</v>
      </c>
      <c r="X20" s="20" t="s">
        <v>404</v>
      </c>
      <c r="Y20" s="18" t="n">
        <v>460.39921274</v>
      </c>
      <c r="Z20" s="20" t="n">
        <v>13.34292623</v>
      </c>
    </row>
    <row r="21" spans="1:26">
      <c r="A21" s="15" t="s">
        <v>418</v>
      </c>
      <c r="B21" s="17" t="n">
        <v>5741</v>
      </c>
      <c r="C21" s="18">
        <f>(0.0/B21*100)</f>
        <v/>
      </c>
      <c r="D21" s="19" t="n">
        <v>5741</v>
      </c>
      <c r="E21" s="18" t="s">
        <v>404</v>
      </c>
      <c r="F21" s="20" t="s">
        <v>404</v>
      </c>
      <c r="G21" s="18" t="n">
        <v>483.07058269</v>
      </c>
      <c r="H21" s="20" t="n">
        <v>10.58057302</v>
      </c>
      <c r="I21" s="18" t="n">
        <v>507.02334856</v>
      </c>
      <c r="J21" s="20" t="n">
        <v>4.34439434</v>
      </c>
      <c r="K21" s="18" t="n">
        <v>505.35311847</v>
      </c>
      <c r="L21" s="20" t="n">
        <v>6.15506985</v>
      </c>
      <c r="M21" s="18" t="n">
        <v>502.64663075</v>
      </c>
      <c r="N21" s="20" t="n">
        <v>5.54051905</v>
      </c>
      <c r="O21" s="18" t="n">
        <v>503.67376238</v>
      </c>
      <c r="P21" s="20" t="n">
        <v>4.53787632</v>
      </c>
      <c r="Q21" s="18" t="s">
        <v>404</v>
      </c>
      <c r="R21" s="20" t="s">
        <v>404</v>
      </c>
      <c r="S21" s="18" t="s">
        <v>404</v>
      </c>
      <c r="T21" s="20" t="s">
        <v>404</v>
      </c>
      <c r="U21" s="18" t="s">
        <v>404</v>
      </c>
      <c r="V21" s="20" t="s">
        <v>404</v>
      </c>
      <c r="W21" s="18" t="s">
        <v>404</v>
      </c>
      <c r="X21" s="20" t="s">
        <v>404</v>
      </c>
      <c r="Y21" s="18" t="n">
        <v>498.73627398</v>
      </c>
      <c r="Z21" s="20" t="n">
        <v>7.41247862</v>
      </c>
    </row>
    <row r="22" spans="1:26">
      <c r="A22" s="15" t="s">
        <v>419</v>
      </c>
      <c r="B22" s="17" t="n">
        <v>6598</v>
      </c>
      <c r="C22" s="18">
        <f>(0.0/B22*100)</f>
        <v/>
      </c>
      <c r="D22" s="19" t="n">
        <v>6598</v>
      </c>
      <c r="E22" s="18" t="s">
        <v>404</v>
      </c>
      <c r="F22" s="20" t="s">
        <v>404</v>
      </c>
      <c r="G22" s="18" t="n">
        <v>507.93815589</v>
      </c>
      <c r="H22" s="20" t="n">
        <v>18.68517986</v>
      </c>
      <c r="I22" s="18" t="n">
        <v>483.29187006</v>
      </c>
      <c r="J22" s="20" t="n">
        <v>8.25366779</v>
      </c>
      <c r="K22" s="18" t="n">
        <v>469.91639637</v>
      </c>
      <c r="L22" s="20" t="n">
        <v>10.18217481</v>
      </c>
      <c r="M22" s="18" t="n">
        <v>461.48362612</v>
      </c>
      <c r="N22" s="20" t="n">
        <v>10.77321665</v>
      </c>
      <c r="O22" s="18" t="n">
        <v>444.30089603</v>
      </c>
      <c r="P22" s="20" t="n">
        <v>10.94223192</v>
      </c>
      <c r="Q22" s="18" t="s">
        <v>404</v>
      </c>
      <c r="R22" s="20" t="s">
        <v>404</v>
      </c>
      <c r="S22" s="18" t="s">
        <v>404</v>
      </c>
      <c r="T22" s="20" t="s">
        <v>404</v>
      </c>
      <c r="U22" s="18" t="s">
        <v>404</v>
      </c>
      <c r="V22" s="20" t="s">
        <v>404</v>
      </c>
      <c r="W22" s="18" t="s">
        <v>404</v>
      </c>
      <c r="X22" s="20" t="s">
        <v>404</v>
      </c>
      <c r="Y22" s="18" t="n">
        <v>469.10107148</v>
      </c>
      <c r="Z22" s="20" t="n">
        <v>19.56009559</v>
      </c>
    </row>
    <row r="23" spans="1:26">
      <c r="A23" s="15" t="s">
        <v>420</v>
      </c>
      <c r="B23" s="17" t="n">
        <v>11583</v>
      </c>
      <c r="C23" s="18">
        <f>(3123.0/B23*100)</f>
        <v/>
      </c>
      <c r="D23" s="19" t="n">
        <v>8460</v>
      </c>
      <c r="E23" s="18" t="n">
        <v>515.35161325</v>
      </c>
      <c r="F23" s="20" t="n">
        <v>40.25160191</v>
      </c>
      <c r="G23" s="18" t="n">
        <v>514.93438479</v>
      </c>
      <c r="H23" s="20" t="n">
        <v>21.36108111</v>
      </c>
      <c r="I23" s="18" t="n">
        <v>495.02508643</v>
      </c>
      <c r="J23" s="20" t="n">
        <v>7.11777494</v>
      </c>
      <c r="K23" s="18" t="n">
        <v>487.88696753</v>
      </c>
      <c r="L23" s="20" t="n">
        <v>8.53872074</v>
      </c>
      <c r="M23" s="18" t="n">
        <v>486.7188319</v>
      </c>
      <c r="N23" s="20" t="n">
        <v>10.94780713</v>
      </c>
      <c r="O23" s="18" t="n">
        <v>485.39384789</v>
      </c>
      <c r="P23" s="20" t="n">
        <v>10.55574277</v>
      </c>
      <c r="Q23" s="18" t="s">
        <v>404</v>
      </c>
      <c r="R23" s="20" t="s">
        <v>404</v>
      </c>
      <c r="S23" s="18" t="s">
        <v>404</v>
      </c>
      <c r="T23" s="20" t="s">
        <v>404</v>
      </c>
      <c r="U23" s="18" t="s">
        <v>404</v>
      </c>
      <c r="V23" s="20" t="s">
        <v>404</v>
      </c>
      <c r="W23" s="18" t="s">
        <v>404</v>
      </c>
      <c r="X23" s="20" t="s">
        <v>404</v>
      </c>
      <c r="Y23" s="18" t="n">
        <v>496.53783327</v>
      </c>
      <c r="Z23" s="20" t="n">
        <v>16.6219202</v>
      </c>
    </row>
    <row r="24" spans="1:26">
      <c r="A24" s="15" t="s">
        <v>421</v>
      </c>
      <c r="B24" s="17" t="n">
        <v>6647</v>
      </c>
      <c r="C24" s="18">
        <f>(0.0/B24*100)</f>
        <v/>
      </c>
      <c r="D24" s="19" t="n">
        <v>6647</v>
      </c>
      <c r="E24" s="18" t="n">
        <v>506.1744325</v>
      </c>
      <c r="F24" s="20" t="n">
        <v>18.76961207</v>
      </c>
      <c r="G24" s="18" t="n">
        <v>541.06336498</v>
      </c>
      <c r="H24" s="20" t="n">
        <v>11.72739426</v>
      </c>
      <c r="I24" s="18" t="n">
        <v>541.8350289</v>
      </c>
      <c r="J24" s="20" t="n">
        <v>13.77330749</v>
      </c>
      <c r="K24" s="18" t="n">
        <v>523.8195312300001</v>
      </c>
      <c r="L24" s="20" t="n">
        <v>5.75645355</v>
      </c>
      <c r="M24" s="18" t="n">
        <v>547.08053119</v>
      </c>
      <c r="N24" s="20" t="n">
        <v>8.216656520000001</v>
      </c>
      <c r="O24" s="18" t="n">
        <v>548.82164544</v>
      </c>
      <c r="P24" s="20" t="n">
        <v>26.6090992</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377.95137857</v>
      </c>
      <c r="F25" s="20" t="n">
        <v>16.24208562</v>
      </c>
      <c r="G25" s="18" t="n">
        <v>518.0329698199999</v>
      </c>
      <c r="H25" s="20" t="n">
        <v>17.22706874</v>
      </c>
      <c r="I25" s="18" t="n">
        <v>530.50377586</v>
      </c>
      <c r="J25" s="20" t="n">
        <v>14.00541658</v>
      </c>
      <c r="K25" s="18" t="n">
        <v>527.87909199</v>
      </c>
      <c r="L25" s="20" t="n">
        <v>6.00608862</v>
      </c>
      <c r="M25" s="18" t="n">
        <v>513.68627226</v>
      </c>
      <c r="N25" s="20" t="n">
        <v>6.12791627</v>
      </c>
      <c r="O25" s="18" t="n">
        <v>552.1597636400001</v>
      </c>
      <c r="P25" s="20" t="n">
        <v>10.94482216</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s">
        <v>404</v>
      </c>
      <c r="F26" s="20" t="s">
        <v>404</v>
      </c>
      <c r="G26" s="18" t="n">
        <v>492.75050981</v>
      </c>
      <c r="H26" s="20" t="n">
        <v>8.64264077</v>
      </c>
      <c r="I26" s="18" t="n">
        <v>492.78395914</v>
      </c>
      <c r="J26" s="20" t="n">
        <v>2.81232438</v>
      </c>
      <c r="K26" s="18" t="n">
        <v>476.56805941</v>
      </c>
      <c r="L26" s="20" t="n">
        <v>3.53633166</v>
      </c>
      <c r="M26" s="18" t="n">
        <v>475.66280748</v>
      </c>
      <c r="N26" s="20" t="n">
        <v>4.39415896</v>
      </c>
      <c r="O26" s="18" t="n">
        <v>477.49885077</v>
      </c>
      <c r="P26" s="20" t="n">
        <v>6.6908659</v>
      </c>
      <c r="Q26" s="18" t="s">
        <v>404</v>
      </c>
      <c r="R26" s="20" t="s">
        <v>404</v>
      </c>
      <c r="S26" s="18" t="s">
        <v>404</v>
      </c>
      <c r="T26" s="20" t="s">
        <v>404</v>
      </c>
      <c r="U26" s="18" t="s">
        <v>404</v>
      </c>
      <c r="V26" s="20" t="s">
        <v>404</v>
      </c>
      <c r="W26" s="18" t="s">
        <v>404</v>
      </c>
      <c r="X26" s="20" t="s">
        <v>404</v>
      </c>
      <c r="Y26" s="18" t="n">
        <v>471.61633976</v>
      </c>
      <c r="Z26" s="20" t="n">
        <v>12.5474991</v>
      </c>
    </row>
    <row r="27" spans="1:26">
      <c r="A27" s="15" t="s">
        <v>424</v>
      </c>
      <c r="B27" s="17" t="n">
        <v>5299</v>
      </c>
      <c r="C27" s="18">
        <f>(0.0/B27*100)</f>
        <v/>
      </c>
      <c r="D27" s="19" t="n">
        <v>5299</v>
      </c>
      <c r="E27" s="18" t="s">
        <v>404</v>
      </c>
      <c r="F27" s="20" t="s">
        <v>404</v>
      </c>
      <c r="G27" s="18" t="n">
        <v>465.36415919</v>
      </c>
      <c r="H27" s="20" t="n">
        <v>2.38064199</v>
      </c>
      <c r="I27" s="18" t="n">
        <v>476.79051707</v>
      </c>
      <c r="J27" s="20" t="n">
        <v>2.17806389</v>
      </c>
      <c r="K27" s="18" t="n">
        <v>498.41733559</v>
      </c>
      <c r="L27" s="20" t="n">
        <v>2.27023237</v>
      </c>
      <c r="M27" s="18" t="n">
        <v>502.48418757</v>
      </c>
      <c r="N27" s="20" t="n">
        <v>3.82537274</v>
      </c>
      <c r="O27" s="18" t="n">
        <v>516.16639355</v>
      </c>
      <c r="P27" s="20" t="n">
        <v>4.53717605</v>
      </c>
      <c r="Q27" s="18" t="s">
        <v>404</v>
      </c>
      <c r="R27" s="20" t="s">
        <v>404</v>
      </c>
      <c r="S27" s="18" t="s">
        <v>404</v>
      </c>
      <c r="T27" s="20" t="s">
        <v>404</v>
      </c>
      <c r="U27" s="18" t="s">
        <v>404</v>
      </c>
      <c r="V27" s="20" t="s">
        <v>404</v>
      </c>
      <c r="W27" s="18" t="s">
        <v>404</v>
      </c>
      <c r="X27" s="20" t="s">
        <v>404</v>
      </c>
      <c r="Y27" s="18" t="n">
        <v>520.29985346</v>
      </c>
      <c r="Z27" s="20" t="n">
        <v>5.13008479</v>
      </c>
    </row>
    <row r="28" spans="1:26">
      <c r="A28" s="15" t="s">
        <v>425</v>
      </c>
      <c r="B28" s="17" t="n">
        <v>7568</v>
      </c>
      <c r="C28" s="18">
        <f>(0.0/B28*100)</f>
        <v/>
      </c>
      <c r="D28" s="19" t="n">
        <v>7568</v>
      </c>
      <c r="E28" s="18" t="n">
        <v>407.02390952</v>
      </c>
      <c r="F28" s="20" t="n">
        <v>10.21878746</v>
      </c>
      <c r="G28" s="18" t="n">
        <v>443.82009149</v>
      </c>
      <c r="H28" s="20" t="n">
        <v>8.042775819999999</v>
      </c>
      <c r="I28" s="18" t="n">
        <v>434.28848375</v>
      </c>
      <c r="J28" s="20" t="n">
        <v>5.09228058</v>
      </c>
      <c r="K28" s="18" t="n">
        <v>401.16802534</v>
      </c>
      <c r="L28" s="20" t="n">
        <v>4.43670043</v>
      </c>
      <c r="M28" s="18" t="n">
        <v>390.99791123</v>
      </c>
      <c r="N28" s="20" t="n">
        <v>7.43194098</v>
      </c>
      <c r="O28" s="18" t="n">
        <v>393.64556095</v>
      </c>
      <c r="P28" s="20" t="n">
        <v>5.52562559</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448.27816805</v>
      </c>
      <c r="F29" s="20" t="n">
        <v>13.46603685</v>
      </c>
      <c r="G29" s="18" t="n">
        <v>572.11144312</v>
      </c>
      <c r="H29" s="20" t="n">
        <v>16.37667939</v>
      </c>
      <c r="I29" s="18" t="n">
        <v>513.99049902</v>
      </c>
      <c r="J29" s="20" t="n">
        <v>8.52795852</v>
      </c>
      <c r="K29" s="18" t="n">
        <v>515.68279794</v>
      </c>
      <c r="L29" s="20" t="n">
        <v>9.3658964</v>
      </c>
      <c r="M29" s="18" t="n">
        <v>505.01354013</v>
      </c>
      <c r="N29" s="20" t="n">
        <v>21.85919844</v>
      </c>
      <c r="O29" s="18" t="n">
        <v>495.71711332</v>
      </c>
      <c r="P29" s="20" t="n">
        <v>24.83558912</v>
      </c>
      <c r="Q29" s="18" t="s">
        <v>404</v>
      </c>
      <c r="R29" s="20" t="s">
        <v>404</v>
      </c>
      <c r="S29" s="18" t="s">
        <v>404</v>
      </c>
      <c r="T29" s="20" t="s">
        <v>404</v>
      </c>
      <c r="U29" s="18" t="s">
        <v>404</v>
      </c>
      <c r="V29" s="20" t="s">
        <v>404</v>
      </c>
      <c r="W29" s="18" t="s">
        <v>404</v>
      </c>
      <c r="X29" s="20" t="s">
        <v>404</v>
      </c>
      <c r="Y29" s="18" t="n">
        <v>495.81982959</v>
      </c>
      <c r="Z29" s="20" t="n">
        <v>13.04342581</v>
      </c>
    </row>
    <row r="30" spans="1:26">
      <c r="A30" s="15" t="s">
        <v>427</v>
      </c>
      <c r="B30" s="17" t="n">
        <v>4520</v>
      </c>
      <c r="C30" s="18">
        <f>(945.0/B30*100)</f>
        <v/>
      </c>
      <c r="D30" s="19" t="n">
        <v>3575</v>
      </c>
      <c r="E30" s="18" t="n">
        <v>518.41233333</v>
      </c>
      <c r="F30" s="20" t="n">
        <v>11.56802399</v>
      </c>
      <c r="G30" s="18" t="n">
        <v>503.11216855</v>
      </c>
      <c r="H30" s="20" t="n">
        <v>16.42155954</v>
      </c>
      <c r="I30" s="18" t="n">
        <v>496.40776481</v>
      </c>
      <c r="J30" s="20" t="n">
        <v>9.05054762</v>
      </c>
      <c r="K30" s="18" t="n">
        <v>504.97621368</v>
      </c>
      <c r="L30" s="20" t="n">
        <v>4.8895697</v>
      </c>
      <c r="M30" s="18" t="n">
        <v>490.0235794</v>
      </c>
      <c r="N30" s="20" t="n">
        <v>8.32538555</v>
      </c>
      <c r="O30" s="18" t="n">
        <v>478.126844</v>
      </c>
      <c r="P30" s="20" t="n">
        <v>9.46484195</v>
      </c>
      <c r="Q30" s="18" t="s">
        <v>404</v>
      </c>
      <c r="R30" s="20" t="s">
        <v>404</v>
      </c>
      <c r="S30" s="18" t="s">
        <v>404</v>
      </c>
      <c r="T30" s="20" t="s">
        <v>404</v>
      </c>
      <c r="U30" s="18" t="s">
        <v>404</v>
      </c>
      <c r="V30" s="20" t="s">
        <v>404</v>
      </c>
      <c r="W30" s="18" t="s">
        <v>404</v>
      </c>
      <c r="X30" s="20" t="s">
        <v>404</v>
      </c>
      <c r="Y30" s="18" t="n">
        <v>495.01338218</v>
      </c>
      <c r="Z30" s="20" t="n">
        <v>12.04889983</v>
      </c>
    </row>
    <row r="31" spans="1:26">
      <c r="A31" s="15" t="s">
        <v>428</v>
      </c>
      <c r="B31" s="17" t="n">
        <v>5456</v>
      </c>
      <c r="C31" s="18">
        <f>(502.0/B31*100)</f>
        <v/>
      </c>
      <c r="D31" s="19" t="n">
        <v>4954</v>
      </c>
      <c r="E31" s="18" t="n">
        <v>474.52450442</v>
      </c>
      <c r="F31" s="20" t="n">
        <v>11.92568793</v>
      </c>
      <c r="G31" s="18" t="n">
        <v>489.239751</v>
      </c>
      <c r="H31" s="20" t="n">
        <v>8.04786681</v>
      </c>
      <c r="I31" s="18" t="n">
        <v>505.31962589</v>
      </c>
      <c r="J31" s="20" t="n">
        <v>6.20817739</v>
      </c>
      <c r="K31" s="18" t="n">
        <v>503.39535668</v>
      </c>
      <c r="L31" s="20" t="n">
        <v>3.68289303</v>
      </c>
      <c r="M31" s="18" t="n">
        <v>505.48199325</v>
      </c>
      <c r="N31" s="20" t="n">
        <v>4.17362142</v>
      </c>
      <c r="O31" s="18" t="n">
        <v>488.75442931</v>
      </c>
      <c r="P31" s="20" t="n">
        <v>5.0486039</v>
      </c>
      <c r="Q31" s="18" t="s">
        <v>404</v>
      </c>
      <c r="R31" s="20" t="s">
        <v>404</v>
      </c>
      <c r="S31" s="18" t="s">
        <v>404</v>
      </c>
      <c r="T31" s="20" t="s">
        <v>404</v>
      </c>
      <c r="U31" s="18" t="s">
        <v>404</v>
      </c>
      <c r="V31" s="20" t="s">
        <v>404</v>
      </c>
      <c r="W31" s="18" t="s">
        <v>404</v>
      </c>
      <c r="X31" s="20" t="s">
        <v>404</v>
      </c>
      <c r="Y31" s="18" t="n">
        <v>500.67894406</v>
      </c>
      <c r="Z31" s="20" t="n">
        <v>8.30291257</v>
      </c>
    </row>
    <row r="32" spans="1:26">
      <c r="A32" s="15" t="s">
        <v>429</v>
      </c>
      <c r="B32" s="17" t="n">
        <v>4478</v>
      </c>
      <c r="C32" s="18">
        <f>(0.0/B32*100)</f>
        <v/>
      </c>
      <c r="D32" s="19" t="n">
        <v>4478</v>
      </c>
      <c r="E32" s="18" t="n">
        <v>491.56097232</v>
      </c>
      <c r="F32" s="20" t="n">
        <v>10.07515902</v>
      </c>
      <c r="G32" s="18" t="n">
        <v>502.09847432</v>
      </c>
      <c r="H32" s="20" t="n">
        <v>7.18492916</v>
      </c>
      <c r="I32" s="18" t="n">
        <v>505.35985463</v>
      </c>
      <c r="J32" s="20" t="n">
        <v>4.50759986</v>
      </c>
      <c r="K32" s="18" t="n">
        <v>502.95227475</v>
      </c>
      <c r="L32" s="20" t="n">
        <v>5.68126239</v>
      </c>
      <c r="M32" s="18" t="n">
        <v>504.95754506</v>
      </c>
      <c r="N32" s="20" t="n">
        <v>8.60287063</v>
      </c>
      <c r="O32" s="18" t="n">
        <v>504.28538898</v>
      </c>
      <c r="P32" s="20" t="n">
        <v>9.044623830000001</v>
      </c>
      <c r="Q32" s="18" t="s">
        <v>404</v>
      </c>
      <c r="R32" s="20" t="s">
        <v>404</v>
      </c>
      <c r="S32" s="18" t="s">
        <v>404</v>
      </c>
      <c r="T32" s="20" t="s">
        <v>404</v>
      </c>
      <c r="U32" s="18" t="s">
        <v>404</v>
      </c>
      <c r="V32" s="20" t="s">
        <v>404</v>
      </c>
      <c r="W32" s="18" t="s">
        <v>404</v>
      </c>
      <c r="X32" s="20" t="s">
        <v>404</v>
      </c>
      <c r="Y32" s="18" t="n">
        <v>523.35377157</v>
      </c>
      <c r="Z32" s="20" t="n">
        <v>23.85867701</v>
      </c>
    </row>
    <row r="33" spans="1:26">
      <c r="A33" s="15" t="s">
        <v>430</v>
      </c>
      <c r="B33" s="17" t="n">
        <v>7325</v>
      </c>
      <c r="C33" s="18">
        <f>(29.0/B33*100)</f>
        <v/>
      </c>
      <c r="D33" s="19" t="n">
        <v>7296</v>
      </c>
      <c r="E33" s="18" t="s">
        <v>404</v>
      </c>
      <c r="F33" s="20" t="s">
        <v>404</v>
      </c>
      <c r="G33" s="18" t="n">
        <v>495.03240864</v>
      </c>
      <c r="H33" s="20" t="n">
        <v>7.27342091</v>
      </c>
      <c r="I33" s="18" t="n">
        <v>513.41137323</v>
      </c>
      <c r="J33" s="20" t="n">
        <v>9.811319340000001</v>
      </c>
      <c r="K33" s="18" t="n">
        <v>479.12739336</v>
      </c>
      <c r="L33" s="20" t="n">
        <v>3.47318277</v>
      </c>
      <c r="M33" s="18" t="n">
        <v>521.23036123</v>
      </c>
      <c r="N33" s="20" t="n">
        <v>13.84874847</v>
      </c>
      <c r="O33" s="18" t="n">
        <v>489.62712581</v>
      </c>
      <c r="P33" s="20" t="n">
        <v>6.32644432</v>
      </c>
      <c r="Q33" s="18" t="s">
        <v>404</v>
      </c>
      <c r="R33" s="20" t="s">
        <v>404</v>
      </c>
      <c r="S33" s="18" t="s">
        <v>404</v>
      </c>
      <c r="T33" s="20" t="s">
        <v>404</v>
      </c>
      <c r="U33" s="18" t="s">
        <v>404</v>
      </c>
      <c r="V33" s="20" t="s">
        <v>404</v>
      </c>
      <c r="W33" s="18" t="s">
        <v>404</v>
      </c>
      <c r="X33" s="20" t="s">
        <v>404</v>
      </c>
      <c r="Y33" s="18" t="n">
        <v>489.1206754</v>
      </c>
      <c r="Z33" s="20" t="n">
        <v>33.53057428</v>
      </c>
    </row>
    <row r="34" spans="1:26">
      <c r="A34" s="15" t="s">
        <v>431</v>
      </c>
      <c r="B34" s="17" t="n">
        <v>6350</v>
      </c>
      <c r="C34" s="18">
        <f>(0.0/B34*100)</f>
        <v/>
      </c>
      <c r="D34" s="19" t="n">
        <v>6350</v>
      </c>
      <c r="E34" s="18" t="n">
        <v>344.10180277</v>
      </c>
      <c r="F34" s="20" t="n">
        <v>12.21575118</v>
      </c>
      <c r="G34" s="18" t="n">
        <v>460.91803649</v>
      </c>
      <c r="H34" s="20" t="n">
        <v>13.41075273</v>
      </c>
      <c r="I34" s="18" t="n">
        <v>486.61452284</v>
      </c>
      <c r="J34" s="20" t="n">
        <v>7.36241393</v>
      </c>
      <c r="K34" s="18" t="n">
        <v>475.82458279</v>
      </c>
      <c r="L34" s="20" t="n">
        <v>5.41065946</v>
      </c>
      <c r="M34" s="18" t="n">
        <v>467.32127143</v>
      </c>
      <c r="N34" s="20" t="n">
        <v>13.71237271</v>
      </c>
      <c r="O34" s="18" t="n">
        <v>464.16307042</v>
      </c>
      <c r="P34" s="20" t="n">
        <v>10.20152932</v>
      </c>
      <c r="Q34" s="18" t="s">
        <v>404</v>
      </c>
      <c r="R34" s="20" t="s">
        <v>404</v>
      </c>
      <c r="S34" s="18" t="s">
        <v>404</v>
      </c>
      <c r="T34" s="20" t="s">
        <v>404</v>
      </c>
      <c r="U34" s="18" t="s">
        <v>404</v>
      </c>
      <c r="V34" s="20" t="s">
        <v>404</v>
      </c>
      <c r="W34" s="18" t="s">
        <v>404</v>
      </c>
      <c r="X34" s="20" t="s">
        <v>404</v>
      </c>
      <c r="Y34" s="18" t="n">
        <v>531.99521315</v>
      </c>
      <c r="Z34" s="20" t="n">
        <v>35.91730208</v>
      </c>
    </row>
    <row r="35" spans="1:26">
      <c r="A35" s="15" t="s">
        <v>432</v>
      </c>
      <c r="B35" s="17" t="n">
        <v>6406</v>
      </c>
      <c r="C35" s="18">
        <f>(443.0/B35*100)</f>
        <v/>
      </c>
      <c r="D35" s="19" t="n">
        <v>5963</v>
      </c>
      <c r="E35" s="18" t="s">
        <v>404</v>
      </c>
      <c r="F35" s="20" t="s">
        <v>404</v>
      </c>
      <c r="G35" s="18" t="n">
        <v>480.81508522</v>
      </c>
      <c r="H35" s="20" t="n">
        <v>5.28660583</v>
      </c>
      <c r="I35" s="18" t="n">
        <v>525.48076767</v>
      </c>
      <c r="J35" s="20" t="n">
        <v>3.45351932</v>
      </c>
      <c r="K35" s="18" t="n">
        <v>520.97805166</v>
      </c>
      <c r="L35" s="20" t="n">
        <v>1.98184684</v>
      </c>
      <c r="M35" s="18" t="n">
        <v>505.18219748</v>
      </c>
      <c r="N35" s="20" t="n">
        <v>4.56141236</v>
      </c>
      <c r="O35" s="18" t="n">
        <v>498.09856958</v>
      </c>
      <c r="P35" s="20" t="n">
        <v>2.7989328</v>
      </c>
      <c r="Q35" s="18" t="s">
        <v>404</v>
      </c>
      <c r="R35" s="20" t="s">
        <v>404</v>
      </c>
      <c r="S35" s="18" t="s">
        <v>404</v>
      </c>
      <c r="T35" s="20" t="s">
        <v>404</v>
      </c>
      <c r="U35" s="18" t="s">
        <v>404</v>
      </c>
      <c r="V35" s="20" t="s">
        <v>404</v>
      </c>
      <c r="W35" s="18" t="s">
        <v>404</v>
      </c>
      <c r="X35" s="20" t="s">
        <v>404</v>
      </c>
      <c r="Y35" s="18" t="n">
        <v>483.20397813</v>
      </c>
      <c r="Z35" s="20" t="n">
        <v>7.86817786</v>
      </c>
    </row>
    <row r="36" spans="1:26">
      <c r="A36" s="15" t="s">
        <v>433</v>
      </c>
      <c r="B36" s="17" t="n">
        <v>6736</v>
      </c>
      <c r="C36" s="18">
        <f>(10.0/B36*100)</f>
        <v/>
      </c>
      <c r="D36" s="19" t="n">
        <v>6726</v>
      </c>
      <c r="E36" s="18" t="n">
        <v>448.17320948</v>
      </c>
      <c r="F36" s="20" t="n">
        <v>5.66073878</v>
      </c>
      <c r="G36" s="18" t="n">
        <v>508.7663479</v>
      </c>
      <c r="H36" s="20" t="n">
        <v>10.57798982</v>
      </c>
      <c r="I36" s="18" t="n">
        <v>492.16706587</v>
      </c>
      <c r="J36" s="20" t="n">
        <v>5.39008843</v>
      </c>
      <c r="K36" s="18" t="n">
        <v>485.32964164</v>
      </c>
      <c r="L36" s="20" t="n">
        <v>5.12761873</v>
      </c>
      <c r="M36" s="18" t="n">
        <v>482.32834257</v>
      </c>
      <c r="N36" s="20" t="n">
        <v>4.35471502</v>
      </c>
      <c r="O36" s="18" t="n">
        <v>479.15164607</v>
      </c>
      <c r="P36" s="20" t="n">
        <v>5.78845528</v>
      </c>
      <c r="Q36" s="18" t="s">
        <v>404</v>
      </c>
      <c r="R36" s="20" t="s">
        <v>404</v>
      </c>
      <c r="S36" s="18" t="s">
        <v>404</v>
      </c>
      <c r="T36" s="20" t="s">
        <v>404</v>
      </c>
      <c r="U36" s="18" t="s">
        <v>404</v>
      </c>
      <c r="V36" s="20" t="s">
        <v>404</v>
      </c>
      <c r="W36" s="18" t="s">
        <v>404</v>
      </c>
      <c r="X36" s="20" t="s">
        <v>404</v>
      </c>
      <c r="Y36" s="18" t="n">
        <v>484.61471585</v>
      </c>
      <c r="Z36" s="20" t="n">
        <v>12.49935848</v>
      </c>
    </row>
    <row r="37" spans="1:26">
      <c r="A37" s="15" t="s">
        <v>434</v>
      </c>
      <c r="B37" s="17" t="n">
        <v>5458</v>
      </c>
      <c r="C37" s="18">
        <f>(0.0/B37*100)</f>
        <v/>
      </c>
      <c r="D37" s="19" t="n">
        <v>5458</v>
      </c>
      <c r="E37" s="18" t="n">
        <v>475.94213927</v>
      </c>
      <c r="F37" s="20" t="n">
        <v>10.13094247</v>
      </c>
      <c r="G37" s="18" t="n">
        <v>513.33891442</v>
      </c>
      <c r="H37" s="20" t="n">
        <v>10.42043737</v>
      </c>
      <c r="I37" s="18" t="n">
        <v>498.29561693</v>
      </c>
      <c r="J37" s="20" t="n">
        <v>16.5267504</v>
      </c>
      <c r="K37" s="18" t="n">
        <v>498.03036206</v>
      </c>
      <c r="L37" s="20" t="n">
        <v>5.1068038</v>
      </c>
      <c r="M37" s="18" t="n">
        <v>494.82831298</v>
      </c>
      <c r="N37" s="20" t="n">
        <v>4.84717607</v>
      </c>
      <c r="O37" s="18" t="n">
        <v>478.41739189</v>
      </c>
      <c r="P37" s="20" t="n">
        <v>6.16175049</v>
      </c>
      <c r="Q37" s="18" t="s">
        <v>404</v>
      </c>
      <c r="R37" s="20" t="s">
        <v>404</v>
      </c>
      <c r="S37" s="18" t="s">
        <v>404</v>
      </c>
      <c r="T37" s="20" t="s">
        <v>404</v>
      </c>
      <c r="U37" s="18" t="s">
        <v>404</v>
      </c>
      <c r="V37" s="20" t="s">
        <v>404</v>
      </c>
      <c r="W37" s="18" t="s">
        <v>404</v>
      </c>
      <c r="X37" s="20" t="s">
        <v>404</v>
      </c>
      <c r="Y37" s="18" t="n">
        <v>551.0831014300001</v>
      </c>
      <c r="Z37" s="20" t="n">
        <v>9.134790430000001</v>
      </c>
    </row>
    <row r="38" spans="1:26">
      <c r="A38" s="15" t="s">
        <v>435</v>
      </c>
      <c r="B38" s="17" t="n">
        <v>5860</v>
      </c>
      <c r="C38" s="18">
        <f>(268.0/B38*100)</f>
        <v/>
      </c>
      <c r="D38" s="19" t="n">
        <v>5592</v>
      </c>
      <c r="E38" s="18" t="n">
        <v>534.17189677</v>
      </c>
      <c r="F38" s="20" t="n">
        <v>10.209465</v>
      </c>
      <c r="G38" s="18" t="n">
        <v>524.03700913</v>
      </c>
      <c r="H38" s="20" t="n">
        <v>12.71460574</v>
      </c>
      <c r="I38" s="18" t="n">
        <v>535.8006771</v>
      </c>
      <c r="J38" s="20" t="n">
        <v>6.56725945</v>
      </c>
      <c r="K38" s="18" t="n">
        <v>514.21957677</v>
      </c>
      <c r="L38" s="20" t="n">
        <v>6.68267434</v>
      </c>
      <c r="M38" s="18" t="n">
        <v>489.2672072</v>
      </c>
      <c r="N38" s="20" t="n">
        <v>13.10214119</v>
      </c>
      <c r="O38" s="18" t="n">
        <v>514.1028583</v>
      </c>
      <c r="P38" s="20" t="n">
        <v>18.5001703</v>
      </c>
      <c r="Q38" s="18" t="s">
        <v>404</v>
      </c>
      <c r="R38" s="20" t="s">
        <v>404</v>
      </c>
      <c r="S38" s="18" t="s">
        <v>404</v>
      </c>
      <c r="T38" s="20" t="s">
        <v>404</v>
      </c>
      <c r="U38" s="18" t="s">
        <v>404</v>
      </c>
      <c r="V38" s="20" t="s">
        <v>404</v>
      </c>
      <c r="W38" s="18" t="s">
        <v>404</v>
      </c>
      <c r="X38" s="20" t="s">
        <v>404</v>
      </c>
      <c r="Y38" s="18" t="n">
        <v>555.98335767</v>
      </c>
      <c r="Z38" s="20" t="n">
        <v>19.10167194</v>
      </c>
    </row>
    <row r="39" spans="1:26">
      <c r="A39" s="15" t="s">
        <v>436</v>
      </c>
      <c r="B39" s="17" t="n">
        <v>5895</v>
      </c>
      <c r="C39" s="18">
        <f>(0.0/B39*100)</f>
        <v/>
      </c>
      <c r="D39" s="19" t="n">
        <v>5895</v>
      </c>
      <c r="E39" s="18" t="s">
        <v>404</v>
      </c>
      <c r="F39" s="20" t="s">
        <v>404</v>
      </c>
      <c r="G39" s="18" t="n">
        <v>403.67184374</v>
      </c>
      <c r="H39" s="20" t="n">
        <v>14.18831098</v>
      </c>
      <c r="I39" s="18" t="n">
        <v>416.21257744</v>
      </c>
      <c r="J39" s="20" t="n">
        <v>15.86800932</v>
      </c>
      <c r="K39" s="18" t="n">
        <v>406.61668499</v>
      </c>
      <c r="L39" s="20" t="n">
        <v>7.97659229</v>
      </c>
      <c r="M39" s="18" t="n">
        <v>420.14516407</v>
      </c>
      <c r="N39" s="20" t="n">
        <v>9.11284045</v>
      </c>
      <c r="O39" s="18" t="n">
        <v>432.02146833</v>
      </c>
      <c r="P39" s="20" t="n">
        <v>9.44490401</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s">
        <v>404</v>
      </c>
      <c r="F40" s="20" t="s">
        <v>404</v>
      </c>
      <c r="G40" s="18" t="n">
        <v>490.23440155</v>
      </c>
      <c r="H40" s="20" t="n">
        <v>12.72331905</v>
      </c>
      <c r="I40" s="18" t="n">
        <v>498.77201054</v>
      </c>
      <c r="J40" s="20" t="n">
        <v>6.62334342</v>
      </c>
      <c r="K40" s="18" t="n">
        <v>489.49974252</v>
      </c>
      <c r="L40" s="20" t="n">
        <v>6.56369057</v>
      </c>
      <c r="M40" s="18" t="n">
        <v>511.39113655</v>
      </c>
      <c r="N40" s="20" t="n">
        <v>9.30201377</v>
      </c>
      <c r="O40" s="18" t="n">
        <v>479.08841772</v>
      </c>
      <c r="P40" s="20" t="n">
        <v>8.680171659999999</v>
      </c>
      <c r="Q40" s="18" t="s">
        <v>404</v>
      </c>
      <c r="R40" s="20" t="s">
        <v>404</v>
      </c>
      <c r="S40" s="18" t="s">
        <v>404</v>
      </c>
      <c r="T40" s="20" t="s">
        <v>404</v>
      </c>
      <c r="U40" s="18" t="s">
        <v>404</v>
      </c>
      <c r="V40" s="20" t="s">
        <v>404</v>
      </c>
      <c r="W40" s="18" t="s">
        <v>404</v>
      </c>
      <c r="X40" s="20" t="s">
        <v>404</v>
      </c>
      <c r="Y40" s="18" t="n">
        <v>502.18335137</v>
      </c>
      <c r="Z40" s="20" t="n">
        <v>8.24410366</v>
      </c>
    </row>
    <row r="41" spans="1:26">
      <c r="A41" s="15" t="s">
        <v>438</v>
      </c>
      <c r="B41" s="17" t="n">
        <v>5712</v>
      </c>
      <c r="C41" s="18">
        <f>(70.0/B41*100)</f>
        <v/>
      </c>
      <c r="D41" s="19" t="n">
        <v>5642</v>
      </c>
      <c r="E41" s="18" t="n">
        <v>458.05986837</v>
      </c>
      <c r="F41" s="20" t="n">
        <v>51.26730271</v>
      </c>
      <c r="G41" s="18" t="n">
        <v>541.76742456</v>
      </c>
      <c r="H41" s="20" t="n">
        <v>11.875882</v>
      </c>
      <c r="I41" s="18" t="n">
        <v>453.59546963</v>
      </c>
      <c r="J41" s="20" t="n">
        <v>16.09182648</v>
      </c>
      <c r="K41" s="18" t="n">
        <v>470.81257219</v>
      </c>
      <c r="L41" s="20" t="n">
        <v>5.72966632</v>
      </c>
      <c r="M41" s="18" t="n">
        <v>470.43016809</v>
      </c>
      <c r="N41" s="20" t="n">
        <v>5.22694438</v>
      </c>
      <c r="O41" s="18" t="n">
        <v>467.15043472</v>
      </c>
      <c r="P41" s="20" t="n">
        <v>7.49218628</v>
      </c>
      <c r="Q41" s="18" t="s">
        <v>404</v>
      </c>
      <c r="R41" s="20" t="s">
        <v>404</v>
      </c>
      <c r="S41" s="18" t="s">
        <v>404</v>
      </c>
      <c r="T41" s="20" t="s">
        <v>404</v>
      </c>
      <c r="U41" s="18" t="s">
        <v>404</v>
      </c>
      <c r="V41" s="20" t="s">
        <v>404</v>
      </c>
      <c r="W41" s="18" t="s">
        <v>404</v>
      </c>
      <c r="X41" s="20" t="s">
        <v>404</v>
      </c>
      <c r="Y41" s="18" t="n">
        <v>495.19841032</v>
      </c>
      <c r="Z41" s="20" t="n">
        <v>8.899268960000001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336.59084551</v>
      </c>
      <c r="F44" s="20" t="n">
        <v>18.30707046</v>
      </c>
      <c r="G44" s="18" t="n">
        <v>406.0266531</v>
      </c>
      <c r="H44" s="20" t="n">
        <v>14.78353709</v>
      </c>
      <c r="I44" s="18" t="n">
        <v>417.23443725</v>
      </c>
      <c r="J44" s="20" t="n">
        <v>7.27248371</v>
      </c>
      <c r="K44" s="18" t="n">
        <v>413.51963689</v>
      </c>
      <c r="L44" s="20" t="n">
        <v>5.10545173</v>
      </c>
      <c r="M44" s="18" t="n">
        <v>403.75635204</v>
      </c>
      <c r="N44" s="20" t="n">
        <v>9.051731119999999</v>
      </c>
      <c r="O44" s="18" t="n">
        <v>413.96246056</v>
      </c>
      <c r="P44" s="20" t="n">
        <v>8.393259649999999</v>
      </c>
      <c r="Q44" s="18" t="s">
        <v>404</v>
      </c>
      <c r="R44" s="20" t="s">
        <v>404</v>
      </c>
      <c r="S44" s="18" t="s">
        <v>404</v>
      </c>
      <c r="T44" s="20" t="s">
        <v>404</v>
      </c>
      <c r="U44" s="18" t="s">
        <v>404</v>
      </c>
      <c r="V44" s="20" t="s">
        <v>404</v>
      </c>
      <c r="W44" s="18" t="s">
        <v>404</v>
      </c>
      <c r="X44" s="20" t="s">
        <v>404</v>
      </c>
      <c r="Y44" s="18" t="n">
        <v>433.24961054</v>
      </c>
      <c r="Z44" s="20" t="n">
        <v>17.17512613</v>
      </c>
    </row>
    <row r="45" spans="1:26">
      <c r="A45" s="15" t="s">
        <v>442</v>
      </c>
      <c r="B45" s="17" t="n">
        <v>5519</v>
      </c>
      <c r="C45" s="18">
        <f>(0.0/B45*100)</f>
        <v/>
      </c>
      <c r="D45" s="19" t="n">
        <v>5519</v>
      </c>
      <c r="E45" s="18" t="n">
        <v>367.94847183</v>
      </c>
      <c r="F45" s="20" t="n">
        <v>12.38785171</v>
      </c>
      <c r="G45" s="18" t="n">
        <v>357.85532177</v>
      </c>
      <c r="H45" s="20" t="n">
        <v>12.29682396</v>
      </c>
      <c r="I45" s="18" t="n">
        <v>363.47127582</v>
      </c>
      <c r="J45" s="20" t="n">
        <v>5.2720877</v>
      </c>
      <c r="K45" s="18" t="n">
        <v>345.44955827</v>
      </c>
      <c r="L45" s="20" t="n">
        <v>7.79844758</v>
      </c>
      <c r="M45" s="18" t="n">
        <v>353.7140684</v>
      </c>
      <c r="N45" s="20" t="n">
        <v>9.37734472</v>
      </c>
      <c r="O45" s="18" t="n">
        <v>363.40830333</v>
      </c>
      <c r="P45" s="20" t="n">
        <v>8.32802929</v>
      </c>
      <c r="Q45" s="18" t="s">
        <v>404</v>
      </c>
      <c r="R45" s="20" t="s">
        <v>404</v>
      </c>
      <c r="S45" s="18" t="s">
        <v>404</v>
      </c>
      <c r="T45" s="20" t="s">
        <v>404</v>
      </c>
      <c r="U45" s="18" t="s">
        <v>404</v>
      </c>
      <c r="V45" s="20" t="s">
        <v>404</v>
      </c>
      <c r="W45" s="18" t="s">
        <v>404</v>
      </c>
      <c r="X45" s="20" t="s">
        <v>404</v>
      </c>
      <c r="Y45" s="18" t="n">
        <v>382.36511548</v>
      </c>
      <c r="Z45" s="20" t="n">
        <v>28.58712027</v>
      </c>
    </row>
    <row r="46" spans="1:26">
      <c r="A46" s="15" t="s">
        <v>443</v>
      </c>
      <c r="B46" s="17" t="n">
        <v>23141</v>
      </c>
      <c r="C46" s="18">
        <f>(4196.0/B46*100)</f>
        <v/>
      </c>
      <c r="D46" s="19" t="n">
        <v>18945</v>
      </c>
      <c r="E46" s="18" t="n">
        <v>409.16077572</v>
      </c>
      <c r="F46" s="20" t="n">
        <v>36.18028437</v>
      </c>
      <c r="G46" s="18" t="n">
        <v>393.45229381</v>
      </c>
      <c r="H46" s="20" t="n">
        <v>12.95857759</v>
      </c>
      <c r="I46" s="18" t="n">
        <v>384.7455865</v>
      </c>
      <c r="J46" s="20" t="n">
        <v>6.74004044</v>
      </c>
      <c r="K46" s="18" t="n">
        <v>394.99254639</v>
      </c>
      <c r="L46" s="20" t="n">
        <v>8.080791019999999</v>
      </c>
      <c r="M46" s="18" t="n">
        <v>378.71252229</v>
      </c>
      <c r="N46" s="20" t="n">
        <v>5.66293149</v>
      </c>
      <c r="O46" s="18" t="n">
        <v>367.94910759</v>
      </c>
      <c r="P46" s="20" t="n">
        <v>5.36804887</v>
      </c>
      <c r="Q46" s="18" t="s">
        <v>404</v>
      </c>
      <c r="R46" s="20" t="s">
        <v>404</v>
      </c>
      <c r="S46" s="18" t="s">
        <v>404</v>
      </c>
      <c r="T46" s="20" t="s">
        <v>404</v>
      </c>
      <c r="U46" s="18" t="s">
        <v>404</v>
      </c>
      <c r="V46" s="20" t="s">
        <v>404</v>
      </c>
      <c r="W46" s="18" t="s">
        <v>404</v>
      </c>
      <c r="X46" s="20" t="s">
        <v>404</v>
      </c>
      <c r="Y46" s="18" t="n">
        <v>352.95040628</v>
      </c>
      <c r="Z46" s="20" t="n">
        <v>11.24586034</v>
      </c>
    </row>
    <row r="47" spans="1:26">
      <c r="A47" s="15" t="s">
        <v>444</v>
      </c>
      <c r="B47" s="17" t="n">
        <v>5928</v>
      </c>
      <c r="C47" s="18">
        <f>(0.0/B47*100)</f>
        <v/>
      </c>
      <c r="D47" s="19" t="n">
        <v>5928</v>
      </c>
      <c r="E47" s="18" t="s">
        <v>404</v>
      </c>
      <c r="F47" s="20" t="s">
        <v>404</v>
      </c>
      <c r="G47" s="18" t="n">
        <v>429.06896673</v>
      </c>
      <c r="H47" s="20" t="n">
        <v>25.11600815</v>
      </c>
      <c r="I47" s="18" t="n">
        <v>442.73510067</v>
      </c>
      <c r="J47" s="20" t="n">
        <v>9.72118571</v>
      </c>
      <c r="K47" s="18" t="n">
        <v>450.24739222</v>
      </c>
      <c r="L47" s="20" t="n">
        <v>9.475186300000001</v>
      </c>
      <c r="M47" s="18" t="n">
        <v>426.26068737</v>
      </c>
      <c r="N47" s="20" t="n">
        <v>10.21899387</v>
      </c>
      <c r="O47" s="18" t="n">
        <v>437.42110516</v>
      </c>
      <c r="P47" s="20" t="n">
        <v>11.98363555</v>
      </c>
      <c r="Q47" s="18" t="s">
        <v>404</v>
      </c>
      <c r="R47" s="20" t="s">
        <v>404</v>
      </c>
      <c r="S47" s="18" t="s">
        <v>404</v>
      </c>
      <c r="T47" s="20" t="s">
        <v>404</v>
      </c>
      <c r="U47" s="18" t="s">
        <v>404</v>
      </c>
      <c r="V47" s="20" t="s">
        <v>404</v>
      </c>
      <c r="W47" s="18" t="s">
        <v>404</v>
      </c>
      <c r="X47" s="20" t="s">
        <v>404</v>
      </c>
      <c r="Y47" s="18" t="n">
        <v>452.03368632</v>
      </c>
      <c r="Z47" s="20" t="n">
        <v>28.39950246</v>
      </c>
    </row>
    <row r="48" spans="1:26">
      <c r="A48" s="15" t="s">
        <v>445</v>
      </c>
      <c r="B48" s="17" t="n">
        <v>9841</v>
      </c>
      <c r="C48" s="18">
        <f>(0.0/B48*100)</f>
        <v/>
      </c>
      <c r="D48" s="19" t="n">
        <v>9841</v>
      </c>
      <c r="E48" s="18" t="n">
        <v>593.89808183</v>
      </c>
      <c r="F48" s="20" t="n">
        <v>11.72057872</v>
      </c>
      <c r="G48" s="18" t="n">
        <v>532.6618311</v>
      </c>
      <c r="H48" s="20" t="n">
        <v>9.40293097</v>
      </c>
      <c r="I48" s="18" t="n">
        <v>532.64616352</v>
      </c>
      <c r="J48" s="20" t="n">
        <v>10.84885286</v>
      </c>
      <c r="K48" s="18" t="n">
        <v>523.80127981</v>
      </c>
      <c r="L48" s="20" t="n">
        <v>12.73706364</v>
      </c>
      <c r="M48" s="18" t="n">
        <v>549.2408960400001</v>
      </c>
      <c r="N48" s="20" t="n">
        <v>32.1849346</v>
      </c>
      <c r="O48" s="18" t="n">
        <v>518.69056332</v>
      </c>
      <c r="P48" s="20" t="n">
        <v>20.4061559</v>
      </c>
      <c r="Q48" s="18" t="s">
        <v>404</v>
      </c>
      <c r="R48" s="20" t="s">
        <v>404</v>
      </c>
      <c r="S48" s="18" t="s">
        <v>404</v>
      </c>
      <c r="T48" s="20" t="s">
        <v>404</v>
      </c>
      <c r="U48" s="18" t="s">
        <v>404</v>
      </c>
      <c r="V48" s="20" t="s">
        <v>404</v>
      </c>
      <c r="W48" s="18" t="s">
        <v>404</v>
      </c>
      <c r="X48" s="20" t="s">
        <v>404</v>
      </c>
      <c r="Y48" s="18" t="n">
        <v>450.76849273</v>
      </c>
      <c r="Z48" s="20" t="n">
        <v>49.33978729</v>
      </c>
    </row>
    <row r="49" spans="1:26">
      <c r="A49" s="15" t="s">
        <v>446</v>
      </c>
      <c r="B49" s="17" t="n">
        <v>6349</v>
      </c>
      <c r="C49" s="18">
        <f>(52.0/B49*100)</f>
        <v/>
      </c>
      <c r="D49" s="19" t="n">
        <v>6297</v>
      </c>
      <c r="E49" s="18" t="n">
        <v>448.54581852</v>
      </c>
      <c r="F49" s="20" t="n">
        <v>13.54001865</v>
      </c>
      <c r="G49" s="18" t="n">
        <v>404.49988855</v>
      </c>
      <c r="H49" s="20" t="n">
        <v>14.87547399</v>
      </c>
      <c r="I49" s="18" t="n">
        <v>408.36666499</v>
      </c>
      <c r="J49" s="20" t="n">
        <v>6.64942068</v>
      </c>
      <c r="K49" s="18" t="n">
        <v>417.07735018</v>
      </c>
      <c r="L49" s="20" t="n">
        <v>7.33162796</v>
      </c>
      <c r="M49" s="18" t="n">
        <v>403.49020848</v>
      </c>
      <c r="N49" s="20" t="n">
        <v>7.78609773</v>
      </c>
      <c r="O49" s="18" t="n">
        <v>405.03720504</v>
      </c>
      <c r="P49" s="20" t="n">
        <v>6.37065452</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n">
        <v>439.13829723</v>
      </c>
      <c r="F50" s="20" t="n">
        <v>6.93183319</v>
      </c>
      <c r="G50" s="18" t="n">
        <v>409.28058785</v>
      </c>
      <c r="H50" s="20" t="n">
        <v>13.04984752</v>
      </c>
      <c r="I50" s="18" t="n">
        <v>374.7641711</v>
      </c>
      <c r="J50" s="20" t="n">
        <v>5.74920581</v>
      </c>
      <c r="K50" s="18" t="n">
        <v>397.70919327</v>
      </c>
      <c r="L50" s="20" t="n">
        <v>5.80783834</v>
      </c>
      <c r="M50" s="18" t="n">
        <v>401.55301373</v>
      </c>
      <c r="N50" s="20" t="n">
        <v>8.72483106</v>
      </c>
      <c r="O50" s="18" t="n">
        <v>387.29876065</v>
      </c>
      <c r="P50" s="20" t="n">
        <v>5.29818895</v>
      </c>
      <c r="Q50" s="18" t="s">
        <v>404</v>
      </c>
      <c r="R50" s="20" t="s">
        <v>404</v>
      </c>
      <c r="S50" s="18" t="s">
        <v>404</v>
      </c>
      <c r="T50" s="20" t="s">
        <v>404</v>
      </c>
      <c r="U50" s="18" t="s">
        <v>404</v>
      </c>
      <c r="V50" s="20" t="s">
        <v>404</v>
      </c>
      <c r="W50" s="18" t="s">
        <v>404</v>
      </c>
      <c r="X50" s="20" t="s">
        <v>404</v>
      </c>
      <c r="Y50" s="18" t="n">
        <v>391.77067648</v>
      </c>
      <c r="Z50" s="20" t="n">
        <v>12.70089884</v>
      </c>
    </row>
    <row r="51" spans="1:26">
      <c r="A51" s="15" t="s">
        <v>448</v>
      </c>
      <c r="B51" s="17" t="n">
        <v>6866</v>
      </c>
      <c r="C51" s="18">
        <f>(0.0/B51*100)</f>
        <v/>
      </c>
      <c r="D51" s="19" t="n">
        <v>6866</v>
      </c>
      <c r="E51" s="18" t="n">
        <v>407.02560496</v>
      </c>
      <c r="F51" s="20" t="n">
        <v>19.08018854</v>
      </c>
      <c r="G51" s="18" t="n">
        <v>390.98740162</v>
      </c>
      <c r="H51" s="20" t="n">
        <v>12.66298771</v>
      </c>
      <c r="I51" s="18" t="n">
        <v>407.61697922</v>
      </c>
      <c r="J51" s="20" t="n">
        <v>9.59581659</v>
      </c>
      <c r="K51" s="18" t="n">
        <v>397.34458434</v>
      </c>
      <c r="L51" s="20" t="n">
        <v>3.42233678</v>
      </c>
      <c r="M51" s="18" t="n">
        <v>396.65549605</v>
      </c>
      <c r="N51" s="20" t="n">
        <v>9.58035579</v>
      </c>
      <c r="O51" s="18" t="n">
        <v>405.32855996</v>
      </c>
      <c r="P51" s="20" t="n">
        <v>6.04703785</v>
      </c>
      <c r="Q51" s="18" t="s">
        <v>404</v>
      </c>
      <c r="R51" s="20" t="s">
        <v>404</v>
      </c>
      <c r="S51" s="18" t="s">
        <v>404</v>
      </c>
      <c r="T51" s="20" t="s">
        <v>404</v>
      </c>
      <c r="U51" s="18" t="s">
        <v>404</v>
      </c>
      <c r="V51" s="20" t="s">
        <v>404</v>
      </c>
      <c r="W51" s="18" t="s">
        <v>404</v>
      </c>
      <c r="X51" s="20" t="s">
        <v>404</v>
      </c>
      <c r="Y51" s="18" t="n">
        <v>410.08712117</v>
      </c>
      <c r="Z51" s="20" t="n">
        <v>10.66573826</v>
      </c>
    </row>
    <row r="52" spans="1:26">
      <c r="A52" s="15" t="s">
        <v>449</v>
      </c>
      <c r="B52" s="17" t="n">
        <v>5809</v>
      </c>
      <c r="C52" s="18">
        <f>(0.0/B52*100)</f>
        <v/>
      </c>
      <c r="D52" s="19" t="n">
        <v>5809</v>
      </c>
      <c r="E52" s="18" t="s">
        <v>404</v>
      </c>
      <c r="F52" s="20" t="s">
        <v>404</v>
      </c>
      <c r="G52" s="18" t="n">
        <v>468.30787437</v>
      </c>
      <c r="H52" s="20" t="n">
        <v>26.44886561</v>
      </c>
      <c r="I52" s="18" t="n">
        <v>467.13864629</v>
      </c>
      <c r="J52" s="20" t="n">
        <v>9.61651196</v>
      </c>
      <c r="K52" s="18" t="n">
        <v>465.21735295</v>
      </c>
      <c r="L52" s="20" t="n">
        <v>5.46930015</v>
      </c>
      <c r="M52" s="18" t="n">
        <v>465.78141394</v>
      </c>
      <c r="N52" s="20" t="n">
        <v>11.12889573</v>
      </c>
      <c r="O52" s="18" t="n">
        <v>455.76631778</v>
      </c>
      <c r="P52" s="20" t="n">
        <v>8.610322569999999</v>
      </c>
      <c r="Q52" s="18" t="s">
        <v>404</v>
      </c>
      <c r="R52" s="20" t="s">
        <v>404</v>
      </c>
      <c r="S52" s="18" t="s">
        <v>404</v>
      </c>
      <c r="T52" s="20" t="s">
        <v>404</v>
      </c>
      <c r="U52" s="18" t="s">
        <v>404</v>
      </c>
      <c r="V52" s="20" t="s">
        <v>404</v>
      </c>
      <c r="W52" s="18" t="s">
        <v>404</v>
      </c>
      <c r="X52" s="20" t="s">
        <v>404</v>
      </c>
      <c r="Y52" s="18" t="n">
        <v>420.16253333</v>
      </c>
      <c r="Z52" s="20" t="n">
        <v>17.96035804</v>
      </c>
    </row>
    <row r="53" spans="1:26">
      <c r="A53" s="15" t="s">
        <v>450</v>
      </c>
      <c r="B53" s="17" t="n">
        <v>5571</v>
      </c>
      <c r="C53" s="18">
        <f>(0.0/B53*100)</f>
        <v/>
      </c>
      <c r="D53" s="19" t="n">
        <v>5571</v>
      </c>
      <c r="E53" s="18" t="n">
        <v>485.68205011</v>
      </c>
      <c r="F53" s="20" t="n">
        <v>11.26927471</v>
      </c>
      <c r="G53" s="18" t="n">
        <v>478.56698856</v>
      </c>
      <c r="H53" s="20" t="n">
        <v>5.6135623</v>
      </c>
      <c r="I53" s="18" t="n">
        <v>448.85441299</v>
      </c>
      <c r="J53" s="20" t="n">
        <v>3.881418</v>
      </c>
      <c r="K53" s="18" t="n">
        <v>438.16394303</v>
      </c>
      <c r="L53" s="20" t="n">
        <v>2.64726249</v>
      </c>
      <c r="M53" s="18" t="n">
        <v>428.75334397</v>
      </c>
      <c r="N53" s="20" t="n">
        <v>2.91726564</v>
      </c>
      <c r="O53" s="18" t="n">
        <v>415.82831901</v>
      </c>
      <c r="P53" s="20" t="n">
        <v>3.35955707</v>
      </c>
      <c r="Q53" s="18" t="s">
        <v>404</v>
      </c>
      <c r="R53" s="20" t="s">
        <v>404</v>
      </c>
      <c r="S53" s="18" t="s">
        <v>404</v>
      </c>
      <c r="T53" s="20" t="s">
        <v>404</v>
      </c>
      <c r="U53" s="18" t="s">
        <v>404</v>
      </c>
      <c r="V53" s="20" t="s">
        <v>404</v>
      </c>
      <c r="W53" s="18" t="s">
        <v>404</v>
      </c>
      <c r="X53" s="20" t="s">
        <v>404</v>
      </c>
      <c r="Y53" s="18" t="n">
        <v>398.05036187</v>
      </c>
      <c r="Z53" s="20" t="n">
        <v>9.380917180000001</v>
      </c>
    </row>
    <row r="54" spans="1:26">
      <c r="A54" s="15" t="s">
        <v>451</v>
      </c>
      <c r="B54" s="17" t="n">
        <v>4740</v>
      </c>
      <c r="C54" s="18">
        <f>(199.0/B54*100)</f>
        <v/>
      </c>
      <c r="D54" s="19" t="n">
        <v>4541</v>
      </c>
      <c r="E54" s="18" t="n">
        <v>321.61555143</v>
      </c>
      <c r="F54" s="20" t="n">
        <v>11.1083953</v>
      </c>
      <c r="G54" s="18" t="n">
        <v>372.88674843</v>
      </c>
      <c r="H54" s="20" t="n">
        <v>29.42221301</v>
      </c>
      <c r="I54" s="18" t="n">
        <v>339.06173038</v>
      </c>
      <c r="J54" s="20" t="n">
        <v>15.93927362</v>
      </c>
      <c r="K54" s="18" t="n">
        <v>324.63445413</v>
      </c>
      <c r="L54" s="20" t="n">
        <v>9.655133169999999</v>
      </c>
      <c r="M54" s="18" t="n">
        <v>336.75021295</v>
      </c>
      <c r="N54" s="20" t="n">
        <v>8.37665251</v>
      </c>
      <c r="O54" s="18" t="n">
        <v>322.00826053</v>
      </c>
      <c r="P54" s="20" t="n">
        <v>3.5435794</v>
      </c>
      <c r="Q54" s="18" t="s">
        <v>404</v>
      </c>
      <c r="R54" s="20" t="s">
        <v>404</v>
      </c>
      <c r="S54" s="18" t="s">
        <v>404</v>
      </c>
      <c r="T54" s="20" t="s">
        <v>404</v>
      </c>
      <c r="U54" s="18" t="s">
        <v>404</v>
      </c>
      <c r="V54" s="20" t="s">
        <v>404</v>
      </c>
      <c r="W54" s="18" t="s">
        <v>404</v>
      </c>
      <c r="X54" s="20" t="s">
        <v>404</v>
      </c>
      <c r="Y54" s="18" t="n">
        <v>295.01455143</v>
      </c>
      <c r="Z54" s="20" t="n">
        <v>15.37995265</v>
      </c>
    </row>
    <row r="55" spans="1:26">
      <c r="A55" s="15" t="s">
        <v>452</v>
      </c>
      <c r="B55" s="17" t="n">
        <v>5316</v>
      </c>
      <c r="C55" s="18">
        <f>(43.0/B55*100)</f>
        <v/>
      </c>
      <c r="D55" s="19" t="n">
        <v>5273</v>
      </c>
      <c r="E55" s="18" t="n">
        <v>353.97264192</v>
      </c>
      <c r="F55" s="20" t="n">
        <v>37.48803412</v>
      </c>
      <c r="G55" s="18" t="n">
        <v>389.27871491</v>
      </c>
      <c r="H55" s="20" t="n">
        <v>20.83639424</v>
      </c>
      <c r="I55" s="18" t="n">
        <v>426.0244185</v>
      </c>
      <c r="J55" s="20" t="n">
        <v>11.44939227</v>
      </c>
      <c r="K55" s="18" t="n">
        <v>395.70983536</v>
      </c>
      <c r="L55" s="20" t="n">
        <v>6.87075909</v>
      </c>
      <c r="M55" s="18" t="n">
        <v>413.17884104</v>
      </c>
      <c r="N55" s="20" t="n">
        <v>6.34778406</v>
      </c>
      <c r="O55" s="18" t="n">
        <v>400.25663284</v>
      </c>
      <c r="P55" s="20" t="n">
        <v>5.50709758</v>
      </c>
      <c r="Q55" s="18" t="s">
        <v>404</v>
      </c>
      <c r="R55" s="20" t="s">
        <v>404</v>
      </c>
      <c r="S55" s="18" t="s">
        <v>404</v>
      </c>
      <c r="T55" s="20" t="s">
        <v>404</v>
      </c>
      <c r="U55" s="18" t="s">
        <v>404</v>
      </c>
      <c r="V55" s="20" t="s">
        <v>404</v>
      </c>
      <c r="W55" s="18" t="n">
        <v>431.21722857</v>
      </c>
      <c r="X55" s="20" t="n">
        <v>15.59112359</v>
      </c>
      <c r="Y55" s="18" t="n">
        <v>357.97923423</v>
      </c>
      <c r="Z55" s="20" t="n">
        <v>13.49242547</v>
      </c>
    </row>
    <row r="56" spans="1:26">
      <c r="A56" s="15" t="s">
        <v>453</v>
      </c>
      <c r="B56" s="17" t="n">
        <v>5359</v>
      </c>
      <c r="C56" s="18">
        <f>(0.0/B56*100)</f>
        <v/>
      </c>
      <c r="D56" s="19" t="n">
        <v>5359</v>
      </c>
      <c r="E56" s="18" t="s">
        <v>404</v>
      </c>
      <c r="F56" s="20" t="s">
        <v>404</v>
      </c>
      <c r="G56" s="18" t="n">
        <v>556.9980639299999</v>
      </c>
      <c r="H56" s="20" t="n">
        <v>15.94544662</v>
      </c>
      <c r="I56" s="18" t="n">
        <v>551.2389571800001</v>
      </c>
      <c r="J56" s="20" t="n">
        <v>7.37733307</v>
      </c>
      <c r="K56" s="18" t="n">
        <v>548.99681847</v>
      </c>
      <c r="L56" s="20" t="n">
        <v>7.16152454</v>
      </c>
      <c r="M56" s="18" t="n">
        <v>528.51271453</v>
      </c>
      <c r="N56" s="20" t="n">
        <v>12.94647783</v>
      </c>
      <c r="O56" s="18" t="n">
        <v>563.16008013</v>
      </c>
      <c r="P56" s="20" t="n">
        <v>9.940803320000001</v>
      </c>
      <c r="Q56" s="18" t="s">
        <v>404</v>
      </c>
      <c r="R56" s="20" t="s">
        <v>404</v>
      </c>
      <c r="S56" s="18" t="s">
        <v>404</v>
      </c>
      <c r="T56" s="20" t="s">
        <v>404</v>
      </c>
      <c r="U56" s="18" t="s">
        <v>404</v>
      </c>
      <c r="V56" s="20" t="s">
        <v>404</v>
      </c>
      <c r="W56" s="18" t="s">
        <v>404</v>
      </c>
      <c r="X56" s="20" t="s">
        <v>404</v>
      </c>
      <c r="Y56" s="18" t="n">
        <v>533.79022429</v>
      </c>
      <c r="Z56" s="20" t="n">
        <v>9.91845322</v>
      </c>
    </row>
    <row r="57" spans="1:26">
      <c r="A57" s="15" t="s">
        <v>454</v>
      </c>
      <c r="B57" s="17" t="n">
        <v>6513</v>
      </c>
      <c r="C57" s="18">
        <f>(0.0/B57*100)</f>
        <v/>
      </c>
      <c r="D57" s="19" t="n">
        <v>6513</v>
      </c>
      <c r="E57" s="18" t="n">
        <v>321.50195494</v>
      </c>
      <c r="F57" s="20" t="n">
        <v>11.17728104</v>
      </c>
      <c r="G57" s="18" t="n">
        <v>381.29277116</v>
      </c>
      <c r="H57" s="20" t="n">
        <v>7.26104736</v>
      </c>
      <c r="I57" s="18" t="n">
        <v>382.73469576</v>
      </c>
      <c r="J57" s="20" t="n">
        <v>8.09049985</v>
      </c>
      <c r="K57" s="18" t="n">
        <v>380.8850966</v>
      </c>
      <c r="L57" s="20" t="n">
        <v>6.46192348</v>
      </c>
      <c r="M57" s="18" t="n">
        <v>407.55961743</v>
      </c>
      <c r="N57" s="20" t="n">
        <v>8.17936235</v>
      </c>
      <c r="O57" s="18" t="n">
        <v>393.86188807</v>
      </c>
      <c r="P57" s="20" t="n">
        <v>8.467932879999999</v>
      </c>
      <c r="Q57" s="18" t="s">
        <v>404</v>
      </c>
      <c r="R57" s="20" t="s">
        <v>404</v>
      </c>
      <c r="S57" s="18" t="s">
        <v>404</v>
      </c>
      <c r="T57" s="20" t="s">
        <v>404</v>
      </c>
      <c r="U57" s="18" t="s">
        <v>404</v>
      </c>
      <c r="V57" s="20" t="s">
        <v>404</v>
      </c>
      <c r="W57" s="18" t="s">
        <v>404</v>
      </c>
      <c r="X57" s="20" t="s">
        <v>404</v>
      </c>
      <c r="Y57" s="18" t="n">
        <v>344.03359714</v>
      </c>
      <c r="Z57" s="20" t="n">
        <v>14.07395482</v>
      </c>
    </row>
    <row r="58" spans="1:26">
      <c r="A58" s="15" t="s">
        <v>455</v>
      </c>
      <c r="B58" s="17" t="n">
        <v>7267</v>
      </c>
      <c r="C58" s="18">
        <f>(0.0/B58*100)</f>
        <v/>
      </c>
      <c r="D58" s="19" t="n">
        <v>7267</v>
      </c>
      <c r="E58" s="18" t="n">
        <v>368.36852551</v>
      </c>
      <c r="F58" s="20" t="n">
        <v>9.335573979999999</v>
      </c>
      <c r="G58" s="18" t="n">
        <v>386.07072184</v>
      </c>
      <c r="H58" s="20" t="n">
        <v>10.07970903</v>
      </c>
      <c r="I58" s="18" t="n">
        <v>368.75293442</v>
      </c>
      <c r="J58" s="20" t="n">
        <v>5.74703563</v>
      </c>
      <c r="K58" s="18" t="n">
        <v>382.5213273</v>
      </c>
      <c r="L58" s="20" t="n">
        <v>7.10752314</v>
      </c>
      <c r="M58" s="18" t="n">
        <v>380.89724131</v>
      </c>
      <c r="N58" s="20" t="n">
        <v>7.96910095</v>
      </c>
      <c r="O58" s="18" t="n">
        <v>380.0110989</v>
      </c>
      <c r="P58" s="20" t="n">
        <v>4.52294611</v>
      </c>
      <c r="Q58" s="18" t="s">
        <v>404</v>
      </c>
      <c r="R58" s="20" t="s">
        <v>404</v>
      </c>
      <c r="S58" s="18" t="s">
        <v>404</v>
      </c>
      <c r="T58" s="20" t="s">
        <v>404</v>
      </c>
      <c r="U58" s="18" t="s">
        <v>404</v>
      </c>
      <c r="V58" s="20" t="s">
        <v>404</v>
      </c>
      <c r="W58" s="18" t="s">
        <v>404</v>
      </c>
      <c r="X58" s="20" t="s">
        <v>404</v>
      </c>
      <c r="Y58" s="18" t="n">
        <v>389.77173825</v>
      </c>
      <c r="Z58" s="20" t="n">
        <v>14.53596066</v>
      </c>
    </row>
    <row r="59" spans="1:26">
      <c r="A59" s="15" t="s">
        <v>456</v>
      </c>
      <c r="B59" s="17" t="n">
        <v>4826</v>
      </c>
      <c r="C59" s="18">
        <f>(0.0/B59*100)</f>
        <v/>
      </c>
      <c r="D59" s="19" t="n">
        <v>4826</v>
      </c>
      <c r="E59" s="18" t="n">
        <v>345.18765625</v>
      </c>
      <c r="F59" s="20" t="n">
        <v>12.15048209</v>
      </c>
      <c r="G59" s="18" t="n">
        <v>351.11071981</v>
      </c>
      <c r="H59" s="20" t="n">
        <v>9.98918353</v>
      </c>
      <c r="I59" s="18" t="n">
        <v>360.04831193</v>
      </c>
      <c r="J59" s="20" t="n">
        <v>2.82603523</v>
      </c>
      <c r="K59" s="18" t="n">
        <v>361.07084415</v>
      </c>
      <c r="L59" s="20" t="n">
        <v>3.22449831</v>
      </c>
      <c r="M59" s="18" t="n">
        <v>379.03698227</v>
      </c>
      <c r="N59" s="20" t="n">
        <v>5.62075765</v>
      </c>
      <c r="O59" s="18" t="n">
        <v>358.9205208</v>
      </c>
      <c r="P59" s="20" t="n">
        <v>3.86503601</v>
      </c>
      <c r="Q59" s="18" t="s">
        <v>404</v>
      </c>
      <c r="R59" s="20" t="s">
        <v>404</v>
      </c>
      <c r="S59" s="18" t="s">
        <v>404</v>
      </c>
      <c r="T59" s="20" t="s">
        <v>404</v>
      </c>
      <c r="U59" s="18" t="s">
        <v>404</v>
      </c>
      <c r="V59" s="20" t="s">
        <v>404</v>
      </c>
      <c r="W59" s="18" t="s">
        <v>404</v>
      </c>
      <c r="X59" s="20" t="s">
        <v>404</v>
      </c>
      <c r="Y59" s="18" t="n">
        <v>386.02962054</v>
      </c>
      <c r="Z59" s="20" t="n">
        <v>20.10633737</v>
      </c>
    </row>
    <row r="60" spans="1:26">
      <c r="A60" s="15" t="s">
        <v>457</v>
      </c>
      <c r="B60" s="17" t="n">
        <v>4546</v>
      </c>
      <c r="C60" s="18">
        <f>(0.0/B60*100)</f>
        <v/>
      </c>
      <c r="D60" s="19" t="n">
        <v>4546</v>
      </c>
      <c r="E60" s="18" t="n">
        <v>365.17020071</v>
      </c>
      <c r="F60" s="20" t="n">
        <v>18.06586058</v>
      </c>
      <c r="G60" s="18" t="n">
        <v>386.34026403</v>
      </c>
      <c r="H60" s="20" t="n">
        <v>12.51193223</v>
      </c>
      <c r="I60" s="18" t="n">
        <v>420.75777122</v>
      </c>
      <c r="J60" s="20" t="n">
        <v>9.78384041</v>
      </c>
      <c r="K60" s="18" t="n">
        <v>393.73051457</v>
      </c>
      <c r="L60" s="20" t="n">
        <v>9.687883490000001</v>
      </c>
      <c r="M60" s="18" t="n">
        <v>398.76355542</v>
      </c>
      <c r="N60" s="20" t="n">
        <v>16.24714561</v>
      </c>
      <c r="O60" s="18" t="n">
        <v>399.16824109</v>
      </c>
      <c r="P60" s="20" t="n">
        <v>9.56693739</v>
      </c>
      <c r="Q60" s="18" t="s">
        <v>404</v>
      </c>
      <c r="R60" s="20" t="s">
        <v>404</v>
      </c>
      <c r="S60" s="18" t="s">
        <v>404</v>
      </c>
      <c r="T60" s="20" t="s">
        <v>404</v>
      </c>
      <c r="U60" s="18" t="s">
        <v>404</v>
      </c>
      <c r="V60" s="20" t="s">
        <v>404</v>
      </c>
      <c r="W60" s="18" t="s">
        <v>404</v>
      </c>
      <c r="X60" s="20" t="s">
        <v>404</v>
      </c>
      <c r="Y60" s="18" t="n">
        <v>370.31217993</v>
      </c>
      <c r="Z60" s="20" t="n">
        <v>24.22681505</v>
      </c>
    </row>
    <row r="61" spans="1:26">
      <c r="A61" s="15" t="s">
        <v>458</v>
      </c>
      <c r="B61" s="17" t="n">
        <v>6525</v>
      </c>
      <c r="C61" s="18">
        <f>(0.0/B61*100)</f>
        <v/>
      </c>
      <c r="D61" s="19" t="n">
        <v>6525</v>
      </c>
      <c r="E61" s="18" t="s">
        <v>404</v>
      </c>
      <c r="F61" s="20" t="s">
        <v>404</v>
      </c>
      <c r="G61" s="18" t="n">
        <v>474.92702219</v>
      </c>
      <c r="H61" s="20" t="n">
        <v>9.24526607</v>
      </c>
      <c r="I61" s="18" t="n">
        <v>497.28575107</v>
      </c>
      <c r="J61" s="20" t="n">
        <v>5.94082343</v>
      </c>
      <c r="K61" s="18" t="n">
        <v>475.88014068</v>
      </c>
      <c r="L61" s="20" t="n">
        <v>4.21198309</v>
      </c>
      <c r="M61" s="18" t="n">
        <v>471.6567343</v>
      </c>
      <c r="N61" s="20" t="n">
        <v>7.16871755</v>
      </c>
      <c r="O61" s="18" t="n">
        <v>457.48911251</v>
      </c>
      <c r="P61" s="20" t="n">
        <v>5.70216965</v>
      </c>
      <c r="Q61" s="18" t="s">
        <v>404</v>
      </c>
      <c r="R61" s="20" t="s">
        <v>404</v>
      </c>
      <c r="S61" s="18" t="s">
        <v>404</v>
      </c>
      <c r="T61" s="20" t="s">
        <v>404</v>
      </c>
      <c r="U61" s="18" t="s">
        <v>404</v>
      </c>
      <c r="V61" s="20" t="s">
        <v>404</v>
      </c>
      <c r="W61" s="18" t="s">
        <v>404</v>
      </c>
      <c r="X61" s="20" t="s">
        <v>404</v>
      </c>
      <c r="Y61" s="18" t="n">
        <v>499.18726703</v>
      </c>
      <c r="Z61" s="20" t="n">
        <v>11.12707015</v>
      </c>
    </row>
    <row r="62" spans="1:26">
      <c r="A62" s="15" t="s">
        <v>459</v>
      </c>
      <c r="B62" s="17" t="n">
        <v>4476</v>
      </c>
      <c r="C62" s="18">
        <f>(0.0/B62*100)</f>
        <v/>
      </c>
      <c r="D62" s="19" t="n">
        <v>4476</v>
      </c>
      <c r="E62" s="18" t="s">
        <v>404</v>
      </c>
      <c r="F62" s="20" t="s">
        <v>404</v>
      </c>
      <c r="G62" s="18" t="n">
        <v>537.5830111</v>
      </c>
      <c r="H62" s="20" t="n">
        <v>2.01164765</v>
      </c>
      <c r="I62" s="18" t="n">
        <v>555.7489580500001</v>
      </c>
      <c r="J62" s="20" t="n">
        <v>1.87502447</v>
      </c>
      <c r="K62" s="18" t="n">
        <v>539.70759546</v>
      </c>
      <c r="L62" s="20" t="n">
        <v>1.86936351</v>
      </c>
      <c r="M62" s="18" t="n">
        <v>544.58263484</v>
      </c>
      <c r="N62" s="20" t="n">
        <v>11.51698106</v>
      </c>
      <c r="O62" s="18" t="n">
        <v>567.21802647</v>
      </c>
      <c r="P62" s="20" t="n">
        <v>10.61453275</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s">
        <v>404</v>
      </c>
      <c r="F63" s="20" t="s">
        <v>404</v>
      </c>
      <c r="G63" s="18" t="n">
        <v>283.83370122</v>
      </c>
      <c r="H63" s="20" t="n">
        <v>12.312077</v>
      </c>
      <c r="I63" s="18" t="n">
        <v>372.50765301</v>
      </c>
      <c r="J63" s="20" t="n">
        <v>2.64795035</v>
      </c>
      <c r="K63" s="18" t="n">
        <v>372.67913462</v>
      </c>
      <c r="L63" s="20" t="n">
        <v>3.32062023</v>
      </c>
      <c r="M63" s="18" t="n">
        <v>372.34385052</v>
      </c>
      <c r="N63" s="20" t="n">
        <v>4.71437931</v>
      </c>
      <c r="O63" s="18" t="n">
        <v>365.74523693</v>
      </c>
      <c r="P63" s="20" t="n">
        <v>3.4773304</v>
      </c>
      <c r="Q63" s="18" t="s">
        <v>404</v>
      </c>
      <c r="R63" s="20" t="s">
        <v>404</v>
      </c>
      <c r="S63" s="18" t="s">
        <v>404</v>
      </c>
      <c r="T63" s="20" t="s">
        <v>404</v>
      </c>
      <c r="U63" s="18" t="s">
        <v>404</v>
      </c>
      <c r="V63" s="20" t="s">
        <v>404</v>
      </c>
      <c r="W63" s="18" t="s">
        <v>404</v>
      </c>
      <c r="X63" s="20" t="s">
        <v>404</v>
      </c>
      <c r="Y63" s="18" t="n">
        <v>389.11204402</v>
      </c>
      <c r="Z63" s="20" t="n">
        <v>5.41286091</v>
      </c>
    </row>
    <row r="64" spans="1:26">
      <c r="A64" s="15" t="s">
        <v>461</v>
      </c>
      <c r="B64" s="17" t="n">
        <v>3634</v>
      </c>
      <c r="C64" s="18">
        <f>(27.0/B64*100)</f>
        <v/>
      </c>
      <c r="D64" s="19" t="n">
        <v>3607</v>
      </c>
      <c r="E64" s="18" t="s">
        <v>404</v>
      </c>
      <c r="F64" s="20" t="s">
        <v>404</v>
      </c>
      <c r="G64" s="18" t="n">
        <v>502.6387702</v>
      </c>
      <c r="H64" s="20" t="n">
        <v>8.81534139</v>
      </c>
      <c r="I64" s="18" t="n">
        <v>469.66213529</v>
      </c>
      <c r="J64" s="20" t="n">
        <v>3.66077155</v>
      </c>
      <c r="K64" s="18" t="n">
        <v>508.15447911</v>
      </c>
      <c r="L64" s="20" t="n">
        <v>3.44319207</v>
      </c>
      <c r="M64" s="18" t="n">
        <v>469.94990311</v>
      </c>
      <c r="N64" s="20" t="n">
        <v>2.55546884</v>
      </c>
      <c r="O64" s="18" t="n">
        <v>464.47177132</v>
      </c>
      <c r="P64" s="20" t="n">
        <v>3.71430275</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425.71540391</v>
      </c>
      <c r="F65" s="20" t="n">
        <v>22.95538916</v>
      </c>
      <c r="G65" s="18" t="n">
        <v>439.98875143</v>
      </c>
      <c r="H65" s="20" t="n">
        <v>14.72252428</v>
      </c>
      <c r="I65" s="18" t="n">
        <v>420.41015651</v>
      </c>
      <c r="J65" s="20" t="n">
        <v>10.55049168</v>
      </c>
      <c r="K65" s="18" t="n">
        <v>410.52337995</v>
      </c>
      <c r="L65" s="20" t="n">
        <v>3.82032209</v>
      </c>
      <c r="M65" s="18" t="n">
        <v>428.5222908</v>
      </c>
      <c r="N65" s="20" t="n">
        <v>7.26478321</v>
      </c>
      <c r="O65" s="18" t="n">
        <v>421.96291657</v>
      </c>
      <c r="P65" s="20" t="n">
        <v>7.10871276</v>
      </c>
      <c r="Q65" s="18" t="s">
        <v>404</v>
      </c>
      <c r="R65" s="20" t="s">
        <v>404</v>
      </c>
      <c r="S65" s="18" t="s">
        <v>404</v>
      </c>
      <c r="T65" s="20" t="s">
        <v>404</v>
      </c>
      <c r="U65" s="18" t="n">
        <v>355.7904423</v>
      </c>
      <c r="V65" s="20" t="n">
        <v>18.52504024</v>
      </c>
      <c r="W65" s="18" t="s">
        <v>404</v>
      </c>
      <c r="X65" s="20" t="s">
        <v>404</v>
      </c>
      <c r="Y65" s="18" t="n">
        <v>415.56795337</v>
      </c>
      <c r="Z65" s="20" t="n">
        <v>23.34431224</v>
      </c>
    </row>
    <row r="66" spans="1:26">
      <c r="A66" s="15" t="s">
        <v>463</v>
      </c>
      <c r="B66" s="17" t="n">
        <v>5665</v>
      </c>
      <c r="C66" s="18">
        <f>(0.0/B66*100)</f>
        <v/>
      </c>
      <c r="D66" s="19" t="n">
        <v>5665</v>
      </c>
      <c r="E66" s="18" t="s">
        <v>404</v>
      </c>
      <c r="F66" s="20" t="s">
        <v>404</v>
      </c>
      <c r="G66" s="18" t="n">
        <v>412.87556209</v>
      </c>
      <c r="H66" s="20" t="n">
        <v>8.50123381</v>
      </c>
      <c r="I66" s="18" t="n">
        <v>428.74030916</v>
      </c>
      <c r="J66" s="20" t="n">
        <v>1.94985055</v>
      </c>
      <c r="K66" s="18" t="n">
        <v>402.95819523</v>
      </c>
      <c r="L66" s="20" t="n">
        <v>4.80408045</v>
      </c>
      <c r="M66" s="18" t="n">
        <v>421.14776803</v>
      </c>
      <c r="N66" s="20" t="n">
        <v>4.10150632</v>
      </c>
      <c r="O66" s="18" t="n">
        <v>404.74349785</v>
      </c>
      <c r="P66" s="20" t="n">
        <v>3.09501746</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349.91574466</v>
      </c>
      <c r="F67" s="20" t="n">
        <v>28.7571528</v>
      </c>
      <c r="G67" s="18" t="n">
        <v>392.19903248</v>
      </c>
      <c r="H67" s="20" t="n">
        <v>10.63186262</v>
      </c>
      <c r="I67" s="18" t="n">
        <v>394.32284193</v>
      </c>
      <c r="J67" s="20" t="n">
        <v>7.27410415</v>
      </c>
      <c r="K67" s="18" t="n">
        <v>382.86035266</v>
      </c>
      <c r="L67" s="20" t="n">
        <v>5.60237613</v>
      </c>
      <c r="M67" s="18" t="n">
        <v>385.38118872</v>
      </c>
      <c r="N67" s="20" t="n">
        <v>8.12241182</v>
      </c>
      <c r="O67" s="18" t="n">
        <v>379.75821927</v>
      </c>
      <c r="P67" s="20" t="n">
        <v>7.74868515</v>
      </c>
      <c r="Q67" s="18" t="s">
        <v>404</v>
      </c>
      <c r="R67" s="20" t="s">
        <v>404</v>
      </c>
      <c r="S67" s="18" t="s">
        <v>404</v>
      </c>
      <c r="T67" s="20" t="s">
        <v>404</v>
      </c>
      <c r="U67" s="18" t="s">
        <v>404</v>
      </c>
      <c r="V67" s="20" t="s">
        <v>404</v>
      </c>
      <c r="W67" s="18" t="s">
        <v>404</v>
      </c>
      <c r="X67" s="20" t="s">
        <v>404</v>
      </c>
      <c r="Y67" s="18" t="n">
        <v>393.15457507</v>
      </c>
      <c r="Z67" s="20" t="n">
        <v>18.30704049</v>
      </c>
    </row>
    <row r="68" spans="1:26">
      <c r="A68" s="15" t="s">
        <v>465</v>
      </c>
      <c r="B68" s="17" t="n">
        <v>12083</v>
      </c>
      <c r="C68" s="18">
        <f>(0.0/B68*100)</f>
        <v/>
      </c>
      <c r="D68" s="19" t="n">
        <v>12083</v>
      </c>
      <c r="E68" s="18" t="n">
        <v>452.91570576</v>
      </c>
      <c r="F68" s="20" t="n">
        <v>5.75034304</v>
      </c>
      <c r="G68" s="18" t="n">
        <v>381.45936339</v>
      </c>
      <c r="H68" s="20" t="n">
        <v>4.54108369</v>
      </c>
      <c r="I68" s="18" t="n">
        <v>399.59620883</v>
      </c>
      <c r="J68" s="20" t="n">
        <v>2.25676161</v>
      </c>
      <c r="K68" s="18" t="n">
        <v>409.02974224</v>
      </c>
      <c r="L68" s="20" t="n">
        <v>1.579661</v>
      </c>
      <c r="M68" s="18" t="n">
        <v>401.38679532</v>
      </c>
      <c r="N68" s="20" t="n">
        <v>2.36142893</v>
      </c>
      <c r="O68" s="18" t="n">
        <v>386.44860203</v>
      </c>
      <c r="P68" s="20" t="n">
        <v>3.16576357</v>
      </c>
      <c r="Q68" s="18" t="s">
        <v>404</v>
      </c>
      <c r="R68" s="20" t="s">
        <v>404</v>
      </c>
      <c r="S68" s="18" t="s">
        <v>404</v>
      </c>
      <c r="T68" s="20" t="s">
        <v>404</v>
      </c>
      <c r="U68" s="18" t="s">
        <v>404</v>
      </c>
      <c r="V68" s="20" t="s">
        <v>404</v>
      </c>
      <c r="W68" s="18" t="s">
        <v>404</v>
      </c>
      <c r="X68" s="20" t="s">
        <v>404</v>
      </c>
      <c r="Y68" s="18" t="n">
        <v>391.14181976</v>
      </c>
      <c r="Z68" s="20" t="n">
        <v>9.63391749</v>
      </c>
    </row>
    <row r="69" spans="1:26">
      <c r="A69" s="15" t="s">
        <v>466</v>
      </c>
      <c r="B69" s="17" t="n">
        <v>4876</v>
      </c>
      <c r="C69" s="18">
        <f>(0.0/B69*100)</f>
        <v/>
      </c>
      <c r="D69" s="19" t="n">
        <v>4876</v>
      </c>
      <c r="E69" s="18" t="n">
        <v>453.7144943</v>
      </c>
      <c r="F69" s="20" t="n">
        <v>16.24694225</v>
      </c>
      <c r="G69" s="18" t="n">
        <v>457.23080042</v>
      </c>
      <c r="H69" s="20" t="n">
        <v>14.29065388</v>
      </c>
      <c r="I69" s="18" t="n">
        <v>462.19713137</v>
      </c>
      <c r="J69" s="20" t="n">
        <v>12.51172964</v>
      </c>
      <c r="K69" s="18" t="n">
        <v>440.90507941</v>
      </c>
      <c r="L69" s="20" t="n">
        <v>6.28175205</v>
      </c>
      <c r="M69" s="18" t="n">
        <v>433.55649794</v>
      </c>
      <c r="N69" s="20" t="n">
        <v>9.73617417</v>
      </c>
      <c r="O69" s="18" t="n">
        <v>439.11910264</v>
      </c>
      <c r="P69" s="20" t="n">
        <v>9.45966028</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455.17569891</v>
      </c>
      <c r="F70" s="20" t="n">
        <v>16.56159562</v>
      </c>
      <c r="G70" s="18" t="n">
        <v>495.87500918</v>
      </c>
      <c r="H70" s="20" t="n">
        <v>8.006618489999999</v>
      </c>
      <c r="I70" s="18" t="n">
        <v>503.67450469</v>
      </c>
      <c r="J70" s="20" t="n">
        <v>5.54088127</v>
      </c>
      <c r="K70" s="18" t="n">
        <v>488.22738982</v>
      </c>
      <c r="L70" s="20" t="n">
        <v>6.88818507</v>
      </c>
      <c r="M70" s="18" t="n">
        <v>488.29978252</v>
      </c>
      <c r="N70" s="20" t="n">
        <v>6.2812824</v>
      </c>
      <c r="O70" s="18" t="n">
        <v>490.57924363</v>
      </c>
      <c r="P70" s="20" t="n">
        <v>8.95908371</v>
      </c>
      <c r="Q70" s="18" t="s">
        <v>404</v>
      </c>
      <c r="R70" s="20" t="s">
        <v>404</v>
      </c>
      <c r="S70" s="18" t="s">
        <v>404</v>
      </c>
      <c r="T70" s="20" t="s">
        <v>404</v>
      </c>
      <c r="U70" s="18" t="s">
        <v>404</v>
      </c>
      <c r="V70" s="20" t="s">
        <v>404</v>
      </c>
      <c r="W70" s="18" t="s">
        <v>404</v>
      </c>
      <c r="X70" s="20" t="s">
        <v>404</v>
      </c>
      <c r="Y70" s="18" t="n">
        <v>486.14931429</v>
      </c>
      <c r="Z70" s="20" t="n">
        <v>11.96308944</v>
      </c>
    </row>
    <row r="71" spans="1:26">
      <c r="A71" s="15" t="s">
        <v>468</v>
      </c>
      <c r="B71" s="17" t="n">
        <v>6115</v>
      </c>
      <c r="C71" s="18">
        <f>(0.0/B71*100)</f>
        <v/>
      </c>
      <c r="D71" s="19" t="n">
        <v>6115</v>
      </c>
      <c r="E71" s="18" t="s">
        <v>404</v>
      </c>
      <c r="F71" s="20" t="s">
        <v>404</v>
      </c>
      <c r="G71" s="18" t="n">
        <v>553.2451283</v>
      </c>
      <c r="H71" s="20" t="n">
        <v>4.36965552</v>
      </c>
      <c r="I71" s="18" t="n">
        <v>569.2519600099999</v>
      </c>
      <c r="J71" s="20" t="n">
        <v>2.38474345</v>
      </c>
      <c r="K71" s="18" t="n">
        <v>560.70452702</v>
      </c>
      <c r="L71" s="20" t="n">
        <v>2.58178584</v>
      </c>
      <c r="M71" s="18" t="n">
        <v>576.2276735200001</v>
      </c>
      <c r="N71" s="20" t="n">
        <v>4.26514352</v>
      </c>
      <c r="O71" s="18" t="n">
        <v>559.98589629</v>
      </c>
      <c r="P71" s="20" t="n">
        <v>3.9312793</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495.76581111</v>
      </c>
      <c r="F72" s="20" t="n">
        <v>8.89770942</v>
      </c>
      <c r="G72" s="18" t="n">
        <v>511.8929639</v>
      </c>
      <c r="H72" s="20" t="n">
        <v>16.04358763</v>
      </c>
      <c r="I72" s="18" t="n">
        <v>539.78564701</v>
      </c>
      <c r="J72" s="20" t="n">
        <v>7.46928042</v>
      </c>
      <c r="K72" s="18" t="n">
        <v>550.3388052</v>
      </c>
      <c r="L72" s="20" t="n">
        <v>6.97745701</v>
      </c>
      <c r="M72" s="18" t="n">
        <v>524.05211421</v>
      </c>
      <c r="N72" s="20" t="n">
        <v>11.51758555</v>
      </c>
      <c r="O72" s="18" t="n">
        <v>569.4648753500001</v>
      </c>
      <c r="P72" s="20" t="n">
        <v>9.97252729</v>
      </c>
      <c r="Q72" s="18" t="s">
        <v>404</v>
      </c>
      <c r="R72" s="20" t="s">
        <v>404</v>
      </c>
      <c r="S72" s="18" t="s">
        <v>404</v>
      </c>
      <c r="T72" s="20" t="s">
        <v>404</v>
      </c>
      <c r="U72" s="18" t="s">
        <v>404</v>
      </c>
      <c r="V72" s="20" t="s">
        <v>404</v>
      </c>
      <c r="W72" s="18" t="s">
        <v>404</v>
      </c>
      <c r="X72" s="20" t="s">
        <v>404</v>
      </c>
      <c r="Y72" s="18" t="n">
        <v>540.57705834</v>
      </c>
      <c r="Z72" s="20" t="n">
        <v>26.77586529</v>
      </c>
    </row>
    <row r="73" spans="1:26">
      <c r="A73" s="15" t="s">
        <v>470</v>
      </c>
      <c r="B73" s="17" t="n">
        <v>8249</v>
      </c>
      <c r="C73" s="18">
        <f>(0.0/B73*100)</f>
        <v/>
      </c>
      <c r="D73" s="19" t="n">
        <v>8249</v>
      </c>
      <c r="E73" s="18" t="n">
        <v>393.54157598</v>
      </c>
      <c r="F73" s="20" t="n">
        <v>13.88782357</v>
      </c>
      <c r="G73" s="18" t="n">
        <v>394.17651672</v>
      </c>
      <c r="H73" s="20" t="n">
        <v>8.921036470000001</v>
      </c>
      <c r="I73" s="18" t="n">
        <v>416.43050879</v>
      </c>
      <c r="J73" s="20" t="n">
        <v>7.91341582</v>
      </c>
      <c r="K73" s="18" t="n">
        <v>414.97428074</v>
      </c>
      <c r="L73" s="20" t="n">
        <v>4.81301635</v>
      </c>
      <c r="M73" s="18" t="n">
        <v>414.04983906</v>
      </c>
      <c r="N73" s="20" t="n">
        <v>10.5189778</v>
      </c>
      <c r="O73" s="18" t="n">
        <v>425.12825243</v>
      </c>
      <c r="P73" s="20" t="n">
        <v>8.74727912</v>
      </c>
      <c r="Q73" s="18" t="s">
        <v>404</v>
      </c>
      <c r="R73" s="20" t="s">
        <v>404</v>
      </c>
      <c r="S73" s="18" t="s">
        <v>404</v>
      </c>
      <c r="T73" s="20" t="s">
        <v>404</v>
      </c>
      <c r="U73" s="18" t="s">
        <v>404</v>
      </c>
      <c r="V73" s="20" t="s">
        <v>404</v>
      </c>
      <c r="W73" s="18" t="s">
        <v>404</v>
      </c>
      <c r="X73" s="20" t="s">
        <v>404</v>
      </c>
      <c r="Y73" s="18" t="n">
        <v>407.89787394</v>
      </c>
      <c r="Z73" s="20" t="n">
        <v>14.94366428</v>
      </c>
    </row>
    <row r="74" spans="1:26">
      <c r="A74" s="15" t="s">
        <v>471</v>
      </c>
      <c r="B74" s="17" t="n">
        <v>4692</v>
      </c>
      <c r="C74" s="18">
        <f>(484.0/B74*100)</f>
        <v/>
      </c>
      <c r="D74" s="19" t="n">
        <v>4208</v>
      </c>
      <c r="E74" s="18" t="s">
        <v>404</v>
      </c>
      <c r="F74" s="20" t="s">
        <v>404</v>
      </c>
      <c r="G74" s="18" t="n">
        <v>507.43329046</v>
      </c>
      <c r="H74" s="20" t="n">
        <v>9.89883556</v>
      </c>
      <c r="I74" s="18" t="n">
        <v>423.49185618</v>
      </c>
      <c r="J74" s="20" t="n">
        <v>5.43779015</v>
      </c>
      <c r="K74" s="18" t="n">
        <v>421.24112848</v>
      </c>
      <c r="L74" s="20" t="n">
        <v>2.59791049</v>
      </c>
      <c r="M74" s="18" t="n">
        <v>405.48562581</v>
      </c>
      <c r="N74" s="20" t="n">
        <v>2.10777274</v>
      </c>
      <c r="O74" s="18" t="n">
        <v>413.38902562</v>
      </c>
      <c r="P74" s="20" t="n">
        <v>3.04283758</v>
      </c>
      <c r="Q74" s="18" t="s">
        <v>404</v>
      </c>
      <c r="R74" s="20" t="s">
        <v>404</v>
      </c>
      <c r="S74" s="18" t="s">
        <v>404</v>
      </c>
      <c r="T74" s="20" t="s">
        <v>404</v>
      </c>
      <c r="U74" s="18" t="s">
        <v>404</v>
      </c>
      <c r="V74" s="20" t="s">
        <v>404</v>
      </c>
      <c r="W74" s="18" t="n">
        <v>310.53205258</v>
      </c>
      <c r="X74" s="20" t="n">
        <v>17.45896437</v>
      </c>
      <c r="Y74" s="18" t="n">
        <v>270.365325</v>
      </c>
      <c r="Z74" s="20" t="n">
        <v>17.61278689</v>
      </c>
    </row>
    <row r="75" spans="1:26">
      <c r="A75" s="15" t="s">
        <v>472</v>
      </c>
      <c r="B75" s="17" t="n">
        <v>5375</v>
      </c>
      <c r="C75" s="18">
        <f>(483.0/B75*100)</f>
        <v/>
      </c>
      <c r="D75" s="19" t="n">
        <v>4892</v>
      </c>
      <c r="E75" s="18" t="n">
        <v>402.16548926</v>
      </c>
      <c r="F75" s="20" t="n">
        <v>13.69217375</v>
      </c>
      <c r="G75" s="18" t="n">
        <v>369.36758289</v>
      </c>
      <c r="H75" s="20" t="n">
        <v>9.174078829999999</v>
      </c>
      <c r="I75" s="18" t="n">
        <v>377.01405325</v>
      </c>
      <c r="J75" s="20" t="n">
        <v>10.05312643</v>
      </c>
      <c r="K75" s="18" t="n">
        <v>371.73703953</v>
      </c>
      <c r="L75" s="20" t="n">
        <v>9.191297479999999</v>
      </c>
      <c r="M75" s="18" t="n">
        <v>360.11237264</v>
      </c>
      <c r="N75" s="20" t="n">
        <v>14.34865973</v>
      </c>
      <c r="O75" s="18" t="n">
        <v>349.64702183</v>
      </c>
      <c r="P75" s="20" t="n">
        <v>8.73420653</v>
      </c>
      <c r="Q75" s="18" t="s">
        <v>404</v>
      </c>
      <c r="R75" s="20" t="s">
        <v>404</v>
      </c>
      <c r="S75" s="18" t="s">
        <v>404</v>
      </c>
      <c r="T75" s="20" t="s">
        <v>404</v>
      </c>
      <c r="U75" s="18" t="s">
        <v>404</v>
      </c>
      <c r="V75" s="20" t="s">
        <v>404</v>
      </c>
      <c r="W75" s="18" t="s">
        <v>404</v>
      </c>
      <c r="X75" s="20" t="s">
        <v>404</v>
      </c>
      <c r="Y75" s="18" t="n">
        <v>360.54801517</v>
      </c>
      <c r="Z75" s="20" t="n">
        <v>21.07627588</v>
      </c>
    </row>
    <row r="76" spans="1:26">
      <c r="A76" s="15" t="s">
        <v>473</v>
      </c>
      <c r="B76" s="17" t="n">
        <v>14167</v>
      </c>
      <c r="C76" s="18">
        <f>(1400.0/B76*100)</f>
        <v/>
      </c>
      <c r="D76" s="19" t="n">
        <v>12767</v>
      </c>
      <c r="E76" s="18" t="n">
        <v>403.25410951</v>
      </c>
      <c r="F76" s="20" t="n">
        <v>16.70210313</v>
      </c>
      <c r="G76" s="18" t="n">
        <v>469.34135466</v>
      </c>
      <c r="H76" s="20" t="n">
        <v>15.39699801</v>
      </c>
      <c r="I76" s="18" t="n">
        <v>432.39335452</v>
      </c>
      <c r="J76" s="20" t="n">
        <v>6.21962231</v>
      </c>
      <c r="K76" s="18" t="n">
        <v>423.95802312</v>
      </c>
      <c r="L76" s="20" t="n">
        <v>7.47115509</v>
      </c>
      <c r="M76" s="18" t="n">
        <v>426.0258543</v>
      </c>
      <c r="N76" s="20" t="n">
        <v>6.08896569</v>
      </c>
      <c r="O76" s="18" t="n">
        <v>422.11324971</v>
      </c>
      <c r="P76" s="20" t="n">
        <v>7.20663373</v>
      </c>
      <c r="Q76" s="18" t="s">
        <v>404</v>
      </c>
      <c r="R76" s="20" t="s">
        <v>404</v>
      </c>
      <c r="S76" s="18" t="s">
        <v>404</v>
      </c>
      <c r="T76" s="20" t="s">
        <v>404</v>
      </c>
      <c r="U76" s="18" t="s">
        <v>404</v>
      </c>
      <c r="V76" s="20" t="s">
        <v>404</v>
      </c>
      <c r="W76" s="18" t="s">
        <v>404</v>
      </c>
      <c r="X76" s="20" t="s">
        <v>404</v>
      </c>
      <c r="Y76" s="18" t="n">
        <v>438.43635886</v>
      </c>
      <c r="Z76" s="20" t="n">
        <v>8.98318985</v>
      </c>
    </row>
    <row r="77" spans="1:26">
      <c r="A77" s="15" t="s">
        <v>474</v>
      </c>
      <c r="B77" s="17" t="n">
        <v>6062</v>
      </c>
      <c r="C77" s="18">
        <f>(0.0/B77*100)</f>
        <v/>
      </c>
      <c r="D77" s="19" t="n">
        <v>6062</v>
      </c>
      <c r="E77" s="18" t="n">
        <v>537.96546821</v>
      </c>
      <c r="F77" s="20" t="n">
        <v>8.074369320000001</v>
      </c>
      <c r="G77" s="18" t="n">
        <v>439.64444216</v>
      </c>
      <c r="H77" s="20" t="n">
        <v>13.56755853</v>
      </c>
      <c r="I77" s="18" t="n">
        <v>453.2841189</v>
      </c>
      <c r="J77" s="20" t="n">
        <v>10.28540981</v>
      </c>
      <c r="K77" s="18" t="n">
        <v>424.47181351</v>
      </c>
      <c r="L77" s="20" t="n">
        <v>6.71590445</v>
      </c>
      <c r="M77" s="18" t="n">
        <v>397.08700927</v>
      </c>
      <c r="N77" s="20" t="n">
        <v>4.45704207</v>
      </c>
      <c r="O77" s="18" t="n">
        <v>414.14101173</v>
      </c>
      <c r="P77" s="20" t="n">
        <v>8.024949019999999</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339.58638182</v>
      </c>
      <c r="F78" s="20" t="n">
        <v>10.79900238</v>
      </c>
      <c r="G78" s="18" t="n">
        <v>495.45118091</v>
      </c>
      <c r="H78" s="20" t="n">
        <v>13.33106584</v>
      </c>
      <c r="I78" s="18" t="n">
        <v>501.29234882</v>
      </c>
      <c r="J78" s="20" t="n">
        <v>13.99638257</v>
      </c>
      <c r="K78" s="18" t="n">
        <v>490.65292359</v>
      </c>
      <c r="L78" s="20" t="n">
        <v>5.28471441</v>
      </c>
      <c r="M78" s="18" t="n">
        <v>481.75973217</v>
      </c>
      <c r="N78" s="20" t="n">
        <v>11.83742434</v>
      </c>
      <c r="O78" s="18" t="n">
        <v>521.48079507</v>
      </c>
      <c r="P78" s="20" t="n">
        <v>20.58502246</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n">
        <v>444.80305291</v>
      </c>
      <c r="F79" s="20" t="n">
        <v>20.0975543</v>
      </c>
      <c r="G79" s="18" t="n">
        <v>449.93186198</v>
      </c>
      <c r="H79" s="20" t="n">
        <v>27.74705211</v>
      </c>
      <c r="I79" s="18" t="n">
        <v>474.39928207</v>
      </c>
      <c r="J79" s="20" t="n">
        <v>15.608745</v>
      </c>
      <c r="K79" s="18" t="n">
        <v>458.77372591</v>
      </c>
      <c r="L79" s="20" t="n">
        <v>18.25623992</v>
      </c>
      <c r="M79" s="18" t="n">
        <v>437.24341495</v>
      </c>
      <c r="N79" s="20" t="n">
        <v>33.05211689</v>
      </c>
      <c r="O79" s="18" t="n">
        <v>437.67811743</v>
      </c>
      <c r="P79" s="20" t="n">
        <v>19.67690523</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n">
        <v>444.31282072</v>
      </c>
      <c r="F80" s="20" t="n">
        <v>16.27856888</v>
      </c>
      <c r="G80" s="18" t="n">
        <v>440.01060566</v>
      </c>
      <c r="H80" s="20" t="n">
        <v>25.79409968</v>
      </c>
      <c r="I80" s="18" t="n">
        <v>457.87548563</v>
      </c>
      <c r="J80" s="20" t="n">
        <v>10.88024281</v>
      </c>
      <c r="K80" s="18" t="n">
        <v>460.45281374</v>
      </c>
      <c r="L80" s="20" t="n">
        <v>9.97957622</v>
      </c>
      <c r="M80" s="18" t="n">
        <v>454.5057983</v>
      </c>
      <c r="N80" s="20" t="n">
        <v>7.96295465</v>
      </c>
      <c r="O80" s="18" t="n">
        <v>466.35704472</v>
      </c>
      <c r="P80" s="20" t="n">
        <v>6.70824228</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426.64575527</v>
      </c>
      <c r="F81" s="20" t="n">
        <v>16.39873282</v>
      </c>
      <c r="G81" s="18" t="n">
        <v>456.56733246</v>
      </c>
      <c r="H81" s="20" t="n">
        <v>12.60057892</v>
      </c>
      <c r="I81" s="18" t="n">
        <v>450.87957571</v>
      </c>
      <c r="J81" s="20" t="n">
        <v>7.18656637</v>
      </c>
      <c r="K81" s="18" t="n">
        <v>446.09142886</v>
      </c>
      <c r="L81" s="20" t="n">
        <v>7.84987231</v>
      </c>
      <c r="M81" s="18" t="n">
        <v>452.23123583</v>
      </c>
      <c r="N81" s="20" t="n">
        <v>7.91046234</v>
      </c>
      <c r="O81" s="18" t="n">
        <v>434.81185898</v>
      </c>
      <c r="P81" s="20" t="n">
        <v>6.83733033</v>
      </c>
      <c r="Q81" s="18" t="s">
        <v>404</v>
      </c>
      <c r="R81" s="20" t="s">
        <v>404</v>
      </c>
      <c r="S81" s="18" t="s">
        <v>404</v>
      </c>
      <c r="T81" s="20" t="s">
        <v>404</v>
      </c>
      <c r="U81" s="18" t="s">
        <v>404</v>
      </c>
      <c r="V81" s="20" t="s">
        <v>404</v>
      </c>
      <c r="W81" s="18" t="s">
        <v>404</v>
      </c>
      <c r="X81" s="20" t="s">
        <v>404</v>
      </c>
      <c r="Y81" s="18" t="n">
        <v>439.4965109</v>
      </c>
      <c r="Z81" s="20" t="n">
        <v>14.06869307</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540</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532.52170213</v>
      </c>
      <c r="F7" s="20" t="n">
        <v>12.96796096</v>
      </c>
      <c r="G7" s="18" t="n">
        <v>512.71216035</v>
      </c>
      <c r="H7" s="20" t="n">
        <v>9.507410950000001</v>
      </c>
      <c r="I7" s="18" t="n">
        <v>491.13093514</v>
      </c>
      <c r="J7" s="20" t="n">
        <v>5.93541718</v>
      </c>
      <c r="K7" s="18" t="n">
        <v>497.9509956</v>
      </c>
      <c r="L7" s="20" t="n">
        <v>4.44230348</v>
      </c>
      <c r="M7" s="18" t="n">
        <v>499.47572046</v>
      </c>
      <c r="N7" s="20" t="n">
        <v>3.40078714</v>
      </c>
      <c r="O7" s="18" t="n">
        <v>490.02511187</v>
      </c>
      <c r="P7" s="20" t="n">
        <v>4.04305756</v>
      </c>
      <c r="Q7" s="18" t="s">
        <v>404</v>
      </c>
      <c r="R7" s="20" t="s">
        <v>404</v>
      </c>
      <c r="S7" s="18" t="s">
        <v>404</v>
      </c>
      <c r="T7" s="20" t="s">
        <v>404</v>
      </c>
      <c r="U7" s="18" t="s">
        <v>404</v>
      </c>
      <c r="V7" s="20" t="s">
        <v>404</v>
      </c>
      <c r="W7" s="18" t="s">
        <v>404</v>
      </c>
      <c r="X7" s="20" t="s">
        <v>404</v>
      </c>
      <c r="Y7" s="18" t="n">
        <v>474.17208104</v>
      </c>
      <c r="Z7" s="20" t="n">
        <v>7.77618721</v>
      </c>
    </row>
    <row r="8" spans="1:26">
      <c r="A8" s="15" t="s">
        <v>405</v>
      </c>
      <c r="B8" s="17" t="n">
        <v>7007</v>
      </c>
      <c r="C8" s="18">
        <f>(0.0/B8*100)</f>
        <v/>
      </c>
      <c r="D8" s="19" t="n">
        <v>7007</v>
      </c>
      <c r="E8" s="18" t="n">
        <v>396.38898919</v>
      </c>
      <c r="F8" s="20" t="n">
        <v>11.47382064</v>
      </c>
      <c r="G8" s="18" t="n">
        <v>530.82894601</v>
      </c>
      <c r="H8" s="20" t="n">
        <v>10.15059191</v>
      </c>
      <c r="I8" s="18" t="n">
        <v>512.13891692</v>
      </c>
      <c r="J8" s="20" t="n">
        <v>7.48841503</v>
      </c>
      <c r="K8" s="18" t="n">
        <v>498.06650671</v>
      </c>
      <c r="L8" s="20" t="n">
        <v>8.34807337</v>
      </c>
      <c r="M8" s="18" t="n">
        <v>504.90134123</v>
      </c>
      <c r="N8" s="20" t="n">
        <v>9.4909572</v>
      </c>
      <c r="O8" s="18" t="n">
        <v>464.32045617</v>
      </c>
      <c r="P8" s="20" t="n">
        <v>9.971112850000001</v>
      </c>
      <c r="Q8" s="18" t="s">
        <v>404</v>
      </c>
      <c r="R8" s="20" t="s">
        <v>404</v>
      </c>
      <c r="S8" s="18" t="s">
        <v>404</v>
      </c>
      <c r="T8" s="20" t="s">
        <v>404</v>
      </c>
      <c r="U8" s="18" t="s">
        <v>404</v>
      </c>
      <c r="V8" s="20" t="s">
        <v>404</v>
      </c>
      <c r="W8" s="18" t="s">
        <v>404</v>
      </c>
      <c r="X8" s="20" t="s">
        <v>404</v>
      </c>
      <c r="Y8" s="18" t="n">
        <v>468.70275595</v>
      </c>
      <c r="Z8" s="20" t="n">
        <v>23.64911701</v>
      </c>
    </row>
    <row r="9" spans="1:26">
      <c r="A9" s="15" t="s">
        <v>406</v>
      </c>
      <c r="B9" s="17" t="n">
        <v>9651</v>
      </c>
      <c r="C9" s="18">
        <f>(200.0/B9*100)</f>
        <v/>
      </c>
      <c r="D9" s="19" t="n">
        <v>9451</v>
      </c>
      <c r="E9" s="18" t="n">
        <v>449.57093551</v>
      </c>
      <c r="F9" s="20" t="n">
        <v>19.93780916</v>
      </c>
      <c r="G9" s="18" t="n">
        <v>509.39140471</v>
      </c>
      <c r="H9" s="20" t="n">
        <v>11.64685273</v>
      </c>
      <c r="I9" s="18" t="n">
        <v>513.58470635</v>
      </c>
      <c r="J9" s="20" t="n">
        <v>7.44653773</v>
      </c>
      <c r="K9" s="18" t="n">
        <v>523.1773568</v>
      </c>
      <c r="L9" s="20" t="n">
        <v>8.719691129999999</v>
      </c>
      <c r="M9" s="18" t="n">
        <v>504.03812301</v>
      </c>
      <c r="N9" s="20" t="n">
        <v>8.9492531</v>
      </c>
      <c r="O9" s="18" t="n">
        <v>502.73036192</v>
      </c>
      <c r="P9" s="20" t="n">
        <v>13.13698227</v>
      </c>
      <c r="Q9" s="18" t="s">
        <v>404</v>
      </c>
      <c r="R9" s="20" t="s">
        <v>404</v>
      </c>
      <c r="S9" s="18" t="s">
        <v>404</v>
      </c>
      <c r="T9" s="20" t="s">
        <v>404</v>
      </c>
      <c r="U9" s="18" t="s">
        <v>404</v>
      </c>
      <c r="V9" s="20" t="s">
        <v>404</v>
      </c>
      <c r="W9" s="18" t="s">
        <v>404</v>
      </c>
      <c r="X9" s="20" t="s">
        <v>404</v>
      </c>
      <c r="Y9" s="18" t="n">
        <v>474.96111001</v>
      </c>
      <c r="Z9" s="20" t="n">
        <v>12.61502142</v>
      </c>
    </row>
    <row r="10" spans="1:26">
      <c r="A10" s="15" t="s">
        <v>407</v>
      </c>
      <c r="B10" s="17" t="n">
        <v>20058</v>
      </c>
      <c r="C10" s="18">
        <f>(2798.0/B10*100)</f>
        <v/>
      </c>
      <c r="D10" s="19" t="n">
        <v>17260</v>
      </c>
      <c r="E10" s="18" t="n">
        <v>544.32214085</v>
      </c>
      <c r="F10" s="20" t="n">
        <v>7.886887</v>
      </c>
      <c r="G10" s="18" t="n">
        <v>531.19583993</v>
      </c>
      <c r="H10" s="20" t="n">
        <v>11.30062126</v>
      </c>
      <c r="I10" s="18" t="n">
        <v>521.7074495099999</v>
      </c>
      <c r="J10" s="20" t="n">
        <v>8.147698979999999</v>
      </c>
      <c r="K10" s="18" t="n">
        <v>515.30487681</v>
      </c>
      <c r="L10" s="20" t="n">
        <v>5.00774465</v>
      </c>
      <c r="M10" s="18" t="n">
        <v>515.9727138</v>
      </c>
      <c r="N10" s="20" t="n">
        <v>5.39239554</v>
      </c>
      <c r="O10" s="18" t="n">
        <v>510.40856815</v>
      </c>
      <c r="P10" s="20" t="n">
        <v>4.08210895</v>
      </c>
      <c r="Q10" s="18" t="s">
        <v>404</v>
      </c>
      <c r="R10" s="20" t="s">
        <v>404</v>
      </c>
      <c r="S10" s="18" t="s">
        <v>404</v>
      </c>
      <c r="T10" s="20" t="s">
        <v>404</v>
      </c>
      <c r="U10" s="18" t="s">
        <v>404</v>
      </c>
      <c r="V10" s="20" t="s">
        <v>404</v>
      </c>
      <c r="W10" s="18" t="s">
        <v>404</v>
      </c>
      <c r="X10" s="20" t="s">
        <v>404</v>
      </c>
      <c r="Y10" s="18" t="n">
        <v>542.65828201</v>
      </c>
      <c r="Z10" s="20" t="n">
        <v>10.72275003</v>
      </c>
    </row>
    <row r="11" spans="1:26">
      <c r="A11" s="15" t="s">
        <v>408</v>
      </c>
      <c r="B11" s="17" t="n">
        <v>7053</v>
      </c>
      <c r="C11" s="18">
        <f>(137.0/B11*100)</f>
        <v/>
      </c>
      <c r="D11" s="19" t="n">
        <v>6916</v>
      </c>
      <c r="E11" s="18" t="s">
        <v>404</v>
      </c>
      <c r="F11" s="20" t="s">
        <v>404</v>
      </c>
      <c r="G11" s="18" t="n">
        <v>416.6168409</v>
      </c>
      <c r="H11" s="20" t="n">
        <v>16.08783839</v>
      </c>
      <c r="I11" s="18" t="n">
        <v>427.25518127</v>
      </c>
      <c r="J11" s="20" t="n">
        <v>11.4798957</v>
      </c>
      <c r="K11" s="18" t="n">
        <v>424.04979894</v>
      </c>
      <c r="L11" s="20" t="n">
        <v>7.33088755</v>
      </c>
      <c r="M11" s="18" t="n">
        <v>428.03412382</v>
      </c>
      <c r="N11" s="20" t="n">
        <v>8.028547570000001</v>
      </c>
      <c r="O11" s="18" t="n">
        <v>413.33957361</v>
      </c>
      <c r="P11" s="20" t="n">
        <v>8.281557830000001</v>
      </c>
      <c r="Q11" s="18" t="s">
        <v>404</v>
      </c>
      <c r="R11" s="20" t="s">
        <v>404</v>
      </c>
      <c r="S11" s="18" t="s">
        <v>404</v>
      </c>
      <c r="T11" s="20" t="s">
        <v>404</v>
      </c>
      <c r="U11" s="18" t="s">
        <v>404</v>
      </c>
      <c r="V11" s="20" t="s">
        <v>404</v>
      </c>
      <c r="W11" s="18" t="s">
        <v>404</v>
      </c>
      <c r="X11" s="20" t="s">
        <v>404</v>
      </c>
      <c r="Y11" s="18" t="n">
        <v>422.95052999</v>
      </c>
      <c r="Z11" s="20" t="n">
        <v>13.27042805</v>
      </c>
    </row>
    <row r="12" spans="1:26">
      <c r="A12" s="15" t="s">
        <v>409</v>
      </c>
      <c r="B12" s="17" t="n">
        <v>6894</v>
      </c>
      <c r="C12" s="18">
        <f>(106.0/B12*100)</f>
        <v/>
      </c>
      <c r="D12" s="19" t="n">
        <v>6788</v>
      </c>
      <c r="E12" s="18" t="s">
        <v>404</v>
      </c>
      <c r="F12" s="20" t="s">
        <v>404</v>
      </c>
      <c r="G12" s="18" t="n">
        <v>482.8047685</v>
      </c>
      <c r="H12" s="20" t="n">
        <v>13.25759418</v>
      </c>
      <c r="I12" s="18" t="n">
        <v>509.13406579</v>
      </c>
      <c r="J12" s="20" t="n">
        <v>6.55417473</v>
      </c>
      <c r="K12" s="18" t="n">
        <v>496.14228704</v>
      </c>
      <c r="L12" s="20" t="n">
        <v>6.09085287</v>
      </c>
      <c r="M12" s="18" t="n">
        <v>482.05196234</v>
      </c>
      <c r="N12" s="20" t="n">
        <v>10.30025038</v>
      </c>
      <c r="O12" s="18" t="n">
        <v>481.0509209</v>
      </c>
      <c r="P12" s="20" t="n">
        <v>8.198516850000001</v>
      </c>
      <c r="Q12" s="18" t="s">
        <v>404</v>
      </c>
      <c r="R12" s="20" t="s">
        <v>404</v>
      </c>
      <c r="S12" s="18" t="s">
        <v>404</v>
      </c>
      <c r="T12" s="20" t="s">
        <v>404</v>
      </c>
      <c r="U12" s="18" t="s">
        <v>404</v>
      </c>
      <c r="V12" s="20" t="s">
        <v>404</v>
      </c>
      <c r="W12" s="18" t="s">
        <v>404</v>
      </c>
      <c r="X12" s="20" t="s">
        <v>404</v>
      </c>
      <c r="Y12" s="18" t="n">
        <v>465.90661978</v>
      </c>
      <c r="Z12" s="20" t="n">
        <v>20.08659649</v>
      </c>
    </row>
    <row r="13" spans="1:26">
      <c r="A13" s="15" t="s">
        <v>410</v>
      </c>
      <c r="B13" s="17" t="n">
        <v>7161</v>
      </c>
      <c r="C13" s="18">
        <f>(1175.0/B13*100)</f>
        <v/>
      </c>
      <c r="D13" s="19" t="n">
        <v>5986</v>
      </c>
      <c r="E13" s="18" t="s">
        <v>404</v>
      </c>
      <c r="F13" s="20" t="s">
        <v>404</v>
      </c>
      <c r="G13" s="18" t="n">
        <v>510.34189919</v>
      </c>
      <c r="H13" s="20" t="n">
        <v>11.65694659</v>
      </c>
      <c r="I13" s="18" t="n">
        <v>501.64718669</v>
      </c>
      <c r="J13" s="20" t="n">
        <v>7.84744907</v>
      </c>
      <c r="K13" s="18" t="n">
        <v>512.22220801</v>
      </c>
      <c r="L13" s="20" t="n">
        <v>3.58897893</v>
      </c>
      <c r="M13" s="18" t="n">
        <v>515.95239937</v>
      </c>
      <c r="N13" s="20" t="n">
        <v>4.15771116</v>
      </c>
      <c r="O13" s="18" t="n">
        <v>509.15753127</v>
      </c>
      <c r="P13" s="20" t="n">
        <v>5.24917937</v>
      </c>
      <c r="Q13" s="18" t="s">
        <v>404</v>
      </c>
      <c r="R13" s="20" t="s">
        <v>404</v>
      </c>
      <c r="S13" s="18" t="s">
        <v>404</v>
      </c>
      <c r="T13" s="20" t="s">
        <v>404</v>
      </c>
      <c r="U13" s="18" t="s">
        <v>404</v>
      </c>
      <c r="V13" s="20" t="s">
        <v>404</v>
      </c>
      <c r="W13" s="18" t="s">
        <v>404</v>
      </c>
      <c r="X13" s="20" t="s">
        <v>404</v>
      </c>
      <c r="Y13" s="18" t="n">
        <v>506.16668565</v>
      </c>
      <c r="Z13" s="20" t="n">
        <v>7.31459444</v>
      </c>
    </row>
    <row r="14" spans="1:26">
      <c r="A14" s="15" t="s">
        <v>411</v>
      </c>
      <c r="B14" s="17" t="n">
        <v>5587</v>
      </c>
      <c r="C14" s="18">
        <f>(0.0/B14*100)</f>
        <v/>
      </c>
      <c r="D14" s="19" t="n">
        <v>5587</v>
      </c>
      <c r="E14" s="18" t="n">
        <v>543.6835638</v>
      </c>
      <c r="F14" s="20" t="n">
        <v>8.218521470000001</v>
      </c>
      <c r="G14" s="18" t="n">
        <v>497.86975641</v>
      </c>
      <c r="H14" s="20" t="n">
        <v>12.36689507</v>
      </c>
      <c r="I14" s="18" t="n">
        <v>524.64733988</v>
      </c>
      <c r="J14" s="20" t="n">
        <v>4.83767007</v>
      </c>
      <c r="K14" s="18" t="n">
        <v>523.3654361</v>
      </c>
      <c r="L14" s="20" t="n">
        <v>3.29469319</v>
      </c>
      <c r="M14" s="18" t="n">
        <v>513.7323447</v>
      </c>
      <c r="N14" s="20" t="n">
        <v>3.88693147</v>
      </c>
      <c r="O14" s="18" t="n">
        <v>520.38427083</v>
      </c>
      <c r="P14" s="20" t="n">
        <v>4.36761715</v>
      </c>
      <c r="Q14" s="18" t="s">
        <v>404</v>
      </c>
      <c r="R14" s="20" t="s">
        <v>404</v>
      </c>
      <c r="S14" s="18" t="s">
        <v>404</v>
      </c>
      <c r="T14" s="20" t="s">
        <v>404</v>
      </c>
      <c r="U14" s="18" t="s">
        <v>404</v>
      </c>
      <c r="V14" s="20" t="s">
        <v>404</v>
      </c>
      <c r="W14" s="18" t="s">
        <v>404</v>
      </c>
      <c r="X14" s="20" t="s">
        <v>404</v>
      </c>
      <c r="Y14" s="18" t="n">
        <v>521.02865337</v>
      </c>
      <c r="Z14" s="20" t="n">
        <v>17.0358985</v>
      </c>
    </row>
    <row r="15" spans="1:26">
      <c r="A15" s="15" t="s">
        <v>412</v>
      </c>
      <c r="B15" s="17" t="n">
        <v>5882</v>
      </c>
      <c r="C15" s="18">
        <f>(0.0/B15*100)</f>
        <v/>
      </c>
      <c r="D15" s="19" t="n">
        <v>5882</v>
      </c>
      <c r="E15" s="18" t="s">
        <v>404</v>
      </c>
      <c r="F15" s="20" t="s">
        <v>404</v>
      </c>
      <c r="G15" s="18" t="n">
        <v>514.38563869</v>
      </c>
      <c r="H15" s="20" t="n">
        <v>21.20303034</v>
      </c>
      <c r="I15" s="18" t="n">
        <v>513.45328814</v>
      </c>
      <c r="J15" s="20" t="n">
        <v>5.42040134</v>
      </c>
      <c r="K15" s="18" t="n">
        <v>511.13361808</v>
      </c>
      <c r="L15" s="20" t="n">
        <v>4.05623345</v>
      </c>
      <c r="M15" s="18" t="n">
        <v>506.20554211</v>
      </c>
      <c r="N15" s="20" t="n">
        <v>4.4158929</v>
      </c>
      <c r="O15" s="18" t="n">
        <v>514.01392075</v>
      </c>
      <c r="P15" s="20" t="n">
        <v>4.56239267</v>
      </c>
      <c r="Q15" s="18" t="s">
        <v>404</v>
      </c>
      <c r="R15" s="20" t="s">
        <v>404</v>
      </c>
      <c r="S15" s="18" t="s">
        <v>404</v>
      </c>
      <c r="T15" s="20" t="s">
        <v>404</v>
      </c>
      <c r="U15" s="18" t="s">
        <v>404</v>
      </c>
      <c r="V15" s="20" t="s">
        <v>404</v>
      </c>
      <c r="W15" s="18" t="s">
        <v>404</v>
      </c>
      <c r="X15" s="20" t="s">
        <v>404</v>
      </c>
      <c r="Y15" s="18" t="n">
        <v>527.53558387</v>
      </c>
      <c r="Z15" s="20" t="n">
        <v>20.88187106</v>
      </c>
    </row>
    <row r="16" spans="1:26">
      <c r="A16" s="15" t="s">
        <v>413</v>
      </c>
      <c r="B16" s="17" t="n">
        <v>6108</v>
      </c>
      <c r="C16" s="18">
        <f>(364.0/B16*100)</f>
        <v/>
      </c>
      <c r="D16" s="19" t="n">
        <v>5744</v>
      </c>
      <c r="E16" s="18" t="n">
        <v>455.55640182</v>
      </c>
      <c r="F16" s="20" t="n">
        <v>21.08397106</v>
      </c>
      <c r="G16" s="18" t="n">
        <v>500.74003328</v>
      </c>
      <c r="H16" s="20" t="n">
        <v>9.10814429</v>
      </c>
      <c r="I16" s="18" t="n">
        <v>496.85900143</v>
      </c>
      <c r="J16" s="20" t="n">
        <v>6.9165462</v>
      </c>
      <c r="K16" s="18" t="n">
        <v>494.66832858</v>
      </c>
      <c r="L16" s="20" t="n">
        <v>7.86381792</v>
      </c>
      <c r="M16" s="18" t="n">
        <v>479.53782924</v>
      </c>
      <c r="N16" s="20" t="n">
        <v>18.75050604</v>
      </c>
      <c r="O16" s="18" t="n">
        <v>508.94360982</v>
      </c>
      <c r="P16" s="20" t="n">
        <v>9.087960929999999</v>
      </c>
      <c r="Q16" s="18" t="s">
        <v>404</v>
      </c>
      <c r="R16" s="20" t="s">
        <v>404</v>
      </c>
      <c r="S16" s="18" t="s">
        <v>404</v>
      </c>
      <c r="T16" s="20" t="s">
        <v>404</v>
      </c>
      <c r="U16" s="18" t="s">
        <v>404</v>
      </c>
      <c r="V16" s="20" t="s">
        <v>404</v>
      </c>
      <c r="W16" s="18" t="s">
        <v>404</v>
      </c>
      <c r="X16" s="20" t="s">
        <v>404</v>
      </c>
      <c r="Y16" s="18" t="n">
        <v>480.09771194</v>
      </c>
      <c r="Z16" s="20" t="n">
        <v>22.01623855</v>
      </c>
    </row>
    <row r="17" spans="1:26">
      <c r="A17" s="15" t="s">
        <v>414</v>
      </c>
      <c r="B17" s="17" t="n">
        <v>6504</v>
      </c>
      <c r="C17" s="18">
        <f>(1325.0/B17*100)</f>
        <v/>
      </c>
      <c r="D17" s="19" t="n">
        <v>5179</v>
      </c>
      <c r="E17" s="18" t="s">
        <v>404</v>
      </c>
      <c r="F17" s="20" t="s">
        <v>404</v>
      </c>
      <c r="G17" s="18" t="n">
        <v>467.98251917</v>
      </c>
      <c r="H17" s="20" t="n">
        <v>22.77927906</v>
      </c>
      <c r="I17" s="18" t="n">
        <v>518.63615256</v>
      </c>
      <c r="J17" s="20" t="n">
        <v>10.21430957</v>
      </c>
      <c r="K17" s="18" t="n">
        <v>498.99831825</v>
      </c>
      <c r="L17" s="20" t="n">
        <v>7.42797902</v>
      </c>
      <c r="M17" s="18" t="n">
        <v>515.17228149</v>
      </c>
      <c r="N17" s="20" t="n">
        <v>7.44118071</v>
      </c>
      <c r="O17" s="18" t="n">
        <v>499.22610986</v>
      </c>
      <c r="P17" s="20" t="n">
        <v>9.444291550000001</v>
      </c>
      <c r="Q17" s="18" t="s">
        <v>404</v>
      </c>
      <c r="R17" s="20" t="s">
        <v>404</v>
      </c>
      <c r="S17" s="18" t="s">
        <v>404</v>
      </c>
      <c r="T17" s="20" t="s">
        <v>404</v>
      </c>
      <c r="U17" s="18" t="s">
        <v>404</v>
      </c>
      <c r="V17" s="20" t="s">
        <v>404</v>
      </c>
      <c r="W17" s="18" t="s">
        <v>404</v>
      </c>
      <c r="X17" s="20" t="s">
        <v>404</v>
      </c>
      <c r="Y17" s="18" t="n">
        <v>535.5735108</v>
      </c>
      <c r="Z17" s="20" t="n">
        <v>14.42823684</v>
      </c>
    </row>
    <row r="18" spans="1:26">
      <c r="A18" s="15" t="s">
        <v>415</v>
      </c>
      <c r="B18" s="17" t="n">
        <v>5532</v>
      </c>
      <c r="C18" s="18">
        <f>(0.0/B18*100)</f>
        <v/>
      </c>
      <c r="D18" s="19" t="n">
        <v>5532</v>
      </c>
      <c r="E18" s="18" t="n">
        <v>386.11028813</v>
      </c>
      <c r="F18" s="20" t="n">
        <v>19.31867108</v>
      </c>
      <c r="G18" s="18" t="n">
        <v>448.82239883</v>
      </c>
      <c r="H18" s="20" t="n">
        <v>14.4473868</v>
      </c>
      <c r="I18" s="18" t="n">
        <v>456.00416086</v>
      </c>
      <c r="J18" s="20" t="n">
        <v>9.58218636</v>
      </c>
      <c r="K18" s="18" t="n">
        <v>459.98025517</v>
      </c>
      <c r="L18" s="20" t="n">
        <v>5.87515666</v>
      </c>
      <c r="M18" s="18" t="n">
        <v>452.38784446</v>
      </c>
      <c r="N18" s="20" t="n">
        <v>11.86742378</v>
      </c>
      <c r="O18" s="18" t="n">
        <v>445.98473536</v>
      </c>
      <c r="P18" s="20" t="n">
        <v>7.9739285</v>
      </c>
      <c r="Q18" s="18" t="s">
        <v>404</v>
      </c>
      <c r="R18" s="20" t="s">
        <v>404</v>
      </c>
      <c r="S18" s="18" t="s">
        <v>404</v>
      </c>
      <c r="T18" s="20" t="s">
        <v>404</v>
      </c>
      <c r="U18" s="18" t="s">
        <v>404</v>
      </c>
      <c r="V18" s="20" t="s">
        <v>404</v>
      </c>
      <c r="W18" s="18" t="s">
        <v>404</v>
      </c>
      <c r="X18" s="20" t="s">
        <v>404</v>
      </c>
      <c r="Y18" s="18" t="n">
        <v>469.51476008</v>
      </c>
      <c r="Z18" s="20" t="n">
        <v>19.198269</v>
      </c>
    </row>
    <row r="19" spans="1:26">
      <c r="A19" s="15" t="s">
        <v>416</v>
      </c>
      <c r="B19" s="17" t="n">
        <v>5658</v>
      </c>
      <c r="C19" s="18">
        <f>(327.0/B19*100)</f>
        <v/>
      </c>
      <c r="D19" s="19" t="n">
        <v>5331</v>
      </c>
      <c r="E19" s="18" t="n">
        <v>492.74517866</v>
      </c>
      <c r="F19" s="20" t="n">
        <v>35.14011824</v>
      </c>
      <c r="G19" s="18" t="n">
        <v>490.82543987</v>
      </c>
      <c r="H19" s="20" t="n">
        <v>12.86057291</v>
      </c>
      <c r="I19" s="18" t="n">
        <v>477.36503368</v>
      </c>
      <c r="J19" s="20" t="n">
        <v>8.91812949</v>
      </c>
      <c r="K19" s="18" t="n">
        <v>464.50206029</v>
      </c>
      <c r="L19" s="20" t="n">
        <v>8.048289459999999</v>
      </c>
      <c r="M19" s="18" t="n">
        <v>481.0792265</v>
      </c>
      <c r="N19" s="20" t="n">
        <v>9.578072430000001</v>
      </c>
      <c r="O19" s="18" t="n">
        <v>480.26006337</v>
      </c>
      <c r="P19" s="20" t="n">
        <v>15.07823115</v>
      </c>
      <c r="Q19" s="18" t="s">
        <v>404</v>
      </c>
      <c r="R19" s="20" t="s">
        <v>404</v>
      </c>
      <c r="S19" s="18" t="s">
        <v>404</v>
      </c>
      <c r="T19" s="20" t="s">
        <v>404</v>
      </c>
      <c r="U19" s="18" t="s">
        <v>404</v>
      </c>
      <c r="V19" s="20" t="s">
        <v>404</v>
      </c>
      <c r="W19" s="18" t="s">
        <v>404</v>
      </c>
      <c r="X19" s="20" t="s">
        <v>404</v>
      </c>
      <c r="Y19" s="18" t="n">
        <v>506.97961024</v>
      </c>
      <c r="Z19" s="20" t="n">
        <v>23.52350289</v>
      </c>
    </row>
    <row r="20" spans="1:26">
      <c r="A20" s="15" t="s">
        <v>417</v>
      </c>
      <c r="B20" s="17" t="n">
        <v>3371</v>
      </c>
      <c r="C20" s="18">
        <f>(24.0/B20*100)</f>
        <v/>
      </c>
      <c r="D20" s="19" t="n">
        <v>3347</v>
      </c>
      <c r="E20" s="18" t="n">
        <v>483.44268308</v>
      </c>
      <c r="F20" s="20" t="n">
        <v>13.52347515</v>
      </c>
      <c r="G20" s="18" t="n">
        <v>496.03971362</v>
      </c>
      <c r="H20" s="20" t="n">
        <v>7.8487514</v>
      </c>
      <c r="I20" s="18" t="n">
        <v>491.54820813</v>
      </c>
      <c r="J20" s="20" t="n">
        <v>4.54675334</v>
      </c>
      <c r="K20" s="18" t="n">
        <v>484.37356855</v>
      </c>
      <c r="L20" s="20" t="n">
        <v>3.22929609</v>
      </c>
      <c r="M20" s="18" t="n">
        <v>489.85279683</v>
      </c>
      <c r="N20" s="20" t="n">
        <v>3.83762177</v>
      </c>
      <c r="O20" s="18" t="n">
        <v>492.9026178</v>
      </c>
      <c r="P20" s="20" t="n">
        <v>4.84058762</v>
      </c>
      <c r="Q20" s="18" t="s">
        <v>404</v>
      </c>
      <c r="R20" s="20" t="s">
        <v>404</v>
      </c>
      <c r="S20" s="18" t="s">
        <v>404</v>
      </c>
      <c r="T20" s="20" t="s">
        <v>404</v>
      </c>
      <c r="U20" s="18" t="s">
        <v>404</v>
      </c>
      <c r="V20" s="20" t="s">
        <v>404</v>
      </c>
      <c r="W20" s="18" t="s">
        <v>404</v>
      </c>
      <c r="X20" s="20" t="s">
        <v>404</v>
      </c>
      <c r="Y20" s="18" t="n">
        <v>464.35166469</v>
      </c>
      <c r="Z20" s="20" t="n">
        <v>9.71277985</v>
      </c>
    </row>
    <row r="21" spans="1:26">
      <c r="A21" s="15" t="s">
        <v>418</v>
      </c>
      <c r="B21" s="17" t="n">
        <v>5741</v>
      </c>
      <c r="C21" s="18">
        <f>(0.0/B21*100)</f>
        <v/>
      </c>
      <c r="D21" s="19" t="n">
        <v>5741</v>
      </c>
      <c r="E21" s="18" t="s">
        <v>404</v>
      </c>
      <c r="F21" s="20" t="s">
        <v>404</v>
      </c>
      <c r="G21" s="18" t="n">
        <v>491.57843035</v>
      </c>
      <c r="H21" s="20" t="n">
        <v>28.30192295</v>
      </c>
      <c r="I21" s="18" t="n">
        <v>506.48385276</v>
      </c>
      <c r="J21" s="20" t="n">
        <v>4.94586292</v>
      </c>
      <c r="K21" s="18" t="n">
        <v>511.1015085</v>
      </c>
      <c r="L21" s="20" t="n">
        <v>5.04095811</v>
      </c>
      <c r="M21" s="18" t="n">
        <v>507.48053983</v>
      </c>
      <c r="N21" s="20" t="n">
        <v>5.69748427</v>
      </c>
      <c r="O21" s="18" t="n">
        <v>498.50596235</v>
      </c>
      <c r="P21" s="20" t="n">
        <v>4.82423084</v>
      </c>
      <c r="Q21" s="18" t="s">
        <v>404</v>
      </c>
      <c r="R21" s="20" t="s">
        <v>404</v>
      </c>
      <c r="S21" s="18" t="s">
        <v>404</v>
      </c>
      <c r="T21" s="20" t="s">
        <v>404</v>
      </c>
      <c r="U21" s="18" t="s">
        <v>404</v>
      </c>
      <c r="V21" s="20" t="s">
        <v>404</v>
      </c>
      <c r="W21" s="18" t="s">
        <v>404</v>
      </c>
      <c r="X21" s="20" t="s">
        <v>404</v>
      </c>
      <c r="Y21" s="18" t="n">
        <v>495.4265533</v>
      </c>
      <c r="Z21" s="20" t="n">
        <v>7.32614765</v>
      </c>
    </row>
    <row r="22" spans="1:26">
      <c r="A22" s="15" t="s">
        <v>419</v>
      </c>
      <c r="B22" s="17" t="n">
        <v>6598</v>
      </c>
      <c r="C22" s="18">
        <f>(0.0/B22*100)</f>
        <v/>
      </c>
      <c r="D22" s="19" t="n">
        <v>6598</v>
      </c>
      <c r="E22" s="18" t="n">
        <v>525.09111685</v>
      </c>
      <c r="F22" s="20" t="n">
        <v>12.41540619</v>
      </c>
      <c r="G22" s="18" t="n">
        <v>517.36371827</v>
      </c>
      <c r="H22" s="20" t="n">
        <v>15.71447158</v>
      </c>
      <c r="I22" s="18" t="n">
        <v>482.44165542</v>
      </c>
      <c r="J22" s="20" t="n">
        <v>10.04739157</v>
      </c>
      <c r="K22" s="18" t="n">
        <v>466.91315996</v>
      </c>
      <c r="L22" s="20" t="n">
        <v>8.51885117</v>
      </c>
      <c r="M22" s="18" t="n">
        <v>468.73327024</v>
      </c>
      <c r="N22" s="20" t="n">
        <v>11.31169945</v>
      </c>
      <c r="O22" s="18" t="n">
        <v>449.15813208</v>
      </c>
      <c r="P22" s="20" t="n">
        <v>11.4224474</v>
      </c>
      <c r="Q22" s="18" t="s">
        <v>404</v>
      </c>
      <c r="R22" s="20" t="s">
        <v>404</v>
      </c>
      <c r="S22" s="18" t="s">
        <v>404</v>
      </c>
      <c r="T22" s="20" t="s">
        <v>404</v>
      </c>
      <c r="U22" s="18" t="s">
        <v>404</v>
      </c>
      <c r="V22" s="20" t="s">
        <v>404</v>
      </c>
      <c r="W22" s="18" t="s">
        <v>404</v>
      </c>
      <c r="X22" s="20" t="s">
        <v>404</v>
      </c>
      <c r="Y22" s="18" t="n">
        <v>438.26484673</v>
      </c>
      <c r="Z22" s="20" t="n">
        <v>37.04097619</v>
      </c>
    </row>
    <row r="23" spans="1:26">
      <c r="A23" s="15" t="s">
        <v>420</v>
      </c>
      <c r="B23" s="17" t="n">
        <v>11583</v>
      </c>
      <c r="C23" s="18">
        <f>(3123.0/B23*100)</f>
        <v/>
      </c>
      <c r="D23" s="19" t="n">
        <v>8460</v>
      </c>
      <c r="E23" s="18" t="n">
        <v>360.73824114</v>
      </c>
      <c r="F23" s="20" t="n">
        <v>6.68742335</v>
      </c>
      <c r="G23" s="18" t="n">
        <v>482.10333974</v>
      </c>
      <c r="H23" s="20" t="n">
        <v>25.91984612</v>
      </c>
      <c r="I23" s="18" t="n">
        <v>497.35450886</v>
      </c>
      <c r="J23" s="20" t="n">
        <v>10.75330868</v>
      </c>
      <c r="K23" s="18" t="n">
        <v>492.30585252</v>
      </c>
      <c r="L23" s="20" t="n">
        <v>8.222822000000001</v>
      </c>
      <c r="M23" s="18" t="n">
        <v>484.35982248</v>
      </c>
      <c r="N23" s="20" t="n">
        <v>10.36024119</v>
      </c>
      <c r="O23" s="18" t="n">
        <v>493.67012232</v>
      </c>
      <c r="P23" s="20" t="n">
        <v>7.94074671</v>
      </c>
      <c r="Q23" s="18" t="s">
        <v>404</v>
      </c>
      <c r="R23" s="20" t="s">
        <v>404</v>
      </c>
      <c r="S23" s="18" t="s">
        <v>404</v>
      </c>
      <c r="T23" s="20" t="s">
        <v>404</v>
      </c>
      <c r="U23" s="18" t="s">
        <v>404</v>
      </c>
      <c r="V23" s="20" t="s">
        <v>404</v>
      </c>
      <c r="W23" s="18" t="s">
        <v>404</v>
      </c>
      <c r="X23" s="20" t="s">
        <v>404</v>
      </c>
      <c r="Y23" s="18" t="n">
        <v>499.45774869</v>
      </c>
      <c r="Z23" s="20" t="n">
        <v>17.21619183</v>
      </c>
    </row>
    <row r="24" spans="1:26">
      <c r="A24" s="15" t="s">
        <v>421</v>
      </c>
      <c r="B24" s="17" t="n">
        <v>6647</v>
      </c>
      <c r="C24" s="18">
        <f>(0.0/B24*100)</f>
        <v/>
      </c>
      <c r="D24" s="19" t="n">
        <v>6647</v>
      </c>
      <c r="E24" s="18" t="n">
        <v>525.38128695</v>
      </c>
      <c r="F24" s="20" t="n">
        <v>20.79558253</v>
      </c>
      <c r="G24" s="18" t="n">
        <v>540.93323384</v>
      </c>
      <c r="H24" s="20" t="n">
        <v>7.7789912</v>
      </c>
      <c r="I24" s="18" t="n">
        <v>525.8250285</v>
      </c>
      <c r="J24" s="20" t="n">
        <v>6.55883902</v>
      </c>
      <c r="K24" s="18" t="n">
        <v>529.75881729</v>
      </c>
      <c r="L24" s="20" t="n">
        <v>7.92244511</v>
      </c>
      <c r="M24" s="18" t="n">
        <v>526.66549735</v>
      </c>
      <c r="N24" s="20" t="n">
        <v>12.64303584</v>
      </c>
      <c r="O24" s="18" t="n">
        <v>557.8150009</v>
      </c>
      <c r="P24" s="20" t="n">
        <v>37.92709041</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s">
        <v>404</v>
      </c>
      <c r="F25" s="20" t="s">
        <v>404</v>
      </c>
      <c r="G25" s="18" t="n">
        <v>521.03854459</v>
      </c>
      <c r="H25" s="20" t="n">
        <v>16.34925389</v>
      </c>
      <c r="I25" s="18" t="n">
        <v>519.98082058</v>
      </c>
      <c r="J25" s="20" t="n">
        <v>10.85965247</v>
      </c>
      <c r="K25" s="18" t="n">
        <v>525.42167492</v>
      </c>
      <c r="L25" s="20" t="n">
        <v>5.4159536</v>
      </c>
      <c r="M25" s="18" t="n">
        <v>520.1079112800001</v>
      </c>
      <c r="N25" s="20" t="n">
        <v>9.572375510000001</v>
      </c>
      <c r="O25" s="18" t="n">
        <v>537.54114868</v>
      </c>
      <c r="P25" s="20" t="n">
        <v>9.26442932</v>
      </c>
      <c r="Q25" s="18" t="s">
        <v>404</v>
      </c>
      <c r="R25" s="20" t="s">
        <v>404</v>
      </c>
      <c r="S25" s="18" t="s">
        <v>404</v>
      </c>
      <c r="T25" s="20" t="s">
        <v>404</v>
      </c>
      <c r="U25" s="18" t="s">
        <v>404</v>
      </c>
      <c r="V25" s="20" t="s">
        <v>404</v>
      </c>
      <c r="W25" s="18" t="s">
        <v>404</v>
      </c>
      <c r="X25" s="20" t="s">
        <v>404</v>
      </c>
      <c r="Y25" s="18" t="n">
        <v>558.1696048</v>
      </c>
      <c r="Z25" s="20" t="n">
        <v>8.33289532</v>
      </c>
    </row>
    <row r="26" spans="1:26">
      <c r="A26" s="15" t="s">
        <v>423</v>
      </c>
      <c r="B26" s="17" t="n">
        <v>4869</v>
      </c>
      <c r="C26" s="18">
        <f>(11.0/B26*100)</f>
        <v/>
      </c>
      <c r="D26" s="19" t="n">
        <v>4858</v>
      </c>
      <c r="E26" s="18" t="s">
        <v>404</v>
      </c>
      <c r="F26" s="20" t="s">
        <v>404</v>
      </c>
      <c r="G26" s="18" t="n">
        <v>472.93041029</v>
      </c>
      <c r="H26" s="20" t="n">
        <v>7.15749612</v>
      </c>
      <c r="I26" s="18" t="n">
        <v>488.02387993</v>
      </c>
      <c r="J26" s="20" t="n">
        <v>5.04003957</v>
      </c>
      <c r="K26" s="18" t="n">
        <v>491.54174256</v>
      </c>
      <c r="L26" s="20" t="n">
        <v>3.34279845</v>
      </c>
      <c r="M26" s="18" t="n">
        <v>470.27539093</v>
      </c>
      <c r="N26" s="20" t="n">
        <v>3.34651519</v>
      </c>
      <c r="O26" s="18" t="n">
        <v>485.1465024</v>
      </c>
      <c r="P26" s="20" t="n">
        <v>4.81896986</v>
      </c>
      <c r="Q26" s="18" t="s">
        <v>404</v>
      </c>
      <c r="R26" s="20" t="s">
        <v>404</v>
      </c>
      <c r="S26" s="18" t="s">
        <v>404</v>
      </c>
      <c r="T26" s="20" t="s">
        <v>404</v>
      </c>
      <c r="U26" s="18" t="s">
        <v>404</v>
      </c>
      <c r="V26" s="20" t="s">
        <v>404</v>
      </c>
      <c r="W26" s="18" t="s">
        <v>404</v>
      </c>
      <c r="X26" s="20" t="s">
        <v>404</v>
      </c>
      <c r="Y26" s="18" t="n">
        <v>477.66193309</v>
      </c>
      <c r="Z26" s="20" t="n">
        <v>15.5687185</v>
      </c>
    </row>
    <row r="27" spans="1:26">
      <c r="A27" s="15" t="s">
        <v>424</v>
      </c>
      <c r="B27" s="17" t="n">
        <v>5299</v>
      </c>
      <c r="C27" s="18">
        <f>(0.0/B27*100)</f>
        <v/>
      </c>
      <c r="D27" s="19" t="n">
        <v>5299</v>
      </c>
      <c r="E27" s="18" t="n">
        <v>466.88319063</v>
      </c>
      <c r="F27" s="20" t="n">
        <v>5.41597202</v>
      </c>
      <c r="G27" s="18" t="n">
        <v>465.3354198</v>
      </c>
      <c r="H27" s="20" t="n">
        <v>2.09934877</v>
      </c>
      <c r="I27" s="18" t="n">
        <v>464.38185885</v>
      </c>
      <c r="J27" s="20" t="n">
        <v>2.68999235</v>
      </c>
      <c r="K27" s="18" t="n">
        <v>507.13085458</v>
      </c>
      <c r="L27" s="20" t="n">
        <v>2.9215965</v>
      </c>
      <c r="M27" s="18" t="n">
        <v>498.48180616</v>
      </c>
      <c r="N27" s="20" t="n">
        <v>2.82958846</v>
      </c>
      <c r="O27" s="18" t="n">
        <v>555.25746178</v>
      </c>
      <c r="P27" s="20" t="n">
        <v>4.26885812</v>
      </c>
      <c r="Q27" s="18" t="s">
        <v>404</v>
      </c>
      <c r="R27" s="20" t="s">
        <v>404</v>
      </c>
      <c r="S27" s="18" t="s">
        <v>404</v>
      </c>
      <c r="T27" s="20" t="s">
        <v>404</v>
      </c>
      <c r="U27" s="18" t="s">
        <v>404</v>
      </c>
      <c r="V27" s="20" t="s">
        <v>404</v>
      </c>
      <c r="W27" s="18" t="s">
        <v>404</v>
      </c>
      <c r="X27" s="20" t="s">
        <v>404</v>
      </c>
      <c r="Y27" s="18" t="n">
        <v>545.8519974</v>
      </c>
      <c r="Z27" s="20" t="n">
        <v>6.58271203</v>
      </c>
    </row>
    <row r="28" spans="1:26">
      <c r="A28" s="15" t="s">
        <v>425</v>
      </c>
      <c r="B28" s="17" t="n">
        <v>7568</v>
      </c>
      <c r="C28" s="18">
        <f>(0.0/B28*100)</f>
        <v/>
      </c>
      <c r="D28" s="19" t="n">
        <v>7568</v>
      </c>
      <c r="E28" s="18" t="s">
        <v>404</v>
      </c>
      <c r="F28" s="20" t="s">
        <v>404</v>
      </c>
      <c r="G28" s="18" t="n">
        <v>456.122823</v>
      </c>
      <c r="H28" s="20" t="n">
        <v>11.12165992</v>
      </c>
      <c r="I28" s="18" t="n">
        <v>428.52504712</v>
      </c>
      <c r="J28" s="20" t="n">
        <v>6.0116138</v>
      </c>
      <c r="K28" s="18" t="n">
        <v>406.15314753</v>
      </c>
      <c r="L28" s="20" t="n">
        <v>4.30366259</v>
      </c>
      <c r="M28" s="18" t="n">
        <v>397.58689499</v>
      </c>
      <c r="N28" s="20" t="n">
        <v>5.9733184</v>
      </c>
      <c r="O28" s="18" t="n">
        <v>393.23958204</v>
      </c>
      <c r="P28" s="20" t="n">
        <v>5.07917525</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s">
        <v>404</v>
      </c>
      <c r="F29" s="20" t="s">
        <v>404</v>
      </c>
      <c r="G29" s="18" t="n">
        <v>540.51017328</v>
      </c>
      <c r="H29" s="20" t="n">
        <v>25.40314679</v>
      </c>
      <c r="I29" s="18" t="n">
        <v>512.37925925</v>
      </c>
      <c r="J29" s="20" t="n">
        <v>9.553001999999999</v>
      </c>
      <c r="K29" s="18" t="n">
        <v>512.3191897299999</v>
      </c>
      <c r="L29" s="20" t="n">
        <v>10.48318813</v>
      </c>
      <c r="M29" s="18" t="n">
        <v>518.9533489200001</v>
      </c>
      <c r="N29" s="20" t="n">
        <v>13.69629276</v>
      </c>
      <c r="O29" s="18" t="n">
        <v>503.07015628</v>
      </c>
      <c r="P29" s="20" t="n">
        <v>23.11386589</v>
      </c>
      <c r="Q29" s="18" t="s">
        <v>404</v>
      </c>
      <c r="R29" s="20" t="s">
        <v>404</v>
      </c>
      <c r="S29" s="18" t="s">
        <v>404</v>
      </c>
      <c r="T29" s="20" t="s">
        <v>404</v>
      </c>
      <c r="U29" s="18" t="s">
        <v>404</v>
      </c>
      <c r="V29" s="20" t="s">
        <v>404</v>
      </c>
      <c r="W29" s="18" t="s">
        <v>404</v>
      </c>
      <c r="X29" s="20" t="s">
        <v>404</v>
      </c>
      <c r="Y29" s="18" t="n">
        <v>499.073831</v>
      </c>
      <c r="Z29" s="20" t="n">
        <v>13.03758557</v>
      </c>
    </row>
    <row r="30" spans="1:26">
      <c r="A30" s="15" t="s">
        <v>427</v>
      </c>
      <c r="B30" s="17" t="n">
        <v>4520</v>
      </c>
      <c r="C30" s="18">
        <f>(945.0/B30*100)</f>
        <v/>
      </c>
      <c r="D30" s="19" t="n">
        <v>3575</v>
      </c>
      <c r="E30" s="18" t="n">
        <v>518.41233333</v>
      </c>
      <c r="F30" s="20" t="n">
        <v>11.56802399</v>
      </c>
      <c r="G30" s="18" t="n">
        <v>494.68431845</v>
      </c>
      <c r="H30" s="20" t="n">
        <v>18.86134226</v>
      </c>
      <c r="I30" s="18" t="n">
        <v>500.38231926</v>
      </c>
      <c r="J30" s="20" t="n">
        <v>7.26569582</v>
      </c>
      <c r="K30" s="18" t="n">
        <v>498.4673691</v>
      </c>
      <c r="L30" s="20" t="n">
        <v>5.83449162</v>
      </c>
      <c r="M30" s="18" t="n">
        <v>497.45829785</v>
      </c>
      <c r="N30" s="20" t="n">
        <v>5.3363571</v>
      </c>
      <c r="O30" s="18" t="n">
        <v>493.94942499</v>
      </c>
      <c r="P30" s="20" t="n">
        <v>8.16156582</v>
      </c>
      <c r="Q30" s="18" t="s">
        <v>404</v>
      </c>
      <c r="R30" s="20" t="s">
        <v>404</v>
      </c>
      <c r="S30" s="18" t="s">
        <v>404</v>
      </c>
      <c r="T30" s="20" t="s">
        <v>404</v>
      </c>
      <c r="U30" s="18" t="s">
        <v>404</v>
      </c>
      <c r="V30" s="20" t="s">
        <v>404</v>
      </c>
      <c r="W30" s="18" t="s">
        <v>404</v>
      </c>
      <c r="X30" s="20" t="s">
        <v>404</v>
      </c>
      <c r="Y30" s="18" t="n">
        <v>485.88329594</v>
      </c>
      <c r="Z30" s="20" t="n">
        <v>8.61092878</v>
      </c>
    </row>
    <row r="31" spans="1:26">
      <c r="A31" s="15" t="s">
        <v>428</v>
      </c>
      <c r="B31" s="17" t="n">
        <v>5456</v>
      </c>
      <c r="C31" s="18">
        <f>(502.0/B31*100)</f>
        <v/>
      </c>
      <c r="D31" s="19" t="n">
        <v>4954</v>
      </c>
      <c r="E31" s="18" t="s">
        <v>404</v>
      </c>
      <c r="F31" s="20" t="s">
        <v>404</v>
      </c>
      <c r="G31" s="18" t="n">
        <v>482.25154786</v>
      </c>
      <c r="H31" s="20" t="n">
        <v>14.58961432</v>
      </c>
      <c r="I31" s="18" t="n">
        <v>506.12481247</v>
      </c>
      <c r="J31" s="20" t="n">
        <v>5.91850165</v>
      </c>
      <c r="K31" s="18" t="n">
        <v>503.31209831</v>
      </c>
      <c r="L31" s="20" t="n">
        <v>3.59395405</v>
      </c>
      <c r="M31" s="18" t="n">
        <v>506.3759417</v>
      </c>
      <c r="N31" s="20" t="n">
        <v>5.21654294</v>
      </c>
      <c r="O31" s="18" t="n">
        <v>492.657891</v>
      </c>
      <c r="P31" s="20" t="n">
        <v>5.02955499</v>
      </c>
      <c r="Q31" s="18" t="s">
        <v>404</v>
      </c>
      <c r="R31" s="20" t="s">
        <v>404</v>
      </c>
      <c r="S31" s="18" t="s">
        <v>404</v>
      </c>
      <c r="T31" s="20" t="s">
        <v>404</v>
      </c>
      <c r="U31" s="18" t="s">
        <v>404</v>
      </c>
      <c r="V31" s="20" t="s">
        <v>404</v>
      </c>
      <c r="W31" s="18" t="s">
        <v>404</v>
      </c>
      <c r="X31" s="20" t="s">
        <v>404</v>
      </c>
      <c r="Y31" s="18" t="n">
        <v>501.22045047</v>
      </c>
      <c r="Z31" s="20" t="n">
        <v>8.239157090000001</v>
      </c>
    </row>
    <row r="32" spans="1:26">
      <c r="A32" s="15" t="s">
        <v>429</v>
      </c>
      <c r="B32" s="17" t="n">
        <v>4478</v>
      </c>
      <c r="C32" s="18">
        <f>(0.0/B32*100)</f>
        <v/>
      </c>
      <c r="D32" s="19" t="n">
        <v>4478</v>
      </c>
      <c r="E32" s="18" t="n">
        <v>478.19373316</v>
      </c>
      <c r="F32" s="20" t="n">
        <v>8.369280870000001</v>
      </c>
      <c r="G32" s="18" t="n">
        <v>494.12206964</v>
      </c>
      <c r="H32" s="20" t="n">
        <v>4.75416994</v>
      </c>
      <c r="I32" s="18" t="n">
        <v>501.94099213</v>
      </c>
      <c r="J32" s="20" t="n">
        <v>4.64130962</v>
      </c>
      <c r="K32" s="18" t="n">
        <v>516.84803217</v>
      </c>
      <c r="L32" s="20" t="n">
        <v>6.80829463</v>
      </c>
      <c r="M32" s="18" t="n">
        <v>505.71862433</v>
      </c>
      <c r="N32" s="20" t="n">
        <v>6.70906939</v>
      </c>
      <c r="O32" s="18" t="n">
        <v>494.55869184</v>
      </c>
      <c r="P32" s="20" t="n">
        <v>5.19756385</v>
      </c>
      <c r="Q32" s="18" t="s">
        <v>404</v>
      </c>
      <c r="R32" s="20" t="s">
        <v>404</v>
      </c>
      <c r="S32" s="18" t="s">
        <v>404</v>
      </c>
      <c r="T32" s="20" t="s">
        <v>404</v>
      </c>
      <c r="U32" s="18" t="s">
        <v>404</v>
      </c>
      <c r="V32" s="20" t="s">
        <v>404</v>
      </c>
      <c r="W32" s="18" t="s">
        <v>404</v>
      </c>
      <c r="X32" s="20" t="s">
        <v>404</v>
      </c>
      <c r="Y32" s="18" t="n">
        <v>536.39074471</v>
      </c>
      <c r="Z32" s="20" t="n">
        <v>13.10467217</v>
      </c>
    </row>
    <row r="33" spans="1:26">
      <c r="A33" s="15" t="s">
        <v>430</v>
      </c>
      <c r="B33" s="17" t="n">
        <v>7325</v>
      </c>
      <c r="C33" s="18">
        <f>(29.0/B33*100)</f>
        <v/>
      </c>
      <c r="D33" s="19" t="n">
        <v>7296</v>
      </c>
      <c r="E33" s="18" t="s">
        <v>404</v>
      </c>
      <c r="F33" s="20" t="s">
        <v>404</v>
      </c>
      <c r="G33" s="18" t="n">
        <v>512.28722321</v>
      </c>
      <c r="H33" s="20" t="n">
        <v>18.86772949</v>
      </c>
      <c r="I33" s="18" t="n">
        <v>484.12448857</v>
      </c>
      <c r="J33" s="20" t="n">
        <v>9.69177118</v>
      </c>
      <c r="K33" s="18" t="n">
        <v>488.83159771</v>
      </c>
      <c r="L33" s="20" t="n">
        <v>5.66079284</v>
      </c>
      <c r="M33" s="18" t="n">
        <v>509.44622345</v>
      </c>
      <c r="N33" s="20" t="n">
        <v>9.66542892</v>
      </c>
      <c r="O33" s="18" t="n">
        <v>487.60639593</v>
      </c>
      <c r="P33" s="20" t="n">
        <v>4.8753667</v>
      </c>
      <c r="Q33" s="18" t="s">
        <v>404</v>
      </c>
      <c r="R33" s="20" t="s">
        <v>404</v>
      </c>
      <c r="S33" s="18" t="s">
        <v>404</v>
      </c>
      <c r="T33" s="20" t="s">
        <v>404</v>
      </c>
      <c r="U33" s="18" t="s">
        <v>404</v>
      </c>
      <c r="V33" s="20" t="s">
        <v>404</v>
      </c>
      <c r="W33" s="18" t="s">
        <v>404</v>
      </c>
      <c r="X33" s="20" t="s">
        <v>404</v>
      </c>
      <c r="Y33" s="18" t="n">
        <v>492.55298333</v>
      </c>
      <c r="Z33" s="20" t="n">
        <v>30.25920515</v>
      </c>
    </row>
    <row r="34" spans="1:26">
      <c r="A34" s="15" t="s">
        <v>431</v>
      </c>
      <c r="B34" s="17" t="n">
        <v>6350</v>
      </c>
      <c r="C34" s="18">
        <f>(0.0/B34*100)</f>
        <v/>
      </c>
      <c r="D34" s="19" t="n">
        <v>6350</v>
      </c>
      <c r="E34" s="18" t="n">
        <v>551.75235117</v>
      </c>
      <c r="F34" s="20" t="n">
        <v>7.7631388</v>
      </c>
      <c r="G34" s="18" t="n">
        <v>466.50478363</v>
      </c>
      <c r="H34" s="20" t="n">
        <v>23.49309516</v>
      </c>
      <c r="I34" s="18" t="n">
        <v>495.49654657</v>
      </c>
      <c r="J34" s="20" t="n">
        <v>10.10760562</v>
      </c>
      <c r="K34" s="18" t="n">
        <v>462.68272682</v>
      </c>
      <c r="L34" s="20" t="n">
        <v>5.20633755</v>
      </c>
      <c r="M34" s="18" t="n">
        <v>485.01169666</v>
      </c>
      <c r="N34" s="20" t="n">
        <v>8.50623667</v>
      </c>
      <c r="O34" s="18" t="n">
        <v>469.29818889</v>
      </c>
      <c r="P34" s="20" t="n">
        <v>10.2217162</v>
      </c>
      <c r="Q34" s="18" t="s">
        <v>404</v>
      </c>
      <c r="R34" s="20" t="s">
        <v>404</v>
      </c>
      <c r="S34" s="18" t="s">
        <v>404</v>
      </c>
      <c r="T34" s="20" t="s">
        <v>404</v>
      </c>
      <c r="U34" s="18" t="s">
        <v>404</v>
      </c>
      <c r="V34" s="20" t="s">
        <v>404</v>
      </c>
      <c r="W34" s="18" t="s">
        <v>404</v>
      </c>
      <c r="X34" s="20" t="s">
        <v>404</v>
      </c>
      <c r="Y34" s="18" t="n">
        <v>485.93959213</v>
      </c>
      <c r="Z34" s="20" t="n">
        <v>11.16602551</v>
      </c>
    </row>
    <row r="35" spans="1:26">
      <c r="A35" s="15" t="s">
        <v>432</v>
      </c>
      <c r="B35" s="17" t="n">
        <v>6406</v>
      </c>
      <c r="C35" s="18">
        <f>(443.0/B35*100)</f>
        <v/>
      </c>
      <c r="D35" s="19" t="n">
        <v>5963</v>
      </c>
      <c r="E35" s="18" t="s">
        <v>404</v>
      </c>
      <c r="F35" s="20" t="s">
        <v>404</v>
      </c>
      <c r="G35" s="18" t="n">
        <v>540.14931327</v>
      </c>
      <c r="H35" s="20" t="n">
        <v>13.88434854</v>
      </c>
      <c r="I35" s="18" t="n">
        <v>533.3120567</v>
      </c>
      <c r="J35" s="20" t="n">
        <v>3.74281163</v>
      </c>
      <c r="K35" s="18" t="n">
        <v>514.3226494199999</v>
      </c>
      <c r="L35" s="20" t="n">
        <v>2.1152202</v>
      </c>
      <c r="M35" s="18" t="n">
        <v>503.2467202</v>
      </c>
      <c r="N35" s="20" t="n">
        <v>3.27481487</v>
      </c>
      <c r="O35" s="18" t="n">
        <v>506.36711279</v>
      </c>
      <c r="P35" s="20" t="n">
        <v>2.21695325</v>
      </c>
      <c r="Q35" s="18" t="s">
        <v>404</v>
      </c>
      <c r="R35" s="20" t="s">
        <v>404</v>
      </c>
      <c r="S35" s="18" t="s">
        <v>404</v>
      </c>
      <c r="T35" s="20" t="s">
        <v>404</v>
      </c>
      <c r="U35" s="18" t="s">
        <v>404</v>
      </c>
      <c r="V35" s="20" t="s">
        <v>404</v>
      </c>
      <c r="W35" s="18" t="s">
        <v>404</v>
      </c>
      <c r="X35" s="20" t="s">
        <v>404</v>
      </c>
      <c r="Y35" s="18" t="n">
        <v>490.7051722</v>
      </c>
      <c r="Z35" s="20" t="n">
        <v>8.97384793</v>
      </c>
    </row>
    <row r="36" spans="1:26">
      <c r="A36" s="15" t="s">
        <v>433</v>
      </c>
      <c r="B36" s="17" t="n">
        <v>6736</v>
      </c>
      <c r="C36" s="18">
        <f>(10.0/B36*100)</f>
        <v/>
      </c>
      <c r="D36" s="19" t="n">
        <v>6726</v>
      </c>
      <c r="E36" s="18" t="n">
        <v>493.01273975</v>
      </c>
      <c r="F36" s="20" t="n">
        <v>24.31159413</v>
      </c>
      <c r="G36" s="18" t="n">
        <v>491.66208083</v>
      </c>
      <c r="H36" s="20" t="n">
        <v>7.65790378</v>
      </c>
      <c r="I36" s="18" t="n">
        <v>486.02131931</v>
      </c>
      <c r="J36" s="20" t="n">
        <v>5.69494089</v>
      </c>
      <c r="K36" s="18" t="n">
        <v>487.30770546</v>
      </c>
      <c r="L36" s="20" t="n">
        <v>3.60175399</v>
      </c>
      <c r="M36" s="18" t="n">
        <v>478.78758716</v>
      </c>
      <c r="N36" s="20" t="n">
        <v>5.88627342</v>
      </c>
      <c r="O36" s="18" t="n">
        <v>487.22587621</v>
      </c>
      <c r="P36" s="20" t="n">
        <v>7.53414138</v>
      </c>
      <c r="Q36" s="18" t="s">
        <v>404</v>
      </c>
      <c r="R36" s="20" t="s">
        <v>404</v>
      </c>
      <c r="S36" s="18" t="s">
        <v>404</v>
      </c>
      <c r="T36" s="20" t="s">
        <v>404</v>
      </c>
      <c r="U36" s="18" t="s">
        <v>404</v>
      </c>
      <c r="V36" s="20" t="s">
        <v>404</v>
      </c>
      <c r="W36" s="18" t="s">
        <v>404</v>
      </c>
      <c r="X36" s="20" t="s">
        <v>404</v>
      </c>
      <c r="Y36" s="18" t="n">
        <v>502.96409797</v>
      </c>
      <c r="Z36" s="20" t="n">
        <v>7.90815139</v>
      </c>
    </row>
    <row r="37" spans="1:26">
      <c r="A37" s="15" t="s">
        <v>434</v>
      </c>
      <c r="B37" s="17" t="n">
        <v>5458</v>
      </c>
      <c r="C37" s="18">
        <f>(0.0/B37*100)</f>
        <v/>
      </c>
      <c r="D37" s="19" t="n">
        <v>5458</v>
      </c>
      <c r="E37" s="18" t="s">
        <v>404</v>
      </c>
      <c r="F37" s="20" t="s">
        <v>404</v>
      </c>
      <c r="G37" s="18" t="n">
        <v>501.44084931</v>
      </c>
      <c r="H37" s="20" t="n">
        <v>13.16554355</v>
      </c>
      <c r="I37" s="18" t="n">
        <v>487.10967024</v>
      </c>
      <c r="J37" s="20" t="n">
        <v>7.88466615</v>
      </c>
      <c r="K37" s="18" t="n">
        <v>498.10397865</v>
      </c>
      <c r="L37" s="20" t="n">
        <v>6.11359972</v>
      </c>
      <c r="M37" s="18" t="n">
        <v>494.97382565</v>
      </c>
      <c r="N37" s="20" t="n">
        <v>4.58542829</v>
      </c>
      <c r="O37" s="18" t="n">
        <v>487.43649438</v>
      </c>
      <c r="P37" s="20" t="n">
        <v>7.00964952</v>
      </c>
      <c r="Q37" s="18" t="s">
        <v>404</v>
      </c>
      <c r="R37" s="20" t="s">
        <v>404</v>
      </c>
      <c r="S37" s="18" t="s">
        <v>404</v>
      </c>
      <c r="T37" s="20" t="s">
        <v>404</v>
      </c>
      <c r="U37" s="18" t="s">
        <v>404</v>
      </c>
      <c r="V37" s="20" t="s">
        <v>404</v>
      </c>
      <c r="W37" s="18" t="s">
        <v>404</v>
      </c>
      <c r="X37" s="20" t="s">
        <v>404</v>
      </c>
      <c r="Y37" s="18" t="n">
        <v>532.06864792</v>
      </c>
      <c r="Z37" s="20" t="n">
        <v>21.61822335</v>
      </c>
    </row>
    <row r="38" spans="1:26">
      <c r="A38" s="15" t="s">
        <v>435</v>
      </c>
      <c r="B38" s="17" t="n">
        <v>5860</v>
      </c>
      <c r="C38" s="18">
        <f>(268.0/B38*100)</f>
        <v/>
      </c>
      <c r="D38" s="19" t="n">
        <v>5592</v>
      </c>
      <c r="E38" s="18" t="n">
        <v>535.33357779</v>
      </c>
      <c r="F38" s="20" t="n">
        <v>33.67104706</v>
      </c>
      <c r="G38" s="18" t="n">
        <v>530.73445007</v>
      </c>
      <c r="H38" s="20" t="n">
        <v>13.29219612</v>
      </c>
      <c r="I38" s="18" t="n">
        <v>538.3360028</v>
      </c>
      <c r="J38" s="20" t="n">
        <v>6.30154865</v>
      </c>
      <c r="K38" s="18" t="n">
        <v>510.93649985</v>
      </c>
      <c r="L38" s="20" t="n">
        <v>7.88402101</v>
      </c>
      <c r="M38" s="18" t="n">
        <v>486.89752015</v>
      </c>
      <c r="N38" s="20" t="n">
        <v>13.06684981</v>
      </c>
      <c r="O38" s="18" t="n">
        <v>504.60567076</v>
      </c>
      <c r="P38" s="20" t="n">
        <v>6.56309552</v>
      </c>
      <c r="Q38" s="18" t="s">
        <v>404</v>
      </c>
      <c r="R38" s="20" t="s">
        <v>404</v>
      </c>
      <c r="S38" s="18" t="s">
        <v>404</v>
      </c>
      <c r="T38" s="20" t="s">
        <v>404</v>
      </c>
      <c r="U38" s="18" t="s">
        <v>404</v>
      </c>
      <c r="V38" s="20" t="s">
        <v>404</v>
      </c>
      <c r="W38" s="18" t="s">
        <v>404</v>
      </c>
      <c r="X38" s="20" t="s">
        <v>404</v>
      </c>
      <c r="Y38" s="18" t="n">
        <v>548.75531715</v>
      </c>
      <c r="Z38" s="20" t="n">
        <v>22.76173097</v>
      </c>
    </row>
    <row r="39" spans="1:26">
      <c r="A39" s="15" t="s">
        <v>436</v>
      </c>
      <c r="B39" s="17" t="n">
        <v>5895</v>
      </c>
      <c r="C39" s="18">
        <f>(0.0/B39*100)</f>
        <v/>
      </c>
      <c r="D39" s="19" t="n">
        <v>5895</v>
      </c>
      <c r="E39" s="18" t="s">
        <v>404</v>
      </c>
      <c r="F39" s="20" t="s">
        <v>404</v>
      </c>
      <c r="G39" s="18" t="n">
        <v>427.87066763</v>
      </c>
      <c r="H39" s="20" t="n">
        <v>15.93961432</v>
      </c>
      <c r="I39" s="18" t="n">
        <v>418.09018024</v>
      </c>
      <c r="J39" s="20" t="n">
        <v>11.81363622</v>
      </c>
      <c r="K39" s="18" t="n">
        <v>407.88550065</v>
      </c>
      <c r="L39" s="20" t="n">
        <v>7.3090037</v>
      </c>
      <c r="M39" s="18" t="n">
        <v>422.4895643</v>
      </c>
      <c r="N39" s="20" t="n">
        <v>11.43327804</v>
      </c>
      <c r="O39" s="18" t="n">
        <v>427.99202316</v>
      </c>
      <c r="P39" s="20" t="n">
        <v>9.544293890000001</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s">
        <v>404</v>
      </c>
      <c r="F40" s="20" t="s">
        <v>404</v>
      </c>
      <c r="G40" s="18" t="n">
        <v>446.09031278</v>
      </c>
      <c r="H40" s="20" t="n">
        <v>14.88742374</v>
      </c>
      <c r="I40" s="18" t="n">
        <v>500.00130303</v>
      </c>
      <c r="J40" s="20" t="n">
        <v>9.15399421</v>
      </c>
      <c r="K40" s="18" t="n">
        <v>508.11171662</v>
      </c>
      <c r="L40" s="20" t="n">
        <v>7.05107343</v>
      </c>
      <c r="M40" s="18" t="n">
        <v>491.74148192</v>
      </c>
      <c r="N40" s="20" t="n">
        <v>8.064424730000001</v>
      </c>
      <c r="O40" s="18" t="n">
        <v>485.98889965</v>
      </c>
      <c r="P40" s="20" t="n">
        <v>6.28586335</v>
      </c>
      <c r="Q40" s="18" t="s">
        <v>404</v>
      </c>
      <c r="R40" s="20" t="s">
        <v>404</v>
      </c>
      <c r="S40" s="18" t="s">
        <v>404</v>
      </c>
      <c r="T40" s="20" t="s">
        <v>404</v>
      </c>
      <c r="U40" s="18" t="s">
        <v>404</v>
      </c>
      <c r="V40" s="20" t="s">
        <v>404</v>
      </c>
      <c r="W40" s="18" t="s">
        <v>404</v>
      </c>
      <c r="X40" s="20" t="s">
        <v>404</v>
      </c>
      <c r="Y40" s="18" t="n">
        <v>497.14693719</v>
      </c>
      <c r="Z40" s="20" t="n">
        <v>6.92635712</v>
      </c>
    </row>
    <row r="41" spans="1:26">
      <c r="A41" s="15" t="s">
        <v>438</v>
      </c>
      <c r="B41" s="17" t="n">
        <v>5712</v>
      </c>
      <c r="C41" s="18">
        <f>(70.0/B41*100)</f>
        <v/>
      </c>
      <c r="D41" s="19" t="n">
        <v>5642</v>
      </c>
      <c r="E41" s="18" t="n">
        <v>536.01367172</v>
      </c>
      <c r="F41" s="20" t="n">
        <v>6.94148196</v>
      </c>
      <c r="G41" s="18" t="n">
        <v>493.75075973</v>
      </c>
      <c r="H41" s="20" t="n">
        <v>10.47748949</v>
      </c>
      <c r="I41" s="18" t="n">
        <v>451.12784533</v>
      </c>
      <c r="J41" s="20" t="n">
        <v>11.10863348</v>
      </c>
      <c r="K41" s="18" t="n">
        <v>474.65681853</v>
      </c>
      <c r="L41" s="20" t="n">
        <v>7.85408993</v>
      </c>
      <c r="M41" s="18" t="n">
        <v>466.72505932</v>
      </c>
      <c r="N41" s="20" t="n">
        <v>5.34957887</v>
      </c>
      <c r="O41" s="18" t="n">
        <v>470.29520449</v>
      </c>
      <c r="P41" s="20" t="n">
        <v>6.08041643</v>
      </c>
      <c r="Q41" s="18" t="s">
        <v>404</v>
      </c>
      <c r="R41" s="20" t="s">
        <v>404</v>
      </c>
      <c r="S41" s="18" t="s">
        <v>404</v>
      </c>
      <c r="T41" s="20" t="s">
        <v>404</v>
      </c>
      <c r="U41" s="18" t="s">
        <v>404</v>
      </c>
      <c r="V41" s="20" t="s">
        <v>404</v>
      </c>
      <c r="W41" s="18" t="s">
        <v>404</v>
      </c>
      <c r="X41" s="20" t="s">
        <v>404</v>
      </c>
      <c r="Y41" s="18" t="n">
        <v>495.19841032</v>
      </c>
      <c r="Z41" s="20" t="n">
        <v>8.899268960000001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405.88106259</v>
      </c>
      <c r="F44" s="20" t="n">
        <v>40.13355616</v>
      </c>
      <c r="G44" s="18" t="n">
        <v>420.98478498</v>
      </c>
      <c r="H44" s="20" t="n">
        <v>9.79362489</v>
      </c>
      <c r="I44" s="18" t="n">
        <v>407.16527209</v>
      </c>
      <c r="J44" s="20" t="n">
        <v>8.730295979999999</v>
      </c>
      <c r="K44" s="18" t="n">
        <v>415.9292062</v>
      </c>
      <c r="L44" s="20" t="n">
        <v>5.83563222</v>
      </c>
      <c r="M44" s="18" t="n">
        <v>418.14034579</v>
      </c>
      <c r="N44" s="20" t="n">
        <v>6.65862783</v>
      </c>
      <c r="O44" s="18" t="n">
        <v>407.29815649</v>
      </c>
      <c r="P44" s="20" t="n">
        <v>8.41737393</v>
      </c>
      <c r="Q44" s="18" t="s">
        <v>404</v>
      </c>
      <c r="R44" s="20" t="s">
        <v>404</v>
      </c>
      <c r="S44" s="18" t="s">
        <v>404</v>
      </c>
      <c r="T44" s="20" t="s">
        <v>404</v>
      </c>
      <c r="U44" s="18" t="s">
        <v>404</v>
      </c>
      <c r="V44" s="20" t="s">
        <v>404</v>
      </c>
      <c r="W44" s="18" t="n">
        <v>462.9504698</v>
      </c>
      <c r="X44" s="20" t="n">
        <v>6.28638994</v>
      </c>
      <c r="Y44" s="18" t="n">
        <v>441.25038653</v>
      </c>
      <c r="Z44" s="20" t="n">
        <v>16.97291013</v>
      </c>
    </row>
    <row r="45" spans="1:26">
      <c r="A45" s="15" t="s">
        <v>442</v>
      </c>
      <c r="B45" s="17" t="n">
        <v>5519</v>
      </c>
      <c r="C45" s="18">
        <f>(0.0/B45*100)</f>
        <v/>
      </c>
      <c r="D45" s="19" t="n">
        <v>5519</v>
      </c>
      <c r="E45" s="18" t="n">
        <v>426.20283285</v>
      </c>
      <c r="F45" s="20" t="n">
        <v>37.02609548</v>
      </c>
      <c r="G45" s="18" t="n">
        <v>364.21574258</v>
      </c>
      <c r="H45" s="20" t="n">
        <v>8.82937235</v>
      </c>
      <c r="I45" s="18" t="n">
        <v>357.62985667</v>
      </c>
      <c r="J45" s="20" t="n">
        <v>6.38363642</v>
      </c>
      <c r="K45" s="18" t="n">
        <v>358.53179923</v>
      </c>
      <c r="L45" s="20" t="n">
        <v>7.10501488</v>
      </c>
      <c r="M45" s="18" t="n">
        <v>363.41930767</v>
      </c>
      <c r="N45" s="20" t="n">
        <v>17.00167211</v>
      </c>
      <c r="O45" s="18" t="n">
        <v>353.51834843</v>
      </c>
      <c r="P45" s="20" t="n">
        <v>6.52730763</v>
      </c>
      <c r="Q45" s="18" t="s">
        <v>404</v>
      </c>
      <c r="R45" s="20" t="s">
        <v>404</v>
      </c>
      <c r="S45" s="18" t="s">
        <v>404</v>
      </c>
      <c r="T45" s="20" t="s">
        <v>404</v>
      </c>
      <c r="U45" s="18" t="s">
        <v>404</v>
      </c>
      <c r="V45" s="20" t="s">
        <v>404</v>
      </c>
      <c r="W45" s="18" t="s">
        <v>404</v>
      </c>
      <c r="X45" s="20" t="s">
        <v>404</v>
      </c>
      <c r="Y45" s="18" t="n">
        <v>368.34769267</v>
      </c>
      <c r="Z45" s="20" t="n">
        <v>26.03949115</v>
      </c>
    </row>
    <row r="46" spans="1:26">
      <c r="A46" s="15" t="s">
        <v>443</v>
      </c>
      <c r="B46" s="17" t="n">
        <v>23141</v>
      </c>
      <c r="C46" s="18">
        <f>(4196.0/B46*100)</f>
        <v/>
      </c>
      <c r="D46" s="19" t="n">
        <v>18945</v>
      </c>
      <c r="E46" s="18" t="n">
        <v>364.34812034</v>
      </c>
      <c r="F46" s="20" t="n">
        <v>16.8415409</v>
      </c>
      <c r="G46" s="18" t="n">
        <v>370.8423022</v>
      </c>
      <c r="H46" s="20" t="n">
        <v>12.97084105</v>
      </c>
      <c r="I46" s="18" t="n">
        <v>389.03580872</v>
      </c>
      <c r="J46" s="20" t="n">
        <v>9.26101046</v>
      </c>
      <c r="K46" s="18" t="n">
        <v>393.90581702</v>
      </c>
      <c r="L46" s="20" t="n">
        <v>7.26555162</v>
      </c>
      <c r="M46" s="18" t="n">
        <v>381.94989903</v>
      </c>
      <c r="N46" s="20" t="n">
        <v>5.81043621</v>
      </c>
      <c r="O46" s="18" t="n">
        <v>373.87962616</v>
      </c>
      <c r="P46" s="20" t="n">
        <v>5.10951713</v>
      </c>
      <c r="Q46" s="18" t="s">
        <v>404</v>
      </c>
      <c r="R46" s="20" t="s">
        <v>404</v>
      </c>
      <c r="S46" s="18" t="s">
        <v>404</v>
      </c>
      <c r="T46" s="20" t="s">
        <v>404</v>
      </c>
      <c r="U46" s="18" t="s">
        <v>404</v>
      </c>
      <c r="V46" s="20" t="s">
        <v>404</v>
      </c>
      <c r="W46" s="18" t="s">
        <v>404</v>
      </c>
      <c r="X46" s="20" t="s">
        <v>404</v>
      </c>
      <c r="Y46" s="18" t="n">
        <v>352.36689104</v>
      </c>
      <c r="Z46" s="20" t="n">
        <v>10.30039122</v>
      </c>
    </row>
    <row r="47" spans="1:26">
      <c r="A47" s="15" t="s">
        <v>444</v>
      </c>
      <c r="B47" s="17" t="n">
        <v>5928</v>
      </c>
      <c r="C47" s="18">
        <f>(0.0/B47*100)</f>
        <v/>
      </c>
      <c r="D47" s="19" t="n">
        <v>5928</v>
      </c>
      <c r="E47" s="18" t="s">
        <v>404</v>
      </c>
      <c r="F47" s="20" t="s">
        <v>404</v>
      </c>
      <c r="G47" s="18" t="n">
        <v>412.25414558</v>
      </c>
      <c r="H47" s="20" t="n">
        <v>33.13808332</v>
      </c>
      <c r="I47" s="18" t="n">
        <v>462.40861367</v>
      </c>
      <c r="J47" s="20" t="n">
        <v>10.40991451</v>
      </c>
      <c r="K47" s="18" t="n">
        <v>421.76584434</v>
      </c>
      <c r="L47" s="20" t="n">
        <v>10.32698293</v>
      </c>
      <c r="M47" s="18" t="n">
        <v>446.83850496</v>
      </c>
      <c r="N47" s="20" t="n">
        <v>10.65930213</v>
      </c>
      <c r="O47" s="18" t="n">
        <v>443.84015019</v>
      </c>
      <c r="P47" s="20" t="n">
        <v>9.52764142</v>
      </c>
      <c r="Q47" s="18" t="s">
        <v>404</v>
      </c>
      <c r="R47" s="20" t="s">
        <v>404</v>
      </c>
      <c r="S47" s="18" t="s">
        <v>404</v>
      </c>
      <c r="T47" s="20" t="s">
        <v>404</v>
      </c>
      <c r="U47" s="18" t="s">
        <v>404</v>
      </c>
      <c r="V47" s="20" t="s">
        <v>404</v>
      </c>
      <c r="W47" s="18" t="s">
        <v>404</v>
      </c>
      <c r="X47" s="20" t="s">
        <v>404</v>
      </c>
      <c r="Y47" s="18" t="n">
        <v>445.07473189</v>
      </c>
      <c r="Z47" s="20" t="n">
        <v>28.25916256</v>
      </c>
    </row>
    <row r="48" spans="1:26">
      <c r="A48" s="15" t="s">
        <v>445</v>
      </c>
      <c r="B48" s="17" t="n">
        <v>9841</v>
      </c>
      <c r="C48" s="18">
        <f>(0.0/B48*100)</f>
        <v/>
      </c>
      <c r="D48" s="19" t="n">
        <v>9841</v>
      </c>
      <c r="E48" s="18" t="n">
        <v>608.2055377299999</v>
      </c>
      <c r="F48" s="20" t="n">
        <v>8.408651730000001</v>
      </c>
      <c r="G48" s="18" t="n">
        <v>522.83587114</v>
      </c>
      <c r="H48" s="20" t="n">
        <v>10.80948503</v>
      </c>
      <c r="I48" s="18" t="n">
        <v>541.89605632</v>
      </c>
      <c r="J48" s="20" t="n">
        <v>10.58821323</v>
      </c>
      <c r="K48" s="18" t="n">
        <v>528.91060141</v>
      </c>
      <c r="L48" s="20" t="n">
        <v>12.40973103</v>
      </c>
      <c r="M48" s="18" t="n">
        <v>522.5308187099999</v>
      </c>
      <c r="N48" s="20" t="n">
        <v>18.9420294</v>
      </c>
      <c r="O48" s="18" t="n">
        <v>546.96936132</v>
      </c>
      <c r="P48" s="20" t="n">
        <v>19.4129718</v>
      </c>
      <c r="Q48" s="18" t="s">
        <v>404</v>
      </c>
      <c r="R48" s="20" t="s">
        <v>404</v>
      </c>
      <c r="S48" s="18" t="s">
        <v>404</v>
      </c>
      <c r="T48" s="20" t="s">
        <v>404</v>
      </c>
      <c r="U48" s="18" t="s">
        <v>404</v>
      </c>
      <c r="V48" s="20" t="s">
        <v>404</v>
      </c>
      <c r="W48" s="18" t="s">
        <v>404</v>
      </c>
      <c r="X48" s="20" t="s">
        <v>404</v>
      </c>
      <c r="Y48" s="18" t="n">
        <v>507.29089695</v>
      </c>
      <c r="Z48" s="20" t="n">
        <v>54.3485692</v>
      </c>
    </row>
    <row r="49" spans="1:26">
      <c r="A49" s="15" t="s">
        <v>446</v>
      </c>
      <c r="B49" s="17" t="n">
        <v>6349</v>
      </c>
      <c r="C49" s="18">
        <f>(52.0/B49*100)</f>
        <v/>
      </c>
      <c r="D49" s="19" t="n">
        <v>6297</v>
      </c>
      <c r="E49" s="18" t="s">
        <v>404</v>
      </c>
      <c r="F49" s="20" t="s">
        <v>404</v>
      </c>
      <c r="G49" s="18" t="n">
        <v>417.41312539</v>
      </c>
      <c r="H49" s="20" t="n">
        <v>25.01278576</v>
      </c>
      <c r="I49" s="18" t="n">
        <v>406.28153675</v>
      </c>
      <c r="J49" s="20" t="n">
        <v>9.85517825</v>
      </c>
      <c r="K49" s="18" t="n">
        <v>404.47648781</v>
      </c>
      <c r="L49" s="20" t="n">
        <v>7.25748917</v>
      </c>
      <c r="M49" s="18" t="n">
        <v>399.74249611</v>
      </c>
      <c r="N49" s="20" t="n">
        <v>6.83333495</v>
      </c>
      <c r="O49" s="18" t="n">
        <v>414.46450454</v>
      </c>
      <c r="P49" s="20" t="n">
        <v>4.7802481</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s">
        <v>404</v>
      </c>
      <c r="F50" s="20" t="s">
        <v>404</v>
      </c>
      <c r="G50" s="18" t="n">
        <v>397.07308368</v>
      </c>
      <c r="H50" s="20" t="n">
        <v>11.18351505</v>
      </c>
      <c r="I50" s="18" t="n">
        <v>380.90769942</v>
      </c>
      <c r="J50" s="20" t="n">
        <v>4.86016722</v>
      </c>
      <c r="K50" s="18" t="n">
        <v>387.81088541</v>
      </c>
      <c r="L50" s="20" t="n">
        <v>4.72386173</v>
      </c>
      <c r="M50" s="18" t="n">
        <v>404.73132073</v>
      </c>
      <c r="N50" s="20" t="n">
        <v>10.06375456</v>
      </c>
      <c r="O50" s="18" t="n">
        <v>395.85711889</v>
      </c>
      <c r="P50" s="20" t="n">
        <v>5.17801354</v>
      </c>
      <c r="Q50" s="18" t="s">
        <v>404</v>
      </c>
      <c r="R50" s="20" t="s">
        <v>404</v>
      </c>
      <c r="S50" s="18" t="s">
        <v>404</v>
      </c>
      <c r="T50" s="20" t="s">
        <v>404</v>
      </c>
      <c r="U50" s="18" t="s">
        <v>404</v>
      </c>
      <c r="V50" s="20" t="s">
        <v>404</v>
      </c>
      <c r="W50" s="18" t="s">
        <v>404</v>
      </c>
      <c r="X50" s="20" t="s">
        <v>404</v>
      </c>
      <c r="Y50" s="18" t="n">
        <v>381.26643721</v>
      </c>
      <c r="Z50" s="20" t="n">
        <v>18.56978613</v>
      </c>
    </row>
    <row r="51" spans="1:26">
      <c r="A51" s="15" t="s">
        <v>448</v>
      </c>
      <c r="B51" s="17" t="n">
        <v>6866</v>
      </c>
      <c r="C51" s="18">
        <f>(0.0/B51*100)</f>
        <v/>
      </c>
      <c r="D51" s="19" t="n">
        <v>6866</v>
      </c>
      <c r="E51" s="18" t="n">
        <v>387.88292396</v>
      </c>
      <c r="F51" s="20" t="n">
        <v>10.60461597</v>
      </c>
      <c r="G51" s="18" t="n">
        <v>390.80248988</v>
      </c>
      <c r="H51" s="20" t="n">
        <v>7.61424656</v>
      </c>
      <c r="I51" s="18" t="n">
        <v>412.57195988</v>
      </c>
      <c r="J51" s="20" t="n">
        <v>9.97972491</v>
      </c>
      <c r="K51" s="18" t="n">
        <v>398.1656356</v>
      </c>
      <c r="L51" s="20" t="n">
        <v>3.70431136</v>
      </c>
      <c r="M51" s="18" t="n">
        <v>398.99668942</v>
      </c>
      <c r="N51" s="20" t="n">
        <v>6.82064379</v>
      </c>
      <c r="O51" s="18" t="n">
        <v>399.923977</v>
      </c>
      <c r="P51" s="20" t="n">
        <v>6.09194769</v>
      </c>
      <c r="Q51" s="18" t="s">
        <v>404</v>
      </c>
      <c r="R51" s="20" t="s">
        <v>404</v>
      </c>
      <c r="S51" s="18" t="s">
        <v>404</v>
      </c>
      <c r="T51" s="20" t="s">
        <v>404</v>
      </c>
      <c r="U51" s="18" t="s">
        <v>404</v>
      </c>
      <c r="V51" s="20" t="s">
        <v>404</v>
      </c>
      <c r="W51" s="18" t="s">
        <v>404</v>
      </c>
      <c r="X51" s="20" t="s">
        <v>404</v>
      </c>
      <c r="Y51" s="18" t="n">
        <v>410.08712117</v>
      </c>
      <c r="Z51" s="20" t="n">
        <v>10.66573826</v>
      </c>
    </row>
    <row r="52" spans="1:26">
      <c r="A52" s="15" t="s">
        <v>449</v>
      </c>
      <c r="B52" s="17" t="n">
        <v>5809</v>
      </c>
      <c r="C52" s="18">
        <f>(0.0/B52*100)</f>
        <v/>
      </c>
      <c r="D52" s="19" t="n">
        <v>5809</v>
      </c>
      <c r="E52" s="18" t="s">
        <v>404</v>
      </c>
      <c r="F52" s="20" t="s">
        <v>404</v>
      </c>
      <c r="G52" s="18" t="n">
        <v>424.38620503</v>
      </c>
      <c r="H52" s="20" t="n">
        <v>27.47809401</v>
      </c>
      <c r="I52" s="18" t="n">
        <v>468.47293334</v>
      </c>
      <c r="J52" s="20" t="n">
        <v>8.093883140000001</v>
      </c>
      <c r="K52" s="18" t="n">
        <v>468.40141338</v>
      </c>
      <c r="L52" s="20" t="n">
        <v>8.16614362</v>
      </c>
      <c r="M52" s="18" t="n">
        <v>466.72131613</v>
      </c>
      <c r="N52" s="20" t="n">
        <v>7.48619792</v>
      </c>
      <c r="O52" s="18" t="n">
        <v>459.72658897</v>
      </c>
      <c r="P52" s="20" t="n">
        <v>7.86999016</v>
      </c>
      <c r="Q52" s="18" t="s">
        <v>404</v>
      </c>
      <c r="R52" s="20" t="s">
        <v>404</v>
      </c>
      <c r="S52" s="18" t="s">
        <v>404</v>
      </c>
      <c r="T52" s="20" t="s">
        <v>404</v>
      </c>
      <c r="U52" s="18" t="s">
        <v>404</v>
      </c>
      <c r="V52" s="20" t="s">
        <v>404</v>
      </c>
      <c r="W52" s="18" t="s">
        <v>404</v>
      </c>
      <c r="X52" s="20" t="s">
        <v>404</v>
      </c>
      <c r="Y52" s="18" t="n">
        <v>445.47965113</v>
      </c>
      <c r="Z52" s="20" t="n">
        <v>10.48708483</v>
      </c>
    </row>
    <row r="53" spans="1:26">
      <c r="A53" s="15" t="s">
        <v>450</v>
      </c>
      <c r="B53" s="17" t="n">
        <v>5571</v>
      </c>
      <c r="C53" s="18">
        <f>(0.0/B53*100)</f>
        <v/>
      </c>
      <c r="D53" s="19" t="n">
        <v>5571</v>
      </c>
      <c r="E53" s="18" t="s">
        <v>404</v>
      </c>
      <c r="F53" s="20" t="s">
        <v>404</v>
      </c>
      <c r="G53" s="18" t="n">
        <v>458.4239275</v>
      </c>
      <c r="H53" s="20" t="n">
        <v>5.10241198</v>
      </c>
      <c r="I53" s="18" t="n">
        <v>440.7235202</v>
      </c>
      <c r="J53" s="20" t="n">
        <v>4.09514909</v>
      </c>
      <c r="K53" s="18" t="n">
        <v>451.69915245</v>
      </c>
      <c r="L53" s="20" t="n">
        <v>2.44997259</v>
      </c>
      <c r="M53" s="18" t="n">
        <v>427.57002792</v>
      </c>
      <c r="N53" s="20" t="n">
        <v>2.90826082</v>
      </c>
      <c r="O53" s="18" t="n">
        <v>425.3259902</v>
      </c>
      <c r="P53" s="20" t="n">
        <v>3.11821301</v>
      </c>
      <c r="Q53" s="18" t="s">
        <v>404</v>
      </c>
      <c r="R53" s="20" t="s">
        <v>404</v>
      </c>
      <c r="S53" s="18" t="s">
        <v>404</v>
      </c>
      <c r="T53" s="20" t="s">
        <v>404</v>
      </c>
      <c r="U53" s="18" t="s">
        <v>404</v>
      </c>
      <c r="V53" s="20" t="s">
        <v>404</v>
      </c>
      <c r="W53" s="18" t="s">
        <v>404</v>
      </c>
      <c r="X53" s="20" t="s">
        <v>404</v>
      </c>
      <c r="Y53" s="18" t="n">
        <v>419.87632977</v>
      </c>
      <c r="Z53" s="20" t="n">
        <v>10.08327281</v>
      </c>
    </row>
    <row r="54" spans="1:26">
      <c r="A54" s="15" t="s">
        <v>451</v>
      </c>
      <c r="B54" s="17" t="n">
        <v>4740</v>
      </c>
      <c r="C54" s="18">
        <f>(199.0/B54*100)</f>
        <v/>
      </c>
      <c r="D54" s="19" t="n">
        <v>4541</v>
      </c>
      <c r="E54" s="18" t="s">
        <v>404</v>
      </c>
      <c r="F54" s="20" t="s">
        <v>404</v>
      </c>
      <c r="G54" s="18" t="n">
        <v>358.71931511</v>
      </c>
      <c r="H54" s="20" t="n">
        <v>14.50081524</v>
      </c>
      <c r="I54" s="18" t="n">
        <v>324.69970779</v>
      </c>
      <c r="J54" s="20" t="n">
        <v>22.53325176</v>
      </c>
      <c r="K54" s="18" t="n">
        <v>324.63332392</v>
      </c>
      <c r="L54" s="20" t="n">
        <v>8.67395054</v>
      </c>
      <c r="M54" s="18" t="n">
        <v>341.56019142</v>
      </c>
      <c r="N54" s="20" t="n">
        <v>8.464771089999999</v>
      </c>
      <c r="O54" s="18" t="n">
        <v>323.65457789</v>
      </c>
      <c r="P54" s="20" t="n">
        <v>3.97508728</v>
      </c>
      <c r="Q54" s="18" t="s">
        <v>404</v>
      </c>
      <c r="R54" s="20" t="s">
        <v>404</v>
      </c>
      <c r="S54" s="18" t="s">
        <v>404</v>
      </c>
      <c r="T54" s="20" t="s">
        <v>404</v>
      </c>
      <c r="U54" s="18" t="s">
        <v>404</v>
      </c>
      <c r="V54" s="20" t="s">
        <v>404</v>
      </c>
      <c r="W54" s="18" t="s">
        <v>404</v>
      </c>
      <c r="X54" s="20" t="s">
        <v>404</v>
      </c>
      <c r="Y54" s="18" t="n">
        <v>304.49289996</v>
      </c>
      <c r="Z54" s="20" t="n">
        <v>13.65082277</v>
      </c>
    </row>
    <row r="55" spans="1:26">
      <c r="A55" s="15" t="s">
        <v>452</v>
      </c>
      <c r="B55" s="17" t="n">
        <v>5316</v>
      </c>
      <c r="C55" s="18">
        <f>(43.0/B55*100)</f>
        <v/>
      </c>
      <c r="D55" s="19" t="n">
        <v>5273</v>
      </c>
      <c r="E55" s="18" t="n">
        <v>462.68763571</v>
      </c>
      <c r="F55" s="20" t="n">
        <v>11.81939124</v>
      </c>
      <c r="G55" s="18" t="n">
        <v>386.1585897</v>
      </c>
      <c r="H55" s="20" t="n">
        <v>16.15278254</v>
      </c>
      <c r="I55" s="18" t="n">
        <v>420.15557795</v>
      </c>
      <c r="J55" s="20" t="n">
        <v>9.97963566</v>
      </c>
      <c r="K55" s="18" t="n">
        <v>418.69601376</v>
      </c>
      <c r="L55" s="20" t="n">
        <v>8.64111743</v>
      </c>
      <c r="M55" s="18" t="n">
        <v>400.18932517</v>
      </c>
      <c r="N55" s="20" t="n">
        <v>8.81319089</v>
      </c>
      <c r="O55" s="18" t="n">
        <v>397.37130249</v>
      </c>
      <c r="P55" s="20" t="n">
        <v>5.13840615</v>
      </c>
      <c r="Q55" s="18" t="s">
        <v>404</v>
      </c>
      <c r="R55" s="20" t="s">
        <v>404</v>
      </c>
      <c r="S55" s="18" t="s">
        <v>404</v>
      </c>
      <c r="T55" s="20" t="s">
        <v>404</v>
      </c>
      <c r="U55" s="18" t="s">
        <v>404</v>
      </c>
      <c r="V55" s="20" t="s">
        <v>404</v>
      </c>
      <c r="W55" s="18" t="s">
        <v>404</v>
      </c>
      <c r="X55" s="20" t="s">
        <v>404</v>
      </c>
      <c r="Y55" s="18" t="n">
        <v>364.46552494</v>
      </c>
      <c r="Z55" s="20" t="n">
        <v>15.20185369</v>
      </c>
    </row>
    <row r="56" spans="1:26">
      <c r="A56" s="15" t="s">
        <v>453</v>
      </c>
      <c r="B56" s="17" t="n">
        <v>5359</v>
      </c>
      <c r="C56" s="18">
        <f>(0.0/B56*100)</f>
        <v/>
      </c>
      <c r="D56" s="19" t="n">
        <v>5359</v>
      </c>
      <c r="E56" s="18" t="s">
        <v>404</v>
      </c>
      <c r="F56" s="20" t="s">
        <v>404</v>
      </c>
      <c r="G56" s="18" t="n">
        <v>562.81966303</v>
      </c>
      <c r="H56" s="20" t="n">
        <v>13.16881774</v>
      </c>
      <c r="I56" s="18" t="n">
        <v>555.61325336</v>
      </c>
      <c r="J56" s="20" t="n">
        <v>7.43426212</v>
      </c>
      <c r="K56" s="18" t="n">
        <v>545.22117581</v>
      </c>
      <c r="L56" s="20" t="n">
        <v>7.45919816</v>
      </c>
      <c r="M56" s="18" t="n">
        <v>511.85716379</v>
      </c>
      <c r="N56" s="20" t="n">
        <v>11.16861295</v>
      </c>
      <c r="O56" s="18" t="n">
        <v>561.49956954</v>
      </c>
      <c r="P56" s="20" t="n">
        <v>10.0207252</v>
      </c>
      <c r="Q56" s="18" t="s">
        <v>404</v>
      </c>
      <c r="R56" s="20" t="s">
        <v>404</v>
      </c>
      <c r="S56" s="18" t="s">
        <v>404</v>
      </c>
      <c r="T56" s="20" t="s">
        <v>404</v>
      </c>
      <c r="U56" s="18" t="s">
        <v>404</v>
      </c>
      <c r="V56" s="20" t="s">
        <v>404</v>
      </c>
      <c r="W56" s="18" t="s">
        <v>404</v>
      </c>
      <c r="X56" s="20" t="s">
        <v>404</v>
      </c>
      <c r="Y56" s="18" t="n">
        <v>539.75437756</v>
      </c>
      <c r="Z56" s="20" t="n">
        <v>11.26761744</v>
      </c>
    </row>
    <row r="57" spans="1:26">
      <c r="A57" s="15" t="s">
        <v>454</v>
      </c>
      <c r="B57" s="17" t="n">
        <v>6513</v>
      </c>
      <c r="C57" s="18">
        <f>(0.0/B57*100)</f>
        <v/>
      </c>
      <c r="D57" s="19" t="n">
        <v>6513</v>
      </c>
      <c r="E57" s="18" t="n">
        <v>322.73118441</v>
      </c>
      <c r="F57" s="20" t="n">
        <v>11.33949989</v>
      </c>
      <c r="G57" s="18" t="n">
        <v>394.35267163</v>
      </c>
      <c r="H57" s="20" t="n">
        <v>22.32415041</v>
      </c>
      <c r="I57" s="18" t="n">
        <v>372.67248183</v>
      </c>
      <c r="J57" s="20" t="n">
        <v>11.3128247</v>
      </c>
      <c r="K57" s="18" t="n">
        <v>386.85802874</v>
      </c>
      <c r="L57" s="20" t="n">
        <v>7.64509465</v>
      </c>
      <c r="M57" s="18" t="n">
        <v>387.46748562</v>
      </c>
      <c r="N57" s="20" t="n">
        <v>8.891828589999999</v>
      </c>
      <c r="O57" s="18" t="n">
        <v>391.57527385</v>
      </c>
      <c r="P57" s="20" t="n">
        <v>6.58003791</v>
      </c>
      <c r="Q57" s="18" t="s">
        <v>404</v>
      </c>
      <c r="R57" s="20" t="s">
        <v>404</v>
      </c>
      <c r="S57" s="18" t="s">
        <v>404</v>
      </c>
      <c r="T57" s="20" t="s">
        <v>404</v>
      </c>
      <c r="U57" s="18" t="s">
        <v>404</v>
      </c>
      <c r="V57" s="20" t="s">
        <v>404</v>
      </c>
      <c r="W57" s="18" t="s">
        <v>404</v>
      </c>
      <c r="X57" s="20" t="s">
        <v>404</v>
      </c>
      <c r="Y57" s="18" t="n">
        <v>344.03359714</v>
      </c>
      <c r="Z57" s="20" t="n">
        <v>14.07395482</v>
      </c>
    </row>
    <row r="58" spans="1:26">
      <c r="A58" s="15" t="s">
        <v>455</v>
      </c>
      <c r="B58" s="17" t="n">
        <v>7267</v>
      </c>
      <c r="C58" s="18">
        <f>(0.0/B58*100)</f>
        <v/>
      </c>
      <c r="D58" s="19" t="n">
        <v>7267</v>
      </c>
      <c r="E58" s="18" t="n">
        <v>411.89484168</v>
      </c>
      <c r="F58" s="20" t="n">
        <v>43.94668316</v>
      </c>
      <c r="G58" s="18" t="n">
        <v>373.50078296</v>
      </c>
      <c r="H58" s="20" t="n">
        <v>13.00620705</v>
      </c>
      <c r="I58" s="18" t="n">
        <v>377.85744769</v>
      </c>
      <c r="J58" s="20" t="n">
        <v>6.5884866</v>
      </c>
      <c r="K58" s="18" t="n">
        <v>380.08553865</v>
      </c>
      <c r="L58" s="20" t="n">
        <v>7.35900841</v>
      </c>
      <c r="M58" s="18" t="n">
        <v>390.09493874</v>
      </c>
      <c r="N58" s="20" t="n">
        <v>7.41528753</v>
      </c>
      <c r="O58" s="18" t="n">
        <v>376.2382268</v>
      </c>
      <c r="P58" s="20" t="n">
        <v>5.15974141</v>
      </c>
      <c r="Q58" s="18" t="s">
        <v>404</v>
      </c>
      <c r="R58" s="20" t="s">
        <v>404</v>
      </c>
      <c r="S58" s="18" t="s">
        <v>404</v>
      </c>
      <c r="T58" s="20" t="s">
        <v>404</v>
      </c>
      <c r="U58" s="18" t="s">
        <v>404</v>
      </c>
      <c r="V58" s="20" t="s">
        <v>404</v>
      </c>
      <c r="W58" s="18" t="s">
        <v>404</v>
      </c>
      <c r="X58" s="20" t="s">
        <v>404</v>
      </c>
      <c r="Y58" s="18" t="n">
        <v>349.38113329</v>
      </c>
      <c r="Z58" s="20" t="n">
        <v>12.38639318</v>
      </c>
    </row>
    <row r="59" spans="1:26">
      <c r="A59" s="15" t="s">
        <v>456</v>
      </c>
      <c r="B59" s="17" t="n">
        <v>4826</v>
      </c>
      <c r="C59" s="18">
        <f>(0.0/B59*100)</f>
        <v/>
      </c>
      <c r="D59" s="19" t="n">
        <v>4826</v>
      </c>
      <c r="E59" s="18" t="n">
        <v>338.68450798</v>
      </c>
      <c r="F59" s="20" t="n">
        <v>10.86838428</v>
      </c>
      <c r="G59" s="18" t="n">
        <v>354.22467736</v>
      </c>
      <c r="H59" s="20" t="n">
        <v>6.90971827</v>
      </c>
      <c r="I59" s="18" t="n">
        <v>373.84829591</v>
      </c>
      <c r="J59" s="20" t="n">
        <v>3.74354942</v>
      </c>
      <c r="K59" s="18" t="n">
        <v>358.99899225</v>
      </c>
      <c r="L59" s="20" t="n">
        <v>3.98614057</v>
      </c>
      <c r="M59" s="18" t="n">
        <v>340.54685279</v>
      </c>
      <c r="N59" s="20" t="n">
        <v>4.27208768</v>
      </c>
      <c r="O59" s="18" t="n">
        <v>362.5360192</v>
      </c>
      <c r="P59" s="20" t="n">
        <v>2.74213084</v>
      </c>
      <c r="Q59" s="18" t="s">
        <v>404</v>
      </c>
      <c r="R59" s="20" t="s">
        <v>404</v>
      </c>
      <c r="S59" s="18" t="s">
        <v>404</v>
      </c>
      <c r="T59" s="20" t="s">
        <v>404</v>
      </c>
      <c r="U59" s="18" t="s">
        <v>404</v>
      </c>
      <c r="V59" s="20" t="s">
        <v>404</v>
      </c>
      <c r="W59" s="18" t="s">
        <v>404</v>
      </c>
      <c r="X59" s="20" t="s">
        <v>404</v>
      </c>
      <c r="Y59" s="18" t="n">
        <v>404.47559545</v>
      </c>
      <c r="Z59" s="20" t="n">
        <v>15.43861361</v>
      </c>
    </row>
    <row r="60" spans="1:26">
      <c r="A60" s="15" t="s">
        <v>457</v>
      </c>
      <c r="B60" s="17" t="n">
        <v>4546</v>
      </c>
      <c r="C60" s="18">
        <f>(0.0/B60*100)</f>
        <v/>
      </c>
      <c r="D60" s="19" t="n">
        <v>4546</v>
      </c>
      <c r="E60" s="18" t="n">
        <v>343.43688636</v>
      </c>
      <c r="F60" s="20" t="n">
        <v>23.15003249</v>
      </c>
      <c r="G60" s="18" t="n">
        <v>376.84413605</v>
      </c>
      <c r="H60" s="20" t="n">
        <v>12.19606876</v>
      </c>
      <c r="I60" s="18" t="n">
        <v>384.89274755</v>
      </c>
      <c r="J60" s="20" t="n">
        <v>10.85917105</v>
      </c>
      <c r="K60" s="18" t="n">
        <v>398.09804663</v>
      </c>
      <c r="L60" s="20" t="n">
        <v>10.43741514</v>
      </c>
      <c r="M60" s="18" t="n">
        <v>393.8928391</v>
      </c>
      <c r="N60" s="20" t="n">
        <v>10.06195883</v>
      </c>
      <c r="O60" s="18" t="n">
        <v>414.92727669</v>
      </c>
      <c r="P60" s="20" t="n">
        <v>8.30321399</v>
      </c>
      <c r="Q60" s="18" t="s">
        <v>404</v>
      </c>
      <c r="R60" s="20" t="s">
        <v>404</v>
      </c>
      <c r="S60" s="18" t="s">
        <v>404</v>
      </c>
      <c r="T60" s="20" t="s">
        <v>404</v>
      </c>
      <c r="U60" s="18" t="s">
        <v>404</v>
      </c>
      <c r="V60" s="20" t="s">
        <v>404</v>
      </c>
      <c r="W60" s="18" t="s">
        <v>404</v>
      </c>
      <c r="X60" s="20" t="s">
        <v>404</v>
      </c>
      <c r="Y60" s="18" t="n">
        <v>395.84781802</v>
      </c>
      <c r="Z60" s="20" t="n">
        <v>28.21173959</v>
      </c>
    </row>
    <row r="61" spans="1:26">
      <c r="A61" s="15" t="s">
        <v>458</v>
      </c>
      <c r="B61" s="17" t="n">
        <v>6525</v>
      </c>
      <c r="C61" s="18">
        <f>(0.0/B61*100)</f>
        <v/>
      </c>
      <c r="D61" s="19" t="n">
        <v>6525</v>
      </c>
      <c r="E61" s="18" t="n">
        <v>544.57429925</v>
      </c>
      <c r="F61" s="20" t="n">
        <v>11.55375784</v>
      </c>
      <c r="G61" s="18" t="n">
        <v>476.03528553</v>
      </c>
      <c r="H61" s="20" t="n">
        <v>8.945780600000001</v>
      </c>
      <c r="I61" s="18" t="n">
        <v>491.48392698</v>
      </c>
      <c r="J61" s="20" t="n">
        <v>5.54025085</v>
      </c>
      <c r="K61" s="18" t="n">
        <v>479.6696056</v>
      </c>
      <c r="L61" s="20" t="n">
        <v>4.64271762</v>
      </c>
      <c r="M61" s="18" t="n">
        <v>466.48556065</v>
      </c>
      <c r="N61" s="20" t="n">
        <v>8.39678498</v>
      </c>
      <c r="O61" s="18" t="n">
        <v>469.05324464</v>
      </c>
      <c r="P61" s="20" t="n">
        <v>5.02783322</v>
      </c>
      <c r="Q61" s="18" t="s">
        <v>404</v>
      </c>
      <c r="R61" s="20" t="s">
        <v>404</v>
      </c>
      <c r="S61" s="18" t="s">
        <v>404</v>
      </c>
      <c r="T61" s="20" t="s">
        <v>404</v>
      </c>
      <c r="U61" s="18" t="s">
        <v>404</v>
      </c>
      <c r="V61" s="20" t="s">
        <v>404</v>
      </c>
      <c r="W61" s="18" t="s">
        <v>404</v>
      </c>
      <c r="X61" s="20" t="s">
        <v>404</v>
      </c>
      <c r="Y61" s="18" t="n">
        <v>425.98955243</v>
      </c>
      <c r="Z61" s="20" t="n">
        <v>20.96356653</v>
      </c>
    </row>
    <row r="62" spans="1:26">
      <c r="A62" s="15" t="s">
        <v>459</v>
      </c>
      <c r="B62" s="17" t="n">
        <v>4476</v>
      </c>
      <c r="C62" s="18">
        <f>(0.0/B62*100)</f>
        <v/>
      </c>
      <c r="D62" s="19" t="n">
        <v>4476</v>
      </c>
      <c r="E62" s="18" t="s">
        <v>404</v>
      </c>
      <c r="F62" s="20" t="s">
        <v>404</v>
      </c>
      <c r="G62" s="18" t="n">
        <v>542.04980272</v>
      </c>
      <c r="H62" s="20" t="n">
        <v>2.94536245</v>
      </c>
      <c r="I62" s="18" t="n">
        <v>544.94879801</v>
      </c>
      <c r="J62" s="20" t="n">
        <v>1.91895288</v>
      </c>
      <c r="K62" s="18" t="n">
        <v>536.33162377</v>
      </c>
      <c r="L62" s="20" t="n">
        <v>1.72689424</v>
      </c>
      <c r="M62" s="18" t="n">
        <v>569.87028918</v>
      </c>
      <c r="N62" s="20" t="n">
        <v>5.77635455</v>
      </c>
      <c r="O62" s="18" t="n">
        <v>563.8299864099999</v>
      </c>
      <c r="P62" s="20" t="n">
        <v>4.8875213</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s">
        <v>404</v>
      </c>
      <c r="F63" s="20" t="s">
        <v>404</v>
      </c>
      <c r="G63" s="18" t="n">
        <v>269.81250358</v>
      </c>
      <c r="H63" s="20" t="n">
        <v>12.04441305</v>
      </c>
      <c r="I63" s="18" t="n">
        <v>364.01242837</v>
      </c>
      <c r="J63" s="20" t="n">
        <v>4.36651409</v>
      </c>
      <c r="K63" s="18" t="n">
        <v>368.75079037</v>
      </c>
      <c r="L63" s="20" t="n">
        <v>2.73767887</v>
      </c>
      <c r="M63" s="18" t="n">
        <v>384.81230237</v>
      </c>
      <c r="N63" s="20" t="n">
        <v>4.28314859</v>
      </c>
      <c r="O63" s="18" t="n">
        <v>371.56086648</v>
      </c>
      <c r="P63" s="20" t="n">
        <v>2.61204072</v>
      </c>
      <c r="Q63" s="18" t="s">
        <v>404</v>
      </c>
      <c r="R63" s="20" t="s">
        <v>404</v>
      </c>
      <c r="S63" s="18" t="s">
        <v>404</v>
      </c>
      <c r="T63" s="20" t="s">
        <v>404</v>
      </c>
      <c r="U63" s="18" t="s">
        <v>404</v>
      </c>
      <c r="V63" s="20" t="s">
        <v>404</v>
      </c>
      <c r="W63" s="18" t="s">
        <v>404</v>
      </c>
      <c r="X63" s="20" t="s">
        <v>404</v>
      </c>
      <c r="Y63" s="18" t="n">
        <v>387.70399315</v>
      </c>
      <c r="Z63" s="20" t="n">
        <v>4.86736095</v>
      </c>
    </row>
    <row r="64" spans="1:26">
      <c r="A64" s="15" t="s">
        <v>461</v>
      </c>
      <c r="B64" s="17" t="n">
        <v>3634</v>
      </c>
      <c r="C64" s="18">
        <f>(27.0/B64*100)</f>
        <v/>
      </c>
      <c r="D64" s="19" t="n">
        <v>3607</v>
      </c>
      <c r="E64" s="18" t="s">
        <v>404</v>
      </c>
      <c r="F64" s="20" t="s">
        <v>404</v>
      </c>
      <c r="G64" s="18" t="n">
        <v>426.11241829</v>
      </c>
      <c r="H64" s="20" t="n">
        <v>8.751838019999999</v>
      </c>
      <c r="I64" s="18" t="n">
        <v>474.10092999</v>
      </c>
      <c r="J64" s="20" t="n">
        <v>3.32078341</v>
      </c>
      <c r="K64" s="18" t="n">
        <v>500.6175961</v>
      </c>
      <c r="L64" s="20" t="n">
        <v>3.17479212</v>
      </c>
      <c r="M64" s="18" t="n">
        <v>477.73345491</v>
      </c>
      <c r="N64" s="20" t="n">
        <v>3.20900402</v>
      </c>
      <c r="O64" s="18" t="n">
        <v>470.02527786</v>
      </c>
      <c r="P64" s="20" t="n">
        <v>3.10724325</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410.37290946</v>
      </c>
      <c r="F65" s="20" t="n">
        <v>17.0448264</v>
      </c>
      <c r="G65" s="18" t="n">
        <v>438.58681069</v>
      </c>
      <c r="H65" s="20" t="n">
        <v>18.08712018</v>
      </c>
      <c r="I65" s="18" t="n">
        <v>432.58379473</v>
      </c>
      <c r="J65" s="20" t="n">
        <v>8.7559445</v>
      </c>
      <c r="K65" s="18" t="n">
        <v>414.71242417</v>
      </c>
      <c r="L65" s="20" t="n">
        <v>5.74010796</v>
      </c>
      <c r="M65" s="18" t="n">
        <v>410.39142238</v>
      </c>
      <c r="N65" s="20" t="n">
        <v>5.57423083</v>
      </c>
      <c r="O65" s="18" t="n">
        <v>420.54236294</v>
      </c>
      <c r="P65" s="20" t="n">
        <v>6.07927605</v>
      </c>
      <c r="Q65" s="18" t="s">
        <v>404</v>
      </c>
      <c r="R65" s="20" t="s">
        <v>404</v>
      </c>
      <c r="S65" s="18" t="s">
        <v>404</v>
      </c>
      <c r="T65" s="20" t="s">
        <v>404</v>
      </c>
      <c r="U65" s="18" t="n">
        <v>384.01213707</v>
      </c>
      <c r="V65" s="20" t="n">
        <v>20.64049881</v>
      </c>
      <c r="W65" s="18" t="s">
        <v>404</v>
      </c>
      <c r="X65" s="20" t="s">
        <v>404</v>
      </c>
      <c r="Y65" s="18" t="n">
        <v>441.50976598</v>
      </c>
      <c r="Z65" s="20" t="n">
        <v>17.53100117</v>
      </c>
    </row>
    <row r="66" spans="1:26">
      <c r="A66" s="15" t="s">
        <v>463</v>
      </c>
      <c r="B66" s="17" t="n">
        <v>5665</v>
      </c>
      <c r="C66" s="18">
        <f>(0.0/B66*100)</f>
        <v/>
      </c>
      <c r="D66" s="19" t="n">
        <v>5665</v>
      </c>
      <c r="E66" s="18" t="s">
        <v>404</v>
      </c>
      <c r="F66" s="20" t="s">
        <v>404</v>
      </c>
      <c r="G66" s="18" t="n">
        <v>479.79560873</v>
      </c>
      <c r="H66" s="20" t="n">
        <v>17.3061794</v>
      </c>
      <c r="I66" s="18" t="n">
        <v>404.16166572</v>
      </c>
      <c r="J66" s="20" t="n">
        <v>3.64646176</v>
      </c>
      <c r="K66" s="18" t="n">
        <v>400.27739767</v>
      </c>
      <c r="L66" s="20" t="n">
        <v>4.10248187</v>
      </c>
      <c r="M66" s="18" t="n">
        <v>430.36977316</v>
      </c>
      <c r="N66" s="20" t="n">
        <v>2.75517635</v>
      </c>
      <c r="O66" s="18" t="n">
        <v>423.18433784</v>
      </c>
      <c r="P66" s="20" t="n">
        <v>2.73018157</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366.11016865</v>
      </c>
      <c r="F67" s="20" t="n">
        <v>17.37345087</v>
      </c>
      <c r="G67" s="18" t="n">
        <v>375.88611776</v>
      </c>
      <c r="H67" s="20" t="n">
        <v>9.87467004</v>
      </c>
      <c r="I67" s="18" t="n">
        <v>389.24704683</v>
      </c>
      <c r="J67" s="20" t="n">
        <v>6.80444394</v>
      </c>
      <c r="K67" s="18" t="n">
        <v>381.16760295</v>
      </c>
      <c r="L67" s="20" t="n">
        <v>5.84197321</v>
      </c>
      <c r="M67" s="18" t="n">
        <v>388.95237305</v>
      </c>
      <c r="N67" s="20" t="n">
        <v>7.21519325</v>
      </c>
      <c r="O67" s="18" t="n">
        <v>395.544361</v>
      </c>
      <c r="P67" s="20" t="n">
        <v>7.43483513</v>
      </c>
      <c r="Q67" s="18" t="s">
        <v>404</v>
      </c>
      <c r="R67" s="20" t="s">
        <v>404</v>
      </c>
      <c r="S67" s="18" t="s">
        <v>404</v>
      </c>
      <c r="T67" s="20" t="s">
        <v>404</v>
      </c>
      <c r="U67" s="18" t="s">
        <v>404</v>
      </c>
      <c r="V67" s="20" t="s">
        <v>404</v>
      </c>
      <c r="W67" s="18" t="s">
        <v>404</v>
      </c>
      <c r="X67" s="20" t="s">
        <v>404</v>
      </c>
      <c r="Y67" s="18" t="n">
        <v>387.32186935</v>
      </c>
      <c r="Z67" s="20" t="n">
        <v>20.23210685</v>
      </c>
    </row>
    <row r="68" spans="1:26">
      <c r="A68" s="15" t="s">
        <v>465</v>
      </c>
      <c r="B68" s="17" t="n">
        <v>12083</v>
      </c>
      <c r="C68" s="18">
        <f>(0.0/B68*100)</f>
        <v/>
      </c>
      <c r="D68" s="19" t="n">
        <v>12083</v>
      </c>
      <c r="E68" s="18" t="s">
        <v>404</v>
      </c>
      <c r="F68" s="20" t="s">
        <v>404</v>
      </c>
      <c r="G68" s="18" t="n">
        <v>400.49199943</v>
      </c>
      <c r="H68" s="20" t="n">
        <v>3.79260273</v>
      </c>
      <c r="I68" s="18" t="n">
        <v>405.87558668</v>
      </c>
      <c r="J68" s="20" t="n">
        <v>2.05939107</v>
      </c>
      <c r="K68" s="18" t="n">
        <v>378.47117821</v>
      </c>
      <c r="L68" s="20" t="n">
        <v>1.86763302</v>
      </c>
      <c r="M68" s="18" t="n">
        <v>397.80767085</v>
      </c>
      <c r="N68" s="20" t="n">
        <v>2.81483187</v>
      </c>
      <c r="O68" s="18" t="n">
        <v>428.72648748</v>
      </c>
      <c r="P68" s="20" t="n">
        <v>2.2688692</v>
      </c>
      <c r="Q68" s="18" t="s">
        <v>404</v>
      </c>
      <c r="R68" s="20" t="s">
        <v>404</v>
      </c>
      <c r="S68" s="18" t="s">
        <v>404</v>
      </c>
      <c r="T68" s="20" t="s">
        <v>404</v>
      </c>
      <c r="U68" s="18" t="s">
        <v>404</v>
      </c>
      <c r="V68" s="20" t="s">
        <v>404</v>
      </c>
      <c r="W68" s="18" t="s">
        <v>404</v>
      </c>
      <c r="X68" s="20" t="s">
        <v>404</v>
      </c>
      <c r="Y68" s="18" t="n">
        <v>388.65250503</v>
      </c>
      <c r="Z68" s="20" t="n">
        <v>10.20159067</v>
      </c>
    </row>
    <row r="69" spans="1:26">
      <c r="A69" s="15" t="s">
        <v>466</v>
      </c>
      <c r="B69" s="17" t="n">
        <v>4876</v>
      </c>
      <c r="C69" s="18">
        <f>(0.0/B69*100)</f>
        <v/>
      </c>
      <c r="D69" s="19" t="n">
        <v>4876</v>
      </c>
      <c r="E69" s="18" t="s">
        <v>404</v>
      </c>
      <c r="F69" s="20" t="s">
        <v>404</v>
      </c>
      <c r="G69" s="18" t="n">
        <v>424.03345498</v>
      </c>
      <c r="H69" s="20" t="n">
        <v>17.45934407</v>
      </c>
      <c r="I69" s="18" t="n">
        <v>458.13761504</v>
      </c>
      <c r="J69" s="20" t="n">
        <v>14.65845597</v>
      </c>
      <c r="K69" s="18" t="n">
        <v>439.10998832</v>
      </c>
      <c r="L69" s="20" t="n">
        <v>7.89544978</v>
      </c>
      <c r="M69" s="18" t="n">
        <v>450.92610706</v>
      </c>
      <c r="N69" s="20" t="n">
        <v>11.84181221</v>
      </c>
      <c r="O69" s="18" t="n">
        <v>443.36181583</v>
      </c>
      <c r="P69" s="20" t="n">
        <v>6.58414608</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468.53167408</v>
      </c>
      <c r="F70" s="20" t="n">
        <v>8.635920609999999</v>
      </c>
      <c r="G70" s="18" t="n">
        <v>503.85402347</v>
      </c>
      <c r="H70" s="20" t="n">
        <v>7.13385729</v>
      </c>
      <c r="I70" s="18" t="n">
        <v>500.45034951</v>
      </c>
      <c r="J70" s="20" t="n">
        <v>6.96879289</v>
      </c>
      <c r="K70" s="18" t="n">
        <v>489.30636495</v>
      </c>
      <c r="L70" s="20" t="n">
        <v>5.55392527</v>
      </c>
      <c r="M70" s="18" t="n">
        <v>490.57979198</v>
      </c>
      <c r="N70" s="20" t="n">
        <v>5.42138864</v>
      </c>
      <c r="O70" s="18" t="n">
        <v>494.16285735</v>
      </c>
      <c r="P70" s="20" t="n">
        <v>8.510083030000001</v>
      </c>
      <c r="Q70" s="18" t="s">
        <v>404</v>
      </c>
      <c r="R70" s="20" t="s">
        <v>404</v>
      </c>
      <c r="S70" s="18" t="s">
        <v>404</v>
      </c>
      <c r="T70" s="20" t="s">
        <v>404</v>
      </c>
      <c r="U70" s="18" t="s">
        <v>404</v>
      </c>
      <c r="V70" s="20" t="s">
        <v>404</v>
      </c>
      <c r="W70" s="18" t="s">
        <v>404</v>
      </c>
      <c r="X70" s="20" t="s">
        <v>404</v>
      </c>
      <c r="Y70" s="18" t="n">
        <v>452.82786307</v>
      </c>
      <c r="Z70" s="20" t="n">
        <v>29.66792177</v>
      </c>
    </row>
    <row r="71" spans="1:26">
      <c r="A71" s="15" t="s">
        <v>468</v>
      </c>
      <c r="B71" s="17" t="n">
        <v>6115</v>
      </c>
      <c r="C71" s="18">
        <f>(0.0/B71*100)</f>
        <v/>
      </c>
      <c r="D71" s="19" t="n">
        <v>6115</v>
      </c>
      <c r="E71" s="18" t="s">
        <v>404</v>
      </c>
      <c r="F71" s="20" t="s">
        <v>404</v>
      </c>
      <c r="G71" s="18" t="n">
        <v>553.68137367</v>
      </c>
      <c r="H71" s="20" t="n">
        <v>7.84430587</v>
      </c>
      <c r="I71" s="18" t="n">
        <v>566.19409175</v>
      </c>
      <c r="J71" s="20" t="n">
        <v>3.00872691</v>
      </c>
      <c r="K71" s="18" t="n">
        <v>563.75643569</v>
      </c>
      <c r="L71" s="20" t="n">
        <v>2.44520935</v>
      </c>
      <c r="M71" s="18" t="n">
        <v>569.4865645</v>
      </c>
      <c r="N71" s="20" t="n">
        <v>3.15152299</v>
      </c>
      <c r="O71" s="18" t="n">
        <v>561.8474220099999</v>
      </c>
      <c r="P71" s="20" t="n">
        <v>3.09260836</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495.76581111</v>
      </c>
      <c r="F72" s="20" t="n">
        <v>8.89770942</v>
      </c>
      <c r="G72" s="18" t="n">
        <v>517.56221492</v>
      </c>
      <c r="H72" s="20" t="n">
        <v>19.04217658</v>
      </c>
      <c r="I72" s="18" t="n">
        <v>541.87565725</v>
      </c>
      <c r="J72" s="20" t="n">
        <v>7.05332712</v>
      </c>
      <c r="K72" s="18" t="n">
        <v>546.42342552</v>
      </c>
      <c r="L72" s="20" t="n">
        <v>7.65303956</v>
      </c>
      <c r="M72" s="18" t="n">
        <v>521.96676618</v>
      </c>
      <c r="N72" s="20" t="n">
        <v>14.53769516</v>
      </c>
      <c r="O72" s="18" t="n">
        <v>566.56659718</v>
      </c>
      <c r="P72" s="20" t="n">
        <v>9.51878453</v>
      </c>
      <c r="Q72" s="18" t="s">
        <v>404</v>
      </c>
      <c r="R72" s="20" t="s">
        <v>404</v>
      </c>
      <c r="S72" s="18" t="s">
        <v>404</v>
      </c>
      <c r="T72" s="20" t="s">
        <v>404</v>
      </c>
      <c r="U72" s="18" t="s">
        <v>404</v>
      </c>
      <c r="V72" s="20" t="s">
        <v>404</v>
      </c>
      <c r="W72" s="18" t="s">
        <v>404</v>
      </c>
      <c r="X72" s="20" t="s">
        <v>404</v>
      </c>
      <c r="Y72" s="18" t="n">
        <v>538.05639279</v>
      </c>
      <c r="Z72" s="20" t="n">
        <v>22.9293232</v>
      </c>
    </row>
    <row r="73" spans="1:26">
      <c r="A73" s="15" t="s">
        <v>470</v>
      </c>
      <c r="B73" s="17" t="n">
        <v>8249</v>
      </c>
      <c r="C73" s="18">
        <f>(0.0/B73*100)</f>
        <v/>
      </c>
      <c r="D73" s="19" t="n">
        <v>8249</v>
      </c>
      <c r="E73" s="18" t="s">
        <v>404</v>
      </c>
      <c r="F73" s="20" t="s">
        <v>404</v>
      </c>
      <c r="G73" s="18" t="n">
        <v>411.46891494</v>
      </c>
      <c r="H73" s="20" t="n">
        <v>11.96392461</v>
      </c>
      <c r="I73" s="18" t="n">
        <v>420.86443937</v>
      </c>
      <c r="J73" s="20" t="n">
        <v>9.81351113</v>
      </c>
      <c r="K73" s="18" t="n">
        <v>408.0277216</v>
      </c>
      <c r="L73" s="20" t="n">
        <v>5.55876189</v>
      </c>
      <c r="M73" s="18" t="n">
        <v>408.24876861</v>
      </c>
      <c r="N73" s="20" t="n">
        <v>9.312000530000001</v>
      </c>
      <c r="O73" s="18" t="n">
        <v>427.12900742</v>
      </c>
      <c r="P73" s="20" t="n">
        <v>7.39565613</v>
      </c>
      <c r="Q73" s="18" t="s">
        <v>404</v>
      </c>
      <c r="R73" s="20" t="s">
        <v>404</v>
      </c>
      <c r="S73" s="18" t="s">
        <v>404</v>
      </c>
      <c r="T73" s="20" t="s">
        <v>404</v>
      </c>
      <c r="U73" s="18" t="s">
        <v>404</v>
      </c>
      <c r="V73" s="20" t="s">
        <v>404</v>
      </c>
      <c r="W73" s="18" t="s">
        <v>404</v>
      </c>
      <c r="X73" s="20" t="s">
        <v>404</v>
      </c>
      <c r="Y73" s="18" t="n">
        <v>403.40938682</v>
      </c>
      <c r="Z73" s="20" t="n">
        <v>13.7691803</v>
      </c>
    </row>
    <row r="74" spans="1:26">
      <c r="A74" s="15" t="s">
        <v>471</v>
      </c>
      <c r="B74" s="17" t="n">
        <v>4692</v>
      </c>
      <c r="C74" s="18">
        <f>(484.0/B74*100)</f>
        <v/>
      </c>
      <c r="D74" s="19" t="n">
        <v>4208</v>
      </c>
      <c r="E74" s="18" t="n">
        <v>402.73868432</v>
      </c>
      <c r="F74" s="20" t="n">
        <v>13.0779823</v>
      </c>
      <c r="G74" s="18" t="n">
        <v>448.55483284</v>
      </c>
      <c r="H74" s="20" t="n">
        <v>12.17659227</v>
      </c>
      <c r="I74" s="18" t="n">
        <v>408.1156707</v>
      </c>
      <c r="J74" s="20" t="n">
        <v>4.74116939</v>
      </c>
      <c r="K74" s="18" t="n">
        <v>421.14386869</v>
      </c>
      <c r="L74" s="20" t="n">
        <v>3.03902301</v>
      </c>
      <c r="M74" s="18" t="n">
        <v>403.93392854</v>
      </c>
      <c r="N74" s="20" t="n">
        <v>2.74005696</v>
      </c>
      <c r="O74" s="18" t="n">
        <v>421.08551478</v>
      </c>
      <c r="P74" s="20" t="n">
        <v>2.44317663</v>
      </c>
      <c r="Q74" s="18" t="s">
        <v>404</v>
      </c>
      <c r="R74" s="20" t="s">
        <v>404</v>
      </c>
      <c r="S74" s="18" t="s">
        <v>404</v>
      </c>
      <c r="T74" s="20" t="s">
        <v>404</v>
      </c>
      <c r="U74" s="18" t="s">
        <v>404</v>
      </c>
      <c r="V74" s="20" t="s">
        <v>404</v>
      </c>
      <c r="W74" s="18" t="s">
        <v>404</v>
      </c>
      <c r="X74" s="20" t="s">
        <v>404</v>
      </c>
      <c r="Y74" s="18" t="n">
        <v>270.365325</v>
      </c>
      <c r="Z74" s="20" t="n">
        <v>17.61278689</v>
      </c>
    </row>
    <row r="75" spans="1:26">
      <c r="A75" s="15" t="s">
        <v>472</v>
      </c>
      <c r="B75" s="17" t="n">
        <v>5375</v>
      </c>
      <c r="C75" s="18">
        <f>(483.0/B75*100)</f>
        <v/>
      </c>
      <c r="D75" s="19" t="n">
        <v>4892</v>
      </c>
      <c r="E75" s="18" t="n">
        <v>357.48589174</v>
      </c>
      <c r="F75" s="20" t="n">
        <v>13.35793235</v>
      </c>
      <c r="G75" s="18" t="n">
        <v>387.4181919</v>
      </c>
      <c r="H75" s="20" t="n">
        <v>9.157809990000001</v>
      </c>
      <c r="I75" s="18" t="n">
        <v>375.79186626</v>
      </c>
      <c r="J75" s="20" t="n">
        <v>10.77410765</v>
      </c>
      <c r="K75" s="18" t="n">
        <v>370.25015652</v>
      </c>
      <c r="L75" s="20" t="n">
        <v>8.36699413</v>
      </c>
      <c r="M75" s="18" t="n">
        <v>343.87284508</v>
      </c>
      <c r="N75" s="20" t="n">
        <v>10.66730348</v>
      </c>
      <c r="O75" s="18" t="n">
        <v>351.82135128</v>
      </c>
      <c r="P75" s="20" t="n">
        <v>7.65370971</v>
      </c>
      <c r="Q75" s="18" t="s">
        <v>404</v>
      </c>
      <c r="R75" s="20" t="s">
        <v>404</v>
      </c>
      <c r="S75" s="18" t="s">
        <v>404</v>
      </c>
      <c r="T75" s="20" t="s">
        <v>404</v>
      </c>
      <c r="U75" s="18" t="s">
        <v>404</v>
      </c>
      <c r="V75" s="20" t="s">
        <v>404</v>
      </c>
      <c r="W75" s="18" t="s">
        <v>404</v>
      </c>
      <c r="X75" s="20" t="s">
        <v>404</v>
      </c>
      <c r="Y75" s="18" t="n">
        <v>353.11421312</v>
      </c>
      <c r="Z75" s="20" t="n">
        <v>18.10511841</v>
      </c>
    </row>
    <row r="76" spans="1:26">
      <c r="A76" s="15" t="s">
        <v>473</v>
      </c>
      <c r="B76" s="17" t="n">
        <v>14167</v>
      </c>
      <c r="C76" s="18">
        <f>(1400.0/B76*100)</f>
        <v/>
      </c>
      <c r="D76" s="19" t="n">
        <v>12767</v>
      </c>
      <c r="E76" s="18" t="s">
        <v>404</v>
      </c>
      <c r="F76" s="20" t="s">
        <v>404</v>
      </c>
      <c r="G76" s="18" t="n">
        <v>440.10046038</v>
      </c>
      <c r="H76" s="20" t="n">
        <v>20.83360995</v>
      </c>
      <c r="I76" s="18" t="n">
        <v>420.26877978</v>
      </c>
      <c r="J76" s="20" t="n">
        <v>9.438923259999999</v>
      </c>
      <c r="K76" s="18" t="n">
        <v>436.71373087</v>
      </c>
      <c r="L76" s="20" t="n">
        <v>5.71506593</v>
      </c>
      <c r="M76" s="18" t="n">
        <v>420.92257972</v>
      </c>
      <c r="N76" s="20" t="n">
        <v>6.6465558</v>
      </c>
      <c r="O76" s="18" t="n">
        <v>427.25346849</v>
      </c>
      <c r="P76" s="20" t="n">
        <v>5.31050744</v>
      </c>
      <c r="Q76" s="18" t="s">
        <v>404</v>
      </c>
      <c r="R76" s="20" t="s">
        <v>404</v>
      </c>
      <c r="S76" s="18" t="s">
        <v>404</v>
      </c>
      <c r="T76" s="20" t="s">
        <v>404</v>
      </c>
      <c r="U76" s="18" t="s">
        <v>404</v>
      </c>
      <c r="V76" s="20" t="s">
        <v>404</v>
      </c>
      <c r="W76" s="18" t="s">
        <v>404</v>
      </c>
      <c r="X76" s="20" t="s">
        <v>404</v>
      </c>
      <c r="Y76" s="18" t="n">
        <v>436.79320417</v>
      </c>
      <c r="Z76" s="20" t="n">
        <v>8.567141769999999</v>
      </c>
    </row>
    <row r="77" spans="1:26">
      <c r="A77" s="15" t="s">
        <v>474</v>
      </c>
      <c r="B77" s="17" t="n">
        <v>6062</v>
      </c>
      <c r="C77" s="18">
        <f>(0.0/B77*100)</f>
        <v/>
      </c>
      <c r="D77" s="19" t="n">
        <v>6062</v>
      </c>
      <c r="E77" s="18" t="n">
        <v>365.91078911</v>
      </c>
      <c r="F77" s="20" t="n">
        <v>11.4536482</v>
      </c>
      <c r="G77" s="18" t="n">
        <v>475.20881655</v>
      </c>
      <c r="H77" s="20" t="n">
        <v>17.89820736</v>
      </c>
      <c r="I77" s="18" t="n">
        <v>419.88173938</v>
      </c>
      <c r="J77" s="20" t="n">
        <v>12.28137302</v>
      </c>
      <c r="K77" s="18" t="n">
        <v>428.70945396</v>
      </c>
      <c r="L77" s="20" t="n">
        <v>6.58067449</v>
      </c>
      <c r="M77" s="18" t="n">
        <v>404.72710659</v>
      </c>
      <c r="N77" s="20" t="n">
        <v>4.87722889</v>
      </c>
      <c r="O77" s="18" t="n">
        <v>418.58131532</v>
      </c>
      <c r="P77" s="20" t="n">
        <v>7.53191339</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478.57827879</v>
      </c>
      <c r="F78" s="20" t="n">
        <v>7.12675544</v>
      </c>
      <c r="G78" s="18" t="n">
        <v>487.3964216</v>
      </c>
      <c r="H78" s="20" t="n">
        <v>13.56467656</v>
      </c>
      <c r="I78" s="18" t="n">
        <v>494.25034744</v>
      </c>
      <c r="J78" s="20" t="n">
        <v>12.11119709</v>
      </c>
      <c r="K78" s="18" t="n">
        <v>493.42629156</v>
      </c>
      <c r="L78" s="20" t="n">
        <v>6.33213518</v>
      </c>
      <c r="M78" s="18" t="n">
        <v>487.03251581</v>
      </c>
      <c r="N78" s="20" t="n">
        <v>7.99196192</v>
      </c>
      <c r="O78" s="18" t="n">
        <v>509.83714382</v>
      </c>
      <c r="P78" s="20" t="n">
        <v>13.54356224</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500.1879466</v>
      </c>
      <c r="H79" s="20" t="n">
        <v>12.78737862</v>
      </c>
      <c r="I79" s="18" t="n">
        <v>460.98903803</v>
      </c>
      <c r="J79" s="20" t="n">
        <v>15.04843821</v>
      </c>
      <c r="K79" s="18" t="n">
        <v>457.00237377</v>
      </c>
      <c r="L79" s="20" t="n">
        <v>21.34325555</v>
      </c>
      <c r="M79" s="18" t="n">
        <v>460.95724384</v>
      </c>
      <c r="N79" s="20" t="n">
        <v>22.1548973</v>
      </c>
      <c r="O79" s="18" t="n">
        <v>436.87837417</v>
      </c>
      <c r="P79" s="20" t="n">
        <v>10.90841212</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n">
        <v>482.36098191</v>
      </c>
      <c r="F80" s="20" t="n">
        <v>14.28876094</v>
      </c>
      <c r="G80" s="18" t="n">
        <v>451.72997856</v>
      </c>
      <c r="H80" s="20" t="n">
        <v>15.68821293</v>
      </c>
      <c r="I80" s="18" t="n">
        <v>460.78821444</v>
      </c>
      <c r="J80" s="20" t="n">
        <v>13.04761982</v>
      </c>
      <c r="K80" s="18" t="n">
        <v>460.42951536</v>
      </c>
      <c r="L80" s="20" t="n">
        <v>9.408544579999999</v>
      </c>
      <c r="M80" s="18" t="n">
        <v>456.93865386</v>
      </c>
      <c r="N80" s="20" t="n">
        <v>7.67012538</v>
      </c>
      <c r="O80" s="18" t="n">
        <v>462.72612898</v>
      </c>
      <c r="P80" s="20" t="n">
        <v>6.8908688</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467.9674713</v>
      </c>
      <c r="F81" s="20" t="n">
        <v>13.41556953</v>
      </c>
      <c r="G81" s="18" t="n">
        <v>426.70680504</v>
      </c>
      <c r="H81" s="20" t="n">
        <v>19.59561667</v>
      </c>
      <c r="I81" s="18" t="n">
        <v>456.56136862</v>
      </c>
      <c r="J81" s="20" t="n">
        <v>7.83988427</v>
      </c>
      <c r="K81" s="18" t="n">
        <v>442.10681755</v>
      </c>
      <c r="L81" s="20" t="n">
        <v>7.43267197</v>
      </c>
      <c r="M81" s="18" t="n">
        <v>455.65918399</v>
      </c>
      <c r="N81" s="20" t="n">
        <v>9.03746136</v>
      </c>
      <c r="O81" s="18" t="n">
        <v>436.98238934</v>
      </c>
      <c r="P81" s="20" t="n">
        <v>5.726125</v>
      </c>
      <c r="Q81" s="18" t="s">
        <v>404</v>
      </c>
      <c r="R81" s="20" t="s">
        <v>404</v>
      </c>
      <c r="S81" s="18" t="s">
        <v>404</v>
      </c>
      <c r="T81" s="20" t="s">
        <v>404</v>
      </c>
      <c r="U81" s="18" t="s">
        <v>404</v>
      </c>
      <c r="V81" s="20" t="s">
        <v>404</v>
      </c>
      <c r="W81" s="18" t="s">
        <v>404</v>
      </c>
      <c r="X81" s="20" t="s">
        <v>404</v>
      </c>
      <c r="Y81" s="18" t="n">
        <v>495.51938168</v>
      </c>
      <c r="Z81" s="20" t="n">
        <v>28.72800792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541</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502.42882187</v>
      </c>
      <c r="F7" s="20" t="n">
        <v>12.18640627</v>
      </c>
      <c r="G7" s="18" t="n">
        <v>508.14204713</v>
      </c>
      <c r="H7" s="20" t="n">
        <v>5.00750503</v>
      </c>
      <c r="I7" s="18" t="n">
        <v>489.50454983</v>
      </c>
      <c r="J7" s="20" t="n">
        <v>3.82109019</v>
      </c>
      <c r="K7" s="18" t="n">
        <v>495.54401237</v>
      </c>
      <c r="L7" s="20" t="n">
        <v>3.96747025</v>
      </c>
      <c r="M7" s="18" t="n">
        <v>489.82079156</v>
      </c>
      <c r="N7" s="20" t="n">
        <v>5.88975407</v>
      </c>
      <c r="O7" s="18" t="n">
        <v>494.30109536</v>
      </c>
      <c r="P7" s="20" t="n">
        <v>7.55923972</v>
      </c>
      <c r="Q7" s="18" t="s">
        <v>404</v>
      </c>
      <c r="R7" s="20" t="s">
        <v>404</v>
      </c>
      <c r="S7" s="18" t="s">
        <v>404</v>
      </c>
      <c r="T7" s="20" t="s">
        <v>404</v>
      </c>
      <c r="U7" s="18" t="s">
        <v>404</v>
      </c>
      <c r="V7" s="20" t="s">
        <v>404</v>
      </c>
      <c r="W7" s="18" t="s">
        <v>404</v>
      </c>
      <c r="X7" s="20" t="s">
        <v>404</v>
      </c>
      <c r="Y7" s="18" t="n">
        <v>480.0225663</v>
      </c>
      <c r="Z7" s="20" t="n">
        <v>7.86489549</v>
      </c>
    </row>
    <row r="8" spans="1:26">
      <c r="A8" s="15" t="s">
        <v>405</v>
      </c>
      <c r="B8" s="17" t="n">
        <v>7007</v>
      </c>
      <c r="C8" s="18">
        <f>(0.0/B8*100)</f>
        <v/>
      </c>
      <c r="D8" s="19" t="n">
        <v>7007</v>
      </c>
      <c r="E8" s="18" t="n">
        <v>490.12577721</v>
      </c>
      <c r="F8" s="20" t="n">
        <v>13.97420053</v>
      </c>
      <c r="G8" s="18" t="n">
        <v>501.69418918</v>
      </c>
      <c r="H8" s="20" t="n">
        <v>4.88698885</v>
      </c>
      <c r="I8" s="18" t="n">
        <v>498.74607787</v>
      </c>
      <c r="J8" s="20" t="n">
        <v>15.36114521</v>
      </c>
      <c r="K8" s="18" t="n">
        <v>481.04704065</v>
      </c>
      <c r="L8" s="20" t="n">
        <v>17.73184754</v>
      </c>
      <c r="M8" s="18" t="n">
        <v>469.69251486</v>
      </c>
      <c r="N8" s="20" t="n">
        <v>21.25251775</v>
      </c>
      <c r="O8" s="18" t="n">
        <v>518.18295413</v>
      </c>
      <c r="P8" s="20" t="n">
        <v>22.44965775</v>
      </c>
      <c r="Q8" s="18" t="s">
        <v>404</v>
      </c>
      <c r="R8" s="20" t="s">
        <v>404</v>
      </c>
      <c r="S8" s="18" t="s">
        <v>404</v>
      </c>
      <c r="T8" s="20" t="s">
        <v>404</v>
      </c>
      <c r="U8" s="18" t="s">
        <v>404</v>
      </c>
      <c r="V8" s="20" t="s">
        <v>404</v>
      </c>
      <c r="W8" s="18" t="s">
        <v>404</v>
      </c>
      <c r="X8" s="20" t="s">
        <v>404</v>
      </c>
      <c r="Y8" s="18" t="n">
        <v>468.28284296</v>
      </c>
      <c r="Z8" s="20" t="n">
        <v>23.22140019</v>
      </c>
    </row>
    <row r="9" spans="1:26">
      <c r="A9" s="15" t="s">
        <v>406</v>
      </c>
      <c r="B9" s="17" t="n">
        <v>9651</v>
      </c>
      <c r="C9" s="18">
        <f>(200.0/B9*100)</f>
        <v/>
      </c>
      <c r="D9" s="19" t="n">
        <v>9451</v>
      </c>
      <c r="E9" s="18" t="n">
        <v>505.43111245</v>
      </c>
      <c r="F9" s="20" t="n">
        <v>7.32005095</v>
      </c>
      <c r="G9" s="18" t="n">
        <v>514.23959963</v>
      </c>
      <c r="H9" s="20" t="n">
        <v>6.21224104</v>
      </c>
      <c r="I9" s="18" t="n">
        <v>509.47477549</v>
      </c>
      <c r="J9" s="20" t="n">
        <v>11.78673397</v>
      </c>
      <c r="K9" s="18" t="n">
        <v>519.63670458</v>
      </c>
      <c r="L9" s="20" t="n">
        <v>9.414281300000001</v>
      </c>
      <c r="M9" s="18" t="n">
        <v>494.6209499</v>
      </c>
      <c r="N9" s="20" t="n">
        <v>22.41011067</v>
      </c>
      <c r="O9" s="18" t="n">
        <v>496.26028982</v>
      </c>
      <c r="P9" s="20" t="n">
        <v>32.50621166</v>
      </c>
      <c r="Q9" s="18" t="s">
        <v>404</v>
      </c>
      <c r="R9" s="20" t="s">
        <v>404</v>
      </c>
      <c r="S9" s="18" t="s">
        <v>404</v>
      </c>
      <c r="T9" s="20" t="s">
        <v>404</v>
      </c>
      <c r="U9" s="18" t="s">
        <v>404</v>
      </c>
      <c r="V9" s="20" t="s">
        <v>404</v>
      </c>
      <c r="W9" s="18" t="s">
        <v>404</v>
      </c>
      <c r="X9" s="20" t="s">
        <v>404</v>
      </c>
      <c r="Y9" s="18" t="n">
        <v>479.27401522</v>
      </c>
      <c r="Z9" s="20" t="n">
        <v>13.89474112</v>
      </c>
    </row>
    <row r="10" spans="1:26">
      <c r="A10" s="15" t="s">
        <v>407</v>
      </c>
      <c r="B10" s="17" t="n">
        <v>20058</v>
      </c>
      <c r="C10" s="18">
        <f>(2798.0/B10*100)</f>
        <v/>
      </c>
      <c r="D10" s="19" t="n">
        <v>17260</v>
      </c>
      <c r="E10" s="18" t="n">
        <v>521.36428341</v>
      </c>
      <c r="F10" s="20" t="n">
        <v>6.97656411</v>
      </c>
      <c r="G10" s="18" t="n">
        <v>517.25319086</v>
      </c>
      <c r="H10" s="20" t="n">
        <v>4.45556923</v>
      </c>
      <c r="I10" s="18" t="n">
        <v>518.7695256</v>
      </c>
      <c r="J10" s="20" t="n">
        <v>5.73854776</v>
      </c>
      <c r="K10" s="18" t="n">
        <v>512.3802796</v>
      </c>
      <c r="L10" s="20" t="n">
        <v>4.94765528</v>
      </c>
      <c r="M10" s="18" t="n">
        <v>508.71121926</v>
      </c>
      <c r="N10" s="20" t="n">
        <v>6.30831563</v>
      </c>
      <c r="O10" s="18" t="n">
        <v>509.91153509</v>
      </c>
      <c r="P10" s="20" t="n">
        <v>9.22528981</v>
      </c>
      <c r="Q10" s="18" t="s">
        <v>404</v>
      </c>
      <c r="R10" s="20" t="s">
        <v>404</v>
      </c>
      <c r="S10" s="18" t="s">
        <v>404</v>
      </c>
      <c r="T10" s="20" t="s">
        <v>404</v>
      </c>
      <c r="U10" s="18" t="s">
        <v>404</v>
      </c>
      <c r="V10" s="20" t="s">
        <v>404</v>
      </c>
      <c r="W10" s="18" t="s">
        <v>404</v>
      </c>
      <c r="X10" s="20" t="s">
        <v>404</v>
      </c>
      <c r="Y10" s="18" t="n">
        <v>539.5347158</v>
      </c>
      <c r="Z10" s="20" t="n">
        <v>11.61191631</v>
      </c>
    </row>
    <row r="11" spans="1:26">
      <c r="A11" s="15" t="s">
        <v>408</v>
      </c>
      <c r="B11" s="17" t="n">
        <v>7053</v>
      </c>
      <c r="C11" s="18">
        <f>(137.0/B11*100)</f>
        <v/>
      </c>
      <c r="D11" s="19" t="n">
        <v>6916</v>
      </c>
      <c r="E11" s="18" t="n">
        <v>416.61982771</v>
      </c>
      <c r="F11" s="20" t="n">
        <v>9.68567835</v>
      </c>
      <c r="G11" s="18" t="n">
        <v>428.11608464</v>
      </c>
      <c r="H11" s="20" t="n">
        <v>6.03687499</v>
      </c>
      <c r="I11" s="18" t="n">
        <v>419.11147234</v>
      </c>
      <c r="J11" s="20" t="n">
        <v>8.53707638</v>
      </c>
      <c r="K11" s="18" t="n">
        <v>416.62149489</v>
      </c>
      <c r="L11" s="20" t="n">
        <v>9.94504002</v>
      </c>
      <c r="M11" s="18" t="n">
        <v>426.86353701</v>
      </c>
      <c r="N11" s="20" t="n">
        <v>15.42099279</v>
      </c>
      <c r="O11" s="18" t="n">
        <v>444.46317241</v>
      </c>
      <c r="P11" s="20" t="n">
        <v>17.60274</v>
      </c>
      <c r="Q11" s="18" t="s">
        <v>404</v>
      </c>
      <c r="R11" s="20" t="s">
        <v>404</v>
      </c>
      <c r="S11" s="18" t="s">
        <v>404</v>
      </c>
      <c r="T11" s="20" t="s">
        <v>404</v>
      </c>
      <c r="U11" s="18" t="s">
        <v>404</v>
      </c>
      <c r="V11" s="20" t="s">
        <v>404</v>
      </c>
      <c r="W11" s="18" t="s">
        <v>404</v>
      </c>
      <c r="X11" s="20" t="s">
        <v>404</v>
      </c>
      <c r="Y11" s="18" t="n">
        <v>412.45270245</v>
      </c>
      <c r="Z11" s="20" t="n">
        <v>16.16031054</v>
      </c>
    </row>
    <row r="12" spans="1:26">
      <c r="A12" s="15" t="s">
        <v>409</v>
      </c>
      <c r="B12" s="17" t="n">
        <v>6894</v>
      </c>
      <c r="C12" s="18">
        <f>(106.0/B12*100)</f>
        <v/>
      </c>
      <c r="D12" s="19" t="n">
        <v>6788</v>
      </c>
      <c r="E12" s="18" t="n">
        <v>483.51245039</v>
      </c>
      <c r="F12" s="20" t="n">
        <v>11.38267078</v>
      </c>
      <c r="G12" s="18" t="n">
        <v>495.68540109</v>
      </c>
      <c r="H12" s="20" t="n">
        <v>5.09502645</v>
      </c>
      <c r="I12" s="18" t="n">
        <v>488.73974819</v>
      </c>
      <c r="J12" s="20" t="n">
        <v>7.27525481</v>
      </c>
      <c r="K12" s="18" t="n">
        <v>494.07360957</v>
      </c>
      <c r="L12" s="20" t="n">
        <v>7.45415069</v>
      </c>
      <c r="M12" s="18" t="n">
        <v>498.36250176</v>
      </c>
      <c r="N12" s="20" t="n">
        <v>30.91602545</v>
      </c>
      <c r="O12" s="18" t="n">
        <v>488.7383456</v>
      </c>
      <c r="P12" s="20" t="n">
        <v>22.03180941</v>
      </c>
      <c r="Q12" s="18" t="s">
        <v>404</v>
      </c>
      <c r="R12" s="20" t="s">
        <v>404</v>
      </c>
      <c r="S12" s="18" t="s">
        <v>404</v>
      </c>
      <c r="T12" s="20" t="s">
        <v>404</v>
      </c>
      <c r="U12" s="18" t="s">
        <v>404</v>
      </c>
      <c r="V12" s="20" t="s">
        <v>404</v>
      </c>
      <c r="W12" s="18" t="s">
        <v>404</v>
      </c>
      <c r="X12" s="20" t="s">
        <v>404</v>
      </c>
      <c r="Y12" s="18" t="n">
        <v>481.37741096</v>
      </c>
      <c r="Z12" s="20" t="n">
        <v>15.19105924</v>
      </c>
    </row>
    <row r="13" spans="1:26">
      <c r="A13" s="15" t="s">
        <v>410</v>
      </c>
      <c r="B13" s="17" t="n">
        <v>7161</v>
      </c>
      <c r="C13" s="18">
        <f>(1175.0/B13*100)</f>
        <v/>
      </c>
      <c r="D13" s="19" t="n">
        <v>5986</v>
      </c>
      <c r="E13" s="18" t="n">
        <v>506.61789082</v>
      </c>
      <c r="F13" s="20" t="n">
        <v>8.937019210000001</v>
      </c>
      <c r="G13" s="18" t="n">
        <v>511.28462986</v>
      </c>
      <c r="H13" s="20" t="n">
        <v>3.22191298</v>
      </c>
      <c r="I13" s="18" t="n">
        <v>509.78396788</v>
      </c>
      <c r="J13" s="20" t="n">
        <v>5.75055601</v>
      </c>
      <c r="K13" s="18" t="n">
        <v>514.77114692</v>
      </c>
      <c r="L13" s="20" t="n">
        <v>6.18553407</v>
      </c>
      <c r="M13" s="18" t="n">
        <v>492.82410163</v>
      </c>
      <c r="N13" s="20" t="n">
        <v>8.9860854</v>
      </c>
      <c r="O13" s="18" t="n">
        <v>515.04602312</v>
      </c>
      <c r="P13" s="20" t="n">
        <v>12.12846217</v>
      </c>
      <c r="Q13" s="18" t="s">
        <v>404</v>
      </c>
      <c r="R13" s="20" t="s">
        <v>404</v>
      </c>
      <c r="S13" s="18" t="s">
        <v>404</v>
      </c>
      <c r="T13" s="20" t="s">
        <v>404</v>
      </c>
      <c r="U13" s="18" t="s">
        <v>404</v>
      </c>
      <c r="V13" s="20" t="s">
        <v>404</v>
      </c>
      <c r="W13" s="18" t="s">
        <v>404</v>
      </c>
      <c r="X13" s="20" t="s">
        <v>404</v>
      </c>
      <c r="Y13" s="18" t="n">
        <v>509.74378256</v>
      </c>
      <c r="Z13" s="20" t="n">
        <v>7.56551438</v>
      </c>
    </row>
    <row r="14" spans="1:26">
      <c r="A14" s="15" t="s">
        <v>411</v>
      </c>
      <c r="B14" s="17" t="n">
        <v>5587</v>
      </c>
      <c r="C14" s="18">
        <f>(0.0/B14*100)</f>
        <v/>
      </c>
      <c r="D14" s="19" t="n">
        <v>5587</v>
      </c>
      <c r="E14" s="18" t="n">
        <v>543.6835638</v>
      </c>
      <c r="F14" s="20" t="n">
        <v>8.218521470000001</v>
      </c>
      <c r="G14" s="18" t="n">
        <v>521.39081247</v>
      </c>
      <c r="H14" s="20" t="n">
        <v>2.55569816</v>
      </c>
      <c r="I14" s="18" t="n">
        <v>514.46498792</v>
      </c>
      <c r="J14" s="20" t="n">
        <v>5.1920025</v>
      </c>
      <c r="K14" s="18" t="n">
        <v>516.94692506</v>
      </c>
      <c r="L14" s="20" t="n">
        <v>6.70600728</v>
      </c>
      <c r="M14" s="18" t="n">
        <v>509.72154875</v>
      </c>
      <c r="N14" s="20" t="n">
        <v>10.17694613</v>
      </c>
      <c r="O14" s="18" t="n">
        <v>533.18031032</v>
      </c>
      <c r="P14" s="20" t="n">
        <v>8.871198639999999</v>
      </c>
      <c r="Q14" s="18" t="s">
        <v>404</v>
      </c>
      <c r="R14" s="20" t="s">
        <v>404</v>
      </c>
      <c r="S14" s="18" t="s">
        <v>404</v>
      </c>
      <c r="T14" s="20" t="s">
        <v>404</v>
      </c>
      <c r="U14" s="18" t="s">
        <v>404</v>
      </c>
      <c r="V14" s="20" t="s">
        <v>404</v>
      </c>
      <c r="W14" s="18" t="s">
        <v>404</v>
      </c>
      <c r="X14" s="20" t="s">
        <v>404</v>
      </c>
      <c r="Y14" s="18" t="n">
        <v>521.02865337</v>
      </c>
      <c r="Z14" s="20" t="n">
        <v>17.0358985</v>
      </c>
    </row>
    <row r="15" spans="1:26">
      <c r="A15" s="15" t="s">
        <v>412</v>
      </c>
      <c r="B15" s="17" t="n">
        <v>5882</v>
      </c>
      <c r="C15" s="18">
        <f>(0.0/B15*100)</f>
        <v/>
      </c>
      <c r="D15" s="19" t="n">
        <v>5882</v>
      </c>
      <c r="E15" s="18" t="n">
        <v>508.02117542</v>
      </c>
      <c r="F15" s="20" t="n">
        <v>34.04195542</v>
      </c>
      <c r="G15" s="18" t="n">
        <v>509.90275829</v>
      </c>
      <c r="H15" s="20" t="n">
        <v>3.01135765</v>
      </c>
      <c r="I15" s="18" t="n">
        <v>513.64275321</v>
      </c>
      <c r="J15" s="20" t="n">
        <v>6.22346029</v>
      </c>
      <c r="K15" s="18" t="n">
        <v>508.6658568</v>
      </c>
      <c r="L15" s="20" t="n">
        <v>6.40114831</v>
      </c>
      <c r="M15" s="18" t="n">
        <v>518.6359086</v>
      </c>
      <c r="N15" s="20" t="n">
        <v>10.47931299</v>
      </c>
      <c r="O15" s="18" t="n">
        <v>499.56183313</v>
      </c>
      <c r="P15" s="20" t="n">
        <v>9.79259255</v>
      </c>
      <c r="Q15" s="18" t="s">
        <v>404</v>
      </c>
      <c r="R15" s="20" t="s">
        <v>404</v>
      </c>
      <c r="S15" s="18" t="s">
        <v>404</v>
      </c>
      <c r="T15" s="20" t="s">
        <v>404</v>
      </c>
      <c r="U15" s="18" t="s">
        <v>404</v>
      </c>
      <c r="V15" s="20" t="s">
        <v>404</v>
      </c>
      <c r="W15" s="18" t="s">
        <v>404</v>
      </c>
      <c r="X15" s="20" t="s">
        <v>404</v>
      </c>
      <c r="Y15" s="18" t="n">
        <v>527.53558387</v>
      </c>
      <c r="Z15" s="20" t="n">
        <v>20.88187106</v>
      </c>
    </row>
    <row r="16" spans="1:26">
      <c r="A16" s="15" t="s">
        <v>413</v>
      </c>
      <c r="B16" s="17" t="n">
        <v>6108</v>
      </c>
      <c r="C16" s="18">
        <f>(364.0/B16*100)</f>
        <v/>
      </c>
      <c r="D16" s="19" t="n">
        <v>5744</v>
      </c>
      <c r="E16" s="18" t="n">
        <v>497.29003827</v>
      </c>
      <c r="F16" s="20" t="n">
        <v>6.76787054</v>
      </c>
      <c r="G16" s="18" t="n">
        <v>487.06275409</v>
      </c>
      <c r="H16" s="20" t="n">
        <v>6.7247855</v>
      </c>
      <c r="I16" s="18" t="n">
        <v>508.94330744</v>
      </c>
      <c r="J16" s="20" t="n">
        <v>8.697383329999999</v>
      </c>
      <c r="K16" s="18" t="n">
        <v>471.24670677</v>
      </c>
      <c r="L16" s="20" t="n">
        <v>24.40283407</v>
      </c>
      <c r="M16" s="18" t="n">
        <v>478.67545795</v>
      </c>
      <c r="N16" s="20" t="n">
        <v>22.26742673</v>
      </c>
      <c r="O16" s="18" t="n">
        <v>507.48973411</v>
      </c>
      <c r="P16" s="20" t="n">
        <v>32.39427923</v>
      </c>
      <c r="Q16" s="18" t="s">
        <v>404</v>
      </c>
      <c r="R16" s="20" t="s">
        <v>404</v>
      </c>
      <c r="S16" s="18" t="s">
        <v>404</v>
      </c>
      <c r="T16" s="20" t="s">
        <v>404</v>
      </c>
      <c r="U16" s="18" t="s">
        <v>404</v>
      </c>
      <c r="V16" s="20" t="s">
        <v>404</v>
      </c>
      <c r="W16" s="18" t="s">
        <v>404</v>
      </c>
      <c r="X16" s="20" t="s">
        <v>404</v>
      </c>
      <c r="Y16" s="18" t="n">
        <v>482.46877854</v>
      </c>
      <c r="Z16" s="20" t="n">
        <v>19.37830235</v>
      </c>
    </row>
    <row r="17" spans="1:26">
      <c r="A17" s="15" t="s">
        <v>414</v>
      </c>
      <c r="B17" s="17" t="n">
        <v>6504</v>
      </c>
      <c r="C17" s="18">
        <f>(1325.0/B17*100)</f>
        <v/>
      </c>
      <c r="D17" s="19" t="n">
        <v>5179</v>
      </c>
      <c r="E17" s="18" t="n">
        <v>497.36691579</v>
      </c>
      <c r="F17" s="20" t="n">
        <v>13.78698986</v>
      </c>
      <c r="G17" s="18" t="n">
        <v>510.75310235</v>
      </c>
      <c r="H17" s="20" t="n">
        <v>5.29949103</v>
      </c>
      <c r="I17" s="18" t="n">
        <v>498.4437826</v>
      </c>
      <c r="J17" s="20" t="n">
        <v>7.57476241</v>
      </c>
      <c r="K17" s="18" t="n">
        <v>484.72947846</v>
      </c>
      <c r="L17" s="20" t="n">
        <v>17.53410897</v>
      </c>
      <c r="M17" s="18" t="n">
        <v>515.52255704</v>
      </c>
      <c r="N17" s="20" t="n">
        <v>19.01355278</v>
      </c>
      <c r="O17" s="18" t="n">
        <v>504.0821748</v>
      </c>
      <c r="P17" s="20" t="n">
        <v>33.26507858</v>
      </c>
      <c r="Q17" s="18" t="s">
        <v>404</v>
      </c>
      <c r="R17" s="20" t="s">
        <v>404</v>
      </c>
      <c r="S17" s="18" t="s">
        <v>404</v>
      </c>
      <c r="T17" s="20" t="s">
        <v>404</v>
      </c>
      <c r="U17" s="18" t="s">
        <v>404</v>
      </c>
      <c r="V17" s="20" t="s">
        <v>404</v>
      </c>
      <c r="W17" s="18" t="s">
        <v>404</v>
      </c>
      <c r="X17" s="20" t="s">
        <v>404</v>
      </c>
      <c r="Y17" s="18" t="n">
        <v>532.85534559</v>
      </c>
      <c r="Z17" s="20" t="n">
        <v>13.78689398</v>
      </c>
    </row>
    <row r="18" spans="1:26">
      <c r="A18" s="15" t="s">
        <v>415</v>
      </c>
      <c r="B18" s="17" t="n">
        <v>5532</v>
      </c>
      <c r="C18" s="18">
        <f>(0.0/B18*100)</f>
        <v/>
      </c>
      <c r="D18" s="19" t="n">
        <v>5532</v>
      </c>
      <c r="E18" s="18" t="n">
        <v>464.75260826</v>
      </c>
      <c r="F18" s="20" t="n">
        <v>19.60780101</v>
      </c>
      <c r="G18" s="18" t="n">
        <v>463.72476161</v>
      </c>
      <c r="H18" s="20" t="n">
        <v>5.21871153</v>
      </c>
      <c r="I18" s="18" t="n">
        <v>455.94815402</v>
      </c>
      <c r="J18" s="20" t="n">
        <v>9.06015551</v>
      </c>
      <c r="K18" s="18" t="n">
        <v>442.01253464</v>
      </c>
      <c r="L18" s="20" t="n">
        <v>9.1212944</v>
      </c>
      <c r="M18" s="18" t="n">
        <v>454.00719501</v>
      </c>
      <c r="N18" s="20" t="n">
        <v>14.00688509</v>
      </c>
      <c r="O18" s="18" t="n">
        <v>434.97383681</v>
      </c>
      <c r="P18" s="20" t="n">
        <v>12.9656881</v>
      </c>
      <c r="Q18" s="18" t="s">
        <v>404</v>
      </c>
      <c r="R18" s="20" t="s">
        <v>404</v>
      </c>
      <c r="S18" s="18" t="s">
        <v>404</v>
      </c>
      <c r="T18" s="20" t="s">
        <v>404</v>
      </c>
      <c r="U18" s="18" t="s">
        <v>404</v>
      </c>
      <c r="V18" s="20" t="s">
        <v>404</v>
      </c>
      <c r="W18" s="18" t="s">
        <v>404</v>
      </c>
      <c r="X18" s="20" t="s">
        <v>404</v>
      </c>
      <c r="Y18" s="18" t="n">
        <v>461.96710075</v>
      </c>
      <c r="Z18" s="20" t="n">
        <v>30.25751116</v>
      </c>
    </row>
    <row r="19" spans="1:26">
      <c r="A19" s="15" t="s">
        <v>416</v>
      </c>
      <c r="B19" s="17" t="n">
        <v>5658</v>
      </c>
      <c r="C19" s="18">
        <f>(327.0/B19*100)</f>
        <v/>
      </c>
      <c r="D19" s="19" t="n">
        <v>5331</v>
      </c>
      <c r="E19" s="18" t="n">
        <v>497.65199357</v>
      </c>
      <c r="F19" s="20" t="n">
        <v>9.33389743</v>
      </c>
      <c r="G19" s="18" t="n">
        <v>473.63734027</v>
      </c>
      <c r="H19" s="20" t="n">
        <v>4.95929025</v>
      </c>
      <c r="I19" s="18" t="n">
        <v>467.83398411</v>
      </c>
      <c r="J19" s="20" t="n">
        <v>12.99261912</v>
      </c>
      <c r="K19" s="18" t="n">
        <v>468.6764019</v>
      </c>
      <c r="L19" s="20" t="n">
        <v>14.85676879</v>
      </c>
      <c r="M19" s="18" t="n">
        <v>427.14741238</v>
      </c>
      <c r="N19" s="20" t="n">
        <v>19.51090527</v>
      </c>
      <c r="O19" s="18" t="n">
        <v>527.39869645</v>
      </c>
      <c r="P19" s="20" t="n">
        <v>16.84597241</v>
      </c>
      <c r="Q19" s="18" t="s">
        <v>404</v>
      </c>
      <c r="R19" s="20" t="s">
        <v>404</v>
      </c>
      <c r="S19" s="18" t="s">
        <v>404</v>
      </c>
      <c r="T19" s="20" t="s">
        <v>404</v>
      </c>
      <c r="U19" s="18" t="s">
        <v>404</v>
      </c>
      <c r="V19" s="20" t="s">
        <v>404</v>
      </c>
      <c r="W19" s="18" t="s">
        <v>404</v>
      </c>
      <c r="X19" s="20" t="s">
        <v>404</v>
      </c>
      <c r="Y19" s="18" t="n">
        <v>481.86165056</v>
      </c>
      <c r="Z19" s="20" t="n">
        <v>21.43435526</v>
      </c>
    </row>
    <row r="20" spans="1:26">
      <c r="A20" s="15" t="s">
        <v>417</v>
      </c>
      <c r="B20" s="17" t="n">
        <v>3371</v>
      </c>
      <c r="C20" s="18">
        <f>(24.0/B20*100)</f>
        <v/>
      </c>
      <c r="D20" s="19" t="n">
        <v>3347</v>
      </c>
      <c r="E20" s="18" t="n">
        <v>485.22178682</v>
      </c>
      <c r="F20" s="20" t="n">
        <v>7.23968441</v>
      </c>
      <c r="G20" s="18" t="n">
        <v>492.59263187</v>
      </c>
      <c r="H20" s="20" t="n">
        <v>2.57076429</v>
      </c>
      <c r="I20" s="18" t="n">
        <v>477.11543616</v>
      </c>
      <c r="J20" s="20" t="n">
        <v>3.89909995</v>
      </c>
      <c r="K20" s="18" t="n">
        <v>494.37132785</v>
      </c>
      <c r="L20" s="20" t="n">
        <v>4.36885329</v>
      </c>
      <c r="M20" s="18" t="n">
        <v>459.33559115</v>
      </c>
      <c r="N20" s="20" t="n">
        <v>11.39199991</v>
      </c>
      <c r="O20" s="18" t="n">
        <v>469.62331371</v>
      </c>
      <c r="P20" s="20" t="n">
        <v>12.4839134</v>
      </c>
      <c r="Q20" s="18" t="s">
        <v>404</v>
      </c>
      <c r="R20" s="20" t="s">
        <v>404</v>
      </c>
      <c r="S20" s="18" t="s">
        <v>404</v>
      </c>
      <c r="T20" s="20" t="s">
        <v>404</v>
      </c>
      <c r="U20" s="18" t="s">
        <v>404</v>
      </c>
      <c r="V20" s="20" t="s">
        <v>404</v>
      </c>
      <c r="W20" s="18" t="s">
        <v>404</v>
      </c>
      <c r="X20" s="20" t="s">
        <v>404</v>
      </c>
      <c r="Y20" s="18" t="n">
        <v>460.39921274</v>
      </c>
      <c r="Z20" s="20" t="n">
        <v>13.34292623</v>
      </c>
    </row>
    <row r="21" spans="1:26">
      <c r="A21" s="15" t="s">
        <v>418</v>
      </c>
      <c r="B21" s="17" t="n">
        <v>5741</v>
      </c>
      <c r="C21" s="18">
        <f>(0.0/B21*100)</f>
        <v/>
      </c>
      <c r="D21" s="19" t="n">
        <v>5741</v>
      </c>
      <c r="E21" s="18" t="n">
        <v>512.14329072</v>
      </c>
      <c r="F21" s="20" t="n">
        <v>7.80774532</v>
      </c>
      <c r="G21" s="18" t="n">
        <v>497.83226932</v>
      </c>
      <c r="H21" s="20" t="n">
        <v>5.59851942</v>
      </c>
      <c r="I21" s="18" t="n">
        <v>507.60835967</v>
      </c>
      <c r="J21" s="20" t="n">
        <v>5.59949772</v>
      </c>
      <c r="K21" s="18" t="n">
        <v>501.57621602</v>
      </c>
      <c r="L21" s="20" t="n">
        <v>6.40964103</v>
      </c>
      <c r="M21" s="18" t="n">
        <v>506.9572205</v>
      </c>
      <c r="N21" s="20" t="n">
        <v>6.93058945</v>
      </c>
      <c r="O21" s="18" t="n">
        <v>507.48028936</v>
      </c>
      <c r="P21" s="20" t="n">
        <v>10.95079619</v>
      </c>
      <c r="Q21" s="18" t="s">
        <v>404</v>
      </c>
      <c r="R21" s="20" t="s">
        <v>404</v>
      </c>
      <c r="S21" s="18" t="s">
        <v>404</v>
      </c>
      <c r="T21" s="20" t="s">
        <v>404</v>
      </c>
      <c r="U21" s="18" t="s">
        <v>404</v>
      </c>
      <c r="V21" s="20" t="s">
        <v>404</v>
      </c>
      <c r="W21" s="18" t="s">
        <v>404</v>
      </c>
      <c r="X21" s="20" t="s">
        <v>404</v>
      </c>
      <c r="Y21" s="18" t="n">
        <v>498.73627398</v>
      </c>
      <c r="Z21" s="20" t="n">
        <v>7.41247862</v>
      </c>
    </row>
    <row r="22" spans="1:26">
      <c r="A22" s="15" t="s">
        <v>419</v>
      </c>
      <c r="B22" s="17" t="n">
        <v>6598</v>
      </c>
      <c r="C22" s="18">
        <f>(0.0/B22*100)</f>
        <v/>
      </c>
      <c r="D22" s="19" t="n">
        <v>6598</v>
      </c>
      <c r="E22" s="18" t="n">
        <v>510.33528424</v>
      </c>
      <c r="F22" s="20" t="n">
        <v>12.38409453</v>
      </c>
      <c r="G22" s="18" t="n">
        <v>468.92852267</v>
      </c>
      <c r="H22" s="20" t="n">
        <v>8.46207074</v>
      </c>
      <c r="I22" s="18" t="n">
        <v>452.08533184</v>
      </c>
      <c r="J22" s="20" t="n">
        <v>9.32979632</v>
      </c>
      <c r="K22" s="18" t="n">
        <v>453.37984594</v>
      </c>
      <c r="L22" s="20" t="n">
        <v>11.61069593</v>
      </c>
      <c r="M22" s="18" t="n">
        <v>456.35604154</v>
      </c>
      <c r="N22" s="20" t="n">
        <v>21.15485249</v>
      </c>
      <c r="O22" s="18" t="n">
        <v>445.21771742</v>
      </c>
      <c r="P22" s="20" t="n">
        <v>24.45724465</v>
      </c>
      <c r="Q22" s="18" t="s">
        <v>404</v>
      </c>
      <c r="R22" s="20" t="s">
        <v>404</v>
      </c>
      <c r="S22" s="18" t="s">
        <v>404</v>
      </c>
      <c r="T22" s="20" t="s">
        <v>404</v>
      </c>
      <c r="U22" s="18" t="s">
        <v>404</v>
      </c>
      <c r="V22" s="20" t="s">
        <v>404</v>
      </c>
      <c r="W22" s="18" t="s">
        <v>404</v>
      </c>
      <c r="X22" s="20" t="s">
        <v>404</v>
      </c>
      <c r="Y22" s="18" t="n">
        <v>511.22369338</v>
      </c>
      <c r="Z22" s="20" t="n">
        <v>14.61240633</v>
      </c>
    </row>
    <row r="23" spans="1:26">
      <c r="A23" s="15" t="s">
        <v>420</v>
      </c>
      <c r="B23" s="17" t="n">
        <v>11583</v>
      </c>
      <c r="C23" s="18">
        <f>(3123.0/B23*100)</f>
        <v/>
      </c>
      <c r="D23" s="19" t="n">
        <v>8460</v>
      </c>
      <c r="E23" s="18" t="n">
        <v>493.66605603</v>
      </c>
      <c r="F23" s="20" t="n">
        <v>16.63390345</v>
      </c>
      <c r="G23" s="18" t="n">
        <v>496.3726043</v>
      </c>
      <c r="H23" s="20" t="n">
        <v>12.76820034</v>
      </c>
      <c r="I23" s="18" t="n">
        <v>501.73542149</v>
      </c>
      <c r="J23" s="20" t="n">
        <v>5.92837723</v>
      </c>
      <c r="K23" s="18" t="n">
        <v>481.94913239</v>
      </c>
      <c r="L23" s="20" t="n">
        <v>9.48377898</v>
      </c>
      <c r="M23" s="18" t="n">
        <v>475.08175638</v>
      </c>
      <c r="N23" s="20" t="n">
        <v>10.8806959</v>
      </c>
      <c r="O23" s="18" t="n">
        <v>480.727763</v>
      </c>
      <c r="P23" s="20" t="n">
        <v>13.37612158</v>
      </c>
      <c r="Q23" s="18" t="s">
        <v>404</v>
      </c>
      <c r="R23" s="20" t="s">
        <v>404</v>
      </c>
      <c r="S23" s="18" t="s">
        <v>404</v>
      </c>
      <c r="T23" s="20" t="s">
        <v>404</v>
      </c>
      <c r="U23" s="18" t="s">
        <v>404</v>
      </c>
      <c r="V23" s="20" t="s">
        <v>404</v>
      </c>
      <c r="W23" s="18" t="s">
        <v>404</v>
      </c>
      <c r="X23" s="20" t="s">
        <v>404</v>
      </c>
      <c r="Y23" s="18" t="n">
        <v>497.12382165</v>
      </c>
      <c r="Z23" s="20" t="n">
        <v>21.95408508</v>
      </c>
    </row>
    <row r="24" spans="1:26">
      <c r="A24" s="15" t="s">
        <v>421</v>
      </c>
      <c r="B24" s="17" t="n">
        <v>6647</v>
      </c>
      <c r="C24" s="18">
        <f>(0.0/B24*100)</f>
        <v/>
      </c>
      <c r="D24" s="19" t="n">
        <v>6647</v>
      </c>
      <c r="E24" s="18" t="n">
        <v>537.76987887</v>
      </c>
      <c r="F24" s="20" t="n">
        <v>13.05115512</v>
      </c>
      <c r="G24" s="18" t="n">
        <v>529.80087056</v>
      </c>
      <c r="H24" s="20" t="n">
        <v>9.39146603</v>
      </c>
      <c r="I24" s="18" t="n">
        <v>534.80247499</v>
      </c>
      <c r="J24" s="20" t="n">
        <v>13.53107522</v>
      </c>
      <c r="K24" s="18" t="n">
        <v>534.4314501600001</v>
      </c>
      <c r="L24" s="20" t="n">
        <v>6.12620398</v>
      </c>
      <c r="M24" s="18" t="n">
        <v>519.72967676</v>
      </c>
      <c r="N24" s="20" t="n">
        <v>10.12786973</v>
      </c>
      <c r="O24" s="18" t="n">
        <v>601.80730857</v>
      </c>
      <c r="P24" s="20" t="n">
        <v>8.678332510000001</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539.59730613</v>
      </c>
      <c r="F25" s="20" t="n">
        <v>40.80577433</v>
      </c>
      <c r="G25" s="18" t="n">
        <v>531.12670165</v>
      </c>
      <c r="H25" s="20" t="n">
        <v>12.63641643</v>
      </c>
      <c r="I25" s="18" t="n">
        <v>510.14068132</v>
      </c>
      <c r="J25" s="20" t="n">
        <v>8.546700960000001</v>
      </c>
      <c r="K25" s="18" t="n">
        <v>529.57685571</v>
      </c>
      <c r="L25" s="20" t="n">
        <v>6.94383718</v>
      </c>
      <c r="M25" s="18" t="n">
        <v>521.19394148</v>
      </c>
      <c r="N25" s="20" t="n">
        <v>7.95389385</v>
      </c>
      <c r="O25" s="18" t="n">
        <v>539.54503199</v>
      </c>
      <c r="P25" s="20" t="n">
        <v>11.88582851</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n">
        <v>491.24066614</v>
      </c>
      <c r="F26" s="20" t="n">
        <v>12.30831669</v>
      </c>
      <c r="G26" s="18" t="n">
        <v>487.20653133</v>
      </c>
      <c r="H26" s="20" t="n">
        <v>3.30135046</v>
      </c>
      <c r="I26" s="18" t="n">
        <v>475.94224985</v>
      </c>
      <c r="J26" s="20" t="n">
        <v>3.83303929</v>
      </c>
      <c r="K26" s="18" t="n">
        <v>485.57632908</v>
      </c>
      <c r="L26" s="20" t="n">
        <v>4.58591492</v>
      </c>
      <c r="M26" s="18" t="n">
        <v>472.54613685</v>
      </c>
      <c r="N26" s="20" t="n">
        <v>4.82996379</v>
      </c>
      <c r="O26" s="18" t="n">
        <v>472.6035008</v>
      </c>
      <c r="P26" s="20" t="n">
        <v>9.292153259999999</v>
      </c>
      <c r="Q26" s="18" t="s">
        <v>404</v>
      </c>
      <c r="R26" s="20" t="s">
        <v>404</v>
      </c>
      <c r="S26" s="18" t="s">
        <v>404</v>
      </c>
      <c r="T26" s="20" t="s">
        <v>404</v>
      </c>
      <c r="U26" s="18" t="s">
        <v>404</v>
      </c>
      <c r="V26" s="20" t="s">
        <v>404</v>
      </c>
      <c r="W26" s="18" t="s">
        <v>404</v>
      </c>
      <c r="X26" s="20" t="s">
        <v>404</v>
      </c>
      <c r="Y26" s="18" t="n">
        <v>487.59616213</v>
      </c>
      <c r="Z26" s="20" t="n">
        <v>17.53224537</v>
      </c>
    </row>
    <row r="27" spans="1:26">
      <c r="A27" s="15" t="s">
        <v>424</v>
      </c>
      <c r="B27" s="17" t="n">
        <v>5299</v>
      </c>
      <c r="C27" s="18">
        <f>(0.0/B27*100)</f>
        <v/>
      </c>
      <c r="D27" s="19" t="n">
        <v>5299</v>
      </c>
      <c r="E27" s="18" t="n">
        <v>457.63758196</v>
      </c>
      <c r="F27" s="20" t="n">
        <v>1.84977357</v>
      </c>
      <c r="G27" s="18" t="n">
        <v>499.51852961</v>
      </c>
      <c r="H27" s="20" t="n">
        <v>2.57367191</v>
      </c>
      <c r="I27" s="18" t="n">
        <v>486.52743309</v>
      </c>
      <c r="J27" s="20" t="n">
        <v>2.62256601</v>
      </c>
      <c r="K27" s="18" t="n">
        <v>478.55211188</v>
      </c>
      <c r="L27" s="20" t="n">
        <v>5.73053005</v>
      </c>
      <c r="M27" s="18" t="n">
        <v>512.22744063</v>
      </c>
      <c r="N27" s="20" t="n">
        <v>3.43367624</v>
      </c>
      <c r="O27" s="18" t="n">
        <v>465.27073414</v>
      </c>
      <c r="P27" s="20" t="n">
        <v>25.34217899</v>
      </c>
      <c r="Q27" s="18" t="s">
        <v>404</v>
      </c>
      <c r="R27" s="20" t="s">
        <v>404</v>
      </c>
      <c r="S27" s="18" t="s">
        <v>404</v>
      </c>
      <c r="T27" s="20" t="s">
        <v>404</v>
      </c>
      <c r="U27" s="18" t="s">
        <v>404</v>
      </c>
      <c r="V27" s="20" t="s">
        <v>404</v>
      </c>
      <c r="W27" s="18" t="s">
        <v>404</v>
      </c>
      <c r="X27" s="20" t="s">
        <v>404</v>
      </c>
      <c r="Y27" s="18" t="n">
        <v>566.2818331</v>
      </c>
      <c r="Z27" s="20" t="n">
        <v>4.72783013</v>
      </c>
    </row>
    <row r="28" spans="1:26">
      <c r="A28" s="15" t="s">
        <v>425</v>
      </c>
      <c r="B28" s="17" t="n">
        <v>7568</v>
      </c>
      <c r="C28" s="18">
        <f>(0.0/B28*100)</f>
        <v/>
      </c>
      <c r="D28" s="19" t="n">
        <v>7568</v>
      </c>
      <c r="E28" s="18" t="n">
        <v>419.11892487</v>
      </c>
      <c r="F28" s="20" t="n">
        <v>9.74994468</v>
      </c>
      <c r="G28" s="18" t="n">
        <v>423.98471595</v>
      </c>
      <c r="H28" s="20" t="n">
        <v>4.92875358</v>
      </c>
      <c r="I28" s="18" t="n">
        <v>418.30833167</v>
      </c>
      <c r="J28" s="20" t="n">
        <v>5.248316</v>
      </c>
      <c r="K28" s="18" t="n">
        <v>395.95488467</v>
      </c>
      <c r="L28" s="20" t="n">
        <v>4.57974707</v>
      </c>
      <c r="M28" s="18" t="n">
        <v>390.73881466</v>
      </c>
      <c r="N28" s="20" t="n">
        <v>6.95430709</v>
      </c>
      <c r="O28" s="18" t="n">
        <v>402.21586772</v>
      </c>
      <c r="P28" s="20" t="n">
        <v>15.67041652</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519.75006784</v>
      </c>
      <c r="F29" s="20" t="n">
        <v>25.63942145</v>
      </c>
      <c r="G29" s="18" t="n">
        <v>508.06957839</v>
      </c>
      <c r="H29" s="20" t="n">
        <v>8.9602866</v>
      </c>
      <c r="I29" s="18" t="n">
        <v>523.91689812</v>
      </c>
      <c r="J29" s="20" t="n">
        <v>12.18763642</v>
      </c>
      <c r="K29" s="18" t="n">
        <v>527.4305299</v>
      </c>
      <c r="L29" s="20" t="n">
        <v>14.72798783</v>
      </c>
      <c r="M29" s="18" t="n">
        <v>509.57137704</v>
      </c>
      <c r="N29" s="20" t="n">
        <v>42.99142656</v>
      </c>
      <c r="O29" s="18" t="n">
        <v>448.51131262</v>
      </c>
      <c r="P29" s="20" t="n">
        <v>47.79382286</v>
      </c>
      <c r="Q29" s="18" t="s">
        <v>404</v>
      </c>
      <c r="R29" s="20" t="s">
        <v>404</v>
      </c>
      <c r="S29" s="18" t="s">
        <v>404</v>
      </c>
      <c r="T29" s="20" t="s">
        <v>404</v>
      </c>
      <c r="U29" s="18" t="s">
        <v>404</v>
      </c>
      <c r="V29" s="20" t="s">
        <v>404</v>
      </c>
      <c r="W29" s="18" t="s">
        <v>404</v>
      </c>
      <c r="X29" s="20" t="s">
        <v>404</v>
      </c>
      <c r="Y29" s="18" t="n">
        <v>495.81982959</v>
      </c>
      <c r="Z29" s="20" t="n">
        <v>13.04342581</v>
      </c>
    </row>
    <row r="30" spans="1:26">
      <c r="A30" s="15" t="s">
        <v>427</v>
      </c>
      <c r="B30" s="17" t="n">
        <v>4520</v>
      </c>
      <c r="C30" s="18">
        <f>(945.0/B30*100)</f>
        <v/>
      </c>
      <c r="D30" s="19" t="n">
        <v>3575</v>
      </c>
      <c r="E30" s="18" t="n">
        <v>509.38012188</v>
      </c>
      <c r="F30" s="20" t="n">
        <v>29.4389655</v>
      </c>
      <c r="G30" s="18" t="n">
        <v>497.60849849</v>
      </c>
      <c r="H30" s="20" t="n">
        <v>5.67629369</v>
      </c>
      <c r="I30" s="18" t="n">
        <v>496.64417892</v>
      </c>
      <c r="J30" s="20" t="n">
        <v>5.42464406</v>
      </c>
      <c r="K30" s="18" t="n">
        <v>504.49611642</v>
      </c>
      <c r="L30" s="20" t="n">
        <v>6.24561315</v>
      </c>
      <c r="M30" s="18" t="n">
        <v>500.29846054</v>
      </c>
      <c r="N30" s="20" t="n">
        <v>15.43319194</v>
      </c>
      <c r="O30" s="18" t="n">
        <v>465.50101778</v>
      </c>
      <c r="P30" s="20" t="n">
        <v>11.92300744</v>
      </c>
      <c r="Q30" s="18" t="s">
        <v>404</v>
      </c>
      <c r="R30" s="20" t="s">
        <v>404</v>
      </c>
      <c r="S30" s="18" t="s">
        <v>404</v>
      </c>
      <c r="T30" s="20" t="s">
        <v>404</v>
      </c>
      <c r="U30" s="18" t="s">
        <v>404</v>
      </c>
      <c r="V30" s="20" t="s">
        <v>404</v>
      </c>
      <c r="W30" s="18" t="s">
        <v>404</v>
      </c>
      <c r="X30" s="20" t="s">
        <v>404</v>
      </c>
      <c r="Y30" s="18" t="n">
        <v>485.88329594</v>
      </c>
      <c r="Z30" s="20" t="n">
        <v>8.61092878</v>
      </c>
    </row>
    <row r="31" spans="1:26">
      <c r="A31" s="15" t="s">
        <v>428</v>
      </c>
      <c r="B31" s="17" t="n">
        <v>5456</v>
      </c>
      <c r="C31" s="18">
        <f>(502.0/B31*100)</f>
        <v/>
      </c>
      <c r="D31" s="19" t="n">
        <v>4954</v>
      </c>
      <c r="E31" s="18" t="n">
        <v>504.71251448</v>
      </c>
      <c r="F31" s="20" t="n">
        <v>11.38692365</v>
      </c>
      <c r="G31" s="18" t="n">
        <v>505.31728583</v>
      </c>
      <c r="H31" s="20" t="n">
        <v>3.46010398</v>
      </c>
      <c r="I31" s="18" t="n">
        <v>499.15834309</v>
      </c>
      <c r="J31" s="20" t="n">
        <v>4.49705922</v>
      </c>
      <c r="K31" s="18" t="n">
        <v>496.95671671</v>
      </c>
      <c r="L31" s="20" t="n">
        <v>5.86031754</v>
      </c>
      <c r="M31" s="18" t="n">
        <v>498.02625723</v>
      </c>
      <c r="N31" s="20" t="n">
        <v>8.25106678</v>
      </c>
      <c r="O31" s="18" t="n">
        <v>506.70111566</v>
      </c>
      <c r="P31" s="20" t="n">
        <v>14.08501888</v>
      </c>
      <c r="Q31" s="18" t="s">
        <v>404</v>
      </c>
      <c r="R31" s="20" t="s">
        <v>404</v>
      </c>
      <c r="S31" s="18" t="s">
        <v>404</v>
      </c>
      <c r="T31" s="20" t="s">
        <v>404</v>
      </c>
      <c r="U31" s="18" t="s">
        <v>404</v>
      </c>
      <c r="V31" s="20" t="s">
        <v>404</v>
      </c>
      <c r="W31" s="18" t="s">
        <v>404</v>
      </c>
      <c r="X31" s="20" t="s">
        <v>404</v>
      </c>
      <c r="Y31" s="18" t="n">
        <v>502.2274871</v>
      </c>
      <c r="Z31" s="20" t="n">
        <v>8.27751559</v>
      </c>
    </row>
    <row r="32" spans="1:26">
      <c r="A32" s="15" t="s">
        <v>429</v>
      </c>
      <c r="B32" s="17" t="n">
        <v>4478</v>
      </c>
      <c r="C32" s="18">
        <f>(0.0/B32*100)</f>
        <v/>
      </c>
      <c r="D32" s="19" t="n">
        <v>4478</v>
      </c>
      <c r="E32" s="18" t="n">
        <v>515.58226215</v>
      </c>
      <c r="F32" s="20" t="n">
        <v>22.91891117</v>
      </c>
      <c r="G32" s="18" t="n">
        <v>500.67442298</v>
      </c>
      <c r="H32" s="20" t="n">
        <v>5.37624903</v>
      </c>
      <c r="I32" s="18" t="n">
        <v>504.21390515</v>
      </c>
      <c r="J32" s="20" t="n">
        <v>4.13258765</v>
      </c>
      <c r="K32" s="18" t="n">
        <v>513.40925411</v>
      </c>
      <c r="L32" s="20" t="n">
        <v>6.9433187</v>
      </c>
      <c r="M32" s="18" t="n">
        <v>488.90262939</v>
      </c>
      <c r="N32" s="20" t="n">
        <v>12.56242064</v>
      </c>
      <c r="O32" s="18" t="n">
        <v>491.07208397</v>
      </c>
      <c r="P32" s="20" t="n">
        <v>7.56963336</v>
      </c>
      <c r="Q32" s="18" t="s">
        <v>404</v>
      </c>
      <c r="R32" s="20" t="s">
        <v>404</v>
      </c>
      <c r="S32" s="18" t="s">
        <v>404</v>
      </c>
      <c r="T32" s="20" t="s">
        <v>404</v>
      </c>
      <c r="U32" s="18" t="s">
        <v>404</v>
      </c>
      <c r="V32" s="20" t="s">
        <v>404</v>
      </c>
      <c r="W32" s="18" t="s">
        <v>404</v>
      </c>
      <c r="X32" s="20" t="s">
        <v>404</v>
      </c>
      <c r="Y32" s="18" t="n">
        <v>550.16179657</v>
      </c>
      <c r="Z32" s="20" t="n">
        <v>15.58666804</v>
      </c>
    </row>
    <row r="33" spans="1:26">
      <c r="A33" s="15" t="s">
        <v>430</v>
      </c>
      <c r="B33" s="17" t="n">
        <v>7325</v>
      </c>
      <c r="C33" s="18">
        <f>(29.0/B33*100)</f>
        <v/>
      </c>
      <c r="D33" s="19" t="n">
        <v>7296</v>
      </c>
      <c r="E33" s="18" t="n">
        <v>495.73695341</v>
      </c>
      <c r="F33" s="20" t="n">
        <v>6.3758217</v>
      </c>
      <c r="G33" s="18" t="n">
        <v>495.11561339</v>
      </c>
      <c r="H33" s="20" t="n">
        <v>7.89901123</v>
      </c>
      <c r="I33" s="18" t="n">
        <v>500.35245256</v>
      </c>
      <c r="J33" s="20" t="n">
        <v>6.34247985</v>
      </c>
      <c r="K33" s="18" t="n">
        <v>482.81507539</v>
      </c>
      <c r="L33" s="20" t="n">
        <v>5.42400906</v>
      </c>
      <c r="M33" s="18" t="n">
        <v>500.74465458</v>
      </c>
      <c r="N33" s="20" t="n">
        <v>17.41472291</v>
      </c>
      <c r="O33" s="18" t="n">
        <v>481.45865837</v>
      </c>
      <c r="P33" s="20" t="n">
        <v>10.26108642</v>
      </c>
      <c r="Q33" s="18" t="s">
        <v>404</v>
      </c>
      <c r="R33" s="20" t="s">
        <v>404</v>
      </c>
      <c r="S33" s="18" t="s">
        <v>404</v>
      </c>
      <c r="T33" s="20" t="s">
        <v>404</v>
      </c>
      <c r="U33" s="18" t="s">
        <v>404</v>
      </c>
      <c r="V33" s="20" t="s">
        <v>404</v>
      </c>
      <c r="W33" s="18" t="s">
        <v>404</v>
      </c>
      <c r="X33" s="20" t="s">
        <v>404</v>
      </c>
      <c r="Y33" s="18" t="n">
        <v>503.96829295</v>
      </c>
      <c r="Z33" s="20" t="n">
        <v>47.60107705</v>
      </c>
    </row>
    <row r="34" spans="1:26">
      <c r="A34" s="15" t="s">
        <v>431</v>
      </c>
      <c r="B34" s="17" t="n">
        <v>6350</v>
      </c>
      <c r="C34" s="18">
        <f>(0.0/B34*100)</f>
        <v/>
      </c>
      <c r="D34" s="19" t="n">
        <v>6350</v>
      </c>
      <c r="E34" s="18" t="n">
        <v>474.80759125</v>
      </c>
      <c r="F34" s="20" t="n">
        <v>18.90510849</v>
      </c>
      <c r="G34" s="18" t="n">
        <v>483.05230565</v>
      </c>
      <c r="H34" s="20" t="n">
        <v>7.85204616</v>
      </c>
      <c r="I34" s="18" t="n">
        <v>480.83823881</v>
      </c>
      <c r="J34" s="20" t="n">
        <v>7.01135219</v>
      </c>
      <c r="K34" s="18" t="n">
        <v>467.64182629</v>
      </c>
      <c r="L34" s="20" t="n">
        <v>6.20652584</v>
      </c>
      <c r="M34" s="18" t="n">
        <v>479.36315403</v>
      </c>
      <c r="N34" s="20" t="n">
        <v>15.80649283</v>
      </c>
      <c r="O34" s="18" t="n">
        <v>444.29823512</v>
      </c>
      <c r="P34" s="20" t="n">
        <v>21.19918952</v>
      </c>
      <c r="Q34" s="18" t="s">
        <v>404</v>
      </c>
      <c r="R34" s="20" t="s">
        <v>404</v>
      </c>
      <c r="S34" s="18" t="s">
        <v>404</v>
      </c>
      <c r="T34" s="20" t="s">
        <v>404</v>
      </c>
      <c r="U34" s="18" t="s">
        <v>404</v>
      </c>
      <c r="V34" s="20" t="s">
        <v>404</v>
      </c>
      <c r="W34" s="18" t="s">
        <v>404</v>
      </c>
      <c r="X34" s="20" t="s">
        <v>404</v>
      </c>
      <c r="Y34" s="18" t="n">
        <v>503.51566199</v>
      </c>
      <c r="Z34" s="20" t="n">
        <v>12.57758836</v>
      </c>
    </row>
    <row r="35" spans="1:26">
      <c r="A35" s="15" t="s">
        <v>432</v>
      </c>
      <c r="B35" s="17" t="n">
        <v>6406</v>
      </c>
      <c r="C35" s="18">
        <f>(443.0/B35*100)</f>
        <v/>
      </c>
      <c r="D35" s="19" t="n">
        <v>5963</v>
      </c>
      <c r="E35" s="18" t="n">
        <v>596.63960748</v>
      </c>
      <c r="F35" s="20" t="n">
        <v>12.66804437</v>
      </c>
      <c r="G35" s="18" t="n">
        <v>515.71804893</v>
      </c>
      <c r="H35" s="20" t="n">
        <v>2.41501052</v>
      </c>
      <c r="I35" s="18" t="n">
        <v>520.8979855600001</v>
      </c>
      <c r="J35" s="20" t="n">
        <v>2.96940844</v>
      </c>
      <c r="K35" s="18" t="n">
        <v>499.16050275</v>
      </c>
      <c r="L35" s="20" t="n">
        <v>2.5800264</v>
      </c>
      <c r="M35" s="18" t="n">
        <v>504.09091994</v>
      </c>
      <c r="N35" s="20" t="n">
        <v>5.73185849</v>
      </c>
      <c r="O35" s="18" t="n">
        <v>494.24922071</v>
      </c>
      <c r="P35" s="20" t="n">
        <v>4.71055396</v>
      </c>
      <c r="Q35" s="18" t="s">
        <v>404</v>
      </c>
      <c r="R35" s="20" t="s">
        <v>404</v>
      </c>
      <c r="S35" s="18" t="s">
        <v>404</v>
      </c>
      <c r="T35" s="20" t="s">
        <v>404</v>
      </c>
      <c r="U35" s="18" t="s">
        <v>404</v>
      </c>
      <c r="V35" s="20" t="s">
        <v>404</v>
      </c>
      <c r="W35" s="18" t="s">
        <v>404</v>
      </c>
      <c r="X35" s="20" t="s">
        <v>404</v>
      </c>
      <c r="Y35" s="18" t="n">
        <v>480.39171423</v>
      </c>
      <c r="Z35" s="20" t="n">
        <v>8.777908930000001</v>
      </c>
    </row>
    <row r="36" spans="1:26">
      <c r="A36" s="15" t="s">
        <v>433</v>
      </c>
      <c r="B36" s="17" t="n">
        <v>6736</v>
      </c>
      <c r="C36" s="18">
        <f>(10.0/B36*100)</f>
        <v/>
      </c>
      <c r="D36" s="19" t="n">
        <v>6726</v>
      </c>
      <c r="E36" s="18" t="n">
        <v>496.49968862</v>
      </c>
      <c r="F36" s="20" t="n">
        <v>10.31016295</v>
      </c>
      <c r="G36" s="18" t="n">
        <v>489.20832206</v>
      </c>
      <c r="H36" s="20" t="n">
        <v>4.82616372</v>
      </c>
      <c r="I36" s="18" t="n">
        <v>483.63301156</v>
      </c>
      <c r="J36" s="20" t="n">
        <v>5.51140891</v>
      </c>
      <c r="K36" s="18" t="n">
        <v>484.22671392</v>
      </c>
      <c r="L36" s="20" t="n">
        <v>3.93593811</v>
      </c>
      <c r="M36" s="18" t="n">
        <v>479.73046739</v>
      </c>
      <c r="N36" s="20" t="n">
        <v>7.6693033</v>
      </c>
      <c r="O36" s="18" t="n">
        <v>490.00385805</v>
      </c>
      <c r="P36" s="20" t="n">
        <v>14.98792297</v>
      </c>
      <c r="Q36" s="18" t="s">
        <v>404</v>
      </c>
      <c r="R36" s="20" t="s">
        <v>404</v>
      </c>
      <c r="S36" s="18" t="s">
        <v>404</v>
      </c>
      <c r="T36" s="20" t="s">
        <v>404</v>
      </c>
      <c r="U36" s="18" t="s">
        <v>404</v>
      </c>
      <c r="V36" s="20" t="s">
        <v>404</v>
      </c>
      <c r="W36" s="18" t="s">
        <v>404</v>
      </c>
      <c r="X36" s="20" t="s">
        <v>404</v>
      </c>
      <c r="Y36" s="18" t="n">
        <v>489.79315037</v>
      </c>
      <c r="Z36" s="20" t="n">
        <v>10.01346098</v>
      </c>
    </row>
    <row r="37" spans="1:26">
      <c r="A37" s="15" t="s">
        <v>434</v>
      </c>
      <c r="B37" s="17" t="n">
        <v>5458</v>
      </c>
      <c r="C37" s="18">
        <f>(0.0/B37*100)</f>
        <v/>
      </c>
      <c r="D37" s="19" t="n">
        <v>5458</v>
      </c>
      <c r="E37" s="18" t="n">
        <v>511.12442805</v>
      </c>
      <c r="F37" s="20" t="n">
        <v>10.14964768</v>
      </c>
      <c r="G37" s="18" t="n">
        <v>496.90025969</v>
      </c>
      <c r="H37" s="20" t="n">
        <v>4.81946908</v>
      </c>
      <c r="I37" s="18" t="n">
        <v>495.06227136</v>
      </c>
      <c r="J37" s="20" t="n">
        <v>5.2380904</v>
      </c>
      <c r="K37" s="18" t="n">
        <v>483.98202033</v>
      </c>
      <c r="L37" s="20" t="n">
        <v>10.53256946</v>
      </c>
      <c r="M37" s="18" t="n">
        <v>485.07256199</v>
      </c>
      <c r="N37" s="20" t="n">
        <v>7.23643009</v>
      </c>
      <c r="O37" s="18" t="n">
        <v>474.61215076</v>
      </c>
      <c r="P37" s="20" t="n">
        <v>9.18799037</v>
      </c>
      <c r="Q37" s="18" t="s">
        <v>404</v>
      </c>
      <c r="R37" s="20" t="s">
        <v>404</v>
      </c>
      <c r="S37" s="18" t="s">
        <v>404</v>
      </c>
      <c r="T37" s="20" t="s">
        <v>404</v>
      </c>
      <c r="U37" s="18" t="s">
        <v>404</v>
      </c>
      <c r="V37" s="20" t="s">
        <v>404</v>
      </c>
      <c r="W37" s="18" t="s">
        <v>404</v>
      </c>
      <c r="X37" s="20" t="s">
        <v>404</v>
      </c>
      <c r="Y37" s="18" t="n">
        <v>539.15456619</v>
      </c>
      <c r="Z37" s="20" t="n">
        <v>10.6983059</v>
      </c>
    </row>
    <row r="38" spans="1:26">
      <c r="A38" s="15" t="s">
        <v>435</v>
      </c>
      <c r="B38" s="17" t="n">
        <v>5860</v>
      </c>
      <c r="C38" s="18">
        <f>(268.0/B38*100)</f>
        <v/>
      </c>
      <c r="D38" s="19" t="n">
        <v>5592</v>
      </c>
      <c r="E38" s="18" t="n">
        <v>520.32747399</v>
      </c>
      <c r="F38" s="20" t="n">
        <v>10.39111604</v>
      </c>
      <c r="G38" s="18" t="n">
        <v>516.83100452</v>
      </c>
      <c r="H38" s="20" t="n">
        <v>4.9718544</v>
      </c>
      <c r="I38" s="18" t="n">
        <v>527.03485586</v>
      </c>
      <c r="J38" s="20" t="n">
        <v>10.79754895</v>
      </c>
      <c r="K38" s="18" t="n">
        <v>518.88364176</v>
      </c>
      <c r="L38" s="20" t="n">
        <v>15.90138042</v>
      </c>
      <c r="M38" s="18" t="n">
        <v>400.73563688</v>
      </c>
      <c r="N38" s="20" t="n">
        <v>7.78459023</v>
      </c>
      <c r="O38" s="18" t="n">
        <v>431.30010397</v>
      </c>
      <c r="P38" s="20" t="n">
        <v>8.104467509999999</v>
      </c>
      <c r="Q38" s="18" t="s">
        <v>404</v>
      </c>
      <c r="R38" s="20" t="s">
        <v>404</v>
      </c>
      <c r="S38" s="18" t="s">
        <v>404</v>
      </c>
      <c r="T38" s="20" t="s">
        <v>404</v>
      </c>
      <c r="U38" s="18" t="s">
        <v>404</v>
      </c>
      <c r="V38" s="20" t="s">
        <v>404</v>
      </c>
      <c r="W38" s="18" t="s">
        <v>404</v>
      </c>
      <c r="X38" s="20" t="s">
        <v>404</v>
      </c>
      <c r="Y38" s="18" t="n">
        <v>576.13046192</v>
      </c>
      <c r="Z38" s="20" t="n">
        <v>18.63613818</v>
      </c>
    </row>
    <row r="39" spans="1:26">
      <c r="A39" s="15" t="s">
        <v>436</v>
      </c>
      <c r="B39" s="17" t="n">
        <v>5895</v>
      </c>
      <c r="C39" s="18">
        <f>(0.0/B39*100)</f>
        <v/>
      </c>
      <c r="D39" s="19" t="n">
        <v>5895</v>
      </c>
      <c r="E39" s="18" t="n">
        <v>386.90076125</v>
      </c>
      <c r="F39" s="20" t="n">
        <v>10.88128806</v>
      </c>
      <c r="G39" s="18" t="n">
        <v>404.77428381</v>
      </c>
      <c r="H39" s="20" t="n">
        <v>30.03040057</v>
      </c>
      <c r="I39" s="18" t="n">
        <v>423.72521604</v>
      </c>
      <c r="J39" s="20" t="n">
        <v>8.312421110000001</v>
      </c>
      <c r="K39" s="18" t="n">
        <v>402.46183037</v>
      </c>
      <c r="L39" s="20" t="n">
        <v>7.73170057</v>
      </c>
      <c r="M39" s="18" t="n">
        <v>422.74184408</v>
      </c>
      <c r="N39" s="20" t="n">
        <v>10.40938547</v>
      </c>
      <c r="O39" s="18" t="n">
        <v>437.35577185</v>
      </c>
      <c r="P39" s="20" t="n">
        <v>11.33951841</v>
      </c>
      <c r="Q39" s="18" t="s">
        <v>404</v>
      </c>
      <c r="R39" s="20" t="s">
        <v>404</v>
      </c>
      <c r="S39" s="18" t="s">
        <v>404</v>
      </c>
      <c r="T39" s="20" t="s">
        <v>404</v>
      </c>
      <c r="U39" s="18" t="s">
        <v>404</v>
      </c>
      <c r="V39" s="20" t="s">
        <v>404</v>
      </c>
      <c r="W39" s="18" t="s">
        <v>404</v>
      </c>
      <c r="X39" s="20" t="s">
        <v>404</v>
      </c>
      <c r="Y39" s="18" t="n">
        <v>389.32945238</v>
      </c>
      <c r="Z39" s="20" t="n">
        <v>13.96137358</v>
      </c>
    </row>
    <row r="40" spans="1:26">
      <c r="A40" s="15" t="s">
        <v>437</v>
      </c>
      <c r="B40" s="17" t="n">
        <v>14157</v>
      </c>
      <c r="C40" s="18">
        <f>(2650.0/B40*100)</f>
        <v/>
      </c>
      <c r="D40" s="19" t="n">
        <v>11507</v>
      </c>
      <c r="E40" s="18" t="n">
        <v>517.42504641</v>
      </c>
      <c r="F40" s="20" t="n">
        <v>24.68126452</v>
      </c>
      <c r="G40" s="18" t="n">
        <v>496.88342343</v>
      </c>
      <c r="H40" s="20" t="n">
        <v>8.260803640000001</v>
      </c>
      <c r="I40" s="18" t="n">
        <v>484.71342851</v>
      </c>
      <c r="J40" s="20" t="n">
        <v>6.57916508</v>
      </c>
      <c r="K40" s="18" t="n">
        <v>500.01793205</v>
      </c>
      <c r="L40" s="20" t="n">
        <v>8.103800850000001</v>
      </c>
      <c r="M40" s="18" t="n">
        <v>490.18373861</v>
      </c>
      <c r="N40" s="20" t="n">
        <v>12.20813623</v>
      </c>
      <c r="O40" s="18" t="n">
        <v>486.75666714</v>
      </c>
      <c r="P40" s="20" t="n">
        <v>13.74454568</v>
      </c>
      <c r="Q40" s="18" t="s">
        <v>404</v>
      </c>
      <c r="R40" s="20" t="s">
        <v>404</v>
      </c>
      <c r="S40" s="18" t="s">
        <v>404</v>
      </c>
      <c r="T40" s="20" t="s">
        <v>404</v>
      </c>
      <c r="U40" s="18" t="s">
        <v>404</v>
      </c>
      <c r="V40" s="20" t="s">
        <v>404</v>
      </c>
      <c r="W40" s="18" t="s">
        <v>404</v>
      </c>
      <c r="X40" s="20" t="s">
        <v>404</v>
      </c>
      <c r="Y40" s="18" t="n">
        <v>495.54480595</v>
      </c>
      <c r="Z40" s="20" t="n">
        <v>6.72679462</v>
      </c>
    </row>
    <row r="41" spans="1:26">
      <c r="A41" s="15" t="s">
        <v>438</v>
      </c>
      <c r="B41" s="17" t="n">
        <v>5712</v>
      </c>
      <c r="C41" s="18">
        <f>(70.0/B41*100)</f>
        <v/>
      </c>
      <c r="D41" s="19" t="n">
        <v>5642</v>
      </c>
      <c r="E41" s="18" t="n">
        <v>492.56156754</v>
      </c>
      <c r="F41" s="20" t="n">
        <v>13.25450752</v>
      </c>
      <c r="G41" s="18" t="n">
        <v>489.8145737</v>
      </c>
      <c r="H41" s="20" t="n">
        <v>10.42731062</v>
      </c>
      <c r="I41" s="18" t="n">
        <v>468.63505722</v>
      </c>
      <c r="J41" s="20" t="n">
        <v>8.939133910000001</v>
      </c>
      <c r="K41" s="18" t="n">
        <v>466.8617829</v>
      </c>
      <c r="L41" s="20" t="n">
        <v>5.51828782</v>
      </c>
      <c r="M41" s="18" t="n">
        <v>460.29933487</v>
      </c>
      <c r="N41" s="20" t="n">
        <v>8.644342849999999</v>
      </c>
      <c r="O41" s="18" t="n">
        <v>468.13840733</v>
      </c>
      <c r="P41" s="20" t="n">
        <v>7.86967752</v>
      </c>
      <c r="Q41" s="18" t="s">
        <v>404</v>
      </c>
      <c r="R41" s="20" t="s">
        <v>404</v>
      </c>
      <c r="S41" s="18" t="s">
        <v>404</v>
      </c>
      <c r="T41" s="20" t="s">
        <v>404</v>
      </c>
      <c r="U41" s="18" t="s">
        <v>404</v>
      </c>
      <c r="V41" s="20" t="s">
        <v>404</v>
      </c>
      <c r="W41" s="18" t="s">
        <v>404</v>
      </c>
      <c r="X41" s="20" t="s">
        <v>404</v>
      </c>
      <c r="Y41" s="18" t="n">
        <v>492.56235484</v>
      </c>
      <c r="Z41" s="20" t="n">
        <v>8.432677979999999</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405.48723654</v>
      </c>
      <c r="H44" s="20" t="n">
        <v>13.47721322</v>
      </c>
      <c r="I44" s="18" t="n">
        <v>418.39404012</v>
      </c>
      <c r="J44" s="20" t="n">
        <v>6.46766247</v>
      </c>
      <c r="K44" s="18" t="n">
        <v>411.75524241</v>
      </c>
      <c r="L44" s="20" t="n">
        <v>5.22999957</v>
      </c>
      <c r="M44" s="18" t="n">
        <v>410.90690084</v>
      </c>
      <c r="N44" s="20" t="n">
        <v>7.66330532</v>
      </c>
      <c r="O44" s="18" t="n">
        <v>413.10775563</v>
      </c>
      <c r="P44" s="20" t="n">
        <v>12.5119942</v>
      </c>
      <c r="Q44" s="18" t="s">
        <v>404</v>
      </c>
      <c r="R44" s="20" t="s">
        <v>404</v>
      </c>
      <c r="S44" s="18" t="s">
        <v>404</v>
      </c>
      <c r="T44" s="20" t="s">
        <v>404</v>
      </c>
      <c r="U44" s="18" t="s">
        <v>404</v>
      </c>
      <c r="V44" s="20" t="s">
        <v>404</v>
      </c>
      <c r="W44" s="18" t="s">
        <v>404</v>
      </c>
      <c r="X44" s="20" t="s">
        <v>404</v>
      </c>
      <c r="Y44" s="18" t="n">
        <v>450.99131379</v>
      </c>
      <c r="Z44" s="20" t="n">
        <v>17.502779</v>
      </c>
    </row>
    <row r="45" spans="1:26">
      <c r="A45" s="15" t="s">
        <v>442</v>
      </c>
      <c r="B45" s="17" t="n">
        <v>5519</v>
      </c>
      <c r="C45" s="18">
        <f>(0.0/B45*100)</f>
        <v/>
      </c>
      <c r="D45" s="19" t="n">
        <v>5519</v>
      </c>
      <c r="E45" s="18" t="n">
        <v>362.45727612</v>
      </c>
      <c r="F45" s="20" t="n">
        <v>21.9787215</v>
      </c>
      <c r="G45" s="18" t="n">
        <v>367.75080239</v>
      </c>
      <c r="H45" s="20" t="n">
        <v>7.69040343</v>
      </c>
      <c r="I45" s="18" t="n">
        <v>359.78916892</v>
      </c>
      <c r="J45" s="20" t="n">
        <v>6.92660146</v>
      </c>
      <c r="K45" s="18" t="n">
        <v>354.0049461</v>
      </c>
      <c r="L45" s="20" t="n">
        <v>6.59656266</v>
      </c>
      <c r="M45" s="18" t="n">
        <v>372.66091827</v>
      </c>
      <c r="N45" s="20" t="n">
        <v>15.85875272</v>
      </c>
      <c r="O45" s="18" t="n">
        <v>351.13031242</v>
      </c>
      <c r="P45" s="20" t="n">
        <v>7.2629851</v>
      </c>
      <c r="Q45" s="18" t="s">
        <v>404</v>
      </c>
      <c r="R45" s="20" t="s">
        <v>404</v>
      </c>
      <c r="S45" s="18" t="s">
        <v>404</v>
      </c>
      <c r="T45" s="20" t="s">
        <v>404</v>
      </c>
      <c r="U45" s="18" t="s">
        <v>404</v>
      </c>
      <c r="V45" s="20" t="s">
        <v>404</v>
      </c>
      <c r="W45" s="18" t="s">
        <v>404</v>
      </c>
      <c r="X45" s="20" t="s">
        <v>404</v>
      </c>
      <c r="Y45" s="18" t="n">
        <v>370.65971309</v>
      </c>
      <c r="Z45" s="20" t="n">
        <v>22.46910901</v>
      </c>
    </row>
    <row r="46" spans="1:26">
      <c r="A46" s="15" t="s">
        <v>443</v>
      </c>
      <c r="B46" s="17" t="n">
        <v>23141</v>
      </c>
      <c r="C46" s="18">
        <f>(4196.0/B46*100)</f>
        <v/>
      </c>
      <c r="D46" s="19" t="n">
        <v>18945</v>
      </c>
      <c r="E46" s="18" t="n">
        <v>397.02473219</v>
      </c>
      <c r="F46" s="20" t="n">
        <v>15.02082644</v>
      </c>
      <c r="G46" s="18" t="n">
        <v>394.54392332</v>
      </c>
      <c r="H46" s="20" t="n">
        <v>9.00552177</v>
      </c>
      <c r="I46" s="18" t="n">
        <v>392.79858575</v>
      </c>
      <c r="J46" s="20" t="n">
        <v>7.92293653</v>
      </c>
      <c r="K46" s="18" t="n">
        <v>379.6102049</v>
      </c>
      <c r="L46" s="20" t="n">
        <v>6.63861415</v>
      </c>
      <c r="M46" s="18" t="n">
        <v>375.46199375</v>
      </c>
      <c r="N46" s="20" t="n">
        <v>7.35255715</v>
      </c>
      <c r="O46" s="18" t="n">
        <v>356.14216943</v>
      </c>
      <c r="P46" s="20" t="n">
        <v>6.6897447</v>
      </c>
      <c r="Q46" s="18" t="s">
        <v>404</v>
      </c>
      <c r="R46" s="20" t="s">
        <v>404</v>
      </c>
      <c r="S46" s="18" t="s">
        <v>404</v>
      </c>
      <c r="T46" s="20" t="s">
        <v>404</v>
      </c>
      <c r="U46" s="18" t="s">
        <v>404</v>
      </c>
      <c r="V46" s="20" t="s">
        <v>404</v>
      </c>
      <c r="W46" s="18" t="s">
        <v>404</v>
      </c>
      <c r="X46" s="20" t="s">
        <v>404</v>
      </c>
      <c r="Y46" s="18" t="n">
        <v>347.3019802</v>
      </c>
      <c r="Z46" s="20" t="n">
        <v>8.40148415</v>
      </c>
    </row>
    <row r="47" spans="1:26">
      <c r="A47" s="15" t="s">
        <v>444</v>
      </c>
      <c r="B47" s="17" t="n">
        <v>5928</v>
      </c>
      <c r="C47" s="18">
        <f>(0.0/B47*100)</f>
        <v/>
      </c>
      <c r="D47" s="19" t="n">
        <v>5928</v>
      </c>
      <c r="E47" s="18" t="s">
        <v>404</v>
      </c>
      <c r="F47" s="20" t="s">
        <v>404</v>
      </c>
      <c r="G47" s="18" t="n">
        <v>424.26658323</v>
      </c>
      <c r="H47" s="20" t="n">
        <v>14.43363231</v>
      </c>
      <c r="I47" s="18" t="n">
        <v>469.08804933</v>
      </c>
      <c r="J47" s="20" t="n">
        <v>9.810987450000001</v>
      </c>
      <c r="K47" s="18" t="n">
        <v>426.64970541</v>
      </c>
      <c r="L47" s="20" t="n">
        <v>8.018803869999999</v>
      </c>
      <c r="M47" s="18" t="n">
        <v>452.57380196</v>
      </c>
      <c r="N47" s="20" t="n">
        <v>11.26811774</v>
      </c>
      <c r="O47" s="18" t="n">
        <v>437.04042694</v>
      </c>
      <c r="P47" s="20" t="n">
        <v>13.16545493</v>
      </c>
      <c r="Q47" s="18" t="s">
        <v>404</v>
      </c>
      <c r="R47" s="20" t="s">
        <v>404</v>
      </c>
      <c r="S47" s="18" t="s">
        <v>404</v>
      </c>
      <c r="T47" s="20" t="s">
        <v>404</v>
      </c>
      <c r="U47" s="18" t="s">
        <v>404</v>
      </c>
      <c r="V47" s="20" t="s">
        <v>404</v>
      </c>
      <c r="W47" s="18" t="s">
        <v>404</v>
      </c>
      <c r="X47" s="20" t="s">
        <v>404</v>
      </c>
      <c r="Y47" s="18" t="n">
        <v>453.48195746</v>
      </c>
      <c r="Z47" s="20" t="n">
        <v>35.3061823</v>
      </c>
    </row>
    <row r="48" spans="1:26">
      <c r="A48" s="15" t="s">
        <v>445</v>
      </c>
      <c r="B48" s="17" t="n">
        <v>9841</v>
      </c>
      <c r="C48" s="18">
        <f>(0.0/B48*100)</f>
        <v/>
      </c>
      <c r="D48" s="19" t="n">
        <v>9841</v>
      </c>
      <c r="E48" s="18" t="n">
        <v>500.34294643</v>
      </c>
      <c r="F48" s="20" t="n">
        <v>18.80890014</v>
      </c>
      <c r="G48" s="18" t="n">
        <v>534.29907861</v>
      </c>
      <c r="H48" s="20" t="n">
        <v>7.53745576</v>
      </c>
      <c r="I48" s="18" t="n">
        <v>544.66491515</v>
      </c>
      <c r="J48" s="20" t="n">
        <v>12.72594736</v>
      </c>
      <c r="K48" s="18" t="n">
        <v>498.00407699</v>
      </c>
      <c r="L48" s="20" t="n">
        <v>15.54276473</v>
      </c>
      <c r="M48" s="18" t="n">
        <v>534.3967794</v>
      </c>
      <c r="N48" s="20" t="n">
        <v>22.24181593</v>
      </c>
      <c r="O48" s="18" t="n">
        <v>534.05310186</v>
      </c>
      <c r="P48" s="20" t="n">
        <v>20.1637972</v>
      </c>
      <c r="Q48" s="18" t="s">
        <v>404</v>
      </c>
      <c r="R48" s="20" t="s">
        <v>404</v>
      </c>
      <c r="S48" s="18" t="s">
        <v>404</v>
      </c>
      <c r="T48" s="20" t="s">
        <v>404</v>
      </c>
      <c r="U48" s="18" t="s">
        <v>404</v>
      </c>
      <c r="V48" s="20" t="s">
        <v>404</v>
      </c>
      <c r="W48" s="18" t="s">
        <v>404</v>
      </c>
      <c r="X48" s="20" t="s">
        <v>404</v>
      </c>
      <c r="Y48" s="18" t="n">
        <v>450.76849273</v>
      </c>
      <c r="Z48" s="20" t="n">
        <v>49.33978729</v>
      </c>
    </row>
    <row r="49" spans="1:26">
      <c r="A49" s="15" t="s">
        <v>446</v>
      </c>
      <c r="B49" s="17" t="n">
        <v>6349</v>
      </c>
      <c r="C49" s="18">
        <f>(52.0/B49*100)</f>
        <v/>
      </c>
      <c r="D49" s="19" t="n">
        <v>6297</v>
      </c>
      <c r="E49" s="18" t="n">
        <v>408.93181718</v>
      </c>
      <c r="F49" s="20" t="n">
        <v>10.34385063</v>
      </c>
      <c r="G49" s="18" t="n">
        <v>409.71596685</v>
      </c>
      <c r="H49" s="20" t="n">
        <v>6.24869354</v>
      </c>
      <c r="I49" s="18" t="n">
        <v>413.21233977</v>
      </c>
      <c r="J49" s="20" t="n">
        <v>7.07710273</v>
      </c>
      <c r="K49" s="18" t="n">
        <v>411.19636126</v>
      </c>
      <c r="L49" s="20" t="n">
        <v>7.72186827</v>
      </c>
      <c r="M49" s="18" t="n">
        <v>401.00461241</v>
      </c>
      <c r="N49" s="20" t="n">
        <v>9.24714985</v>
      </c>
      <c r="O49" s="18" t="n">
        <v>401.51379061</v>
      </c>
      <c r="P49" s="20" t="n">
        <v>11.20686403</v>
      </c>
      <c r="Q49" s="18" t="s">
        <v>404</v>
      </c>
      <c r="R49" s="20" t="s">
        <v>404</v>
      </c>
      <c r="S49" s="18" t="s">
        <v>404</v>
      </c>
      <c r="T49" s="20" t="s">
        <v>404</v>
      </c>
      <c r="U49" s="18" t="s">
        <v>404</v>
      </c>
      <c r="V49" s="20" t="s">
        <v>404</v>
      </c>
      <c r="W49" s="18" t="s">
        <v>404</v>
      </c>
      <c r="X49" s="20" t="s">
        <v>404</v>
      </c>
      <c r="Y49" s="18" t="n">
        <v>373.95658637</v>
      </c>
      <c r="Z49" s="20" t="n">
        <v>50.29576216</v>
      </c>
    </row>
    <row r="50" spans="1:26">
      <c r="A50" s="15" t="s">
        <v>447</v>
      </c>
      <c r="B50" s="17" t="n">
        <v>11795</v>
      </c>
      <c r="C50" s="18">
        <f>(1031.0/B50*100)</f>
        <v/>
      </c>
      <c r="D50" s="19" t="n">
        <v>10764</v>
      </c>
      <c r="E50" s="18" t="n">
        <v>413.13032917</v>
      </c>
      <c r="F50" s="20" t="n">
        <v>12.66358334</v>
      </c>
      <c r="G50" s="18" t="n">
        <v>401.14684685</v>
      </c>
      <c r="H50" s="20" t="n">
        <v>7.18440013</v>
      </c>
      <c r="I50" s="18" t="n">
        <v>380.3737411</v>
      </c>
      <c r="J50" s="20" t="n">
        <v>6.41360775</v>
      </c>
      <c r="K50" s="18" t="n">
        <v>383.34836343</v>
      </c>
      <c r="L50" s="20" t="n">
        <v>5.76489172</v>
      </c>
      <c r="M50" s="18" t="n">
        <v>397.6949864</v>
      </c>
      <c r="N50" s="20" t="n">
        <v>9.60420751</v>
      </c>
      <c r="O50" s="18" t="n">
        <v>385.76074828</v>
      </c>
      <c r="P50" s="20" t="n">
        <v>7.61114827</v>
      </c>
      <c r="Q50" s="18" t="s">
        <v>404</v>
      </c>
      <c r="R50" s="20" t="s">
        <v>404</v>
      </c>
      <c r="S50" s="18" t="s">
        <v>404</v>
      </c>
      <c r="T50" s="20" t="s">
        <v>404</v>
      </c>
      <c r="U50" s="18" t="s">
        <v>404</v>
      </c>
      <c r="V50" s="20" t="s">
        <v>404</v>
      </c>
      <c r="W50" s="18" t="s">
        <v>404</v>
      </c>
      <c r="X50" s="20" t="s">
        <v>404</v>
      </c>
      <c r="Y50" s="18" t="n">
        <v>394.72201345</v>
      </c>
      <c r="Z50" s="20" t="n">
        <v>13.1331603</v>
      </c>
    </row>
    <row r="51" spans="1:26">
      <c r="A51" s="15" t="s">
        <v>448</v>
      </c>
      <c r="B51" s="17" t="n">
        <v>6866</v>
      </c>
      <c r="C51" s="18">
        <f>(0.0/B51*100)</f>
        <v/>
      </c>
      <c r="D51" s="19" t="n">
        <v>6866</v>
      </c>
      <c r="E51" s="18" t="n">
        <v>402.00774455</v>
      </c>
      <c r="F51" s="20" t="n">
        <v>7.17253519</v>
      </c>
      <c r="G51" s="18" t="n">
        <v>397.15841081</v>
      </c>
      <c r="H51" s="20" t="n">
        <v>6.17720956</v>
      </c>
      <c r="I51" s="18" t="n">
        <v>393.67323466</v>
      </c>
      <c r="J51" s="20" t="n">
        <v>5.32886274</v>
      </c>
      <c r="K51" s="18" t="n">
        <v>402.9225036</v>
      </c>
      <c r="L51" s="20" t="n">
        <v>5.39343084</v>
      </c>
      <c r="M51" s="18" t="n">
        <v>400.85772288</v>
      </c>
      <c r="N51" s="20" t="n">
        <v>11.8065712</v>
      </c>
      <c r="O51" s="18" t="n">
        <v>405.49865125</v>
      </c>
      <c r="P51" s="20" t="n">
        <v>7.11839334</v>
      </c>
      <c r="Q51" s="18" t="s">
        <v>404</v>
      </c>
      <c r="R51" s="20" t="s">
        <v>404</v>
      </c>
      <c r="S51" s="18" t="s">
        <v>404</v>
      </c>
      <c r="T51" s="20" t="s">
        <v>404</v>
      </c>
      <c r="U51" s="18" t="s">
        <v>404</v>
      </c>
      <c r="V51" s="20" t="s">
        <v>404</v>
      </c>
      <c r="W51" s="18" t="s">
        <v>404</v>
      </c>
      <c r="X51" s="20" t="s">
        <v>404</v>
      </c>
      <c r="Y51" s="18" t="n">
        <v>427.71356344</v>
      </c>
      <c r="Z51" s="20" t="n">
        <v>18.50025329</v>
      </c>
    </row>
    <row r="52" spans="1:26">
      <c r="A52" s="15" t="s">
        <v>449</v>
      </c>
      <c r="B52" s="17" t="n">
        <v>5809</v>
      </c>
      <c r="C52" s="18">
        <f>(0.0/B52*100)</f>
        <v/>
      </c>
      <c r="D52" s="19" t="n">
        <v>5809</v>
      </c>
      <c r="E52" s="18" t="n">
        <v>485.95079408</v>
      </c>
      <c r="F52" s="20" t="n">
        <v>11.05278192</v>
      </c>
      <c r="G52" s="18" t="n">
        <v>465.9740201</v>
      </c>
      <c r="H52" s="20" t="n">
        <v>5.99217661</v>
      </c>
      <c r="I52" s="18" t="n">
        <v>471.08374405</v>
      </c>
      <c r="J52" s="20" t="n">
        <v>10.06554101</v>
      </c>
      <c r="K52" s="18" t="n">
        <v>458.0507114</v>
      </c>
      <c r="L52" s="20" t="n">
        <v>8.040086779999999</v>
      </c>
      <c r="M52" s="18" t="n">
        <v>464.15158912</v>
      </c>
      <c r="N52" s="20" t="n">
        <v>15.1370448</v>
      </c>
      <c r="O52" s="18" t="n">
        <v>437.9942173</v>
      </c>
      <c r="P52" s="20" t="n">
        <v>11.75212074</v>
      </c>
      <c r="Q52" s="18" t="s">
        <v>404</v>
      </c>
      <c r="R52" s="20" t="s">
        <v>404</v>
      </c>
      <c r="S52" s="18" t="s">
        <v>404</v>
      </c>
      <c r="T52" s="20" t="s">
        <v>404</v>
      </c>
      <c r="U52" s="18" t="s">
        <v>404</v>
      </c>
      <c r="V52" s="20" t="s">
        <v>404</v>
      </c>
      <c r="W52" s="18" t="s">
        <v>404</v>
      </c>
      <c r="X52" s="20" t="s">
        <v>404</v>
      </c>
      <c r="Y52" s="18" t="n">
        <v>420.16253333</v>
      </c>
      <c r="Z52" s="20" t="n">
        <v>17.96035804</v>
      </c>
    </row>
    <row r="53" spans="1:26">
      <c r="A53" s="15" t="s">
        <v>450</v>
      </c>
      <c r="B53" s="17" t="n">
        <v>5571</v>
      </c>
      <c r="C53" s="18">
        <f>(0.0/B53*100)</f>
        <v/>
      </c>
      <c r="D53" s="19" t="n">
        <v>5571</v>
      </c>
      <c r="E53" s="18" t="n">
        <v>465.89495715</v>
      </c>
      <c r="F53" s="20" t="n">
        <v>5.86781877</v>
      </c>
      <c r="G53" s="18" t="n">
        <v>461.10921038</v>
      </c>
      <c r="H53" s="20" t="n">
        <v>3.68645915</v>
      </c>
      <c r="I53" s="18" t="n">
        <v>420.96942027</v>
      </c>
      <c r="J53" s="20" t="n">
        <v>3.21822505</v>
      </c>
      <c r="K53" s="18" t="n">
        <v>432.64004821</v>
      </c>
      <c r="L53" s="20" t="n">
        <v>2.79559404</v>
      </c>
      <c r="M53" s="18" t="n">
        <v>434.69538968</v>
      </c>
      <c r="N53" s="20" t="n">
        <v>4.50373654</v>
      </c>
      <c r="O53" s="18" t="n">
        <v>416.22699867</v>
      </c>
      <c r="P53" s="20" t="n">
        <v>5.15742464</v>
      </c>
      <c r="Q53" s="18" t="s">
        <v>404</v>
      </c>
      <c r="R53" s="20" t="s">
        <v>404</v>
      </c>
      <c r="S53" s="18" t="s">
        <v>404</v>
      </c>
      <c r="T53" s="20" t="s">
        <v>404</v>
      </c>
      <c r="U53" s="18" t="s">
        <v>404</v>
      </c>
      <c r="V53" s="20" t="s">
        <v>404</v>
      </c>
      <c r="W53" s="18" t="s">
        <v>404</v>
      </c>
      <c r="X53" s="20" t="s">
        <v>404</v>
      </c>
      <c r="Y53" s="18" t="n">
        <v>419.87632977</v>
      </c>
      <c r="Z53" s="20" t="n">
        <v>10.08327281</v>
      </c>
    </row>
    <row r="54" spans="1:26">
      <c r="A54" s="15" t="s">
        <v>451</v>
      </c>
      <c r="B54" s="17" t="n">
        <v>4740</v>
      </c>
      <c r="C54" s="18">
        <f>(199.0/B54*100)</f>
        <v/>
      </c>
      <c r="D54" s="19" t="n">
        <v>4541</v>
      </c>
      <c r="E54" s="18" t="n">
        <v>352.00609217</v>
      </c>
      <c r="F54" s="20" t="n">
        <v>17.74836372</v>
      </c>
      <c r="G54" s="18" t="n">
        <v>329.96761314</v>
      </c>
      <c r="H54" s="20" t="n">
        <v>9.749153850000001</v>
      </c>
      <c r="I54" s="18" t="n">
        <v>325.47029716</v>
      </c>
      <c r="J54" s="20" t="n">
        <v>11.11874915</v>
      </c>
      <c r="K54" s="18" t="n">
        <v>323.71797434</v>
      </c>
      <c r="L54" s="20" t="n">
        <v>5.21334981</v>
      </c>
      <c r="M54" s="18" t="n">
        <v>325.05469248</v>
      </c>
      <c r="N54" s="20" t="n">
        <v>5.33392949</v>
      </c>
      <c r="O54" s="18" t="n">
        <v>330.47877191</v>
      </c>
      <c r="P54" s="20" t="n">
        <v>8.261376459999999</v>
      </c>
      <c r="Q54" s="18" t="s">
        <v>404</v>
      </c>
      <c r="R54" s="20" t="s">
        <v>404</v>
      </c>
      <c r="S54" s="18" t="s">
        <v>404</v>
      </c>
      <c r="T54" s="20" t="s">
        <v>404</v>
      </c>
      <c r="U54" s="18" t="s">
        <v>404</v>
      </c>
      <c r="V54" s="20" t="s">
        <v>404</v>
      </c>
      <c r="W54" s="18" t="s">
        <v>404</v>
      </c>
      <c r="X54" s="20" t="s">
        <v>404</v>
      </c>
      <c r="Y54" s="18" t="n">
        <v>304.42826534</v>
      </c>
      <c r="Z54" s="20" t="n">
        <v>14.251202</v>
      </c>
    </row>
    <row r="55" spans="1:26">
      <c r="A55" s="15" t="s">
        <v>452</v>
      </c>
      <c r="B55" s="17" t="n">
        <v>5316</v>
      </c>
      <c r="C55" s="18">
        <f>(43.0/B55*100)</f>
        <v/>
      </c>
      <c r="D55" s="19" t="n">
        <v>5273</v>
      </c>
      <c r="E55" s="18" t="n">
        <v>390.8288644</v>
      </c>
      <c r="F55" s="20" t="n">
        <v>35.10271439</v>
      </c>
      <c r="G55" s="18" t="n">
        <v>414.26231835</v>
      </c>
      <c r="H55" s="20" t="n">
        <v>8.15468194</v>
      </c>
      <c r="I55" s="18" t="n">
        <v>402.20792049</v>
      </c>
      <c r="J55" s="20" t="n">
        <v>7.68754391</v>
      </c>
      <c r="K55" s="18" t="n">
        <v>400.07666012</v>
      </c>
      <c r="L55" s="20" t="n">
        <v>7.95900523</v>
      </c>
      <c r="M55" s="18" t="n">
        <v>415.29021</v>
      </c>
      <c r="N55" s="20" t="n">
        <v>9.085858419999999</v>
      </c>
      <c r="O55" s="18" t="n">
        <v>393.24510864</v>
      </c>
      <c r="P55" s="20" t="n">
        <v>7.51813965</v>
      </c>
      <c r="Q55" s="18" t="s">
        <v>404</v>
      </c>
      <c r="R55" s="20" t="s">
        <v>404</v>
      </c>
      <c r="S55" s="18" t="s">
        <v>404</v>
      </c>
      <c r="T55" s="20" t="s">
        <v>404</v>
      </c>
      <c r="U55" s="18" t="s">
        <v>404</v>
      </c>
      <c r="V55" s="20" t="s">
        <v>404</v>
      </c>
      <c r="W55" s="18" t="s">
        <v>404</v>
      </c>
      <c r="X55" s="20" t="s">
        <v>404</v>
      </c>
      <c r="Y55" s="18" t="n">
        <v>366.72861774</v>
      </c>
      <c r="Z55" s="20" t="n">
        <v>15.08260063</v>
      </c>
    </row>
    <row r="56" spans="1:26">
      <c r="A56" s="15" t="s">
        <v>453</v>
      </c>
      <c r="B56" s="17" t="n">
        <v>5359</v>
      </c>
      <c r="C56" s="18">
        <f>(0.0/B56*100)</f>
        <v/>
      </c>
      <c r="D56" s="19" t="n">
        <v>5359</v>
      </c>
      <c r="E56" s="18" t="s">
        <v>404</v>
      </c>
      <c r="F56" s="20" t="s">
        <v>404</v>
      </c>
      <c r="G56" s="18" t="n">
        <v>551.7935536700001</v>
      </c>
      <c r="H56" s="20" t="n">
        <v>10.67392887</v>
      </c>
      <c r="I56" s="18" t="n">
        <v>554.96125006</v>
      </c>
      <c r="J56" s="20" t="n">
        <v>6.35900626</v>
      </c>
      <c r="K56" s="18" t="n">
        <v>533.6956470699999</v>
      </c>
      <c r="L56" s="20" t="n">
        <v>8.476642160000001</v>
      </c>
      <c r="M56" s="18" t="n">
        <v>563.03699566</v>
      </c>
      <c r="N56" s="20" t="n">
        <v>15.50934548</v>
      </c>
      <c r="O56" s="18" t="n">
        <v>570.97896037</v>
      </c>
      <c r="P56" s="20" t="n">
        <v>14.86915955</v>
      </c>
      <c r="Q56" s="18" t="s">
        <v>404</v>
      </c>
      <c r="R56" s="20" t="s">
        <v>404</v>
      </c>
      <c r="S56" s="18" t="s">
        <v>404</v>
      </c>
      <c r="T56" s="20" t="s">
        <v>404</v>
      </c>
      <c r="U56" s="18" t="s">
        <v>404</v>
      </c>
      <c r="V56" s="20" t="s">
        <v>404</v>
      </c>
      <c r="W56" s="18" t="s">
        <v>404</v>
      </c>
      <c r="X56" s="20" t="s">
        <v>404</v>
      </c>
      <c r="Y56" s="18" t="n">
        <v>522.62909526</v>
      </c>
      <c r="Z56" s="20" t="n">
        <v>10.84403223</v>
      </c>
    </row>
    <row r="57" spans="1:26">
      <c r="A57" s="15" t="s">
        <v>454</v>
      </c>
      <c r="B57" s="17" t="n">
        <v>6513</v>
      </c>
      <c r="C57" s="18">
        <f>(0.0/B57*100)</f>
        <v/>
      </c>
      <c r="D57" s="19" t="n">
        <v>6513</v>
      </c>
      <c r="E57" s="18" t="n">
        <v>340.38235134</v>
      </c>
      <c r="F57" s="20" t="n">
        <v>20.93316776</v>
      </c>
      <c r="G57" s="18" t="n">
        <v>382.6366143</v>
      </c>
      <c r="H57" s="20" t="n">
        <v>8.251392259999999</v>
      </c>
      <c r="I57" s="18" t="n">
        <v>387.46924174</v>
      </c>
      <c r="J57" s="20" t="n">
        <v>7.84292926</v>
      </c>
      <c r="K57" s="18" t="n">
        <v>382.41410021</v>
      </c>
      <c r="L57" s="20" t="n">
        <v>5.90951547</v>
      </c>
      <c r="M57" s="18" t="n">
        <v>404.68573873</v>
      </c>
      <c r="N57" s="20" t="n">
        <v>19.46341213</v>
      </c>
      <c r="O57" s="18" t="n">
        <v>394.65795929</v>
      </c>
      <c r="P57" s="20" t="n">
        <v>11.66408149</v>
      </c>
      <c r="Q57" s="18" t="s">
        <v>404</v>
      </c>
      <c r="R57" s="20" t="s">
        <v>404</v>
      </c>
      <c r="S57" s="18" t="s">
        <v>404</v>
      </c>
      <c r="T57" s="20" t="s">
        <v>404</v>
      </c>
      <c r="U57" s="18" t="s">
        <v>404</v>
      </c>
      <c r="V57" s="20" t="s">
        <v>404</v>
      </c>
      <c r="W57" s="18" t="s">
        <v>404</v>
      </c>
      <c r="X57" s="20" t="s">
        <v>404</v>
      </c>
      <c r="Y57" s="18" t="n">
        <v>344.03359714</v>
      </c>
      <c r="Z57" s="20" t="n">
        <v>14.07395482</v>
      </c>
    </row>
    <row r="58" spans="1:26">
      <c r="A58" s="15" t="s">
        <v>455</v>
      </c>
      <c r="B58" s="17" t="n">
        <v>7267</v>
      </c>
      <c r="C58" s="18">
        <f>(0.0/B58*100)</f>
        <v/>
      </c>
      <c r="D58" s="19" t="n">
        <v>7267</v>
      </c>
      <c r="E58" s="18" t="n">
        <v>409.25159598</v>
      </c>
      <c r="F58" s="20" t="n">
        <v>19.97054144</v>
      </c>
      <c r="G58" s="18" t="n">
        <v>386.60204879</v>
      </c>
      <c r="H58" s="20" t="n">
        <v>7.72348907</v>
      </c>
      <c r="I58" s="18" t="n">
        <v>389.22785518</v>
      </c>
      <c r="J58" s="20" t="n">
        <v>6.64819605</v>
      </c>
      <c r="K58" s="18" t="n">
        <v>371.53377813</v>
      </c>
      <c r="L58" s="20" t="n">
        <v>5.48248084</v>
      </c>
      <c r="M58" s="18" t="n">
        <v>383.41515631</v>
      </c>
      <c r="N58" s="20" t="n">
        <v>9.41754195</v>
      </c>
      <c r="O58" s="18" t="n">
        <v>374.34508328</v>
      </c>
      <c r="P58" s="20" t="n">
        <v>8.339813189999999</v>
      </c>
      <c r="Q58" s="18" t="s">
        <v>404</v>
      </c>
      <c r="R58" s="20" t="s">
        <v>404</v>
      </c>
      <c r="S58" s="18" t="s">
        <v>404</v>
      </c>
      <c r="T58" s="20" t="s">
        <v>404</v>
      </c>
      <c r="U58" s="18" t="s">
        <v>404</v>
      </c>
      <c r="V58" s="20" t="s">
        <v>404</v>
      </c>
      <c r="W58" s="18" t="n">
        <v>466.75838491</v>
      </c>
      <c r="X58" s="20" t="n">
        <v>17.10974396</v>
      </c>
      <c r="Y58" s="18" t="n">
        <v>349.38113329</v>
      </c>
      <c r="Z58" s="20" t="n">
        <v>12.38639318</v>
      </c>
    </row>
    <row r="59" spans="1:26">
      <c r="A59" s="15" t="s">
        <v>456</v>
      </c>
      <c r="B59" s="17" t="n">
        <v>4826</v>
      </c>
      <c r="C59" s="18">
        <f>(0.0/B59*100)</f>
        <v/>
      </c>
      <c r="D59" s="19" t="n">
        <v>4826</v>
      </c>
      <c r="E59" s="18" t="n">
        <v>414.78207644</v>
      </c>
      <c r="F59" s="20" t="n">
        <v>16.42670614</v>
      </c>
      <c r="G59" s="18" t="n">
        <v>382.71346771</v>
      </c>
      <c r="H59" s="20" t="n">
        <v>5.53978186</v>
      </c>
      <c r="I59" s="18" t="n">
        <v>353.87161319</v>
      </c>
      <c r="J59" s="20" t="n">
        <v>3.51937392</v>
      </c>
      <c r="K59" s="18" t="n">
        <v>356.65354238</v>
      </c>
      <c r="L59" s="20" t="n">
        <v>4.23873573</v>
      </c>
      <c r="M59" s="18" t="n">
        <v>356.27536461</v>
      </c>
      <c r="N59" s="20" t="n">
        <v>3.51157847</v>
      </c>
      <c r="O59" s="18" t="n">
        <v>362.21424164</v>
      </c>
      <c r="P59" s="20" t="n">
        <v>3.14725889</v>
      </c>
      <c r="Q59" s="18" t="s">
        <v>404</v>
      </c>
      <c r="R59" s="20" t="s">
        <v>404</v>
      </c>
      <c r="S59" s="18" t="s">
        <v>404</v>
      </c>
      <c r="T59" s="20" t="s">
        <v>404</v>
      </c>
      <c r="U59" s="18" t="s">
        <v>404</v>
      </c>
      <c r="V59" s="20" t="s">
        <v>404</v>
      </c>
      <c r="W59" s="18" t="s">
        <v>404</v>
      </c>
      <c r="X59" s="20" t="s">
        <v>404</v>
      </c>
      <c r="Y59" s="18" t="n">
        <v>404.47559545</v>
      </c>
      <c r="Z59" s="20" t="n">
        <v>15.43861361</v>
      </c>
    </row>
    <row r="60" spans="1:26">
      <c r="A60" s="15" t="s">
        <v>457</v>
      </c>
      <c r="B60" s="17" t="n">
        <v>4546</v>
      </c>
      <c r="C60" s="18">
        <f>(0.0/B60*100)</f>
        <v/>
      </c>
      <c r="D60" s="19" t="n">
        <v>4546</v>
      </c>
      <c r="E60" s="18" t="n">
        <v>410.98122996</v>
      </c>
      <c r="F60" s="20" t="n">
        <v>22.62272202</v>
      </c>
      <c r="G60" s="18" t="n">
        <v>407.07910978</v>
      </c>
      <c r="H60" s="20" t="n">
        <v>9.28900337</v>
      </c>
      <c r="I60" s="18" t="n">
        <v>403.82019547</v>
      </c>
      <c r="J60" s="20" t="n">
        <v>10.17232418</v>
      </c>
      <c r="K60" s="18" t="n">
        <v>378.41867817</v>
      </c>
      <c r="L60" s="20" t="n">
        <v>9.530755109999999</v>
      </c>
      <c r="M60" s="18" t="n">
        <v>391.31100225</v>
      </c>
      <c r="N60" s="20" t="n">
        <v>13.40422889</v>
      </c>
      <c r="O60" s="18" t="n">
        <v>395.58013536</v>
      </c>
      <c r="P60" s="20" t="n">
        <v>13.44215488</v>
      </c>
      <c r="Q60" s="18" t="s">
        <v>404</v>
      </c>
      <c r="R60" s="20" t="s">
        <v>404</v>
      </c>
      <c r="S60" s="18" t="s">
        <v>404</v>
      </c>
      <c r="T60" s="20" t="s">
        <v>404</v>
      </c>
      <c r="U60" s="18" t="s">
        <v>404</v>
      </c>
      <c r="V60" s="20" t="s">
        <v>404</v>
      </c>
      <c r="W60" s="18" t="s">
        <v>404</v>
      </c>
      <c r="X60" s="20" t="s">
        <v>404</v>
      </c>
      <c r="Y60" s="18" t="n">
        <v>384.75269578</v>
      </c>
      <c r="Z60" s="20" t="n">
        <v>19.520765</v>
      </c>
    </row>
    <row r="61" spans="1:26">
      <c r="A61" s="15" t="s">
        <v>458</v>
      </c>
      <c r="B61" s="17" t="n">
        <v>6525</v>
      </c>
      <c r="C61" s="18">
        <f>(0.0/B61*100)</f>
        <v/>
      </c>
      <c r="D61" s="19" t="n">
        <v>6525</v>
      </c>
      <c r="E61" s="18" t="n">
        <v>456.76625252</v>
      </c>
      <c r="F61" s="20" t="n">
        <v>14.08867811</v>
      </c>
      <c r="G61" s="18" t="n">
        <v>489.02016393</v>
      </c>
      <c r="H61" s="20" t="n">
        <v>3.83830889</v>
      </c>
      <c r="I61" s="18" t="n">
        <v>471.76441623</v>
      </c>
      <c r="J61" s="20" t="n">
        <v>4.97798833</v>
      </c>
      <c r="K61" s="18" t="n">
        <v>461.1160869</v>
      </c>
      <c r="L61" s="20" t="n">
        <v>5.53055435</v>
      </c>
      <c r="M61" s="18" t="n">
        <v>478.24356605</v>
      </c>
      <c r="N61" s="20" t="n">
        <v>6.49222212</v>
      </c>
      <c r="O61" s="18" t="n">
        <v>457.92086271</v>
      </c>
      <c r="P61" s="20" t="n">
        <v>20.72465537</v>
      </c>
      <c r="Q61" s="18" t="s">
        <v>404</v>
      </c>
      <c r="R61" s="20" t="s">
        <v>404</v>
      </c>
      <c r="S61" s="18" t="s">
        <v>404</v>
      </c>
      <c r="T61" s="20" t="s">
        <v>404</v>
      </c>
      <c r="U61" s="18" t="s">
        <v>404</v>
      </c>
      <c r="V61" s="20" t="s">
        <v>404</v>
      </c>
      <c r="W61" s="18" t="s">
        <v>404</v>
      </c>
      <c r="X61" s="20" t="s">
        <v>404</v>
      </c>
      <c r="Y61" s="18" t="n">
        <v>494.64910738</v>
      </c>
      <c r="Z61" s="20" t="n">
        <v>10.94811597</v>
      </c>
    </row>
    <row r="62" spans="1:26">
      <c r="A62" s="15" t="s">
        <v>459</v>
      </c>
      <c r="B62" s="17" t="n">
        <v>4476</v>
      </c>
      <c r="C62" s="18">
        <f>(0.0/B62*100)</f>
        <v/>
      </c>
      <c r="D62" s="19" t="n">
        <v>4476</v>
      </c>
      <c r="E62" s="18" t="n">
        <v>556.45057951</v>
      </c>
      <c r="F62" s="20" t="n">
        <v>7.1272383</v>
      </c>
      <c r="G62" s="18" t="n">
        <v>538.77096408</v>
      </c>
      <c r="H62" s="20" t="n">
        <v>2.32837849</v>
      </c>
      <c r="I62" s="18" t="n">
        <v>541.56769062</v>
      </c>
      <c r="J62" s="20" t="n">
        <v>1.65819086</v>
      </c>
      <c r="K62" s="18" t="n">
        <v>550.01995551</v>
      </c>
      <c r="L62" s="20" t="n">
        <v>2.33824625</v>
      </c>
      <c r="M62" s="18" t="n">
        <v>552.38724605</v>
      </c>
      <c r="N62" s="20" t="n">
        <v>10.23348541</v>
      </c>
      <c r="O62" s="18" t="n">
        <v>563.238934</v>
      </c>
      <c r="P62" s="20" t="n">
        <v>5.48121938</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n">
        <v>319.18049586</v>
      </c>
      <c r="F63" s="20" t="n">
        <v>9.32232003</v>
      </c>
      <c r="G63" s="18" t="n">
        <v>403.50243491</v>
      </c>
      <c r="H63" s="20" t="n">
        <v>4.84590837</v>
      </c>
      <c r="I63" s="18" t="n">
        <v>361.28218609</v>
      </c>
      <c r="J63" s="20" t="n">
        <v>2.94256492</v>
      </c>
      <c r="K63" s="18" t="n">
        <v>363.16941625</v>
      </c>
      <c r="L63" s="20" t="n">
        <v>3.43267892</v>
      </c>
      <c r="M63" s="18" t="n">
        <v>377.05336259</v>
      </c>
      <c r="N63" s="20" t="n">
        <v>3.38619601</v>
      </c>
      <c r="O63" s="18" t="n">
        <v>365.68082565</v>
      </c>
      <c r="P63" s="20" t="n">
        <v>4.1889388</v>
      </c>
      <c r="Q63" s="18" t="s">
        <v>404</v>
      </c>
      <c r="R63" s="20" t="s">
        <v>404</v>
      </c>
      <c r="S63" s="18" t="s">
        <v>404</v>
      </c>
      <c r="T63" s="20" t="s">
        <v>404</v>
      </c>
      <c r="U63" s="18" t="s">
        <v>404</v>
      </c>
      <c r="V63" s="20" t="s">
        <v>404</v>
      </c>
      <c r="W63" s="18" t="s">
        <v>404</v>
      </c>
      <c r="X63" s="20" t="s">
        <v>404</v>
      </c>
      <c r="Y63" s="18" t="n">
        <v>391.86249615</v>
      </c>
      <c r="Z63" s="20" t="n">
        <v>5.03328272</v>
      </c>
    </row>
    <row r="64" spans="1:26">
      <c r="A64" s="15" t="s">
        <v>461</v>
      </c>
      <c r="B64" s="17" t="n">
        <v>3634</v>
      </c>
      <c r="C64" s="18">
        <f>(27.0/B64*100)</f>
        <v/>
      </c>
      <c r="D64" s="19" t="n">
        <v>3607</v>
      </c>
      <c r="E64" s="18" t="n">
        <v>542.2010764</v>
      </c>
      <c r="F64" s="20" t="n">
        <v>13.91931138</v>
      </c>
      <c r="G64" s="18" t="n">
        <v>477.29601086</v>
      </c>
      <c r="H64" s="20" t="n">
        <v>2.53405984</v>
      </c>
      <c r="I64" s="18" t="n">
        <v>470.27259478</v>
      </c>
      <c r="J64" s="20" t="n">
        <v>3.00162586</v>
      </c>
      <c r="K64" s="18" t="n">
        <v>488.5562337</v>
      </c>
      <c r="L64" s="20" t="n">
        <v>3.58658375</v>
      </c>
      <c r="M64" s="18" t="n">
        <v>473.09513883</v>
      </c>
      <c r="N64" s="20" t="n">
        <v>4.12532865</v>
      </c>
      <c r="O64" s="18" t="n">
        <v>507.32760667</v>
      </c>
      <c r="P64" s="20" t="n">
        <v>9.878357579999999</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453.79354981</v>
      </c>
      <c r="F65" s="20" t="n">
        <v>18.82591684</v>
      </c>
      <c r="G65" s="18" t="n">
        <v>426.87590135</v>
      </c>
      <c r="H65" s="20" t="n">
        <v>8.459777900000001</v>
      </c>
      <c r="I65" s="18" t="n">
        <v>421.61837715</v>
      </c>
      <c r="J65" s="20" t="n">
        <v>7.40584886</v>
      </c>
      <c r="K65" s="18" t="n">
        <v>414.36303991</v>
      </c>
      <c r="L65" s="20" t="n">
        <v>4.96336266</v>
      </c>
      <c r="M65" s="18" t="n">
        <v>414.73505691</v>
      </c>
      <c r="N65" s="20" t="n">
        <v>7.68968644</v>
      </c>
      <c r="O65" s="18" t="n">
        <v>414.34900799</v>
      </c>
      <c r="P65" s="20" t="n">
        <v>10.54513245</v>
      </c>
      <c r="Q65" s="18" t="s">
        <v>404</v>
      </c>
      <c r="R65" s="20" t="s">
        <v>404</v>
      </c>
      <c r="S65" s="18" t="s">
        <v>404</v>
      </c>
      <c r="T65" s="20" t="s">
        <v>404</v>
      </c>
      <c r="U65" s="18" t="n">
        <v>405.12688131</v>
      </c>
      <c r="V65" s="20" t="n">
        <v>8.64129475</v>
      </c>
      <c r="W65" s="18" t="s">
        <v>404</v>
      </c>
      <c r="X65" s="20" t="s">
        <v>404</v>
      </c>
      <c r="Y65" s="18" t="n">
        <v>441.50976598</v>
      </c>
      <c r="Z65" s="20" t="n">
        <v>17.53100117</v>
      </c>
    </row>
    <row r="66" spans="1:26">
      <c r="A66" s="15" t="s">
        <v>463</v>
      </c>
      <c r="B66" s="17" t="n">
        <v>5665</v>
      </c>
      <c r="C66" s="18">
        <f>(0.0/B66*100)</f>
        <v/>
      </c>
      <c r="D66" s="19" t="n">
        <v>5665</v>
      </c>
      <c r="E66" s="18" t="n">
        <v>390.17691153</v>
      </c>
      <c r="F66" s="20" t="n">
        <v>15.75358138</v>
      </c>
      <c r="G66" s="18" t="n">
        <v>429.33114407</v>
      </c>
      <c r="H66" s="20" t="n">
        <v>3.37087669</v>
      </c>
      <c r="I66" s="18" t="n">
        <v>419.94489854</v>
      </c>
      <c r="J66" s="20" t="n">
        <v>2.7434928</v>
      </c>
      <c r="K66" s="18" t="n">
        <v>406.80954386</v>
      </c>
      <c r="L66" s="20" t="n">
        <v>2.86116583</v>
      </c>
      <c r="M66" s="18" t="n">
        <v>426.26055979</v>
      </c>
      <c r="N66" s="20" t="n">
        <v>4.12110529</v>
      </c>
      <c r="O66" s="18" t="n">
        <v>400.31939241</v>
      </c>
      <c r="P66" s="20" t="n">
        <v>4.4285651</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388.70901145</v>
      </c>
      <c r="F67" s="20" t="n">
        <v>10.69685603</v>
      </c>
      <c r="G67" s="18" t="n">
        <v>394.28243443</v>
      </c>
      <c r="H67" s="20" t="n">
        <v>8.207916900000001</v>
      </c>
      <c r="I67" s="18" t="n">
        <v>382.68350117</v>
      </c>
      <c r="J67" s="20" t="n">
        <v>5.75540032</v>
      </c>
      <c r="K67" s="18" t="n">
        <v>389.42641061</v>
      </c>
      <c r="L67" s="20" t="n">
        <v>5.71470183</v>
      </c>
      <c r="M67" s="18" t="n">
        <v>377.45699567</v>
      </c>
      <c r="N67" s="20" t="n">
        <v>10.75976541</v>
      </c>
      <c r="O67" s="18" t="n">
        <v>370.68391677</v>
      </c>
      <c r="P67" s="20" t="n">
        <v>15.82725787</v>
      </c>
      <c r="Q67" s="18" t="s">
        <v>404</v>
      </c>
      <c r="R67" s="20" t="s">
        <v>404</v>
      </c>
      <c r="S67" s="18" t="s">
        <v>404</v>
      </c>
      <c r="T67" s="20" t="s">
        <v>404</v>
      </c>
      <c r="U67" s="18" t="s">
        <v>404</v>
      </c>
      <c r="V67" s="20" t="s">
        <v>404</v>
      </c>
      <c r="W67" s="18" t="s">
        <v>404</v>
      </c>
      <c r="X67" s="20" t="s">
        <v>404</v>
      </c>
      <c r="Y67" s="18" t="n">
        <v>391.91634863</v>
      </c>
      <c r="Z67" s="20" t="n">
        <v>15.57094974</v>
      </c>
    </row>
    <row r="68" spans="1:26">
      <c r="A68" s="15" t="s">
        <v>465</v>
      </c>
      <c r="B68" s="17" t="n">
        <v>12083</v>
      </c>
      <c r="C68" s="18">
        <f>(0.0/B68*100)</f>
        <v/>
      </c>
      <c r="D68" s="19" t="n">
        <v>12083</v>
      </c>
      <c r="E68" s="18" t="n">
        <v>424.39799319</v>
      </c>
      <c r="F68" s="20" t="n">
        <v>3.35380314</v>
      </c>
      <c r="G68" s="18" t="n">
        <v>399.90980892</v>
      </c>
      <c r="H68" s="20" t="n">
        <v>2.08461301</v>
      </c>
      <c r="I68" s="18" t="n">
        <v>418.04469836</v>
      </c>
      <c r="J68" s="20" t="n">
        <v>2.4590207</v>
      </c>
      <c r="K68" s="18" t="n">
        <v>394.2514491</v>
      </c>
      <c r="L68" s="20" t="n">
        <v>1.92785374</v>
      </c>
      <c r="M68" s="18" t="n">
        <v>362.17662912</v>
      </c>
      <c r="N68" s="20" t="n">
        <v>2.962369</v>
      </c>
      <c r="O68" s="18" t="n">
        <v>415.60515448</v>
      </c>
      <c r="P68" s="20" t="n">
        <v>4.7847269</v>
      </c>
      <c r="Q68" s="18" t="s">
        <v>404</v>
      </c>
      <c r="R68" s="20" t="s">
        <v>404</v>
      </c>
      <c r="S68" s="18" t="s">
        <v>404</v>
      </c>
      <c r="T68" s="20" t="s">
        <v>404</v>
      </c>
      <c r="U68" s="18" t="s">
        <v>404</v>
      </c>
      <c r="V68" s="20" t="s">
        <v>404</v>
      </c>
      <c r="W68" s="18" t="s">
        <v>404</v>
      </c>
      <c r="X68" s="20" t="s">
        <v>404</v>
      </c>
      <c r="Y68" s="18" t="n">
        <v>411.6889476</v>
      </c>
      <c r="Z68" s="20" t="n">
        <v>7.39405826</v>
      </c>
    </row>
    <row r="69" spans="1:26">
      <c r="A69" s="15" t="s">
        <v>466</v>
      </c>
      <c r="B69" s="17" t="n">
        <v>4876</v>
      </c>
      <c r="C69" s="18">
        <f>(0.0/B69*100)</f>
        <v/>
      </c>
      <c r="D69" s="19" t="n">
        <v>4876</v>
      </c>
      <c r="E69" s="18" t="n">
        <v>426.24322176</v>
      </c>
      <c r="F69" s="20" t="n">
        <v>14.35471152</v>
      </c>
      <c r="G69" s="18" t="n">
        <v>449.85787966</v>
      </c>
      <c r="H69" s="20" t="n">
        <v>9.781248160000001</v>
      </c>
      <c r="I69" s="18" t="n">
        <v>448.52604693</v>
      </c>
      <c r="J69" s="20" t="n">
        <v>9.407092219999999</v>
      </c>
      <c r="K69" s="18" t="n">
        <v>444.33324638</v>
      </c>
      <c r="L69" s="20" t="n">
        <v>6.92788116</v>
      </c>
      <c r="M69" s="18" t="n">
        <v>413.18377071</v>
      </c>
      <c r="N69" s="20" t="n">
        <v>12.86369371</v>
      </c>
      <c r="O69" s="18" t="n">
        <v>456.95288302</v>
      </c>
      <c r="P69" s="20" t="n">
        <v>14.29884034</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n">
        <v>494.53746677</v>
      </c>
      <c r="F70" s="20" t="n">
        <v>12.62281109</v>
      </c>
      <c r="G70" s="18" t="n">
        <v>502.27039781</v>
      </c>
      <c r="H70" s="20" t="n">
        <v>6.85504788</v>
      </c>
      <c r="I70" s="18" t="n">
        <v>494.25913288</v>
      </c>
      <c r="J70" s="20" t="n">
        <v>5.07125228</v>
      </c>
      <c r="K70" s="18" t="n">
        <v>489.73440073</v>
      </c>
      <c r="L70" s="20" t="n">
        <v>5.37200464</v>
      </c>
      <c r="M70" s="18" t="n">
        <v>492.64252279</v>
      </c>
      <c r="N70" s="20" t="n">
        <v>8.785618769999999</v>
      </c>
      <c r="O70" s="18" t="n">
        <v>497.41376319</v>
      </c>
      <c r="P70" s="20" t="n">
        <v>7.35835885</v>
      </c>
      <c r="Q70" s="18" t="s">
        <v>404</v>
      </c>
      <c r="R70" s="20" t="s">
        <v>404</v>
      </c>
      <c r="S70" s="18" t="s">
        <v>404</v>
      </c>
      <c r="T70" s="20" t="s">
        <v>404</v>
      </c>
      <c r="U70" s="18" t="s">
        <v>404</v>
      </c>
      <c r="V70" s="20" t="s">
        <v>404</v>
      </c>
      <c r="W70" s="18" t="s">
        <v>404</v>
      </c>
      <c r="X70" s="20" t="s">
        <v>404</v>
      </c>
      <c r="Y70" s="18" t="n">
        <v>478.47014376</v>
      </c>
      <c r="Z70" s="20" t="n">
        <v>10.16483342</v>
      </c>
    </row>
    <row r="71" spans="1:26">
      <c r="A71" s="15" t="s">
        <v>468</v>
      </c>
      <c r="B71" s="17" t="n">
        <v>6115</v>
      </c>
      <c r="C71" s="18">
        <f>(0.0/B71*100)</f>
        <v/>
      </c>
      <c r="D71" s="19" t="n">
        <v>6115</v>
      </c>
      <c r="E71" s="18" t="s">
        <v>404</v>
      </c>
      <c r="F71" s="20" t="s">
        <v>404</v>
      </c>
      <c r="G71" s="18" t="n">
        <v>567.70245216</v>
      </c>
      <c r="H71" s="20" t="n">
        <v>2.43966928</v>
      </c>
      <c r="I71" s="18" t="n">
        <v>567.47635043</v>
      </c>
      <c r="J71" s="20" t="n">
        <v>2.21949577</v>
      </c>
      <c r="K71" s="18" t="n">
        <v>556.08248699</v>
      </c>
      <c r="L71" s="20" t="n">
        <v>2.93392295</v>
      </c>
      <c r="M71" s="18" t="n">
        <v>566.87563554</v>
      </c>
      <c r="N71" s="20" t="n">
        <v>6.59332054</v>
      </c>
      <c r="O71" s="18" t="n">
        <v>559.38396201</v>
      </c>
      <c r="P71" s="20" t="n">
        <v>5.39189276</v>
      </c>
      <c r="Q71" s="18" t="s">
        <v>404</v>
      </c>
      <c r="R71" s="20" t="s">
        <v>404</v>
      </c>
      <c r="S71" s="18" t="s">
        <v>404</v>
      </c>
      <c r="T71" s="20" t="s">
        <v>404</v>
      </c>
      <c r="U71" s="18" t="s">
        <v>404</v>
      </c>
      <c r="V71" s="20" t="s">
        <v>404</v>
      </c>
      <c r="W71" s="18" t="s">
        <v>404</v>
      </c>
      <c r="X71" s="20" t="s">
        <v>404</v>
      </c>
      <c r="Y71" s="18" t="n">
        <v>542.52314795</v>
      </c>
      <c r="Z71" s="20" t="n">
        <v>10.53846752</v>
      </c>
    </row>
    <row r="72" spans="1:26">
      <c r="A72" s="15" t="s">
        <v>469</v>
      </c>
      <c r="B72" s="17" t="n">
        <v>7708</v>
      </c>
      <c r="C72" s="18">
        <f>(0.0/B72*100)</f>
        <v/>
      </c>
      <c r="D72" s="19" t="n">
        <v>7708</v>
      </c>
      <c r="E72" s="18" t="n">
        <v>540.7031894199999</v>
      </c>
      <c r="F72" s="20" t="n">
        <v>13.50621698</v>
      </c>
      <c r="G72" s="18" t="n">
        <v>533.75082666</v>
      </c>
      <c r="H72" s="20" t="n">
        <v>8.99107225</v>
      </c>
      <c r="I72" s="18" t="n">
        <v>551.5303216999999</v>
      </c>
      <c r="J72" s="20" t="n">
        <v>8.778609250000001</v>
      </c>
      <c r="K72" s="18" t="n">
        <v>537.05393004</v>
      </c>
      <c r="L72" s="20" t="n">
        <v>7.41871824</v>
      </c>
      <c r="M72" s="18" t="n">
        <v>545.69433802</v>
      </c>
      <c r="N72" s="20" t="n">
        <v>16.73172257</v>
      </c>
      <c r="O72" s="18" t="n">
        <v>548.1719695100001</v>
      </c>
      <c r="P72" s="20" t="n">
        <v>13.98853278</v>
      </c>
      <c r="Q72" s="18" t="s">
        <v>404</v>
      </c>
      <c r="R72" s="20" t="s">
        <v>404</v>
      </c>
      <c r="S72" s="18" t="s">
        <v>404</v>
      </c>
      <c r="T72" s="20" t="s">
        <v>404</v>
      </c>
      <c r="U72" s="18" t="s">
        <v>404</v>
      </c>
      <c r="V72" s="20" t="s">
        <v>404</v>
      </c>
      <c r="W72" s="18" t="s">
        <v>404</v>
      </c>
      <c r="X72" s="20" t="s">
        <v>404</v>
      </c>
      <c r="Y72" s="18" t="n">
        <v>543.14362507</v>
      </c>
      <c r="Z72" s="20" t="n">
        <v>26.63977958</v>
      </c>
    </row>
    <row r="73" spans="1:26">
      <c r="A73" s="15" t="s">
        <v>470</v>
      </c>
      <c r="B73" s="17" t="n">
        <v>8249</v>
      </c>
      <c r="C73" s="18">
        <f>(0.0/B73*100)</f>
        <v/>
      </c>
      <c r="D73" s="19" t="n">
        <v>8249</v>
      </c>
      <c r="E73" s="18" t="n">
        <v>404.18893383</v>
      </c>
      <c r="F73" s="20" t="n">
        <v>22.55633417</v>
      </c>
      <c r="G73" s="18" t="n">
        <v>423.19878272</v>
      </c>
      <c r="H73" s="20" t="n">
        <v>9.053939229999999</v>
      </c>
      <c r="I73" s="18" t="n">
        <v>412.69922516</v>
      </c>
      <c r="J73" s="20" t="n">
        <v>9.31087398</v>
      </c>
      <c r="K73" s="18" t="n">
        <v>412.50280018</v>
      </c>
      <c r="L73" s="20" t="n">
        <v>5.84163569</v>
      </c>
      <c r="M73" s="18" t="n">
        <v>423.75729354</v>
      </c>
      <c r="N73" s="20" t="n">
        <v>9.60179679</v>
      </c>
      <c r="O73" s="18" t="n">
        <v>412.20067537</v>
      </c>
      <c r="P73" s="20" t="n">
        <v>9.490649660000001</v>
      </c>
      <c r="Q73" s="18" t="s">
        <v>404</v>
      </c>
      <c r="R73" s="20" t="s">
        <v>404</v>
      </c>
      <c r="S73" s="18" t="s">
        <v>404</v>
      </c>
      <c r="T73" s="20" t="s">
        <v>404</v>
      </c>
      <c r="U73" s="18" t="s">
        <v>404</v>
      </c>
      <c r="V73" s="20" t="s">
        <v>404</v>
      </c>
      <c r="W73" s="18" t="s">
        <v>404</v>
      </c>
      <c r="X73" s="20" t="s">
        <v>404</v>
      </c>
      <c r="Y73" s="18" t="n">
        <v>407.89787394</v>
      </c>
      <c r="Z73" s="20" t="n">
        <v>14.94366428</v>
      </c>
    </row>
    <row r="74" spans="1:26">
      <c r="A74" s="15" t="s">
        <v>471</v>
      </c>
      <c r="B74" s="17" t="n">
        <v>4692</v>
      </c>
      <c r="C74" s="18">
        <f>(484.0/B74*100)</f>
        <v/>
      </c>
      <c r="D74" s="19" t="n">
        <v>4208</v>
      </c>
      <c r="E74" s="18" t="n">
        <v>385.76276183</v>
      </c>
      <c r="F74" s="20" t="n">
        <v>6.18537369</v>
      </c>
      <c r="G74" s="18" t="n">
        <v>441.12253034</v>
      </c>
      <c r="H74" s="20" t="n">
        <v>3.78315925</v>
      </c>
      <c r="I74" s="18" t="n">
        <v>419.40402485</v>
      </c>
      <c r="J74" s="20" t="n">
        <v>3.48418076</v>
      </c>
      <c r="K74" s="18" t="n">
        <v>402.72250695</v>
      </c>
      <c r="L74" s="20" t="n">
        <v>2.98698537</v>
      </c>
      <c r="M74" s="18" t="n">
        <v>415.20530143</v>
      </c>
      <c r="N74" s="20" t="n">
        <v>2.77225496</v>
      </c>
      <c r="O74" s="18" t="n">
        <v>433.27890897</v>
      </c>
      <c r="P74" s="20" t="n">
        <v>4.2028355</v>
      </c>
      <c r="Q74" s="18" t="s">
        <v>404</v>
      </c>
      <c r="R74" s="20" t="s">
        <v>404</v>
      </c>
      <c r="S74" s="18" t="s">
        <v>404</v>
      </c>
      <c r="T74" s="20" t="s">
        <v>404</v>
      </c>
      <c r="U74" s="18" t="s">
        <v>404</v>
      </c>
      <c r="V74" s="20" t="s">
        <v>404</v>
      </c>
      <c r="W74" s="18" t="s">
        <v>404</v>
      </c>
      <c r="X74" s="20" t="s">
        <v>404</v>
      </c>
      <c r="Y74" s="18" t="n">
        <v>357.7766315</v>
      </c>
      <c r="Z74" s="20" t="n">
        <v>8.21038356</v>
      </c>
    </row>
    <row r="75" spans="1:26">
      <c r="A75" s="15" t="s">
        <v>472</v>
      </c>
      <c r="B75" s="17" t="n">
        <v>5375</v>
      </c>
      <c r="C75" s="18">
        <f>(483.0/B75*100)</f>
        <v/>
      </c>
      <c r="D75" s="19" t="n">
        <v>4892</v>
      </c>
      <c r="E75" s="18" t="n">
        <v>366.31760971</v>
      </c>
      <c r="F75" s="20" t="n">
        <v>8.627571229999999</v>
      </c>
      <c r="G75" s="18" t="n">
        <v>372.81647591</v>
      </c>
      <c r="H75" s="20" t="n">
        <v>10.09997555</v>
      </c>
      <c r="I75" s="18" t="n">
        <v>378.83464201</v>
      </c>
      <c r="J75" s="20" t="n">
        <v>8.92466887</v>
      </c>
      <c r="K75" s="18" t="n">
        <v>353.03500241</v>
      </c>
      <c r="L75" s="20" t="n">
        <v>10.61701511</v>
      </c>
      <c r="M75" s="18" t="n">
        <v>366.00477304</v>
      </c>
      <c r="N75" s="20" t="n">
        <v>12.96923256</v>
      </c>
      <c r="O75" s="18" t="n">
        <v>348.23238367</v>
      </c>
      <c r="P75" s="20" t="n">
        <v>12.69492958</v>
      </c>
      <c r="Q75" s="18" t="s">
        <v>404</v>
      </c>
      <c r="R75" s="20" t="s">
        <v>404</v>
      </c>
      <c r="S75" s="18" t="s">
        <v>404</v>
      </c>
      <c r="T75" s="20" t="s">
        <v>404</v>
      </c>
      <c r="U75" s="18" t="s">
        <v>404</v>
      </c>
      <c r="V75" s="20" t="s">
        <v>404</v>
      </c>
      <c r="W75" s="18" t="s">
        <v>404</v>
      </c>
      <c r="X75" s="20" t="s">
        <v>404</v>
      </c>
      <c r="Y75" s="18" t="n">
        <v>361.93625029</v>
      </c>
      <c r="Z75" s="20" t="n">
        <v>21.60634027</v>
      </c>
    </row>
    <row r="76" spans="1:26">
      <c r="A76" s="15" t="s">
        <v>473</v>
      </c>
      <c r="B76" s="17" t="n">
        <v>14167</v>
      </c>
      <c r="C76" s="18">
        <f>(1400.0/B76*100)</f>
        <v/>
      </c>
      <c r="D76" s="19" t="n">
        <v>12767</v>
      </c>
      <c r="E76" s="18" t="n">
        <v>466.80480035</v>
      </c>
      <c r="F76" s="20" t="n">
        <v>14.11556014</v>
      </c>
      <c r="G76" s="18" t="n">
        <v>434.56646203</v>
      </c>
      <c r="H76" s="20" t="n">
        <v>6.08255653</v>
      </c>
      <c r="I76" s="18" t="n">
        <v>421.06627205</v>
      </c>
      <c r="J76" s="20" t="n">
        <v>5.52364139</v>
      </c>
      <c r="K76" s="18" t="n">
        <v>431.19878403</v>
      </c>
      <c r="L76" s="20" t="n">
        <v>7.27970103</v>
      </c>
      <c r="M76" s="18" t="n">
        <v>426.43363568</v>
      </c>
      <c r="N76" s="20" t="n">
        <v>8.30730483</v>
      </c>
      <c r="O76" s="18" t="n">
        <v>407.08615003</v>
      </c>
      <c r="P76" s="20" t="n">
        <v>9.36874119</v>
      </c>
      <c r="Q76" s="18" t="s">
        <v>404</v>
      </c>
      <c r="R76" s="20" t="s">
        <v>404</v>
      </c>
      <c r="S76" s="18" t="s">
        <v>404</v>
      </c>
      <c r="T76" s="20" t="s">
        <v>404</v>
      </c>
      <c r="U76" s="18" t="s">
        <v>404</v>
      </c>
      <c r="V76" s="20" t="s">
        <v>404</v>
      </c>
      <c r="W76" s="18" t="s">
        <v>404</v>
      </c>
      <c r="X76" s="20" t="s">
        <v>404</v>
      </c>
      <c r="Y76" s="18" t="n">
        <v>436.7240092</v>
      </c>
      <c r="Z76" s="20" t="n">
        <v>9.490630060000001</v>
      </c>
    </row>
    <row r="77" spans="1:26">
      <c r="A77" s="15" t="s">
        <v>474</v>
      </c>
      <c r="B77" s="17" t="n">
        <v>6062</v>
      </c>
      <c r="C77" s="18">
        <f>(0.0/B77*100)</f>
        <v/>
      </c>
      <c r="D77" s="19" t="n">
        <v>6062</v>
      </c>
      <c r="E77" s="18" t="n">
        <v>416.76501295</v>
      </c>
      <c r="F77" s="20" t="n">
        <v>16.67601456</v>
      </c>
      <c r="G77" s="18" t="n">
        <v>425.52515711</v>
      </c>
      <c r="H77" s="20" t="n">
        <v>9.78609509</v>
      </c>
      <c r="I77" s="18" t="n">
        <v>411.94223806</v>
      </c>
      <c r="J77" s="20" t="n">
        <v>8.222920350000001</v>
      </c>
      <c r="K77" s="18" t="n">
        <v>429.99120942</v>
      </c>
      <c r="L77" s="20" t="n">
        <v>7.73358903</v>
      </c>
      <c r="M77" s="18" t="n">
        <v>410.19515252</v>
      </c>
      <c r="N77" s="20" t="n">
        <v>5.67740578</v>
      </c>
      <c r="O77" s="18" t="n">
        <v>411.47786254</v>
      </c>
      <c r="P77" s="20" t="n">
        <v>13.40735375</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n">
        <v>449.71390553</v>
      </c>
      <c r="F78" s="20" t="n">
        <v>48.56991842</v>
      </c>
      <c r="G78" s="18" t="n">
        <v>487.90065946</v>
      </c>
      <c r="H78" s="20" t="n">
        <v>8.303497630000001</v>
      </c>
      <c r="I78" s="18" t="n">
        <v>492.54320483</v>
      </c>
      <c r="J78" s="20" t="n">
        <v>10.5263017</v>
      </c>
      <c r="K78" s="18" t="n">
        <v>504.43442367</v>
      </c>
      <c r="L78" s="20" t="n">
        <v>8.478141190000001</v>
      </c>
      <c r="M78" s="18" t="n">
        <v>487.86148274</v>
      </c>
      <c r="N78" s="20" t="n">
        <v>10.8001328</v>
      </c>
      <c r="O78" s="18" t="n">
        <v>519.19302641</v>
      </c>
      <c r="P78" s="20" t="n">
        <v>22.2059252</v>
      </c>
      <c r="Q78" s="18" t="s">
        <v>404</v>
      </c>
      <c r="R78" s="20" t="s">
        <v>404</v>
      </c>
      <c r="S78" s="18" t="s">
        <v>404</v>
      </c>
      <c r="T78" s="20" t="s">
        <v>404</v>
      </c>
      <c r="U78" s="18" t="s">
        <v>404</v>
      </c>
      <c r="V78" s="20" t="s">
        <v>404</v>
      </c>
      <c r="W78" s="18" t="n">
        <v>467.32323333</v>
      </c>
      <c r="X78" s="20" t="n">
        <v>10.81409028</v>
      </c>
      <c r="Y78" s="18" t="s">
        <v>404</v>
      </c>
      <c r="Z78" s="20" t="s">
        <v>404</v>
      </c>
    </row>
    <row customHeight="1" ht="25" r="79" spans="1:26">
      <c r="A79" s="15" t="s">
        <v>476</v>
      </c>
      <c r="B79" s="17" t="n">
        <v>1657</v>
      </c>
      <c r="C79" s="18">
        <f>(21.0/B79*100)</f>
        <v/>
      </c>
      <c r="D79" s="19" t="n">
        <v>1636</v>
      </c>
      <c r="E79" s="18" t="n">
        <v>486.36113603</v>
      </c>
      <c r="F79" s="20" t="n">
        <v>18.14675215</v>
      </c>
      <c r="G79" s="18" t="n">
        <v>476.14848942</v>
      </c>
      <c r="H79" s="20" t="n">
        <v>19.01405636</v>
      </c>
      <c r="I79" s="18" t="n">
        <v>420.84075734</v>
      </c>
      <c r="J79" s="20" t="n">
        <v>16.92525802</v>
      </c>
      <c r="K79" s="18" t="n">
        <v>449.22485051</v>
      </c>
      <c r="L79" s="20" t="n">
        <v>12.00177981</v>
      </c>
      <c r="M79" s="18" t="n">
        <v>428.10737167</v>
      </c>
      <c r="N79" s="20" t="n">
        <v>27.30372267</v>
      </c>
      <c r="O79" s="18" t="n">
        <v>385.3906486</v>
      </c>
      <c r="P79" s="20" t="n">
        <v>24.94474538</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n">
        <v>476.49933209</v>
      </c>
      <c r="F80" s="20" t="n">
        <v>21.55295802</v>
      </c>
      <c r="G80" s="18" t="n">
        <v>450.87714454</v>
      </c>
      <c r="H80" s="20" t="n">
        <v>12.25077044</v>
      </c>
      <c r="I80" s="18" t="n">
        <v>459.86491991</v>
      </c>
      <c r="J80" s="20" t="n">
        <v>9.81718328</v>
      </c>
      <c r="K80" s="18" t="n">
        <v>460.38284533</v>
      </c>
      <c r="L80" s="20" t="n">
        <v>8.236653499999999</v>
      </c>
      <c r="M80" s="18" t="n">
        <v>468.59173672</v>
      </c>
      <c r="N80" s="20" t="n">
        <v>9.666159990000001</v>
      </c>
      <c r="O80" s="18" t="n">
        <v>456.14983808</v>
      </c>
      <c r="P80" s="20" t="n">
        <v>9.57770378</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466.93484302</v>
      </c>
      <c r="H81" s="20" t="n">
        <v>15.28590518</v>
      </c>
      <c r="I81" s="18" t="n">
        <v>448.51897693</v>
      </c>
      <c r="J81" s="20" t="n">
        <v>6.86400815</v>
      </c>
      <c r="K81" s="18" t="n">
        <v>439.21127812</v>
      </c>
      <c r="L81" s="20" t="n">
        <v>6.42980324</v>
      </c>
      <c r="M81" s="18" t="n">
        <v>457.05855212</v>
      </c>
      <c r="N81" s="20" t="n">
        <v>9.254519609999999</v>
      </c>
      <c r="O81" s="18" t="n">
        <v>432.30837831</v>
      </c>
      <c r="P81" s="20" t="n">
        <v>6.88550501</v>
      </c>
      <c r="Q81" s="18" t="s">
        <v>404</v>
      </c>
      <c r="R81" s="20" t="s">
        <v>404</v>
      </c>
      <c r="S81" s="18" t="s">
        <v>404</v>
      </c>
      <c r="T81" s="20" t="s">
        <v>404</v>
      </c>
      <c r="U81" s="18" t="s">
        <v>404</v>
      </c>
      <c r="V81" s="20" t="s">
        <v>404</v>
      </c>
      <c r="W81" s="18" t="s">
        <v>404</v>
      </c>
      <c r="X81" s="20" t="s">
        <v>404</v>
      </c>
      <c r="Y81" s="18" t="n">
        <v>439.4965109</v>
      </c>
      <c r="Z81" s="20" t="n">
        <v>14.06869307</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542</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501.01768001</v>
      </c>
      <c r="F7" s="20" t="n">
        <v>11.48988121</v>
      </c>
      <c r="G7" s="18" t="n">
        <v>508.28074544</v>
      </c>
      <c r="H7" s="20" t="n">
        <v>7.84739805</v>
      </c>
      <c r="I7" s="18" t="n">
        <v>508.80582809</v>
      </c>
      <c r="J7" s="20" t="n">
        <v>5.21896512</v>
      </c>
      <c r="K7" s="18" t="n">
        <v>492.36242275</v>
      </c>
      <c r="L7" s="20" t="n">
        <v>4.00579082</v>
      </c>
      <c r="M7" s="18" t="n">
        <v>497.04593822</v>
      </c>
      <c r="N7" s="20" t="n">
        <v>3.76811238</v>
      </c>
      <c r="O7" s="18" t="n">
        <v>486.51800473</v>
      </c>
      <c r="P7" s="20" t="n">
        <v>4.86835667</v>
      </c>
      <c r="Q7" s="18" t="s">
        <v>404</v>
      </c>
      <c r="R7" s="20" t="s">
        <v>404</v>
      </c>
      <c r="S7" s="18" t="s">
        <v>404</v>
      </c>
      <c r="T7" s="20" t="s">
        <v>404</v>
      </c>
      <c r="U7" s="18" t="s">
        <v>404</v>
      </c>
      <c r="V7" s="20" t="s">
        <v>404</v>
      </c>
      <c r="W7" s="18" t="s">
        <v>404</v>
      </c>
      <c r="X7" s="20" t="s">
        <v>404</v>
      </c>
      <c r="Y7" s="18" t="n">
        <v>474.17054072</v>
      </c>
      <c r="Z7" s="20" t="n">
        <v>8.01058452</v>
      </c>
    </row>
    <row r="8" spans="1:26">
      <c r="A8" s="15" t="s">
        <v>405</v>
      </c>
      <c r="B8" s="17" t="n">
        <v>7007</v>
      </c>
      <c r="C8" s="18">
        <f>(0.0/B8*100)</f>
        <v/>
      </c>
      <c r="D8" s="19" t="n">
        <v>7007</v>
      </c>
      <c r="E8" s="18" t="n">
        <v>481.91422061</v>
      </c>
      <c r="F8" s="20" t="n">
        <v>39.07941995</v>
      </c>
      <c r="G8" s="18" t="n">
        <v>501.22285511</v>
      </c>
      <c r="H8" s="20" t="n">
        <v>11.52199139</v>
      </c>
      <c r="I8" s="18" t="n">
        <v>522.04474286</v>
      </c>
      <c r="J8" s="20" t="n">
        <v>6.5379017</v>
      </c>
      <c r="K8" s="18" t="n">
        <v>502.22700675</v>
      </c>
      <c r="L8" s="20" t="n">
        <v>7.54310155</v>
      </c>
      <c r="M8" s="18" t="n">
        <v>485.37862932</v>
      </c>
      <c r="N8" s="20" t="n">
        <v>10.76714649</v>
      </c>
      <c r="O8" s="18" t="n">
        <v>470.99091257</v>
      </c>
      <c r="P8" s="20" t="n">
        <v>13.6776198</v>
      </c>
      <c r="Q8" s="18" t="s">
        <v>404</v>
      </c>
      <c r="R8" s="20" t="s">
        <v>404</v>
      </c>
      <c r="S8" s="18" t="s">
        <v>404</v>
      </c>
      <c r="T8" s="20" t="s">
        <v>404</v>
      </c>
      <c r="U8" s="18" t="s">
        <v>404</v>
      </c>
      <c r="V8" s="20" t="s">
        <v>404</v>
      </c>
      <c r="W8" s="18" t="s">
        <v>404</v>
      </c>
      <c r="X8" s="20" t="s">
        <v>404</v>
      </c>
      <c r="Y8" s="18" t="n">
        <v>472.99944036</v>
      </c>
      <c r="Z8" s="20" t="n">
        <v>21.39482756</v>
      </c>
    </row>
    <row r="9" spans="1:26">
      <c r="A9" s="15" t="s">
        <v>406</v>
      </c>
      <c r="B9" s="17" t="n">
        <v>9651</v>
      </c>
      <c r="C9" s="18">
        <f>(200.0/B9*100)</f>
        <v/>
      </c>
      <c r="D9" s="19" t="n">
        <v>9451</v>
      </c>
      <c r="E9" s="18" t="s">
        <v>404</v>
      </c>
      <c r="F9" s="20" t="s">
        <v>404</v>
      </c>
      <c r="G9" s="18" t="n">
        <v>486.82274714</v>
      </c>
      <c r="H9" s="20" t="n">
        <v>20.95688827</v>
      </c>
      <c r="I9" s="18" t="n">
        <v>513.36362587</v>
      </c>
      <c r="J9" s="20" t="n">
        <v>11.15602152</v>
      </c>
      <c r="K9" s="18" t="n">
        <v>527.39479226</v>
      </c>
      <c r="L9" s="20" t="n">
        <v>8.188768230000001</v>
      </c>
      <c r="M9" s="18" t="n">
        <v>508.75839951</v>
      </c>
      <c r="N9" s="20" t="n">
        <v>6.91453384</v>
      </c>
      <c r="O9" s="18" t="n">
        <v>499.4565816</v>
      </c>
      <c r="P9" s="20" t="n">
        <v>7.51239242</v>
      </c>
      <c r="Q9" s="18" t="s">
        <v>404</v>
      </c>
      <c r="R9" s="20" t="s">
        <v>404</v>
      </c>
      <c r="S9" s="18" t="s">
        <v>404</v>
      </c>
      <c r="T9" s="20" t="s">
        <v>404</v>
      </c>
      <c r="U9" s="18" t="s">
        <v>404</v>
      </c>
      <c r="V9" s="20" t="s">
        <v>404</v>
      </c>
      <c r="W9" s="18" t="s">
        <v>404</v>
      </c>
      <c r="X9" s="20" t="s">
        <v>404</v>
      </c>
      <c r="Y9" s="18" t="n">
        <v>480.92697854</v>
      </c>
      <c r="Z9" s="20" t="n">
        <v>12.97857819</v>
      </c>
    </row>
    <row r="10" spans="1:26">
      <c r="A10" s="15" t="s">
        <v>407</v>
      </c>
      <c r="B10" s="17" t="n">
        <v>20058</v>
      </c>
      <c r="C10" s="18">
        <f>(2798.0/B10*100)</f>
        <v/>
      </c>
      <c r="D10" s="19" t="n">
        <v>17260</v>
      </c>
      <c r="E10" s="18" t="n">
        <v>484.20662308</v>
      </c>
      <c r="F10" s="20" t="n">
        <v>10.62243576</v>
      </c>
      <c r="G10" s="18" t="n">
        <v>534.47665719</v>
      </c>
      <c r="H10" s="20" t="n">
        <v>12.28016645</v>
      </c>
      <c r="I10" s="18" t="n">
        <v>512.39374049</v>
      </c>
      <c r="J10" s="20" t="n">
        <v>7.23017631</v>
      </c>
      <c r="K10" s="18" t="n">
        <v>523.29588726</v>
      </c>
      <c r="L10" s="20" t="n">
        <v>6.83258194</v>
      </c>
      <c r="M10" s="18" t="n">
        <v>510.85628962</v>
      </c>
      <c r="N10" s="20" t="n">
        <v>4.97511562</v>
      </c>
      <c r="O10" s="18" t="n">
        <v>514.6137437899999</v>
      </c>
      <c r="P10" s="20" t="n">
        <v>3.92106195</v>
      </c>
      <c r="Q10" s="18" t="s">
        <v>404</v>
      </c>
      <c r="R10" s="20" t="s">
        <v>404</v>
      </c>
      <c r="S10" s="18" t="s">
        <v>404</v>
      </c>
      <c r="T10" s="20" t="s">
        <v>404</v>
      </c>
      <c r="U10" s="18" t="s">
        <v>404</v>
      </c>
      <c r="V10" s="20" t="s">
        <v>404</v>
      </c>
      <c r="W10" s="18" t="s">
        <v>404</v>
      </c>
      <c r="X10" s="20" t="s">
        <v>404</v>
      </c>
      <c r="Y10" s="18" t="n">
        <v>537.33426635</v>
      </c>
      <c r="Z10" s="20" t="n">
        <v>11.37916111</v>
      </c>
    </row>
    <row r="11" spans="1:26">
      <c r="A11" s="15" t="s">
        <v>408</v>
      </c>
      <c r="B11" s="17" t="n">
        <v>7053</v>
      </c>
      <c r="C11" s="18">
        <f>(137.0/B11*100)</f>
        <v/>
      </c>
      <c r="D11" s="19" t="n">
        <v>6916</v>
      </c>
      <c r="E11" s="18" t="n">
        <v>426.50950597</v>
      </c>
      <c r="F11" s="20" t="n">
        <v>18.0050072</v>
      </c>
      <c r="G11" s="18" t="n">
        <v>445.90078555</v>
      </c>
      <c r="H11" s="20" t="n">
        <v>11.73420764</v>
      </c>
      <c r="I11" s="18" t="n">
        <v>436.95997176</v>
      </c>
      <c r="J11" s="20" t="n">
        <v>11.77154846</v>
      </c>
      <c r="K11" s="18" t="n">
        <v>418.30242277</v>
      </c>
      <c r="L11" s="20" t="n">
        <v>5.98817633</v>
      </c>
      <c r="M11" s="18" t="n">
        <v>420.11880669</v>
      </c>
      <c r="N11" s="20" t="n">
        <v>6.49717712</v>
      </c>
      <c r="O11" s="18" t="n">
        <v>425.15928299</v>
      </c>
      <c r="P11" s="20" t="n">
        <v>10.14134029</v>
      </c>
      <c r="Q11" s="18" t="s">
        <v>404</v>
      </c>
      <c r="R11" s="20" t="s">
        <v>404</v>
      </c>
      <c r="S11" s="18" t="s">
        <v>404</v>
      </c>
      <c r="T11" s="20" t="s">
        <v>404</v>
      </c>
      <c r="U11" s="18" t="s">
        <v>404</v>
      </c>
      <c r="V11" s="20" t="s">
        <v>404</v>
      </c>
      <c r="W11" s="18" t="s">
        <v>404</v>
      </c>
      <c r="X11" s="20" t="s">
        <v>404</v>
      </c>
      <c r="Y11" s="18" t="n">
        <v>408.6800157</v>
      </c>
      <c r="Z11" s="20" t="n">
        <v>18.93224515</v>
      </c>
    </row>
    <row r="12" spans="1:26">
      <c r="A12" s="15" t="s">
        <v>409</v>
      </c>
      <c r="B12" s="17" t="n">
        <v>6894</v>
      </c>
      <c r="C12" s="18">
        <f>(106.0/B12*100)</f>
        <v/>
      </c>
      <c r="D12" s="19" t="n">
        <v>6788</v>
      </c>
      <c r="E12" s="18" t="n">
        <v>559.6220554499999</v>
      </c>
      <c r="F12" s="20" t="n">
        <v>11.6582095</v>
      </c>
      <c r="G12" s="18" t="n">
        <v>499.21484069</v>
      </c>
      <c r="H12" s="20" t="n">
        <v>18.64761523</v>
      </c>
      <c r="I12" s="18" t="n">
        <v>495.45413426</v>
      </c>
      <c r="J12" s="20" t="n">
        <v>8.22254639</v>
      </c>
      <c r="K12" s="18" t="n">
        <v>500.3359432</v>
      </c>
      <c r="L12" s="20" t="n">
        <v>4.54645409</v>
      </c>
      <c r="M12" s="18" t="n">
        <v>495.83198616</v>
      </c>
      <c r="N12" s="20" t="n">
        <v>6.52705404</v>
      </c>
      <c r="O12" s="18" t="n">
        <v>474.52489679</v>
      </c>
      <c r="P12" s="20" t="n">
        <v>6.70309351</v>
      </c>
      <c r="Q12" s="18" t="s">
        <v>404</v>
      </c>
      <c r="R12" s="20" t="s">
        <v>404</v>
      </c>
      <c r="S12" s="18" t="s">
        <v>404</v>
      </c>
      <c r="T12" s="20" t="s">
        <v>404</v>
      </c>
      <c r="U12" s="18" t="s">
        <v>404</v>
      </c>
      <c r="V12" s="20" t="s">
        <v>404</v>
      </c>
      <c r="W12" s="18" t="s">
        <v>404</v>
      </c>
      <c r="X12" s="20" t="s">
        <v>404</v>
      </c>
      <c r="Y12" s="18" t="n">
        <v>492.98373556</v>
      </c>
      <c r="Z12" s="20" t="n">
        <v>21.99418185</v>
      </c>
    </row>
    <row r="13" spans="1:26">
      <c r="A13" s="15" t="s">
        <v>410</v>
      </c>
      <c r="B13" s="17" t="n">
        <v>7161</v>
      </c>
      <c r="C13" s="18">
        <f>(1175.0/B13*100)</f>
        <v/>
      </c>
      <c r="D13" s="19" t="n">
        <v>5986</v>
      </c>
      <c r="E13" s="18" t="s">
        <v>404</v>
      </c>
      <c r="F13" s="20" t="s">
        <v>404</v>
      </c>
      <c r="G13" s="18" t="n">
        <v>511.49007117</v>
      </c>
      <c r="H13" s="20" t="n">
        <v>8.85036255</v>
      </c>
      <c r="I13" s="18" t="n">
        <v>511.68770048</v>
      </c>
      <c r="J13" s="20" t="n">
        <v>4.96825134</v>
      </c>
      <c r="K13" s="18" t="n">
        <v>511.28115193</v>
      </c>
      <c r="L13" s="20" t="n">
        <v>5.87631612</v>
      </c>
      <c r="M13" s="18" t="n">
        <v>510.07312825</v>
      </c>
      <c r="N13" s="20" t="n">
        <v>4.74665079</v>
      </c>
      <c r="O13" s="18" t="n">
        <v>509.89057176</v>
      </c>
      <c r="P13" s="20" t="n">
        <v>4.93057613</v>
      </c>
      <c r="Q13" s="18" t="s">
        <v>404</v>
      </c>
      <c r="R13" s="20" t="s">
        <v>404</v>
      </c>
      <c r="S13" s="18" t="s">
        <v>404</v>
      </c>
      <c r="T13" s="20" t="s">
        <v>404</v>
      </c>
      <c r="U13" s="18" t="s">
        <v>404</v>
      </c>
      <c r="V13" s="20" t="s">
        <v>404</v>
      </c>
      <c r="W13" s="18" t="s">
        <v>404</v>
      </c>
      <c r="X13" s="20" t="s">
        <v>404</v>
      </c>
      <c r="Y13" s="18" t="n">
        <v>508.32093953</v>
      </c>
      <c r="Z13" s="20" t="n">
        <v>6.45458014</v>
      </c>
    </row>
    <row r="14" spans="1:26">
      <c r="A14" s="15" t="s">
        <v>411</v>
      </c>
      <c r="B14" s="17" t="n">
        <v>5587</v>
      </c>
      <c r="C14" s="18">
        <f>(0.0/B14*100)</f>
        <v/>
      </c>
      <c r="D14" s="19" t="n">
        <v>5587</v>
      </c>
      <c r="E14" s="18" t="n">
        <v>504.4037344</v>
      </c>
      <c r="F14" s="20" t="n">
        <v>20.00102934</v>
      </c>
      <c r="G14" s="18" t="n">
        <v>531.21728411</v>
      </c>
      <c r="H14" s="20" t="n">
        <v>6.96159241</v>
      </c>
      <c r="I14" s="18" t="n">
        <v>521.8382679600001</v>
      </c>
      <c r="J14" s="20" t="n">
        <v>4.83411685</v>
      </c>
      <c r="K14" s="18" t="n">
        <v>522.4861987199999</v>
      </c>
      <c r="L14" s="20" t="n">
        <v>3.99665001</v>
      </c>
      <c r="M14" s="18" t="n">
        <v>520.76609131</v>
      </c>
      <c r="N14" s="20" t="n">
        <v>4.17066077</v>
      </c>
      <c r="O14" s="18" t="n">
        <v>502.38034294</v>
      </c>
      <c r="P14" s="20" t="n">
        <v>4.89574522</v>
      </c>
      <c r="Q14" s="18" t="s">
        <v>404</v>
      </c>
      <c r="R14" s="20" t="s">
        <v>404</v>
      </c>
      <c r="S14" s="18" t="s">
        <v>404</v>
      </c>
      <c r="T14" s="20" t="s">
        <v>404</v>
      </c>
      <c r="U14" s="18" t="s">
        <v>404</v>
      </c>
      <c r="V14" s="20" t="s">
        <v>404</v>
      </c>
      <c r="W14" s="18" t="s">
        <v>404</v>
      </c>
      <c r="X14" s="20" t="s">
        <v>404</v>
      </c>
      <c r="Y14" s="18" t="n">
        <v>527.08981353</v>
      </c>
      <c r="Z14" s="20" t="n">
        <v>15.42289302</v>
      </c>
    </row>
    <row r="15" spans="1:26">
      <c r="A15" s="15" t="s">
        <v>412</v>
      </c>
      <c r="B15" s="17" t="n">
        <v>5882</v>
      </c>
      <c r="C15" s="18">
        <f>(0.0/B15*100)</f>
        <v/>
      </c>
      <c r="D15" s="19" t="n">
        <v>5882</v>
      </c>
      <c r="E15" s="18" t="s">
        <v>404</v>
      </c>
      <c r="F15" s="20" t="s">
        <v>404</v>
      </c>
      <c r="G15" s="18" t="n">
        <v>509.85665601</v>
      </c>
      <c r="H15" s="20" t="n">
        <v>14.25584487</v>
      </c>
      <c r="I15" s="18" t="n">
        <v>515.88104203</v>
      </c>
      <c r="J15" s="20" t="n">
        <v>4.96328637</v>
      </c>
      <c r="K15" s="18" t="n">
        <v>516.83624618</v>
      </c>
      <c r="L15" s="20" t="n">
        <v>4.09155686</v>
      </c>
      <c r="M15" s="18" t="n">
        <v>505.45293362</v>
      </c>
      <c r="N15" s="20" t="n">
        <v>4.94709846</v>
      </c>
      <c r="O15" s="18" t="n">
        <v>506.69814949</v>
      </c>
      <c r="P15" s="20" t="n">
        <v>4.11522663</v>
      </c>
      <c r="Q15" s="18" t="s">
        <v>404</v>
      </c>
      <c r="R15" s="20" t="s">
        <v>404</v>
      </c>
      <c r="S15" s="18" t="s">
        <v>404</v>
      </c>
      <c r="T15" s="20" t="s">
        <v>404</v>
      </c>
      <c r="U15" s="18" t="s">
        <v>404</v>
      </c>
      <c r="V15" s="20" t="s">
        <v>404</v>
      </c>
      <c r="W15" s="18" t="s">
        <v>404</v>
      </c>
      <c r="X15" s="20" t="s">
        <v>404</v>
      </c>
      <c r="Y15" s="18" t="n">
        <v>533.00897233</v>
      </c>
      <c r="Z15" s="20" t="n">
        <v>17.59228493</v>
      </c>
    </row>
    <row r="16" spans="1:26">
      <c r="A16" s="15" t="s">
        <v>413</v>
      </c>
      <c r="B16" s="17" t="n">
        <v>6108</v>
      </c>
      <c r="C16" s="18">
        <f>(364.0/B16*100)</f>
        <v/>
      </c>
      <c r="D16" s="19" t="n">
        <v>5744</v>
      </c>
      <c r="E16" s="18" t="n">
        <v>463.23960496</v>
      </c>
      <c r="F16" s="20" t="n">
        <v>22.50466258</v>
      </c>
      <c r="G16" s="18" t="n">
        <v>505.88032819</v>
      </c>
      <c r="H16" s="20" t="n">
        <v>12.00741133</v>
      </c>
      <c r="I16" s="18" t="n">
        <v>496.05583016</v>
      </c>
      <c r="J16" s="20" t="n">
        <v>9.37926854</v>
      </c>
      <c r="K16" s="18" t="n">
        <v>502.99683015</v>
      </c>
      <c r="L16" s="20" t="n">
        <v>7.23157642</v>
      </c>
      <c r="M16" s="18" t="n">
        <v>485.88710706</v>
      </c>
      <c r="N16" s="20" t="n">
        <v>8.94699275</v>
      </c>
      <c r="O16" s="18" t="n">
        <v>493.16327264</v>
      </c>
      <c r="P16" s="20" t="n">
        <v>8.19523203</v>
      </c>
      <c r="Q16" s="18" t="s">
        <v>404</v>
      </c>
      <c r="R16" s="20" t="s">
        <v>404</v>
      </c>
      <c r="S16" s="18" t="s">
        <v>404</v>
      </c>
      <c r="T16" s="20" t="s">
        <v>404</v>
      </c>
      <c r="U16" s="18" t="s">
        <v>404</v>
      </c>
      <c r="V16" s="20" t="s">
        <v>404</v>
      </c>
      <c r="W16" s="18" t="s">
        <v>404</v>
      </c>
      <c r="X16" s="20" t="s">
        <v>404</v>
      </c>
      <c r="Y16" s="18" t="n">
        <v>481.68475987</v>
      </c>
      <c r="Z16" s="20" t="n">
        <v>23.23798926</v>
      </c>
    </row>
    <row r="17" spans="1:26">
      <c r="A17" s="15" t="s">
        <v>414</v>
      </c>
      <c r="B17" s="17" t="n">
        <v>6504</v>
      </c>
      <c r="C17" s="18">
        <f>(1325.0/B17*100)</f>
        <v/>
      </c>
      <c r="D17" s="19" t="n">
        <v>5179</v>
      </c>
      <c r="E17" s="18" t="n">
        <v>465.69767048</v>
      </c>
      <c r="F17" s="20" t="n">
        <v>11.84891643</v>
      </c>
      <c r="G17" s="18" t="n">
        <v>519.47865796</v>
      </c>
      <c r="H17" s="20" t="n">
        <v>20.79282974</v>
      </c>
      <c r="I17" s="18" t="n">
        <v>524.1445314600001</v>
      </c>
      <c r="J17" s="20" t="n">
        <v>8.02558307</v>
      </c>
      <c r="K17" s="18" t="n">
        <v>505.61024295</v>
      </c>
      <c r="L17" s="20" t="n">
        <v>6.77308938</v>
      </c>
      <c r="M17" s="18" t="n">
        <v>500.26452461</v>
      </c>
      <c r="N17" s="20" t="n">
        <v>9.383664680000001</v>
      </c>
      <c r="O17" s="18" t="n">
        <v>480.79677151</v>
      </c>
      <c r="P17" s="20" t="n">
        <v>9.99263558</v>
      </c>
      <c r="Q17" s="18" t="s">
        <v>404</v>
      </c>
      <c r="R17" s="20" t="s">
        <v>404</v>
      </c>
      <c r="S17" s="18" t="s">
        <v>404</v>
      </c>
      <c r="T17" s="20" t="s">
        <v>404</v>
      </c>
      <c r="U17" s="18" t="s">
        <v>404</v>
      </c>
      <c r="V17" s="20" t="s">
        <v>404</v>
      </c>
      <c r="W17" s="18" t="s">
        <v>404</v>
      </c>
      <c r="X17" s="20" t="s">
        <v>404</v>
      </c>
      <c r="Y17" s="18" t="n">
        <v>543.29508852</v>
      </c>
      <c r="Z17" s="20" t="n">
        <v>14.22153662</v>
      </c>
    </row>
    <row r="18" spans="1:26">
      <c r="A18" s="15" t="s">
        <v>415</v>
      </c>
      <c r="B18" s="17" t="n">
        <v>5532</v>
      </c>
      <c r="C18" s="18">
        <f>(0.0/B18*100)</f>
        <v/>
      </c>
      <c r="D18" s="19" t="n">
        <v>5532</v>
      </c>
      <c r="E18" s="18" t="n">
        <v>386.11028813</v>
      </c>
      <c r="F18" s="20" t="n">
        <v>19.31867108</v>
      </c>
      <c r="G18" s="18" t="n">
        <v>459.49203008</v>
      </c>
      <c r="H18" s="20" t="n">
        <v>16.85772868</v>
      </c>
      <c r="I18" s="18" t="n">
        <v>461.02698759</v>
      </c>
      <c r="J18" s="20" t="n">
        <v>7.3811497</v>
      </c>
      <c r="K18" s="18" t="n">
        <v>471.55478321</v>
      </c>
      <c r="L18" s="20" t="n">
        <v>6.56264291</v>
      </c>
      <c r="M18" s="18" t="n">
        <v>433.73600899</v>
      </c>
      <c r="N18" s="20" t="n">
        <v>9.261439920000001</v>
      </c>
      <c r="O18" s="18" t="n">
        <v>447.77501979</v>
      </c>
      <c r="P18" s="20" t="n">
        <v>9.339484690000001</v>
      </c>
      <c r="Q18" s="18" t="s">
        <v>404</v>
      </c>
      <c r="R18" s="20" t="s">
        <v>404</v>
      </c>
      <c r="S18" s="18" t="s">
        <v>404</v>
      </c>
      <c r="T18" s="20" t="s">
        <v>404</v>
      </c>
      <c r="U18" s="18" t="s">
        <v>404</v>
      </c>
      <c r="V18" s="20" t="s">
        <v>404</v>
      </c>
      <c r="W18" s="18" t="s">
        <v>404</v>
      </c>
      <c r="X18" s="20" t="s">
        <v>404</v>
      </c>
      <c r="Y18" s="18" t="n">
        <v>461.96710075</v>
      </c>
      <c r="Z18" s="20" t="n">
        <v>30.25751116</v>
      </c>
    </row>
    <row r="19" spans="1:26">
      <c r="A19" s="15" t="s">
        <v>416</v>
      </c>
      <c r="B19" s="17" t="n">
        <v>5658</v>
      </c>
      <c r="C19" s="18">
        <f>(327.0/B19*100)</f>
        <v/>
      </c>
      <c r="D19" s="19" t="n">
        <v>5331</v>
      </c>
      <c r="E19" s="18" t="n">
        <v>514.2612314199999</v>
      </c>
      <c r="F19" s="20" t="n">
        <v>68.04239056</v>
      </c>
      <c r="G19" s="18" t="n">
        <v>505.59211636</v>
      </c>
      <c r="H19" s="20" t="n">
        <v>14.0186602</v>
      </c>
      <c r="I19" s="18" t="n">
        <v>483.03667325</v>
      </c>
      <c r="J19" s="20" t="n">
        <v>8.435557340000001</v>
      </c>
      <c r="K19" s="18" t="n">
        <v>488.69757271</v>
      </c>
      <c r="L19" s="20" t="n">
        <v>7.75207006</v>
      </c>
      <c r="M19" s="18" t="n">
        <v>448.60204157</v>
      </c>
      <c r="N19" s="20" t="n">
        <v>12.39100929</v>
      </c>
      <c r="O19" s="18" t="n">
        <v>453.8380376</v>
      </c>
      <c r="P19" s="20" t="n">
        <v>10.5973726</v>
      </c>
      <c r="Q19" s="18" t="s">
        <v>404</v>
      </c>
      <c r="R19" s="20" t="s">
        <v>404</v>
      </c>
      <c r="S19" s="18" t="s">
        <v>404</v>
      </c>
      <c r="T19" s="20" t="s">
        <v>404</v>
      </c>
      <c r="U19" s="18" t="s">
        <v>404</v>
      </c>
      <c r="V19" s="20" t="s">
        <v>404</v>
      </c>
      <c r="W19" s="18" t="s">
        <v>404</v>
      </c>
      <c r="X19" s="20" t="s">
        <v>404</v>
      </c>
      <c r="Y19" s="18" t="n">
        <v>506.97961024</v>
      </c>
      <c r="Z19" s="20" t="n">
        <v>23.52350289</v>
      </c>
    </row>
    <row r="20" spans="1:26">
      <c r="A20" s="15" t="s">
        <v>417</v>
      </c>
      <c r="B20" s="17" t="n">
        <v>3371</v>
      </c>
      <c r="C20" s="18">
        <f>(24.0/B20*100)</f>
        <v/>
      </c>
      <c r="D20" s="19" t="n">
        <v>3347</v>
      </c>
      <c r="E20" s="18" t="s">
        <v>404</v>
      </c>
      <c r="F20" s="20" t="s">
        <v>404</v>
      </c>
      <c r="G20" s="18" t="n">
        <v>488.54711461</v>
      </c>
      <c r="H20" s="20" t="n">
        <v>15.0389156</v>
      </c>
      <c r="I20" s="18" t="n">
        <v>486.71265079</v>
      </c>
      <c r="J20" s="20" t="n">
        <v>4.57371101</v>
      </c>
      <c r="K20" s="18" t="n">
        <v>486.79325975</v>
      </c>
      <c r="L20" s="20" t="n">
        <v>3.74343243</v>
      </c>
      <c r="M20" s="18" t="n">
        <v>489.99372187</v>
      </c>
      <c r="N20" s="20" t="n">
        <v>2.87963019</v>
      </c>
      <c r="O20" s="18" t="n">
        <v>489.49749066</v>
      </c>
      <c r="P20" s="20" t="n">
        <v>3.41474908</v>
      </c>
      <c r="Q20" s="18" t="s">
        <v>404</v>
      </c>
      <c r="R20" s="20" t="s">
        <v>404</v>
      </c>
      <c r="S20" s="18" t="s">
        <v>404</v>
      </c>
      <c r="T20" s="20" t="s">
        <v>404</v>
      </c>
      <c r="U20" s="18" t="s">
        <v>404</v>
      </c>
      <c r="V20" s="20" t="s">
        <v>404</v>
      </c>
      <c r="W20" s="18" t="s">
        <v>404</v>
      </c>
      <c r="X20" s="20" t="s">
        <v>404</v>
      </c>
      <c r="Y20" s="18" t="n">
        <v>467.59140076</v>
      </c>
      <c r="Z20" s="20" t="n">
        <v>9.85315398</v>
      </c>
    </row>
    <row r="21" spans="1:26">
      <c r="A21" s="15" t="s">
        <v>418</v>
      </c>
      <c r="B21" s="17" t="n">
        <v>5741</v>
      </c>
      <c r="C21" s="18">
        <f>(0.0/B21*100)</f>
        <v/>
      </c>
      <c r="D21" s="19" t="n">
        <v>5741</v>
      </c>
      <c r="E21" s="18" t="s">
        <v>404</v>
      </c>
      <c r="F21" s="20" t="s">
        <v>404</v>
      </c>
      <c r="G21" s="18" t="n">
        <v>518.92595026</v>
      </c>
      <c r="H21" s="20" t="n">
        <v>6.30122032</v>
      </c>
      <c r="I21" s="18" t="n">
        <v>504.65311989</v>
      </c>
      <c r="J21" s="20" t="n">
        <v>5.70273605</v>
      </c>
      <c r="K21" s="18" t="n">
        <v>510.72214021</v>
      </c>
      <c r="L21" s="20" t="n">
        <v>5.20189737</v>
      </c>
      <c r="M21" s="18" t="n">
        <v>504.50043042</v>
      </c>
      <c r="N21" s="20" t="n">
        <v>6.29410216</v>
      </c>
      <c r="O21" s="18" t="n">
        <v>491.96960497</v>
      </c>
      <c r="P21" s="20" t="n">
        <v>5.51362951</v>
      </c>
      <c r="Q21" s="18" t="s">
        <v>404</v>
      </c>
      <c r="R21" s="20" t="s">
        <v>404</v>
      </c>
      <c r="S21" s="18" t="s">
        <v>404</v>
      </c>
      <c r="T21" s="20" t="s">
        <v>404</v>
      </c>
      <c r="U21" s="18" t="s">
        <v>404</v>
      </c>
      <c r="V21" s="20" t="s">
        <v>404</v>
      </c>
      <c r="W21" s="18" t="s">
        <v>404</v>
      </c>
      <c r="X21" s="20" t="s">
        <v>404</v>
      </c>
      <c r="Y21" s="18" t="n">
        <v>499.28186332</v>
      </c>
      <c r="Z21" s="20" t="n">
        <v>6.8946572</v>
      </c>
    </row>
    <row r="22" spans="1:26">
      <c r="A22" s="15" t="s">
        <v>419</v>
      </c>
      <c r="B22" s="17" t="n">
        <v>6598</v>
      </c>
      <c r="C22" s="18">
        <f>(0.0/B22*100)</f>
        <v/>
      </c>
      <c r="D22" s="19" t="n">
        <v>6598</v>
      </c>
      <c r="E22" s="18" t="n">
        <v>533.68554511</v>
      </c>
      <c r="F22" s="20" t="n">
        <v>7.11217323</v>
      </c>
      <c r="G22" s="18" t="n">
        <v>486.13153902</v>
      </c>
      <c r="H22" s="20" t="n">
        <v>26.24510363</v>
      </c>
      <c r="I22" s="18" t="n">
        <v>477.57931759</v>
      </c>
      <c r="J22" s="20" t="n">
        <v>16.61230981</v>
      </c>
      <c r="K22" s="18" t="n">
        <v>466.84457042</v>
      </c>
      <c r="L22" s="20" t="n">
        <v>11.01859246</v>
      </c>
      <c r="M22" s="18" t="n">
        <v>478.59473209</v>
      </c>
      <c r="N22" s="20" t="n">
        <v>7.95830254</v>
      </c>
      <c r="O22" s="18" t="n">
        <v>454.59714293</v>
      </c>
      <c r="P22" s="20" t="n">
        <v>9.459193559999999</v>
      </c>
      <c r="Q22" s="18" t="s">
        <v>404</v>
      </c>
      <c r="R22" s="20" t="s">
        <v>404</v>
      </c>
      <c r="S22" s="18" t="s">
        <v>404</v>
      </c>
      <c r="T22" s="20" t="s">
        <v>404</v>
      </c>
      <c r="U22" s="18" t="s">
        <v>404</v>
      </c>
      <c r="V22" s="20" t="s">
        <v>404</v>
      </c>
      <c r="W22" s="18" t="s">
        <v>404</v>
      </c>
      <c r="X22" s="20" t="s">
        <v>404</v>
      </c>
      <c r="Y22" s="18" t="n">
        <v>473.89689913</v>
      </c>
      <c r="Z22" s="20" t="n">
        <v>15.39556459</v>
      </c>
    </row>
    <row r="23" spans="1:26">
      <c r="A23" s="15" t="s">
        <v>420</v>
      </c>
      <c r="B23" s="17" t="n">
        <v>11583</v>
      </c>
      <c r="C23" s="18">
        <f>(3123.0/B23*100)</f>
        <v/>
      </c>
      <c r="D23" s="19" t="n">
        <v>8460</v>
      </c>
      <c r="E23" s="18" t="s">
        <v>404</v>
      </c>
      <c r="F23" s="20" t="s">
        <v>404</v>
      </c>
      <c r="G23" s="18" t="n">
        <v>486.67763678</v>
      </c>
      <c r="H23" s="20" t="n">
        <v>29.24291688</v>
      </c>
      <c r="I23" s="18" t="n">
        <v>488.62313876</v>
      </c>
      <c r="J23" s="20" t="n">
        <v>14.55312053</v>
      </c>
      <c r="K23" s="18" t="n">
        <v>496.65028576</v>
      </c>
      <c r="L23" s="20" t="n">
        <v>9.06258841</v>
      </c>
      <c r="M23" s="18" t="n">
        <v>491.1637563</v>
      </c>
      <c r="N23" s="20" t="n">
        <v>8.985951439999999</v>
      </c>
      <c r="O23" s="18" t="n">
        <v>491.26851829</v>
      </c>
      <c r="P23" s="20" t="n">
        <v>6.94120277</v>
      </c>
      <c r="Q23" s="18" t="s">
        <v>404</v>
      </c>
      <c r="R23" s="20" t="s">
        <v>404</v>
      </c>
      <c r="S23" s="18" t="s">
        <v>404</v>
      </c>
      <c r="T23" s="20" t="s">
        <v>404</v>
      </c>
      <c r="U23" s="18" t="s">
        <v>404</v>
      </c>
      <c r="V23" s="20" t="s">
        <v>404</v>
      </c>
      <c r="W23" s="18" t="s">
        <v>404</v>
      </c>
      <c r="X23" s="20" t="s">
        <v>404</v>
      </c>
      <c r="Y23" s="18" t="n">
        <v>493.43408829</v>
      </c>
      <c r="Z23" s="20" t="n">
        <v>20.20234407</v>
      </c>
    </row>
    <row r="24" spans="1:26">
      <c r="A24" s="15" t="s">
        <v>421</v>
      </c>
      <c r="B24" s="17" t="n">
        <v>6647</v>
      </c>
      <c r="C24" s="18">
        <f>(0.0/B24*100)</f>
        <v/>
      </c>
      <c r="D24" s="19" t="n">
        <v>6647</v>
      </c>
      <c r="E24" s="18" t="n">
        <v>527.0308946599999</v>
      </c>
      <c r="F24" s="20" t="n">
        <v>40.53220125</v>
      </c>
      <c r="G24" s="18" t="n">
        <v>541.6646929</v>
      </c>
      <c r="H24" s="20" t="n">
        <v>16.85281013</v>
      </c>
      <c r="I24" s="18" t="n">
        <v>533.61898639</v>
      </c>
      <c r="J24" s="20" t="n">
        <v>10.68931789</v>
      </c>
      <c r="K24" s="18" t="n">
        <v>528.58351685</v>
      </c>
      <c r="L24" s="20" t="n">
        <v>6.12815303</v>
      </c>
      <c r="M24" s="18" t="n">
        <v>542.15089283</v>
      </c>
      <c r="N24" s="20" t="n">
        <v>11.14522071</v>
      </c>
      <c r="O24" s="18" t="n">
        <v>526.53129302</v>
      </c>
      <c r="P24" s="20" t="n">
        <v>9.20083348</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418.25439063</v>
      </c>
      <c r="F25" s="20" t="n">
        <v>5.23339693</v>
      </c>
      <c r="G25" s="18" t="n">
        <v>548.681436</v>
      </c>
      <c r="H25" s="20" t="n">
        <v>14.12785736</v>
      </c>
      <c r="I25" s="18" t="n">
        <v>515.59147201</v>
      </c>
      <c r="J25" s="20" t="n">
        <v>10.745713</v>
      </c>
      <c r="K25" s="18" t="n">
        <v>521.5172387</v>
      </c>
      <c r="L25" s="20" t="n">
        <v>7.64748326</v>
      </c>
      <c r="M25" s="18" t="n">
        <v>526.21193633</v>
      </c>
      <c r="N25" s="20" t="n">
        <v>6.3839189</v>
      </c>
      <c r="O25" s="18" t="n">
        <v>520.56049416</v>
      </c>
      <c r="P25" s="20" t="n">
        <v>11.26713788</v>
      </c>
      <c r="Q25" s="18" t="s">
        <v>404</v>
      </c>
      <c r="R25" s="20" t="s">
        <v>404</v>
      </c>
      <c r="S25" s="18" t="s">
        <v>404</v>
      </c>
      <c r="T25" s="20" t="s">
        <v>404</v>
      </c>
      <c r="U25" s="18" t="s">
        <v>404</v>
      </c>
      <c r="V25" s="20" t="s">
        <v>404</v>
      </c>
      <c r="W25" s="18" t="s">
        <v>404</v>
      </c>
      <c r="X25" s="20" t="s">
        <v>404</v>
      </c>
      <c r="Y25" s="18" t="n">
        <v>525.41899561</v>
      </c>
      <c r="Z25" s="20" t="n">
        <v>23.56005038</v>
      </c>
    </row>
    <row r="26" spans="1:26">
      <c r="A26" s="15" t="s">
        <v>423</v>
      </c>
      <c r="B26" s="17" t="n">
        <v>4869</v>
      </c>
      <c r="C26" s="18">
        <f>(11.0/B26*100)</f>
        <v/>
      </c>
      <c r="D26" s="19" t="n">
        <v>4858</v>
      </c>
      <c r="E26" s="18" t="n">
        <v>467.69752806</v>
      </c>
      <c r="F26" s="20" t="n">
        <v>7.2866561</v>
      </c>
      <c r="G26" s="18" t="n">
        <v>491.84964911</v>
      </c>
      <c r="H26" s="20" t="n">
        <v>9.38919293</v>
      </c>
      <c r="I26" s="18" t="n">
        <v>484.05022767</v>
      </c>
      <c r="J26" s="20" t="n">
        <v>4.55483104</v>
      </c>
      <c r="K26" s="18" t="n">
        <v>491.45411175</v>
      </c>
      <c r="L26" s="20" t="n">
        <v>4.10752007</v>
      </c>
      <c r="M26" s="18" t="n">
        <v>470.35768821</v>
      </c>
      <c r="N26" s="20" t="n">
        <v>4.25908271</v>
      </c>
      <c r="O26" s="18" t="n">
        <v>483.51553397</v>
      </c>
      <c r="P26" s="20" t="n">
        <v>4.202603</v>
      </c>
      <c r="Q26" s="18" t="s">
        <v>404</v>
      </c>
      <c r="R26" s="20" t="s">
        <v>404</v>
      </c>
      <c r="S26" s="18" t="s">
        <v>404</v>
      </c>
      <c r="T26" s="20" t="s">
        <v>404</v>
      </c>
      <c r="U26" s="18" t="s">
        <v>404</v>
      </c>
      <c r="V26" s="20" t="s">
        <v>404</v>
      </c>
      <c r="W26" s="18" t="s">
        <v>404</v>
      </c>
      <c r="X26" s="20" t="s">
        <v>404</v>
      </c>
      <c r="Y26" s="18" t="n">
        <v>477.66193309</v>
      </c>
      <c r="Z26" s="20" t="n">
        <v>15.5687185</v>
      </c>
    </row>
    <row r="27" spans="1:26">
      <c r="A27" s="15" t="s">
        <v>424</v>
      </c>
      <c r="B27" s="17" t="n">
        <v>5299</v>
      </c>
      <c r="C27" s="18">
        <f>(0.0/B27*100)</f>
        <v/>
      </c>
      <c r="D27" s="19" t="n">
        <v>5299</v>
      </c>
      <c r="E27" s="18" t="s">
        <v>404</v>
      </c>
      <c r="F27" s="20" t="s">
        <v>404</v>
      </c>
      <c r="G27" s="18" t="n">
        <v>478.61559343</v>
      </c>
      <c r="H27" s="20" t="n">
        <v>23.678427</v>
      </c>
      <c r="I27" s="18" t="n">
        <v>478.27203538</v>
      </c>
      <c r="J27" s="20" t="n">
        <v>2.39027745</v>
      </c>
      <c r="K27" s="18" t="n">
        <v>510.75529937</v>
      </c>
      <c r="L27" s="20" t="n">
        <v>4.12087515</v>
      </c>
      <c r="M27" s="18" t="n">
        <v>474.12709273</v>
      </c>
      <c r="N27" s="20" t="n">
        <v>1.62028711</v>
      </c>
      <c r="O27" s="18" t="n">
        <v>525.48492626</v>
      </c>
      <c r="P27" s="20" t="n">
        <v>3.92008668</v>
      </c>
      <c r="Q27" s="18" t="s">
        <v>404</v>
      </c>
      <c r="R27" s="20" t="s">
        <v>404</v>
      </c>
      <c r="S27" s="18" t="s">
        <v>404</v>
      </c>
      <c r="T27" s="20" t="s">
        <v>404</v>
      </c>
      <c r="U27" s="18" t="s">
        <v>404</v>
      </c>
      <c r="V27" s="20" t="s">
        <v>404</v>
      </c>
      <c r="W27" s="18" t="s">
        <v>404</v>
      </c>
      <c r="X27" s="20" t="s">
        <v>404</v>
      </c>
      <c r="Y27" s="18" t="n">
        <v>550.21057379</v>
      </c>
      <c r="Z27" s="20" t="n">
        <v>6.44140266</v>
      </c>
    </row>
    <row r="28" spans="1:26">
      <c r="A28" s="15" t="s">
        <v>425</v>
      </c>
      <c r="B28" s="17" t="n">
        <v>7568</v>
      </c>
      <c r="C28" s="18">
        <f>(0.0/B28*100)</f>
        <v/>
      </c>
      <c r="D28" s="19" t="n">
        <v>7568</v>
      </c>
      <c r="E28" s="18" t="n">
        <v>395.87115017</v>
      </c>
      <c r="F28" s="20" t="n">
        <v>19.09053657</v>
      </c>
      <c r="G28" s="18" t="n">
        <v>413.25598458</v>
      </c>
      <c r="H28" s="20" t="n">
        <v>10.73412874</v>
      </c>
      <c r="I28" s="18" t="n">
        <v>429.05706579</v>
      </c>
      <c r="J28" s="20" t="n">
        <v>6.74720776</v>
      </c>
      <c r="K28" s="18" t="n">
        <v>407.05478632</v>
      </c>
      <c r="L28" s="20" t="n">
        <v>6.54788545</v>
      </c>
      <c r="M28" s="18" t="n">
        <v>409.72707052</v>
      </c>
      <c r="N28" s="20" t="n">
        <v>6.33256813</v>
      </c>
      <c r="O28" s="18" t="n">
        <v>397.04275552</v>
      </c>
      <c r="P28" s="20" t="n">
        <v>3.5176941</v>
      </c>
      <c r="Q28" s="18" t="s">
        <v>404</v>
      </c>
      <c r="R28" s="20" t="s">
        <v>404</v>
      </c>
      <c r="S28" s="18" t="s">
        <v>404</v>
      </c>
      <c r="T28" s="20" t="s">
        <v>404</v>
      </c>
      <c r="U28" s="18" t="s">
        <v>404</v>
      </c>
      <c r="V28" s="20" t="s">
        <v>404</v>
      </c>
      <c r="W28" s="18" t="s">
        <v>404</v>
      </c>
      <c r="X28" s="20" t="s">
        <v>404</v>
      </c>
      <c r="Y28" s="18" t="s">
        <v>404</v>
      </c>
      <c r="Z28" s="20" t="s">
        <v>404</v>
      </c>
    </row>
    <row r="29" spans="1:26">
      <c r="A29" s="15" t="s">
        <v>426</v>
      </c>
      <c r="B29" s="17" t="n">
        <v>5385</v>
      </c>
      <c r="C29" s="18">
        <f>(1123.0/B29*100)</f>
        <v/>
      </c>
      <c r="D29" s="19" t="n">
        <v>4262</v>
      </c>
      <c r="E29" s="18" t="n">
        <v>589.8584990099999</v>
      </c>
      <c r="F29" s="20" t="n">
        <v>9.80372369</v>
      </c>
      <c r="G29" s="18" t="n">
        <v>529.5201696300001</v>
      </c>
      <c r="H29" s="20" t="n">
        <v>23.11009497</v>
      </c>
      <c r="I29" s="18" t="n">
        <v>513.73600627</v>
      </c>
      <c r="J29" s="20" t="n">
        <v>10.48989339</v>
      </c>
      <c r="K29" s="18" t="n">
        <v>524.4041706</v>
      </c>
      <c r="L29" s="20" t="n">
        <v>9.302834880000001</v>
      </c>
      <c r="M29" s="18" t="n">
        <v>512.26955341</v>
      </c>
      <c r="N29" s="20" t="n">
        <v>11.963044</v>
      </c>
      <c r="O29" s="18" t="n">
        <v>458.6878754</v>
      </c>
      <c r="P29" s="20" t="n">
        <v>27.24934673</v>
      </c>
      <c r="Q29" s="18" t="s">
        <v>404</v>
      </c>
      <c r="R29" s="20" t="s">
        <v>404</v>
      </c>
      <c r="S29" s="18" t="s">
        <v>404</v>
      </c>
      <c r="T29" s="20" t="s">
        <v>404</v>
      </c>
      <c r="U29" s="18" t="s">
        <v>404</v>
      </c>
      <c r="V29" s="20" t="s">
        <v>404</v>
      </c>
      <c r="W29" s="18" t="s">
        <v>404</v>
      </c>
      <c r="X29" s="20" t="s">
        <v>404</v>
      </c>
      <c r="Y29" s="18" t="n">
        <v>495.22842807</v>
      </c>
      <c r="Z29" s="20" t="n">
        <v>12.51309632</v>
      </c>
    </row>
    <row r="30" spans="1:26">
      <c r="A30" s="15" t="s">
        <v>427</v>
      </c>
      <c r="B30" s="17" t="n">
        <v>4520</v>
      </c>
      <c r="C30" s="18">
        <f>(945.0/B30*100)</f>
        <v/>
      </c>
      <c r="D30" s="19" t="n">
        <v>3575</v>
      </c>
      <c r="E30" s="18" t="n">
        <v>504.79007922</v>
      </c>
      <c r="F30" s="20" t="n">
        <v>10.35595757</v>
      </c>
      <c r="G30" s="18" t="n">
        <v>458.48497615</v>
      </c>
      <c r="H30" s="20" t="n">
        <v>15.74630947</v>
      </c>
      <c r="I30" s="18" t="n">
        <v>504.23385175</v>
      </c>
      <c r="J30" s="20" t="n">
        <v>6.16837096</v>
      </c>
      <c r="K30" s="18" t="n">
        <v>504.88099832</v>
      </c>
      <c r="L30" s="20" t="n">
        <v>5.5115306</v>
      </c>
      <c r="M30" s="18" t="n">
        <v>493.27723125</v>
      </c>
      <c r="N30" s="20" t="n">
        <v>8.39154226</v>
      </c>
      <c r="O30" s="18" t="n">
        <v>484.05423073</v>
      </c>
      <c r="P30" s="20" t="n">
        <v>7.89242673</v>
      </c>
      <c r="Q30" s="18" t="s">
        <v>404</v>
      </c>
      <c r="R30" s="20" t="s">
        <v>404</v>
      </c>
      <c r="S30" s="18" t="s">
        <v>404</v>
      </c>
      <c r="T30" s="20" t="s">
        <v>404</v>
      </c>
      <c r="U30" s="18" t="s">
        <v>404</v>
      </c>
      <c r="V30" s="20" t="s">
        <v>404</v>
      </c>
      <c r="W30" s="18" t="s">
        <v>404</v>
      </c>
      <c r="X30" s="20" t="s">
        <v>404</v>
      </c>
      <c r="Y30" s="18" t="n">
        <v>482.50071996</v>
      </c>
      <c r="Z30" s="20" t="n">
        <v>8.2820854</v>
      </c>
    </row>
    <row r="31" spans="1:26">
      <c r="A31" s="15" t="s">
        <v>428</v>
      </c>
      <c r="B31" s="17" t="n">
        <v>5456</v>
      </c>
      <c r="C31" s="18">
        <f>(502.0/B31*100)</f>
        <v/>
      </c>
      <c r="D31" s="19" t="n">
        <v>4954</v>
      </c>
      <c r="E31" s="18" t="s">
        <v>404</v>
      </c>
      <c r="F31" s="20" t="s">
        <v>404</v>
      </c>
      <c r="G31" s="18" t="n">
        <v>504.50497549</v>
      </c>
      <c r="H31" s="20" t="n">
        <v>15.31501931</v>
      </c>
      <c r="I31" s="18" t="n">
        <v>505.43436753</v>
      </c>
      <c r="J31" s="20" t="n">
        <v>5.03173839</v>
      </c>
      <c r="K31" s="18" t="n">
        <v>503.34961736</v>
      </c>
      <c r="L31" s="20" t="n">
        <v>4.00385853</v>
      </c>
      <c r="M31" s="18" t="n">
        <v>504.69768364</v>
      </c>
      <c r="N31" s="20" t="n">
        <v>4.78979519</v>
      </c>
      <c r="O31" s="18" t="n">
        <v>493.63695548</v>
      </c>
      <c r="P31" s="20" t="n">
        <v>4.83363635</v>
      </c>
      <c r="Q31" s="18" t="s">
        <v>404</v>
      </c>
      <c r="R31" s="20" t="s">
        <v>404</v>
      </c>
      <c r="S31" s="18" t="s">
        <v>404</v>
      </c>
      <c r="T31" s="20" t="s">
        <v>404</v>
      </c>
      <c r="U31" s="18" t="s">
        <v>404</v>
      </c>
      <c r="V31" s="20" t="s">
        <v>404</v>
      </c>
      <c r="W31" s="18" t="s">
        <v>404</v>
      </c>
      <c r="X31" s="20" t="s">
        <v>404</v>
      </c>
      <c r="Y31" s="18" t="n">
        <v>500.72168839</v>
      </c>
      <c r="Z31" s="20" t="n">
        <v>8.667376920000001</v>
      </c>
    </row>
    <row r="32" spans="1:26">
      <c r="A32" s="15" t="s">
        <v>429</v>
      </c>
      <c r="B32" s="17" t="n">
        <v>4478</v>
      </c>
      <c r="C32" s="18">
        <f>(0.0/B32*100)</f>
        <v/>
      </c>
      <c r="D32" s="19" t="n">
        <v>4478</v>
      </c>
      <c r="E32" s="18" t="n">
        <v>614.14045</v>
      </c>
      <c r="F32" s="20" t="n">
        <v>37.9303349</v>
      </c>
      <c r="G32" s="18" t="n">
        <v>508.11140035</v>
      </c>
      <c r="H32" s="20" t="n">
        <v>11.04069665</v>
      </c>
      <c r="I32" s="18" t="n">
        <v>507.59966866</v>
      </c>
      <c r="J32" s="20" t="n">
        <v>6.66188055</v>
      </c>
      <c r="K32" s="18" t="n">
        <v>498.92744437</v>
      </c>
      <c r="L32" s="20" t="n">
        <v>4.92056028</v>
      </c>
      <c r="M32" s="18" t="n">
        <v>511.55541454</v>
      </c>
      <c r="N32" s="20" t="n">
        <v>6.55661356</v>
      </c>
      <c r="O32" s="18" t="n">
        <v>499.19705878</v>
      </c>
      <c r="P32" s="20" t="n">
        <v>4.85575248</v>
      </c>
      <c r="Q32" s="18" t="s">
        <v>404</v>
      </c>
      <c r="R32" s="20" t="s">
        <v>404</v>
      </c>
      <c r="S32" s="18" t="s">
        <v>404</v>
      </c>
      <c r="T32" s="20" t="s">
        <v>404</v>
      </c>
      <c r="U32" s="18" t="s">
        <v>404</v>
      </c>
      <c r="V32" s="20" t="s">
        <v>404</v>
      </c>
      <c r="W32" s="18" t="s">
        <v>404</v>
      </c>
      <c r="X32" s="20" t="s">
        <v>404</v>
      </c>
      <c r="Y32" s="18" t="n">
        <v>550.16179657</v>
      </c>
      <c r="Z32" s="20" t="n">
        <v>15.58666804</v>
      </c>
    </row>
    <row r="33" spans="1:26">
      <c r="A33" s="15" t="s">
        <v>430</v>
      </c>
      <c r="B33" s="17" t="n">
        <v>7325</v>
      </c>
      <c r="C33" s="18">
        <f>(29.0/B33*100)</f>
        <v/>
      </c>
      <c r="D33" s="19" t="n">
        <v>7296</v>
      </c>
      <c r="E33" s="18" t="n">
        <v>396.18449231</v>
      </c>
      <c r="F33" s="20" t="n">
        <v>10.06550551</v>
      </c>
      <c r="G33" s="18" t="n">
        <v>500.08035096</v>
      </c>
      <c r="H33" s="20" t="n">
        <v>22.5236605</v>
      </c>
      <c r="I33" s="18" t="n">
        <v>492.77118543</v>
      </c>
      <c r="J33" s="20" t="n">
        <v>10.75242881</v>
      </c>
      <c r="K33" s="18" t="n">
        <v>502.31146408</v>
      </c>
      <c r="L33" s="20" t="n">
        <v>10.2450453</v>
      </c>
      <c r="M33" s="18" t="n">
        <v>481.99315882</v>
      </c>
      <c r="N33" s="20" t="n">
        <v>8.329793329999999</v>
      </c>
      <c r="O33" s="18" t="n">
        <v>490.99615223</v>
      </c>
      <c r="P33" s="20" t="n">
        <v>4.39060632</v>
      </c>
      <c r="Q33" s="18" t="s">
        <v>404</v>
      </c>
      <c r="R33" s="20" t="s">
        <v>404</v>
      </c>
      <c r="S33" s="18" t="s">
        <v>404</v>
      </c>
      <c r="T33" s="20" t="s">
        <v>404</v>
      </c>
      <c r="U33" s="18" t="s">
        <v>404</v>
      </c>
      <c r="V33" s="20" t="s">
        <v>404</v>
      </c>
      <c r="W33" s="18" t="s">
        <v>404</v>
      </c>
      <c r="X33" s="20" t="s">
        <v>404</v>
      </c>
      <c r="Y33" s="18" t="n">
        <v>493.36892829</v>
      </c>
      <c r="Z33" s="20" t="n">
        <v>38.37682213</v>
      </c>
    </row>
    <row r="34" spans="1:26">
      <c r="A34" s="15" t="s">
        <v>431</v>
      </c>
      <c r="B34" s="17" t="n">
        <v>6350</v>
      </c>
      <c r="C34" s="18">
        <f>(0.0/B34*100)</f>
        <v/>
      </c>
      <c r="D34" s="19" t="n">
        <v>6350</v>
      </c>
      <c r="E34" s="18" t="s">
        <v>404</v>
      </c>
      <c r="F34" s="20" t="s">
        <v>404</v>
      </c>
      <c r="G34" s="18" t="n">
        <v>515.18566744</v>
      </c>
      <c r="H34" s="20" t="n">
        <v>20.86434956</v>
      </c>
      <c r="I34" s="18" t="n">
        <v>497.00253287</v>
      </c>
      <c r="J34" s="20" t="n">
        <v>13.10669601</v>
      </c>
      <c r="K34" s="18" t="n">
        <v>483.8884924</v>
      </c>
      <c r="L34" s="20" t="n">
        <v>8.871908850000001</v>
      </c>
      <c r="M34" s="18" t="n">
        <v>479.25399607</v>
      </c>
      <c r="N34" s="20" t="n">
        <v>5.76123257</v>
      </c>
      <c r="O34" s="18" t="n">
        <v>454.83291621</v>
      </c>
      <c r="P34" s="20" t="n">
        <v>5.79360515</v>
      </c>
      <c r="Q34" s="18" t="s">
        <v>404</v>
      </c>
      <c r="R34" s="20" t="s">
        <v>404</v>
      </c>
      <c r="S34" s="18" t="s">
        <v>404</v>
      </c>
      <c r="T34" s="20" t="s">
        <v>404</v>
      </c>
      <c r="U34" s="18" t="s">
        <v>404</v>
      </c>
      <c r="V34" s="20" t="s">
        <v>404</v>
      </c>
      <c r="W34" s="18" t="s">
        <v>404</v>
      </c>
      <c r="X34" s="20" t="s">
        <v>404</v>
      </c>
      <c r="Y34" s="18" t="n">
        <v>517.56929672</v>
      </c>
      <c r="Z34" s="20" t="n">
        <v>18.55668635</v>
      </c>
    </row>
    <row r="35" spans="1:26">
      <c r="A35" s="15" t="s">
        <v>432</v>
      </c>
      <c r="B35" s="17" t="n">
        <v>6406</v>
      </c>
      <c r="C35" s="18">
        <f>(443.0/B35*100)</f>
        <v/>
      </c>
      <c r="D35" s="19" t="n">
        <v>5963</v>
      </c>
      <c r="E35" s="18" t="s">
        <v>404</v>
      </c>
      <c r="F35" s="20" t="s">
        <v>404</v>
      </c>
      <c r="G35" s="18" t="n">
        <v>547.11167679</v>
      </c>
      <c r="H35" s="20" t="n">
        <v>4.3684</v>
      </c>
      <c r="I35" s="18" t="n">
        <v>526.34554643</v>
      </c>
      <c r="J35" s="20" t="n">
        <v>2.94511096</v>
      </c>
      <c r="K35" s="18" t="n">
        <v>500.89942502</v>
      </c>
      <c r="L35" s="20" t="n">
        <v>2.21364424</v>
      </c>
      <c r="M35" s="18" t="n">
        <v>506.67907961</v>
      </c>
      <c r="N35" s="20" t="n">
        <v>3.60094334</v>
      </c>
      <c r="O35" s="18" t="n">
        <v>504.90885594</v>
      </c>
      <c r="P35" s="20" t="n">
        <v>4.19003208</v>
      </c>
      <c r="Q35" s="18" t="s">
        <v>404</v>
      </c>
      <c r="R35" s="20" t="s">
        <v>404</v>
      </c>
      <c r="S35" s="18" t="s">
        <v>404</v>
      </c>
      <c r="T35" s="20" t="s">
        <v>404</v>
      </c>
      <c r="U35" s="18" t="s">
        <v>404</v>
      </c>
      <c r="V35" s="20" t="s">
        <v>404</v>
      </c>
      <c r="W35" s="18" t="s">
        <v>404</v>
      </c>
      <c r="X35" s="20" t="s">
        <v>404</v>
      </c>
      <c r="Y35" s="18" t="n">
        <v>473.658811</v>
      </c>
      <c r="Z35" s="20" t="n">
        <v>8.080381429999999</v>
      </c>
    </row>
    <row r="36" spans="1:26">
      <c r="A36" s="15" t="s">
        <v>433</v>
      </c>
      <c r="B36" s="17" t="n">
        <v>6736</v>
      </c>
      <c r="C36" s="18">
        <f>(10.0/B36*100)</f>
        <v/>
      </c>
      <c r="D36" s="19" t="n">
        <v>6726</v>
      </c>
      <c r="E36" s="18" t="n">
        <v>491.60529749</v>
      </c>
      <c r="F36" s="20" t="n">
        <v>8.026482720000001</v>
      </c>
      <c r="G36" s="18" t="n">
        <v>492.78559949</v>
      </c>
      <c r="H36" s="20" t="n">
        <v>12.25866553</v>
      </c>
      <c r="I36" s="18" t="n">
        <v>498.00069228</v>
      </c>
      <c r="J36" s="20" t="n">
        <v>6.91000032</v>
      </c>
      <c r="K36" s="18" t="n">
        <v>488.58467651</v>
      </c>
      <c r="L36" s="20" t="n">
        <v>4.47825862</v>
      </c>
      <c r="M36" s="18" t="n">
        <v>486.69967097</v>
      </c>
      <c r="N36" s="20" t="n">
        <v>4.93724008</v>
      </c>
      <c r="O36" s="18" t="n">
        <v>476.20990203</v>
      </c>
      <c r="P36" s="20" t="n">
        <v>4.33354629</v>
      </c>
      <c r="Q36" s="18" t="s">
        <v>404</v>
      </c>
      <c r="R36" s="20" t="s">
        <v>404</v>
      </c>
      <c r="S36" s="18" t="s">
        <v>404</v>
      </c>
      <c r="T36" s="20" t="s">
        <v>404</v>
      </c>
      <c r="U36" s="18" t="s">
        <v>404</v>
      </c>
      <c r="V36" s="20" t="s">
        <v>404</v>
      </c>
      <c r="W36" s="18" t="s">
        <v>404</v>
      </c>
      <c r="X36" s="20" t="s">
        <v>404</v>
      </c>
      <c r="Y36" s="18" t="n">
        <v>480.7183823</v>
      </c>
      <c r="Z36" s="20" t="n">
        <v>11.27530891</v>
      </c>
    </row>
    <row r="37" spans="1:26">
      <c r="A37" s="15" t="s">
        <v>434</v>
      </c>
      <c r="B37" s="17" t="n">
        <v>5458</v>
      </c>
      <c r="C37" s="18">
        <f>(0.0/B37*100)</f>
        <v/>
      </c>
      <c r="D37" s="19" t="n">
        <v>5458</v>
      </c>
      <c r="E37" s="18" t="s">
        <v>404</v>
      </c>
      <c r="F37" s="20" t="s">
        <v>404</v>
      </c>
      <c r="G37" s="18" t="n">
        <v>517.6357627800001</v>
      </c>
      <c r="H37" s="20" t="n">
        <v>17.11923014</v>
      </c>
      <c r="I37" s="18" t="n">
        <v>508.4586492</v>
      </c>
      <c r="J37" s="20" t="n">
        <v>10.14342453</v>
      </c>
      <c r="K37" s="18" t="n">
        <v>497.39353324</v>
      </c>
      <c r="L37" s="20" t="n">
        <v>5.10768677</v>
      </c>
      <c r="M37" s="18" t="n">
        <v>484.3230637</v>
      </c>
      <c r="N37" s="20" t="n">
        <v>5.87400671</v>
      </c>
      <c r="O37" s="18" t="n">
        <v>481.12183866</v>
      </c>
      <c r="P37" s="20" t="n">
        <v>5.63814613</v>
      </c>
      <c r="Q37" s="18" t="s">
        <v>404</v>
      </c>
      <c r="R37" s="20" t="s">
        <v>404</v>
      </c>
      <c r="S37" s="18" t="s">
        <v>404</v>
      </c>
      <c r="T37" s="20" t="s">
        <v>404</v>
      </c>
      <c r="U37" s="18" t="s">
        <v>404</v>
      </c>
      <c r="V37" s="20" t="s">
        <v>404</v>
      </c>
      <c r="W37" s="18" t="s">
        <v>404</v>
      </c>
      <c r="X37" s="20" t="s">
        <v>404</v>
      </c>
      <c r="Y37" s="18" t="n">
        <v>508.545714</v>
      </c>
      <c r="Z37" s="20" t="n">
        <v>28.37308353</v>
      </c>
    </row>
    <row r="38" spans="1:26">
      <c r="A38" s="15" t="s">
        <v>435</v>
      </c>
      <c r="B38" s="17" t="n">
        <v>5860</v>
      </c>
      <c r="C38" s="18">
        <f>(268.0/B38*100)</f>
        <v/>
      </c>
      <c r="D38" s="19" t="n">
        <v>5592</v>
      </c>
      <c r="E38" s="18" t="n">
        <v>498.70160693</v>
      </c>
      <c r="F38" s="20" t="n">
        <v>8.69389561</v>
      </c>
      <c r="G38" s="18" t="n">
        <v>547.02524633</v>
      </c>
      <c r="H38" s="20" t="n">
        <v>12.22462895</v>
      </c>
      <c r="I38" s="18" t="n">
        <v>531.31997767</v>
      </c>
      <c r="J38" s="20" t="n">
        <v>8.73744127</v>
      </c>
      <c r="K38" s="18" t="n">
        <v>520.07442042</v>
      </c>
      <c r="L38" s="20" t="n">
        <v>7.2629545</v>
      </c>
      <c r="M38" s="18" t="n">
        <v>501.60985359</v>
      </c>
      <c r="N38" s="20" t="n">
        <v>7.0736092</v>
      </c>
      <c r="O38" s="18" t="n">
        <v>493.26923034</v>
      </c>
      <c r="P38" s="20" t="n">
        <v>6.97375828</v>
      </c>
      <c r="Q38" s="18" t="s">
        <v>404</v>
      </c>
      <c r="R38" s="20" t="s">
        <v>404</v>
      </c>
      <c r="S38" s="18" t="s">
        <v>404</v>
      </c>
      <c r="T38" s="20" t="s">
        <v>404</v>
      </c>
      <c r="U38" s="18" t="s">
        <v>404</v>
      </c>
      <c r="V38" s="20" t="s">
        <v>404</v>
      </c>
      <c r="W38" s="18" t="s">
        <v>404</v>
      </c>
      <c r="X38" s="20" t="s">
        <v>404</v>
      </c>
      <c r="Y38" s="18" t="n">
        <v>545.26303604</v>
      </c>
      <c r="Z38" s="20" t="n">
        <v>27.90266946</v>
      </c>
    </row>
    <row r="39" spans="1:26">
      <c r="A39" s="15" t="s">
        <v>436</v>
      </c>
      <c r="B39" s="17" t="n">
        <v>5895</v>
      </c>
      <c r="C39" s="18">
        <f>(0.0/B39*100)</f>
        <v/>
      </c>
      <c r="D39" s="19" t="n">
        <v>5895</v>
      </c>
      <c r="E39" s="18" t="s">
        <v>404</v>
      </c>
      <c r="F39" s="20" t="s">
        <v>404</v>
      </c>
      <c r="G39" s="18" t="n">
        <v>449.46557679</v>
      </c>
      <c r="H39" s="20" t="n">
        <v>33.25777391</v>
      </c>
      <c r="I39" s="18" t="n">
        <v>422.36789597</v>
      </c>
      <c r="J39" s="20" t="n">
        <v>12.58669389</v>
      </c>
      <c r="K39" s="18" t="n">
        <v>418.9339464</v>
      </c>
      <c r="L39" s="20" t="n">
        <v>12.43298392</v>
      </c>
      <c r="M39" s="18" t="n">
        <v>419.01926845</v>
      </c>
      <c r="N39" s="20" t="n">
        <v>10.02521918</v>
      </c>
      <c r="O39" s="18" t="n">
        <v>421.18298557</v>
      </c>
      <c r="P39" s="20" t="n">
        <v>7.45733444</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n">
        <v>517.28029057</v>
      </c>
      <c r="F40" s="20" t="n">
        <v>23.12979512</v>
      </c>
      <c r="G40" s="18" t="n">
        <v>504.29828185</v>
      </c>
      <c r="H40" s="20" t="n">
        <v>10.03443485</v>
      </c>
      <c r="I40" s="18" t="n">
        <v>508.42941082</v>
      </c>
      <c r="J40" s="20" t="n">
        <v>11.51723957</v>
      </c>
      <c r="K40" s="18" t="n">
        <v>492.09440769</v>
      </c>
      <c r="L40" s="20" t="n">
        <v>5.21964951</v>
      </c>
      <c r="M40" s="18" t="n">
        <v>497.77151587</v>
      </c>
      <c r="N40" s="20" t="n">
        <v>9.88829011</v>
      </c>
      <c r="O40" s="18" t="n">
        <v>484.57625438</v>
      </c>
      <c r="P40" s="20" t="n">
        <v>5.50380903</v>
      </c>
      <c r="Q40" s="18" t="s">
        <v>404</v>
      </c>
      <c r="R40" s="20" t="s">
        <v>404</v>
      </c>
      <c r="S40" s="18" t="s">
        <v>404</v>
      </c>
      <c r="T40" s="20" t="s">
        <v>404</v>
      </c>
      <c r="U40" s="18" t="s">
        <v>404</v>
      </c>
      <c r="V40" s="20" t="s">
        <v>404</v>
      </c>
      <c r="W40" s="18" t="s">
        <v>404</v>
      </c>
      <c r="X40" s="20" t="s">
        <v>404</v>
      </c>
      <c r="Y40" s="18" t="n">
        <v>497.97283521</v>
      </c>
      <c r="Z40" s="20" t="n">
        <v>6.35132626</v>
      </c>
    </row>
    <row r="41" spans="1:26">
      <c r="A41" s="15" t="s">
        <v>438</v>
      </c>
      <c r="B41" s="17" t="n">
        <v>5712</v>
      </c>
      <c r="C41" s="18">
        <f>(70.0/B41*100)</f>
        <v/>
      </c>
      <c r="D41" s="19" t="n">
        <v>5642</v>
      </c>
      <c r="E41" s="18" t="n">
        <v>536.01367172</v>
      </c>
      <c r="F41" s="20" t="n">
        <v>6.94148196</v>
      </c>
      <c r="G41" s="18" t="n">
        <v>469.7419535</v>
      </c>
      <c r="H41" s="20" t="n">
        <v>40.72763716</v>
      </c>
      <c r="I41" s="18" t="n">
        <v>462.80068671</v>
      </c>
      <c r="J41" s="20" t="n">
        <v>9.691134529999999</v>
      </c>
      <c r="K41" s="18" t="n">
        <v>458.54791129</v>
      </c>
      <c r="L41" s="20" t="n">
        <v>10.93112498</v>
      </c>
      <c r="M41" s="18" t="n">
        <v>469.32060203</v>
      </c>
      <c r="N41" s="20" t="n">
        <v>5.25379061</v>
      </c>
      <c r="O41" s="18" t="n">
        <v>475.34881333</v>
      </c>
      <c r="P41" s="20" t="n">
        <v>4.55068995</v>
      </c>
      <c r="Q41" s="18" t="s">
        <v>404</v>
      </c>
      <c r="R41" s="20" t="s">
        <v>404</v>
      </c>
      <c r="S41" s="18" t="s">
        <v>404</v>
      </c>
      <c r="T41" s="20" t="s">
        <v>404</v>
      </c>
      <c r="U41" s="18" t="s">
        <v>404</v>
      </c>
      <c r="V41" s="20" t="s">
        <v>404</v>
      </c>
      <c r="W41" s="18" t="s">
        <v>404</v>
      </c>
      <c r="X41" s="20" t="s">
        <v>404</v>
      </c>
      <c r="Y41" s="18" t="n">
        <v>501.2114203</v>
      </c>
      <c r="Z41" s="20" t="n">
        <v>8.856975650000001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s">
        <v>404</v>
      </c>
      <c r="F44" s="20" t="s">
        <v>404</v>
      </c>
      <c r="G44" s="18" t="n">
        <v>406.7192</v>
      </c>
      <c r="H44" s="20" t="n">
        <v>48.07115186</v>
      </c>
      <c r="I44" s="18" t="n">
        <v>426.30381094</v>
      </c>
      <c r="J44" s="20" t="n">
        <v>11.8786106</v>
      </c>
      <c r="K44" s="18" t="n">
        <v>414.6793255</v>
      </c>
      <c r="L44" s="20" t="n">
        <v>11.98672329</v>
      </c>
      <c r="M44" s="18" t="n">
        <v>407.42685687</v>
      </c>
      <c r="N44" s="20" t="n">
        <v>6.12616114</v>
      </c>
      <c r="O44" s="18" t="n">
        <v>412.88126915</v>
      </c>
      <c r="P44" s="20" t="n">
        <v>5.10915661</v>
      </c>
      <c r="Q44" s="18" t="s">
        <v>404</v>
      </c>
      <c r="R44" s="20" t="s">
        <v>404</v>
      </c>
      <c r="S44" s="18" t="s">
        <v>404</v>
      </c>
      <c r="T44" s="20" t="s">
        <v>404</v>
      </c>
      <c r="U44" s="18" t="s">
        <v>404</v>
      </c>
      <c r="V44" s="20" t="s">
        <v>404</v>
      </c>
      <c r="W44" s="18" t="s">
        <v>404</v>
      </c>
      <c r="X44" s="20" t="s">
        <v>404</v>
      </c>
      <c r="Y44" s="18" t="n">
        <v>469.04185051</v>
      </c>
      <c r="Z44" s="20" t="n">
        <v>18.64361393</v>
      </c>
    </row>
    <row r="45" spans="1:26">
      <c r="A45" s="15" t="s">
        <v>442</v>
      </c>
      <c r="B45" s="17" t="n">
        <v>5519</v>
      </c>
      <c r="C45" s="18">
        <f>(0.0/B45*100)</f>
        <v/>
      </c>
      <c r="D45" s="19" t="n">
        <v>5519</v>
      </c>
      <c r="E45" s="18" t="n">
        <v>365.3837829</v>
      </c>
      <c r="F45" s="20" t="n">
        <v>17.90531158</v>
      </c>
      <c r="G45" s="18" t="n">
        <v>361.14342097</v>
      </c>
      <c r="H45" s="20" t="n">
        <v>27.11836422</v>
      </c>
      <c r="I45" s="18" t="n">
        <v>353.57686546</v>
      </c>
      <c r="J45" s="20" t="n">
        <v>8.256070980000001</v>
      </c>
      <c r="K45" s="18" t="n">
        <v>361.94237122</v>
      </c>
      <c r="L45" s="20" t="n">
        <v>7.78297492</v>
      </c>
      <c r="M45" s="18" t="n">
        <v>363.30346997</v>
      </c>
      <c r="N45" s="20" t="n">
        <v>9.77330175</v>
      </c>
      <c r="O45" s="18" t="n">
        <v>357.87348348</v>
      </c>
      <c r="P45" s="20" t="n">
        <v>5.42630066</v>
      </c>
      <c r="Q45" s="18" t="s">
        <v>404</v>
      </c>
      <c r="R45" s="20" t="s">
        <v>404</v>
      </c>
      <c r="S45" s="18" t="s">
        <v>404</v>
      </c>
      <c r="T45" s="20" t="s">
        <v>404</v>
      </c>
      <c r="U45" s="18" t="s">
        <v>404</v>
      </c>
      <c r="V45" s="20" t="s">
        <v>404</v>
      </c>
      <c r="W45" s="18" t="s">
        <v>404</v>
      </c>
      <c r="X45" s="20" t="s">
        <v>404</v>
      </c>
      <c r="Y45" s="18" t="n">
        <v>370.94221114</v>
      </c>
      <c r="Z45" s="20" t="n">
        <v>23.20061205</v>
      </c>
    </row>
    <row r="46" spans="1:26">
      <c r="A46" s="15" t="s">
        <v>443</v>
      </c>
      <c r="B46" s="17" t="n">
        <v>23141</v>
      </c>
      <c r="C46" s="18">
        <f>(4196.0/B46*100)</f>
        <v/>
      </c>
      <c r="D46" s="19" t="n">
        <v>18945</v>
      </c>
      <c r="E46" s="18" t="n">
        <v>343.194694</v>
      </c>
      <c r="F46" s="20" t="n">
        <v>10.73802773</v>
      </c>
      <c r="G46" s="18" t="n">
        <v>367.21824342</v>
      </c>
      <c r="H46" s="20" t="n">
        <v>17.33257546</v>
      </c>
      <c r="I46" s="18" t="n">
        <v>387.78370966</v>
      </c>
      <c r="J46" s="20" t="n">
        <v>20.93521322</v>
      </c>
      <c r="K46" s="18" t="n">
        <v>377.18660346</v>
      </c>
      <c r="L46" s="20" t="n">
        <v>7.88180879</v>
      </c>
      <c r="M46" s="18" t="n">
        <v>376.79286678</v>
      </c>
      <c r="N46" s="20" t="n">
        <v>6.17531592</v>
      </c>
      <c r="O46" s="18" t="n">
        <v>382.37803389</v>
      </c>
      <c r="P46" s="20" t="n">
        <v>3.97559712</v>
      </c>
      <c r="Q46" s="18" t="s">
        <v>404</v>
      </c>
      <c r="R46" s="20" t="s">
        <v>404</v>
      </c>
      <c r="S46" s="18" t="s">
        <v>404</v>
      </c>
      <c r="T46" s="20" t="s">
        <v>404</v>
      </c>
      <c r="U46" s="18" t="s">
        <v>404</v>
      </c>
      <c r="V46" s="20" t="s">
        <v>404</v>
      </c>
      <c r="W46" s="18" t="s">
        <v>404</v>
      </c>
      <c r="X46" s="20" t="s">
        <v>404</v>
      </c>
      <c r="Y46" s="18" t="n">
        <v>346.90914323</v>
      </c>
      <c r="Z46" s="20" t="n">
        <v>9.13900785</v>
      </c>
    </row>
    <row r="47" spans="1:26">
      <c r="A47" s="15" t="s">
        <v>444</v>
      </c>
      <c r="B47" s="17" t="n">
        <v>5928</v>
      </c>
      <c r="C47" s="18">
        <f>(0.0/B47*100)</f>
        <v/>
      </c>
      <c r="D47" s="19" t="n">
        <v>5928</v>
      </c>
      <c r="E47" s="18" t="s">
        <v>404</v>
      </c>
      <c r="F47" s="20" t="s">
        <v>404</v>
      </c>
      <c r="G47" s="18" t="n">
        <v>406.38795583</v>
      </c>
      <c r="H47" s="20" t="n">
        <v>25.59911687</v>
      </c>
      <c r="I47" s="18" t="n">
        <v>463.54345134</v>
      </c>
      <c r="J47" s="20" t="n">
        <v>16.68138844</v>
      </c>
      <c r="K47" s="18" t="n">
        <v>437.77054798</v>
      </c>
      <c r="L47" s="20" t="n">
        <v>10.20597406</v>
      </c>
      <c r="M47" s="18" t="n">
        <v>447.19332009</v>
      </c>
      <c r="N47" s="20" t="n">
        <v>8.08483856</v>
      </c>
      <c r="O47" s="18" t="n">
        <v>429.47796092</v>
      </c>
      <c r="P47" s="20" t="n">
        <v>8.119590329999999</v>
      </c>
      <c r="Q47" s="18" t="s">
        <v>404</v>
      </c>
      <c r="R47" s="20" t="s">
        <v>404</v>
      </c>
      <c r="S47" s="18" t="s">
        <v>404</v>
      </c>
      <c r="T47" s="20" t="s">
        <v>404</v>
      </c>
      <c r="U47" s="18" t="s">
        <v>404</v>
      </c>
      <c r="V47" s="20" t="s">
        <v>404</v>
      </c>
      <c r="W47" s="18" t="s">
        <v>404</v>
      </c>
      <c r="X47" s="20" t="s">
        <v>404</v>
      </c>
      <c r="Y47" s="18" t="n">
        <v>490.82849094</v>
      </c>
      <c r="Z47" s="20" t="n">
        <v>36.26613377</v>
      </c>
    </row>
    <row r="48" spans="1:26">
      <c r="A48" s="15" t="s">
        <v>445</v>
      </c>
      <c r="B48" s="17" t="n">
        <v>9841</v>
      </c>
      <c r="C48" s="18">
        <f>(0.0/B48*100)</f>
        <v/>
      </c>
      <c r="D48" s="19" t="n">
        <v>9841</v>
      </c>
      <c r="E48" s="18" t="n">
        <v>500.34294643</v>
      </c>
      <c r="F48" s="20" t="n">
        <v>18.80890014</v>
      </c>
      <c r="G48" s="18" t="n">
        <v>552.72416076</v>
      </c>
      <c r="H48" s="20" t="n">
        <v>17.054373</v>
      </c>
      <c r="I48" s="18" t="n">
        <v>534.0253993600001</v>
      </c>
      <c r="J48" s="20" t="n">
        <v>21.94170209</v>
      </c>
      <c r="K48" s="18" t="n">
        <v>528.99700857</v>
      </c>
      <c r="L48" s="20" t="n">
        <v>11.43582042</v>
      </c>
      <c r="M48" s="18" t="n">
        <v>517.2455675800001</v>
      </c>
      <c r="N48" s="20" t="n">
        <v>11.47269466</v>
      </c>
      <c r="O48" s="18" t="n">
        <v>540.15470175</v>
      </c>
      <c r="P48" s="20" t="n">
        <v>11.16336803</v>
      </c>
      <c r="Q48" s="18" t="s">
        <v>404</v>
      </c>
      <c r="R48" s="20" t="s">
        <v>404</v>
      </c>
      <c r="S48" s="18" t="s">
        <v>404</v>
      </c>
      <c r="T48" s="20" t="s">
        <v>404</v>
      </c>
      <c r="U48" s="18" t="s">
        <v>404</v>
      </c>
      <c r="V48" s="20" t="s">
        <v>404</v>
      </c>
      <c r="W48" s="18" t="s">
        <v>404</v>
      </c>
      <c r="X48" s="20" t="s">
        <v>404</v>
      </c>
      <c r="Y48" s="18" t="n">
        <v>518.18568754</v>
      </c>
      <c r="Z48" s="20" t="n">
        <v>54.23876445</v>
      </c>
    </row>
    <row r="49" spans="1:26">
      <c r="A49" s="15" t="s">
        <v>446</v>
      </c>
      <c r="B49" s="17" t="n">
        <v>6349</v>
      </c>
      <c r="C49" s="18">
        <f>(52.0/B49*100)</f>
        <v/>
      </c>
      <c r="D49" s="19" t="n">
        <v>6297</v>
      </c>
      <c r="E49" s="18" t="n">
        <v>440.75354669</v>
      </c>
      <c r="F49" s="20" t="n">
        <v>36.740409</v>
      </c>
      <c r="G49" s="18" t="n">
        <v>408.1730403</v>
      </c>
      <c r="H49" s="20" t="n">
        <v>15.27105192</v>
      </c>
      <c r="I49" s="18" t="n">
        <v>404.11237131</v>
      </c>
      <c r="J49" s="20" t="n">
        <v>8.525962639999999</v>
      </c>
      <c r="K49" s="18" t="n">
        <v>409.08194407</v>
      </c>
      <c r="L49" s="20" t="n">
        <v>10.47842926</v>
      </c>
      <c r="M49" s="18" t="n">
        <v>401.43245555</v>
      </c>
      <c r="N49" s="20" t="n">
        <v>7.8480756</v>
      </c>
      <c r="O49" s="18" t="n">
        <v>410.89132114</v>
      </c>
      <c r="P49" s="20" t="n">
        <v>4.48569245</v>
      </c>
      <c r="Q49" s="18" t="s">
        <v>404</v>
      </c>
      <c r="R49" s="20" t="s">
        <v>404</v>
      </c>
      <c r="S49" s="18" t="s">
        <v>404</v>
      </c>
      <c r="T49" s="20" t="s">
        <v>404</v>
      </c>
      <c r="U49" s="18" t="s">
        <v>404</v>
      </c>
      <c r="V49" s="20" t="s">
        <v>404</v>
      </c>
      <c r="W49" s="18" t="s">
        <v>404</v>
      </c>
      <c r="X49" s="20" t="s">
        <v>404</v>
      </c>
      <c r="Y49" s="18" t="n">
        <v>490.43264536</v>
      </c>
      <c r="Z49" s="20" t="n">
        <v>17.02114512</v>
      </c>
    </row>
    <row r="50" spans="1:26">
      <c r="A50" s="15" t="s">
        <v>447</v>
      </c>
      <c r="B50" s="17" t="n">
        <v>11795</v>
      </c>
      <c r="C50" s="18">
        <f>(1031.0/B50*100)</f>
        <v/>
      </c>
      <c r="D50" s="19" t="n">
        <v>10764</v>
      </c>
      <c r="E50" s="18" t="n">
        <v>428.76260864</v>
      </c>
      <c r="F50" s="20" t="n">
        <v>14.8096811</v>
      </c>
      <c r="G50" s="18" t="n">
        <v>397.33712825</v>
      </c>
      <c r="H50" s="20" t="n">
        <v>18.71971216</v>
      </c>
      <c r="I50" s="18" t="n">
        <v>386.45664856</v>
      </c>
      <c r="J50" s="20" t="n">
        <v>6.23210854</v>
      </c>
      <c r="K50" s="18" t="n">
        <v>391.36606649</v>
      </c>
      <c r="L50" s="20" t="n">
        <v>6.09493722</v>
      </c>
      <c r="M50" s="18" t="n">
        <v>390.31494557</v>
      </c>
      <c r="N50" s="20" t="n">
        <v>6.7780638</v>
      </c>
      <c r="O50" s="18" t="n">
        <v>391.80694643</v>
      </c>
      <c r="P50" s="20" t="n">
        <v>5.55773545</v>
      </c>
      <c r="Q50" s="18" t="s">
        <v>404</v>
      </c>
      <c r="R50" s="20" t="s">
        <v>404</v>
      </c>
      <c r="S50" s="18" t="s">
        <v>404</v>
      </c>
      <c r="T50" s="20" t="s">
        <v>404</v>
      </c>
      <c r="U50" s="18" t="s">
        <v>404</v>
      </c>
      <c r="V50" s="20" t="s">
        <v>404</v>
      </c>
      <c r="W50" s="18" t="s">
        <v>404</v>
      </c>
      <c r="X50" s="20" t="s">
        <v>404</v>
      </c>
      <c r="Y50" s="18" t="n">
        <v>386.80615038</v>
      </c>
      <c r="Z50" s="20" t="n">
        <v>12.50648675</v>
      </c>
    </row>
    <row r="51" spans="1:26">
      <c r="A51" s="15" t="s">
        <v>448</v>
      </c>
      <c r="B51" s="17" t="n">
        <v>6866</v>
      </c>
      <c r="C51" s="18">
        <f>(0.0/B51*100)</f>
        <v/>
      </c>
      <c r="D51" s="19" t="n">
        <v>6866</v>
      </c>
      <c r="E51" s="18" t="n">
        <v>413.38996728</v>
      </c>
      <c r="F51" s="20" t="n">
        <v>24.79120445</v>
      </c>
      <c r="G51" s="18" t="n">
        <v>413.73731355</v>
      </c>
      <c r="H51" s="20" t="n">
        <v>10.27308557</v>
      </c>
      <c r="I51" s="18" t="n">
        <v>409.57761097</v>
      </c>
      <c r="J51" s="20" t="n">
        <v>8.106351930000001</v>
      </c>
      <c r="K51" s="18" t="n">
        <v>400.9831089</v>
      </c>
      <c r="L51" s="20" t="n">
        <v>5.28813498</v>
      </c>
      <c r="M51" s="18" t="n">
        <v>388.46303883</v>
      </c>
      <c r="N51" s="20" t="n">
        <v>6.56004777</v>
      </c>
      <c r="O51" s="18" t="n">
        <v>395.4737828</v>
      </c>
      <c r="P51" s="20" t="n">
        <v>4.97262486</v>
      </c>
      <c r="Q51" s="18" t="s">
        <v>404</v>
      </c>
      <c r="R51" s="20" t="s">
        <v>404</v>
      </c>
      <c r="S51" s="18" t="s">
        <v>404</v>
      </c>
      <c r="T51" s="20" t="s">
        <v>404</v>
      </c>
      <c r="U51" s="18" t="s">
        <v>404</v>
      </c>
      <c r="V51" s="20" t="s">
        <v>404</v>
      </c>
      <c r="W51" s="18" t="s">
        <v>404</v>
      </c>
      <c r="X51" s="20" t="s">
        <v>404</v>
      </c>
      <c r="Y51" s="18" t="n">
        <v>394.16451</v>
      </c>
      <c r="Z51" s="20" t="n">
        <v>16.61093545</v>
      </c>
    </row>
    <row r="52" spans="1:26">
      <c r="A52" s="15" t="s">
        <v>449</v>
      </c>
      <c r="B52" s="17" t="n">
        <v>5809</v>
      </c>
      <c r="C52" s="18">
        <f>(0.0/B52*100)</f>
        <v/>
      </c>
      <c r="D52" s="19" t="n">
        <v>5809</v>
      </c>
      <c r="E52" s="18" t="s">
        <v>404</v>
      </c>
      <c r="F52" s="20" t="s">
        <v>404</v>
      </c>
      <c r="G52" s="18" t="n">
        <v>464.31243467</v>
      </c>
      <c r="H52" s="20" t="n">
        <v>45.51438327</v>
      </c>
      <c r="I52" s="18" t="n">
        <v>483.58698889</v>
      </c>
      <c r="J52" s="20" t="n">
        <v>12.08213504</v>
      </c>
      <c r="K52" s="18" t="n">
        <v>469.1795156</v>
      </c>
      <c r="L52" s="20" t="n">
        <v>7.00815541</v>
      </c>
      <c r="M52" s="18" t="n">
        <v>462.91338861</v>
      </c>
      <c r="N52" s="20" t="n">
        <v>8.42045216</v>
      </c>
      <c r="O52" s="18" t="n">
        <v>451.34025696</v>
      </c>
      <c r="P52" s="20" t="n">
        <v>5.94004985</v>
      </c>
      <c r="Q52" s="18" t="s">
        <v>404</v>
      </c>
      <c r="R52" s="20" t="s">
        <v>404</v>
      </c>
      <c r="S52" s="18" t="s">
        <v>404</v>
      </c>
      <c r="T52" s="20" t="s">
        <v>404</v>
      </c>
      <c r="U52" s="18" t="s">
        <v>404</v>
      </c>
      <c r="V52" s="20" t="s">
        <v>404</v>
      </c>
      <c r="W52" s="18" t="s">
        <v>404</v>
      </c>
      <c r="X52" s="20" t="s">
        <v>404</v>
      </c>
      <c r="Y52" s="18" t="n">
        <v>524.22121744</v>
      </c>
      <c r="Z52" s="20" t="n">
        <v>19.22790129</v>
      </c>
    </row>
    <row r="53" spans="1:26">
      <c r="A53" s="15" t="s">
        <v>450</v>
      </c>
      <c r="B53" s="17" t="n">
        <v>5571</v>
      </c>
      <c r="C53" s="18">
        <f>(0.0/B53*100)</f>
        <v/>
      </c>
      <c r="D53" s="19" t="n">
        <v>5571</v>
      </c>
      <c r="E53" s="18" t="s">
        <v>404</v>
      </c>
      <c r="F53" s="20" t="s">
        <v>404</v>
      </c>
      <c r="G53" s="18" t="n">
        <v>411.24561216</v>
      </c>
      <c r="H53" s="20" t="n">
        <v>6.26907712</v>
      </c>
      <c r="I53" s="18" t="n">
        <v>448.66479977</v>
      </c>
      <c r="J53" s="20" t="n">
        <v>2.35593441</v>
      </c>
      <c r="K53" s="18" t="n">
        <v>450.09097613</v>
      </c>
      <c r="L53" s="20" t="n">
        <v>3.50063167</v>
      </c>
      <c r="M53" s="18" t="n">
        <v>429.11511198</v>
      </c>
      <c r="N53" s="20" t="n">
        <v>3.04057136</v>
      </c>
      <c r="O53" s="18" t="n">
        <v>427.29234562</v>
      </c>
      <c r="P53" s="20" t="n">
        <v>3.69860612</v>
      </c>
      <c r="Q53" s="18" t="s">
        <v>404</v>
      </c>
      <c r="R53" s="20" t="s">
        <v>404</v>
      </c>
      <c r="S53" s="18" t="s">
        <v>404</v>
      </c>
      <c r="T53" s="20" t="s">
        <v>404</v>
      </c>
      <c r="U53" s="18" t="s">
        <v>404</v>
      </c>
      <c r="V53" s="20" t="s">
        <v>404</v>
      </c>
      <c r="W53" s="18" t="s">
        <v>404</v>
      </c>
      <c r="X53" s="20" t="s">
        <v>404</v>
      </c>
      <c r="Y53" s="18" t="n">
        <v>411.50915472</v>
      </c>
      <c r="Z53" s="20" t="n">
        <v>8.67022182</v>
      </c>
    </row>
    <row r="54" spans="1:26">
      <c r="A54" s="15" t="s">
        <v>451</v>
      </c>
      <c r="B54" s="17" t="n">
        <v>4740</v>
      </c>
      <c r="C54" s="18">
        <f>(199.0/B54*100)</f>
        <v/>
      </c>
      <c r="D54" s="19" t="n">
        <v>4541</v>
      </c>
      <c r="E54" s="18" t="s">
        <v>404</v>
      </c>
      <c r="F54" s="20" t="s">
        <v>404</v>
      </c>
      <c r="G54" s="18" t="n">
        <v>338.49799973</v>
      </c>
      <c r="H54" s="20" t="n">
        <v>21.9310632</v>
      </c>
      <c r="I54" s="18" t="n">
        <v>290.55382769</v>
      </c>
      <c r="J54" s="20" t="n">
        <v>9.90465743</v>
      </c>
      <c r="K54" s="18" t="n">
        <v>335.67484081</v>
      </c>
      <c r="L54" s="20" t="n">
        <v>9.32341244</v>
      </c>
      <c r="M54" s="18" t="n">
        <v>347.6221675</v>
      </c>
      <c r="N54" s="20" t="n">
        <v>8.555957210000001</v>
      </c>
      <c r="O54" s="18" t="n">
        <v>322.74564712</v>
      </c>
      <c r="P54" s="20" t="n">
        <v>3.84526881</v>
      </c>
      <c r="Q54" s="18" t="s">
        <v>404</v>
      </c>
      <c r="R54" s="20" t="s">
        <v>404</v>
      </c>
      <c r="S54" s="18" t="s">
        <v>404</v>
      </c>
      <c r="T54" s="20" t="s">
        <v>404</v>
      </c>
      <c r="U54" s="18" t="s">
        <v>404</v>
      </c>
      <c r="V54" s="20" t="s">
        <v>404</v>
      </c>
      <c r="W54" s="18" t="s">
        <v>404</v>
      </c>
      <c r="X54" s="20" t="s">
        <v>404</v>
      </c>
      <c r="Y54" s="18" t="n">
        <v>303.50622919</v>
      </c>
      <c r="Z54" s="20" t="n">
        <v>10.16063538</v>
      </c>
    </row>
    <row r="55" spans="1:26">
      <c r="A55" s="15" t="s">
        <v>452</v>
      </c>
      <c r="B55" s="17" t="n">
        <v>5316</v>
      </c>
      <c r="C55" s="18">
        <f>(43.0/B55*100)</f>
        <v/>
      </c>
      <c r="D55" s="19" t="n">
        <v>5273</v>
      </c>
      <c r="E55" s="18" t="n">
        <v>365.56667884</v>
      </c>
      <c r="F55" s="20" t="n">
        <v>48.79279671</v>
      </c>
      <c r="G55" s="18" t="n">
        <v>407.39437856</v>
      </c>
      <c r="H55" s="20" t="n">
        <v>17.98280669</v>
      </c>
      <c r="I55" s="18" t="n">
        <v>390.71065994</v>
      </c>
      <c r="J55" s="20" t="n">
        <v>16.93422006</v>
      </c>
      <c r="K55" s="18" t="n">
        <v>404.9713775</v>
      </c>
      <c r="L55" s="20" t="n">
        <v>10.63231148</v>
      </c>
      <c r="M55" s="18" t="n">
        <v>406.95290826</v>
      </c>
      <c r="N55" s="20" t="n">
        <v>8.13396637</v>
      </c>
      <c r="O55" s="18" t="n">
        <v>405.71463944</v>
      </c>
      <c r="P55" s="20" t="n">
        <v>4.32243706</v>
      </c>
      <c r="Q55" s="18" t="s">
        <v>404</v>
      </c>
      <c r="R55" s="20" t="s">
        <v>404</v>
      </c>
      <c r="S55" s="18" t="s">
        <v>404</v>
      </c>
      <c r="T55" s="20" t="s">
        <v>404</v>
      </c>
      <c r="U55" s="18" t="s">
        <v>404</v>
      </c>
      <c r="V55" s="20" t="s">
        <v>404</v>
      </c>
      <c r="W55" s="18" t="s">
        <v>404</v>
      </c>
      <c r="X55" s="20" t="s">
        <v>404</v>
      </c>
      <c r="Y55" s="18" t="n">
        <v>370.70454799</v>
      </c>
      <c r="Z55" s="20" t="n">
        <v>17.40025945</v>
      </c>
    </row>
    <row r="56" spans="1:26">
      <c r="A56" s="15" t="s">
        <v>453</v>
      </c>
      <c r="B56" s="17" t="n">
        <v>5359</v>
      </c>
      <c r="C56" s="18">
        <f>(0.0/B56*100)</f>
        <v/>
      </c>
      <c r="D56" s="19" t="n">
        <v>5359</v>
      </c>
      <c r="E56" s="18" t="n">
        <v>486.35759805</v>
      </c>
      <c r="F56" s="20" t="n">
        <v>16.90007142</v>
      </c>
      <c r="G56" s="18" t="n">
        <v>554.13594243</v>
      </c>
      <c r="H56" s="20" t="n">
        <v>11.1916452</v>
      </c>
      <c r="I56" s="18" t="n">
        <v>550.73843948</v>
      </c>
      <c r="J56" s="20" t="n">
        <v>7.34804847</v>
      </c>
      <c r="K56" s="18" t="n">
        <v>537.09936525</v>
      </c>
      <c r="L56" s="20" t="n">
        <v>7.57861298</v>
      </c>
      <c r="M56" s="18" t="n">
        <v>572.09723467</v>
      </c>
      <c r="N56" s="20" t="n">
        <v>15.21093404</v>
      </c>
      <c r="O56" s="18" t="n">
        <v>543.77739074</v>
      </c>
      <c r="P56" s="20" t="n">
        <v>13.32065821</v>
      </c>
      <c r="Q56" s="18" t="s">
        <v>404</v>
      </c>
      <c r="R56" s="20" t="s">
        <v>404</v>
      </c>
      <c r="S56" s="18" t="s">
        <v>404</v>
      </c>
      <c r="T56" s="20" t="s">
        <v>404</v>
      </c>
      <c r="U56" s="18" t="s">
        <v>404</v>
      </c>
      <c r="V56" s="20" t="s">
        <v>404</v>
      </c>
      <c r="W56" s="18" t="s">
        <v>404</v>
      </c>
      <c r="X56" s="20" t="s">
        <v>404</v>
      </c>
      <c r="Y56" s="18" t="n">
        <v>533.79022429</v>
      </c>
      <c r="Z56" s="20" t="n">
        <v>9.91845322</v>
      </c>
    </row>
    <row r="57" spans="1:26">
      <c r="A57" s="15" t="s">
        <v>454</v>
      </c>
      <c r="B57" s="17" t="n">
        <v>6513</v>
      </c>
      <c r="C57" s="18">
        <f>(0.0/B57*100)</f>
        <v/>
      </c>
      <c r="D57" s="19" t="n">
        <v>6513</v>
      </c>
      <c r="E57" s="18" t="n">
        <v>339.54745005</v>
      </c>
      <c r="F57" s="20" t="n">
        <v>16.75942655</v>
      </c>
      <c r="G57" s="18" t="n">
        <v>380.36096113</v>
      </c>
      <c r="H57" s="20" t="n">
        <v>19.13820657</v>
      </c>
      <c r="I57" s="18" t="n">
        <v>391.36236964</v>
      </c>
      <c r="J57" s="20" t="n">
        <v>7.92947443</v>
      </c>
      <c r="K57" s="18" t="n">
        <v>392.0363641</v>
      </c>
      <c r="L57" s="20" t="n">
        <v>7.22030912</v>
      </c>
      <c r="M57" s="18" t="n">
        <v>388.30399436</v>
      </c>
      <c r="N57" s="20" t="n">
        <v>7.74434357</v>
      </c>
      <c r="O57" s="18" t="n">
        <v>382.66890018</v>
      </c>
      <c r="P57" s="20" t="n">
        <v>7.57893379</v>
      </c>
      <c r="Q57" s="18" t="s">
        <v>404</v>
      </c>
      <c r="R57" s="20" t="s">
        <v>404</v>
      </c>
      <c r="S57" s="18" t="s">
        <v>404</v>
      </c>
      <c r="T57" s="20" t="s">
        <v>404</v>
      </c>
      <c r="U57" s="18" t="s">
        <v>404</v>
      </c>
      <c r="V57" s="20" t="s">
        <v>404</v>
      </c>
      <c r="W57" s="18" t="s">
        <v>404</v>
      </c>
      <c r="X57" s="20" t="s">
        <v>404</v>
      </c>
      <c r="Y57" s="18" t="n">
        <v>344.03359714</v>
      </c>
      <c r="Z57" s="20" t="n">
        <v>14.07395482</v>
      </c>
    </row>
    <row r="58" spans="1:26">
      <c r="A58" s="15" t="s">
        <v>455</v>
      </c>
      <c r="B58" s="17" t="n">
        <v>7267</v>
      </c>
      <c r="C58" s="18">
        <f>(0.0/B58*100)</f>
        <v/>
      </c>
      <c r="D58" s="19" t="n">
        <v>7267</v>
      </c>
      <c r="E58" s="18" t="n">
        <v>382.18090931</v>
      </c>
      <c r="F58" s="20" t="n">
        <v>16.09910976</v>
      </c>
      <c r="G58" s="18" t="n">
        <v>404.34136763</v>
      </c>
      <c r="H58" s="20" t="n">
        <v>13.3820625</v>
      </c>
      <c r="I58" s="18" t="n">
        <v>377.53303289</v>
      </c>
      <c r="J58" s="20" t="n">
        <v>9.39668326</v>
      </c>
      <c r="K58" s="18" t="n">
        <v>375.10203108</v>
      </c>
      <c r="L58" s="20" t="n">
        <v>6.96539004</v>
      </c>
      <c r="M58" s="18" t="n">
        <v>380.90213331</v>
      </c>
      <c r="N58" s="20" t="n">
        <v>6.38273418</v>
      </c>
      <c r="O58" s="18" t="n">
        <v>379.86180014</v>
      </c>
      <c r="P58" s="20" t="n">
        <v>4.38568563</v>
      </c>
      <c r="Q58" s="18" t="s">
        <v>404</v>
      </c>
      <c r="R58" s="20" t="s">
        <v>404</v>
      </c>
      <c r="S58" s="18" t="s">
        <v>404</v>
      </c>
      <c r="T58" s="20" t="s">
        <v>404</v>
      </c>
      <c r="U58" s="18" t="s">
        <v>404</v>
      </c>
      <c r="V58" s="20" t="s">
        <v>404</v>
      </c>
      <c r="W58" s="18" t="s">
        <v>404</v>
      </c>
      <c r="X58" s="20" t="s">
        <v>404</v>
      </c>
      <c r="Y58" s="18" t="n">
        <v>349.38113329</v>
      </c>
      <c r="Z58" s="20" t="n">
        <v>12.38639318</v>
      </c>
    </row>
    <row r="59" spans="1:26">
      <c r="A59" s="15" t="s">
        <v>456</v>
      </c>
      <c r="B59" s="17" t="n">
        <v>4826</v>
      </c>
      <c r="C59" s="18">
        <f>(0.0/B59*100)</f>
        <v/>
      </c>
      <c r="D59" s="19" t="n">
        <v>4826</v>
      </c>
      <c r="E59" s="18" t="s">
        <v>404</v>
      </c>
      <c r="F59" s="20" t="s">
        <v>404</v>
      </c>
      <c r="G59" s="18" t="n">
        <v>381.06166497</v>
      </c>
      <c r="H59" s="20" t="n">
        <v>8.771840429999999</v>
      </c>
      <c r="I59" s="18" t="n">
        <v>351.75569628</v>
      </c>
      <c r="J59" s="20" t="n">
        <v>6.04952034</v>
      </c>
      <c r="K59" s="18" t="n">
        <v>357.623667</v>
      </c>
      <c r="L59" s="20" t="n">
        <v>6.11884094</v>
      </c>
      <c r="M59" s="18" t="n">
        <v>351.95597446</v>
      </c>
      <c r="N59" s="20" t="n">
        <v>4.88201722</v>
      </c>
      <c r="O59" s="18" t="n">
        <v>364.64454437</v>
      </c>
      <c r="P59" s="20" t="n">
        <v>2.02618741</v>
      </c>
      <c r="Q59" s="18" t="s">
        <v>404</v>
      </c>
      <c r="R59" s="20" t="s">
        <v>404</v>
      </c>
      <c r="S59" s="18" t="s">
        <v>404</v>
      </c>
      <c r="T59" s="20" t="s">
        <v>404</v>
      </c>
      <c r="U59" s="18" t="s">
        <v>404</v>
      </c>
      <c r="V59" s="20" t="s">
        <v>404</v>
      </c>
      <c r="W59" s="18" t="n">
        <v>360.60543</v>
      </c>
      <c r="X59" s="20" t="n">
        <v>12.17151725</v>
      </c>
      <c r="Y59" s="18" t="n">
        <v>404.47559545</v>
      </c>
      <c r="Z59" s="20" t="n">
        <v>15.43861361</v>
      </c>
    </row>
    <row r="60" spans="1:26">
      <c r="A60" s="15" t="s">
        <v>457</v>
      </c>
      <c r="B60" s="17" t="n">
        <v>4546</v>
      </c>
      <c r="C60" s="18">
        <f>(0.0/B60*100)</f>
        <v/>
      </c>
      <c r="D60" s="19" t="n">
        <v>4546</v>
      </c>
      <c r="E60" s="18" t="n">
        <v>322.23607474</v>
      </c>
      <c r="F60" s="20" t="n">
        <v>19.29208333</v>
      </c>
      <c r="G60" s="18" t="n">
        <v>372.19868109</v>
      </c>
      <c r="H60" s="20" t="n">
        <v>14.00201795</v>
      </c>
      <c r="I60" s="18" t="n">
        <v>387.50173405</v>
      </c>
      <c r="J60" s="20" t="n">
        <v>12.58486866</v>
      </c>
      <c r="K60" s="18" t="n">
        <v>394.33614386</v>
      </c>
      <c r="L60" s="20" t="n">
        <v>17.17345908</v>
      </c>
      <c r="M60" s="18" t="n">
        <v>397.44169663</v>
      </c>
      <c r="N60" s="20" t="n">
        <v>9.16728385</v>
      </c>
      <c r="O60" s="18" t="n">
        <v>402.41055421</v>
      </c>
      <c r="P60" s="20" t="n">
        <v>6.09378618</v>
      </c>
      <c r="Q60" s="18" t="s">
        <v>404</v>
      </c>
      <c r="R60" s="20" t="s">
        <v>404</v>
      </c>
      <c r="S60" s="18" t="s">
        <v>404</v>
      </c>
      <c r="T60" s="20" t="s">
        <v>404</v>
      </c>
      <c r="U60" s="18" t="s">
        <v>404</v>
      </c>
      <c r="V60" s="20" t="s">
        <v>404</v>
      </c>
      <c r="W60" s="18" t="s">
        <v>404</v>
      </c>
      <c r="X60" s="20" t="s">
        <v>404</v>
      </c>
      <c r="Y60" s="18" t="n">
        <v>389.66588104</v>
      </c>
      <c r="Z60" s="20" t="n">
        <v>21.0682812</v>
      </c>
    </row>
    <row r="61" spans="1:26">
      <c r="A61" s="15" t="s">
        <v>458</v>
      </c>
      <c r="B61" s="17" t="n">
        <v>6525</v>
      </c>
      <c r="C61" s="18">
        <f>(0.0/B61*100)</f>
        <v/>
      </c>
      <c r="D61" s="19" t="n">
        <v>6525</v>
      </c>
      <c r="E61" s="18" t="s">
        <v>404</v>
      </c>
      <c r="F61" s="20" t="s">
        <v>404</v>
      </c>
      <c r="G61" s="18" t="n">
        <v>485.11937508</v>
      </c>
      <c r="H61" s="20" t="n">
        <v>7.94079672</v>
      </c>
      <c r="I61" s="18" t="n">
        <v>490.00197027</v>
      </c>
      <c r="J61" s="20" t="n">
        <v>4.32243849</v>
      </c>
      <c r="K61" s="18" t="n">
        <v>475.7364453</v>
      </c>
      <c r="L61" s="20" t="n">
        <v>5.5855278</v>
      </c>
      <c r="M61" s="18" t="n">
        <v>475.40282874</v>
      </c>
      <c r="N61" s="20" t="n">
        <v>8.02395808</v>
      </c>
      <c r="O61" s="18" t="n">
        <v>469.97869455</v>
      </c>
      <c r="P61" s="20" t="n">
        <v>5.76169958</v>
      </c>
      <c r="Q61" s="18" t="s">
        <v>404</v>
      </c>
      <c r="R61" s="20" t="s">
        <v>404</v>
      </c>
      <c r="S61" s="18" t="s">
        <v>404</v>
      </c>
      <c r="T61" s="20" t="s">
        <v>404</v>
      </c>
      <c r="U61" s="18" t="s">
        <v>404</v>
      </c>
      <c r="V61" s="20" t="s">
        <v>404</v>
      </c>
      <c r="W61" s="18" t="s">
        <v>404</v>
      </c>
      <c r="X61" s="20" t="s">
        <v>404</v>
      </c>
      <c r="Y61" s="18" t="n">
        <v>425.98955243</v>
      </c>
      <c r="Z61" s="20" t="n">
        <v>20.96356653</v>
      </c>
    </row>
    <row r="62" spans="1:26">
      <c r="A62" s="15" t="s">
        <v>459</v>
      </c>
      <c r="B62" s="17" t="n">
        <v>4476</v>
      </c>
      <c r="C62" s="18">
        <f>(0.0/B62*100)</f>
        <v/>
      </c>
      <c r="D62" s="19" t="n">
        <v>4476</v>
      </c>
      <c r="E62" s="18" t="s">
        <v>404</v>
      </c>
      <c r="F62" s="20" t="s">
        <v>404</v>
      </c>
      <c r="G62" s="18" t="n">
        <v>517.28978212</v>
      </c>
      <c r="H62" s="20" t="n">
        <v>9.56931994</v>
      </c>
      <c r="I62" s="18" t="n">
        <v>542.02734877</v>
      </c>
      <c r="J62" s="20" t="n">
        <v>1.92344397</v>
      </c>
      <c r="K62" s="18" t="n">
        <v>555.05842109</v>
      </c>
      <c r="L62" s="20" t="n">
        <v>2.50631693</v>
      </c>
      <c r="M62" s="18" t="n">
        <v>513.64198068</v>
      </c>
      <c r="N62" s="20" t="n">
        <v>3.6379018</v>
      </c>
      <c r="O62" s="18" t="n">
        <v>553.1325612000001</v>
      </c>
      <c r="P62" s="20" t="n">
        <v>1.97012128</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n">
        <v>418.02851177</v>
      </c>
      <c r="F63" s="20" t="n">
        <v>11.43045619</v>
      </c>
      <c r="G63" s="18" t="n">
        <v>312.25633806</v>
      </c>
      <c r="H63" s="20" t="n">
        <v>8.158199979999999</v>
      </c>
      <c r="I63" s="18" t="n">
        <v>337.48121564</v>
      </c>
      <c r="J63" s="20" t="n">
        <v>4.79975614</v>
      </c>
      <c r="K63" s="18" t="n">
        <v>377.24940425</v>
      </c>
      <c r="L63" s="20" t="n">
        <v>3.71007647</v>
      </c>
      <c r="M63" s="18" t="n">
        <v>372.17061045</v>
      </c>
      <c r="N63" s="20" t="n">
        <v>3.16184788</v>
      </c>
      <c r="O63" s="18" t="n">
        <v>375.18112647</v>
      </c>
      <c r="P63" s="20" t="n">
        <v>2.38495822</v>
      </c>
      <c r="Q63" s="18" t="s">
        <v>404</v>
      </c>
      <c r="R63" s="20" t="s">
        <v>404</v>
      </c>
      <c r="S63" s="18" t="s">
        <v>404</v>
      </c>
      <c r="T63" s="20" t="s">
        <v>404</v>
      </c>
      <c r="U63" s="18" t="s">
        <v>404</v>
      </c>
      <c r="V63" s="20" t="s">
        <v>404</v>
      </c>
      <c r="W63" s="18" t="s">
        <v>404</v>
      </c>
      <c r="X63" s="20" t="s">
        <v>404</v>
      </c>
      <c r="Y63" s="18" t="n">
        <v>394.6223145</v>
      </c>
      <c r="Z63" s="20" t="n">
        <v>4.8984663</v>
      </c>
    </row>
    <row r="64" spans="1:26">
      <c r="A64" s="15" t="s">
        <v>461</v>
      </c>
      <c r="B64" s="17" t="n">
        <v>3634</v>
      </c>
      <c r="C64" s="18">
        <f>(27.0/B64*100)</f>
        <v/>
      </c>
      <c r="D64" s="19" t="n">
        <v>3607</v>
      </c>
      <c r="E64" s="18" t="s">
        <v>404</v>
      </c>
      <c r="F64" s="20" t="s">
        <v>404</v>
      </c>
      <c r="G64" s="18" t="s">
        <v>404</v>
      </c>
      <c r="H64" s="20" t="s">
        <v>404</v>
      </c>
      <c r="I64" s="18" t="n">
        <v>437.93034505</v>
      </c>
      <c r="J64" s="20" t="n">
        <v>6.56245701</v>
      </c>
      <c r="K64" s="18" t="n">
        <v>489.57921907</v>
      </c>
      <c r="L64" s="20" t="n">
        <v>4.03870095</v>
      </c>
      <c r="M64" s="18" t="n">
        <v>459.62446163</v>
      </c>
      <c r="N64" s="20" t="n">
        <v>3.09764786</v>
      </c>
      <c r="O64" s="18" t="n">
        <v>488.91584729</v>
      </c>
      <c r="P64" s="20" t="n">
        <v>2.40776875</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424.77160143</v>
      </c>
      <c r="F65" s="20" t="n">
        <v>14.08355292</v>
      </c>
      <c r="G65" s="18" t="n">
        <v>439.03102575</v>
      </c>
      <c r="H65" s="20" t="n">
        <v>17.05977333</v>
      </c>
      <c r="I65" s="18" t="n">
        <v>401.28533956</v>
      </c>
      <c r="J65" s="20" t="n">
        <v>10.99159212</v>
      </c>
      <c r="K65" s="18" t="n">
        <v>412.90004095</v>
      </c>
      <c r="L65" s="20" t="n">
        <v>8.856888530000001</v>
      </c>
      <c r="M65" s="18" t="n">
        <v>422.7277529</v>
      </c>
      <c r="N65" s="20" t="n">
        <v>6.43792375</v>
      </c>
      <c r="O65" s="18" t="n">
        <v>421.29247708</v>
      </c>
      <c r="P65" s="20" t="n">
        <v>3.97831301</v>
      </c>
      <c r="Q65" s="18" t="s">
        <v>404</v>
      </c>
      <c r="R65" s="20" t="s">
        <v>404</v>
      </c>
      <c r="S65" s="18" t="s">
        <v>404</v>
      </c>
      <c r="T65" s="20" t="s">
        <v>404</v>
      </c>
      <c r="U65" s="18" t="s">
        <v>404</v>
      </c>
      <c r="V65" s="20" t="s">
        <v>404</v>
      </c>
      <c r="W65" s="18" t="s">
        <v>404</v>
      </c>
      <c r="X65" s="20" t="s">
        <v>404</v>
      </c>
      <c r="Y65" s="18" t="n">
        <v>441.50976598</v>
      </c>
      <c r="Z65" s="20" t="n">
        <v>17.53100117</v>
      </c>
    </row>
    <row r="66" spans="1:26">
      <c r="A66" s="15" t="s">
        <v>463</v>
      </c>
      <c r="B66" s="17" t="n">
        <v>5665</v>
      </c>
      <c r="C66" s="18">
        <f>(0.0/B66*100)</f>
        <v/>
      </c>
      <c r="D66" s="19" t="n">
        <v>5665</v>
      </c>
      <c r="E66" s="18" t="s">
        <v>404</v>
      </c>
      <c r="F66" s="20" t="s">
        <v>404</v>
      </c>
      <c r="G66" s="18" t="n">
        <v>426.97603233</v>
      </c>
      <c r="H66" s="20" t="n">
        <v>16.64605033</v>
      </c>
      <c r="I66" s="18" t="n">
        <v>384.28816426</v>
      </c>
      <c r="J66" s="20" t="n">
        <v>4.42264114</v>
      </c>
      <c r="K66" s="18" t="n">
        <v>435.35870555</v>
      </c>
      <c r="L66" s="20" t="n">
        <v>2.86812048</v>
      </c>
      <c r="M66" s="18" t="n">
        <v>402.82634534</v>
      </c>
      <c r="N66" s="20" t="n">
        <v>3.9818804</v>
      </c>
      <c r="O66" s="18" t="n">
        <v>421.2607338</v>
      </c>
      <c r="P66" s="20" t="n">
        <v>2.36445377</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360.52470896</v>
      </c>
      <c r="F67" s="20" t="n">
        <v>7.99843902</v>
      </c>
      <c r="G67" s="18" t="n">
        <v>366.34575393</v>
      </c>
      <c r="H67" s="20" t="n">
        <v>7.4546727</v>
      </c>
      <c r="I67" s="18" t="n">
        <v>376.81274812</v>
      </c>
      <c r="J67" s="20" t="n">
        <v>7.70437067</v>
      </c>
      <c r="K67" s="18" t="n">
        <v>394.81100911</v>
      </c>
      <c r="L67" s="20" t="n">
        <v>7.16083813</v>
      </c>
      <c r="M67" s="18" t="n">
        <v>392.61404785</v>
      </c>
      <c r="N67" s="20" t="n">
        <v>7.68453229</v>
      </c>
      <c r="O67" s="18" t="n">
        <v>394.90670209</v>
      </c>
      <c r="P67" s="20" t="n">
        <v>7.4761728</v>
      </c>
      <c r="Q67" s="18" t="s">
        <v>404</v>
      </c>
      <c r="R67" s="20" t="s">
        <v>404</v>
      </c>
      <c r="S67" s="18" t="s">
        <v>404</v>
      </c>
      <c r="T67" s="20" t="s">
        <v>404</v>
      </c>
      <c r="U67" s="18" t="s">
        <v>404</v>
      </c>
      <c r="V67" s="20" t="s">
        <v>404</v>
      </c>
      <c r="W67" s="18" t="s">
        <v>404</v>
      </c>
      <c r="X67" s="20" t="s">
        <v>404</v>
      </c>
      <c r="Y67" s="18" t="n">
        <v>398.0189274</v>
      </c>
      <c r="Z67" s="20" t="n">
        <v>17.33107509</v>
      </c>
    </row>
    <row r="68" spans="1:26">
      <c r="A68" s="15" t="s">
        <v>465</v>
      </c>
      <c r="B68" s="17" t="n">
        <v>12083</v>
      </c>
      <c r="C68" s="18">
        <f>(0.0/B68*100)</f>
        <v/>
      </c>
      <c r="D68" s="19" t="n">
        <v>12083</v>
      </c>
      <c r="E68" s="18" t="s">
        <v>404</v>
      </c>
      <c r="F68" s="20" t="s">
        <v>404</v>
      </c>
      <c r="G68" s="18" t="n">
        <v>414.7958541</v>
      </c>
      <c r="H68" s="20" t="n">
        <v>3.89238729</v>
      </c>
      <c r="I68" s="18" t="n">
        <v>358.21269515</v>
      </c>
      <c r="J68" s="20" t="n">
        <v>4.31665014</v>
      </c>
      <c r="K68" s="18" t="n">
        <v>410.00703316</v>
      </c>
      <c r="L68" s="20" t="n">
        <v>2.28160734</v>
      </c>
      <c r="M68" s="18" t="n">
        <v>399.59245007</v>
      </c>
      <c r="N68" s="20" t="n">
        <v>1.54062902</v>
      </c>
      <c r="O68" s="18" t="n">
        <v>406.3068577</v>
      </c>
      <c r="P68" s="20" t="n">
        <v>2.75086697</v>
      </c>
      <c r="Q68" s="18" t="s">
        <v>404</v>
      </c>
      <c r="R68" s="20" t="s">
        <v>404</v>
      </c>
      <c r="S68" s="18" t="s">
        <v>404</v>
      </c>
      <c r="T68" s="20" t="s">
        <v>404</v>
      </c>
      <c r="U68" s="18" t="s">
        <v>404</v>
      </c>
      <c r="V68" s="20" t="s">
        <v>404</v>
      </c>
      <c r="W68" s="18" t="s">
        <v>404</v>
      </c>
      <c r="X68" s="20" t="s">
        <v>404</v>
      </c>
      <c r="Y68" s="18" t="n">
        <v>411.6889476</v>
      </c>
      <c r="Z68" s="20" t="n">
        <v>7.39405826</v>
      </c>
    </row>
    <row r="69" spans="1:26">
      <c r="A69" s="15" t="s">
        <v>466</v>
      </c>
      <c r="B69" s="17" t="n">
        <v>4876</v>
      </c>
      <c r="C69" s="18">
        <f>(0.0/B69*100)</f>
        <v/>
      </c>
      <c r="D69" s="19" t="n">
        <v>4876</v>
      </c>
      <c r="E69" s="18" t="n">
        <v>429.62222653</v>
      </c>
      <c r="F69" s="20" t="n">
        <v>13.56641497</v>
      </c>
      <c r="G69" s="18" t="n">
        <v>443.47986755</v>
      </c>
      <c r="H69" s="20" t="n">
        <v>17.8086899</v>
      </c>
      <c r="I69" s="18" t="n">
        <v>462.87469325</v>
      </c>
      <c r="J69" s="20" t="n">
        <v>9.224185479999999</v>
      </c>
      <c r="K69" s="18" t="n">
        <v>444.36275268</v>
      </c>
      <c r="L69" s="20" t="n">
        <v>10.71654055</v>
      </c>
      <c r="M69" s="18" t="n">
        <v>433.14143586</v>
      </c>
      <c r="N69" s="20" t="n">
        <v>7.311834</v>
      </c>
      <c r="O69" s="18" t="n">
        <v>444.25222023</v>
      </c>
      <c r="P69" s="20" t="n">
        <v>7.2331164</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507.80257156</v>
      </c>
      <c r="H70" s="20" t="n">
        <v>14.58945723</v>
      </c>
      <c r="I70" s="18" t="n">
        <v>495.23834151</v>
      </c>
      <c r="J70" s="20" t="n">
        <v>8.63152681</v>
      </c>
      <c r="K70" s="18" t="n">
        <v>495.46827685</v>
      </c>
      <c r="L70" s="20" t="n">
        <v>5.73566231</v>
      </c>
      <c r="M70" s="18" t="n">
        <v>496.85007852</v>
      </c>
      <c r="N70" s="20" t="n">
        <v>5.24061095</v>
      </c>
      <c r="O70" s="18" t="n">
        <v>489.29384477</v>
      </c>
      <c r="P70" s="20" t="n">
        <v>5.56634492</v>
      </c>
      <c r="Q70" s="18" t="s">
        <v>404</v>
      </c>
      <c r="R70" s="20" t="s">
        <v>404</v>
      </c>
      <c r="S70" s="18" t="s">
        <v>404</v>
      </c>
      <c r="T70" s="20" t="s">
        <v>404</v>
      </c>
      <c r="U70" s="18" t="s">
        <v>404</v>
      </c>
      <c r="V70" s="20" t="s">
        <v>404</v>
      </c>
      <c r="W70" s="18" t="s">
        <v>404</v>
      </c>
      <c r="X70" s="20" t="s">
        <v>404</v>
      </c>
      <c r="Y70" s="18" t="n">
        <v>478.47014376</v>
      </c>
      <c r="Z70" s="20" t="n">
        <v>10.16483342</v>
      </c>
    </row>
    <row r="71" spans="1:26">
      <c r="A71" s="15" t="s">
        <v>468</v>
      </c>
      <c r="B71" s="17" t="n">
        <v>6115</v>
      </c>
      <c r="C71" s="18">
        <f>(0.0/B71*100)</f>
        <v/>
      </c>
      <c r="D71" s="19" t="n">
        <v>6115</v>
      </c>
      <c r="E71" s="18" t="s">
        <v>404</v>
      </c>
      <c r="F71" s="20" t="s">
        <v>404</v>
      </c>
      <c r="G71" s="18" t="n">
        <v>569.87981901</v>
      </c>
      <c r="H71" s="20" t="n">
        <v>12.75873683</v>
      </c>
      <c r="I71" s="18" t="n">
        <v>558.89012152</v>
      </c>
      <c r="J71" s="20" t="n">
        <v>3.09591753</v>
      </c>
      <c r="K71" s="18" t="n">
        <v>570.51216097</v>
      </c>
      <c r="L71" s="20" t="n">
        <v>3.26143344</v>
      </c>
      <c r="M71" s="18" t="n">
        <v>565.22854274</v>
      </c>
      <c r="N71" s="20" t="n">
        <v>3.12569814</v>
      </c>
      <c r="O71" s="18" t="n">
        <v>560.6089518700001</v>
      </c>
      <c r="P71" s="20" t="n">
        <v>2.59562867</v>
      </c>
      <c r="Q71" s="18" t="s">
        <v>404</v>
      </c>
      <c r="R71" s="20" t="s">
        <v>404</v>
      </c>
      <c r="S71" s="18" t="s">
        <v>404</v>
      </c>
      <c r="T71" s="20" t="s">
        <v>404</v>
      </c>
      <c r="U71" s="18" t="s">
        <v>404</v>
      </c>
      <c r="V71" s="20" t="s">
        <v>404</v>
      </c>
      <c r="W71" s="18" t="s">
        <v>404</v>
      </c>
      <c r="X71" s="20" t="s">
        <v>404</v>
      </c>
      <c r="Y71" s="18" t="n">
        <v>526.6388316600001</v>
      </c>
      <c r="Z71" s="20" t="n">
        <v>12.38873027</v>
      </c>
    </row>
    <row r="72" spans="1:26">
      <c r="A72" s="15" t="s">
        <v>469</v>
      </c>
      <c r="B72" s="17" t="n">
        <v>7708</v>
      </c>
      <c r="C72" s="18">
        <f>(0.0/B72*100)</f>
        <v/>
      </c>
      <c r="D72" s="19" t="n">
        <v>7708</v>
      </c>
      <c r="E72" s="18" t="n">
        <v>495.76581111</v>
      </c>
      <c r="F72" s="20" t="n">
        <v>8.89770942</v>
      </c>
      <c r="G72" s="18" t="n">
        <v>526.3034860400001</v>
      </c>
      <c r="H72" s="20" t="n">
        <v>20.80681711</v>
      </c>
      <c r="I72" s="18" t="n">
        <v>554.92886837</v>
      </c>
      <c r="J72" s="20" t="n">
        <v>10.35913808</v>
      </c>
      <c r="K72" s="18" t="n">
        <v>536.06157405</v>
      </c>
      <c r="L72" s="20" t="n">
        <v>7.24306927</v>
      </c>
      <c r="M72" s="18" t="n">
        <v>539.19511343</v>
      </c>
      <c r="N72" s="20" t="n">
        <v>10.50370545</v>
      </c>
      <c r="O72" s="18" t="n">
        <v>550.63887328</v>
      </c>
      <c r="P72" s="20" t="n">
        <v>9.53164027</v>
      </c>
      <c r="Q72" s="18" t="s">
        <v>404</v>
      </c>
      <c r="R72" s="20" t="s">
        <v>404</v>
      </c>
      <c r="S72" s="18" t="s">
        <v>404</v>
      </c>
      <c r="T72" s="20" t="s">
        <v>404</v>
      </c>
      <c r="U72" s="18" t="s">
        <v>404</v>
      </c>
      <c r="V72" s="20" t="s">
        <v>404</v>
      </c>
      <c r="W72" s="18" t="s">
        <v>404</v>
      </c>
      <c r="X72" s="20" t="s">
        <v>404</v>
      </c>
      <c r="Y72" s="18" t="n">
        <v>536.9015798200001</v>
      </c>
      <c r="Z72" s="20" t="n">
        <v>31.04921852</v>
      </c>
    </row>
    <row r="73" spans="1:26">
      <c r="A73" s="15" t="s">
        <v>470</v>
      </c>
      <c r="B73" s="17" t="n">
        <v>8249</v>
      </c>
      <c r="C73" s="18">
        <f>(0.0/B73*100)</f>
        <v/>
      </c>
      <c r="D73" s="19" t="n">
        <v>8249</v>
      </c>
      <c r="E73" s="18" t="n">
        <v>456.61635</v>
      </c>
      <c r="F73" s="20" t="n">
        <v>29.05950308</v>
      </c>
      <c r="G73" s="18" t="n">
        <v>414.51447956</v>
      </c>
      <c r="H73" s="20" t="n">
        <v>10.27343699</v>
      </c>
      <c r="I73" s="18" t="n">
        <v>429.43885082</v>
      </c>
      <c r="J73" s="20" t="n">
        <v>10.95775388</v>
      </c>
      <c r="K73" s="18" t="n">
        <v>409.55365416</v>
      </c>
      <c r="L73" s="20" t="n">
        <v>6.39084396</v>
      </c>
      <c r="M73" s="18" t="n">
        <v>408.29652853</v>
      </c>
      <c r="N73" s="20" t="n">
        <v>8.128784509999999</v>
      </c>
      <c r="O73" s="18" t="n">
        <v>423.86887887</v>
      </c>
      <c r="P73" s="20" t="n">
        <v>7.16991866</v>
      </c>
      <c r="Q73" s="18" t="s">
        <v>404</v>
      </c>
      <c r="R73" s="20" t="s">
        <v>404</v>
      </c>
      <c r="S73" s="18" t="s">
        <v>404</v>
      </c>
      <c r="T73" s="20" t="s">
        <v>404</v>
      </c>
      <c r="U73" s="18" t="s">
        <v>404</v>
      </c>
      <c r="V73" s="20" t="s">
        <v>404</v>
      </c>
      <c r="W73" s="18" t="s">
        <v>404</v>
      </c>
      <c r="X73" s="20" t="s">
        <v>404</v>
      </c>
      <c r="Y73" s="18" t="n">
        <v>407.86993113</v>
      </c>
      <c r="Z73" s="20" t="n">
        <v>14.90446442</v>
      </c>
    </row>
    <row r="74" spans="1:26">
      <c r="A74" s="15" t="s">
        <v>471</v>
      </c>
      <c r="B74" s="17" t="n">
        <v>4692</v>
      </c>
      <c r="C74" s="18">
        <f>(484.0/B74*100)</f>
        <v/>
      </c>
      <c r="D74" s="19" t="n">
        <v>4208</v>
      </c>
      <c r="E74" s="18" t="n">
        <v>402.73868432</v>
      </c>
      <c r="F74" s="20" t="n">
        <v>13.0779823</v>
      </c>
      <c r="G74" s="18" t="n">
        <v>447.45929016</v>
      </c>
      <c r="H74" s="20" t="n">
        <v>9.81008675</v>
      </c>
      <c r="I74" s="18" t="n">
        <v>387.31922248</v>
      </c>
      <c r="J74" s="20" t="n">
        <v>5.02714463</v>
      </c>
      <c r="K74" s="18" t="n">
        <v>439.26268434</v>
      </c>
      <c r="L74" s="20" t="n">
        <v>3.82348091</v>
      </c>
      <c r="M74" s="18" t="n">
        <v>417.21178099</v>
      </c>
      <c r="N74" s="20" t="n">
        <v>2.57031852</v>
      </c>
      <c r="O74" s="18" t="n">
        <v>412.21970389</v>
      </c>
      <c r="P74" s="20" t="n">
        <v>2.16446498</v>
      </c>
      <c r="Q74" s="18" t="s">
        <v>404</v>
      </c>
      <c r="R74" s="20" t="s">
        <v>404</v>
      </c>
      <c r="S74" s="18" t="s">
        <v>404</v>
      </c>
      <c r="T74" s="20" t="s">
        <v>404</v>
      </c>
      <c r="U74" s="18" t="s">
        <v>404</v>
      </c>
      <c r="V74" s="20" t="s">
        <v>404</v>
      </c>
      <c r="W74" s="18" t="s">
        <v>404</v>
      </c>
      <c r="X74" s="20" t="s">
        <v>404</v>
      </c>
      <c r="Y74" s="18" t="n">
        <v>357.7766315</v>
      </c>
      <c r="Z74" s="20" t="n">
        <v>8.21038356</v>
      </c>
    </row>
    <row r="75" spans="1:26">
      <c r="A75" s="15" t="s">
        <v>472</v>
      </c>
      <c r="B75" s="17" t="n">
        <v>5375</v>
      </c>
      <c r="C75" s="18">
        <f>(483.0/B75*100)</f>
        <v/>
      </c>
      <c r="D75" s="19" t="n">
        <v>4892</v>
      </c>
      <c r="E75" s="18" t="n">
        <v>349.2274</v>
      </c>
      <c r="F75" s="20" t="n">
        <v>34.49741712</v>
      </c>
      <c r="G75" s="18" t="n">
        <v>400.76693207</v>
      </c>
      <c r="H75" s="20" t="n">
        <v>15.63002773</v>
      </c>
      <c r="I75" s="18" t="n">
        <v>365.13031959</v>
      </c>
      <c r="J75" s="20" t="n">
        <v>7.80358702</v>
      </c>
      <c r="K75" s="18" t="n">
        <v>383.56082716</v>
      </c>
      <c r="L75" s="20" t="n">
        <v>15.0086526</v>
      </c>
      <c r="M75" s="18" t="n">
        <v>353.20618046</v>
      </c>
      <c r="N75" s="20" t="n">
        <v>8.42495737</v>
      </c>
      <c r="O75" s="18" t="n">
        <v>364.75585869</v>
      </c>
      <c r="P75" s="20" t="n">
        <v>7.04358466</v>
      </c>
      <c r="Q75" s="18" t="s">
        <v>404</v>
      </c>
      <c r="R75" s="20" t="s">
        <v>404</v>
      </c>
      <c r="S75" s="18" t="s">
        <v>404</v>
      </c>
      <c r="T75" s="20" t="s">
        <v>404</v>
      </c>
      <c r="U75" s="18" t="s">
        <v>404</v>
      </c>
      <c r="V75" s="20" t="s">
        <v>404</v>
      </c>
      <c r="W75" s="18" t="s">
        <v>404</v>
      </c>
      <c r="X75" s="20" t="s">
        <v>404</v>
      </c>
      <c r="Y75" s="18" t="n">
        <v>360.00025423</v>
      </c>
      <c r="Z75" s="20" t="n">
        <v>18.38626245</v>
      </c>
    </row>
    <row r="76" spans="1:26">
      <c r="A76" s="15" t="s">
        <v>473</v>
      </c>
      <c r="B76" s="17" t="n">
        <v>14167</v>
      </c>
      <c r="C76" s="18">
        <f>(1400.0/B76*100)</f>
        <v/>
      </c>
      <c r="D76" s="19" t="n">
        <v>12767</v>
      </c>
      <c r="E76" s="18" t="n">
        <v>426.875525</v>
      </c>
      <c r="F76" s="20" t="n">
        <v>27.93784929</v>
      </c>
      <c r="G76" s="18" t="n">
        <v>438.46290774</v>
      </c>
      <c r="H76" s="20" t="n">
        <v>16.84136345</v>
      </c>
      <c r="I76" s="18" t="n">
        <v>451.97260848</v>
      </c>
      <c r="J76" s="20" t="n">
        <v>12.54913191</v>
      </c>
      <c r="K76" s="18" t="n">
        <v>417.35395586</v>
      </c>
      <c r="L76" s="20" t="n">
        <v>6.37456269</v>
      </c>
      <c r="M76" s="18" t="n">
        <v>427.84767083</v>
      </c>
      <c r="N76" s="20" t="n">
        <v>8.27769554</v>
      </c>
      <c r="O76" s="18" t="n">
        <v>431.67742191</v>
      </c>
      <c r="P76" s="20" t="n">
        <v>4.72221662</v>
      </c>
      <c r="Q76" s="18" t="s">
        <v>404</v>
      </c>
      <c r="R76" s="20" t="s">
        <v>404</v>
      </c>
      <c r="S76" s="18" t="s">
        <v>404</v>
      </c>
      <c r="T76" s="20" t="s">
        <v>404</v>
      </c>
      <c r="U76" s="18" t="s">
        <v>404</v>
      </c>
      <c r="V76" s="20" t="s">
        <v>404</v>
      </c>
      <c r="W76" s="18" t="s">
        <v>404</v>
      </c>
      <c r="X76" s="20" t="s">
        <v>404</v>
      </c>
      <c r="Y76" s="18" t="n">
        <v>428.85994381</v>
      </c>
      <c r="Z76" s="20" t="n">
        <v>8.00491633</v>
      </c>
    </row>
    <row r="77" spans="1:26">
      <c r="A77" s="15" t="s">
        <v>474</v>
      </c>
      <c r="B77" s="17" t="n">
        <v>6062</v>
      </c>
      <c r="C77" s="18">
        <f>(0.0/B77*100)</f>
        <v/>
      </c>
      <c r="D77" s="19" t="n">
        <v>6062</v>
      </c>
      <c r="E77" s="18" t="n">
        <v>450.661</v>
      </c>
      <c r="F77" s="20" t="n">
        <v>16.581667</v>
      </c>
      <c r="G77" s="18" t="n">
        <v>414.88867439</v>
      </c>
      <c r="H77" s="20" t="n">
        <v>14.35656324</v>
      </c>
      <c r="I77" s="18" t="n">
        <v>409.71330301</v>
      </c>
      <c r="J77" s="20" t="n">
        <v>8.46900072</v>
      </c>
      <c r="K77" s="18" t="n">
        <v>417.29628087</v>
      </c>
      <c r="L77" s="20" t="n">
        <v>9.10076939</v>
      </c>
      <c r="M77" s="18" t="n">
        <v>419.53177429</v>
      </c>
      <c r="N77" s="20" t="n">
        <v>5.64555803</v>
      </c>
      <c r="O77" s="18" t="n">
        <v>419.11810845</v>
      </c>
      <c r="P77" s="20" t="n">
        <v>5.31534545</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507.88630942</v>
      </c>
      <c r="H78" s="20" t="n">
        <v>18.93332877</v>
      </c>
      <c r="I78" s="18" t="n">
        <v>496.90727235</v>
      </c>
      <c r="J78" s="20" t="n">
        <v>11.63753358</v>
      </c>
      <c r="K78" s="18" t="n">
        <v>485.22548952</v>
      </c>
      <c r="L78" s="20" t="n">
        <v>8.36125826</v>
      </c>
      <c r="M78" s="18" t="n">
        <v>505.1639765</v>
      </c>
      <c r="N78" s="20" t="n">
        <v>6.47270791</v>
      </c>
      <c r="O78" s="18" t="n">
        <v>492.04611512</v>
      </c>
      <c r="P78" s="20" t="n">
        <v>12.29674624</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n">
        <v>474.74571962</v>
      </c>
      <c r="F79" s="20" t="n">
        <v>10.87873651</v>
      </c>
      <c r="G79" s="18" t="n">
        <v>461.04312954</v>
      </c>
      <c r="H79" s="20" t="n">
        <v>19.51108111</v>
      </c>
      <c r="I79" s="18" t="n">
        <v>435.73371757</v>
      </c>
      <c r="J79" s="20" t="n">
        <v>25.47427552</v>
      </c>
      <c r="K79" s="18" t="n">
        <v>494.3440618</v>
      </c>
      <c r="L79" s="20" t="n">
        <v>15.72141155</v>
      </c>
      <c r="M79" s="18" t="n">
        <v>432.78229843</v>
      </c>
      <c r="N79" s="20" t="n">
        <v>16.89550877</v>
      </c>
      <c r="O79" s="18" t="n">
        <v>443.19032464</v>
      </c>
      <c r="P79" s="20" t="n">
        <v>11.40280952</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n">
        <v>369.13524806</v>
      </c>
      <c r="F80" s="20" t="n">
        <v>19.74887012</v>
      </c>
      <c r="G80" s="18" t="n">
        <v>466.163959</v>
      </c>
      <c r="H80" s="20" t="n">
        <v>13.9551393</v>
      </c>
      <c r="I80" s="18" t="n">
        <v>454.16382541</v>
      </c>
      <c r="J80" s="20" t="n">
        <v>16.00150836</v>
      </c>
      <c r="K80" s="18" t="n">
        <v>464.15990268</v>
      </c>
      <c r="L80" s="20" t="n">
        <v>11.25399625</v>
      </c>
      <c r="M80" s="18" t="n">
        <v>458.33938806</v>
      </c>
      <c r="N80" s="20" t="n">
        <v>10.07019942</v>
      </c>
      <c r="O80" s="18" t="n">
        <v>462.95346966</v>
      </c>
      <c r="P80" s="20" t="n">
        <v>5.56404092</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n">
        <v>513.5220547599999</v>
      </c>
      <c r="F81" s="20" t="n">
        <v>8.092510710000001</v>
      </c>
      <c r="G81" s="18" t="n">
        <v>456.14470998</v>
      </c>
      <c r="H81" s="20" t="n">
        <v>15.27921455</v>
      </c>
      <c r="I81" s="18" t="n">
        <v>457.85294136</v>
      </c>
      <c r="J81" s="20" t="n">
        <v>8.92930793</v>
      </c>
      <c r="K81" s="18" t="n">
        <v>447.85994218</v>
      </c>
      <c r="L81" s="20" t="n">
        <v>7.96983774</v>
      </c>
      <c r="M81" s="18" t="n">
        <v>445.23336383</v>
      </c>
      <c r="N81" s="20" t="n">
        <v>6.63132884</v>
      </c>
      <c r="O81" s="18" t="n">
        <v>438.39560845</v>
      </c>
      <c r="P81" s="20" t="n">
        <v>6.67569494</v>
      </c>
      <c r="Q81" s="18" t="s">
        <v>404</v>
      </c>
      <c r="R81" s="20" t="s">
        <v>404</v>
      </c>
      <c r="S81" s="18" t="s">
        <v>404</v>
      </c>
      <c r="T81" s="20" t="s">
        <v>404</v>
      </c>
      <c r="U81" s="18" t="s">
        <v>404</v>
      </c>
      <c r="V81" s="20" t="s">
        <v>404</v>
      </c>
      <c r="W81" s="18" t="s">
        <v>404</v>
      </c>
      <c r="X81" s="20" t="s">
        <v>404</v>
      </c>
      <c r="Y81" s="18" t="n">
        <v>413.56146442</v>
      </c>
      <c r="Z81" s="20" t="n">
        <v>16.01852951</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543</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499.94500037</v>
      </c>
      <c r="F7" s="20" t="n">
        <v>13.69548352</v>
      </c>
      <c r="G7" s="18" t="n">
        <v>505.72345112</v>
      </c>
      <c r="H7" s="20" t="n">
        <v>6.77874638</v>
      </c>
      <c r="I7" s="18" t="n">
        <v>498.99986197</v>
      </c>
      <c r="J7" s="20" t="n">
        <v>3.98646357</v>
      </c>
      <c r="K7" s="18" t="n">
        <v>496.54619124</v>
      </c>
      <c r="L7" s="20" t="n">
        <v>3.52457801</v>
      </c>
      <c r="M7" s="18" t="n">
        <v>487.97495365</v>
      </c>
      <c r="N7" s="20" t="n">
        <v>4.26931584</v>
      </c>
      <c r="O7" s="18" t="n">
        <v>488.92644073</v>
      </c>
      <c r="P7" s="20" t="n">
        <v>7.02557848</v>
      </c>
      <c r="Q7" s="18" t="s">
        <v>404</v>
      </c>
      <c r="R7" s="20" t="s">
        <v>404</v>
      </c>
      <c r="S7" s="18" t="s">
        <v>404</v>
      </c>
      <c r="T7" s="20" t="s">
        <v>404</v>
      </c>
      <c r="U7" s="18" t="s">
        <v>404</v>
      </c>
      <c r="V7" s="20" t="s">
        <v>404</v>
      </c>
      <c r="W7" s="18" t="s">
        <v>404</v>
      </c>
      <c r="X7" s="20" t="s">
        <v>404</v>
      </c>
      <c r="Y7" s="18" t="n">
        <v>482.2381101</v>
      </c>
      <c r="Z7" s="20" t="n">
        <v>9.906284400000001</v>
      </c>
    </row>
    <row r="8" spans="1:26">
      <c r="A8" s="15" t="s">
        <v>405</v>
      </c>
      <c r="B8" s="17" t="n">
        <v>7007</v>
      </c>
      <c r="C8" s="18">
        <f>(0.0/B8*100)</f>
        <v/>
      </c>
      <c r="D8" s="19" t="n">
        <v>7007</v>
      </c>
      <c r="E8" s="18" t="n">
        <v>463.25654258</v>
      </c>
      <c r="F8" s="20" t="n">
        <v>40.91886561</v>
      </c>
      <c r="G8" s="18" t="n">
        <v>521.98692398</v>
      </c>
      <c r="H8" s="20" t="n">
        <v>8.50692276</v>
      </c>
      <c r="I8" s="18" t="n">
        <v>498.03674578</v>
      </c>
      <c r="J8" s="20" t="n">
        <v>5.41982981</v>
      </c>
      <c r="K8" s="18" t="n">
        <v>481.23042349</v>
      </c>
      <c r="L8" s="20" t="n">
        <v>12.29703242</v>
      </c>
      <c r="M8" s="18" t="n">
        <v>432.72755459</v>
      </c>
      <c r="N8" s="20" t="n">
        <v>20.10823851</v>
      </c>
      <c r="O8" s="18" t="n">
        <v>489.84754705</v>
      </c>
      <c r="P8" s="20" t="n">
        <v>26.08158368</v>
      </c>
      <c r="Q8" s="18" t="s">
        <v>404</v>
      </c>
      <c r="R8" s="20" t="s">
        <v>404</v>
      </c>
      <c r="S8" s="18" t="s">
        <v>404</v>
      </c>
      <c r="T8" s="20" t="s">
        <v>404</v>
      </c>
      <c r="U8" s="18" t="s">
        <v>404</v>
      </c>
      <c r="V8" s="20" t="s">
        <v>404</v>
      </c>
      <c r="W8" s="18" t="s">
        <v>404</v>
      </c>
      <c r="X8" s="20" t="s">
        <v>404</v>
      </c>
      <c r="Y8" s="18" t="n">
        <v>466.78641392</v>
      </c>
      <c r="Z8" s="20" t="n">
        <v>22.75026011</v>
      </c>
    </row>
    <row r="9" spans="1:26">
      <c r="A9" s="15" t="s">
        <v>406</v>
      </c>
      <c r="B9" s="17" t="n">
        <v>9651</v>
      </c>
      <c r="C9" s="18">
        <f>(200.0/B9*100)</f>
        <v/>
      </c>
      <c r="D9" s="19" t="n">
        <v>9451</v>
      </c>
      <c r="E9" s="18" t="n">
        <v>500.74513915</v>
      </c>
      <c r="F9" s="20" t="n">
        <v>28.25901747</v>
      </c>
      <c r="G9" s="18" t="n">
        <v>516.03745664</v>
      </c>
      <c r="H9" s="20" t="n">
        <v>7.21920767</v>
      </c>
      <c r="I9" s="18" t="n">
        <v>509.77406541</v>
      </c>
      <c r="J9" s="20" t="n">
        <v>5.91348657</v>
      </c>
      <c r="K9" s="18" t="n">
        <v>508.88054605</v>
      </c>
      <c r="L9" s="20" t="n">
        <v>9.252415879999999</v>
      </c>
      <c r="M9" s="18" t="n">
        <v>509.61490855</v>
      </c>
      <c r="N9" s="20" t="n">
        <v>24.19821713</v>
      </c>
      <c r="O9" s="18" t="n">
        <v>489.15165978</v>
      </c>
      <c r="P9" s="20" t="n">
        <v>25.2486509</v>
      </c>
      <c r="Q9" s="18" t="s">
        <v>404</v>
      </c>
      <c r="R9" s="20" t="s">
        <v>404</v>
      </c>
      <c r="S9" s="18" t="s">
        <v>404</v>
      </c>
      <c r="T9" s="20" t="s">
        <v>404</v>
      </c>
      <c r="U9" s="18" t="s">
        <v>404</v>
      </c>
      <c r="V9" s="20" t="s">
        <v>404</v>
      </c>
      <c r="W9" s="18" t="s">
        <v>404</v>
      </c>
      <c r="X9" s="20" t="s">
        <v>404</v>
      </c>
      <c r="Y9" s="18" t="n">
        <v>477.51403177</v>
      </c>
      <c r="Z9" s="20" t="n">
        <v>14.22357772</v>
      </c>
    </row>
    <row r="10" spans="1:26">
      <c r="A10" s="15" t="s">
        <v>407</v>
      </c>
      <c r="B10" s="17" t="n">
        <v>20058</v>
      </c>
      <c r="C10" s="18">
        <f>(2798.0/B10*100)</f>
        <v/>
      </c>
      <c r="D10" s="19" t="n">
        <v>17260</v>
      </c>
      <c r="E10" s="18" t="n">
        <v>475.44472255</v>
      </c>
      <c r="F10" s="20" t="n">
        <v>8.165189140000001</v>
      </c>
      <c r="G10" s="18" t="n">
        <v>520.68221997</v>
      </c>
      <c r="H10" s="20" t="n">
        <v>8.269176659999999</v>
      </c>
      <c r="I10" s="18" t="n">
        <v>517.8850571</v>
      </c>
      <c r="J10" s="20" t="n">
        <v>6.6503912</v>
      </c>
      <c r="K10" s="18" t="n">
        <v>514.30876313</v>
      </c>
      <c r="L10" s="20" t="n">
        <v>3.47921984</v>
      </c>
      <c r="M10" s="18" t="n">
        <v>524.62985487</v>
      </c>
      <c r="N10" s="20" t="n">
        <v>7.33677689</v>
      </c>
      <c r="O10" s="18" t="n">
        <v>505.4104214</v>
      </c>
      <c r="P10" s="20" t="n">
        <v>9.05873585</v>
      </c>
      <c r="Q10" s="18" t="s">
        <v>404</v>
      </c>
      <c r="R10" s="20" t="s">
        <v>404</v>
      </c>
      <c r="S10" s="18" t="s">
        <v>404</v>
      </c>
      <c r="T10" s="20" t="s">
        <v>404</v>
      </c>
      <c r="U10" s="18" t="s">
        <v>404</v>
      </c>
      <c r="V10" s="20" t="s">
        <v>404</v>
      </c>
      <c r="W10" s="18" t="s">
        <v>404</v>
      </c>
      <c r="X10" s="20" t="s">
        <v>404</v>
      </c>
      <c r="Y10" s="18" t="n">
        <v>546.49162367</v>
      </c>
      <c r="Z10" s="20" t="n">
        <v>11.98529452</v>
      </c>
    </row>
    <row r="11" spans="1:26">
      <c r="A11" s="15" t="s">
        <v>408</v>
      </c>
      <c r="B11" s="17" t="n">
        <v>7053</v>
      </c>
      <c r="C11" s="18">
        <f>(137.0/B11*100)</f>
        <v/>
      </c>
      <c r="D11" s="19" t="n">
        <v>6916</v>
      </c>
      <c r="E11" s="18" t="n">
        <v>408.32412289</v>
      </c>
      <c r="F11" s="20" t="n">
        <v>26.29941538</v>
      </c>
      <c r="G11" s="18" t="n">
        <v>431.68914223</v>
      </c>
      <c r="H11" s="20" t="n">
        <v>11.5551468</v>
      </c>
      <c r="I11" s="18" t="n">
        <v>421.90564556</v>
      </c>
      <c r="J11" s="20" t="n">
        <v>8.191984639999999</v>
      </c>
      <c r="K11" s="18" t="n">
        <v>421.96425994</v>
      </c>
      <c r="L11" s="20" t="n">
        <v>6.39920223</v>
      </c>
      <c r="M11" s="18" t="n">
        <v>421.24554594</v>
      </c>
      <c r="N11" s="20" t="n">
        <v>8.0528469</v>
      </c>
      <c r="O11" s="18" t="n">
        <v>427.85978821</v>
      </c>
      <c r="P11" s="20" t="n">
        <v>9.524165480000001</v>
      </c>
      <c r="Q11" s="18" t="s">
        <v>404</v>
      </c>
      <c r="R11" s="20" t="s">
        <v>404</v>
      </c>
      <c r="S11" s="18" t="s">
        <v>404</v>
      </c>
      <c r="T11" s="20" t="s">
        <v>404</v>
      </c>
      <c r="U11" s="18" t="s">
        <v>404</v>
      </c>
      <c r="V11" s="20" t="s">
        <v>404</v>
      </c>
      <c r="W11" s="18" t="s">
        <v>404</v>
      </c>
      <c r="X11" s="20" t="s">
        <v>404</v>
      </c>
      <c r="Y11" s="18" t="n">
        <v>426.8076988</v>
      </c>
      <c r="Z11" s="20" t="n">
        <v>24.16040157</v>
      </c>
    </row>
    <row r="12" spans="1:26">
      <c r="A12" s="15" t="s">
        <v>409</v>
      </c>
      <c r="B12" s="17" t="n">
        <v>6894</v>
      </c>
      <c r="C12" s="18">
        <f>(106.0/B12*100)</f>
        <v/>
      </c>
      <c r="D12" s="19" t="n">
        <v>6788</v>
      </c>
      <c r="E12" s="18" t="n">
        <v>430.46656547</v>
      </c>
      <c r="F12" s="20" t="n">
        <v>8.958124460000001</v>
      </c>
      <c r="G12" s="18" t="n">
        <v>491.65433869</v>
      </c>
      <c r="H12" s="20" t="n">
        <v>10.97083771</v>
      </c>
      <c r="I12" s="18" t="n">
        <v>497.37909885</v>
      </c>
      <c r="J12" s="20" t="n">
        <v>4.12732837</v>
      </c>
      <c r="K12" s="18" t="n">
        <v>488.56958964</v>
      </c>
      <c r="L12" s="20" t="n">
        <v>4.85733449</v>
      </c>
      <c r="M12" s="18" t="n">
        <v>470.85774451</v>
      </c>
      <c r="N12" s="20" t="n">
        <v>18.40159709</v>
      </c>
      <c r="O12" s="18" t="n">
        <v>505.57979964</v>
      </c>
      <c r="P12" s="20" t="n">
        <v>29.51539739</v>
      </c>
      <c r="Q12" s="18" t="s">
        <v>404</v>
      </c>
      <c r="R12" s="20" t="s">
        <v>404</v>
      </c>
      <c r="S12" s="18" t="s">
        <v>404</v>
      </c>
      <c r="T12" s="20" t="s">
        <v>404</v>
      </c>
      <c r="U12" s="18" t="s">
        <v>404</v>
      </c>
      <c r="V12" s="20" t="s">
        <v>404</v>
      </c>
      <c r="W12" s="18" t="s">
        <v>404</v>
      </c>
      <c r="X12" s="20" t="s">
        <v>404</v>
      </c>
      <c r="Y12" s="18" t="n">
        <v>472.90039988</v>
      </c>
      <c r="Z12" s="20" t="n">
        <v>22.68870247</v>
      </c>
    </row>
    <row r="13" spans="1:26">
      <c r="A13" s="15" t="s">
        <v>410</v>
      </c>
      <c r="B13" s="17" t="n">
        <v>7161</v>
      </c>
      <c r="C13" s="18">
        <f>(1175.0/B13*100)</f>
        <v/>
      </c>
      <c r="D13" s="19" t="n">
        <v>5986</v>
      </c>
      <c r="E13" s="18" t="n">
        <v>512.04674399</v>
      </c>
      <c r="F13" s="20" t="n">
        <v>9.913115080000001</v>
      </c>
      <c r="G13" s="18" t="n">
        <v>510.16115838</v>
      </c>
      <c r="H13" s="20" t="n">
        <v>5.67961303</v>
      </c>
      <c r="I13" s="18" t="n">
        <v>511.73232682</v>
      </c>
      <c r="J13" s="20" t="n">
        <v>4.76755363</v>
      </c>
      <c r="K13" s="18" t="n">
        <v>512.80035877</v>
      </c>
      <c r="L13" s="20" t="n">
        <v>3.82065435</v>
      </c>
      <c r="M13" s="18" t="n">
        <v>493.48318648</v>
      </c>
      <c r="N13" s="20" t="n">
        <v>10.85022363</v>
      </c>
      <c r="O13" s="18" t="n">
        <v>508.2954731</v>
      </c>
      <c r="P13" s="20" t="n">
        <v>11.14796919</v>
      </c>
      <c r="Q13" s="18" t="s">
        <v>404</v>
      </c>
      <c r="R13" s="20" t="s">
        <v>404</v>
      </c>
      <c r="S13" s="18" t="s">
        <v>404</v>
      </c>
      <c r="T13" s="20" t="s">
        <v>404</v>
      </c>
      <c r="U13" s="18" t="s">
        <v>404</v>
      </c>
      <c r="V13" s="20" t="s">
        <v>404</v>
      </c>
      <c r="W13" s="18" t="s">
        <v>404</v>
      </c>
      <c r="X13" s="20" t="s">
        <v>404</v>
      </c>
      <c r="Y13" s="18" t="n">
        <v>506.3239739</v>
      </c>
      <c r="Z13" s="20" t="n">
        <v>7.14007906</v>
      </c>
    </row>
    <row r="14" spans="1:26">
      <c r="A14" s="15" t="s">
        <v>411</v>
      </c>
      <c r="B14" s="17" t="n">
        <v>5587</v>
      </c>
      <c r="C14" s="18">
        <f>(0.0/B14*100)</f>
        <v/>
      </c>
      <c r="D14" s="19" t="n">
        <v>5587</v>
      </c>
      <c r="E14" s="18" t="n">
        <v>436.94511872</v>
      </c>
      <c r="F14" s="20" t="n">
        <v>5.3955069</v>
      </c>
      <c r="G14" s="18" t="n">
        <v>516.21405505</v>
      </c>
      <c r="H14" s="20" t="n">
        <v>5.03445809</v>
      </c>
      <c r="I14" s="18" t="n">
        <v>522.2790681</v>
      </c>
      <c r="J14" s="20" t="n">
        <v>3.08870291</v>
      </c>
      <c r="K14" s="18" t="n">
        <v>526.0733475</v>
      </c>
      <c r="L14" s="20" t="n">
        <v>3.63899859</v>
      </c>
      <c r="M14" s="18" t="n">
        <v>508.35954073</v>
      </c>
      <c r="N14" s="20" t="n">
        <v>6.3506495</v>
      </c>
      <c r="O14" s="18" t="n">
        <v>472.55999703</v>
      </c>
      <c r="P14" s="20" t="n">
        <v>10.32611422</v>
      </c>
      <c r="Q14" s="18" t="s">
        <v>404</v>
      </c>
      <c r="R14" s="20" t="s">
        <v>404</v>
      </c>
      <c r="S14" s="18" t="s">
        <v>404</v>
      </c>
      <c r="T14" s="20" t="s">
        <v>404</v>
      </c>
      <c r="U14" s="18" t="s">
        <v>404</v>
      </c>
      <c r="V14" s="20" t="s">
        <v>404</v>
      </c>
      <c r="W14" s="18" t="s">
        <v>404</v>
      </c>
      <c r="X14" s="20" t="s">
        <v>404</v>
      </c>
      <c r="Y14" s="18" t="n">
        <v>525.47795908</v>
      </c>
      <c r="Z14" s="20" t="n">
        <v>12.99827461</v>
      </c>
    </row>
    <row r="15" spans="1:26">
      <c r="A15" s="15" t="s">
        <v>412</v>
      </c>
      <c r="B15" s="17" t="n">
        <v>5882</v>
      </c>
      <c r="C15" s="18">
        <f>(0.0/B15*100)</f>
        <v/>
      </c>
      <c r="D15" s="19" t="n">
        <v>5882</v>
      </c>
      <c r="E15" s="18" t="s">
        <v>404</v>
      </c>
      <c r="F15" s="20" t="s">
        <v>404</v>
      </c>
      <c r="G15" s="18" t="n">
        <v>513.0810898</v>
      </c>
      <c r="H15" s="20" t="n">
        <v>5.97824751</v>
      </c>
      <c r="I15" s="18" t="n">
        <v>509.82722505</v>
      </c>
      <c r="J15" s="20" t="n">
        <v>4.34041864</v>
      </c>
      <c r="K15" s="18" t="n">
        <v>511.43048149</v>
      </c>
      <c r="L15" s="20" t="n">
        <v>3.49328965</v>
      </c>
      <c r="M15" s="18" t="n">
        <v>521.55279061</v>
      </c>
      <c r="N15" s="20" t="n">
        <v>6.48055709</v>
      </c>
      <c r="O15" s="18" t="n">
        <v>483.37422977</v>
      </c>
      <c r="P15" s="20" t="n">
        <v>20.23780393</v>
      </c>
      <c r="Q15" s="18" t="s">
        <v>404</v>
      </c>
      <c r="R15" s="20" t="s">
        <v>404</v>
      </c>
      <c r="S15" s="18" t="s">
        <v>404</v>
      </c>
      <c r="T15" s="20" t="s">
        <v>404</v>
      </c>
      <c r="U15" s="18" t="s">
        <v>404</v>
      </c>
      <c r="V15" s="20" t="s">
        <v>404</v>
      </c>
      <c r="W15" s="18" t="s">
        <v>404</v>
      </c>
      <c r="X15" s="20" t="s">
        <v>404</v>
      </c>
      <c r="Y15" s="18" t="n">
        <v>527.53558387</v>
      </c>
      <c r="Z15" s="20" t="n">
        <v>20.88187106</v>
      </c>
    </row>
    <row r="16" spans="1:26">
      <c r="A16" s="15" t="s">
        <v>413</v>
      </c>
      <c r="B16" s="17" t="n">
        <v>6108</v>
      </c>
      <c r="C16" s="18">
        <f>(364.0/B16*100)</f>
        <v/>
      </c>
      <c r="D16" s="19" t="n">
        <v>5744</v>
      </c>
      <c r="E16" s="18" t="n">
        <v>488.44215094</v>
      </c>
      <c r="F16" s="20" t="n">
        <v>23.78270862</v>
      </c>
      <c r="G16" s="18" t="n">
        <v>516.82128261</v>
      </c>
      <c r="H16" s="20" t="n">
        <v>11.74821558</v>
      </c>
      <c r="I16" s="18" t="n">
        <v>502.13387352</v>
      </c>
      <c r="J16" s="20" t="n">
        <v>5.30223244</v>
      </c>
      <c r="K16" s="18" t="n">
        <v>475.41229599</v>
      </c>
      <c r="L16" s="20" t="n">
        <v>7.0042144</v>
      </c>
      <c r="M16" s="18" t="n">
        <v>480.00723749</v>
      </c>
      <c r="N16" s="20" t="n">
        <v>23.94460519</v>
      </c>
      <c r="O16" s="18" t="n">
        <v>513.86778965</v>
      </c>
      <c r="P16" s="20" t="n">
        <v>17.49607449</v>
      </c>
      <c r="Q16" s="18" t="s">
        <v>404</v>
      </c>
      <c r="R16" s="20" t="s">
        <v>404</v>
      </c>
      <c r="S16" s="18" t="s">
        <v>404</v>
      </c>
      <c r="T16" s="20" t="s">
        <v>404</v>
      </c>
      <c r="U16" s="18" t="s">
        <v>404</v>
      </c>
      <c r="V16" s="20" t="s">
        <v>404</v>
      </c>
      <c r="W16" s="18" t="s">
        <v>404</v>
      </c>
      <c r="X16" s="20" t="s">
        <v>404</v>
      </c>
      <c r="Y16" s="18" t="n">
        <v>463.31592365</v>
      </c>
      <c r="Z16" s="20" t="n">
        <v>23.58764129</v>
      </c>
    </row>
    <row r="17" spans="1:26">
      <c r="A17" s="15" t="s">
        <v>414</v>
      </c>
      <c r="B17" s="17" t="n">
        <v>6504</v>
      </c>
      <c r="C17" s="18">
        <f>(1325.0/B17*100)</f>
        <v/>
      </c>
      <c r="D17" s="19" t="n">
        <v>5179</v>
      </c>
      <c r="E17" s="18" t="n">
        <v>548.31674264</v>
      </c>
      <c r="F17" s="20" t="n">
        <v>19.50658257</v>
      </c>
      <c r="G17" s="18" t="n">
        <v>507.4657119</v>
      </c>
      <c r="H17" s="20" t="n">
        <v>7.45270601</v>
      </c>
      <c r="I17" s="18" t="n">
        <v>498.21569532</v>
      </c>
      <c r="J17" s="20" t="n">
        <v>6.93442592</v>
      </c>
      <c r="K17" s="18" t="n">
        <v>511.05532221</v>
      </c>
      <c r="L17" s="20" t="n">
        <v>9.53364178</v>
      </c>
      <c r="M17" s="18" t="n">
        <v>481.36427083</v>
      </c>
      <c r="N17" s="20" t="n">
        <v>22.74219669</v>
      </c>
      <c r="O17" s="18" t="n">
        <v>508.00369443</v>
      </c>
      <c r="P17" s="20" t="n">
        <v>10.23903045</v>
      </c>
      <c r="Q17" s="18" t="s">
        <v>404</v>
      </c>
      <c r="R17" s="20" t="s">
        <v>404</v>
      </c>
      <c r="S17" s="18" t="s">
        <v>404</v>
      </c>
      <c r="T17" s="20" t="s">
        <v>404</v>
      </c>
      <c r="U17" s="18" t="s">
        <v>404</v>
      </c>
      <c r="V17" s="20" t="s">
        <v>404</v>
      </c>
      <c r="W17" s="18" t="s">
        <v>404</v>
      </c>
      <c r="X17" s="20" t="s">
        <v>404</v>
      </c>
      <c r="Y17" s="18" t="n">
        <v>536.89654797</v>
      </c>
      <c r="Z17" s="20" t="n">
        <v>14.63740174</v>
      </c>
    </row>
    <row r="18" spans="1:26">
      <c r="A18" s="15" t="s">
        <v>415</v>
      </c>
      <c r="B18" s="17" t="n">
        <v>5532</v>
      </c>
      <c r="C18" s="18">
        <f>(0.0/B18*100)</f>
        <v/>
      </c>
      <c r="D18" s="19" t="n">
        <v>5532</v>
      </c>
      <c r="E18" s="18" t="n">
        <v>386.11028813</v>
      </c>
      <c r="F18" s="20" t="n">
        <v>19.31867108</v>
      </c>
      <c r="G18" s="18" t="n">
        <v>460.63034158</v>
      </c>
      <c r="H18" s="20" t="n">
        <v>11.12004201</v>
      </c>
      <c r="I18" s="18" t="n">
        <v>456.53340646</v>
      </c>
      <c r="J18" s="20" t="n">
        <v>7.39693424</v>
      </c>
      <c r="K18" s="18" t="n">
        <v>449.99986783</v>
      </c>
      <c r="L18" s="20" t="n">
        <v>7.53653708</v>
      </c>
      <c r="M18" s="18" t="n">
        <v>439.97702099</v>
      </c>
      <c r="N18" s="20" t="n">
        <v>15.77267951</v>
      </c>
      <c r="O18" s="18" t="n">
        <v>456.71665678</v>
      </c>
      <c r="P18" s="20" t="n">
        <v>10.88707839</v>
      </c>
      <c r="Q18" s="18" t="s">
        <v>404</v>
      </c>
      <c r="R18" s="20" t="s">
        <v>404</v>
      </c>
      <c r="S18" s="18" t="s">
        <v>404</v>
      </c>
      <c r="T18" s="20" t="s">
        <v>404</v>
      </c>
      <c r="U18" s="18" t="s">
        <v>404</v>
      </c>
      <c r="V18" s="20" t="s">
        <v>404</v>
      </c>
      <c r="W18" s="18" t="s">
        <v>404</v>
      </c>
      <c r="X18" s="20" t="s">
        <v>404</v>
      </c>
      <c r="Y18" s="18" t="n">
        <v>461.96710075</v>
      </c>
      <c r="Z18" s="20" t="n">
        <v>30.25751116</v>
      </c>
    </row>
    <row r="19" spans="1:26">
      <c r="A19" s="15" t="s">
        <v>416</v>
      </c>
      <c r="B19" s="17" t="n">
        <v>5658</v>
      </c>
      <c r="C19" s="18">
        <f>(327.0/B19*100)</f>
        <v/>
      </c>
      <c r="D19" s="19" t="n">
        <v>5331</v>
      </c>
      <c r="E19" s="18" t="n">
        <v>574.4191124</v>
      </c>
      <c r="F19" s="20" t="n">
        <v>10.07754316</v>
      </c>
      <c r="G19" s="18" t="n">
        <v>476.03930478</v>
      </c>
      <c r="H19" s="20" t="n">
        <v>6.97812659</v>
      </c>
      <c r="I19" s="18" t="n">
        <v>479.66452329</v>
      </c>
      <c r="J19" s="20" t="n">
        <v>7.10093798</v>
      </c>
      <c r="K19" s="18" t="n">
        <v>460.92176189</v>
      </c>
      <c r="L19" s="20" t="n">
        <v>8.11281132</v>
      </c>
      <c r="M19" s="18" t="n">
        <v>473.12171246</v>
      </c>
      <c r="N19" s="20" t="n">
        <v>15.32983202</v>
      </c>
      <c r="O19" s="18" t="n">
        <v>501.60857199</v>
      </c>
      <c r="P19" s="20" t="n">
        <v>24.32705323</v>
      </c>
      <c r="Q19" s="18" t="s">
        <v>404</v>
      </c>
      <c r="R19" s="20" t="s">
        <v>404</v>
      </c>
      <c r="S19" s="18" t="s">
        <v>404</v>
      </c>
      <c r="T19" s="20" t="s">
        <v>404</v>
      </c>
      <c r="U19" s="18" t="s">
        <v>404</v>
      </c>
      <c r="V19" s="20" t="s">
        <v>404</v>
      </c>
      <c r="W19" s="18" t="s">
        <v>404</v>
      </c>
      <c r="X19" s="20" t="s">
        <v>404</v>
      </c>
      <c r="Y19" s="18" t="n">
        <v>506.97961024</v>
      </c>
      <c r="Z19" s="20" t="n">
        <v>23.52350289</v>
      </c>
    </row>
    <row r="20" spans="1:26">
      <c r="A20" s="15" t="s">
        <v>417</v>
      </c>
      <c r="B20" s="17" t="n">
        <v>3371</v>
      </c>
      <c r="C20" s="18">
        <f>(24.0/B20*100)</f>
        <v/>
      </c>
      <c r="D20" s="19" t="n">
        <v>3347</v>
      </c>
      <c r="E20" s="18" t="s">
        <v>404</v>
      </c>
      <c r="F20" s="20" t="s">
        <v>404</v>
      </c>
      <c r="G20" s="18" t="n">
        <v>492.69366931</v>
      </c>
      <c r="H20" s="20" t="n">
        <v>5.37449657</v>
      </c>
      <c r="I20" s="18" t="n">
        <v>495.55700916</v>
      </c>
      <c r="J20" s="20" t="n">
        <v>3.61313643</v>
      </c>
      <c r="K20" s="18" t="n">
        <v>484.87204439</v>
      </c>
      <c r="L20" s="20" t="n">
        <v>2.58678758</v>
      </c>
      <c r="M20" s="18" t="n">
        <v>493.69130603</v>
      </c>
      <c r="N20" s="20" t="n">
        <v>5.79032649</v>
      </c>
      <c r="O20" s="18" t="n">
        <v>459.03026442</v>
      </c>
      <c r="P20" s="20" t="n">
        <v>12.67599101</v>
      </c>
      <c r="Q20" s="18" t="s">
        <v>404</v>
      </c>
      <c r="R20" s="20" t="s">
        <v>404</v>
      </c>
      <c r="S20" s="18" t="s">
        <v>404</v>
      </c>
      <c r="T20" s="20" t="s">
        <v>404</v>
      </c>
      <c r="U20" s="18" t="s">
        <v>404</v>
      </c>
      <c r="V20" s="20" t="s">
        <v>404</v>
      </c>
      <c r="W20" s="18" t="s">
        <v>404</v>
      </c>
      <c r="X20" s="20" t="s">
        <v>404</v>
      </c>
      <c r="Y20" s="18" t="n">
        <v>464.65341605</v>
      </c>
      <c r="Z20" s="20" t="n">
        <v>10.68224708</v>
      </c>
    </row>
    <row r="21" spans="1:26">
      <c r="A21" s="15" t="s">
        <v>418</v>
      </c>
      <c r="B21" s="17" t="n">
        <v>5741</v>
      </c>
      <c r="C21" s="18">
        <f>(0.0/B21*100)</f>
        <v/>
      </c>
      <c r="D21" s="19" t="n">
        <v>5741</v>
      </c>
      <c r="E21" s="18" t="n">
        <v>506.58235126</v>
      </c>
      <c r="F21" s="20" t="n">
        <v>12.90567968</v>
      </c>
      <c r="G21" s="18" t="n">
        <v>503.49097506</v>
      </c>
      <c r="H21" s="20" t="n">
        <v>6.19476564</v>
      </c>
      <c r="I21" s="18" t="n">
        <v>505.30630075</v>
      </c>
      <c r="J21" s="20" t="n">
        <v>3.63326653</v>
      </c>
      <c r="K21" s="18" t="n">
        <v>512.50110494</v>
      </c>
      <c r="L21" s="20" t="n">
        <v>5.98434339</v>
      </c>
      <c r="M21" s="18" t="n">
        <v>490.20906405</v>
      </c>
      <c r="N21" s="20" t="n">
        <v>9.11536177</v>
      </c>
      <c r="O21" s="18" t="n">
        <v>506.49121924</v>
      </c>
      <c r="P21" s="20" t="n">
        <v>11.66000851</v>
      </c>
      <c r="Q21" s="18" t="s">
        <v>404</v>
      </c>
      <c r="R21" s="20" t="s">
        <v>404</v>
      </c>
      <c r="S21" s="18" t="s">
        <v>404</v>
      </c>
      <c r="T21" s="20" t="s">
        <v>404</v>
      </c>
      <c r="U21" s="18" t="s">
        <v>404</v>
      </c>
      <c r="V21" s="20" t="s">
        <v>404</v>
      </c>
      <c r="W21" s="18" t="s">
        <v>404</v>
      </c>
      <c r="X21" s="20" t="s">
        <v>404</v>
      </c>
      <c r="Y21" s="18" t="n">
        <v>498.16713478</v>
      </c>
      <c r="Z21" s="20" t="n">
        <v>6.77945426</v>
      </c>
    </row>
    <row r="22" spans="1:26">
      <c r="A22" s="15" t="s">
        <v>419</v>
      </c>
      <c r="B22" s="17" t="n">
        <v>6598</v>
      </c>
      <c r="C22" s="18">
        <f>(0.0/B22*100)</f>
        <v/>
      </c>
      <c r="D22" s="19" t="n">
        <v>6598</v>
      </c>
      <c r="E22" s="18" t="s">
        <v>404</v>
      </c>
      <c r="F22" s="20" t="s">
        <v>404</v>
      </c>
      <c r="G22" s="18" t="n">
        <v>513.74224573</v>
      </c>
      <c r="H22" s="20" t="n">
        <v>14.95933343</v>
      </c>
      <c r="I22" s="18" t="n">
        <v>484.2549364</v>
      </c>
      <c r="J22" s="20" t="n">
        <v>11.09060793</v>
      </c>
      <c r="K22" s="18" t="n">
        <v>472.24405207</v>
      </c>
      <c r="L22" s="20" t="n">
        <v>9.06051501</v>
      </c>
      <c r="M22" s="18" t="n">
        <v>450.49911074</v>
      </c>
      <c r="N22" s="20" t="n">
        <v>8.15992728</v>
      </c>
      <c r="O22" s="18" t="n">
        <v>452.50511258</v>
      </c>
      <c r="P22" s="20" t="n">
        <v>21.0148501</v>
      </c>
      <c r="Q22" s="18" t="s">
        <v>404</v>
      </c>
      <c r="R22" s="20" t="s">
        <v>404</v>
      </c>
      <c r="S22" s="18" t="s">
        <v>404</v>
      </c>
      <c r="T22" s="20" t="s">
        <v>404</v>
      </c>
      <c r="U22" s="18" t="s">
        <v>404</v>
      </c>
      <c r="V22" s="20" t="s">
        <v>404</v>
      </c>
      <c r="W22" s="18" t="s">
        <v>404</v>
      </c>
      <c r="X22" s="20" t="s">
        <v>404</v>
      </c>
      <c r="Y22" s="18" t="n">
        <v>467.60201328</v>
      </c>
      <c r="Z22" s="20" t="n">
        <v>20.65829857</v>
      </c>
    </row>
    <row r="23" spans="1:26">
      <c r="A23" s="15" t="s">
        <v>420</v>
      </c>
      <c r="B23" s="17" t="n">
        <v>11583</v>
      </c>
      <c r="C23" s="18">
        <f>(3123.0/B23*100)</f>
        <v/>
      </c>
      <c r="D23" s="19" t="n">
        <v>8460</v>
      </c>
      <c r="E23" s="18" t="n">
        <v>525.5198731200001</v>
      </c>
      <c r="F23" s="20" t="n">
        <v>6.48504981</v>
      </c>
      <c r="G23" s="18" t="n">
        <v>519.3618424700001</v>
      </c>
      <c r="H23" s="20" t="n">
        <v>22.40875517</v>
      </c>
      <c r="I23" s="18" t="n">
        <v>497.06501748</v>
      </c>
      <c r="J23" s="20" t="n">
        <v>4.54892074</v>
      </c>
      <c r="K23" s="18" t="n">
        <v>482.79490812</v>
      </c>
      <c r="L23" s="20" t="n">
        <v>8.83693914</v>
      </c>
      <c r="M23" s="18" t="n">
        <v>484.75255469</v>
      </c>
      <c r="N23" s="20" t="n">
        <v>15.53069028</v>
      </c>
      <c r="O23" s="18" t="n">
        <v>448.85817949</v>
      </c>
      <c r="P23" s="20" t="n">
        <v>16.2071408</v>
      </c>
      <c r="Q23" s="18" t="s">
        <v>404</v>
      </c>
      <c r="R23" s="20" t="s">
        <v>404</v>
      </c>
      <c r="S23" s="18" t="s">
        <v>404</v>
      </c>
      <c r="T23" s="20" t="s">
        <v>404</v>
      </c>
      <c r="U23" s="18" t="s">
        <v>404</v>
      </c>
      <c r="V23" s="20" t="s">
        <v>404</v>
      </c>
      <c r="W23" s="18" t="s">
        <v>404</v>
      </c>
      <c r="X23" s="20" t="s">
        <v>404</v>
      </c>
      <c r="Y23" s="18" t="n">
        <v>497.51330328</v>
      </c>
      <c r="Z23" s="20" t="n">
        <v>21.05246006</v>
      </c>
    </row>
    <row r="24" spans="1:26">
      <c r="A24" s="15" t="s">
        <v>421</v>
      </c>
      <c r="B24" s="17" t="n">
        <v>6647</v>
      </c>
      <c r="C24" s="18">
        <f>(0.0/B24*100)</f>
        <v/>
      </c>
      <c r="D24" s="19" t="n">
        <v>6647</v>
      </c>
      <c r="E24" s="18" t="n">
        <v>513.013587</v>
      </c>
      <c r="F24" s="20" t="n">
        <v>15.42322664</v>
      </c>
      <c r="G24" s="18" t="n">
        <v>534.54753568</v>
      </c>
      <c r="H24" s="20" t="n">
        <v>5.80406232</v>
      </c>
      <c r="I24" s="18" t="n">
        <v>529.97693009</v>
      </c>
      <c r="J24" s="20" t="n">
        <v>8.91501143</v>
      </c>
      <c r="K24" s="18" t="n">
        <v>534.39800299</v>
      </c>
      <c r="L24" s="20" t="n">
        <v>7.73452807</v>
      </c>
      <c r="M24" s="18" t="n">
        <v>533.06550531</v>
      </c>
      <c r="N24" s="20" t="n">
        <v>38.17373953</v>
      </c>
      <c r="O24" s="18" t="n">
        <v>520.02156345</v>
      </c>
      <c r="P24" s="20" t="n">
        <v>11.00947778</v>
      </c>
      <c r="Q24" s="18" t="s">
        <v>404</v>
      </c>
      <c r="R24" s="20" t="s">
        <v>404</v>
      </c>
      <c r="S24" s="18" t="s">
        <v>404</v>
      </c>
      <c r="T24" s="20" t="s">
        <v>404</v>
      </c>
      <c r="U24" s="18" t="s">
        <v>404</v>
      </c>
      <c r="V24" s="20" t="s">
        <v>404</v>
      </c>
      <c r="W24" s="18" t="s">
        <v>404</v>
      </c>
      <c r="X24" s="20" t="s">
        <v>404</v>
      </c>
      <c r="Y24" s="18" t="s">
        <v>404</v>
      </c>
      <c r="Z24" s="20" t="s">
        <v>404</v>
      </c>
    </row>
    <row r="25" spans="1:26">
      <c r="A25" s="15" t="s">
        <v>422</v>
      </c>
      <c r="B25" s="17" t="n">
        <v>5581</v>
      </c>
      <c r="C25" s="18">
        <f>(0.0/B25*100)</f>
        <v/>
      </c>
      <c r="D25" s="19" t="n">
        <v>5581</v>
      </c>
      <c r="E25" s="18" t="n">
        <v>539.86990853</v>
      </c>
      <c r="F25" s="20" t="n">
        <v>30.98804191</v>
      </c>
      <c r="G25" s="18" t="n">
        <v>524.06580251</v>
      </c>
      <c r="H25" s="20" t="n">
        <v>14.68930283</v>
      </c>
      <c r="I25" s="18" t="n">
        <v>518.06345888</v>
      </c>
      <c r="J25" s="20" t="n">
        <v>6.96515716</v>
      </c>
      <c r="K25" s="18" t="n">
        <v>525.36935081</v>
      </c>
      <c r="L25" s="20" t="n">
        <v>6.56817388</v>
      </c>
      <c r="M25" s="18" t="n">
        <v>525.5111948</v>
      </c>
      <c r="N25" s="20" t="n">
        <v>10.45750827</v>
      </c>
      <c r="O25" s="18" t="n">
        <v>517.39869906</v>
      </c>
      <c r="P25" s="20" t="n">
        <v>5.87854792</v>
      </c>
      <c r="Q25" s="18" t="s">
        <v>404</v>
      </c>
      <c r="R25" s="20" t="s">
        <v>404</v>
      </c>
      <c r="S25" s="18" t="s">
        <v>404</v>
      </c>
      <c r="T25" s="20" t="s">
        <v>404</v>
      </c>
      <c r="U25" s="18" t="s">
        <v>404</v>
      </c>
      <c r="V25" s="20" t="s">
        <v>404</v>
      </c>
      <c r="W25" s="18" t="s">
        <v>404</v>
      </c>
      <c r="X25" s="20" t="s">
        <v>404</v>
      </c>
      <c r="Y25" s="18" t="s">
        <v>404</v>
      </c>
      <c r="Z25" s="20" t="s">
        <v>404</v>
      </c>
    </row>
    <row r="26" spans="1:26">
      <c r="A26" s="15" t="s">
        <v>423</v>
      </c>
      <c r="B26" s="17" t="n">
        <v>4869</v>
      </c>
      <c r="C26" s="18">
        <f>(11.0/B26*100)</f>
        <v/>
      </c>
      <c r="D26" s="19" t="n">
        <v>4858</v>
      </c>
      <c r="E26" s="18" t="s">
        <v>404</v>
      </c>
      <c r="F26" s="20" t="s">
        <v>404</v>
      </c>
      <c r="G26" s="18" t="n">
        <v>481.7746561</v>
      </c>
      <c r="H26" s="20" t="n">
        <v>4.60179852</v>
      </c>
      <c r="I26" s="18" t="n">
        <v>485.19570093</v>
      </c>
      <c r="J26" s="20" t="n">
        <v>3.19941369</v>
      </c>
      <c r="K26" s="18" t="n">
        <v>481.80093101</v>
      </c>
      <c r="L26" s="20" t="n">
        <v>5.1025736</v>
      </c>
      <c r="M26" s="18" t="n">
        <v>479.57492845</v>
      </c>
      <c r="N26" s="20" t="n">
        <v>4.06029508</v>
      </c>
      <c r="O26" s="18" t="n">
        <v>472.71281532</v>
      </c>
      <c r="P26" s="20" t="n">
        <v>10.39870711</v>
      </c>
      <c r="Q26" s="18" t="s">
        <v>404</v>
      </c>
      <c r="R26" s="20" t="s">
        <v>404</v>
      </c>
      <c r="S26" s="18" t="s">
        <v>404</v>
      </c>
      <c r="T26" s="20" t="s">
        <v>404</v>
      </c>
      <c r="U26" s="18" t="s">
        <v>404</v>
      </c>
      <c r="V26" s="20" t="s">
        <v>404</v>
      </c>
      <c r="W26" s="18" t="s">
        <v>404</v>
      </c>
      <c r="X26" s="20" t="s">
        <v>404</v>
      </c>
      <c r="Y26" s="18" t="n">
        <v>487.01088421</v>
      </c>
      <c r="Z26" s="20" t="n">
        <v>18.33641791</v>
      </c>
    </row>
    <row r="27" spans="1:26">
      <c r="A27" s="15" t="s">
        <v>424</v>
      </c>
      <c r="B27" s="17" t="n">
        <v>5299</v>
      </c>
      <c r="C27" s="18">
        <f>(0.0/B27*100)</f>
        <v/>
      </c>
      <c r="D27" s="19" t="n">
        <v>5299</v>
      </c>
      <c r="E27" s="18" t="n">
        <v>470.97573794</v>
      </c>
      <c r="F27" s="20" t="n">
        <v>11.32106111</v>
      </c>
      <c r="G27" s="18" t="n">
        <v>471.6800487</v>
      </c>
      <c r="H27" s="20" t="n">
        <v>3.14349603</v>
      </c>
      <c r="I27" s="18" t="n">
        <v>478.51715875</v>
      </c>
      <c r="J27" s="20" t="n">
        <v>1.98456147</v>
      </c>
      <c r="K27" s="18" t="n">
        <v>491.93785563</v>
      </c>
      <c r="L27" s="20" t="n">
        <v>2.51332387</v>
      </c>
      <c r="M27" s="18" t="n">
        <v>479.88942658</v>
      </c>
      <c r="N27" s="20" t="n">
        <v>5.54131297</v>
      </c>
      <c r="O27" s="18" t="n">
        <v>545.97344084</v>
      </c>
      <c r="P27" s="20" t="n">
        <v>5.3077276</v>
      </c>
      <c r="Q27" s="18" t="s">
        <v>404</v>
      </c>
      <c r="R27" s="20" t="s">
        <v>404</v>
      </c>
      <c r="S27" s="18" t="s">
        <v>404</v>
      </c>
      <c r="T27" s="20" t="s">
        <v>404</v>
      </c>
      <c r="U27" s="18" t="s">
        <v>404</v>
      </c>
      <c r="V27" s="20" t="s">
        <v>404</v>
      </c>
      <c r="W27" s="18" t="s">
        <v>404</v>
      </c>
      <c r="X27" s="20" t="s">
        <v>404</v>
      </c>
      <c r="Y27" s="18" t="n">
        <v>540.18372515</v>
      </c>
      <c r="Z27" s="20" t="n">
        <v>6.22538394</v>
      </c>
    </row>
    <row r="28" spans="1:26">
      <c r="A28" s="15" t="s">
        <v>425</v>
      </c>
      <c r="B28" s="17" t="n">
        <v>7568</v>
      </c>
      <c r="C28" s="18">
        <f>(0.0/B28*100)</f>
        <v/>
      </c>
      <c r="D28" s="19" t="n">
        <v>7568</v>
      </c>
      <c r="E28" s="18" t="n">
        <v>438.97102368</v>
      </c>
      <c r="F28" s="20" t="n">
        <v>9.613269430000001</v>
      </c>
      <c r="G28" s="18" t="n">
        <v>434.21183644</v>
      </c>
      <c r="H28" s="20" t="n">
        <v>10.17460306</v>
      </c>
      <c r="I28" s="18" t="n">
        <v>429.73773837</v>
      </c>
      <c r="J28" s="20" t="n">
        <v>4.79258001</v>
      </c>
      <c r="K28" s="18" t="n">
        <v>397.03895735</v>
      </c>
      <c r="L28" s="20" t="n">
        <v>3.45374385</v>
      </c>
      <c r="M28" s="18" t="n">
        <v>397.69805371</v>
      </c>
      <c r="N28" s="20" t="n">
        <v>10.89197351</v>
      </c>
      <c r="O28" s="18" t="n">
        <v>399.34705892</v>
      </c>
      <c r="P28" s="20" t="n">
        <v>8.39498002</v>
      </c>
      <c r="Q28" s="18" t="s">
        <v>404</v>
      </c>
      <c r="R28" s="20" t="s">
        <v>404</v>
      </c>
      <c r="S28" s="18" t="s">
        <v>404</v>
      </c>
      <c r="T28" s="20" t="s">
        <v>404</v>
      </c>
      <c r="U28" s="18" t="s">
        <v>404</v>
      </c>
      <c r="V28" s="20" t="s">
        <v>404</v>
      </c>
      <c r="W28" s="18" t="s">
        <v>404</v>
      </c>
      <c r="X28" s="20" t="s">
        <v>404</v>
      </c>
      <c r="Y28" s="18" t="n">
        <v>364.35458777</v>
      </c>
      <c r="Z28" s="20" t="n">
        <v>19.63721518</v>
      </c>
    </row>
    <row r="29" spans="1:26">
      <c r="A29" s="15" t="s">
        <v>426</v>
      </c>
      <c r="B29" s="17" t="n">
        <v>5385</v>
      </c>
      <c r="C29" s="18">
        <f>(1123.0/B29*100)</f>
        <v/>
      </c>
      <c r="D29" s="19" t="n">
        <v>4262</v>
      </c>
      <c r="E29" s="18" t="n">
        <v>478.94107083</v>
      </c>
      <c r="F29" s="20" t="n">
        <v>28.95916921</v>
      </c>
      <c r="G29" s="18" t="n">
        <v>540.89148792</v>
      </c>
      <c r="H29" s="20" t="n">
        <v>10.49473198</v>
      </c>
      <c r="I29" s="18" t="n">
        <v>502.81646172</v>
      </c>
      <c r="J29" s="20" t="n">
        <v>9.57478088</v>
      </c>
      <c r="K29" s="18" t="n">
        <v>509.03665145</v>
      </c>
      <c r="L29" s="20" t="n">
        <v>10.50774456</v>
      </c>
      <c r="M29" s="18" t="n">
        <v>555.0748228800001</v>
      </c>
      <c r="N29" s="20" t="n">
        <v>22.94945158</v>
      </c>
      <c r="O29" s="18" t="n">
        <v>606.31426203</v>
      </c>
      <c r="P29" s="20" t="n">
        <v>5.47758671</v>
      </c>
      <c r="Q29" s="18" t="s">
        <v>404</v>
      </c>
      <c r="R29" s="20" t="s">
        <v>404</v>
      </c>
      <c r="S29" s="18" t="s">
        <v>404</v>
      </c>
      <c r="T29" s="20" t="s">
        <v>404</v>
      </c>
      <c r="U29" s="18" t="s">
        <v>404</v>
      </c>
      <c r="V29" s="20" t="s">
        <v>404</v>
      </c>
      <c r="W29" s="18" t="s">
        <v>404</v>
      </c>
      <c r="X29" s="20" t="s">
        <v>404</v>
      </c>
      <c r="Y29" s="18" t="n">
        <v>497.10628982</v>
      </c>
      <c r="Z29" s="20" t="n">
        <v>13.66734613</v>
      </c>
    </row>
    <row r="30" spans="1:26">
      <c r="A30" s="15" t="s">
        <v>427</v>
      </c>
      <c r="B30" s="17" t="n">
        <v>4520</v>
      </c>
      <c r="C30" s="18">
        <f>(945.0/B30*100)</f>
        <v/>
      </c>
      <c r="D30" s="19" t="n">
        <v>3575</v>
      </c>
      <c r="E30" s="18" t="n">
        <v>478.28000722</v>
      </c>
      <c r="F30" s="20" t="n">
        <v>12.13221423</v>
      </c>
      <c r="G30" s="18" t="n">
        <v>518.98525636</v>
      </c>
      <c r="H30" s="20" t="n">
        <v>13.0475521</v>
      </c>
      <c r="I30" s="18" t="n">
        <v>495.28630666</v>
      </c>
      <c r="J30" s="20" t="n">
        <v>6.07167085</v>
      </c>
      <c r="K30" s="18" t="n">
        <v>498.09829259</v>
      </c>
      <c r="L30" s="20" t="n">
        <v>4.60413675</v>
      </c>
      <c r="M30" s="18" t="n">
        <v>494.19811241</v>
      </c>
      <c r="N30" s="20" t="n">
        <v>12.06136051</v>
      </c>
      <c r="O30" s="18" t="n">
        <v>486.20217715</v>
      </c>
      <c r="P30" s="20" t="n">
        <v>16.33650823</v>
      </c>
      <c r="Q30" s="18" t="s">
        <v>404</v>
      </c>
      <c r="R30" s="20" t="s">
        <v>404</v>
      </c>
      <c r="S30" s="18" t="s">
        <v>404</v>
      </c>
      <c r="T30" s="20" t="s">
        <v>404</v>
      </c>
      <c r="U30" s="18" t="s">
        <v>404</v>
      </c>
      <c r="V30" s="20" t="s">
        <v>404</v>
      </c>
      <c r="W30" s="18" t="s">
        <v>404</v>
      </c>
      <c r="X30" s="20" t="s">
        <v>404</v>
      </c>
      <c r="Y30" s="18" t="n">
        <v>485.88329594</v>
      </c>
      <c r="Z30" s="20" t="n">
        <v>8.61092878</v>
      </c>
    </row>
    <row r="31" spans="1:26">
      <c r="A31" s="15" t="s">
        <v>428</v>
      </c>
      <c r="B31" s="17" t="n">
        <v>5456</v>
      </c>
      <c r="C31" s="18">
        <f>(502.0/B31*100)</f>
        <v/>
      </c>
      <c r="D31" s="19" t="n">
        <v>4954</v>
      </c>
      <c r="E31" s="18" t="n">
        <v>474.81979639</v>
      </c>
      <c r="F31" s="20" t="n">
        <v>12.54009469</v>
      </c>
      <c r="G31" s="18" t="n">
        <v>520.53086411</v>
      </c>
      <c r="H31" s="20" t="n">
        <v>16.65039918</v>
      </c>
      <c r="I31" s="18" t="n">
        <v>499.73099437</v>
      </c>
      <c r="J31" s="20" t="n">
        <v>4.45409477</v>
      </c>
      <c r="K31" s="18" t="n">
        <v>504.12920985</v>
      </c>
      <c r="L31" s="20" t="n">
        <v>3.26329411</v>
      </c>
      <c r="M31" s="18" t="n">
        <v>502.4112247</v>
      </c>
      <c r="N31" s="20" t="n">
        <v>5.02140798</v>
      </c>
      <c r="O31" s="18" t="n">
        <v>483.41686072</v>
      </c>
      <c r="P31" s="20" t="n">
        <v>9.62490502</v>
      </c>
      <c r="Q31" s="18" t="s">
        <v>404</v>
      </c>
      <c r="R31" s="20" t="s">
        <v>404</v>
      </c>
      <c r="S31" s="18" t="s">
        <v>404</v>
      </c>
      <c r="T31" s="20" t="s">
        <v>404</v>
      </c>
      <c r="U31" s="18" t="s">
        <v>404</v>
      </c>
      <c r="V31" s="20" t="s">
        <v>404</v>
      </c>
      <c r="W31" s="18" t="s">
        <v>404</v>
      </c>
      <c r="X31" s="20" t="s">
        <v>404</v>
      </c>
      <c r="Y31" s="18" t="n">
        <v>500.72168839</v>
      </c>
      <c r="Z31" s="20" t="n">
        <v>8.667376920000001</v>
      </c>
    </row>
    <row r="32" spans="1:26">
      <c r="A32" s="15" t="s">
        <v>429</v>
      </c>
      <c r="B32" s="17" t="n">
        <v>4478</v>
      </c>
      <c r="C32" s="18">
        <f>(0.0/B32*100)</f>
        <v/>
      </c>
      <c r="D32" s="19" t="n">
        <v>4478</v>
      </c>
      <c r="E32" s="18" t="s">
        <v>404</v>
      </c>
      <c r="F32" s="20" t="s">
        <v>404</v>
      </c>
      <c r="G32" s="18" t="n">
        <v>506.08170107</v>
      </c>
      <c r="H32" s="20" t="n">
        <v>4.7704591</v>
      </c>
      <c r="I32" s="18" t="n">
        <v>502.35175379</v>
      </c>
      <c r="J32" s="20" t="n">
        <v>4.06759693</v>
      </c>
      <c r="K32" s="18" t="n">
        <v>505.5615644</v>
      </c>
      <c r="L32" s="20" t="n">
        <v>5.16781864</v>
      </c>
      <c r="M32" s="18" t="n">
        <v>486.19332128</v>
      </c>
      <c r="N32" s="20" t="n">
        <v>5.21078138</v>
      </c>
      <c r="O32" s="18" t="n">
        <v>501.51833763</v>
      </c>
      <c r="P32" s="20" t="n">
        <v>12.24691613</v>
      </c>
      <c r="Q32" s="18" t="s">
        <v>404</v>
      </c>
      <c r="R32" s="20" t="s">
        <v>404</v>
      </c>
      <c r="S32" s="18" t="s">
        <v>404</v>
      </c>
      <c r="T32" s="20" t="s">
        <v>404</v>
      </c>
      <c r="U32" s="18" t="s">
        <v>404</v>
      </c>
      <c r="V32" s="20" t="s">
        <v>404</v>
      </c>
      <c r="W32" s="18" t="s">
        <v>404</v>
      </c>
      <c r="X32" s="20" t="s">
        <v>404</v>
      </c>
      <c r="Y32" s="18" t="n">
        <v>550.16179657</v>
      </c>
      <c r="Z32" s="20" t="n">
        <v>15.58666804</v>
      </c>
    </row>
    <row r="33" spans="1:26">
      <c r="A33" s="15" t="s">
        <v>430</v>
      </c>
      <c r="B33" s="17" t="n">
        <v>7325</v>
      </c>
      <c r="C33" s="18">
        <f>(29.0/B33*100)</f>
        <v/>
      </c>
      <c r="D33" s="19" t="n">
        <v>7296</v>
      </c>
      <c r="E33" s="18" t="n">
        <v>555.04359161</v>
      </c>
      <c r="F33" s="20" t="n">
        <v>11.14678049</v>
      </c>
      <c r="G33" s="18" t="n">
        <v>513.23074493</v>
      </c>
      <c r="H33" s="20" t="n">
        <v>38.19674053</v>
      </c>
      <c r="I33" s="18" t="n">
        <v>498.08279874</v>
      </c>
      <c r="J33" s="20" t="n">
        <v>12.05210582</v>
      </c>
      <c r="K33" s="18" t="n">
        <v>488.34968272</v>
      </c>
      <c r="L33" s="20" t="n">
        <v>2.90908651</v>
      </c>
      <c r="M33" s="18" t="n">
        <v>521.79089824</v>
      </c>
      <c r="N33" s="20" t="n">
        <v>20.88744197</v>
      </c>
      <c r="O33" s="18" t="n">
        <v>472.79474652</v>
      </c>
      <c r="P33" s="20" t="n">
        <v>13.06951632</v>
      </c>
      <c r="Q33" s="18" t="s">
        <v>404</v>
      </c>
      <c r="R33" s="20" t="s">
        <v>404</v>
      </c>
      <c r="S33" s="18" t="s">
        <v>404</v>
      </c>
      <c r="T33" s="20" t="s">
        <v>404</v>
      </c>
      <c r="U33" s="18" t="s">
        <v>404</v>
      </c>
      <c r="V33" s="20" t="s">
        <v>404</v>
      </c>
      <c r="W33" s="18" t="s">
        <v>404</v>
      </c>
      <c r="X33" s="20" t="s">
        <v>404</v>
      </c>
      <c r="Y33" s="18" t="n">
        <v>503.96829295</v>
      </c>
      <c r="Z33" s="20" t="n">
        <v>47.60107705</v>
      </c>
    </row>
    <row r="34" spans="1:26">
      <c r="A34" s="15" t="s">
        <v>431</v>
      </c>
      <c r="B34" s="17" t="n">
        <v>6350</v>
      </c>
      <c r="C34" s="18">
        <f>(0.0/B34*100)</f>
        <v/>
      </c>
      <c r="D34" s="19" t="n">
        <v>6350</v>
      </c>
      <c r="E34" s="18" t="s">
        <v>404</v>
      </c>
      <c r="F34" s="20" t="s">
        <v>404</v>
      </c>
      <c r="G34" s="18" t="n">
        <v>516.80924533</v>
      </c>
      <c r="H34" s="20" t="n">
        <v>16.51597673</v>
      </c>
      <c r="I34" s="18" t="n">
        <v>480.77998009</v>
      </c>
      <c r="J34" s="20" t="n">
        <v>7.45860094</v>
      </c>
      <c r="K34" s="18" t="n">
        <v>473.50385845</v>
      </c>
      <c r="L34" s="20" t="n">
        <v>4.16275309</v>
      </c>
      <c r="M34" s="18" t="n">
        <v>473.4212564</v>
      </c>
      <c r="N34" s="20" t="n">
        <v>16.93266221</v>
      </c>
      <c r="O34" s="18" t="n">
        <v>442.22302622</v>
      </c>
      <c r="P34" s="20" t="n">
        <v>15.6244196</v>
      </c>
      <c r="Q34" s="18" t="s">
        <v>404</v>
      </c>
      <c r="R34" s="20" t="s">
        <v>404</v>
      </c>
      <c r="S34" s="18" t="s">
        <v>404</v>
      </c>
      <c r="T34" s="20" t="s">
        <v>404</v>
      </c>
      <c r="U34" s="18" t="s">
        <v>404</v>
      </c>
      <c r="V34" s="20" t="s">
        <v>404</v>
      </c>
      <c r="W34" s="18" t="s">
        <v>404</v>
      </c>
      <c r="X34" s="20" t="s">
        <v>404</v>
      </c>
      <c r="Y34" s="18" t="n">
        <v>488.42836729</v>
      </c>
      <c r="Z34" s="20" t="n">
        <v>18.26952924</v>
      </c>
    </row>
    <row r="35" spans="1:26">
      <c r="A35" s="15" t="s">
        <v>432</v>
      </c>
      <c r="B35" s="17" t="n">
        <v>6406</v>
      </c>
      <c r="C35" s="18">
        <f>(443.0/B35*100)</f>
        <v/>
      </c>
      <c r="D35" s="19" t="n">
        <v>5963</v>
      </c>
      <c r="E35" s="18" t="s">
        <v>404</v>
      </c>
      <c r="F35" s="20" t="s">
        <v>404</v>
      </c>
      <c r="G35" s="18" t="n">
        <v>484.04356361</v>
      </c>
      <c r="H35" s="20" t="n">
        <v>6.51607545</v>
      </c>
      <c r="I35" s="18" t="n">
        <v>533.22792286</v>
      </c>
      <c r="J35" s="20" t="n">
        <v>3.04584018</v>
      </c>
      <c r="K35" s="18" t="n">
        <v>512.72570649</v>
      </c>
      <c r="L35" s="20" t="n">
        <v>1.61840704</v>
      </c>
      <c r="M35" s="18" t="n">
        <v>502.06966858</v>
      </c>
      <c r="N35" s="20" t="n">
        <v>4.94178092</v>
      </c>
      <c r="O35" s="18" t="n">
        <v>489.06071987</v>
      </c>
      <c r="P35" s="20" t="n">
        <v>5.0650802</v>
      </c>
      <c r="Q35" s="18" t="s">
        <v>404</v>
      </c>
      <c r="R35" s="20" t="s">
        <v>404</v>
      </c>
      <c r="S35" s="18" t="s">
        <v>404</v>
      </c>
      <c r="T35" s="20" t="s">
        <v>404</v>
      </c>
      <c r="U35" s="18" t="s">
        <v>404</v>
      </c>
      <c r="V35" s="20" t="s">
        <v>404</v>
      </c>
      <c r="W35" s="18" t="s">
        <v>404</v>
      </c>
      <c r="X35" s="20" t="s">
        <v>404</v>
      </c>
      <c r="Y35" s="18" t="n">
        <v>490.7051722</v>
      </c>
      <c r="Z35" s="20" t="n">
        <v>8.97384793</v>
      </c>
    </row>
    <row r="36" spans="1:26">
      <c r="A36" s="15" t="s">
        <v>433</v>
      </c>
      <c r="B36" s="17" t="n">
        <v>6736</v>
      </c>
      <c r="C36" s="18">
        <f>(10.0/B36*100)</f>
        <v/>
      </c>
      <c r="D36" s="19" t="n">
        <v>6726</v>
      </c>
      <c r="E36" s="18" t="n">
        <v>388.37421761</v>
      </c>
      <c r="F36" s="20" t="n">
        <v>11.4329504</v>
      </c>
      <c r="G36" s="18" t="n">
        <v>489.05428085</v>
      </c>
      <c r="H36" s="20" t="n">
        <v>8.56353457</v>
      </c>
      <c r="I36" s="18" t="n">
        <v>484.68937858</v>
      </c>
      <c r="J36" s="20" t="n">
        <v>2.88146806</v>
      </c>
      <c r="K36" s="18" t="n">
        <v>489.425633</v>
      </c>
      <c r="L36" s="20" t="n">
        <v>5.88911191</v>
      </c>
      <c r="M36" s="18" t="n">
        <v>472.73455972</v>
      </c>
      <c r="N36" s="20" t="n">
        <v>11.26607434</v>
      </c>
      <c r="O36" s="18" t="n">
        <v>488.75478987</v>
      </c>
      <c r="P36" s="20" t="n">
        <v>15.3427283</v>
      </c>
      <c r="Q36" s="18" t="s">
        <v>404</v>
      </c>
      <c r="R36" s="20" t="s">
        <v>404</v>
      </c>
      <c r="S36" s="18" t="s">
        <v>404</v>
      </c>
      <c r="T36" s="20" t="s">
        <v>404</v>
      </c>
      <c r="U36" s="18" t="s">
        <v>404</v>
      </c>
      <c r="V36" s="20" t="s">
        <v>404</v>
      </c>
      <c r="W36" s="18" t="s">
        <v>404</v>
      </c>
      <c r="X36" s="20" t="s">
        <v>404</v>
      </c>
      <c r="Y36" s="18" t="n">
        <v>491.16060532</v>
      </c>
      <c r="Z36" s="20" t="n">
        <v>11.07177778</v>
      </c>
    </row>
    <row r="37" spans="1:26">
      <c r="A37" s="15" t="s">
        <v>434</v>
      </c>
      <c r="B37" s="17" t="n">
        <v>5458</v>
      </c>
      <c r="C37" s="18">
        <f>(0.0/B37*100)</f>
        <v/>
      </c>
      <c r="D37" s="19" t="n">
        <v>5458</v>
      </c>
      <c r="E37" s="18" t="n">
        <v>524.50671232</v>
      </c>
      <c r="F37" s="20" t="n">
        <v>60.6415561</v>
      </c>
      <c r="G37" s="18" t="n">
        <v>509.81746945</v>
      </c>
      <c r="H37" s="20" t="n">
        <v>9.93684305</v>
      </c>
      <c r="I37" s="18" t="n">
        <v>496.91240785</v>
      </c>
      <c r="J37" s="20" t="n">
        <v>8.959963009999999</v>
      </c>
      <c r="K37" s="18" t="n">
        <v>488.18974002</v>
      </c>
      <c r="L37" s="20" t="n">
        <v>4.08743631</v>
      </c>
      <c r="M37" s="18" t="n">
        <v>506.0808454</v>
      </c>
      <c r="N37" s="20" t="n">
        <v>5.52341279</v>
      </c>
      <c r="O37" s="18" t="n">
        <v>467.77683813</v>
      </c>
      <c r="P37" s="20" t="n">
        <v>11.64318931</v>
      </c>
      <c r="Q37" s="18" t="s">
        <v>404</v>
      </c>
      <c r="R37" s="20" t="s">
        <v>404</v>
      </c>
      <c r="S37" s="18" t="s">
        <v>404</v>
      </c>
      <c r="T37" s="20" t="s">
        <v>404</v>
      </c>
      <c r="U37" s="18" t="s">
        <v>404</v>
      </c>
      <c r="V37" s="20" t="s">
        <v>404</v>
      </c>
      <c r="W37" s="18" t="s">
        <v>404</v>
      </c>
      <c r="X37" s="20" t="s">
        <v>404</v>
      </c>
      <c r="Y37" s="18" t="n">
        <v>551.0831014300001</v>
      </c>
      <c r="Z37" s="20" t="n">
        <v>9.134790430000001</v>
      </c>
    </row>
    <row r="38" spans="1:26">
      <c r="A38" s="15" t="s">
        <v>435</v>
      </c>
      <c r="B38" s="17" t="n">
        <v>5860</v>
      </c>
      <c r="C38" s="18">
        <f>(268.0/B38*100)</f>
        <v/>
      </c>
      <c r="D38" s="19" t="n">
        <v>5592</v>
      </c>
      <c r="E38" s="18" t="n">
        <v>524.95461627</v>
      </c>
      <c r="F38" s="20" t="n">
        <v>17.68914884</v>
      </c>
      <c r="G38" s="18" t="n">
        <v>531.28540251</v>
      </c>
      <c r="H38" s="20" t="n">
        <v>7.00094061</v>
      </c>
      <c r="I38" s="18" t="n">
        <v>520.83741973</v>
      </c>
      <c r="J38" s="20" t="n">
        <v>6.97872078</v>
      </c>
      <c r="K38" s="18" t="n">
        <v>500.65489301</v>
      </c>
      <c r="L38" s="20" t="n">
        <v>10.45869152</v>
      </c>
      <c r="M38" s="18" t="n">
        <v>476.5038003</v>
      </c>
      <c r="N38" s="20" t="n">
        <v>34.97862207</v>
      </c>
      <c r="O38" s="18" t="n">
        <v>503.10090638</v>
      </c>
      <c r="P38" s="20" t="n">
        <v>25.31309187</v>
      </c>
      <c r="Q38" s="18" t="s">
        <v>404</v>
      </c>
      <c r="R38" s="20" t="s">
        <v>404</v>
      </c>
      <c r="S38" s="18" t="s">
        <v>404</v>
      </c>
      <c r="T38" s="20" t="s">
        <v>404</v>
      </c>
      <c r="U38" s="18" t="s">
        <v>404</v>
      </c>
      <c r="V38" s="20" t="s">
        <v>404</v>
      </c>
      <c r="W38" s="18" t="s">
        <v>404</v>
      </c>
      <c r="X38" s="20" t="s">
        <v>404</v>
      </c>
      <c r="Y38" s="18" t="n">
        <v>565.31514152</v>
      </c>
      <c r="Z38" s="20" t="n">
        <v>21.63144607</v>
      </c>
    </row>
    <row r="39" spans="1:26">
      <c r="A39" s="15" t="s">
        <v>436</v>
      </c>
      <c r="B39" s="17" t="n">
        <v>5895</v>
      </c>
      <c r="C39" s="18">
        <f>(0.0/B39*100)</f>
        <v/>
      </c>
      <c r="D39" s="19" t="n">
        <v>5895</v>
      </c>
      <c r="E39" s="18" t="s">
        <v>404</v>
      </c>
      <c r="F39" s="20" t="s">
        <v>404</v>
      </c>
      <c r="G39" s="18" t="n">
        <v>382.73516019</v>
      </c>
      <c r="H39" s="20" t="n">
        <v>11.08514362</v>
      </c>
      <c r="I39" s="18" t="n">
        <v>427.40900228</v>
      </c>
      <c r="J39" s="20" t="n">
        <v>5.94487254</v>
      </c>
      <c r="K39" s="18" t="n">
        <v>406.53788808</v>
      </c>
      <c r="L39" s="20" t="n">
        <v>10.87885298</v>
      </c>
      <c r="M39" s="18" t="n">
        <v>419.830403</v>
      </c>
      <c r="N39" s="20" t="n">
        <v>12.84161062</v>
      </c>
      <c r="O39" s="18" t="n">
        <v>430.57066365</v>
      </c>
      <c r="P39" s="20" t="n">
        <v>17.27336115</v>
      </c>
      <c r="Q39" s="18" t="s">
        <v>404</v>
      </c>
      <c r="R39" s="20" t="s">
        <v>404</v>
      </c>
      <c r="S39" s="18" t="s">
        <v>404</v>
      </c>
      <c r="T39" s="20" t="s">
        <v>404</v>
      </c>
      <c r="U39" s="18" t="s">
        <v>404</v>
      </c>
      <c r="V39" s="20" t="s">
        <v>404</v>
      </c>
      <c r="W39" s="18" t="s">
        <v>404</v>
      </c>
      <c r="X39" s="20" t="s">
        <v>404</v>
      </c>
      <c r="Y39" s="18" t="n">
        <v>380.33562704</v>
      </c>
      <c r="Z39" s="20" t="n">
        <v>12.05635212</v>
      </c>
    </row>
    <row r="40" spans="1:26">
      <c r="A40" s="15" t="s">
        <v>437</v>
      </c>
      <c r="B40" s="17" t="n">
        <v>14157</v>
      </c>
      <c r="C40" s="18">
        <f>(2650.0/B40*100)</f>
        <v/>
      </c>
      <c r="D40" s="19" t="n">
        <v>11507</v>
      </c>
      <c r="E40" s="18" t="n">
        <v>509.19823363</v>
      </c>
      <c r="F40" s="20" t="n">
        <v>12.63952446</v>
      </c>
      <c r="G40" s="18" t="n">
        <v>520.9856739000001</v>
      </c>
      <c r="H40" s="20" t="n">
        <v>16.66334949</v>
      </c>
      <c r="I40" s="18" t="n">
        <v>495.87155675</v>
      </c>
      <c r="J40" s="20" t="n">
        <v>7.80908049</v>
      </c>
      <c r="K40" s="18" t="n">
        <v>497.16029659</v>
      </c>
      <c r="L40" s="20" t="n">
        <v>6.46471598</v>
      </c>
      <c r="M40" s="18" t="n">
        <v>486.53323034</v>
      </c>
      <c r="N40" s="20" t="n">
        <v>6.89744297</v>
      </c>
      <c r="O40" s="18" t="n">
        <v>485.44025427</v>
      </c>
      <c r="P40" s="20" t="n">
        <v>9.88720518</v>
      </c>
      <c r="Q40" s="18" t="s">
        <v>404</v>
      </c>
      <c r="R40" s="20" t="s">
        <v>404</v>
      </c>
      <c r="S40" s="18" t="s">
        <v>404</v>
      </c>
      <c r="T40" s="20" t="s">
        <v>404</v>
      </c>
      <c r="U40" s="18" t="s">
        <v>404</v>
      </c>
      <c r="V40" s="20" t="s">
        <v>404</v>
      </c>
      <c r="W40" s="18" t="s">
        <v>404</v>
      </c>
      <c r="X40" s="20" t="s">
        <v>404</v>
      </c>
      <c r="Y40" s="18" t="n">
        <v>503.26499334</v>
      </c>
      <c r="Z40" s="20" t="n">
        <v>8.42854309</v>
      </c>
    </row>
    <row r="41" spans="1:26">
      <c r="A41" s="15" t="s">
        <v>438</v>
      </c>
      <c r="B41" s="17" t="n">
        <v>5712</v>
      </c>
      <c r="C41" s="18">
        <f>(70.0/B41*100)</f>
        <v/>
      </c>
      <c r="D41" s="19" t="n">
        <v>5642</v>
      </c>
      <c r="E41" s="18" t="n">
        <v>493.41512782</v>
      </c>
      <c r="F41" s="20" t="n">
        <v>24.10917821</v>
      </c>
      <c r="G41" s="18" t="n">
        <v>507.47319703</v>
      </c>
      <c r="H41" s="20" t="n">
        <v>16.92021371</v>
      </c>
      <c r="I41" s="18" t="n">
        <v>478.52304642</v>
      </c>
      <c r="J41" s="20" t="n">
        <v>9.940334289999999</v>
      </c>
      <c r="K41" s="18" t="n">
        <v>467.49585548</v>
      </c>
      <c r="L41" s="20" t="n">
        <v>4.34724605</v>
      </c>
      <c r="M41" s="18" t="n">
        <v>459.56456191</v>
      </c>
      <c r="N41" s="20" t="n">
        <v>10.00371915</v>
      </c>
      <c r="O41" s="18" t="n">
        <v>461.52519852</v>
      </c>
      <c r="P41" s="20" t="n">
        <v>9.035622330000001</v>
      </c>
      <c r="Q41" s="18" t="s">
        <v>404</v>
      </c>
      <c r="R41" s="20" t="s">
        <v>404</v>
      </c>
      <c r="S41" s="18" t="s">
        <v>404</v>
      </c>
      <c r="T41" s="20" t="s">
        <v>404</v>
      </c>
      <c r="U41" s="18" t="s">
        <v>404</v>
      </c>
      <c r="V41" s="20" t="s">
        <v>404</v>
      </c>
      <c r="W41" s="18" t="s">
        <v>404</v>
      </c>
      <c r="X41" s="20" t="s">
        <v>404</v>
      </c>
      <c r="Y41" s="18" t="n">
        <v>500.20247357</v>
      </c>
      <c r="Z41" s="20" t="n">
        <v>8.63322488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453.8249915</v>
      </c>
      <c r="F44" s="20" t="n">
        <v>23.28623947</v>
      </c>
      <c r="G44" s="18" t="n">
        <v>397.3718001</v>
      </c>
      <c r="H44" s="20" t="n">
        <v>7.11719307</v>
      </c>
      <c r="I44" s="18" t="n">
        <v>417.08526891</v>
      </c>
      <c r="J44" s="20" t="n">
        <v>5.37228643</v>
      </c>
      <c r="K44" s="18" t="n">
        <v>411.20243394</v>
      </c>
      <c r="L44" s="20" t="n">
        <v>4.82066751</v>
      </c>
      <c r="M44" s="18" t="n">
        <v>429.3237662</v>
      </c>
      <c r="N44" s="20" t="n">
        <v>20.60065783</v>
      </c>
      <c r="O44" s="18" t="n">
        <v>416.90635114</v>
      </c>
      <c r="P44" s="20" t="n">
        <v>14.06068884</v>
      </c>
      <c r="Q44" s="18" t="s">
        <v>404</v>
      </c>
      <c r="R44" s="20" t="s">
        <v>404</v>
      </c>
      <c r="S44" s="18" t="s">
        <v>404</v>
      </c>
      <c r="T44" s="20" t="s">
        <v>404</v>
      </c>
      <c r="U44" s="18" t="s">
        <v>404</v>
      </c>
      <c r="V44" s="20" t="s">
        <v>404</v>
      </c>
      <c r="W44" s="18" t="s">
        <v>404</v>
      </c>
      <c r="X44" s="20" t="s">
        <v>404</v>
      </c>
      <c r="Y44" s="18" t="n">
        <v>466.20335888</v>
      </c>
      <c r="Z44" s="20" t="n">
        <v>21.28017873</v>
      </c>
    </row>
    <row r="45" spans="1:26">
      <c r="A45" s="15" t="s">
        <v>442</v>
      </c>
      <c r="B45" s="17" t="n">
        <v>5519</v>
      </c>
      <c r="C45" s="18">
        <f>(0.0/B45*100)</f>
        <v/>
      </c>
      <c r="D45" s="19" t="n">
        <v>5519</v>
      </c>
      <c r="E45" s="18" t="n">
        <v>392.90125053</v>
      </c>
      <c r="F45" s="20" t="n">
        <v>11.55825174</v>
      </c>
      <c r="G45" s="18" t="n">
        <v>363.00657596</v>
      </c>
      <c r="H45" s="20" t="n">
        <v>11.32452344</v>
      </c>
      <c r="I45" s="18" t="n">
        <v>353.42177156</v>
      </c>
      <c r="J45" s="20" t="n">
        <v>8.795285140000001</v>
      </c>
      <c r="K45" s="18" t="n">
        <v>352.35794287</v>
      </c>
      <c r="L45" s="20" t="n">
        <v>4.09994114</v>
      </c>
      <c r="M45" s="18" t="n">
        <v>369.52492664</v>
      </c>
      <c r="N45" s="20" t="n">
        <v>14.23391782</v>
      </c>
      <c r="O45" s="18" t="n">
        <v>369.65680458</v>
      </c>
      <c r="P45" s="20" t="n">
        <v>20.05270596</v>
      </c>
      <c r="Q45" s="18" t="s">
        <v>404</v>
      </c>
      <c r="R45" s="20" t="s">
        <v>404</v>
      </c>
      <c r="S45" s="18" t="s">
        <v>404</v>
      </c>
      <c r="T45" s="20" t="s">
        <v>404</v>
      </c>
      <c r="U45" s="18" t="s">
        <v>404</v>
      </c>
      <c r="V45" s="20" t="s">
        <v>404</v>
      </c>
      <c r="W45" s="18" t="s">
        <v>404</v>
      </c>
      <c r="X45" s="20" t="s">
        <v>404</v>
      </c>
      <c r="Y45" s="18" t="n">
        <v>362.56565034</v>
      </c>
      <c r="Z45" s="20" t="n">
        <v>19.68608479</v>
      </c>
    </row>
    <row r="46" spans="1:26">
      <c r="A46" s="15" t="s">
        <v>443</v>
      </c>
      <c r="B46" s="17" t="n">
        <v>23141</v>
      </c>
      <c r="C46" s="18">
        <f>(4196.0/B46*100)</f>
        <v/>
      </c>
      <c r="D46" s="19" t="n">
        <v>18945</v>
      </c>
      <c r="E46" s="18" t="n">
        <v>362.00963731</v>
      </c>
      <c r="F46" s="20" t="n">
        <v>10.08336599</v>
      </c>
      <c r="G46" s="18" t="n">
        <v>369.3040743</v>
      </c>
      <c r="H46" s="20" t="n">
        <v>23.20225278</v>
      </c>
      <c r="I46" s="18" t="n">
        <v>387.18166248</v>
      </c>
      <c r="J46" s="20" t="n">
        <v>8.12439957</v>
      </c>
      <c r="K46" s="18" t="n">
        <v>385.34917399</v>
      </c>
      <c r="L46" s="20" t="n">
        <v>6.18825656</v>
      </c>
      <c r="M46" s="18" t="n">
        <v>378.50970282</v>
      </c>
      <c r="N46" s="20" t="n">
        <v>6.19220127</v>
      </c>
      <c r="O46" s="18" t="n">
        <v>373.84542919</v>
      </c>
      <c r="P46" s="20" t="n">
        <v>5.99124812</v>
      </c>
      <c r="Q46" s="18" t="s">
        <v>404</v>
      </c>
      <c r="R46" s="20" t="s">
        <v>404</v>
      </c>
      <c r="S46" s="18" t="s">
        <v>404</v>
      </c>
      <c r="T46" s="20" t="s">
        <v>404</v>
      </c>
      <c r="U46" s="18" t="s">
        <v>404</v>
      </c>
      <c r="V46" s="20" t="s">
        <v>404</v>
      </c>
      <c r="W46" s="18" t="s">
        <v>404</v>
      </c>
      <c r="X46" s="20" t="s">
        <v>404</v>
      </c>
      <c r="Y46" s="18" t="n">
        <v>345.14568405</v>
      </c>
      <c r="Z46" s="20" t="n">
        <v>9.48754366</v>
      </c>
    </row>
    <row r="47" spans="1:26">
      <c r="A47" s="15" t="s">
        <v>444</v>
      </c>
      <c r="B47" s="17" t="n">
        <v>5928</v>
      </c>
      <c r="C47" s="18">
        <f>(0.0/B47*100)</f>
        <v/>
      </c>
      <c r="D47" s="19" t="n">
        <v>5928</v>
      </c>
      <c r="E47" s="18" t="s">
        <v>404</v>
      </c>
      <c r="F47" s="20" t="s">
        <v>404</v>
      </c>
      <c r="G47" s="18" t="n">
        <v>459.51003395</v>
      </c>
      <c r="H47" s="20" t="n">
        <v>14.17436286</v>
      </c>
      <c r="I47" s="18" t="n">
        <v>452.13708997</v>
      </c>
      <c r="J47" s="20" t="n">
        <v>11.31167617</v>
      </c>
      <c r="K47" s="18" t="n">
        <v>431.79321821</v>
      </c>
      <c r="L47" s="20" t="n">
        <v>6.77064972</v>
      </c>
      <c r="M47" s="18" t="n">
        <v>445.74722076</v>
      </c>
      <c r="N47" s="20" t="n">
        <v>16.22293131</v>
      </c>
      <c r="O47" s="18" t="n">
        <v>461.76471929</v>
      </c>
      <c r="P47" s="20" t="n">
        <v>28.08310614</v>
      </c>
      <c r="Q47" s="18" t="s">
        <v>404</v>
      </c>
      <c r="R47" s="20" t="s">
        <v>404</v>
      </c>
      <c r="S47" s="18" t="s">
        <v>404</v>
      </c>
      <c r="T47" s="20" t="s">
        <v>404</v>
      </c>
      <c r="U47" s="18" t="s">
        <v>404</v>
      </c>
      <c r="V47" s="20" t="s">
        <v>404</v>
      </c>
      <c r="W47" s="18" t="s">
        <v>404</v>
      </c>
      <c r="X47" s="20" t="s">
        <v>404</v>
      </c>
      <c r="Y47" s="18" t="n">
        <v>451.20912363</v>
      </c>
      <c r="Z47" s="20" t="n">
        <v>26.56775427</v>
      </c>
    </row>
    <row r="48" spans="1:26">
      <c r="A48" s="15" t="s">
        <v>445</v>
      </c>
      <c r="B48" s="17" t="n">
        <v>9841</v>
      </c>
      <c r="C48" s="18">
        <f>(0.0/B48*100)</f>
        <v/>
      </c>
      <c r="D48" s="19" t="n">
        <v>9841</v>
      </c>
      <c r="E48" s="18" t="n">
        <v>609.0552791</v>
      </c>
      <c r="F48" s="20" t="n">
        <v>8.395791880000001</v>
      </c>
      <c r="G48" s="18" t="n">
        <v>532.42541784</v>
      </c>
      <c r="H48" s="20" t="n">
        <v>11.37655929</v>
      </c>
      <c r="I48" s="18" t="n">
        <v>549.07333668</v>
      </c>
      <c r="J48" s="20" t="n">
        <v>14.20949377</v>
      </c>
      <c r="K48" s="18" t="n">
        <v>524.9664421799999</v>
      </c>
      <c r="L48" s="20" t="n">
        <v>10.3602122</v>
      </c>
      <c r="M48" s="18" t="n">
        <v>521.67256967</v>
      </c>
      <c r="N48" s="20" t="n">
        <v>12.12460186</v>
      </c>
      <c r="O48" s="18" t="n">
        <v>509.31655998</v>
      </c>
      <c r="P48" s="20" t="n">
        <v>18.90841551</v>
      </c>
      <c r="Q48" s="18" t="s">
        <v>404</v>
      </c>
      <c r="R48" s="20" t="s">
        <v>404</v>
      </c>
      <c r="S48" s="18" t="s">
        <v>404</v>
      </c>
      <c r="T48" s="20" t="s">
        <v>404</v>
      </c>
      <c r="U48" s="18" t="s">
        <v>404</v>
      </c>
      <c r="V48" s="20" t="s">
        <v>404</v>
      </c>
      <c r="W48" s="18" t="s">
        <v>404</v>
      </c>
      <c r="X48" s="20" t="s">
        <v>404</v>
      </c>
      <c r="Y48" s="18" t="n">
        <v>450.76849273</v>
      </c>
      <c r="Z48" s="20" t="n">
        <v>49.33978729</v>
      </c>
    </row>
    <row r="49" spans="1:26">
      <c r="A49" s="15" t="s">
        <v>446</v>
      </c>
      <c r="B49" s="17" t="n">
        <v>6349</v>
      </c>
      <c r="C49" s="18">
        <f>(52.0/B49*100)</f>
        <v/>
      </c>
      <c r="D49" s="19" t="n">
        <v>6297</v>
      </c>
      <c r="E49" s="18" t="n">
        <v>431.51696106</v>
      </c>
      <c r="F49" s="20" t="n">
        <v>12.4356121</v>
      </c>
      <c r="G49" s="18" t="n">
        <v>409.44861773</v>
      </c>
      <c r="H49" s="20" t="n">
        <v>16.76000692</v>
      </c>
      <c r="I49" s="18" t="n">
        <v>407.29810821</v>
      </c>
      <c r="J49" s="20" t="n">
        <v>4.33052033</v>
      </c>
      <c r="K49" s="18" t="n">
        <v>406.27551472</v>
      </c>
      <c r="L49" s="20" t="n">
        <v>7.20333525</v>
      </c>
      <c r="M49" s="18" t="n">
        <v>403.53558966</v>
      </c>
      <c r="N49" s="20" t="n">
        <v>15.0831191</v>
      </c>
      <c r="O49" s="18" t="n">
        <v>418.32525205</v>
      </c>
      <c r="P49" s="20" t="n">
        <v>9.348461500000001</v>
      </c>
      <c r="Q49" s="18" t="s">
        <v>404</v>
      </c>
      <c r="R49" s="20" t="s">
        <v>404</v>
      </c>
      <c r="S49" s="18" t="s">
        <v>404</v>
      </c>
      <c r="T49" s="20" t="s">
        <v>404</v>
      </c>
      <c r="U49" s="18" t="s">
        <v>404</v>
      </c>
      <c r="V49" s="20" t="s">
        <v>404</v>
      </c>
      <c r="W49" s="18" t="s">
        <v>404</v>
      </c>
      <c r="X49" s="20" t="s">
        <v>404</v>
      </c>
      <c r="Y49" s="18" t="n">
        <v>555.83572286</v>
      </c>
      <c r="Z49" s="20" t="n">
        <v>17.33864712</v>
      </c>
    </row>
    <row r="50" spans="1:26">
      <c r="A50" s="15" t="s">
        <v>447</v>
      </c>
      <c r="B50" s="17" t="n">
        <v>11795</v>
      </c>
      <c r="C50" s="18">
        <f>(1031.0/B50*100)</f>
        <v/>
      </c>
      <c r="D50" s="19" t="n">
        <v>10764</v>
      </c>
      <c r="E50" s="18" t="n">
        <v>386.25748655</v>
      </c>
      <c r="F50" s="20" t="n">
        <v>10.6715075</v>
      </c>
      <c r="G50" s="18" t="n">
        <v>400.90908832</v>
      </c>
      <c r="H50" s="20" t="n">
        <v>8.83606599</v>
      </c>
      <c r="I50" s="18" t="n">
        <v>383.07262933</v>
      </c>
      <c r="J50" s="20" t="n">
        <v>6.37422884</v>
      </c>
      <c r="K50" s="18" t="n">
        <v>391.48959361</v>
      </c>
      <c r="L50" s="20" t="n">
        <v>5.78641459</v>
      </c>
      <c r="M50" s="18" t="n">
        <v>406.30722481</v>
      </c>
      <c r="N50" s="20" t="n">
        <v>7.1144681</v>
      </c>
      <c r="O50" s="18" t="n">
        <v>391.98619695</v>
      </c>
      <c r="P50" s="20" t="n">
        <v>9.440643290000001</v>
      </c>
      <c r="Q50" s="18" t="s">
        <v>404</v>
      </c>
      <c r="R50" s="20" t="s">
        <v>404</v>
      </c>
      <c r="S50" s="18" t="s">
        <v>404</v>
      </c>
      <c r="T50" s="20" t="s">
        <v>404</v>
      </c>
      <c r="U50" s="18" t="s">
        <v>404</v>
      </c>
      <c r="V50" s="20" t="s">
        <v>404</v>
      </c>
      <c r="W50" s="18" t="s">
        <v>404</v>
      </c>
      <c r="X50" s="20" t="s">
        <v>404</v>
      </c>
      <c r="Y50" s="18" t="n">
        <v>392.45109474</v>
      </c>
      <c r="Z50" s="20" t="n">
        <v>13.12232788</v>
      </c>
    </row>
    <row r="51" spans="1:26">
      <c r="A51" s="15" t="s">
        <v>448</v>
      </c>
      <c r="B51" s="17" t="n">
        <v>6866</v>
      </c>
      <c r="C51" s="18">
        <f>(0.0/B51*100)</f>
        <v/>
      </c>
      <c r="D51" s="19" t="n">
        <v>6866</v>
      </c>
      <c r="E51" s="18" t="n">
        <v>376.15005723</v>
      </c>
      <c r="F51" s="20" t="n">
        <v>8.589645900000001</v>
      </c>
      <c r="G51" s="18" t="n">
        <v>389.76228179</v>
      </c>
      <c r="H51" s="20" t="n">
        <v>9.721823130000001</v>
      </c>
      <c r="I51" s="18" t="n">
        <v>400.95529244</v>
      </c>
      <c r="J51" s="20" t="n">
        <v>5.99503532</v>
      </c>
      <c r="K51" s="18" t="n">
        <v>399.4932938</v>
      </c>
      <c r="L51" s="20" t="n">
        <v>3.52351024</v>
      </c>
      <c r="M51" s="18" t="n">
        <v>379.41985663</v>
      </c>
      <c r="N51" s="20" t="n">
        <v>9.26885321</v>
      </c>
      <c r="O51" s="18" t="n">
        <v>433.72294539</v>
      </c>
      <c r="P51" s="20" t="n">
        <v>13.66211326</v>
      </c>
      <c r="Q51" s="18" t="s">
        <v>404</v>
      </c>
      <c r="R51" s="20" t="s">
        <v>404</v>
      </c>
      <c r="S51" s="18" t="s">
        <v>404</v>
      </c>
      <c r="T51" s="20" t="s">
        <v>404</v>
      </c>
      <c r="U51" s="18" t="s">
        <v>404</v>
      </c>
      <c r="V51" s="20" t="s">
        <v>404</v>
      </c>
      <c r="W51" s="18" t="s">
        <v>404</v>
      </c>
      <c r="X51" s="20" t="s">
        <v>404</v>
      </c>
      <c r="Y51" s="18" t="n">
        <v>422.03423598</v>
      </c>
      <c r="Z51" s="20" t="n">
        <v>9.6129047</v>
      </c>
    </row>
    <row r="52" spans="1:26">
      <c r="A52" s="15" t="s">
        <v>449</v>
      </c>
      <c r="B52" s="17" t="n">
        <v>5809</v>
      </c>
      <c r="C52" s="18">
        <f>(0.0/B52*100)</f>
        <v/>
      </c>
      <c r="D52" s="19" t="n">
        <v>5809</v>
      </c>
      <c r="E52" s="18" t="s">
        <v>404</v>
      </c>
      <c r="F52" s="20" t="s">
        <v>404</v>
      </c>
      <c r="G52" s="18" t="n">
        <v>456.42133613</v>
      </c>
      <c r="H52" s="20" t="n">
        <v>22.89969319</v>
      </c>
      <c r="I52" s="18" t="n">
        <v>472.25533795</v>
      </c>
      <c r="J52" s="20" t="n">
        <v>9.07152907</v>
      </c>
      <c r="K52" s="18" t="n">
        <v>460.25989507</v>
      </c>
      <c r="L52" s="20" t="n">
        <v>3.74851972</v>
      </c>
      <c r="M52" s="18" t="n">
        <v>487.54706774</v>
      </c>
      <c r="N52" s="20" t="n">
        <v>20.15564845</v>
      </c>
      <c r="O52" s="18" t="n">
        <v>465.56817371</v>
      </c>
      <c r="P52" s="20" t="n">
        <v>15.67180871</v>
      </c>
      <c r="Q52" s="18" t="s">
        <v>404</v>
      </c>
      <c r="R52" s="20" t="s">
        <v>404</v>
      </c>
      <c r="S52" s="18" t="s">
        <v>404</v>
      </c>
      <c r="T52" s="20" t="s">
        <v>404</v>
      </c>
      <c r="U52" s="18" t="s">
        <v>404</v>
      </c>
      <c r="V52" s="20" t="s">
        <v>404</v>
      </c>
      <c r="W52" s="18" t="s">
        <v>404</v>
      </c>
      <c r="X52" s="20" t="s">
        <v>404</v>
      </c>
      <c r="Y52" s="18" t="n">
        <v>420.16253333</v>
      </c>
      <c r="Z52" s="20" t="n">
        <v>17.96035804</v>
      </c>
    </row>
    <row r="53" spans="1:26">
      <c r="A53" s="15" t="s">
        <v>450</v>
      </c>
      <c r="B53" s="17" t="n">
        <v>5571</v>
      </c>
      <c r="C53" s="18">
        <f>(0.0/B53*100)</f>
        <v/>
      </c>
      <c r="D53" s="19" t="n">
        <v>5571</v>
      </c>
      <c r="E53" s="18" t="n">
        <v>464.61625174</v>
      </c>
      <c r="F53" s="20" t="n">
        <v>22.98586536</v>
      </c>
      <c r="G53" s="18" t="n">
        <v>431.01078723</v>
      </c>
      <c r="H53" s="20" t="n">
        <v>6.86542332</v>
      </c>
      <c r="I53" s="18" t="n">
        <v>448.00644046</v>
      </c>
      <c r="J53" s="20" t="n">
        <v>2.04171395</v>
      </c>
      <c r="K53" s="18" t="n">
        <v>430.77370411</v>
      </c>
      <c r="L53" s="20" t="n">
        <v>3.0155618</v>
      </c>
      <c r="M53" s="18" t="n">
        <v>405.34209347</v>
      </c>
      <c r="N53" s="20" t="n">
        <v>7.61043955</v>
      </c>
      <c r="O53" s="18" t="n">
        <v>419.90430239</v>
      </c>
      <c r="P53" s="20" t="n">
        <v>4.70993185</v>
      </c>
      <c r="Q53" s="18" t="s">
        <v>404</v>
      </c>
      <c r="R53" s="20" t="s">
        <v>404</v>
      </c>
      <c r="S53" s="18" t="s">
        <v>404</v>
      </c>
      <c r="T53" s="20" t="s">
        <v>404</v>
      </c>
      <c r="U53" s="18" t="s">
        <v>404</v>
      </c>
      <c r="V53" s="20" t="s">
        <v>404</v>
      </c>
      <c r="W53" s="18" t="s">
        <v>404</v>
      </c>
      <c r="X53" s="20" t="s">
        <v>404</v>
      </c>
      <c r="Y53" s="18" t="n">
        <v>419.87632977</v>
      </c>
      <c r="Z53" s="20" t="n">
        <v>10.08327281</v>
      </c>
    </row>
    <row r="54" spans="1:26">
      <c r="A54" s="15" t="s">
        <v>451</v>
      </c>
      <c r="B54" s="17" t="n">
        <v>4740</v>
      </c>
      <c r="C54" s="18">
        <f>(199.0/B54*100)</f>
        <v/>
      </c>
      <c r="D54" s="19" t="n">
        <v>4541</v>
      </c>
      <c r="E54" s="18" t="s">
        <v>404</v>
      </c>
      <c r="F54" s="20" t="s">
        <v>404</v>
      </c>
      <c r="G54" s="18" t="n">
        <v>362.27579504</v>
      </c>
      <c r="H54" s="20" t="n">
        <v>11.22136352</v>
      </c>
      <c r="I54" s="18" t="n">
        <v>335.24741265</v>
      </c>
      <c r="J54" s="20" t="n">
        <v>11.73844348</v>
      </c>
      <c r="K54" s="18" t="n">
        <v>318.19964163</v>
      </c>
      <c r="L54" s="20" t="n">
        <v>4.53740909</v>
      </c>
      <c r="M54" s="18" t="n">
        <v>346.4466051</v>
      </c>
      <c r="N54" s="20" t="n">
        <v>8.845710130000001</v>
      </c>
      <c r="O54" s="18" t="n">
        <v>320.21867233</v>
      </c>
      <c r="P54" s="20" t="n">
        <v>6.70712172</v>
      </c>
      <c r="Q54" s="18" t="s">
        <v>404</v>
      </c>
      <c r="R54" s="20" t="s">
        <v>404</v>
      </c>
      <c r="S54" s="18" t="s">
        <v>404</v>
      </c>
      <c r="T54" s="20" t="s">
        <v>404</v>
      </c>
      <c r="U54" s="18" t="s">
        <v>404</v>
      </c>
      <c r="V54" s="20" t="s">
        <v>404</v>
      </c>
      <c r="W54" s="18" t="s">
        <v>404</v>
      </c>
      <c r="X54" s="20" t="s">
        <v>404</v>
      </c>
      <c r="Y54" s="18" t="n">
        <v>292.99814519</v>
      </c>
      <c r="Z54" s="20" t="n">
        <v>15.3625284</v>
      </c>
    </row>
    <row r="55" spans="1:26">
      <c r="A55" s="15" t="s">
        <v>452</v>
      </c>
      <c r="B55" s="17" t="n">
        <v>5316</v>
      </c>
      <c r="C55" s="18">
        <f>(43.0/B55*100)</f>
        <v/>
      </c>
      <c r="D55" s="19" t="n">
        <v>5273</v>
      </c>
      <c r="E55" s="18" t="n">
        <v>446.00424619</v>
      </c>
      <c r="F55" s="20" t="n">
        <v>21.72032357</v>
      </c>
      <c r="G55" s="18" t="n">
        <v>394.16710256</v>
      </c>
      <c r="H55" s="20" t="n">
        <v>6.69764194</v>
      </c>
      <c r="I55" s="18" t="n">
        <v>405.67874504</v>
      </c>
      <c r="J55" s="20" t="n">
        <v>4.16754109</v>
      </c>
      <c r="K55" s="18" t="n">
        <v>408.67732803</v>
      </c>
      <c r="L55" s="20" t="n">
        <v>10.84528573</v>
      </c>
      <c r="M55" s="18" t="n">
        <v>411.62619368</v>
      </c>
      <c r="N55" s="20" t="n">
        <v>18.93400474</v>
      </c>
      <c r="O55" s="18" t="n">
        <v>410.67154971</v>
      </c>
      <c r="P55" s="20" t="n">
        <v>8.15650509</v>
      </c>
      <c r="Q55" s="18" t="s">
        <v>404</v>
      </c>
      <c r="R55" s="20" t="s">
        <v>404</v>
      </c>
      <c r="S55" s="18" t="s">
        <v>404</v>
      </c>
      <c r="T55" s="20" t="s">
        <v>404</v>
      </c>
      <c r="U55" s="18" t="s">
        <v>404</v>
      </c>
      <c r="V55" s="20" t="s">
        <v>404</v>
      </c>
      <c r="W55" s="18" t="s">
        <v>404</v>
      </c>
      <c r="X55" s="20" t="s">
        <v>404</v>
      </c>
      <c r="Y55" s="18" t="n">
        <v>349.59109038</v>
      </c>
      <c r="Z55" s="20" t="n">
        <v>22.98645625</v>
      </c>
    </row>
    <row r="56" spans="1:26">
      <c r="A56" s="15" t="s">
        <v>453</v>
      </c>
      <c r="B56" s="17" t="n">
        <v>5359</v>
      </c>
      <c r="C56" s="18">
        <f>(0.0/B56*100)</f>
        <v/>
      </c>
      <c r="D56" s="19" t="n">
        <v>5359</v>
      </c>
      <c r="E56" s="18" t="n">
        <v>555.654818</v>
      </c>
      <c r="F56" s="20" t="n">
        <v>6.37826069</v>
      </c>
      <c r="G56" s="18" t="n">
        <v>562.16464672</v>
      </c>
      <c r="H56" s="20" t="n">
        <v>12.6703415</v>
      </c>
      <c r="I56" s="18" t="n">
        <v>545.30972056</v>
      </c>
      <c r="J56" s="20" t="n">
        <v>5.91807872</v>
      </c>
      <c r="K56" s="18" t="n">
        <v>548.72465742</v>
      </c>
      <c r="L56" s="20" t="n">
        <v>10.26820428</v>
      </c>
      <c r="M56" s="18" t="n">
        <v>526.97764856</v>
      </c>
      <c r="N56" s="20" t="n">
        <v>17.02072805</v>
      </c>
      <c r="O56" s="18" t="n">
        <v>568.18416833</v>
      </c>
      <c r="P56" s="20" t="n">
        <v>21.61416808</v>
      </c>
      <c r="Q56" s="18" t="s">
        <v>404</v>
      </c>
      <c r="R56" s="20" t="s">
        <v>404</v>
      </c>
      <c r="S56" s="18" t="s">
        <v>404</v>
      </c>
      <c r="T56" s="20" t="s">
        <v>404</v>
      </c>
      <c r="U56" s="18" t="s">
        <v>404</v>
      </c>
      <c r="V56" s="20" t="s">
        <v>404</v>
      </c>
      <c r="W56" s="18" t="s">
        <v>404</v>
      </c>
      <c r="X56" s="20" t="s">
        <v>404</v>
      </c>
      <c r="Y56" s="18" t="n">
        <v>533.79022429</v>
      </c>
      <c r="Z56" s="20" t="n">
        <v>9.91845322</v>
      </c>
    </row>
    <row r="57" spans="1:26">
      <c r="A57" s="15" t="s">
        <v>454</v>
      </c>
      <c r="B57" s="17" t="n">
        <v>6513</v>
      </c>
      <c r="C57" s="18">
        <f>(0.0/B57*100)</f>
        <v/>
      </c>
      <c r="D57" s="19" t="n">
        <v>6513</v>
      </c>
      <c r="E57" s="18" t="n">
        <v>328.9333212</v>
      </c>
      <c r="F57" s="20" t="n">
        <v>11.17648644</v>
      </c>
      <c r="G57" s="18" t="n">
        <v>382.36693119</v>
      </c>
      <c r="H57" s="20" t="n">
        <v>7.86308315</v>
      </c>
      <c r="I57" s="18" t="n">
        <v>387.11973787</v>
      </c>
      <c r="J57" s="20" t="n">
        <v>10.20303738</v>
      </c>
      <c r="K57" s="18" t="n">
        <v>389.84490268</v>
      </c>
      <c r="L57" s="20" t="n">
        <v>5.36788835</v>
      </c>
      <c r="M57" s="18" t="n">
        <v>389.81376179</v>
      </c>
      <c r="N57" s="20" t="n">
        <v>10.8093782</v>
      </c>
      <c r="O57" s="18" t="n">
        <v>381.85812761</v>
      </c>
      <c r="P57" s="20" t="n">
        <v>15.00560446</v>
      </c>
      <c r="Q57" s="18" t="s">
        <v>404</v>
      </c>
      <c r="R57" s="20" t="s">
        <v>404</v>
      </c>
      <c r="S57" s="18" t="s">
        <v>404</v>
      </c>
      <c r="T57" s="20" t="s">
        <v>404</v>
      </c>
      <c r="U57" s="18" t="s">
        <v>404</v>
      </c>
      <c r="V57" s="20" t="s">
        <v>404</v>
      </c>
      <c r="W57" s="18" t="s">
        <v>404</v>
      </c>
      <c r="X57" s="20" t="s">
        <v>404</v>
      </c>
      <c r="Y57" s="18" t="n">
        <v>344.03359714</v>
      </c>
      <c r="Z57" s="20" t="n">
        <v>14.07395482</v>
      </c>
    </row>
    <row r="58" spans="1:26">
      <c r="A58" s="15" t="s">
        <v>455</v>
      </c>
      <c r="B58" s="17" t="n">
        <v>7267</v>
      </c>
      <c r="C58" s="18">
        <f>(0.0/B58*100)</f>
        <v/>
      </c>
      <c r="D58" s="19" t="n">
        <v>7267</v>
      </c>
      <c r="E58" s="18" t="n">
        <v>361.74786176</v>
      </c>
      <c r="F58" s="20" t="n">
        <v>7.87706571</v>
      </c>
      <c r="G58" s="18" t="n">
        <v>381.71034517</v>
      </c>
      <c r="H58" s="20" t="n">
        <v>9.11930308</v>
      </c>
      <c r="I58" s="18" t="n">
        <v>373.23477972</v>
      </c>
      <c r="J58" s="20" t="n">
        <v>8.63103926</v>
      </c>
      <c r="K58" s="18" t="n">
        <v>381.91569495</v>
      </c>
      <c r="L58" s="20" t="n">
        <v>4.43755376</v>
      </c>
      <c r="M58" s="18" t="n">
        <v>383.25347576</v>
      </c>
      <c r="N58" s="20" t="n">
        <v>8.990091380000001</v>
      </c>
      <c r="O58" s="18" t="n">
        <v>380.71736534</v>
      </c>
      <c r="P58" s="20" t="n">
        <v>11.41628996</v>
      </c>
      <c r="Q58" s="18" t="s">
        <v>404</v>
      </c>
      <c r="R58" s="20" t="s">
        <v>404</v>
      </c>
      <c r="S58" s="18" t="s">
        <v>404</v>
      </c>
      <c r="T58" s="20" t="s">
        <v>404</v>
      </c>
      <c r="U58" s="18" t="s">
        <v>404</v>
      </c>
      <c r="V58" s="20" t="s">
        <v>404</v>
      </c>
      <c r="W58" s="18" t="s">
        <v>404</v>
      </c>
      <c r="X58" s="20" t="s">
        <v>404</v>
      </c>
      <c r="Y58" s="18" t="n">
        <v>349.38113329</v>
      </c>
      <c r="Z58" s="20" t="n">
        <v>12.38639318</v>
      </c>
    </row>
    <row r="59" spans="1:26">
      <c r="A59" s="15" t="s">
        <v>456</v>
      </c>
      <c r="B59" s="17" t="n">
        <v>4826</v>
      </c>
      <c r="C59" s="18">
        <f>(0.0/B59*100)</f>
        <v/>
      </c>
      <c r="D59" s="19" t="n">
        <v>4826</v>
      </c>
      <c r="E59" s="18" t="n">
        <v>345.46638908</v>
      </c>
      <c r="F59" s="20" t="n">
        <v>22.73128581</v>
      </c>
      <c r="G59" s="18" t="n">
        <v>364.78721559</v>
      </c>
      <c r="H59" s="20" t="n">
        <v>5.13175433</v>
      </c>
      <c r="I59" s="18" t="n">
        <v>373.09625309</v>
      </c>
      <c r="J59" s="20" t="n">
        <v>2.6110818</v>
      </c>
      <c r="K59" s="18" t="n">
        <v>359.70013275</v>
      </c>
      <c r="L59" s="20" t="n">
        <v>3.28456333</v>
      </c>
      <c r="M59" s="18" t="n">
        <v>337.47537545</v>
      </c>
      <c r="N59" s="20" t="n">
        <v>5.4592827</v>
      </c>
      <c r="O59" s="18" t="n">
        <v>356.60975704</v>
      </c>
      <c r="P59" s="20" t="n">
        <v>2.96810554</v>
      </c>
      <c r="Q59" s="18" t="s">
        <v>404</v>
      </c>
      <c r="R59" s="20" t="s">
        <v>404</v>
      </c>
      <c r="S59" s="18" t="s">
        <v>404</v>
      </c>
      <c r="T59" s="20" t="s">
        <v>404</v>
      </c>
      <c r="U59" s="18" t="s">
        <v>404</v>
      </c>
      <c r="V59" s="20" t="s">
        <v>404</v>
      </c>
      <c r="W59" s="18" t="s">
        <v>404</v>
      </c>
      <c r="X59" s="20" t="s">
        <v>404</v>
      </c>
      <c r="Y59" s="18" t="n">
        <v>404.47559545</v>
      </c>
      <c r="Z59" s="20" t="n">
        <v>15.43861361</v>
      </c>
    </row>
    <row r="60" spans="1:26">
      <c r="A60" s="15" t="s">
        <v>457</v>
      </c>
      <c r="B60" s="17" t="n">
        <v>4546</v>
      </c>
      <c r="C60" s="18">
        <f>(0.0/B60*100)</f>
        <v/>
      </c>
      <c r="D60" s="19" t="n">
        <v>4546</v>
      </c>
      <c r="E60" s="18" t="n">
        <v>408.03507662</v>
      </c>
      <c r="F60" s="20" t="n">
        <v>74.85080957</v>
      </c>
      <c r="G60" s="18" t="n">
        <v>369.82883467</v>
      </c>
      <c r="H60" s="20" t="n">
        <v>12.5667534</v>
      </c>
      <c r="I60" s="18" t="n">
        <v>407.80155512</v>
      </c>
      <c r="J60" s="20" t="n">
        <v>9.23724217</v>
      </c>
      <c r="K60" s="18" t="n">
        <v>384.20415844</v>
      </c>
      <c r="L60" s="20" t="n">
        <v>7.4882338</v>
      </c>
      <c r="M60" s="18" t="n">
        <v>410.13584367</v>
      </c>
      <c r="N60" s="20" t="n">
        <v>9.4939453</v>
      </c>
      <c r="O60" s="18" t="n">
        <v>403.64402014</v>
      </c>
      <c r="P60" s="20" t="n">
        <v>19.26750175</v>
      </c>
      <c r="Q60" s="18" t="s">
        <v>404</v>
      </c>
      <c r="R60" s="20" t="s">
        <v>404</v>
      </c>
      <c r="S60" s="18" t="s">
        <v>404</v>
      </c>
      <c r="T60" s="20" t="s">
        <v>404</v>
      </c>
      <c r="U60" s="18" t="s">
        <v>404</v>
      </c>
      <c r="V60" s="20" t="s">
        <v>404</v>
      </c>
      <c r="W60" s="18" t="s">
        <v>404</v>
      </c>
      <c r="X60" s="20" t="s">
        <v>404</v>
      </c>
      <c r="Y60" s="18" t="n">
        <v>416.11081685</v>
      </c>
      <c r="Z60" s="20" t="n">
        <v>26.59777759</v>
      </c>
    </row>
    <row r="61" spans="1:26">
      <c r="A61" s="15" t="s">
        <v>458</v>
      </c>
      <c r="B61" s="17" t="n">
        <v>6525</v>
      </c>
      <c r="C61" s="18">
        <f>(0.0/B61*100)</f>
        <v/>
      </c>
      <c r="D61" s="19" t="n">
        <v>6525</v>
      </c>
      <c r="E61" s="18" t="s">
        <v>404</v>
      </c>
      <c r="F61" s="20" t="s">
        <v>404</v>
      </c>
      <c r="G61" s="18" t="n">
        <v>478.21276298</v>
      </c>
      <c r="H61" s="20" t="n">
        <v>6.83424661</v>
      </c>
      <c r="I61" s="18" t="n">
        <v>480.22794381</v>
      </c>
      <c r="J61" s="20" t="n">
        <v>3.70248504</v>
      </c>
      <c r="K61" s="18" t="n">
        <v>479.53664161</v>
      </c>
      <c r="L61" s="20" t="n">
        <v>5.11330164</v>
      </c>
      <c r="M61" s="18" t="n">
        <v>472.30740963</v>
      </c>
      <c r="N61" s="20" t="n">
        <v>11.09350707</v>
      </c>
      <c r="O61" s="18" t="n">
        <v>435.94060859</v>
      </c>
      <c r="P61" s="20" t="n">
        <v>10.29548602</v>
      </c>
      <c r="Q61" s="18" t="s">
        <v>404</v>
      </c>
      <c r="R61" s="20" t="s">
        <v>404</v>
      </c>
      <c r="S61" s="18" t="s">
        <v>404</v>
      </c>
      <c r="T61" s="20" t="s">
        <v>404</v>
      </c>
      <c r="U61" s="18" t="s">
        <v>404</v>
      </c>
      <c r="V61" s="20" t="s">
        <v>404</v>
      </c>
      <c r="W61" s="18" t="s">
        <v>404</v>
      </c>
      <c r="X61" s="20" t="s">
        <v>404</v>
      </c>
      <c r="Y61" s="18" t="n">
        <v>425.98955243</v>
      </c>
      <c r="Z61" s="20" t="n">
        <v>20.96356653</v>
      </c>
    </row>
    <row r="62" spans="1:26">
      <c r="A62" s="15" t="s">
        <v>459</v>
      </c>
      <c r="B62" s="17" t="n">
        <v>4476</v>
      </c>
      <c r="C62" s="18">
        <f>(0.0/B62*100)</f>
        <v/>
      </c>
      <c r="D62" s="19" t="n">
        <v>4476</v>
      </c>
      <c r="E62" s="18" t="s">
        <v>404</v>
      </c>
      <c r="F62" s="20" t="s">
        <v>404</v>
      </c>
      <c r="G62" s="18" t="n">
        <v>529.08958376</v>
      </c>
      <c r="H62" s="20" t="n">
        <v>2.75925108</v>
      </c>
      <c r="I62" s="18" t="n">
        <v>556.16166876</v>
      </c>
      <c r="J62" s="20" t="n">
        <v>1.48760509</v>
      </c>
      <c r="K62" s="18" t="n">
        <v>524.35184853</v>
      </c>
      <c r="L62" s="20" t="n">
        <v>2.10046601</v>
      </c>
      <c r="M62" s="18" t="n">
        <v>552.34511376</v>
      </c>
      <c r="N62" s="20" t="n">
        <v>4.84807251</v>
      </c>
      <c r="O62" s="18" t="n">
        <v>559.12688217</v>
      </c>
      <c r="P62" s="20" t="n">
        <v>4.82177048</v>
      </c>
      <c r="Q62" s="18" t="s">
        <v>404</v>
      </c>
      <c r="R62" s="20" t="s">
        <v>404</v>
      </c>
      <c r="S62" s="18" t="s">
        <v>404</v>
      </c>
      <c r="T62" s="20" t="s">
        <v>404</v>
      </c>
      <c r="U62" s="18" t="s">
        <v>404</v>
      </c>
      <c r="V62" s="20" t="s">
        <v>404</v>
      </c>
      <c r="W62" s="18" t="s">
        <v>404</v>
      </c>
      <c r="X62" s="20" t="s">
        <v>404</v>
      </c>
      <c r="Y62" s="18" t="n">
        <v>410.4061416</v>
      </c>
      <c r="Z62" s="20" t="n">
        <v>22.67250365</v>
      </c>
    </row>
    <row r="63" spans="1:26">
      <c r="A63" s="15" t="s">
        <v>460</v>
      </c>
      <c r="B63" s="17" t="n">
        <v>5324</v>
      </c>
      <c r="C63" s="18">
        <f>(0.0/B63*100)</f>
        <v/>
      </c>
      <c r="D63" s="19" t="n">
        <v>5324</v>
      </c>
      <c r="E63" s="18" t="n">
        <v>467.9752617</v>
      </c>
      <c r="F63" s="20" t="n">
        <v>16.62691852</v>
      </c>
      <c r="G63" s="18" t="n">
        <v>366.27591818</v>
      </c>
      <c r="H63" s="20" t="n">
        <v>7.27299801</v>
      </c>
      <c r="I63" s="18" t="n">
        <v>371.70702763</v>
      </c>
      <c r="J63" s="20" t="n">
        <v>2.48108347</v>
      </c>
      <c r="K63" s="18" t="n">
        <v>361.81787071</v>
      </c>
      <c r="L63" s="20" t="n">
        <v>2.44847757</v>
      </c>
      <c r="M63" s="18" t="n">
        <v>364.76150805</v>
      </c>
      <c r="N63" s="20" t="n">
        <v>3.73270809</v>
      </c>
      <c r="O63" s="18" t="n">
        <v>384.84885378</v>
      </c>
      <c r="P63" s="20" t="n">
        <v>6.43063278</v>
      </c>
      <c r="Q63" s="18" t="s">
        <v>404</v>
      </c>
      <c r="R63" s="20" t="s">
        <v>404</v>
      </c>
      <c r="S63" s="18" t="s">
        <v>404</v>
      </c>
      <c r="T63" s="20" t="s">
        <v>404</v>
      </c>
      <c r="U63" s="18" t="s">
        <v>404</v>
      </c>
      <c r="V63" s="20" t="s">
        <v>404</v>
      </c>
      <c r="W63" s="18" t="s">
        <v>404</v>
      </c>
      <c r="X63" s="20" t="s">
        <v>404</v>
      </c>
      <c r="Y63" s="18" t="n">
        <v>389.11204402</v>
      </c>
      <c r="Z63" s="20" t="n">
        <v>5.41286091</v>
      </c>
    </row>
    <row r="64" spans="1:26">
      <c r="A64" s="15" t="s">
        <v>461</v>
      </c>
      <c r="B64" s="17" t="n">
        <v>3634</v>
      </c>
      <c r="C64" s="18">
        <f>(27.0/B64*100)</f>
        <v/>
      </c>
      <c r="D64" s="19" t="n">
        <v>3607</v>
      </c>
      <c r="E64" s="18" t="s">
        <v>404</v>
      </c>
      <c r="F64" s="20" t="s">
        <v>404</v>
      </c>
      <c r="G64" s="18" t="n">
        <v>466.85238254</v>
      </c>
      <c r="H64" s="20" t="n">
        <v>6.16664669</v>
      </c>
      <c r="I64" s="18" t="n">
        <v>498.62004798</v>
      </c>
      <c r="J64" s="20" t="n">
        <v>2.41028931</v>
      </c>
      <c r="K64" s="18" t="n">
        <v>476.05116213</v>
      </c>
      <c r="L64" s="20" t="n">
        <v>3.28777419</v>
      </c>
      <c r="M64" s="18" t="n">
        <v>439.10397514</v>
      </c>
      <c r="N64" s="20" t="n">
        <v>3.5295114</v>
      </c>
      <c r="O64" s="18" t="n">
        <v>504.97953214</v>
      </c>
      <c r="P64" s="20" t="n">
        <v>7.77182431</v>
      </c>
      <c r="Q64" s="18" t="s">
        <v>404</v>
      </c>
      <c r="R64" s="20" t="s">
        <v>404</v>
      </c>
      <c r="S64" s="18" t="s">
        <v>404</v>
      </c>
      <c r="T64" s="20" t="s">
        <v>404</v>
      </c>
      <c r="U64" s="18" t="s">
        <v>404</v>
      </c>
      <c r="V64" s="20" t="s">
        <v>404</v>
      </c>
      <c r="W64" s="18" t="s">
        <v>404</v>
      </c>
      <c r="X64" s="20" t="s">
        <v>404</v>
      </c>
      <c r="Y64" s="18" t="s">
        <v>404</v>
      </c>
      <c r="Z64" s="20" t="s">
        <v>404</v>
      </c>
    </row>
    <row r="65" spans="1:26">
      <c r="A65" s="15" t="s">
        <v>462</v>
      </c>
      <c r="B65" s="17" t="n">
        <v>5325</v>
      </c>
      <c r="C65" s="18">
        <f>(0.0/B65*100)</f>
        <v/>
      </c>
      <c r="D65" s="19" t="n">
        <v>5325</v>
      </c>
      <c r="E65" s="18" t="n">
        <v>384.43227788</v>
      </c>
      <c r="F65" s="20" t="n">
        <v>10.90054289</v>
      </c>
      <c r="G65" s="18" t="n">
        <v>419.51449075</v>
      </c>
      <c r="H65" s="20" t="n">
        <v>11.89874358</v>
      </c>
      <c r="I65" s="18" t="n">
        <v>411.91766224</v>
      </c>
      <c r="J65" s="20" t="n">
        <v>5.9147681</v>
      </c>
      <c r="K65" s="18" t="n">
        <v>417.47504433</v>
      </c>
      <c r="L65" s="20" t="n">
        <v>4.71097468</v>
      </c>
      <c r="M65" s="18" t="n">
        <v>437.73193594</v>
      </c>
      <c r="N65" s="20" t="n">
        <v>6.59663669</v>
      </c>
      <c r="O65" s="18" t="n">
        <v>419.59480354</v>
      </c>
      <c r="P65" s="20" t="n">
        <v>8.07291064</v>
      </c>
      <c r="Q65" s="18" t="s">
        <v>404</v>
      </c>
      <c r="R65" s="20" t="s">
        <v>404</v>
      </c>
      <c r="S65" s="18" t="s">
        <v>404</v>
      </c>
      <c r="T65" s="20" t="s">
        <v>404</v>
      </c>
      <c r="U65" s="18" t="n">
        <v>392.70524913</v>
      </c>
      <c r="V65" s="20" t="n">
        <v>4.9830104</v>
      </c>
      <c r="W65" s="18" t="s">
        <v>404</v>
      </c>
      <c r="X65" s="20" t="s">
        <v>404</v>
      </c>
      <c r="Y65" s="18" t="n">
        <v>441.50976598</v>
      </c>
      <c r="Z65" s="20" t="n">
        <v>17.53100117</v>
      </c>
    </row>
    <row r="66" spans="1:26">
      <c r="A66" s="15" t="s">
        <v>463</v>
      </c>
      <c r="B66" s="17" t="n">
        <v>5665</v>
      </c>
      <c r="C66" s="18">
        <f>(0.0/B66*100)</f>
        <v/>
      </c>
      <c r="D66" s="19" t="n">
        <v>5665</v>
      </c>
      <c r="E66" s="18" t="s">
        <v>404</v>
      </c>
      <c r="F66" s="20" t="s">
        <v>404</v>
      </c>
      <c r="G66" s="18" t="s">
        <v>404</v>
      </c>
      <c r="H66" s="20" t="s">
        <v>404</v>
      </c>
      <c r="I66" s="18" t="n">
        <v>424.1329964</v>
      </c>
      <c r="J66" s="20" t="n">
        <v>2.06670445</v>
      </c>
      <c r="K66" s="18" t="n">
        <v>410.85509603</v>
      </c>
      <c r="L66" s="20" t="n">
        <v>2.47688794</v>
      </c>
      <c r="M66" s="18" t="n">
        <v>399.62224263</v>
      </c>
      <c r="N66" s="20" t="n">
        <v>6.63523746</v>
      </c>
      <c r="O66" s="18" t="n">
        <v>386.51438658</v>
      </c>
      <c r="P66" s="20" t="n">
        <v>5.76114947</v>
      </c>
      <c r="Q66" s="18" t="s">
        <v>404</v>
      </c>
      <c r="R66" s="20" t="s">
        <v>404</v>
      </c>
      <c r="S66" s="18" t="s">
        <v>404</v>
      </c>
      <c r="T66" s="20" t="s">
        <v>404</v>
      </c>
      <c r="U66" s="18" t="s">
        <v>404</v>
      </c>
      <c r="V66" s="20" t="s">
        <v>404</v>
      </c>
      <c r="W66" s="18" t="s">
        <v>404</v>
      </c>
      <c r="X66" s="20" t="s">
        <v>404</v>
      </c>
      <c r="Y66" s="18" t="s">
        <v>404</v>
      </c>
      <c r="Z66" s="20" t="s">
        <v>404</v>
      </c>
    </row>
    <row r="67" spans="1:26">
      <c r="A67" s="15" t="s">
        <v>464</v>
      </c>
      <c r="B67" s="17" t="n">
        <v>6971</v>
      </c>
      <c r="C67" s="18">
        <f>(0.0/B67*100)</f>
        <v/>
      </c>
      <c r="D67" s="19" t="n">
        <v>6971</v>
      </c>
      <c r="E67" s="18" t="n">
        <v>369.20383672</v>
      </c>
      <c r="F67" s="20" t="n">
        <v>19.72663779</v>
      </c>
      <c r="G67" s="18" t="n">
        <v>389.64947056</v>
      </c>
      <c r="H67" s="20" t="n">
        <v>9.897366999999999</v>
      </c>
      <c r="I67" s="18" t="n">
        <v>386.03256341</v>
      </c>
      <c r="J67" s="20" t="n">
        <v>5.53901367</v>
      </c>
      <c r="K67" s="18" t="n">
        <v>389.0393427</v>
      </c>
      <c r="L67" s="20" t="n">
        <v>5.22222142</v>
      </c>
      <c r="M67" s="18" t="n">
        <v>379.82737646</v>
      </c>
      <c r="N67" s="20" t="n">
        <v>9.1927252</v>
      </c>
      <c r="O67" s="18" t="n">
        <v>383.51641377</v>
      </c>
      <c r="P67" s="20" t="n">
        <v>10.87044493</v>
      </c>
      <c r="Q67" s="18" t="s">
        <v>404</v>
      </c>
      <c r="R67" s="20" t="s">
        <v>404</v>
      </c>
      <c r="S67" s="18" t="s">
        <v>404</v>
      </c>
      <c r="T67" s="20" t="s">
        <v>404</v>
      </c>
      <c r="U67" s="18" t="s">
        <v>404</v>
      </c>
      <c r="V67" s="20" t="s">
        <v>404</v>
      </c>
      <c r="W67" s="18" t="s">
        <v>404</v>
      </c>
      <c r="X67" s="20" t="s">
        <v>404</v>
      </c>
      <c r="Y67" s="18" t="n">
        <v>397.21857192</v>
      </c>
      <c r="Z67" s="20" t="n">
        <v>19.61995112</v>
      </c>
    </row>
    <row r="68" spans="1:26">
      <c r="A68" s="15" t="s">
        <v>465</v>
      </c>
      <c r="B68" s="17" t="n">
        <v>12083</v>
      </c>
      <c r="C68" s="18">
        <f>(0.0/B68*100)</f>
        <v/>
      </c>
      <c r="D68" s="19" t="n">
        <v>12083</v>
      </c>
      <c r="E68" s="18" t="s">
        <v>404</v>
      </c>
      <c r="F68" s="20" t="s">
        <v>404</v>
      </c>
      <c r="G68" s="18" t="n">
        <v>438.8217711</v>
      </c>
      <c r="H68" s="20" t="n">
        <v>5.1672669</v>
      </c>
      <c r="I68" s="18" t="n">
        <v>409.66848688</v>
      </c>
      <c r="J68" s="20" t="n">
        <v>2.25254424</v>
      </c>
      <c r="K68" s="18" t="n">
        <v>396.25782899</v>
      </c>
      <c r="L68" s="20" t="n">
        <v>1.59806513</v>
      </c>
      <c r="M68" s="18" t="n">
        <v>400.49345137</v>
      </c>
      <c r="N68" s="20" t="n">
        <v>2.11047947</v>
      </c>
      <c r="O68" s="18" t="n">
        <v>398.00599696</v>
      </c>
      <c r="P68" s="20" t="n">
        <v>3.69235091</v>
      </c>
      <c r="Q68" s="18" t="s">
        <v>404</v>
      </c>
      <c r="R68" s="20" t="s">
        <v>404</v>
      </c>
      <c r="S68" s="18" t="s">
        <v>404</v>
      </c>
      <c r="T68" s="20" t="s">
        <v>404</v>
      </c>
      <c r="U68" s="18" t="s">
        <v>404</v>
      </c>
      <c r="V68" s="20" t="s">
        <v>404</v>
      </c>
      <c r="W68" s="18" t="s">
        <v>404</v>
      </c>
      <c r="X68" s="20" t="s">
        <v>404</v>
      </c>
      <c r="Y68" s="18" t="n">
        <v>392.17516083</v>
      </c>
      <c r="Z68" s="20" t="n">
        <v>6.85978528</v>
      </c>
    </row>
    <row r="69" spans="1:26">
      <c r="A69" s="15" t="s">
        <v>466</v>
      </c>
      <c r="B69" s="17" t="n">
        <v>4876</v>
      </c>
      <c r="C69" s="18">
        <f>(0.0/B69*100)</f>
        <v/>
      </c>
      <c r="D69" s="19" t="n">
        <v>4876</v>
      </c>
      <c r="E69" s="18" t="n">
        <v>418.64458498</v>
      </c>
      <c r="F69" s="20" t="n">
        <v>15.70183621</v>
      </c>
      <c r="G69" s="18" t="n">
        <v>437.704317</v>
      </c>
      <c r="H69" s="20" t="n">
        <v>15.41378764</v>
      </c>
      <c r="I69" s="18" t="n">
        <v>460.44499399</v>
      </c>
      <c r="J69" s="20" t="n">
        <v>12.08594657</v>
      </c>
      <c r="K69" s="18" t="n">
        <v>440.31513843</v>
      </c>
      <c r="L69" s="20" t="n">
        <v>4.84074948</v>
      </c>
      <c r="M69" s="18" t="n">
        <v>446.31765319</v>
      </c>
      <c r="N69" s="20" t="n">
        <v>13.96818257</v>
      </c>
      <c r="O69" s="18" t="n">
        <v>446.8975878</v>
      </c>
      <c r="P69" s="20" t="n">
        <v>15.91573597</v>
      </c>
      <c r="Q69" s="18" t="s">
        <v>404</v>
      </c>
      <c r="R69" s="20" t="s">
        <v>404</v>
      </c>
      <c r="S69" s="18" t="s">
        <v>404</v>
      </c>
      <c r="T69" s="20" t="s">
        <v>404</v>
      </c>
      <c r="U69" s="18" t="s">
        <v>404</v>
      </c>
      <c r="V69" s="20" t="s">
        <v>404</v>
      </c>
      <c r="W69" s="18" t="s">
        <v>404</v>
      </c>
      <c r="X69" s="20" t="s">
        <v>404</v>
      </c>
      <c r="Y69" s="18" t="s">
        <v>404</v>
      </c>
      <c r="Z69" s="20" t="s">
        <v>404</v>
      </c>
    </row>
    <row r="70" spans="1:26">
      <c r="A70" s="15" t="s">
        <v>467</v>
      </c>
      <c r="B70" s="17" t="n">
        <v>6036</v>
      </c>
      <c r="C70" s="18">
        <f>(0.0/B70*100)</f>
        <v/>
      </c>
      <c r="D70" s="19" t="n">
        <v>6036</v>
      </c>
      <c r="E70" s="18" t="s">
        <v>404</v>
      </c>
      <c r="F70" s="20" t="s">
        <v>404</v>
      </c>
      <c r="G70" s="18" t="n">
        <v>485.64147178</v>
      </c>
      <c r="H70" s="20" t="n">
        <v>9.96377099</v>
      </c>
      <c r="I70" s="18" t="n">
        <v>495.06543635</v>
      </c>
      <c r="J70" s="20" t="n">
        <v>4.3376383</v>
      </c>
      <c r="K70" s="18" t="n">
        <v>496.21551193</v>
      </c>
      <c r="L70" s="20" t="n">
        <v>5.66492402</v>
      </c>
      <c r="M70" s="18" t="n">
        <v>497.10293554</v>
      </c>
      <c r="N70" s="20" t="n">
        <v>8.133334830000001</v>
      </c>
      <c r="O70" s="18" t="n">
        <v>490.65016315</v>
      </c>
      <c r="P70" s="20" t="n">
        <v>9.59449365</v>
      </c>
      <c r="Q70" s="18" t="s">
        <v>404</v>
      </c>
      <c r="R70" s="20" t="s">
        <v>404</v>
      </c>
      <c r="S70" s="18" t="s">
        <v>404</v>
      </c>
      <c r="T70" s="20" t="s">
        <v>404</v>
      </c>
      <c r="U70" s="18" t="s">
        <v>404</v>
      </c>
      <c r="V70" s="20" t="s">
        <v>404</v>
      </c>
      <c r="W70" s="18" t="s">
        <v>404</v>
      </c>
      <c r="X70" s="20" t="s">
        <v>404</v>
      </c>
      <c r="Y70" s="18" t="n">
        <v>478.47014376</v>
      </c>
      <c r="Z70" s="20" t="n">
        <v>10.16483342</v>
      </c>
    </row>
    <row r="71" spans="1:26">
      <c r="A71" s="15" t="s">
        <v>468</v>
      </c>
      <c r="B71" s="17" t="n">
        <v>6115</v>
      </c>
      <c r="C71" s="18">
        <f>(0.0/B71*100)</f>
        <v/>
      </c>
      <c r="D71" s="19" t="n">
        <v>6115</v>
      </c>
      <c r="E71" s="18" t="n">
        <v>672.75456421</v>
      </c>
      <c r="F71" s="20" t="n">
        <v>15.26033261</v>
      </c>
      <c r="G71" s="18" t="n">
        <v>568.69247504</v>
      </c>
      <c r="H71" s="20" t="n">
        <v>4.18043102</v>
      </c>
      <c r="I71" s="18" t="n">
        <v>558.2893190999999</v>
      </c>
      <c r="J71" s="20" t="n">
        <v>2.57077864</v>
      </c>
      <c r="K71" s="18" t="n">
        <v>561.11469663</v>
      </c>
      <c r="L71" s="20" t="n">
        <v>2.37168392</v>
      </c>
      <c r="M71" s="18" t="n">
        <v>590.26794382</v>
      </c>
      <c r="N71" s="20" t="n">
        <v>5.26953592</v>
      </c>
      <c r="O71" s="18" t="n">
        <v>564.43219535</v>
      </c>
      <c r="P71" s="20" t="n">
        <v>4.65181654</v>
      </c>
      <c r="Q71" s="18" t="s">
        <v>404</v>
      </c>
      <c r="R71" s="20" t="s">
        <v>404</v>
      </c>
      <c r="S71" s="18" t="s">
        <v>404</v>
      </c>
      <c r="T71" s="20" t="s">
        <v>404</v>
      </c>
      <c r="U71" s="18" t="s">
        <v>404</v>
      </c>
      <c r="V71" s="20" t="s">
        <v>404</v>
      </c>
      <c r="W71" s="18" t="s">
        <v>404</v>
      </c>
      <c r="X71" s="20" t="s">
        <v>404</v>
      </c>
      <c r="Y71" s="18" t="n">
        <v>526.6590188599999</v>
      </c>
      <c r="Z71" s="20" t="n">
        <v>17.65920086</v>
      </c>
    </row>
    <row r="72" spans="1:26">
      <c r="A72" s="15" t="s">
        <v>469</v>
      </c>
      <c r="B72" s="17" t="n">
        <v>7708</v>
      </c>
      <c r="C72" s="18">
        <f>(0.0/B72*100)</f>
        <v/>
      </c>
      <c r="D72" s="19" t="n">
        <v>7708</v>
      </c>
      <c r="E72" s="18" t="n">
        <v>521.93603717</v>
      </c>
      <c r="F72" s="20" t="n">
        <v>16.60456868</v>
      </c>
      <c r="G72" s="18" t="n">
        <v>533.78585863</v>
      </c>
      <c r="H72" s="20" t="n">
        <v>9.53246706</v>
      </c>
      <c r="I72" s="18" t="n">
        <v>549.21806213</v>
      </c>
      <c r="J72" s="20" t="n">
        <v>7.37079867</v>
      </c>
      <c r="K72" s="18" t="n">
        <v>547.60063781</v>
      </c>
      <c r="L72" s="20" t="n">
        <v>7.33616821</v>
      </c>
      <c r="M72" s="18" t="n">
        <v>507.86692957</v>
      </c>
      <c r="N72" s="20" t="n">
        <v>18.14586325</v>
      </c>
      <c r="O72" s="18" t="n">
        <v>548.66704445</v>
      </c>
      <c r="P72" s="20" t="n">
        <v>13.11241203</v>
      </c>
      <c r="Q72" s="18" t="s">
        <v>404</v>
      </c>
      <c r="R72" s="20" t="s">
        <v>404</v>
      </c>
      <c r="S72" s="18" t="s">
        <v>404</v>
      </c>
      <c r="T72" s="20" t="s">
        <v>404</v>
      </c>
      <c r="U72" s="18" t="s">
        <v>404</v>
      </c>
      <c r="V72" s="20" t="s">
        <v>404</v>
      </c>
      <c r="W72" s="18" t="s">
        <v>404</v>
      </c>
      <c r="X72" s="20" t="s">
        <v>404</v>
      </c>
      <c r="Y72" s="18" t="n">
        <v>536.9015798200001</v>
      </c>
      <c r="Z72" s="20" t="n">
        <v>31.04921852</v>
      </c>
    </row>
    <row r="73" spans="1:26">
      <c r="A73" s="15" t="s">
        <v>470</v>
      </c>
      <c r="B73" s="17" t="n">
        <v>8249</v>
      </c>
      <c r="C73" s="18">
        <f>(0.0/B73*100)</f>
        <v/>
      </c>
      <c r="D73" s="19" t="n">
        <v>8249</v>
      </c>
      <c r="E73" s="18" t="s">
        <v>404</v>
      </c>
      <c r="F73" s="20" t="s">
        <v>404</v>
      </c>
      <c r="G73" s="18" t="n">
        <v>415.71683684</v>
      </c>
      <c r="H73" s="20" t="n">
        <v>8.76707291</v>
      </c>
      <c r="I73" s="18" t="n">
        <v>412.77647267</v>
      </c>
      <c r="J73" s="20" t="n">
        <v>10.62095264</v>
      </c>
      <c r="K73" s="18" t="n">
        <v>415.77153733</v>
      </c>
      <c r="L73" s="20" t="n">
        <v>4.15487902</v>
      </c>
      <c r="M73" s="18" t="n">
        <v>410.39617332</v>
      </c>
      <c r="N73" s="20" t="n">
        <v>10.3479545</v>
      </c>
      <c r="O73" s="18" t="n">
        <v>425.87610132</v>
      </c>
      <c r="P73" s="20" t="n">
        <v>14.26180852</v>
      </c>
      <c r="Q73" s="18" t="s">
        <v>404</v>
      </c>
      <c r="R73" s="20" t="s">
        <v>404</v>
      </c>
      <c r="S73" s="18" t="s">
        <v>404</v>
      </c>
      <c r="T73" s="20" t="s">
        <v>404</v>
      </c>
      <c r="U73" s="18" t="s">
        <v>404</v>
      </c>
      <c r="V73" s="20" t="s">
        <v>404</v>
      </c>
      <c r="W73" s="18" t="s">
        <v>404</v>
      </c>
      <c r="X73" s="20" t="s">
        <v>404</v>
      </c>
      <c r="Y73" s="18" t="n">
        <v>407.28322009</v>
      </c>
      <c r="Z73" s="20" t="n">
        <v>14.24833326</v>
      </c>
    </row>
    <row r="74" spans="1:26">
      <c r="A74" s="15" t="s">
        <v>471</v>
      </c>
      <c r="B74" s="17" t="n">
        <v>4692</v>
      </c>
      <c r="C74" s="18">
        <f>(484.0/B74*100)</f>
        <v/>
      </c>
      <c r="D74" s="19" t="n">
        <v>4208</v>
      </c>
      <c r="E74" s="18" t="n">
        <v>476.16978482</v>
      </c>
      <c r="F74" s="20" t="n">
        <v>13.03367013</v>
      </c>
      <c r="G74" s="18" t="n">
        <v>401.66593466</v>
      </c>
      <c r="H74" s="20" t="n">
        <v>5.36551581</v>
      </c>
      <c r="I74" s="18" t="n">
        <v>402.43920117</v>
      </c>
      <c r="J74" s="20" t="n">
        <v>3.090975</v>
      </c>
      <c r="K74" s="18" t="n">
        <v>421.53604431</v>
      </c>
      <c r="L74" s="20" t="n">
        <v>2.30107882</v>
      </c>
      <c r="M74" s="18" t="n">
        <v>405.61630985</v>
      </c>
      <c r="N74" s="20" t="n">
        <v>3.62264687</v>
      </c>
      <c r="O74" s="18" t="n">
        <v>440.82056123</v>
      </c>
      <c r="P74" s="20" t="n">
        <v>4.74628596</v>
      </c>
      <c r="Q74" s="18" t="s">
        <v>404</v>
      </c>
      <c r="R74" s="20" t="s">
        <v>404</v>
      </c>
      <c r="S74" s="18" t="s">
        <v>404</v>
      </c>
      <c r="T74" s="20" t="s">
        <v>404</v>
      </c>
      <c r="U74" s="18" t="s">
        <v>404</v>
      </c>
      <c r="V74" s="20" t="s">
        <v>404</v>
      </c>
      <c r="W74" s="18" t="s">
        <v>404</v>
      </c>
      <c r="X74" s="20" t="s">
        <v>404</v>
      </c>
      <c r="Y74" s="18" t="n">
        <v>340.42570015</v>
      </c>
      <c r="Z74" s="20" t="n">
        <v>10.46756628</v>
      </c>
    </row>
    <row r="75" spans="1:26">
      <c r="A75" s="15" t="s">
        <v>472</v>
      </c>
      <c r="B75" s="17" t="n">
        <v>5375</v>
      </c>
      <c r="C75" s="18">
        <f>(483.0/B75*100)</f>
        <v/>
      </c>
      <c r="D75" s="19" t="n">
        <v>4892</v>
      </c>
      <c r="E75" s="18" t="n">
        <v>371.617225</v>
      </c>
      <c r="F75" s="20" t="n">
        <v>14.56907053</v>
      </c>
      <c r="G75" s="18" t="n">
        <v>375.97263916</v>
      </c>
      <c r="H75" s="20" t="n">
        <v>9.45059717</v>
      </c>
      <c r="I75" s="18" t="n">
        <v>368.79102245</v>
      </c>
      <c r="J75" s="20" t="n">
        <v>5.69325362</v>
      </c>
      <c r="K75" s="18" t="n">
        <v>347.9143241</v>
      </c>
      <c r="L75" s="20" t="n">
        <v>15.13160075</v>
      </c>
      <c r="M75" s="18" t="n">
        <v>352.69812312</v>
      </c>
      <c r="N75" s="20" t="n">
        <v>15.80436706</v>
      </c>
      <c r="O75" s="18" t="n">
        <v>364.61670013</v>
      </c>
      <c r="P75" s="20" t="n">
        <v>13.54477134</v>
      </c>
      <c r="Q75" s="18" t="s">
        <v>404</v>
      </c>
      <c r="R75" s="20" t="s">
        <v>404</v>
      </c>
      <c r="S75" s="18" t="s">
        <v>404</v>
      </c>
      <c r="T75" s="20" t="s">
        <v>404</v>
      </c>
      <c r="U75" s="18" t="s">
        <v>404</v>
      </c>
      <c r="V75" s="20" t="s">
        <v>404</v>
      </c>
      <c r="W75" s="18" t="s">
        <v>404</v>
      </c>
      <c r="X75" s="20" t="s">
        <v>404</v>
      </c>
      <c r="Y75" s="18" t="n">
        <v>353.8193756</v>
      </c>
      <c r="Z75" s="20" t="n">
        <v>20.12371562</v>
      </c>
    </row>
    <row r="76" spans="1:26">
      <c r="A76" s="15" t="s">
        <v>473</v>
      </c>
      <c r="B76" s="17" t="n">
        <v>14167</v>
      </c>
      <c r="C76" s="18">
        <f>(1400.0/B76*100)</f>
        <v/>
      </c>
      <c r="D76" s="19" t="n">
        <v>12767</v>
      </c>
      <c r="E76" s="18" t="n">
        <v>527.58614827</v>
      </c>
      <c r="F76" s="20" t="n">
        <v>8.982265719999999</v>
      </c>
      <c r="G76" s="18" t="n">
        <v>450.16421512</v>
      </c>
      <c r="H76" s="20" t="n">
        <v>9.241596169999999</v>
      </c>
      <c r="I76" s="18" t="n">
        <v>425.48773118</v>
      </c>
      <c r="J76" s="20" t="n">
        <v>6.49461244</v>
      </c>
      <c r="K76" s="18" t="n">
        <v>431.81676839</v>
      </c>
      <c r="L76" s="20" t="n">
        <v>5.76508832</v>
      </c>
      <c r="M76" s="18" t="n">
        <v>429.71383546</v>
      </c>
      <c r="N76" s="20" t="n">
        <v>6.08010441</v>
      </c>
      <c r="O76" s="18" t="n">
        <v>413.60083026</v>
      </c>
      <c r="P76" s="20" t="n">
        <v>6.09037527</v>
      </c>
      <c r="Q76" s="18" t="s">
        <v>404</v>
      </c>
      <c r="R76" s="20" t="s">
        <v>404</v>
      </c>
      <c r="S76" s="18" t="s">
        <v>404</v>
      </c>
      <c r="T76" s="20" t="s">
        <v>404</v>
      </c>
      <c r="U76" s="18" t="s">
        <v>404</v>
      </c>
      <c r="V76" s="20" t="s">
        <v>404</v>
      </c>
      <c r="W76" s="18" t="s">
        <v>404</v>
      </c>
      <c r="X76" s="20" t="s">
        <v>404</v>
      </c>
      <c r="Y76" s="18" t="n">
        <v>431.68447913</v>
      </c>
      <c r="Z76" s="20" t="n">
        <v>8.998519480000001</v>
      </c>
    </row>
    <row r="77" spans="1:26">
      <c r="A77" s="15" t="s">
        <v>474</v>
      </c>
      <c r="B77" s="17" t="n">
        <v>6062</v>
      </c>
      <c r="C77" s="18">
        <f>(0.0/B77*100)</f>
        <v/>
      </c>
      <c r="D77" s="19" t="n">
        <v>6062</v>
      </c>
      <c r="E77" s="18" t="n">
        <v>434.64949758</v>
      </c>
      <c r="F77" s="20" t="n">
        <v>49.49653845</v>
      </c>
      <c r="G77" s="18" t="n">
        <v>417.26747399</v>
      </c>
      <c r="H77" s="20" t="n">
        <v>21.10835434</v>
      </c>
      <c r="I77" s="18" t="n">
        <v>413.12602191</v>
      </c>
      <c r="J77" s="20" t="n">
        <v>12.06540889</v>
      </c>
      <c r="K77" s="18" t="n">
        <v>434.46445017</v>
      </c>
      <c r="L77" s="20" t="n">
        <v>6.37535627</v>
      </c>
      <c r="M77" s="18" t="n">
        <v>410.25412703</v>
      </c>
      <c r="N77" s="20" t="n">
        <v>3.98220158</v>
      </c>
      <c r="O77" s="18" t="n">
        <v>407.74883629</v>
      </c>
      <c r="P77" s="20" t="n">
        <v>12.23691303</v>
      </c>
      <c r="Q77" s="18" t="s">
        <v>404</v>
      </c>
      <c r="R77" s="20" t="s">
        <v>404</v>
      </c>
      <c r="S77" s="18" t="s">
        <v>404</v>
      </c>
      <c r="T77" s="20" t="s">
        <v>404</v>
      </c>
      <c r="U77" s="18" t="s">
        <v>404</v>
      </c>
      <c r="V77" s="20" t="s">
        <v>404</v>
      </c>
      <c r="W77" s="18" t="s">
        <v>404</v>
      </c>
      <c r="X77" s="20" t="s">
        <v>404</v>
      </c>
      <c r="Y77" s="18" t="s">
        <v>404</v>
      </c>
      <c r="Z77" s="20" t="s">
        <v>404</v>
      </c>
    </row>
    <row r="78" spans="1:26">
      <c r="A78" s="15" t="s">
        <v>475</v>
      </c>
      <c r="B78" s="17" t="n">
        <v>5826</v>
      </c>
      <c r="C78" s="18">
        <f>(0.0/B78*100)</f>
        <v/>
      </c>
      <c r="D78" s="19" t="n">
        <v>5826</v>
      </c>
      <c r="E78" s="18" t="s">
        <v>404</v>
      </c>
      <c r="F78" s="20" t="s">
        <v>404</v>
      </c>
      <c r="G78" s="18" t="n">
        <v>487.9993575</v>
      </c>
      <c r="H78" s="20" t="n">
        <v>12.68032541</v>
      </c>
      <c r="I78" s="18" t="n">
        <v>523.29221305</v>
      </c>
      <c r="J78" s="20" t="n">
        <v>8.98839182</v>
      </c>
      <c r="K78" s="18" t="n">
        <v>488.67630945</v>
      </c>
      <c r="L78" s="20" t="n">
        <v>6.01480498</v>
      </c>
      <c r="M78" s="18" t="n">
        <v>500.4147104</v>
      </c>
      <c r="N78" s="20" t="n">
        <v>11.12041732</v>
      </c>
      <c r="O78" s="18" t="n">
        <v>526.22532558</v>
      </c>
      <c r="P78" s="20" t="n">
        <v>36.25407831</v>
      </c>
      <c r="Q78" s="18" t="s">
        <v>404</v>
      </c>
      <c r="R78" s="20" t="s">
        <v>404</v>
      </c>
      <c r="S78" s="18" t="s">
        <v>404</v>
      </c>
      <c r="T78" s="20" t="s">
        <v>404</v>
      </c>
      <c r="U78" s="18" t="s">
        <v>404</v>
      </c>
      <c r="V78" s="20" t="s">
        <v>404</v>
      </c>
      <c r="W78" s="18" t="s">
        <v>404</v>
      </c>
      <c r="X78" s="20" t="s">
        <v>404</v>
      </c>
      <c r="Y78" s="18" t="s">
        <v>404</v>
      </c>
      <c r="Z78" s="20" t="s">
        <v>404</v>
      </c>
    </row>
    <row customHeight="1" ht="25" r="79" spans="1:26">
      <c r="A79" s="15" t="s">
        <v>476</v>
      </c>
      <c r="B79" s="17" t="n">
        <v>1657</v>
      </c>
      <c r="C79" s="18">
        <f>(21.0/B79*100)</f>
        <v/>
      </c>
      <c r="D79" s="19" t="n">
        <v>1636</v>
      </c>
      <c r="E79" s="18" t="s">
        <v>404</v>
      </c>
      <c r="F79" s="20" t="s">
        <v>404</v>
      </c>
      <c r="G79" s="18" t="n">
        <v>459.27217491</v>
      </c>
      <c r="H79" s="20" t="n">
        <v>24.26452511</v>
      </c>
      <c r="I79" s="18" t="n">
        <v>459.24940542</v>
      </c>
      <c r="J79" s="20" t="n">
        <v>11.6647871</v>
      </c>
      <c r="K79" s="18" t="n">
        <v>460.82730277</v>
      </c>
      <c r="L79" s="20" t="n">
        <v>25.58340915</v>
      </c>
      <c r="M79" s="18" t="n">
        <v>430.03603926</v>
      </c>
      <c r="N79" s="20" t="n">
        <v>20.06946871</v>
      </c>
      <c r="O79" s="18" t="n">
        <v>432.95185433</v>
      </c>
      <c r="P79" s="20" t="n">
        <v>26.89345799</v>
      </c>
      <c r="Q79" s="18" t="s">
        <v>404</v>
      </c>
      <c r="R79" s="20" t="s">
        <v>404</v>
      </c>
      <c r="S79" s="18" t="s">
        <v>404</v>
      </c>
      <c r="T79" s="20" t="s">
        <v>404</v>
      </c>
      <c r="U79" s="18" t="s">
        <v>404</v>
      </c>
      <c r="V79" s="20" t="s">
        <v>404</v>
      </c>
      <c r="W79" s="18" t="s">
        <v>404</v>
      </c>
      <c r="X79" s="20" t="s">
        <v>404</v>
      </c>
      <c r="Y79" s="18" t="n">
        <v>555.83572286</v>
      </c>
      <c r="Z79" s="20" t="n">
        <v>17.33864712</v>
      </c>
    </row>
    <row r="80" spans="1:26">
      <c r="A80" s="15" t="s">
        <v>477</v>
      </c>
      <c r="B80" s="17" t="n">
        <v>7841</v>
      </c>
      <c r="C80" s="18">
        <f>(0.0/B80*100)</f>
        <v/>
      </c>
      <c r="D80" s="19" t="n">
        <v>7841</v>
      </c>
      <c r="E80" s="18" t="s">
        <v>404</v>
      </c>
      <c r="F80" s="20" t="s">
        <v>404</v>
      </c>
      <c r="G80" s="18" t="n">
        <v>450.23555293</v>
      </c>
      <c r="H80" s="20" t="n">
        <v>21.67470582</v>
      </c>
      <c r="I80" s="18" t="n">
        <v>463.70764381</v>
      </c>
      <c r="J80" s="20" t="n">
        <v>7.11390233</v>
      </c>
      <c r="K80" s="18" t="n">
        <v>456.51966794</v>
      </c>
      <c r="L80" s="20" t="n">
        <v>6.3447741</v>
      </c>
      <c r="M80" s="18" t="n">
        <v>472.06144536</v>
      </c>
      <c r="N80" s="20" t="n">
        <v>17.94502715</v>
      </c>
      <c r="O80" s="18" t="n">
        <v>452.48568807</v>
      </c>
      <c r="P80" s="20" t="n">
        <v>9.40586549</v>
      </c>
      <c r="Q80" s="18" t="s">
        <v>404</v>
      </c>
      <c r="R80" s="20" t="s">
        <v>404</v>
      </c>
      <c r="S80" s="18" t="s">
        <v>404</v>
      </c>
      <c r="T80" s="20" t="s">
        <v>404</v>
      </c>
      <c r="U80" s="18" t="s">
        <v>404</v>
      </c>
      <c r="V80" s="20" t="s">
        <v>404</v>
      </c>
      <c r="W80" s="18" t="s">
        <v>404</v>
      </c>
      <c r="X80" s="20" t="s">
        <v>404</v>
      </c>
      <c r="Y80" s="18" t="s">
        <v>404</v>
      </c>
      <c r="Z80" s="20" t="s">
        <v>404</v>
      </c>
    </row>
    <row r="81" spans="1:26">
      <c r="A81" s="21" t="s">
        <v>478</v>
      </c>
      <c r="B81" s="17" t="n">
        <v>8861</v>
      </c>
      <c r="C81" s="18">
        <f>(0.0/B81*100)</f>
        <v/>
      </c>
      <c r="D81" s="19" t="n">
        <v>8861</v>
      </c>
      <c r="E81" s="18" t="s">
        <v>404</v>
      </c>
      <c r="F81" s="20" t="s">
        <v>404</v>
      </c>
      <c r="G81" s="18" t="n">
        <v>427.39902141</v>
      </c>
      <c r="H81" s="20" t="n">
        <v>25.07774679</v>
      </c>
      <c r="I81" s="18" t="n">
        <v>455.36818124</v>
      </c>
      <c r="J81" s="20" t="n">
        <v>6.52919549</v>
      </c>
      <c r="K81" s="18" t="n">
        <v>436.13834926</v>
      </c>
      <c r="L81" s="20" t="n">
        <v>6.79451486</v>
      </c>
      <c r="M81" s="18" t="n">
        <v>458.281742</v>
      </c>
      <c r="N81" s="20" t="n">
        <v>8.252331180000001</v>
      </c>
      <c r="O81" s="18" t="n">
        <v>434.30857927</v>
      </c>
      <c r="P81" s="20" t="n">
        <v>6.65736132</v>
      </c>
      <c r="Q81" s="18" t="s">
        <v>404</v>
      </c>
      <c r="R81" s="20" t="s">
        <v>404</v>
      </c>
      <c r="S81" s="18" t="s">
        <v>404</v>
      </c>
      <c r="T81" s="20" t="s">
        <v>404</v>
      </c>
      <c r="U81" s="18" t="s">
        <v>404</v>
      </c>
      <c r="V81" s="20" t="s">
        <v>404</v>
      </c>
      <c r="W81" s="18" t="s">
        <v>404</v>
      </c>
      <c r="X81" s="20" t="s">
        <v>404</v>
      </c>
      <c r="Y81" s="18" t="n">
        <v>439.4965109</v>
      </c>
      <c r="Z81" s="20" t="n">
        <v>14.06869307</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477.52529247</v>
      </c>
      <c r="F7" s="20" t="n">
        <v>6.71940941</v>
      </c>
      <c r="G7" s="18" t="n">
        <v>497.03376004</v>
      </c>
      <c r="H7" s="20" t="n">
        <v>1.90845069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490.76304843</v>
      </c>
      <c r="F8" s="20" t="n">
        <v>5.31513061</v>
      </c>
      <c r="G8" s="18" t="n">
        <v>502.3611479</v>
      </c>
      <c r="H8" s="20" t="n">
        <v>4.89461653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484.13121325</v>
      </c>
      <c r="F9" s="20" t="n">
        <v>7.61951476</v>
      </c>
      <c r="G9" s="18" t="n">
        <v>517.54893064</v>
      </c>
      <c r="H9" s="20" t="n">
        <v>3.13939968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521.0594141</v>
      </c>
      <c r="F10" s="20" t="n">
        <v>5.52001762</v>
      </c>
      <c r="G10" s="18" t="n">
        <v>515.24448166</v>
      </c>
      <c r="H10" s="20" t="n">
        <v>2.77740979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409.66801329</v>
      </c>
      <c r="F11" s="20" t="n">
        <v>5.88078675</v>
      </c>
      <c r="G11" s="18" t="n">
        <v>429.93643947</v>
      </c>
      <c r="H11" s="20" t="n">
        <v>3.99557259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490.45350224</v>
      </c>
      <c r="F12" s="20" t="n">
        <v>37.5436277</v>
      </c>
      <c r="G12" s="18" t="n">
        <v>492.43414515</v>
      </c>
      <c r="H12" s="20" t="n">
        <v>2.45997272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501.92451693</v>
      </c>
      <c r="F13" s="20" t="n">
        <v>12.06695771</v>
      </c>
      <c r="G13" s="18" t="n">
        <v>510.76748924</v>
      </c>
      <c r="H13" s="20" t="n">
        <v>2.48640951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516.67447399</v>
      </c>
      <c r="F14" s="20" t="n">
        <v>10.35039632</v>
      </c>
      <c r="G14" s="18" t="n">
        <v>519.62011972</v>
      </c>
      <c r="H14" s="20" t="n">
        <v>2.04795218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511.82453508</v>
      </c>
      <c r="F15" s="20" t="n">
        <v>11.35785565</v>
      </c>
      <c r="G15" s="18" t="n">
        <v>511.02673013</v>
      </c>
      <c r="H15" s="20" t="n">
        <v>2.34201027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488.47721485</v>
      </c>
      <c r="F16" s="20" t="n">
        <v>3.74936529</v>
      </c>
      <c r="G16" s="18" t="n">
        <v>508.89049042</v>
      </c>
      <c r="H16" s="20" t="n">
        <v>5.36865229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512.24556262</v>
      </c>
      <c r="F17" s="20" t="n">
        <v>6.09984599</v>
      </c>
      <c r="G17" s="18" t="n">
        <v>500.38650966</v>
      </c>
      <c r="H17" s="20" t="n">
        <v>4.62298449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451.44809311</v>
      </c>
      <c r="F18" s="20" t="n">
        <v>3.87563274</v>
      </c>
      <c r="G18" s="18" t="n">
        <v>513.45236166</v>
      </c>
      <c r="H18" s="20" t="n">
        <v>15.72581286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469.61125704</v>
      </c>
      <c r="F19" s="20" t="n">
        <v>5.56955847</v>
      </c>
      <c r="G19" s="18" t="n">
        <v>483.48697384</v>
      </c>
      <c r="H19" s="20" t="n">
        <v>4.81062088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446.67457331</v>
      </c>
      <c r="F20" s="20" t="n">
        <v>21.84805041</v>
      </c>
      <c r="G20" s="18" t="n">
        <v>488.54578962</v>
      </c>
      <c r="H20" s="20" t="n">
        <v>1.97338382</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494.62314826</v>
      </c>
      <c r="F21" s="20" t="n">
        <v>5.28324968</v>
      </c>
      <c r="G21" s="18" t="n">
        <v>507.63779724</v>
      </c>
      <c r="H21" s="20" t="n">
        <v>2.40613397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412.83535976</v>
      </c>
      <c r="F22" s="20" t="n">
        <v>16.53915146</v>
      </c>
      <c r="G22" s="18" t="n">
        <v>474.33434022</v>
      </c>
      <c r="H22" s="20" t="n">
        <v>3.61693034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490.93237806</v>
      </c>
      <c r="F23" s="20" t="n">
        <v>3.67944588</v>
      </c>
      <c r="G23" s="18" t="n">
        <v>506.28297237</v>
      </c>
      <c r="H23" s="20" t="n">
        <v>12.60581047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528.01064851</v>
      </c>
      <c r="F24" s="20" t="n">
        <v>3.59989479</v>
      </c>
      <c r="G24" s="18" t="n">
        <v>541.9438270000001</v>
      </c>
      <c r="H24" s="20" t="n">
        <v>6.89946006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520.9827733</v>
      </c>
      <c r="F25" s="20" t="n">
        <v>4.2149616</v>
      </c>
      <c r="G25" s="18" t="n">
        <v>530.06543514</v>
      </c>
      <c r="H25" s="20" t="n">
        <v>8.36117986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491.99543124</v>
      </c>
      <c r="F26" s="20" t="n">
        <v>10.64634851</v>
      </c>
      <c r="G26" s="18" t="n">
        <v>482.18224931</v>
      </c>
      <c r="H26" s="20" t="n">
        <v>1.94011033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479.73485813</v>
      </c>
      <c r="F27" s="20" t="n">
        <v>2.12389884</v>
      </c>
      <c r="G27" s="18" t="n">
        <v>488.63165557</v>
      </c>
      <c r="H27" s="20" t="n">
        <v>1.4962271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403.60079362</v>
      </c>
      <c r="F28" s="20" t="n">
        <v>2.34663831</v>
      </c>
      <c r="G28" s="18" t="n">
        <v>427.67983367</v>
      </c>
      <c r="H28" s="20" t="n">
        <v>6.57095035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520.11946357</v>
      </c>
      <c r="F29" s="20" t="n">
        <v>19.43376062</v>
      </c>
      <c r="G29" s="18" t="n">
        <v>514.13128877</v>
      </c>
      <c r="H29" s="20" t="n">
        <v>4.37621918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492.0240343</v>
      </c>
      <c r="F30" s="20" t="n">
        <v>11.75381557</v>
      </c>
      <c r="G30" s="18" t="n">
        <v>497.25699106</v>
      </c>
      <c r="H30" s="20" t="n">
        <v>2.75216303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487.29386736</v>
      </c>
      <c r="F31" s="20" t="n">
        <v>11.66190846</v>
      </c>
      <c r="G31" s="18" t="n">
        <v>502.16167357</v>
      </c>
      <c r="H31" s="20" t="n">
        <v>2.15981764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516.28940948</v>
      </c>
      <c r="F32" s="20" t="n">
        <v>20.80497679</v>
      </c>
      <c r="G32" s="18" t="n">
        <v>504.23642069</v>
      </c>
      <c r="H32" s="20" t="n">
        <v>2.43740996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493.71029014</v>
      </c>
      <c r="F33" s="20" t="n">
        <v>3.84071877</v>
      </c>
      <c r="G33" s="18" t="n">
        <v>487.23504957</v>
      </c>
      <c r="H33" s="20" t="n">
        <v>5.16108476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459.21408187</v>
      </c>
      <c r="F34" s="20" t="n">
        <v>23.56306829</v>
      </c>
      <c r="G34" s="18" t="n">
        <v>475.55152681</v>
      </c>
      <c r="H34" s="20" t="n">
        <v>2.60205507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534.28174408</v>
      </c>
      <c r="F35" s="20" t="n">
        <v>6.9091978</v>
      </c>
      <c r="G35" s="18" t="n">
        <v>511.27606133</v>
      </c>
      <c r="H35" s="20" t="n">
        <v>1.30430283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477.25685609</v>
      </c>
      <c r="F36" s="20" t="n">
        <v>2.57071069</v>
      </c>
      <c r="G36" s="18" t="n">
        <v>502.44973992</v>
      </c>
      <c r="H36" s="20" t="n">
        <v>4.40143835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s">
        <v>404</v>
      </c>
      <c r="F37" s="20" t="s">
        <v>404</v>
      </c>
      <c r="G37" s="18" t="n">
        <v>493.91812227</v>
      </c>
      <c r="H37" s="20" t="n">
        <v>3.1723403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517.88498476</v>
      </c>
      <c r="F38" s="20" t="n">
        <v>10.82403303</v>
      </c>
      <c r="G38" s="18" t="n">
        <v>521.21717533</v>
      </c>
      <c r="H38" s="20" t="n">
        <v>3.4771034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420.54878425</v>
      </c>
      <c r="F39" s="20" t="n">
        <v>4.37486182</v>
      </c>
      <c r="G39" s="18" t="n">
        <v>418.6292544</v>
      </c>
      <c r="H39" s="20" t="n">
        <v>7.71558354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499.51478801</v>
      </c>
      <c r="F40" s="20" t="n">
        <v>7.36588236</v>
      </c>
      <c r="G40" s="18" t="n">
        <v>493.27139758</v>
      </c>
      <c r="H40" s="20" t="n">
        <v>3.19234875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466.94776576</v>
      </c>
      <c r="F41" s="20" t="n">
        <v>11.76278937</v>
      </c>
      <c r="G41" s="18" t="n">
        <v>470.51131122</v>
      </c>
      <c r="H41" s="20" t="n">
        <v>3.2582794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412.39128817</v>
      </c>
      <c r="F44" s="20" t="n">
        <v>6.2861181</v>
      </c>
      <c r="G44" s="18" t="n">
        <v>413.50616476</v>
      </c>
      <c r="H44" s="20" t="n">
        <v>3.7889163</v>
      </c>
      <c r="I44" s="18" t="s">
        <v>404</v>
      </c>
      <c r="J44" s="20" t="s">
        <v>404</v>
      </c>
      <c r="K44" s="18" t="s">
        <v>404</v>
      </c>
      <c r="L44" s="20" t="s">
        <v>404</v>
      </c>
      <c r="M44" s="18" t="s">
        <v>404</v>
      </c>
      <c r="N44" s="20" t="s">
        <v>404</v>
      </c>
      <c r="O44" s="18" t="s">
        <v>404</v>
      </c>
      <c r="P44" s="20" t="s">
        <v>404</v>
      </c>
      <c r="Q44" s="18" t="n">
        <v>473.90969894</v>
      </c>
      <c r="R44" s="20" t="n">
        <v>39.39598307</v>
      </c>
    </row>
    <row r="45" spans="1:18">
      <c r="A45" s="15" t="s">
        <v>442</v>
      </c>
      <c r="B45" s="17" t="n">
        <v>5519</v>
      </c>
      <c r="C45" s="18">
        <f>(0.0/B45*100)</f>
        <v/>
      </c>
      <c r="D45" s="19" t="n">
        <v>5519</v>
      </c>
      <c r="E45" s="18" t="n">
        <v>359.08201402</v>
      </c>
      <c r="F45" s="20" t="n">
        <v>3.33184364</v>
      </c>
      <c r="G45" s="18" t="n">
        <v>363.26276191</v>
      </c>
      <c r="H45" s="20" t="n">
        <v>10.6080515</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370.79218555</v>
      </c>
      <c r="F46" s="20" t="n">
        <v>3.77062014</v>
      </c>
      <c r="G46" s="18" t="n">
        <v>409.41555288</v>
      </c>
      <c r="H46" s="20" t="n">
        <v>6.47434064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473.45998367</v>
      </c>
      <c r="F47" s="20" t="n">
        <v>19.11778558</v>
      </c>
      <c r="G47" s="18" t="n">
        <v>440.08722662</v>
      </c>
      <c r="H47" s="20" t="n">
        <v>4.08253278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521.80690027</v>
      </c>
      <c r="F48" s="20" t="n">
        <v>6.96706951</v>
      </c>
      <c r="G48" s="18" t="n">
        <v>549.28724059</v>
      </c>
      <c r="H48" s="20" t="n">
        <v>10.37618666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402.91962235</v>
      </c>
      <c r="F49" s="20" t="n">
        <v>4.13319702</v>
      </c>
      <c r="G49" s="18" t="n">
        <v>420.11950581</v>
      </c>
      <c r="H49" s="20" t="n">
        <v>5.74193853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379.78668324</v>
      </c>
      <c r="F50" s="20" t="n">
        <v>2.95245205</v>
      </c>
      <c r="G50" s="18" t="n">
        <v>429.07588335</v>
      </c>
      <c r="H50" s="20" t="n">
        <v>5.79109076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401.64746889</v>
      </c>
      <c r="F51" s="20" t="n">
        <v>2.67117008</v>
      </c>
      <c r="G51" s="18" t="n">
        <v>394.26472468</v>
      </c>
      <c r="H51" s="20" t="n">
        <v>6.61109491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461.48105347</v>
      </c>
      <c r="F52" s="20" t="n">
        <v>11.45104771</v>
      </c>
      <c r="G52" s="18" t="n">
        <v>464.38172448</v>
      </c>
      <c r="H52" s="20" t="n">
        <v>3.0937754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427.16969439</v>
      </c>
      <c r="F53" s="20" t="n">
        <v>1.72637643</v>
      </c>
      <c r="G53" s="18" t="n">
        <v>497.24303391</v>
      </c>
      <c r="H53" s="20" t="n">
        <v>3.87354835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319.5122329</v>
      </c>
      <c r="F54" s="20" t="n">
        <v>3.3627558</v>
      </c>
      <c r="G54" s="18" t="n">
        <v>351.87561311</v>
      </c>
      <c r="H54" s="20" t="n">
        <v>7.28926521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363.45029022</v>
      </c>
      <c r="F55" s="20" t="n">
        <v>22.28764001</v>
      </c>
      <c r="G55" s="18" t="n">
        <v>404.2622318</v>
      </c>
      <c r="H55" s="20" t="n">
        <v>2.88636285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544.14211751</v>
      </c>
      <c r="F56" s="20" t="n">
        <v>11.2677963</v>
      </c>
      <c r="G56" s="18" t="n">
        <v>548.56774611</v>
      </c>
      <c r="H56" s="20" t="n">
        <v>3.8180239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387.66670742</v>
      </c>
      <c r="F57" s="20" t="n">
        <v>4.92071825</v>
      </c>
      <c r="G57" s="18" t="n">
        <v>384.08402283</v>
      </c>
      <c r="H57" s="20" t="n">
        <v>4.59411441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376.08738561</v>
      </c>
      <c r="F58" s="20" t="n">
        <v>2.95000937</v>
      </c>
      <c r="G58" s="18" t="n">
        <v>418.11778859</v>
      </c>
      <c r="H58" s="20" t="n">
        <v>9.234350920000001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359.39851877</v>
      </c>
      <c r="F59" s="20" t="n">
        <v>2.00988569</v>
      </c>
      <c r="G59" s="18" t="n">
        <v>365.44713907</v>
      </c>
      <c r="H59" s="20" t="n">
        <v>2.84847809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373.85462804</v>
      </c>
      <c r="F60" s="20" t="n">
        <v>6.10882629</v>
      </c>
      <c r="G60" s="18" t="n">
        <v>417.1221662</v>
      </c>
      <c r="H60" s="20" t="n">
        <v>5.04377252</v>
      </c>
      <c r="I60" s="18" t="s">
        <v>404</v>
      </c>
      <c r="J60" s="20" t="s">
        <v>404</v>
      </c>
      <c r="K60" s="18" t="s">
        <v>404</v>
      </c>
      <c r="L60" s="20" t="s">
        <v>404</v>
      </c>
      <c r="M60" s="18" t="s">
        <v>404</v>
      </c>
      <c r="N60" s="20" t="s">
        <v>404</v>
      </c>
      <c r="O60" s="18" t="s">
        <v>404</v>
      </c>
      <c r="P60" s="20" t="s">
        <v>404</v>
      </c>
      <c r="Q60" s="18" t="n">
        <v>302.73050562</v>
      </c>
      <c r="R60" s="20" t="n">
        <v>28.11788823</v>
      </c>
    </row>
    <row r="61" spans="1:18">
      <c r="A61" s="15" t="s">
        <v>458</v>
      </c>
      <c r="B61" s="17" t="n">
        <v>6525</v>
      </c>
      <c r="C61" s="18">
        <f>(0.0/B61*100)</f>
        <v/>
      </c>
      <c r="D61" s="19" t="n">
        <v>6525</v>
      </c>
      <c r="E61" s="18" t="n">
        <v>446.01185877</v>
      </c>
      <c r="F61" s="20" t="n">
        <v>10.36724695</v>
      </c>
      <c r="G61" s="18" t="n">
        <v>479.379345</v>
      </c>
      <c r="H61" s="20" t="n">
        <v>2.3879307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544.98826453</v>
      </c>
      <c r="F62" s="20" t="n">
        <v>3.67915627</v>
      </c>
      <c r="G62" s="18" t="n">
        <v>543.6880244499999</v>
      </c>
      <c r="H62" s="20" t="n">
        <v>1.22092923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372.37331925</v>
      </c>
      <c r="F63" s="20" t="n">
        <v>3.63575082</v>
      </c>
      <c r="G63" s="18" t="n">
        <v>368.93494868</v>
      </c>
      <c r="H63" s="20" t="n">
        <v>1.43222329</v>
      </c>
      <c r="I63" s="18" t="s">
        <v>404</v>
      </c>
      <c r="J63" s="20" t="s">
        <v>404</v>
      </c>
      <c r="K63" s="18" t="s">
        <v>404</v>
      </c>
      <c r="L63" s="20" t="s">
        <v>404</v>
      </c>
      <c r="M63" s="18" t="s">
        <v>404</v>
      </c>
      <c r="N63" s="20" t="s">
        <v>404</v>
      </c>
      <c r="O63" s="18" t="s">
        <v>404</v>
      </c>
      <c r="P63" s="20" t="s">
        <v>404</v>
      </c>
      <c r="Q63" s="18" t="n">
        <v>391.05136292</v>
      </c>
      <c r="R63" s="20" t="n">
        <v>8.036684149999999</v>
      </c>
    </row>
    <row r="64" spans="1:18">
      <c r="A64" s="15" t="s">
        <v>461</v>
      </c>
      <c r="B64" s="17" t="n">
        <v>3634</v>
      </c>
      <c r="C64" s="18">
        <f>(27.0/B64*100)</f>
        <v/>
      </c>
      <c r="D64" s="19" t="n">
        <v>3607</v>
      </c>
      <c r="E64" s="18" t="n">
        <v>446.00989252</v>
      </c>
      <c r="F64" s="20" t="n">
        <v>2.51971355</v>
      </c>
      <c r="G64" s="18" t="n">
        <v>523.53135717</v>
      </c>
      <c r="H64" s="20" t="n">
        <v>2.497697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407.32603098</v>
      </c>
      <c r="F65" s="20" t="n">
        <v>7.79382623</v>
      </c>
      <c r="G65" s="18" t="n">
        <v>422.05414242</v>
      </c>
      <c r="H65" s="20" t="n">
        <v>2.62518093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367.55944307</v>
      </c>
      <c r="F66" s="20" t="n">
        <v>14.71799953</v>
      </c>
      <c r="G66" s="18" t="n">
        <v>418.22502731</v>
      </c>
      <c r="H66" s="20" t="n">
        <v>1.48684649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370.07867633</v>
      </c>
      <c r="F67" s="20" t="n">
        <v>4.03437329</v>
      </c>
      <c r="G67" s="18" t="n">
        <v>404.37382304</v>
      </c>
      <c r="H67" s="20" t="n">
        <v>4.49969972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403.22157747</v>
      </c>
      <c r="F68" s="20" t="n">
        <v>3.00802974</v>
      </c>
      <c r="G68" s="18" t="n">
        <v>402.24770271</v>
      </c>
      <c r="H68" s="20" t="n">
        <v>1.29834813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445.55335941</v>
      </c>
      <c r="F69" s="20" t="n">
        <v>4.69014932</v>
      </c>
      <c r="G69" s="18" t="n">
        <v>437.79683707</v>
      </c>
      <c r="H69" s="20" t="n">
        <v>10.01308763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478.55683737</v>
      </c>
      <c r="F70" s="20" t="n">
        <v>5.44212145</v>
      </c>
      <c r="G70" s="18" t="n">
        <v>494.21139386</v>
      </c>
      <c r="H70" s="20" t="n">
        <v>3.14578416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551.72873452</v>
      </c>
      <c r="F71" s="20" t="n">
        <v>1.96326253</v>
      </c>
      <c r="G71" s="18" t="n">
        <v>577.71997557</v>
      </c>
      <c r="H71" s="20" t="n">
        <v>2.06869651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550.92966548</v>
      </c>
      <c r="F72" s="20" t="n">
        <v>5.23605809</v>
      </c>
      <c r="G72" s="18" t="n">
        <v>534.5661646900001</v>
      </c>
      <c r="H72" s="20" t="n">
        <v>5.86527237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406.25751553</v>
      </c>
      <c r="F73" s="20" t="n">
        <v>6.83888895</v>
      </c>
      <c r="G73" s="18" t="n">
        <v>418.91603602</v>
      </c>
      <c r="H73" s="20" t="n">
        <v>4.07027563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392.78520203</v>
      </c>
      <c r="F74" s="20" t="n">
        <v>1.53480339</v>
      </c>
      <c r="G74" s="18" t="n">
        <v>482.52126955</v>
      </c>
      <c r="H74" s="20" t="n">
        <v>2.51823332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368.56645398</v>
      </c>
      <c r="F75" s="20" t="n">
        <v>3.73982721</v>
      </c>
      <c r="G75" s="18" t="n">
        <v>354.31785734</v>
      </c>
      <c r="H75" s="20" t="n">
        <v>13.95176876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392.86726379</v>
      </c>
      <c r="F76" s="20" t="n">
        <v>4.35900081</v>
      </c>
      <c r="G76" s="18" t="n">
        <v>461.34954262</v>
      </c>
      <c r="H76" s="20" t="n">
        <v>4.50822914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407.26360084</v>
      </c>
      <c r="F77" s="20" t="n">
        <v>2.78654272</v>
      </c>
      <c r="G77" s="18" t="n">
        <v>469.575189</v>
      </c>
      <c r="H77" s="20" t="n">
        <v>9.06796862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491.25427653</v>
      </c>
      <c r="F78" s="20" t="n">
        <v>5.96124105</v>
      </c>
      <c r="G78" s="18" t="n">
        <v>503.20344152</v>
      </c>
      <c r="H78" s="20" t="n">
        <v>6.32947382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421.35344169</v>
      </c>
      <c r="F79" s="20" t="n">
        <v>10.50605901</v>
      </c>
      <c r="G79" s="18" t="n">
        <v>486.97488677</v>
      </c>
      <c r="H79" s="20" t="n">
        <v>9.100337830000001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468.23205164</v>
      </c>
      <c r="F80" s="20" t="n">
        <v>23.19851063</v>
      </c>
      <c r="G80" s="18" t="n">
        <v>459.12172635</v>
      </c>
      <c r="H80" s="20" t="n">
        <v>4.61471983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441.25003604</v>
      </c>
      <c r="F81" s="20" t="n">
        <v>3.16230953</v>
      </c>
      <c r="G81" s="18" t="n">
        <v>467.08519116</v>
      </c>
      <c r="H81" s="20" t="n">
        <v>11.41271555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493.45308091</v>
      </c>
      <c r="F7" s="20" t="n">
        <v>1.88198356</v>
      </c>
      <c r="G7" s="18" t="n">
        <v>499.86682267</v>
      </c>
      <c r="H7" s="20" t="n">
        <v>4.70839744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496.45767431</v>
      </c>
      <c r="F8" s="20" t="n">
        <v>2.96306847</v>
      </c>
      <c r="G8" s="18" t="n">
        <v>505.38761164</v>
      </c>
      <c r="H8" s="20" t="n">
        <v>13.80330417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507.31479447</v>
      </c>
      <c r="F9" s="20" t="n">
        <v>2.57985266</v>
      </c>
      <c r="G9" s="18" t="n">
        <v>546.15185411</v>
      </c>
      <c r="H9" s="20" t="n">
        <v>16.4422316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516.22527745</v>
      </c>
      <c r="F10" s="20" t="n">
        <v>2.56206102</v>
      </c>
      <c r="G10" s="18" t="n">
        <v>520.9507929599999</v>
      </c>
      <c r="H10" s="20" t="n">
        <v>7.61796143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421.55519433</v>
      </c>
      <c r="F11" s="20" t="n">
        <v>2.79481015</v>
      </c>
      <c r="G11" s="18" t="n">
        <v>455.2786055</v>
      </c>
      <c r="H11" s="20" t="n">
        <v>15.99086767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491.27711409</v>
      </c>
      <c r="F12" s="20" t="n">
        <v>2.48975062</v>
      </c>
      <c r="G12" s="18" t="n">
        <v>559.78947593</v>
      </c>
      <c r="H12" s="20" t="n">
        <v>15.9483509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510.27351887</v>
      </c>
      <c r="F13" s="20" t="n">
        <v>2.88364719</v>
      </c>
      <c r="G13" s="18" t="n">
        <v>511.58170178</v>
      </c>
      <c r="H13" s="20" t="n">
        <v>4.72838064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519.7993117</v>
      </c>
      <c r="F14" s="20" t="n">
        <v>2.14386148</v>
      </c>
      <c r="G14" s="18" t="n">
        <v>514.97959666</v>
      </c>
      <c r="H14" s="20" t="n">
        <v>5.58509031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510.74709917</v>
      </c>
      <c r="F15" s="20" t="n">
        <v>2.35702515</v>
      </c>
      <c r="G15" s="18" t="n">
        <v>525.47336849</v>
      </c>
      <c r="H15" s="20" t="n">
        <v>11.9535928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494.42974077</v>
      </c>
      <c r="F16" s="20" t="n">
        <v>2.59319203</v>
      </c>
      <c r="G16" s="18" t="n">
        <v>513.0675593</v>
      </c>
      <c r="H16" s="20" t="n">
        <v>14.28733189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510.06813358</v>
      </c>
      <c r="F17" s="20" t="n">
        <v>3.54808459</v>
      </c>
      <c r="G17" s="18" t="n">
        <v>463.36754768</v>
      </c>
      <c r="H17" s="20" t="n">
        <v>10.36483297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453.62985087</v>
      </c>
      <c r="F18" s="20" t="n">
        <v>3.75358545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476.82658254</v>
      </c>
      <c r="F19" s="20" t="n">
        <v>2.77576579</v>
      </c>
      <c r="G19" s="18" t="n">
        <v>504.71904864</v>
      </c>
      <c r="H19" s="20" t="n">
        <v>32.17745605</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488.23987848</v>
      </c>
      <c r="F20" s="20" t="n">
        <v>1.97167624</v>
      </c>
      <c r="G20" s="18" t="s">
        <v>404</v>
      </c>
      <c r="H20" s="20" t="s">
        <v>404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504.31538622</v>
      </c>
      <c r="F21" s="20" t="n">
        <v>2.29487692</v>
      </c>
      <c r="G21" s="18" t="n">
        <v>504.6864621</v>
      </c>
      <c r="H21" s="20" t="n">
        <v>13.08435339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468.38812005</v>
      </c>
      <c r="F22" s="20" t="n">
        <v>3.77353292</v>
      </c>
      <c r="G22" s="18" t="n">
        <v>485.07607964</v>
      </c>
      <c r="H22" s="20" t="n">
        <v>19.76852547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492.31113111</v>
      </c>
      <c r="F23" s="20" t="n">
        <v>3.40782338</v>
      </c>
      <c r="G23" s="18" t="n">
        <v>514.47835618</v>
      </c>
      <c r="H23" s="20" t="n">
        <v>11.25166067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529.12297592</v>
      </c>
      <c r="F24" s="20" t="n">
        <v>3.19993938</v>
      </c>
      <c r="G24" s="18" t="n">
        <v>600.82379504</v>
      </c>
      <c r="H24" s="20" t="n">
        <v>18.97799951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523.54550555</v>
      </c>
      <c r="F25" s="20" t="n">
        <v>3.84798352</v>
      </c>
      <c r="G25" s="18" t="n">
        <v>531.71960706</v>
      </c>
      <c r="H25" s="20" t="n">
        <v>17.44254366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483.79094655</v>
      </c>
      <c r="F26" s="20" t="n">
        <v>1.94105997</v>
      </c>
      <c r="G26" s="18" t="n">
        <v>466.60844026</v>
      </c>
      <c r="H26" s="20" t="n">
        <v>6.42864089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481.04322769</v>
      </c>
      <c r="F27" s="20" t="n">
        <v>1.35147684</v>
      </c>
      <c r="G27" s="18" t="n">
        <v>550.17363513</v>
      </c>
      <c r="H27" s="20" t="n">
        <v>4.38653136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406.64557831</v>
      </c>
      <c r="F28" s="20" t="n">
        <v>2.37214079</v>
      </c>
      <c r="G28" s="18" t="n">
        <v>480.4287694</v>
      </c>
      <c r="H28" s="20" t="n">
        <v>14.71026572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515.3131976</v>
      </c>
      <c r="F29" s="20" t="n">
        <v>7.08955963</v>
      </c>
      <c r="G29" s="18" t="n">
        <v>513.67779137</v>
      </c>
      <c r="H29" s="20" t="n">
        <v>7.79977006</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498.99042424</v>
      </c>
      <c r="F30" s="20" t="n">
        <v>3.1057768</v>
      </c>
      <c r="G30" s="18" t="n">
        <v>489.08344641</v>
      </c>
      <c r="H30" s="20" t="n">
        <v>7.75519357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501.49158381</v>
      </c>
      <c r="F31" s="20" t="n">
        <v>2.22256228</v>
      </c>
      <c r="G31" s="18" t="n">
        <v>505.50613759</v>
      </c>
      <c r="H31" s="20" t="n">
        <v>11.61277728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504.46925149</v>
      </c>
      <c r="F32" s="20" t="n">
        <v>2.38982369</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491.29847817</v>
      </c>
      <c r="F33" s="20" t="n">
        <v>2.52172846</v>
      </c>
      <c r="G33" s="18" t="n">
        <v>483.54658511</v>
      </c>
      <c r="H33" s="20" t="n">
        <v>16.25670972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472.00706229</v>
      </c>
      <c r="F34" s="20" t="n">
        <v>3.61855228</v>
      </c>
      <c r="G34" s="18" t="n">
        <v>489.44168669</v>
      </c>
      <c r="H34" s="20" t="n">
        <v>9.426874789999999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506.51389621</v>
      </c>
      <c r="F35" s="20" t="n">
        <v>1.30979766</v>
      </c>
      <c r="G35" s="18" t="n">
        <v>544.64975048</v>
      </c>
      <c r="H35" s="20" t="n">
        <v>4.01738096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485.969614</v>
      </c>
      <c r="F36" s="20" t="n">
        <v>2.16331185</v>
      </c>
      <c r="G36" s="18" t="n">
        <v>469.98626928</v>
      </c>
      <c r="H36" s="20" t="n">
        <v>8.64878914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493.16595418</v>
      </c>
      <c r="F37" s="20" t="n">
        <v>3.72957793</v>
      </c>
      <c r="G37" s="18" t="n">
        <v>495.41731812</v>
      </c>
      <c r="H37" s="20" t="n">
        <v>5.02141774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522.4513126000001</v>
      </c>
      <c r="F38" s="20" t="n">
        <v>3.22158813</v>
      </c>
      <c r="G38" s="18" t="n">
        <v>498.50243071</v>
      </c>
      <c r="H38" s="20" t="n">
        <v>17.19720387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420.40658547</v>
      </c>
      <c r="F39" s="20" t="n">
        <v>4.15718567</v>
      </c>
      <c r="G39" s="18" t="n">
        <v>426.74841393</v>
      </c>
      <c r="H39" s="20" t="n">
        <v>10.03313931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491.90280631</v>
      </c>
      <c r="F40" s="20" t="n">
        <v>4.30612277</v>
      </c>
      <c r="G40" s="18" t="n">
        <v>496.76532586</v>
      </c>
      <c r="H40" s="20" t="n">
        <v>5.36499502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464.32307531</v>
      </c>
      <c r="F41" s="20" t="n">
        <v>4.66832511</v>
      </c>
      <c r="G41" s="18" t="n">
        <v>478.33182052</v>
      </c>
      <c r="H41" s="20" t="n">
        <v>4.64752397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413.17283391</v>
      </c>
      <c r="F44" s="20" t="n">
        <v>3.86372764</v>
      </c>
      <c r="G44" s="18" t="n">
        <v>412.50418379</v>
      </c>
      <c r="H44" s="20" t="n">
        <v>6.79976648</v>
      </c>
      <c r="I44" s="18" t="s">
        <v>404</v>
      </c>
      <c r="J44" s="20" t="s">
        <v>404</v>
      </c>
      <c r="K44" s="18" t="s">
        <v>404</v>
      </c>
      <c r="L44" s="20" t="s">
        <v>404</v>
      </c>
      <c r="M44" s="18" t="s">
        <v>404</v>
      </c>
      <c r="N44" s="20" t="s">
        <v>404</v>
      </c>
      <c r="O44" s="18" t="s">
        <v>404</v>
      </c>
      <c r="P44" s="20" t="s">
        <v>404</v>
      </c>
      <c r="Q44" s="18" t="n">
        <v>473.90969894</v>
      </c>
      <c r="R44" s="20" t="n">
        <v>39.39598307</v>
      </c>
    </row>
    <row r="45" spans="1:18">
      <c r="A45" s="15" t="s">
        <v>442</v>
      </c>
      <c r="B45" s="17" t="n">
        <v>5519</v>
      </c>
      <c r="C45" s="18">
        <f>(0.0/B45*100)</f>
        <v/>
      </c>
      <c r="D45" s="19" t="n">
        <v>5519</v>
      </c>
      <c r="E45" s="18" t="n">
        <v>359.68555481</v>
      </c>
      <c r="F45" s="20" t="n">
        <v>2.95829829</v>
      </c>
      <c r="G45" s="18" t="s">
        <v>404</v>
      </c>
      <c r="H45" s="20" t="s">
        <v>404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380.08792003</v>
      </c>
      <c r="F46" s="20" t="n">
        <v>3.32317669</v>
      </c>
      <c r="G46" s="18" t="n">
        <v>483.0953064</v>
      </c>
      <c r="H46" s="20" t="n">
        <v>26.72813468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443.95552862</v>
      </c>
      <c r="F47" s="20" t="n">
        <v>5.05566904</v>
      </c>
      <c r="G47" s="18" t="n">
        <v>431.38564028</v>
      </c>
      <c r="H47" s="20" t="n">
        <v>10.4944246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525.34481505</v>
      </c>
      <c r="F48" s="20" t="n">
        <v>4.92570012</v>
      </c>
      <c r="G48" s="18" t="n">
        <v>573.59847512</v>
      </c>
      <c r="H48" s="20" t="n">
        <v>18.9922477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408.61021339</v>
      </c>
      <c r="F49" s="20" t="n">
        <v>3.13327372</v>
      </c>
      <c r="G49" s="18" t="n">
        <v>431.72476834</v>
      </c>
      <c r="H49" s="20" t="n">
        <v>33.77139816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391.5934881</v>
      </c>
      <c r="F50" s="20" t="n">
        <v>2.60746566</v>
      </c>
      <c r="G50" s="18" t="n">
        <v>465.6604884</v>
      </c>
      <c r="H50" s="20" t="n">
        <v>13.01797019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400.52055797</v>
      </c>
      <c r="F51" s="20" t="n">
        <v>2.5004904</v>
      </c>
      <c r="G51" s="18" t="n">
        <v>358.7466594</v>
      </c>
      <c r="H51" s="20" t="n">
        <v>9.34885448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462.89215865</v>
      </c>
      <c r="F52" s="20" t="n">
        <v>2.94380893</v>
      </c>
      <c r="G52" s="18" t="n">
        <v>477.19394212</v>
      </c>
      <c r="H52" s="20" t="n">
        <v>10.24262338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435.54813913</v>
      </c>
      <c r="F53" s="20" t="n">
        <v>1.68976249</v>
      </c>
      <c r="G53" s="18" t="n">
        <v>494.9184777</v>
      </c>
      <c r="H53" s="20" t="n">
        <v>8.25285979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401.8335908</v>
      </c>
      <c r="F55" s="20" t="n">
        <v>3.33036977</v>
      </c>
      <c r="G55" s="18" t="n">
        <v>416.82586506</v>
      </c>
      <c r="H55" s="20" t="n">
        <v>9.442609089999999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558.09703199</v>
      </c>
      <c r="F56" s="20" t="n">
        <v>6.00513829</v>
      </c>
      <c r="G56" s="18" t="n">
        <v>543.7323069</v>
      </c>
      <c r="H56" s="20" t="n">
        <v>4.19577201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385.78289684</v>
      </c>
      <c r="F57" s="20" t="n">
        <v>3.2722804</v>
      </c>
      <c r="G57" s="18" t="n">
        <v>393.92228343</v>
      </c>
      <c r="H57" s="20" t="n">
        <v>13.01689074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379.20544519</v>
      </c>
      <c r="F58" s="20" t="n">
        <v>2.63806192</v>
      </c>
      <c r="G58" s="18" t="n">
        <v>436.33453572</v>
      </c>
      <c r="H58" s="20" t="n">
        <v>18.08245056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362.30118275</v>
      </c>
      <c r="F59" s="20" t="n">
        <v>1.65315055</v>
      </c>
      <c r="G59" s="18" t="n">
        <v>322.37666593</v>
      </c>
      <c r="H59" s="20" t="n">
        <v>12.45206922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398.18003491</v>
      </c>
      <c r="F60" s="20" t="n">
        <v>4.27701648</v>
      </c>
      <c r="G60" s="18" t="n">
        <v>382.00034783</v>
      </c>
      <c r="H60" s="20" t="n">
        <v>16.7743385</v>
      </c>
      <c r="I60" s="18" t="s">
        <v>404</v>
      </c>
      <c r="J60" s="20" t="s">
        <v>404</v>
      </c>
      <c r="K60" s="18" t="s">
        <v>404</v>
      </c>
      <c r="L60" s="20" t="s">
        <v>404</v>
      </c>
      <c r="M60" s="18" t="s">
        <v>404</v>
      </c>
      <c r="N60" s="20" t="s">
        <v>404</v>
      </c>
      <c r="O60" s="18" t="s">
        <v>404</v>
      </c>
      <c r="P60" s="20" t="s">
        <v>404</v>
      </c>
      <c r="Q60" s="18" t="n">
        <v>302.73050562</v>
      </c>
      <c r="R60" s="20" t="n">
        <v>28.11788823</v>
      </c>
    </row>
    <row r="61" spans="1:18">
      <c r="A61" s="15" t="s">
        <v>458</v>
      </c>
      <c r="B61" s="17" t="n">
        <v>6525</v>
      </c>
      <c r="C61" s="18">
        <f>(0.0/B61*100)</f>
        <v/>
      </c>
      <c r="D61" s="19" t="n">
        <v>6525</v>
      </c>
      <c r="E61" s="18" t="n">
        <v>478.11165436</v>
      </c>
      <c r="F61" s="20" t="n">
        <v>2.41802198</v>
      </c>
      <c r="G61" s="18" t="n">
        <v>485.21829387</v>
      </c>
      <c r="H61" s="20" t="n">
        <v>13.87567561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541.43305292</v>
      </c>
      <c r="F62" s="20" t="n">
        <v>1.22736266</v>
      </c>
      <c r="G62" s="18" t="n">
        <v>556.29815536</v>
      </c>
      <c r="H62" s="20" t="n">
        <v>2.30955035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365.14043616</v>
      </c>
      <c r="F63" s="20" t="n">
        <v>1.92221904</v>
      </c>
      <c r="G63" s="18" t="n">
        <v>379.79208997</v>
      </c>
      <c r="H63" s="20" t="n">
        <v>2.6875707</v>
      </c>
      <c r="I63" s="18" t="s">
        <v>404</v>
      </c>
      <c r="J63" s="20" t="s">
        <v>404</v>
      </c>
      <c r="K63" s="18" t="s">
        <v>404</v>
      </c>
      <c r="L63" s="20" t="s">
        <v>404</v>
      </c>
      <c r="M63" s="18" t="s">
        <v>404</v>
      </c>
      <c r="N63" s="20" t="s">
        <v>404</v>
      </c>
      <c r="O63" s="18" t="s">
        <v>404</v>
      </c>
      <c r="P63" s="20" t="s">
        <v>404</v>
      </c>
      <c r="Q63" s="18" t="n">
        <v>391.05136292</v>
      </c>
      <c r="R63" s="20" t="n">
        <v>8.036684149999999</v>
      </c>
    </row>
    <row r="64" spans="1:18">
      <c r="A64" s="15" t="s">
        <v>461</v>
      </c>
      <c r="B64" s="17" t="n">
        <v>3634</v>
      </c>
      <c r="C64" s="18">
        <f>(27.0/B64*100)</f>
        <v/>
      </c>
      <c r="D64" s="19" t="n">
        <v>3607</v>
      </c>
      <c r="E64" s="18" t="n">
        <v>477.82870417</v>
      </c>
      <c r="F64" s="20" t="n">
        <v>1.74277253</v>
      </c>
      <c r="G64" s="18" t="n">
        <v>513.63849508</v>
      </c>
      <c r="H64" s="20" t="n">
        <v>12.29194258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420.05522904</v>
      </c>
      <c r="F65" s="20" t="n">
        <v>2.40321146</v>
      </c>
      <c r="G65" s="18" t="n">
        <v>412.32940764</v>
      </c>
      <c r="H65" s="20" t="n">
        <v>16.17440506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419.27233889</v>
      </c>
      <c r="F66" s="20" t="n">
        <v>1.52221343</v>
      </c>
      <c r="G66" s="18" t="n">
        <v>391.21586706</v>
      </c>
      <c r="H66" s="20" t="n">
        <v>7.55849723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386.12021821</v>
      </c>
      <c r="F67" s="20" t="n">
        <v>2.86709038</v>
      </c>
      <c r="G67" s="18" t="n">
        <v>392.72249979</v>
      </c>
      <c r="H67" s="20" t="n">
        <v>13.82861697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403.07960196</v>
      </c>
      <c r="F68" s="20" t="n">
        <v>1.38247883</v>
      </c>
      <c r="G68" s="18" t="n">
        <v>398.01167406</v>
      </c>
      <c r="H68" s="20" t="n">
        <v>2.4144929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444.40034539</v>
      </c>
      <c r="F69" s="20" t="n">
        <v>3.83292547</v>
      </c>
      <c r="G69" s="18" t="n">
        <v>398.74376941</v>
      </c>
      <c r="H69" s="20" t="n">
        <v>23.4378732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494.06003026</v>
      </c>
      <c r="F70" s="20" t="n">
        <v>3.10877023</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563.71252306</v>
      </c>
      <c r="F71" s="20" t="n">
        <v>1.45608645</v>
      </c>
      <c r="G71" s="18" t="n">
        <v>648.50777067</v>
      </c>
      <c r="H71" s="20" t="n">
        <v>13.0703055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531.86910776</v>
      </c>
      <c r="F72" s="20" t="n">
        <v>5.62337897</v>
      </c>
      <c r="G72" s="18" t="n">
        <v>551.11072158</v>
      </c>
      <c r="H72" s="20" t="n">
        <v>5.38577296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409.81607299</v>
      </c>
      <c r="F73" s="20" t="n">
        <v>4.93741334</v>
      </c>
      <c r="G73" s="18" t="n">
        <v>422.43673889</v>
      </c>
      <c r="H73" s="20" t="n">
        <v>4.61414111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411.86416054</v>
      </c>
      <c r="F74" s="20" t="n">
        <v>1.44390491</v>
      </c>
      <c r="G74" s="18" t="n">
        <v>480.88682071</v>
      </c>
      <c r="H74" s="20" t="n">
        <v>7.09410728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367.98796479</v>
      </c>
      <c r="F75" s="20" t="n">
        <v>3.58730179</v>
      </c>
      <c r="G75" s="18" t="n">
        <v>326.82276299</v>
      </c>
      <c r="H75" s="20" t="n">
        <v>15.72708065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425.59120851</v>
      </c>
      <c r="F76" s="20" t="n">
        <v>2.88647277</v>
      </c>
      <c r="G76" s="18" t="n">
        <v>463.72100293</v>
      </c>
      <c r="H76" s="20" t="n">
        <v>11.01644381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417.3899268</v>
      </c>
      <c r="F77" s="20" t="n">
        <v>2.4692476</v>
      </c>
      <c r="G77" s="18" t="n">
        <v>448.12372223</v>
      </c>
      <c r="H77" s="20" t="n">
        <v>42.80922058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494.42891821</v>
      </c>
      <c r="F78" s="20" t="n">
        <v>4.50582237</v>
      </c>
      <c r="G78" s="18" t="n">
        <v>502.96944788</v>
      </c>
      <c r="H78" s="20" t="n">
        <v>12.80776951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453.68069681</v>
      </c>
      <c r="F79" s="20" t="n">
        <v>6.91340868</v>
      </c>
      <c r="G79" s="18" t="n">
        <v>565.74292665</v>
      </c>
      <c r="H79" s="20" t="n">
        <v>12.49830269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459.36244947</v>
      </c>
      <c r="F80" s="20" t="n">
        <v>4.40995857</v>
      </c>
      <c r="G80" s="18" t="n">
        <v>491.73318538</v>
      </c>
      <c r="H80" s="20" t="n">
        <v>41.23512238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446.00716889</v>
      </c>
      <c r="F81" s="20" t="n">
        <v>3.3410259</v>
      </c>
      <c r="G81" s="18" t="n">
        <v>450.43451946</v>
      </c>
      <c r="H81" s="20" t="n">
        <v>9.123987639999999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495.06222182</v>
      </c>
      <c r="F7" s="20" t="n">
        <v>1.77034757</v>
      </c>
      <c r="G7" s="18" t="n">
        <v>478.83054059</v>
      </c>
      <c r="H7" s="20" t="n">
        <v>10.76379704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496.78951227</v>
      </c>
      <c r="F8" s="20" t="n">
        <v>2.88925283</v>
      </c>
      <c r="G8" s="18" t="n">
        <v>493.24661462</v>
      </c>
      <c r="H8" s="20" t="n">
        <v>9.795232459999999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509.56706487</v>
      </c>
      <c r="F9" s="20" t="n">
        <v>2.96928732</v>
      </c>
      <c r="G9" s="18" t="n">
        <v>508.91134172</v>
      </c>
      <c r="H9" s="20" t="n">
        <v>7.519519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516.21314453</v>
      </c>
      <c r="F10" s="20" t="n">
        <v>2.5534597</v>
      </c>
      <c r="G10" s="18" t="n">
        <v>521.09506406</v>
      </c>
      <c r="H10" s="20" t="n">
        <v>7.36588854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420.236937</v>
      </c>
      <c r="F11" s="20" t="n">
        <v>4.18045919</v>
      </c>
      <c r="G11" s="18" t="n">
        <v>427.32962084</v>
      </c>
      <c r="H11" s="20" t="n">
        <v>5.26282042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492.39383067</v>
      </c>
      <c r="F12" s="20" t="n">
        <v>2.42039513</v>
      </c>
      <c r="G12" s="18" t="n">
        <v>500.6569857</v>
      </c>
      <c r="H12" s="20" t="n">
        <v>6.96363054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512.94955354</v>
      </c>
      <c r="F13" s="20" t="n">
        <v>3.61051883</v>
      </c>
      <c r="G13" s="18" t="n">
        <v>507.51556886</v>
      </c>
      <c r="H13" s="20" t="n">
        <v>3.05642869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520.29965572</v>
      </c>
      <c r="F14" s="20" t="n">
        <v>2.31316634</v>
      </c>
      <c r="G14" s="18" t="n">
        <v>517.07726897</v>
      </c>
      <c r="H14" s="20" t="n">
        <v>4.55111267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509.09065129</v>
      </c>
      <c r="F15" s="20" t="n">
        <v>2.42278001</v>
      </c>
      <c r="G15" s="18" t="n">
        <v>541.80619398</v>
      </c>
      <c r="H15" s="20" t="n">
        <v>9.85103404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495.89969995</v>
      </c>
      <c r="F16" s="20" t="n">
        <v>2.45883508</v>
      </c>
      <c r="G16" s="18" t="n">
        <v>470.04968409</v>
      </c>
      <c r="H16" s="20" t="n">
        <v>25.09837029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504.11483057</v>
      </c>
      <c r="F17" s="20" t="n">
        <v>3.67654435</v>
      </c>
      <c r="G17" s="18" t="n">
        <v>514.29251569</v>
      </c>
      <c r="H17" s="20" t="n">
        <v>15.45413254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450.84787256</v>
      </c>
      <c r="F18" s="20" t="n">
        <v>3.89569611</v>
      </c>
      <c r="G18" s="18" t="n">
        <v>512.82902686</v>
      </c>
      <c r="H18" s="20" t="n">
        <v>12.04628144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476.81864054</v>
      </c>
      <c r="F19" s="20" t="n">
        <v>3.6292922</v>
      </c>
      <c r="G19" s="18" t="n">
        <v>478.35239107</v>
      </c>
      <c r="H19" s="20" t="n">
        <v>7.98448769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489.0451448</v>
      </c>
      <c r="F20" s="20" t="n">
        <v>1.98123324</v>
      </c>
      <c r="G20" s="18" t="n">
        <v>465.25525383</v>
      </c>
      <c r="H20" s="20" t="n">
        <v>9.161502970000001</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499.2673052</v>
      </c>
      <c r="F21" s="20" t="n">
        <v>4.60582196</v>
      </c>
      <c r="G21" s="18" t="n">
        <v>507.66671443</v>
      </c>
      <c r="H21" s="20" t="n">
        <v>2.63431289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470.46270141</v>
      </c>
      <c r="F22" s="20" t="n">
        <v>3.80724957</v>
      </c>
      <c r="G22" s="18" t="n">
        <v>439.9374981</v>
      </c>
      <c r="H22" s="20" t="n">
        <v>28.67545827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492.48290277</v>
      </c>
      <c r="F23" s="20" t="n">
        <v>3.38295076</v>
      </c>
      <c r="G23" s="18" t="s">
        <v>404</v>
      </c>
      <c r="H23" s="20" t="s">
        <v>404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535.27266556</v>
      </c>
      <c r="F24" s="20" t="n">
        <v>3.47640974</v>
      </c>
      <c r="G24" s="18" t="n">
        <v>519.45232104</v>
      </c>
      <c r="H24" s="20" t="n">
        <v>10.44053841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523.98506005</v>
      </c>
      <c r="F25" s="20" t="n">
        <v>3.83758448</v>
      </c>
      <c r="G25" s="18" t="n">
        <v>526.37712047</v>
      </c>
      <c r="H25" s="20" t="n">
        <v>24.62502527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482.99770643</v>
      </c>
      <c r="F26" s="20" t="n">
        <v>1.98697585</v>
      </c>
      <c r="G26" s="18" t="n">
        <v>475.05254094</v>
      </c>
      <c r="H26" s="20" t="n">
        <v>7.30659183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485.35254086</v>
      </c>
      <c r="F27" s="20" t="n">
        <v>1.27741965</v>
      </c>
      <c r="G27" s="18" t="n">
        <v>539.94046253</v>
      </c>
      <c r="H27" s="20" t="n">
        <v>12.52964828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407.65308648</v>
      </c>
      <c r="F28" s="20" t="n">
        <v>2.31991313</v>
      </c>
      <c r="G28" s="18" t="n">
        <v>411.66201029</v>
      </c>
      <c r="H28" s="20" t="n">
        <v>8.435963259999999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517.06185952</v>
      </c>
      <c r="F29" s="20" t="n">
        <v>4.77681326</v>
      </c>
      <c r="G29" s="18" t="n">
        <v>493.30102866</v>
      </c>
      <c r="H29" s="20" t="n">
        <v>23.31751576</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497.1863117</v>
      </c>
      <c r="F30" s="20" t="n">
        <v>3.53409086</v>
      </c>
      <c r="G30" s="18" t="n">
        <v>496.86751699</v>
      </c>
      <c r="H30" s="20" t="n">
        <v>5.71674944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501.40683078</v>
      </c>
      <c r="F31" s="20" t="n">
        <v>2.20107833</v>
      </c>
      <c r="G31" s="18" t="n">
        <v>509.92145094</v>
      </c>
      <c r="H31" s="20" t="n">
        <v>18.74898529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504.47943238</v>
      </c>
      <c r="F32" s="20" t="n">
        <v>2.40439797</v>
      </c>
      <c r="G32" s="18" t="n">
        <v>502.71953534</v>
      </c>
      <c r="H32" s="20" t="n">
        <v>4.15161577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487.26606566</v>
      </c>
      <c r="F33" s="20" t="n">
        <v>4.01066847</v>
      </c>
      <c r="G33" s="18" t="n">
        <v>499.90614479</v>
      </c>
      <c r="H33" s="20" t="n">
        <v>6.10002401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474.62859334</v>
      </c>
      <c r="F34" s="20" t="n">
        <v>2.75902808</v>
      </c>
      <c r="G34" s="18" t="n">
        <v>493.79867416</v>
      </c>
      <c r="H34" s="20" t="n">
        <v>20.44226577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511.97915374</v>
      </c>
      <c r="F35" s="20" t="n">
        <v>1.33187243</v>
      </c>
      <c r="G35" s="18" t="n">
        <v>509.59869155</v>
      </c>
      <c r="H35" s="20" t="n">
        <v>4.2299445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485.00781262</v>
      </c>
      <c r="F36" s="20" t="n">
        <v>2.18894681</v>
      </c>
      <c r="G36" s="18" t="n">
        <v>504.17482845</v>
      </c>
      <c r="H36" s="20" t="n">
        <v>11.23976454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494.2956494</v>
      </c>
      <c r="F37" s="20" t="n">
        <v>3.21520079</v>
      </c>
      <c r="G37" s="18" t="n">
        <v>485.61284296</v>
      </c>
      <c r="H37" s="20" t="n">
        <v>11.4625127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523.3498461200001</v>
      </c>
      <c r="F38" s="20" t="n">
        <v>4.79701123</v>
      </c>
      <c r="G38" s="18" t="n">
        <v>517.22146443</v>
      </c>
      <c r="H38" s="20" t="n">
        <v>6.21294307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419.81282578</v>
      </c>
      <c r="F39" s="20" t="n">
        <v>4.54763069</v>
      </c>
      <c r="G39" s="18" t="n">
        <v>429.86332803</v>
      </c>
      <c r="H39" s="20" t="n">
        <v>14.97881102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498.02138812</v>
      </c>
      <c r="F40" s="20" t="n">
        <v>5.22499448</v>
      </c>
      <c r="G40" s="18" t="n">
        <v>489.02015686</v>
      </c>
      <c r="H40" s="20" t="n">
        <v>3.66046219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473.15885424</v>
      </c>
      <c r="F41" s="20" t="n">
        <v>3.34035341</v>
      </c>
      <c r="G41" s="18" t="n">
        <v>461.04137258</v>
      </c>
      <c r="H41" s="20" t="n">
        <v>6.60819607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408.27453454</v>
      </c>
      <c r="F44" s="20" t="n">
        <v>4.16168128</v>
      </c>
      <c r="G44" s="18" t="n">
        <v>419.37102214</v>
      </c>
      <c r="H44" s="20" t="n">
        <v>5.28495386</v>
      </c>
      <c r="I44" s="18" t="s">
        <v>404</v>
      </c>
      <c r="J44" s="20" t="s">
        <v>404</v>
      </c>
      <c r="K44" s="18" t="s">
        <v>404</v>
      </c>
      <c r="L44" s="20" t="s">
        <v>404</v>
      </c>
      <c r="M44" s="18" t="s">
        <v>404</v>
      </c>
      <c r="N44" s="20" t="s">
        <v>404</v>
      </c>
      <c r="O44" s="18" t="s">
        <v>404</v>
      </c>
      <c r="P44" s="20" t="s">
        <v>404</v>
      </c>
      <c r="Q44" s="18" t="n">
        <v>473.90969894</v>
      </c>
      <c r="R44" s="20" t="n">
        <v>39.39598307</v>
      </c>
    </row>
    <row r="45" spans="1:18">
      <c r="A45" s="15" t="s">
        <v>442</v>
      </c>
      <c r="B45" s="17" t="n">
        <v>5519</v>
      </c>
      <c r="C45" s="18">
        <f>(0.0/B45*100)</f>
        <v/>
      </c>
      <c r="D45" s="19" t="n">
        <v>5519</v>
      </c>
      <c r="E45" s="18" t="n">
        <v>359.45310734</v>
      </c>
      <c r="F45" s="20" t="n">
        <v>2.96328817</v>
      </c>
      <c r="G45" s="18" t="n">
        <v>398.27954901</v>
      </c>
      <c r="H45" s="20" t="n">
        <v>49.07229872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373.42318044</v>
      </c>
      <c r="F46" s="20" t="n">
        <v>3.11668599</v>
      </c>
      <c r="G46" s="18" t="n">
        <v>439.70904449</v>
      </c>
      <c r="H46" s="20" t="n">
        <v>11.28201868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440.64264799</v>
      </c>
      <c r="F47" s="20" t="n">
        <v>3.61428138</v>
      </c>
      <c r="G47" s="18" t="n">
        <v>467.82536357</v>
      </c>
      <c r="H47" s="20" t="n">
        <v>62.33180152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519.64957223</v>
      </c>
      <c r="F48" s="20" t="n">
        <v>6.77917836</v>
      </c>
      <c r="G48" s="18" t="n">
        <v>562.57441119</v>
      </c>
      <c r="H48" s="20" t="n">
        <v>8.393065890000001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409.72458986</v>
      </c>
      <c r="F49" s="20" t="n">
        <v>3.73589455</v>
      </c>
      <c r="G49" s="18" t="n">
        <v>405.96275259</v>
      </c>
      <c r="H49" s="20" t="n">
        <v>7.08826452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391.38084185</v>
      </c>
      <c r="F50" s="20" t="n">
        <v>2.76705772</v>
      </c>
      <c r="G50" s="18" t="n">
        <v>409.80440429</v>
      </c>
      <c r="H50" s="20" t="n">
        <v>29.80006795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400.86431414</v>
      </c>
      <c r="F51" s="20" t="n">
        <v>2.41593526</v>
      </c>
      <c r="G51" s="18" t="n">
        <v>382.54440274</v>
      </c>
      <c r="H51" s="20" t="n">
        <v>14.27562592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469.44748853</v>
      </c>
      <c r="F52" s="20" t="n">
        <v>10.5376699</v>
      </c>
      <c r="G52" s="18" t="n">
        <v>463.19976878</v>
      </c>
      <c r="H52" s="20" t="n">
        <v>3.28309549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431.59638579</v>
      </c>
      <c r="F53" s="20" t="n">
        <v>1.75060152</v>
      </c>
      <c r="G53" s="18" t="n">
        <v>483.91670629</v>
      </c>
      <c r="H53" s="20" t="n">
        <v>4.38028923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321.64827084</v>
      </c>
      <c r="F54" s="20" t="n">
        <v>3.51431294</v>
      </c>
      <c r="G54" s="18" t="n">
        <v>357.64306113</v>
      </c>
      <c r="H54" s="20" t="n">
        <v>10.24032124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406.44282432</v>
      </c>
      <c r="F55" s="20" t="n">
        <v>3.31007305</v>
      </c>
      <c r="G55" s="18" t="n">
        <v>393.21176976</v>
      </c>
      <c r="H55" s="20" t="n">
        <v>7.60559588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546.41546108</v>
      </c>
      <c r="F56" s="20" t="n">
        <v>4.01996999</v>
      </c>
      <c r="G56" s="18" t="n">
        <v>549.76803006</v>
      </c>
      <c r="H56" s="20" t="n">
        <v>6.11525559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389.15960021</v>
      </c>
      <c r="F57" s="20" t="n">
        <v>3.78251049</v>
      </c>
      <c r="G57" s="18" t="n">
        <v>380.9217238</v>
      </c>
      <c r="H57" s="20" t="n">
        <v>6.25759934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377.60224202</v>
      </c>
      <c r="F58" s="20" t="n">
        <v>2.98384779</v>
      </c>
      <c r="G58" s="18" t="n">
        <v>416.10393984</v>
      </c>
      <c r="H58" s="20" t="n">
        <v>13.08650084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362.44233903</v>
      </c>
      <c r="F59" s="20" t="n">
        <v>1.76083767</v>
      </c>
      <c r="G59" s="18" t="n">
        <v>354.50213046</v>
      </c>
      <c r="H59" s="20" t="n">
        <v>4.66641671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385.19510831</v>
      </c>
      <c r="F60" s="20" t="n">
        <v>5.16064158</v>
      </c>
      <c r="G60" s="18" t="n">
        <v>415.23517928</v>
      </c>
      <c r="H60" s="20" t="n">
        <v>7.73941179</v>
      </c>
      <c r="I60" s="18" t="s">
        <v>404</v>
      </c>
      <c r="J60" s="20" t="s">
        <v>404</v>
      </c>
      <c r="K60" s="18" t="s">
        <v>404</v>
      </c>
      <c r="L60" s="20" t="s">
        <v>404</v>
      </c>
      <c r="M60" s="18" t="s">
        <v>404</v>
      </c>
      <c r="N60" s="20" t="s">
        <v>404</v>
      </c>
      <c r="O60" s="18" t="s">
        <v>404</v>
      </c>
      <c r="P60" s="20" t="s">
        <v>404</v>
      </c>
      <c r="Q60" s="18" t="n">
        <v>302.73050562</v>
      </c>
      <c r="R60" s="20" t="n">
        <v>28.11788823</v>
      </c>
    </row>
    <row r="61" spans="1:18">
      <c r="A61" s="15" t="s">
        <v>458</v>
      </c>
      <c r="B61" s="17" t="n">
        <v>6525</v>
      </c>
      <c r="C61" s="18">
        <f>(0.0/B61*100)</f>
        <v/>
      </c>
      <c r="D61" s="19" t="n">
        <v>6525</v>
      </c>
      <c r="E61" s="18" t="n">
        <v>483.06640164</v>
      </c>
      <c r="F61" s="20" t="n">
        <v>2.79708099</v>
      </c>
      <c r="G61" s="18" t="n">
        <v>461.22346615</v>
      </c>
      <c r="H61" s="20" t="n">
        <v>4.70461672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541.79190707</v>
      </c>
      <c r="F62" s="20" t="n">
        <v>1.68299013</v>
      </c>
      <c r="G62" s="18" t="n">
        <v>546.03008492</v>
      </c>
      <c r="H62" s="20" t="n">
        <v>1.47787812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374.11843055</v>
      </c>
      <c r="F63" s="20" t="n">
        <v>2.22080619</v>
      </c>
      <c r="G63" s="18" t="n">
        <v>365.19710251</v>
      </c>
      <c r="H63" s="20" t="n">
        <v>2.13111473</v>
      </c>
      <c r="I63" s="18" t="s">
        <v>404</v>
      </c>
      <c r="J63" s="20" t="s">
        <v>404</v>
      </c>
      <c r="K63" s="18" t="s">
        <v>404</v>
      </c>
      <c r="L63" s="20" t="s">
        <v>404</v>
      </c>
      <c r="M63" s="18" t="s">
        <v>404</v>
      </c>
      <c r="N63" s="20" t="s">
        <v>404</v>
      </c>
      <c r="O63" s="18" t="s">
        <v>404</v>
      </c>
      <c r="P63" s="20" t="s">
        <v>404</v>
      </c>
      <c r="Q63" s="18" t="n">
        <v>391.05136292</v>
      </c>
      <c r="R63" s="20" t="n">
        <v>8.036684149999999</v>
      </c>
    </row>
    <row r="64" spans="1:18">
      <c r="A64" s="15" t="s">
        <v>461</v>
      </c>
      <c r="B64" s="17" t="n">
        <v>3634</v>
      </c>
      <c r="C64" s="18">
        <f>(27.0/B64*100)</f>
        <v/>
      </c>
      <c r="D64" s="19" t="n">
        <v>3607</v>
      </c>
      <c r="E64" s="18" t="n">
        <v>470.06652039</v>
      </c>
      <c r="F64" s="20" t="n">
        <v>1.95621994</v>
      </c>
      <c r="G64" s="18" t="n">
        <v>538.91207892</v>
      </c>
      <c r="H64" s="20" t="n">
        <v>4.37713874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426.67730976</v>
      </c>
      <c r="F65" s="20" t="n">
        <v>3.31003223</v>
      </c>
      <c r="G65" s="18" t="n">
        <v>406.16520209</v>
      </c>
      <c r="H65" s="20" t="n">
        <v>4.62420735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408.5808976</v>
      </c>
      <c r="F66" s="20" t="n">
        <v>1.93768278</v>
      </c>
      <c r="G66" s="18" t="n">
        <v>440.06172163</v>
      </c>
      <c r="H66" s="20" t="n">
        <v>2.58912615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388.43519749</v>
      </c>
      <c r="F67" s="20" t="n">
        <v>3.68349359</v>
      </c>
      <c r="G67" s="18" t="n">
        <v>382.54470134</v>
      </c>
      <c r="H67" s="20" t="n">
        <v>4.64349557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401.64373933</v>
      </c>
      <c r="F68" s="20" t="n">
        <v>1.26155407</v>
      </c>
      <c r="G68" s="18" t="n">
        <v>403.71106239</v>
      </c>
      <c r="H68" s="20" t="n">
        <v>2.03928905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438.01633588</v>
      </c>
      <c r="F69" s="20" t="n">
        <v>6.46608863</v>
      </c>
      <c r="G69" s="18" t="n">
        <v>447.75560671</v>
      </c>
      <c r="H69" s="20" t="n">
        <v>5.07126424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493.69592796</v>
      </c>
      <c r="F70" s="20" t="n">
        <v>3.1289998</v>
      </c>
      <c r="G70" s="18" t="n">
        <v>511.72764679</v>
      </c>
      <c r="H70" s="20" t="n">
        <v>13.23939317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549.65629963</v>
      </c>
      <c r="F71" s="20" t="n">
        <v>1.64437879</v>
      </c>
      <c r="G71" s="18" t="n">
        <v>605.28521753</v>
      </c>
      <c r="H71" s="20" t="n">
        <v>5.25812703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543.13625161</v>
      </c>
      <c r="F72" s="20" t="n">
        <v>3.78073423</v>
      </c>
      <c r="G72" s="18" t="n">
        <v>539.2355698</v>
      </c>
      <c r="H72" s="20" t="n">
        <v>10.01137428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413.7165042</v>
      </c>
      <c r="F73" s="20" t="n">
        <v>4.57926335</v>
      </c>
      <c r="G73" s="18" t="n">
        <v>416.7843578</v>
      </c>
      <c r="H73" s="20" t="n">
        <v>4.56773013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388.49800452</v>
      </c>
      <c r="F74" s="20" t="n">
        <v>1.6397995</v>
      </c>
      <c r="G74" s="18" t="n">
        <v>473.21826491</v>
      </c>
      <c r="H74" s="20" t="n">
        <v>2.12364498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369.05725869</v>
      </c>
      <c r="F75" s="20" t="n">
        <v>3.68847828</v>
      </c>
      <c r="G75" s="18" t="n">
        <v>321.88207332</v>
      </c>
      <c r="H75" s="20" t="n">
        <v>12.39209092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416.15369635</v>
      </c>
      <c r="F76" s="20" t="n">
        <v>3.06877491</v>
      </c>
      <c r="G76" s="18" t="n">
        <v>469.71853769</v>
      </c>
      <c r="H76" s="20" t="n">
        <v>7.83594023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410.90364951</v>
      </c>
      <c r="F77" s="20" t="n">
        <v>2.54973721</v>
      </c>
      <c r="G77" s="18" t="n">
        <v>474.97278224</v>
      </c>
      <c r="H77" s="20" t="n">
        <v>11.6386468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492.05582202</v>
      </c>
      <c r="F78" s="20" t="n">
        <v>4.73074397</v>
      </c>
      <c r="G78" s="18" t="n">
        <v>511.9375959</v>
      </c>
      <c r="H78" s="20" t="n">
        <v>13.52832479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457.30399718</v>
      </c>
      <c r="F79" s="20" t="n">
        <v>8.44700926</v>
      </c>
      <c r="G79" s="18" t="n">
        <v>451.85766696</v>
      </c>
      <c r="H79" s="20" t="n">
        <v>12.77674634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458.76903563</v>
      </c>
      <c r="F80" s="20" t="n">
        <v>4.69524539</v>
      </c>
      <c r="G80" s="18" t="n">
        <v>464.68658289</v>
      </c>
      <c r="H80" s="20" t="n">
        <v>11.63206489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444.85577885</v>
      </c>
      <c r="F81" s="20" t="n">
        <v>3.19725374</v>
      </c>
      <c r="G81" s="18" t="n">
        <v>486.45234077</v>
      </c>
      <c r="H81" s="20" t="n">
        <v>25.83157404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498.81006769</v>
      </c>
      <c r="F7" s="20" t="n">
        <v>1.99478994</v>
      </c>
      <c r="G7" s="18" t="n">
        <v>477.20467952</v>
      </c>
      <c r="H7" s="20" t="n">
        <v>4.6277678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510.14294388</v>
      </c>
      <c r="F8" s="20" t="n">
        <v>10.17957407</v>
      </c>
      <c r="G8" s="18" t="n">
        <v>492.46478569</v>
      </c>
      <c r="H8" s="20" t="n">
        <v>3.55363212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516.67914509</v>
      </c>
      <c r="F9" s="20" t="n">
        <v>2.76996128</v>
      </c>
      <c r="G9" s="18" t="n">
        <v>473.72624757</v>
      </c>
      <c r="H9" s="20" t="n">
        <v>8.14914456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522.74622542</v>
      </c>
      <c r="F10" s="20" t="n">
        <v>3.45576876</v>
      </c>
      <c r="G10" s="18" t="n">
        <v>510.95441638</v>
      </c>
      <c r="H10" s="20" t="n">
        <v>3.2357198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432.64992423</v>
      </c>
      <c r="F11" s="20" t="n">
        <v>3.34442208</v>
      </c>
      <c r="G11" s="18" t="n">
        <v>386.4148896</v>
      </c>
      <c r="H11" s="20" t="n">
        <v>8.17263612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492.41947493</v>
      </c>
      <c r="F12" s="20" t="n">
        <v>2.41313448</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510.62359006</v>
      </c>
      <c r="F13" s="20" t="n">
        <v>2.46249589</v>
      </c>
      <c r="G13" s="18" t="n">
        <v>494.92410658</v>
      </c>
      <c r="H13" s="20" t="n">
        <v>6.92954978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519.0696497599999</v>
      </c>
      <c r="F14" s="20" t="n">
        <v>2.01848776</v>
      </c>
      <c r="G14" s="18" t="n">
        <v>532.94085968</v>
      </c>
      <c r="H14" s="20" t="n">
        <v>7.49729082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513.78133596</v>
      </c>
      <c r="F15" s="20" t="n">
        <v>3.15384018</v>
      </c>
      <c r="G15" s="18" t="n">
        <v>507.24134094</v>
      </c>
      <c r="H15" s="20" t="n">
        <v>3.53416229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504.55612049</v>
      </c>
      <c r="F16" s="20" t="n">
        <v>5.85995101</v>
      </c>
      <c r="G16" s="18" t="n">
        <v>489.33020685</v>
      </c>
      <c r="H16" s="20" t="n">
        <v>4.10670823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507.32361173</v>
      </c>
      <c r="F17" s="20" t="n">
        <v>7.14106746</v>
      </c>
      <c r="G17" s="18" t="n">
        <v>503.78138028</v>
      </c>
      <c r="H17" s="20" t="n">
        <v>4.31317237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453.17455473</v>
      </c>
      <c r="F18" s="20" t="n">
        <v>3.84710387</v>
      </c>
      <c r="G18" s="18" t="n">
        <v>465.86326977</v>
      </c>
      <c r="H18" s="20" t="n">
        <v>19.79891144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478.89827697</v>
      </c>
      <c r="F19" s="20" t="n">
        <v>6.24868185</v>
      </c>
      <c r="G19" s="18" t="n">
        <v>475.98463596</v>
      </c>
      <c r="H19" s="20" t="n">
        <v>4.48172048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488.3598934</v>
      </c>
      <c r="F20" s="20" t="n">
        <v>1.99711204</v>
      </c>
      <c r="G20" s="18" t="n">
        <v>483.72826551</v>
      </c>
      <c r="H20" s="20" t="n">
        <v>11.16118444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509.92413488</v>
      </c>
      <c r="F21" s="20" t="n">
        <v>2.28539605</v>
      </c>
      <c r="G21" s="18" t="n">
        <v>485.70788958</v>
      </c>
      <c r="H21" s="20" t="n">
        <v>6.13628678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483.29423066</v>
      </c>
      <c r="F22" s="20" t="n">
        <v>4.62065143</v>
      </c>
      <c r="G22" s="18" t="n">
        <v>408.77487253</v>
      </c>
      <c r="H22" s="20" t="n">
        <v>9.552158110000001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495.88906886</v>
      </c>
      <c r="F23" s="20" t="n">
        <v>4.52615637</v>
      </c>
      <c r="G23" s="18" t="n">
        <v>485.13253118</v>
      </c>
      <c r="H23" s="20" t="n">
        <v>6.49357586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529.78380455</v>
      </c>
      <c r="F24" s="20" t="n">
        <v>5.64770339</v>
      </c>
      <c r="G24" s="18" t="n">
        <v>533.8237766</v>
      </c>
      <c r="H24" s="20" t="n">
        <v>3.31070312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521.9226545</v>
      </c>
      <c r="F25" s="20" t="n">
        <v>6.93598362</v>
      </c>
      <c r="G25" s="18" t="n">
        <v>525.4843054299999</v>
      </c>
      <c r="H25" s="20" t="n">
        <v>4.58808447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482.70245652</v>
      </c>
      <c r="F26" s="20" t="n">
        <v>1.92578981</v>
      </c>
      <c r="G26" s="18" t="n">
        <v>478.00675944</v>
      </c>
      <c r="H26" s="20" t="n">
        <v>11.55653276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487.10269614</v>
      </c>
      <c r="F27" s="20" t="n">
        <v>1.28574153</v>
      </c>
      <c r="G27" s="18" t="n">
        <v>456.85822838</v>
      </c>
      <c r="H27" s="20" t="n">
        <v>4.75606631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411.83637468</v>
      </c>
      <c r="F28" s="20" t="n">
        <v>3.56208414</v>
      </c>
      <c r="G28" s="18" t="n">
        <v>402.65096247</v>
      </c>
      <c r="H28" s="20" t="n">
        <v>3.93885752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503.08249067</v>
      </c>
      <c r="F31" s="20" t="n">
        <v>2.27271507</v>
      </c>
      <c r="G31" s="18" t="n">
        <v>494.94960688</v>
      </c>
      <c r="H31" s="20" t="n">
        <v>5.74847815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506.84074812</v>
      </c>
      <c r="F32" s="20" t="n">
        <v>2.632712</v>
      </c>
      <c r="G32" s="18" t="n">
        <v>486.11279615</v>
      </c>
      <c r="H32" s="20" t="n">
        <v>6.06939422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491.96787429</v>
      </c>
      <c r="F33" s="20" t="n">
        <v>2.80663568</v>
      </c>
      <c r="G33" s="18" t="n">
        <v>484.70406885</v>
      </c>
      <c r="H33" s="20" t="n">
        <v>7.80776024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475.25673213</v>
      </c>
      <c r="F34" s="20" t="n">
        <v>2.74417364</v>
      </c>
      <c r="G34" s="18" t="n">
        <v>472.1403827</v>
      </c>
      <c r="H34" s="20" t="n">
        <v>43.85577165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511.84797828</v>
      </c>
      <c r="F35" s="20" t="n">
        <v>1.29187773</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502.57504803</v>
      </c>
      <c r="F36" s="20" t="n">
        <v>4.33022811</v>
      </c>
      <c r="G36" s="18" t="n">
        <v>476.57249523</v>
      </c>
      <c r="H36" s="20" t="n">
        <v>2.55046953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495.09425621</v>
      </c>
      <c r="F37" s="20" t="n">
        <v>3.31146938</v>
      </c>
      <c r="G37" s="18" t="n">
        <v>470.0203845</v>
      </c>
      <c r="H37" s="20" t="n">
        <v>8.598126389999999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519.25594702</v>
      </c>
      <c r="F38" s="20" t="n">
        <v>3.45695492</v>
      </c>
      <c r="G38" s="18" t="n">
        <v>530.05975018</v>
      </c>
      <c r="H38" s="20" t="n">
        <v>10.93337159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419.25551599</v>
      </c>
      <c r="F39" s="20" t="n">
        <v>4.90402508</v>
      </c>
      <c r="G39" s="18" t="n">
        <v>429.90716559</v>
      </c>
      <c r="H39" s="20" t="n">
        <v>13.49978422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493.69001735</v>
      </c>
      <c r="F40" s="20" t="n">
        <v>3.22645357</v>
      </c>
      <c r="G40" s="18" t="n">
        <v>491.1165216</v>
      </c>
      <c r="H40" s="20" t="n">
        <v>15.51132913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471.32108937</v>
      </c>
      <c r="F41" s="20" t="n">
        <v>3.65166389</v>
      </c>
      <c r="G41" s="18" t="n">
        <v>465.03041429</v>
      </c>
      <c r="H41" s="20" t="n">
        <v>7.37653803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414.91035844</v>
      </c>
      <c r="F44" s="20" t="n">
        <v>4.63254233</v>
      </c>
      <c r="G44" s="18" t="n">
        <v>410.14018132</v>
      </c>
      <c r="H44" s="20" t="n">
        <v>4.87802201</v>
      </c>
      <c r="I44" s="18" t="s">
        <v>404</v>
      </c>
      <c r="J44" s="20" t="s">
        <v>404</v>
      </c>
      <c r="K44" s="18" t="s">
        <v>404</v>
      </c>
      <c r="L44" s="20" t="s">
        <v>404</v>
      </c>
      <c r="M44" s="18" t="s">
        <v>404</v>
      </c>
      <c r="N44" s="20" t="s">
        <v>404</v>
      </c>
      <c r="O44" s="18" t="s">
        <v>404</v>
      </c>
      <c r="P44" s="20" t="s">
        <v>404</v>
      </c>
      <c r="Q44" s="18" t="n">
        <v>473.90969894</v>
      </c>
      <c r="R44" s="20" t="n">
        <v>39.39598307</v>
      </c>
    </row>
    <row r="45" spans="1:18">
      <c r="A45" s="15" t="s">
        <v>442</v>
      </c>
      <c r="B45" s="17" t="n">
        <v>5519</v>
      </c>
      <c r="C45" s="18">
        <f>(0.0/B45*100)</f>
        <v/>
      </c>
      <c r="D45" s="19" t="n">
        <v>5519</v>
      </c>
      <c r="E45" s="18" t="n">
        <v>362.80249411</v>
      </c>
      <c r="F45" s="20" t="n">
        <v>7.28675015</v>
      </c>
      <c r="G45" s="18" t="n">
        <v>358.84364467</v>
      </c>
      <c r="H45" s="20" t="n">
        <v>3.55679089</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415.27131022</v>
      </c>
      <c r="F46" s="20" t="n">
        <v>6.5687352</v>
      </c>
      <c r="G46" s="18" t="n">
        <v>365.26487983</v>
      </c>
      <c r="H46" s="20" t="n">
        <v>3.16167903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441.71458575</v>
      </c>
      <c r="F47" s="20" t="n">
        <v>3.99006279</v>
      </c>
      <c r="G47" s="18" t="n">
        <v>406.63864065</v>
      </c>
      <c r="H47" s="20" t="n">
        <v>10.4334718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549.97194856</v>
      </c>
      <c r="F48" s="20" t="n">
        <v>12.10339964</v>
      </c>
      <c r="G48" s="18" t="n">
        <v>524.59537892</v>
      </c>
      <c r="H48" s="20" t="n">
        <v>5.9658853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415.35036332</v>
      </c>
      <c r="F49" s="20" t="n">
        <v>4.56071902</v>
      </c>
      <c r="G49" s="18" t="n">
        <v>401.66393103</v>
      </c>
      <c r="H49" s="20" t="n">
        <v>4.94216737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416.70080218</v>
      </c>
      <c r="F50" s="20" t="n">
        <v>5.32991033</v>
      </c>
      <c r="G50" s="18" t="n">
        <v>380.55114105</v>
      </c>
      <c r="H50" s="20" t="n">
        <v>3.10798407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399.00974221</v>
      </c>
      <c r="F51" s="20" t="n">
        <v>2.95850961</v>
      </c>
      <c r="G51" s="18" t="n">
        <v>410.29480988</v>
      </c>
      <c r="H51" s="20" t="n">
        <v>7.90717952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462.05159783</v>
      </c>
      <c r="F52" s="20" t="n">
        <v>3.51308657</v>
      </c>
      <c r="G52" s="18" t="n">
        <v>473.97759648</v>
      </c>
      <c r="H52" s="20" t="n">
        <v>8.781725160000001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327.79689311</v>
      </c>
      <c r="F54" s="20" t="n">
        <v>2.83366207</v>
      </c>
      <c r="G54" s="18" t="n">
        <v>304.39806503</v>
      </c>
      <c r="H54" s="20" t="n">
        <v>11.01757829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404.02329375</v>
      </c>
      <c r="F55" s="20" t="n">
        <v>2.86609359</v>
      </c>
      <c r="G55" s="18" t="n">
        <v>392.18334628</v>
      </c>
      <c r="H55" s="20" t="n">
        <v>11.81994175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380.05937829</v>
      </c>
      <c r="F57" s="20" t="n">
        <v>4.35109617</v>
      </c>
      <c r="G57" s="18" t="n">
        <v>395.0181939</v>
      </c>
      <c r="H57" s="20" t="n">
        <v>5.36479159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379.18512304</v>
      </c>
      <c r="F58" s="20" t="n">
        <v>2.99362527</v>
      </c>
      <c r="G58" s="18" t="n">
        <v>386.74778638</v>
      </c>
      <c r="H58" s="20" t="n">
        <v>9.24941209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365.91457061</v>
      </c>
      <c r="F59" s="20" t="n">
        <v>6.81232678</v>
      </c>
      <c r="G59" s="18" t="n">
        <v>361.14782627</v>
      </c>
      <c r="H59" s="20" t="n">
        <v>1.60890764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400.6773666</v>
      </c>
      <c r="F60" s="20" t="n">
        <v>4.33598046</v>
      </c>
      <c r="G60" s="18" t="n">
        <v>371.84019479</v>
      </c>
      <c r="H60" s="20" t="n">
        <v>12.59430696</v>
      </c>
      <c r="I60" s="18" t="s">
        <v>404</v>
      </c>
      <c r="J60" s="20" t="s">
        <v>404</v>
      </c>
      <c r="K60" s="18" t="s">
        <v>404</v>
      </c>
      <c r="L60" s="20" t="s">
        <v>404</v>
      </c>
      <c r="M60" s="18" t="s">
        <v>404</v>
      </c>
      <c r="N60" s="20" t="s">
        <v>404</v>
      </c>
      <c r="O60" s="18" t="s">
        <v>404</v>
      </c>
      <c r="P60" s="20" t="s">
        <v>404</v>
      </c>
      <c r="Q60" s="18" t="n">
        <v>302.73050562</v>
      </c>
      <c r="R60" s="20" t="n">
        <v>28.11788823</v>
      </c>
    </row>
    <row r="61" spans="1:18">
      <c r="A61" s="15" t="s">
        <v>458</v>
      </c>
      <c r="B61" s="17" t="n">
        <v>6525</v>
      </c>
      <c r="C61" s="18">
        <f>(0.0/B61*100)</f>
        <v/>
      </c>
      <c r="D61" s="19" t="n">
        <v>6525</v>
      </c>
      <c r="E61" s="18" t="n">
        <v>479.63741398</v>
      </c>
      <c r="F61" s="20" t="n">
        <v>2.46191972</v>
      </c>
      <c r="G61" s="18" t="n">
        <v>439.46891483</v>
      </c>
      <c r="H61" s="20" t="n">
        <v>11.61726142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543.62799752</v>
      </c>
      <c r="F62" s="20" t="n">
        <v>1.2098195</v>
      </c>
      <c r="G62" s="18" t="n">
        <v>544.97984414</v>
      </c>
      <c r="H62" s="20" t="n">
        <v>3.50315245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361.52293375</v>
      </c>
      <c r="F63" s="20" t="n">
        <v>1.81712194</v>
      </c>
      <c r="G63" s="18" t="n">
        <v>380.82890173</v>
      </c>
      <c r="H63" s="20" t="n">
        <v>2.26723213</v>
      </c>
      <c r="I63" s="18" t="s">
        <v>404</v>
      </c>
      <c r="J63" s="20" t="s">
        <v>404</v>
      </c>
      <c r="K63" s="18" t="s">
        <v>404</v>
      </c>
      <c r="L63" s="20" t="s">
        <v>404</v>
      </c>
      <c r="M63" s="18" t="s">
        <v>404</v>
      </c>
      <c r="N63" s="20" t="s">
        <v>404</v>
      </c>
      <c r="O63" s="18" t="s">
        <v>404</v>
      </c>
      <c r="P63" s="20" t="s">
        <v>404</v>
      </c>
      <c r="Q63" s="18" t="n">
        <v>391.05136292</v>
      </c>
      <c r="R63" s="20" t="n">
        <v>8.036684149999999</v>
      </c>
    </row>
    <row r="64" spans="1:18">
      <c r="A64" s="15" t="s">
        <v>461</v>
      </c>
      <c r="B64" s="17" t="n">
        <v>3634</v>
      </c>
      <c r="C64" s="18">
        <f>(27.0/B64*100)</f>
        <v/>
      </c>
      <c r="D64" s="19" t="n">
        <v>3607</v>
      </c>
      <c r="E64" s="18" t="n">
        <v>470.9388574</v>
      </c>
      <c r="F64" s="20" t="n">
        <v>1.87656675</v>
      </c>
      <c r="G64" s="18" t="n">
        <v>538.2607967599999</v>
      </c>
      <c r="H64" s="20" t="n">
        <v>4.87661035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419.11942584</v>
      </c>
      <c r="F65" s="20" t="n">
        <v>2.88647355</v>
      </c>
      <c r="G65" s="18" t="n">
        <v>421.33344731</v>
      </c>
      <c r="H65" s="20" t="n">
        <v>6.77405153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417.92178566</v>
      </c>
      <c r="F66" s="20" t="n">
        <v>1.4658553</v>
      </c>
      <c r="G66" s="18" t="n">
        <v>428.41496667</v>
      </c>
      <c r="H66" s="20" t="n">
        <v>20.3374725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419.50471439</v>
      </c>
      <c r="F67" s="20" t="n">
        <v>5.3176298</v>
      </c>
      <c r="G67" s="18" t="n">
        <v>369.34036199</v>
      </c>
      <c r="H67" s="20" t="n">
        <v>3.00927618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407.15832762</v>
      </c>
      <c r="F68" s="20" t="n">
        <v>1.37581549</v>
      </c>
      <c r="G68" s="18" t="n">
        <v>381.52493217</v>
      </c>
      <c r="H68" s="20" t="n">
        <v>2.42809062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447.47570003</v>
      </c>
      <c r="F69" s="20" t="n">
        <v>8.59305915</v>
      </c>
      <c r="G69" s="18" t="n">
        <v>442.91599236</v>
      </c>
      <c r="H69" s="20" t="n">
        <v>4.48547194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494.89874275</v>
      </c>
      <c r="F70" s="20" t="n">
        <v>3.09747684</v>
      </c>
      <c r="G70" s="18" t="n">
        <v>422.86096484</v>
      </c>
      <c r="H70" s="20" t="n">
        <v>29.94213864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542.24307417</v>
      </c>
      <c r="F72" s="20" t="n">
        <v>3.59566903</v>
      </c>
      <c r="G72" s="18" t="n">
        <v>542.65657158</v>
      </c>
      <c r="H72" s="20" t="n">
        <v>5.9229731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412.19389479</v>
      </c>
      <c r="F73" s="20" t="n">
        <v>3.59102291</v>
      </c>
      <c r="G73" s="18" t="n">
        <v>428.87590404</v>
      </c>
      <c r="H73" s="20" t="n">
        <v>7.3263553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416.86958568</v>
      </c>
      <c r="F74" s="20" t="n">
        <v>1.39343539</v>
      </c>
      <c r="G74" s="18" t="n">
        <v>376.99107735</v>
      </c>
      <c r="H74" s="20" t="n">
        <v>7.19784332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366.9752846</v>
      </c>
      <c r="F75" s="20" t="n">
        <v>3.85636859</v>
      </c>
      <c r="G75" s="18" t="n">
        <v>370.90483201</v>
      </c>
      <c r="H75" s="20" t="n">
        <v>13.73629208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439.56943913</v>
      </c>
      <c r="F76" s="20" t="n">
        <v>3.5000272</v>
      </c>
      <c r="G76" s="18" t="n">
        <v>404.94341868</v>
      </c>
      <c r="H76" s="20" t="n">
        <v>4.45538355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422.63021833</v>
      </c>
      <c r="F77" s="20" t="n">
        <v>2.84692432</v>
      </c>
      <c r="G77" s="18" t="n">
        <v>384.09676107</v>
      </c>
      <c r="H77" s="20" t="n">
        <v>7.68308799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507.67999082</v>
      </c>
      <c r="F78" s="20" t="n">
        <v>6.2720401</v>
      </c>
      <c r="G78" s="18" t="n">
        <v>488.09768261</v>
      </c>
      <c r="H78" s="20" t="n">
        <v>5.69386739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483.1965356</v>
      </c>
      <c r="F79" s="20" t="n">
        <v>8.173922060000001</v>
      </c>
      <c r="G79" s="18" t="n">
        <v>412.07092018</v>
      </c>
      <c r="H79" s="20" t="n">
        <v>11.18592897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460.72546026</v>
      </c>
      <c r="F80" s="20" t="n">
        <v>4.48414766</v>
      </c>
      <c r="G80" s="18" t="n">
        <v>444.70991932</v>
      </c>
      <c r="H80" s="20" t="n">
        <v>14.55748319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446.10000406</v>
      </c>
      <c r="F81" s="20" t="n">
        <v>4.49106706</v>
      </c>
      <c r="G81" s="18" t="n">
        <v>446.08738806</v>
      </c>
      <c r="H81" s="20" t="n">
        <v>6.1040199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494.65745385</v>
      </c>
      <c r="F7" s="20" t="n">
        <v>1.72039628</v>
      </c>
      <c r="G7" s="18" t="n">
        <v>449.40477436</v>
      </c>
      <c r="H7" s="20" t="n">
        <v>3.91113029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496.3201922</v>
      </c>
      <c r="F8" s="20" t="n">
        <v>3.05900313</v>
      </c>
      <c r="G8" s="18" t="n">
        <v>501.61435592</v>
      </c>
      <c r="H8" s="20" t="n">
        <v>16.98028483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511.45623112</v>
      </c>
      <c r="F9" s="20" t="n">
        <v>2.57398441</v>
      </c>
      <c r="G9" s="18" t="n">
        <v>490.82519414</v>
      </c>
      <c r="H9" s="20" t="n">
        <v>11.45039348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517.20134325</v>
      </c>
      <c r="F10" s="20" t="n">
        <v>2.41860165</v>
      </c>
      <c r="G10" s="18" t="n">
        <v>481.60546278</v>
      </c>
      <c r="H10" s="20" t="n">
        <v>13.14313762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423.20856658</v>
      </c>
      <c r="F11" s="20" t="n">
        <v>2.62614246</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492.41947493</v>
      </c>
      <c r="F12" s="20" t="n">
        <v>2.41313448</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510.57065155</v>
      </c>
      <c r="F13" s="20" t="n">
        <v>2.45963044</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519.52913237</v>
      </c>
      <c r="F14" s="20" t="n">
        <v>2.04255433</v>
      </c>
      <c r="G14" s="18" t="s">
        <v>404</v>
      </c>
      <c r="H14" s="20" t="s">
        <v>404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511.09798797</v>
      </c>
      <c r="F15" s="20" t="n">
        <v>2.31413575</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497.53031654</v>
      </c>
      <c r="F16" s="20" t="n">
        <v>4.90160201</v>
      </c>
      <c r="G16" s="18" t="n">
        <v>492.27622129</v>
      </c>
      <c r="H16" s="20" t="n">
        <v>4.93232187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494.5816665</v>
      </c>
      <c r="F18" s="20" t="n">
        <v>12.44558523</v>
      </c>
      <c r="G18" s="18" t="n">
        <v>451.15266848</v>
      </c>
      <c r="H18" s="20" t="n">
        <v>3.89261591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477.17480706</v>
      </c>
      <c r="F19" s="20" t="n">
        <v>2.78594225</v>
      </c>
      <c r="G19" s="18" t="n">
        <v>471.25650584</v>
      </c>
      <c r="H19" s="20" t="n">
        <v>7.92973208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488.23987848</v>
      </c>
      <c r="F20" s="20" t="n">
        <v>1.97167624</v>
      </c>
      <c r="G20" s="18" t="s">
        <v>404</v>
      </c>
      <c r="H20" s="20" t="s">
        <v>404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504.3921301</v>
      </c>
      <c r="F21" s="20" t="n">
        <v>2.38569432</v>
      </c>
      <c r="G21" s="18" t="n">
        <v>503.43489884</v>
      </c>
      <c r="H21" s="20" t="n">
        <v>10.12504374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477.97198573</v>
      </c>
      <c r="F22" s="20" t="n">
        <v>4.48255442</v>
      </c>
      <c r="G22" s="18" t="n">
        <v>428.72176602</v>
      </c>
      <c r="H22" s="20" t="n">
        <v>12.32225839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479.68359624</v>
      </c>
      <c r="F23" s="20" t="n">
        <v>5.74070013</v>
      </c>
      <c r="G23" s="18" t="n">
        <v>498.4975892</v>
      </c>
      <c r="H23" s="20" t="n">
        <v>4.88757206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532.4398722</v>
      </c>
      <c r="F24" s="20" t="n">
        <v>3.00001481</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526.52415117</v>
      </c>
      <c r="F25" s="20" t="n">
        <v>4.34706466</v>
      </c>
      <c r="G25" s="18" t="n">
        <v>515.50348933</v>
      </c>
      <c r="H25" s="20" t="n">
        <v>8.57850994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482.59035187</v>
      </c>
      <c r="F26" s="20" t="n">
        <v>1.89258921</v>
      </c>
      <c r="G26" s="18" t="n">
        <v>472.66425309</v>
      </c>
      <c r="H26" s="20" t="n">
        <v>15.51544669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494.9147091</v>
      </c>
      <c r="F27" s="20" t="n">
        <v>3.13374596</v>
      </c>
      <c r="G27" s="18" t="n">
        <v>483.56337055</v>
      </c>
      <c r="H27" s="20" t="n">
        <v>1.35426143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413.58094068</v>
      </c>
      <c r="F28" s="20" t="n">
        <v>3.20522927</v>
      </c>
      <c r="G28" s="18" t="n">
        <v>398.85576079</v>
      </c>
      <c r="H28" s="20" t="n">
        <v>3.94576452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497.22812604</v>
      </c>
      <c r="F30" s="20" t="n">
        <v>2.68007879</v>
      </c>
      <c r="G30" s="18" t="n">
        <v>476.30952056</v>
      </c>
      <c r="H30" s="20" t="n">
        <v>9.94932682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501.60260615</v>
      </c>
      <c r="F31" s="20" t="n">
        <v>2.17799469</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504.89964378</v>
      </c>
      <c r="F32" s="20" t="n">
        <v>2.44622276</v>
      </c>
      <c r="G32" s="18" t="n">
        <v>487.61982669</v>
      </c>
      <c r="H32" s="20" t="n">
        <v>14.05077824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489.28261323</v>
      </c>
      <c r="F33" s="20" t="n">
        <v>5.27068202</v>
      </c>
      <c r="G33" s="18" t="n">
        <v>491.9833778</v>
      </c>
      <c r="H33" s="20" t="n">
        <v>3.51817996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475.23010526</v>
      </c>
      <c r="F34" s="20" t="n">
        <v>2.65840196</v>
      </c>
      <c r="G34" s="18" t="s">
        <v>404</v>
      </c>
      <c r="H34" s="20" t="s">
        <v>404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515.57789236</v>
      </c>
      <c r="F35" s="20" t="n">
        <v>1.41700056</v>
      </c>
      <c r="G35" s="18" t="n">
        <v>483.20957216</v>
      </c>
      <c r="H35" s="20" t="n">
        <v>3.40614175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487.14781445</v>
      </c>
      <c r="F36" s="20" t="n">
        <v>2.17325658</v>
      </c>
      <c r="G36" s="18" t="n">
        <v>464.90289922</v>
      </c>
      <c r="H36" s="20" t="n">
        <v>7.92635093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494.08095833</v>
      </c>
      <c r="F37" s="20" t="n">
        <v>3.19021808</v>
      </c>
      <c r="G37" s="18" t="n">
        <v>463.2239144</v>
      </c>
      <c r="H37" s="20" t="n">
        <v>7.83785758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520.87110018</v>
      </c>
      <c r="F38" s="20" t="n">
        <v>3.02425924</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424.03508195</v>
      </c>
      <c r="F39" s="20" t="n">
        <v>8.40190598</v>
      </c>
      <c r="G39" s="18" t="n">
        <v>420.10687049</v>
      </c>
      <c r="H39" s="20" t="n">
        <v>4.59897003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493.60980894</v>
      </c>
      <c r="F40" s="20" t="n">
        <v>3.11206423</v>
      </c>
      <c r="G40" s="18" t="n">
        <v>473.84701164</v>
      </c>
      <c r="H40" s="20" t="n">
        <v>6.80336562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470.26021599</v>
      </c>
      <c r="F41" s="20" t="n">
        <v>3.1643422</v>
      </c>
      <c r="G41" s="18" t="s">
        <v>404</v>
      </c>
      <c r="H41" s="20" t="s">
        <v>404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413.78701396</v>
      </c>
      <c r="F44" s="20" t="n">
        <v>3.62479819</v>
      </c>
      <c r="G44" s="18" t="n">
        <v>398.65192073</v>
      </c>
      <c r="H44" s="20" t="n">
        <v>10.17957342</v>
      </c>
      <c r="I44" s="18" t="s">
        <v>404</v>
      </c>
      <c r="J44" s="20" t="s">
        <v>404</v>
      </c>
      <c r="K44" s="18" t="s">
        <v>404</v>
      </c>
      <c r="L44" s="20" t="s">
        <v>404</v>
      </c>
      <c r="M44" s="18" t="s">
        <v>404</v>
      </c>
      <c r="N44" s="20" t="s">
        <v>404</v>
      </c>
      <c r="O44" s="18" t="s">
        <v>404</v>
      </c>
      <c r="P44" s="20" t="s">
        <v>404</v>
      </c>
      <c r="Q44" s="18" t="n">
        <v>473.90969894</v>
      </c>
      <c r="R44" s="20" t="n">
        <v>39.39598307</v>
      </c>
    </row>
    <row r="45" spans="1:18">
      <c r="A45" s="15" t="s">
        <v>442</v>
      </c>
      <c r="B45" s="17" t="n">
        <v>5519</v>
      </c>
      <c r="C45" s="18">
        <f>(0.0/B45*100)</f>
        <v/>
      </c>
      <c r="D45" s="19" t="n">
        <v>5519</v>
      </c>
      <c r="E45" s="18" t="n">
        <v>360.41218336</v>
      </c>
      <c r="F45" s="20" t="n">
        <v>3.1470166</v>
      </c>
      <c r="G45" s="18" t="n">
        <v>350.44811162</v>
      </c>
      <c r="H45" s="20" t="n">
        <v>8.27816335</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380.73869597</v>
      </c>
      <c r="F46" s="20" t="n">
        <v>3.43440508</v>
      </c>
      <c r="G46" s="18" t="n">
        <v>392.52496455</v>
      </c>
      <c r="H46" s="20" t="n">
        <v>17.28145239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441.90138335</v>
      </c>
      <c r="F47" s="20" t="n">
        <v>3.91129671</v>
      </c>
      <c r="G47" s="18" t="n">
        <v>344.0141052</v>
      </c>
      <c r="H47" s="20" t="n">
        <v>11.54115934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530.27192637</v>
      </c>
      <c r="F48" s="20" t="n">
        <v>4.94596946</v>
      </c>
      <c r="G48" s="18" t="n">
        <v>633.06664385</v>
      </c>
      <c r="H48" s="20" t="n">
        <v>27.69984771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408.92541235</v>
      </c>
      <c r="F49" s="20" t="n">
        <v>3.11657314</v>
      </c>
      <c r="G49" s="18" t="n">
        <v>400.30245098</v>
      </c>
      <c r="H49" s="20" t="n">
        <v>13.79415759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394.52646114</v>
      </c>
      <c r="F50" s="20" t="n">
        <v>2.74409167</v>
      </c>
      <c r="G50" s="18" t="n">
        <v>367.85651997</v>
      </c>
      <c r="H50" s="20" t="n">
        <v>8.686857099999999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392.8854876</v>
      </c>
      <c r="F51" s="20" t="n">
        <v>7.82690264</v>
      </c>
      <c r="G51" s="18" t="n">
        <v>401.43920141</v>
      </c>
      <c r="H51" s="20" t="n">
        <v>2.46882615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462.45373447</v>
      </c>
      <c r="F52" s="20" t="n">
        <v>3.1515001</v>
      </c>
      <c r="G52" s="18" t="n">
        <v>481.19272041</v>
      </c>
      <c r="H52" s="20" t="n">
        <v>15.788959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492.54130061</v>
      </c>
      <c r="F53" s="20" t="n">
        <v>3.40942766</v>
      </c>
      <c r="G53" s="18" t="n">
        <v>425.91527967</v>
      </c>
      <c r="H53" s="20" t="n">
        <v>1.75759909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360.25777051</v>
      </c>
      <c r="F54" s="20" t="n">
        <v>6.43403395</v>
      </c>
      <c r="G54" s="18" t="n">
        <v>316.85394243</v>
      </c>
      <c r="H54" s="20" t="n">
        <v>3.29405214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404.10818444</v>
      </c>
      <c r="F55" s="20" t="n">
        <v>2.88719853</v>
      </c>
      <c r="G55" s="18" t="n">
        <v>377.3052844</v>
      </c>
      <c r="H55" s="20" t="n">
        <v>12.2690223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546.41513795</v>
      </c>
      <c r="F56" s="20" t="n">
        <v>3.31836012</v>
      </c>
      <c r="G56" s="18" t="n">
        <v>564.84703967</v>
      </c>
      <c r="H56" s="20" t="n">
        <v>13.74900408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383.47370837</v>
      </c>
      <c r="F57" s="20" t="n">
        <v>4.17385386</v>
      </c>
      <c r="G57" s="18" t="n">
        <v>394.22462026</v>
      </c>
      <c r="H57" s="20" t="n">
        <v>7.03975126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401.47731657</v>
      </c>
      <c r="F58" s="20" t="n">
        <v>6.18270443</v>
      </c>
      <c r="G58" s="18" t="n">
        <v>372.11650985</v>
      </c>
      <c r="H58" s="20" t="n">
        <v>3.52276976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361.84717116</v>
      </c>
      <c r="F59" s="20" t="n">
        <v>1.76040379</v>
      </c>
      <c r="G59" s="18" t="n">
        <v>356.09834408</v>
      </c>
      <c r="H59" s="20" t="n">
        <v>6.79095124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410.63051144</v>
      </c>
      <c r="F60" s="20" t="n">
        <v>4.98313389</v>
      </c>
      <c r="G60" s="18" t="n">
        <v>370.28691359</v>
      </c>
      <c r="H60" s="20" t="n">
        <v>5.75460233</v>
      </c>
      <c r="I60" s="18" t="s">
        <v>404</v>
      </c>
      <c r="J60" s="20" t="s">
        <v>404</v>
      </c>
      <c r="K60" s="18" t="s">
        <v>404</v>
      </c>
      <c r="L60" s="20" t="s">
        <v>404</v>
      </c>
      <c r="M60" s="18" t="s">
        <v>404</v>
      </c>
      <c r="N60" s="20" t="s">
        <v>404</v>
      </c>
      <c r="O60" s="18" t="s">
        <v>404</v>
      </c>
      <c r="P60" s="20" t="s">
        <v>404</v>
      </c>
      <c r="Q60" s="18" t="n">
        <v>302.73050562</v>
      </c>
      <c r="R60" s="20" t="n">
        <v>28.11788823</v>
      </c>
    </row>
    <row r="61" spans="1:18">
      <c r="A61" s="15" t="s">
        <v>458</v>
      </c>
      <c r="B61" s="17" t="n">
        <v>6525</v>
      </c>
      <c r="C61" s="18">
        <f>(0.0/B61*100)</f>
        <v/>
      </c>
      <c r="D61" s="19" t="n">
        <v>6525</v>
      </c>
      <c r="E61" s="18" t="n">
        <v>478.379471</v>
      </c>
      <c r="F61" s="20" t="n">
        <v>2.33121832</v>
      </c>
      <c r="G61" s="18" t="n">
        <v>483.50660259</v>
      </c>
      <c r="H61" s="20" t="n">
        <v>22.97652142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543.90867283</v>
      </c>
      <c r="F62" s="20" t="n">
        <v>1.11323784</v>
      </c>
      <c r="G62" s="18" t="n">
        <v>471.56325</v>
      </c>
      <c r="H62" s="20" t="n">
        <v>37.4212152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364.46882381</v>
      </c>
      <c r="F63" s="20" t="n">
        <v>2.07214771</v>
      </c>
      <c r="G63" s="18" t="n">
        <v>377.42147455</v>
      </c>
      <c r="H63" s="20" t="n">
        <v>2.23224826</v>
      </c>
      <c r="I63" s="18" t="s">
        <v>404</v>
      </c>
      <c r="J63" s="20" t="s">
        <v>404</v>
      </c>
      <c r="K63" s="18" t="s">
        <v>404</v>
      </c>
      <c r="L63" s="20" t="s">
        <v>404</v>
      </c>
      <c r="M63" s="18" t="s">
        <v>404</v>
      </c>
      <c r="N63" s="20" t="s">
        <v>404</v>
      </c>
      <c r="O63" s="18" t="s">
        <v>404</v>
      </c>
      <c r="P63" s="20" t="s">
        <v>404</v>
      </c>
      <c r="Q63" s="18" t="n">
        <v>391.05136292</v>
      </c>
      <c r="R63" s="20" t="n">
        <v>8.036684149999999</v>
      </c>
    </row>
    <row r="64" spans="1:18">
      <c r="A64" s="15" t="s">
        <v>461</v>
      </c>
      <c r="B64" s="17" t="n">
        <v>3634</v>
      </c>
      <c r="C64" s="18">
        <f>(27.0/B64*100)</f>
        <v/>
      </c>
      <c r="D64" s="19" t="n">
        <v>3607</v>
      </c>
      <c r="E64" s="18" t="n">
        <v>524.78435886</v>
      </c>
      <c r="F64" s="20" t="n">
        <v>2.44230341</v>
      </c>
      <c r="G64" s="18" t="n">
        <v>442.62467408</v>
      </c>
      <c r="H64" s="20" t="n">
        <v>2.53127944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419.58674258</v>
      </c>
      <c r="F65" s="20" t="n">
        <v>2.46662379</v>
      </c>
      <c r="G65" s="18" t="n">
        <v>420.9070459</v>
      </c>
      <c r="H65" s="20" t="n">
        <v>9.518886350000001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412.80678395</v>
      </c>
      <c r="F66" s="20" t="n">
        <v>1.97876601</v>
      </c>
      <c r="G66" s="18" t="n">
        <v>431.95978546</v>
      </c>
      <c r="H66" s="20" t="n">
        <v>3.11808491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388.84542469</v>
      </c>
      <c r="F67" s="20" t="n">
        <v>3.10954027</v>
      </c>
      <c r="G67" s="18" t="n">
        <v>372.55949153</v>
      </c>
      <c r="H67" s="20" t="n">
        <v>7.13090608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414.23332526</v>
      </c>
      <c r="F68" s="20" t="n">
        <v>1.29454281</v>
      </c>
      <c r="G68" s="18" t="n">
        <v>361.80501034</v>
      </c>
      <c r="H68" s="20" t="n">
        <v>2.86872336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442.62936984</v>
      </c>
      <c r="F69" s="20" t="n">
        <v>4.6309934</v>
      </c>
      <c r="G69" s="18" t="n">
        <v>449.04818504</v>
      </c>
      <c r="H69" s="20" t="n">
        <v>8.85867103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494.06003026</v>
      </c>
      <c r="F70" s="20" t="n">
        <v>3.10877023</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603.94582156</v>
      </c>
      <c r="F71" s="20" t="n">
        <v>4.71207692</v>
      </c>
      <c r="G71" s="18" t="n">
        <v>554.50826431</v>
      </c>
      <c r="H71" s="20" t="n">
        <v>1.45343888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542.88843358</v>
      </c>
      <c r="F72" s="20" t="n">
        <v>3.10125472</v>
      </c>
      <c r="G72" s="18" t="n">
        <v>528.75359772</v>
      </c>
      <c r="H72" s="20" t="n">
        <v>16.49742405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416.55874644</v>
      </c>
      <c r="F73" s="20" t="n">
        <v>3.36688389</v>
      </c>
      <c r="G73" s="18" t="n">
        <v>405.93160152</v>
      </c>
      <c r="H73" s="20" t="n">
        <v>7.15293774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454.18934704</v>
      </c>
      <c r="F74" s="20" t="n">
        <v>2.84759332</v>
      </c>
      <c r="G74" s="18" t="n">
        <v>400.28219645</v>
      </c>
      <c r="H74" s="20" t="n">
        <v>1.5999116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357.34260418</v>
      </c>
      <c r="F75" s="20" t="n">
        <v>10.93646983</v>
      </c>
      <c r="G75" s="18" t="n">
        <v>370.25380648</v>
      </c>
      <c r="H75" s="20" t="n">
        <v>4.38053629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444.71638368</v>
      </c>
      <c r="F76" s="20" t="n">
        <v>3.33171663</v>
      </c>
      <c r="G76" s="18" t="n">
        <v>386.5048423</v>
      </c>
      <c r="H76" s="20" t="n">
        <v>4.07744163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445.44935825</v>
      </c>
      <c r="F77" s="20" t="n">
        <v>6.24527426</v>
      </c>
      <c r="G77" s="18" t="n">
        <v>407.87627356</v>
      </c>
      <c r="H77" s="20" t="n">
        <v>2.75464617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494.51831162</v>
      </c>
      <c r="F78" s="20" t="n">
        <v>4.45771317</v>
      </c>
      <c r="G78" s="18" t="s">
        <v>404</v>
      </c>
      <c r="H78" s="20" t="s">
        <v>404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457.71823882</v>
      </c>
      <c r="F79" s="20" t="n">
        <v>7.16251743</v>
      </c>
      <c r="G79" s="18" t="n">
        <v>382.93388615</v>
      </c>
      <c r="H79" s="20" t="n">
        <v>11.37168349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459.72647191</v>
      </c>
      <c r="F80" s="20" t="n">
        <v>4.28300222</v>
      </c>
      <c r="G80" s="18" t="n">
        <v>520.109836</v>
      </c>
      <c r="H80" s="20" t="n">
        <v>5.36559865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453.35742668</v>
      </c>
      <c r="F81" s="20" t="n">
        <v>7.76461861</v>
      </c>
      <c r="G81" s="18" t="n">
        <v>442.96466287</v>
      </c>
      <c r="H81" s="20" t="n">
        <v>3.73818004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484.62985947</v>
      </c>
      <c r="F7" s="20" t="n">
        <v>2.68785365</v>
      </c>
      <c r="G7" s="18" t="n">
        <v>501.72968935</v>
      </c>
      <c r="H7" s="20" t="n">
        <v>2.25793629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493.93780355</v>
      </c>
      <c r="F8" s="20" t="n">
        <v>3.99711595</v>
      </c>
      <c r="G8" s="18" t="n">
        <v>504.27950125</v>
      </c>
      <c r="H8" s="20" t="n">
        <v>6.00902972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494.87666922</v>
      </c>
      <c r="F9" s="20" t="n">
        <v>5.38811151</v>
      </c>
      <c r="G9" s="18" t="n">
        <v>516.89285961</v>
      </c>
      <c r="H9" s="20" t="n">
        <v>3.7540237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515.09982422</v>
      </c>
      <c r="F10" s="20" t="n">
        <v>3.18814363</v>
      </c>
      <c r="G10" s="18" t="n">
        <v>518.81415774</v>
      </c>
      <c r="H10" s="20" t="n">
        <v>4.22779737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404.34509172</v>
      </c>
      <c r="F11" s="20" t="n">
        <v>4.83481885</v>
      </c>
      <c r="G11" s="18" t="n">
        <v>437.29979304</v>
      </c>
      <c r="H11" s="20" t="n">
        <v>4.07867455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488.62287003</v>
      </c>
      <c r="F12" s="20" t="n">
        <v>32.27555378</v>
      </c>
      <c r="G12" s="18" t="n">
        <v>492.45337392</v>
      </c>
      <c r="H12" s="20" t="n">
        <v>2.46433192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493.77285412</v>
      </c>
      <c r="F13" s="20" t="n">
        <v>9.370110909999999</v>
      </c>
      <c r="G13" s="18" t="n">
        <v>511.21015654</v>
      </c>
      <c r="H13" s="20" t="n">
        <v>2.46592159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512.69030775</v>
      </c>
      <c r="F14" s="20" t="n">
        <v>11.57298271</v>
      </c>
      <c r="G14" s="18" t="n">
        <v>519.7175723300001</v>
      </c>
      <c r="H14" s="20" t="n">
        <v>2.0624425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508.47098748</v>
      </c>
      <c r="F15" s="20" t="n">
        <v>3.06307481</v>
      </c>
      <c r="G15" s="18" t="n">
        <v>513.64303195</v>
      </c>
      <c r="H15" s="20" t="n">
        <v>3.21370928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493.68809025</v>
      </c>
      <c r="F16" s="20" t="n">
        <v>2.76667237</v>
      </c>
      <c r="G16" s="18" t="n">
        <v>501.63244813</v>
      </c>
      <c r="H16" s="20" t="n">
        <v>9.969696389999999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503.07291757</v>
      </c>
      <c r="F17" s="20" t="n">
        <v>4.41164112</v>
      </c>
      <c r="G17" s="18" t="n">
        <v>512.90174898</v>
      </c>
      <c r="H17" s="20" t="n">
        <v>7.1403391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452.26467449</v>
      </c>
      <c r="F18" s="20" t="n">
        <v>3.85448614</v>
      </c>
      <c r="G18" s="18" t="n">
        <v>509.13433982</v>
      </c>
      <c r="H18" s="20" t="n">
        <v>22.46175997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474.69954555</v>
      </c>
      <c r="F19" s="20" t="n">
        <v>5.37716732</v>
      </c>
      <c r="G19" s="18" t="n">
        <v>479.60628051</v>
      </c>
      <c r="H19" s="20" t="n">
        <v>5.20128965</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481.69032517</v>
      </c>
      <c r="F20" s="20" t="n">
        <v>11.28347237</v>
      </c>
      <c r="G20" s="18" t="n">
        <v>488.40701411</v>
      </c>
      <c r="H20" s="20" t="n">
        <v>1.98295519</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502.56203992</v>
      </c>
      <c r="F21" s="20" t="n">
        <v>2.9768736</v>
      </c>
      <c r="G21" s="18" t="n">
        <v>508.16620562</v>
      </c>
      <c r="H21" s="20" t="n">
        <v>4.27852306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427.91095679</v>
      </c>
      <c r="F22" s="20" t="n">
        <v>12.9629373</v>
      </c>
      <c r="G22" s="18" t="n">
        <v>476.13671174</v>
      </c>
      <c r="H22" s="20" t="n">
        <v>3.91505876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493.26016751</v>
      </c>
      <c r="F23" s="20" t="n">
        <v>4.34406581</v>
      </c>
      <c r="G23" s="18" t="n">
        <v>488.82774751</v>
      </c>
      <c r="H23" s="20" t="n">
        <v>11.71744915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529.93007464</v>
      </c>
      <c r="F24" s="20" t="n">
        <v>3.58747727</v>
      </c>
      <c r="G24" s="18" t="n">
        <v>538.56528938</v>
      </c>
      <c r="H24" s="20" t="n">
        <v>7.46123314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521.13535116</v>
      </c>
      <c r="F25" s="20" t="n">
        <v>4.00380172</v>
      </c>
      <c r="G25" s="18" t="n">
        <v>532.25601169</v>
      </c>
      <c r="H25" s="20" t="n">
        <v>10.24086875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476.56197604</v>
      </c>
      <c r="F26" s="20" t="n">
        <v>9.77248595</v>
      </c>
      <c r="G26" s="18" t="n">
        <v>482.76321085</v>
      </c>
      <c r="H26" s="20" t="n">
        <v>1.94165921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476.81497392</v>
      </c>
      <c r="F27" s="20" t="n">
        <v>1.49330814</v>
      </c>
      <c r="G27" s="18" t="n">
        <v>498.81563284</v>
      </c>
      <c r="H27" s="20" t="n">
        <v>1.95213774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404.47644398</v>
      </c>
      <c r="F28" s="20" t="n">
        <v>2.45375422</v>
      </c>
      <c r="G28" s="18" t="n">
        <v>427.33879245</v>
      </c>
      <c r="H28" s="20" t="n">
        <v>8.024895880000001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522.70001235</v>
      </c>
      <c r="F29" s="20" t="n">
        <v>19.85884839</v>
      </c>
      <c r="G29" s="18" t="n">
        <v>513.68298435</v>
      </c>
      <c r="H29" s="20" t="n">
        <v>4.42762194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493.7179309</v>
      </c>
      <c r="F30" s="20" t="n">
        <v>5.81605655</v>
      </c>
      <c r="G30" s="18" t="n">
        <v>498.66864926</v>
      </c>
      <c r="H30" s="20" t="n">
        <v>3.70152011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496.11594704</v>
      </c>
      <c r="F31" s="20" t="n">
        <v>4.98104422</v>
      </c>
      <c r="G31" s="18" t="n">
        <v>503.28140207</v>
      </c>
      <c r="H31" s="20" t="n">
        <v>2.31890522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514.45947152</v>
      </c>
      <c r="F32" s="20" t="n">
        <v>12.64227182</v>
      </c>
      <c r="G32" s="18" t="n">
        <v>504.09114872</v>
      </c>
      <c r="H32" s="20" t="n">
        <v>2.46004423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489.90953718</v>
      </c>
      <c r="F33" s="20" t="n">
        <v>2.78965847</v>
      </c>
      <c r="G33" s="18" t="n">
        <v>504.90563103</v>
      </c>
      <c r="H33" s="20" t="n">
        <v>16.28595215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423.7170397</v>
      </c>
      <c r="F34" s="20" t="n">
        <v>31.75689611</v>
      </c>
      <c r="G34" s="18" t="n">
        <v>475.74342194</v>
      </c>
      <c r="H34" s="20" t="n">
        <v>2.61994365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504.25707513</v>
      </c>
      <c r="F35" s="20" t="n">
        <v>4.72853644</v>
      </c>
      <c r="G35" s="18" t="n">
        <v>512.63299796</v>
      </c>
      <c r="H35" s="20" t="n">
        <v>1.36800826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477.09432248</v>
      </c>
      <c r="F36" s="20" t="n">
        <v>2.51506377</v>
      </c>
      <c r="G36" s="18" t="n">
        <v>503.66250374</v>
      </c>
      <c r="H36" s="20" t="n">
        <v>4.45711672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493.82206955</v>
      </c>
      <c r="F37" s="20" t="n">
        <v>10.93895306</v>
      </c>
      <c r="G37" s="18" t="n">
        <v>493.93356185</v>
      </c>
      <c r="H37" s="20" t="n">
        <v>3.34226036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513.34630559</v>
      </c>
      <c r="F38" s="20" t="n">
        <v>7.65852156</v>
      </c>
      <c r="G38" s="18" t="n">
        <v>523.76702037</v>
      </c>
      <c r="H38" s="20" t="n">
        <v>4.2102858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421.02577009</v>
      </c>
      <c r="F39" s="20" t="n">
        <v>4.26764314</v>
      </c>
      <c r="G39" s="18" t="n">
        <v>406.73109086</v>
      </c>
      <c r="H39" s="20" t="n">
        <v>11.83339668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494.12985983</v>
      </c>
      <c r="F40" s="20" t="n">
        <v>6.99148103</v>
      </c>
      <c r="G40" s="18" t="n">
        <v>493.48751531</v>
      </c>
      <c r="H40" s="20" t="n">
        <v>3.63498157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456.42212336</v>
      </c>
      <c r="F41" s="20" t="n">
        <v>9.195128629999999</v>
      </c>
      <c r="G41" s="18" t="n">
        <v>473.28372627</v>
      </c>
      <c r="H41" s="20" t="n">
        <v>3.40377633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415.04546926</v>
      </c>
      <c r="F44" s="20" t="n">
        <v>6.58105855</v>
      </c>
      <c r="G44" s="18" t="n">
        <v>411.85036694</v>
      </c>
      <c r="H44" s="20" t="n">
        <v>3.70475812</v>
      </c>
      <c r="I44" s="18" t="s">
        <v>404</v>
      </c>
      <c r="J44" s="20" t="s">
        <v>404</v>
      </c>
      <c r="K44" s="18" t="s">
        <v>404</v>
      </c>
      <c r="L44" s="20" t="s">
        <v>404</v>
      </c>
      <c r="M44" s="18" t="s">
        <v>404</v>
      </c>
      <c r="N44" s="20" t="s">
        <v>404</v>
      </c>
      <c r="O44" s="18" t="s">
        <v>404</v>
      </c>
      <c r="P44" s="20" t="s">
        <v>404</v>
      </c>
      <c r="Q44" s="18" t="n">
        <v>410.03131726</v>
      </c>
      <c r="R44" s="20" t="n">
        <v>17.85827882</v>
      </c>
    </row>
    <row r="45" spans="1:18">
      <c r="A45" s="15" t="s">
        <v>442</v>
      </c>
      <c r="B45" s="17" t="n">
        <v>5519</v>
      </c>
      <c r="C45" s="18">
        <f>(0.0/B45*100)</f>
        <v/>
      </c>
      <c r="D45" s="19" t="n">
        <v>5519</v>
      </c>
      <c r="E45" s="18" t="n">
        <v>358.4355721</v>
      </c>
      <c r="F45" s="20" t="n">
        <v>3.3421889</v>
      </c>
      <c r="G45" s="18" t="n">
        <v>366.44636337</v>
      </c>
      <c r="H45" s="20" t="n">
        <v>10.78714524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369.7176805</v>
      </c>
      <c r="F46" s="20" t="n">
        <v>3.77213373</v>
      </c>
      <c r="G46" s="18" t="n">
        <v>417.35230438</v>
      </c>
      <c r="H46" s="20" t="n">
        <v>6.53996529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438.05955329</v>
      </c>
      <c r="F47" s="20" t="n">
        <v>37.55443761</v>
      </c>
      <c r="G47" s="18" t="n">
        <v>441.27063999</v>
      </c>
      <c r="H47" s="20" t="n">
        <v>4.05001774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527.13789103</v>
      </c>
      <c r="F48" s="20" t="n">
        <v>6.80695505</v>
      </c>
      <c r="G48" s="18" t="n">
        <v>546.38217832</v>
      </c>
      <c r="H48" s="20" t="n">
        <v>11.55645389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404.97993326</v>
      </c>
      <c r="F49" s="20" t="n">
        <v>3.61240683</v>
      </c>
      <c r="G49" s="18" t="n">
        <v>428.42224941</v>
      </c>
      <c r="H49" s="20" t="n">
        <v>9.226415469999999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380.07136188</v>
      </c>
      <c r="F50" s="20" t="n">
        <v>2.88926801</v>
      </c>
      <c r="G50" s="18" t="n">
        <v>433.16337517</v>
      </c>
      <c r="H50" s="20" t="n">
        <v>5.87983547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400.83795459</v>
      </c>
      <c r="F51" s="20" t="n">
        <v>2.59377428</v>
      </c>
      <c r="G51" s="18" t="n">
        <v>396.90220094</v>
      </c>
      <c r="H51" s="20" t="n">
        <v>6.61603833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458.41667485</v>
      </c>
      <c r="F52" s="20" t="n">
        <v>8.75840369</v>
      </c>
      <c r="G52" s="18" t="n">
        <v>465.78780192</v>
      </c>
      <c r="H52" s="20" t="n">
        <v>3.44565686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427.46675665</v>
      </c>
      <c r="F53" s="20" t="n">
        <v>1.73830641</v>
      </c>
      <c r="G53" s="18" t="n">
        <v>496.68028569</v>
      </c>
      <c r="H53" s="20" t="n">
        <v>4.1533039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318.35235064</v>
      </c>
      <c r="F54" s="20" t="n">
        <v>3.5044978</v>
      </c>
      <c r="G54" s="18" t="n">
        <v>357.51406431</v>
      </c>
      <c r="H54" s="20" t="n">
        <v>6.83056587</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392.34165224</v>
      </c>
      <c r="F55" s="20" t="n">
        <v>13.95796006</v>
      </c>
      <c r="G55" s="18" t="n">
        <v>404.89505022</v>
      </c>
      <c r="H55" s="20" t="n">
        <v>3.39593493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558.24059367</v>
      </c>
      <c r="F56" s="20" t="n">
        <v>7.87424709</v>
      </c>
      <c r="G56" s="18" t="n">
        <v>544.41780609</v>
      </c>
      <c r="H56" s="20" t="n">
        <v>4.38630757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383.91433053</v>
      </c>
      <c r="F57" s="20" t="n">
        <v>4.86350105</v>
      </c>
      <c r="G57" s="18" t="n">
        <v>389.95694054</v>
      </c>
      <c r="H57" s="20" t="n">
        <v>6.64440333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377.21591468</v>
      </c>
      <c r="F58" s="20" t="n">
        <v>2.98522435</v>
      </c>
      <c r="G58" s="18" t="n">
        <v>409.72824603</v>
      </c>
      <c r="H58" s="20" t="n">
        <v>10.44203548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360.73696929</v>
      </c>
      <c r="F59" s="20" t="n">
        <v>1.87261007</v>
      </c>
      <c r="G59" s="18" t="n">
        <v>364.58746705</v>
      </c>
      <c r="H59" s="20" t="n">
        <v>3.51482334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373.5749533</v>
      </c>
      <c r="F60" s="20" t="n">
        <v>5.66980823</v>
      </c>
      <c r="G60" s="18" t="n">
        <v>424.65091359</v>
      </c>
      <c r="H60" s="20" t="n">
        <v>5.72589836</v>
      </c>
      <c r="I60" s="18" t="s">
        <v>404</v>
      </c>
      <c r="J60" s="20" t="s">
        <v>404</v>
      </c>
      <c r="K60" s="18" t="s">
        <v>404</v>
      </c>
      <c r="L60" s="20" t="s">
        <v>404</v>
      </c>
      <c r="M60" s="18" t="s">
        <v>404</v>
      </c>
      <c r="N60" s="20" t="s">
        <v>404</v>
      </c>
      <c r="O60" s="18" t="s">
        <v>404</v>
      </c>
      <c r="P60" s="20" t="s">
        <v>404</v>
      </c>
      <c r="Q60" s="18" t="n">
        <v>353.86850892</v>
      </c>
      <c r="R60" s="20" t="n">
        <v>16.73365838</v>
      </c>
    </row>
    <row r="61" spans="1:18">
      <c r="A61" s="15" t="s">
        <v>458</v>
      </c>
      <c r="B61" s="17" t="n">
        <v>6525</v>
      </c>
      <c r="C61" s="18">
        <f>(0.0/B61*100)</f>
        <v/>
      </c>
      <c r="D61" s="19" t="n">
        <v>6525</v>
      </c>
      <c r="E61" s="18" t="n">
        <v>453.82568028</v>
      </c>
      <c r="F61" s="20" t="n">
        <v>8.62149001</v>
      </c>
      <c r="G61" s="18" t="n">
        <v>478.51738814</v>
      </c>
      <c r="H61" s="20" t="n">
        <v>2.33987903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560.17869154</v>
      </c>
      <c r="F62" s="20" t="n">
        <v>3.53568869</v>
      </c>
      <c r="G62" s="18" t="n">
        <v>541.99034198</v>
      </c>
      <c r="H62" s="20" t="n">
        <v>1.24690466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373.84155445</v>
      </c>
      <c r="F63" s="20" t="n">
        <v>3.11140618</v>
      </c>
      <c r="G63" s="18" t="n">
        <v>368.15106867</v>
      </c>
      <c r="H63" s="20" t="n">
        <v>1.68656307</v>
      </c>
      <c r="I63" s="18" t="s">
        <v>404</v>
      </c>
      <c r="J63" s="20" t="s">
        <v>404</v>
      </c>
      <c r="K63" s="18" t="s">
        <v>404</v>
      </c>
      <c r="L63" s="20" t="s">
        <v>404</v>
      </c>
      <c r="M63" s="18" t="s">
        <v>404</v>
      </c>
      <c r="N63" s="20" t="s">
        <v>404</v>
      </c>
      <c r="O63" s="18" t="s">
        <v>404</v>
      </c>
      <c r="P63" s="20" t="s">
        <v>404</v>
      </c>
      <c r="Q63" s="18" t="n">
        <v>388.34863108</v>
      </c>
      <c r="R63" s="20" t="n">
        <v>6.94361615</v>
      </c>
    </row>
    <row r="64" spans="1:18">
      <c r="A64" s="15" t="s">
        <v>461</v>
      </c>
      <c r="B64" s="17" t="n">
        <v>3634</v>
      </c>
      <c r="C64" s="18">
        <f>(27.0/B64*100)</f>
        <v/>
      </c>
      <c r="D64" s="19" t="n">
        <v>3607</v>
      </c>
      <c r="E64" s="18" t="n">
        <v>456.04560359</v>
      </c>
      <c r="F64" s="20" t="n">
        <v>2.24978845</v>
      </c>
      <c r="G64" s="18" t="n">
        <v>524.84936902</v>
      </c>
      <c r="H64" s="20" t="n">
        <v>2.61127559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408.06369215</v>
      </c>
      <c r="F65" s="20" t="n">
        <v>6.86821216</v>
      </c>
      <c r="G65" s="18" t="n">
        <v>422.5130632</v>
      </c>
      <c r="H65" s="20" t="n">
        <v>2.810879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440.16128031</v>
      </c>
      <c r="F66" s="20" t="n">
        <v>6.43750675</v>
      </c>
      <c r="G66" s="18" t="n">
        <v>416.82791454</v>
      </c>
      <c r="H66" s="20" t="n">
        <v>1.47581437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375.18147996</v>
      </c>
      <c r="F67" s="20" t="n">
        <v>3.28005178</v>
      </c>
      <c r="G67" s="18" t="n">
        <v>408.19482068</v>
      </c>
      <c r="H67" s="20" t="n">
        <v>5.05040401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377.65820241</v>
      </c>
      <c r="F68" s="20" t="n">
        <v>2.46156542</v>
      </c>
      <c r="G68" s="18" t="n">
        <v>407.15722805</v>
      </c>
      <c r="H68" s="20" t="n">
        <v>1.31972933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443.56921374</v>
      </c>
      <c r="F69" s="20" t="n">
        <v>4.40424139</v>
      </c>
      <c r="G69" s="18" t="n">
        <v>445.66865652</v>
      </c>
      <c r="H69" s="20" t="n">
        <v>9.39823361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480.24757999</v>
      </c>
      <c r="F70" s="20" t="n">
        <v>14.32468948</v>
      </c>
      <c r="G70" s="18" t="n">
        <v>494.61844928</v>
      </c>
      <c r="H70" s="20" t="n">
        <v>3.04558939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552.12123007</v>
      </c>
      <c r="F71" s="20" t="n">
        <v>1.8899115</v>
      </c>
      <c r="G71" s="18" t="n">
        <v>581.58976353</v>
      </c>
      <c r="H71" s="20" t="n">
        <v>1.90448206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545.24430379</v>
      </c>
      <c r="F72" s="20" t="n">
        <v>4.90448597</v>
      </c>
      <c r="G72" s="18" t="n">
        <v>539.11094839</v>
      </c>
      <c r="H72" s="20" t="n">
        <v>6.21974242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400.82174974</v>
      </c>
      <c r="F73" s="20" t="n">
        <v>8.01908695</v>
      </c>
      <c r="G73" s="18" t="n">
        <v>419.25682935</v>
      </c>
      <c r="H73" s="20" t="n">
        <v>3.70903215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410.70993959</v>
      </c>
      <c r="F74" s="20" t="n">
        <v>1.41436851</v>
      </c>
      <c r="G74" s="18" t="n">
        <v>476.16865783</v>
      </c>
      <c r="H74" s="20" t="n">
        <v>5.47653001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366.86278538</v>
      </c>
      <c r="F75" s="20" t="n">
        <v>3.95536263</v>
      </c>
      <c r="G75" s="18" t="n">
        <v>377.03720789</v>
      </c>
      <c r="H75" s="20" t="n">
        <v>9.52905511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390.849605</v>
      </c>
      <c r="F76" s="20" t="n">
        <v>4.32283944</v>
      </c>
      <c r="G76" s="18" t="n">
        <v>463.41707918</v>
      </c>
      <c r="H76" s="20" t="n">
        <v>4.20262047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409.59115753</v>
      </c>
      <c r="F77" s="20" t="n">
        <v>2.62468697</v>
      </c>
      <c r="G77" s="18" t="n">
        <v>496.24915959</v>
      </c>
      <c r="H77" s="20" t="n">
        <v>8.671154939999999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494.62063787</v>
      </c>
      <c r="F78" s="20" t="n">
        <v>4.84201285</v>
      </c>
      <c r="G78" s="18" t="n">
        <v>494.02563711</v>
      </c>
      <c r="H78" s="20" t="n">
        <v>13.01283942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437.14551388</v>
      </c>
      <c r="F79" s="20" t="n">
        <v>9.32164214</v>
      </c>
      <c r="G79" s="18" t="n">
        <v>485.29232545</v>
      </c>
      <c r="H79" s="20" t="n">
        <v>9.8439637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461.79400914</v>
      </c>
      <c r="F80" s="20" t="n">
        <v>15.70023423</v>
      </c>
      <c r="G80" s="18" t="n">
        <v>459.5629956</v>
      </c>
      <c r="H80" s="20" t="n">
        <v>4.7145745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442.56110838</v>
      </c>
      <c r="F81" s="20" t="n">
        <v>3.23968255</v>
      </c>
      <c r="G81" s="18" t="n">
        <v>467.14990676</v>
      </c>
      <c r="H81" s="20" t="n">
        <v>10.91090567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494.52453897</v>
      </c>
      <c r="F7" s="20" t="n">
        <v>1.72495959</v>
      </c>
      <c r="G7" s="18" t="n">
        <v>497.55431012</v>
      </c>
      <c r="H7" s="20" t="n">
        <v>14.35159046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496.27355908</v>
      </c>
      <c r="F8" s="20" t="n">
        <v>2.93955309</v>
      </c>
      <c r="G8" s="18" t="n">
        <v>516.07349168</v>
      </c>
      <c r="H8" s="20" t="n">
        <v>27.05760294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510.16692641</v>
      </c>
      <c r="F9" s="20" t="n">
        <v>2.46212892</v>
      </c>
      <c r="G9" s="18" t="n">
        <v>448.5345828</v>
      </c>
      <c r="H9" s="20" t="n">
        <v>23.13331725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516.44056788</v>
      </c>
      <c r="F10" s="20" t="n">
        <v>2.48021376</v>
      </c>
      <c r="G10" s="18" t="n">
        <v>521.49709366</v>
      </c>
      <c r="H10" s="20" t="n">
        <v>18.38081258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422.87932952</v>
      </c>
      <c r="F11" s="20" t="n">
        <v>2.66619362</v>
      </c>
      <c r="G11" s="18" t="n">
        <v>455.43095835</v>
      </c>
      <c r="H11" s="20" t="n">
        <v>8.795520120000001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492.19338175</v>
      </c>
      <c r="F12" s="20" t="n">
        <v>2.41627749</v>
      </c>
      <c r="G12" s="18" t="n">
        <v>516.64264828</v>
      </c>
      <c r="H12" s="20" t="n">
        <v>44.82182574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510.57065155</v>
      </c>
      <c r="F13" s="20" t="n">
        <v>2.45963044</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519.78071382</v>
      </c>
      <c r="F14" s="20" t="n">
        <v>2.13771822</v>
      </c>
      <c r="G14" s="18" t="n">
        <v>512.66726517</v>
      </c>
      <c r="H14" s="20" t="n">
        <v>8.638598829999999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511.09798797</v>
      </c>
      <c r="F15" s="20" t="n">
        <v>2.31413575</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495.0612516</v>
      </c>
      <c r="F16" s="20" t="n">
        <v>2.34595418</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504.58726087</v>
      </c>
      <c r="F17" s="20" t="n">
        <v>3.45351314</v>
      </c>
      <c r="G17" s="18" t="n">
        <v>526.8607025699999</v>
      </c>
      <c r="H17" s="20" t="n">
        <v>26.80827771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453.62985087</v>
      </c>
      <c r="F18" s="20" t="n">
        <v>3.75358545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477.23879936</v>
      </c>
      <c r="F19" s="20" t="n">
        <v>2.78178683</v>
      </c>
      <c r="G19" s="18" t="n">
        <v>459.67395053</v>
      </c>
      <c r="H19" s="20" t="n">
        <v>10.59469143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488.23987848</v>
      </c>
      <c r="F20" s="20" t="n">
        <v>1.97167624</v>
      </c>
      <c r="G20" s="18" t="s">
        <v>404</v>
      </c>
      <c r="H20" s="20" t="s">
        <v>404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504.32818482</v>
      </c>
      <c r="F21" s="20" t="n">
        <v>2.19565997</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469.30516679</v>
      </c>
      <c r="F22" s="20" t="n">
        <v>3.74083931</v>
      </c>
      <c r="G22" s="18" t="n">
        <v>482.28383607</v>
      </c>
      <c r="H22" s="20" t="n">
        <v>15.91718071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492.31502179</v>
      </c>
      <c r="F23" s="20" t="n">
        <v>3.40759113</v>
      </c>
      <c r="G23" s="18" t="n">
        <v>514.24245735</v>
      </c>
      <c r="H23" s="20" t="n">
        <v>11.44793655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531.67173769</v>
      </c>
      <c r="F24" s="20" t="n">
        <v>3.02941271</v>
      </c>
      <c r="G24" s="18" t="n">
        <v>628.77860403</v>
      </c>
      <c r="H24" s="20" t="n">
        <v>6.44627381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523.12190928</v>
      </c>
      <c r="F25" s="20" t="n">
        <v>3.86762186</v>
      </c>
      <c r="G25" s="18" t="n">
        <v>550.67982823</v>
      </c>
      <c r="H25" s="20" t="n">
        <v>27.31399593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482.6893339</v>
      </c>
      <c r="F26" s="20" t="n">
        <v>1.93132289</v>
      </c>
      <c r="G26" s="18" t="n">
        <v>479.40590948</v>
      </c>
      <c r="H26" s="20" t="n">
        <v>7.55688502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485.76537945</v>
      </c>
      <c r="F27" s="20" t="n">
        <v>1.27130175</v>
      </c>
      <c r="G27" s="18" t="n">
        <v>487.35977777</v>
      </c>
      <c r="H27" s="20" t="n">
        <v>15.1419724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408.02347775</v>
      </c>
      <c r="F28" s="20" t="n">
        <v>2.24085932</v>
      </c>
      <c r="G28" s="18" t="s">
        <v>404</v>
      </c>
      <c r="H28" s="20" t="s">
        <v>404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515.6309159</v>
      </c>
      <c r="F29" s="20" t="n">
        <v>4.33993052</v>
      </c>
      <c r="G29" s="18" t="n">
        <v>451.52965125</v>
      </c>
      <c r="H29" s="20" t="n">
        <v>27.00563123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497.22812604</v>
      </c>
      <c r="F30" s="20" t="n">
        <v>2.68007879</v>
      </c>
      <c r="G30" s="18" t="n">
        <v>476.30952056</v>
      </c>
      <c r="H30" s="20" t="n">
        <v>9.94932682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501.43402216</v>
      </c>
      <c r="F31" s="20" t="n">
        <v>2.18088461</v>
      </c>
      <c r="G31" s="18" t="n">
        <v>533.29579287</v>
      </c>
      <c r="H31" s="20" t="n">
        <v>9.732158889999999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504.42371253</v>
      </c>
      <c r="F32" s="20" t="n">
        <v>2.39968569</v>
      </c>
      <c r="G32" s="18" t="n">
        <v>511.11838767</v>
      </c>
      <c r="H32" s="20" t="n">
        <v>7.24484765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491.12829816</v>
      </c>
      <c r="F33" s="20" t="n">
        <v>2.47528972</v>
      </c>
      <c r="G33" s="18" t="s">
        <v>404</v>
      </c>
      <c r="H33" s="20" t="s">
        <v>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473.30765047</v>
      </c>
      <c r="F34" s="20" t="n">
        <v>2.93528941</v>
      </c>
      <c r="G34" s="18" t="n">
        <v>494.57716774</v>
      </c>
      <c r="H34" s="20" t="n">
        <v>14.1096384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511.43168727</v>
      </c>
      <c r="F35" s="20" t="n">
        <v>1.29120477</v>
      </c>
      <c r="G35" s="18" t="n">
        <v>559.88176489</v>
      </c>
      <c r="H35" s="20" t="n">
        <v>8.25414252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485.88650624</v>
      </c>
      <c r="F36" s="20" t="n">
        <v>2.15536722</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493.98007505</v>
      </c>
      <c r="F37" s="20" t="n">
        <v>3.18636644</v>
      </c>
      <c r="G37" s="18" t="n">
        <v>491.17153333</v>
      </c>
      <c r="H37" s="20" t="n">
        <v>15.08107096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521.5233758000001</v>
      </c>
      <c r="F38" s="20" t="n">
        <v>3.03270665</v>
      </c>
      <c r="G38" s="18" t="n">
        <v>478.86852111</v>
      </c>
      <c r="H38" s="20" t="n">
        <v>20.6221883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420.45397969</v>
      </c>
      <c r="F39" s="20" t="n">
        <v>4.12888277</v>
      </c>
      <c r="G39" s="18" t="s">
        <v>404</v>
      </c>
      <c r="H39" s="20" t="s">
        <v>404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494.06706983</v>
      </c>
      <c r="F40" s="20" t="n">
        <v>3.08414994</v>
      </c>
      <c r="G40" s="18" t="n">
        <v>445.37968054</v>
      </c>
      <c r="H40" s="20" t="n">
        <v>12.42584521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469.883056</v>
      </c>
      <c r="F41" s="20" t="n">
        <v>3.15041443</v>
      </c>
      <c r="G41" s="18" t="n">
        <v>527.68943616</v>
      </c>
      <c r="H41" s="20" t="n">
        <v>10.21401861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413.77815648</v>
      </c>
      <c r="F44" s="20" t="n">
        <v>3.82255506</v>
      </c>
      <c r="G44" s="18" t="n">
        <v>406.08296243</v>
      </c>
      <c r="H44" s="20" t="n">
        <v>9.744648059999999</v>
      </c>
      <c r="I44" s="18" t="s">
        <v>404</v>
      </c>
      <c r="J44" s="20" t="s">
        <v>404</v>
      </c>
      <c r="K44" s="18" t="s">
        <v>404</v>
      </c>
      <c r="L44" s="20" t="s">
        <v>404</v>
      </c>
      <c r="M44" s="18" t="s">
        <v>404</v>
      </c>
      <c r="N44" s="20" t="s">
        <v>404</v>
      </c>
      <c r="O44" s="18" t="s">
        <v>404</v>
      </c>
      <c r="P44" s="20" t="s">
        <v>404</v>
      </c>
      <c r="Q44" s="18" t="n">
        <v>410.03131726</v>
      </c>
      <c r="R44" s="20" t="n">
        <v>17.85827882</v>
      </c>
    </row>
    <row r="45" spans="1:18">
      <c r="A45" s="15" t="s">
        <v>442</v>
      </c>
      <c r="B45" s="17" t="n">
        <v>5519</v>
      </c>
      <c r="C45" s="18">
        <f>(0.0/B45*100)</f>
        <v/>
      </c>
      <c r="D45" s="19" t="n">
        <v>5519</v>
      </c>
      <c r="E45" s="18" t="n">
        <v>359.68555481</v>
      </c>
      <c r="F45" s="20" t="n">
        <v>2.95829829</v>
      </c>
      <c r="G45" s="18" t="s">
        <v>404</v>
      </c>
      <c r="H45" s="20" t="s">
        <v>404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381.05808295</v>
      </c>
      <c r="F46" s="20" t="n">
        <v>3.4134753</v>
      </c>
      <c r="G46" s="18" t="s">
        <v>404</v>
      </c>
      <c r="H46" s="20" t="s">
        <v>404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445.2190069</v>
      </c>
      <c r="F47" s="20" t="n">
        <v>3.96243922</v>
      </c>
      <c r="G47" s="18" t="n">
        <v>396.77297004</v>
      </c>
      <c r="H47" s="20" t="n">
        <v>17.5681091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530.14558226</v>
      </c>
      <c r="F48" s="20" t="n">
        <v>5.13572581</v>
      </c>
      <c r="G48" s="18" t="n">
        <v>560.74317578</v>
      </c>
      <c r="H48" s="20" t="n">
        <v>24.17029957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408.89530467</v>
      </c>
      <c r="F49" s="20" t="n">
        <v>3.09526461</v>
      </c>
      <c r="G49" s="18" t="n">
        <v>377.6423</v>
      </c>
      <c r="H49" s="20" t="n">
        <v>24.06664379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391.56574269</v>
      </c>
      <c r="F50" s="20" t="n">
        <v>2.61550339</v>
      </c>
      <c r="G50" s="18" t="n">
        <v>411.81038728</v>
      </c>
      <c r="H50" s="20" t="n">
        <v>18.89064412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400.25337307</v>
      </c>
      <c r="F51" s="20" t="n">
        <v>2.4652548</v>
      </c>
      <c r="G51" s="18" t="s">
        <v>404</v>
      </c>
      <c r="H51" s="20" t="s">
        <v>404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464.73309918</v>
      </c>
      <c r="F52" s="20" t="n">
        <v>2.94953499</v>
      </c>
      <c r="G52" s="18" t="n">
        <v>449.38165663</v>
      </c>
      <c r="H52" s="20" t="n">
        <v>12.00573143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436.86812885</v>
      </c>
      <c r="F53" s="20" t="n">
        <v>1.72636255</v>
      </c>
      <c r="G53" s="18" t="n">
        <v>469.66725099</v>
      </c>
      <c r="H53" s="20" t="n">
        <v>13.64458527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327.72723662</v>
      </c>
      <c r="F54" s="20" t="n">
        <v>2.8269108</v>
      </c>
      <c r="G54" s="18" t="n">
        <v>256.07059708</v>
      </c>
      <c r="H54" s="20" t="n">
        <v>22.76230402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402.94532187</v>
      </c>
      <c r="F55" s="20" t="n">
        <v>2.87912113</v>
      </c>
      <c r="G55" s="18" t="n">
        <v>434.78480183</v>
      </c>
      <c r="H55" s="20" t="n">
        <v>9.8705119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553.75404382</v>
      </c>
      <c r="F56" s="20" t="n">
        <v>4.30780639</v>
      </c>
      <c r="G56" s="18" t="n">
        <v>536.42722945</v>
      </c>
      <c r="H56" s="20" t="n">
        <v>7.70530624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386.06046431</v>
      </c>
      <c r="F57" s="20" t="n">
        <v>3.1176267</v>
      </c>
      <c r="G57" s="18" t="n">
        <v>389.02186906</v>
      </c>
      <c r="H57" s="20" t="n">
        <v>15.39222721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379.58886066</v>
      </c>
      <c r="F58" s="20" t="n">
        <v>2.62875677</v>
      </c>
      <c r="G58" s="18" t="n">
        <v>437.81697912</v>
      </c>
      <c r="H58" s="20" t="n">
        <v>24.6499726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362.01312551</v>
      </c>
      <c r="F59" s="20" t="n">
        <v>1.66079725</v>
      </c>
      <c r="G59" s="18" t="n">
        <v>312.06932311</v>
      </c>
      <c r="H59" s="20" t="n">
        <v>15.44432644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398.91441238</v>
      </c>
      <c r="F60" s="20" t="n">
        <v>4.1310327</v>
      </c>
      <c r="G60" s="18" t="n">
        <v>396.20619781</v>
      </c>
      <c r="H60" s="20" t="n">
        <v>12.20047779</v>
      </c>
      <c r="I60" s="18" t="s">
        <v>404</v>
      </c>
      <c r="J60" s="20" t="s">
        <v>404</v>
      </c>
      <c r="K60" s="18" t="s">
        <v>404</v>
      </c>
      <c r="L60" s="20" t="s">
        <v>404</v>
      </c>
      <c r="M60" s="18" t="s">
        <v>404</v>
      </c>
      <c r="N60" s="20" t="s">
        <v>404</v>
      </c>
      <c r="O60" s="18" t="s">
        <v>404</v>
      </c>
      <c r="P60" s="20" t="s">
        <v>404</v>
      </c>
      <c r="Q60" s="18" t="n">
        <v>353.86850892</v>
      </c>
      <c r="R60" s="20" t="n">
        <v>16.73365838</v>
      </c>
    </row>
    <row r="61" spans="1:18">
      <c r="A61" s="15" t="s">
        <v>458</v>
      </c>
      <c r="B61" s="17" t="n">
        <v>6525</v>
      </c>
      <c r="C61" s="18">
        <f>(0.0/B61*100)</f>
        <v/>
      </c>
      <c r="D61" s="19" t="n">
        <v>6525</v>
      </c>
      <c r="E61" s="18" t="n">
        <v>478.53205035</v>
      </c>
      <c r="F61" s="20" t="n">
        <v>2.40712919</v>
      </c>
      <c r="G61" s="18" t="n">
        <v>470.43278865</v>
      </c>
      <c r="H61" s="20" t="n">
        <v>25.42642352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542.61399345</v>
      </c>
      <c r="F62" s="20" t="n">
        <v>1.23105025</v>
      </c>
      <c r="G62" s="18" t="n">
        <v>555.24398157</v>
      </c>
      <c r="H62" s="20" t="n">
        <v>3.88261585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365.6736281</v>
      </c>
      <c r="F63" s="20" t="n">
        <v>1.89419098</v>
      </c>
      <c r="G63" s="18" t="n">
        <v>378.59728454</v>
      </c>
      <c r="H63" s="20" t="n">
        <v>2.71930971</v>
      </c>
      <c r="I63" s="18" t="s">
        <v>404</v>
      </c>
      <c r="J63" s="20" t="s">
        <v>404</v>
      </c>
      <c r="K63" s="18" t="s">
        <v>404</v>
      </c>
      <c r="L63" s="20" t="s">
        <v>404</v>
      </c>
      <c r="M63" s="18" t="s">
        <v>404</v>
      </c>
      <c r="N63" s="20" t="s">
        <v>404</v>
      </c>
      <c r="O63" s="18" t="s">
        <v>404</v>
      </c>
      <c r="P63" s="20" t="s">
        <v>404</v>
      </c>
      <c r="Q63" s="18" t="n">
        <v>388.34863108</v>
      </c>
      <c r="R63" s="20" t="n">
        <v>6.94361615</v>
      </c>
    </row>
    <row r="64" spans="1:18">
      <c r="A64" s="15" t="s">
        <v>461</v>
      </c>
      <c r="B64" s="17" t="n">
        <v>3634</v>
      </c>
      <c r="C64" s="18">
        <f>(27.0/B64*100)</f>
        <v/>
      </c>
      <c r="D64" s="19" t="n">
        <v>3607</v>
      </c>
      <c r="E64" s="18" t="n">
        <v>478.40181483</v>
      </c>
      <c r="F64" s="20" t="n">
        <v>1.73521762</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419.80714159</v>
      </c>
      <c r="F65" s="20" t="n">
        <v>2.4651187</v>
      </c>
      <c r="G65" s="18" t="n">
        <v>416.38932518</v>
      </c>
      <c r="H65" s="20" t="n">
        <v>15.28048117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418.96221402</v>
      </c>
      <c r="F66" s="20" t="n">
        <v>1.49276702</v>
      </c>
      <c r="G66" s="18" t="n">
        <v>365.75396339</v>
      </c>
      <c r="H66" s="20" t="n">
        <v>11.22072191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386.95857466</v>
      </c>
      <c r="F67" s="20" t="n">
        <v>2.75963818</v>
      </c>
      <c r="G67" s="18" t="n">
        <v>355.81701654</v>
      </c>
      <c r="H67" s="20" t="n">
        <v>19.98803499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402.40185682</v>
      </c>
      <c r="F68" s="20" t="n">
        <v>1.35623148</v>
      </c>
      <c r="G68" s="18" t="n">
        <v>402.37458173</v>
      </c>
      <c r="H68" s="20" t="n">
        <v>5.25101504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444.17992418</v>
      </c>
      <c r="F69" s="20" t="n">
        <v>3.86721443</v>
      </c>
      <c r="G69" s="18" t="n">
        <v>433.97068638</v>
      </c>
      <c r="H69" s="20" t="n">
        <v>23.18731042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493.7672744</v>
      </c>
      <c r="F70" s="20" t="n">
        <v>3.11597002</v>
      </c>
      <c r="G70" s="18" t="n">
        <v>536.9014341</v>
      </c>
      <c r="H70" s="20" t="n">
        <v>9.57037081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563.32665416</v>
      </c>
      <c r="F71" s="20" t="n">
        <v>1.44524331</v>
      </c>
      <c r="G71" s="18" t="n">
        <v>680.33027828</v>
      </c>
      <c r="H71" s="20" t="n">
        <v>17.17808731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531.40864128</v>
      </c>
      <c r="F72" s="20" t="n">
        <v>5.27371457</v>
      </c>
      <c r="G72" s="18" t="n">
        <v>552.71352115</v>
      </c>
      <c r="H72" s="20" t="n">
        <v>5.62083514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409.95701167</v>
      </c>
      <c r="F73" s="20" t="n">
        <v>4.22362274</v>
      </c>
      <c r="G73" s="18" t="n">
        <v>423.46681468</v>
      </c>
      <c r="H73" s="20" t="n">
        <v>4.88881782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415.36127036</v>
      </c>
      <c r="F74" s="20" t="n">
        <v>1.38733321</v>
      </c>
      <c r="G74" s="18" t="s">
        <v>404</v>
      </c>
      <c r="H74" s="20" t="s">
        <v>404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367.46501071</v>
      </c>
      <c r="F75" s="20" t="n">
        <v>3.7157447</v>
      </c>
      <c r="G75" s="18" t="n">
        <v>378.01478412</v>
      </c>
      <c r="H75" s="20" t="n">
        <v>17.28314398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428.58144766</v>
      </c>
      <c r="F76" s="20" t="n">
        <v>2.74477855</v>
      </c>
      <c r="G76" s="18" t="n">
        <v>442.41461896</v>
      </c>
      <c r="H76" s="20" t="n">
        <v>25.13120216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417.89290278</v>
      </c>
      <c r="F77" s="20" t="n">
        <v>2.50349468</v>
      </c>
      <c r="G77" s="18" t="n">
        <v>434.80796839</v>
      </c>
      <c r="H77" s="20" t="n">
        <v>12.44785967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494.12775422</v>
      </c>
      <c r="F78" s="20" t="n">
        <v>4.54900214</v>
      </c>
      <c r="G78" s="18" t="n">
        <v>511.29070848</v>
      </c>
      <c r="H78" s="20" t="n">
        <v>23.56795985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456.46231211</v>
      </c>
      <c r="F79" s="20" t="n">
        <v>6.97677165</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459.27574083</v>
      </c>
      <c r="F80" s="20" t="n">
        <v>4.20345691</v>
      </c>
      <c r="G80" s="18" t="n">
        <v>487.99387841</v>
      </c>
      <c r="H80" s="20" t="n">
        <v>30.96036539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445.37619049</v>
      </c>
      <c r="F81" s="20" t="n">
        <v>3.25239067</v>
      </c>
      <c r="G81" s="18" t="n">
        <v>485.41348945</v>
      </c>
      <c r="H81" s="20" t="n">
        <v>28.49610051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494.30363621</v>
      </c>
      <c r="F7" s="20" t="n">
        <v>1.72819046</v>
      </c>
      <c r="G7" s="18" t="n">
        <v>505.6118411</v>
      </c>
      <c r="H7" s="20" t="n">
        <v>8.55806007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496.78951227</v>
      </c>
      <c r="F8" s="20" t="n">
        <v>2.88925283</v>
      </c>
      <c r="G8" s="18" t="n">
        <v>493.24661462</v>
      </c>
      <c r="H8" s="20" t="n">
        <v>9.795232459999999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507.35083774</v>
      </c>
      <c r="F9" s="20" t="n">
        <v>4.16281413</v>
      </c>
      <c r="G9" s="18" t="n">
        <v>512.78486744</v>
      </c>
      <c r="H9" s="20" t="n">
        <v>5.29680967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516.48664132</v>
      </c>
      <c r="F10" s="20" t="n">
        <v>2.53043736</v>
      </c>
      <c r="G10" s="18" t="n">
        <v>516.0671188</v>
      </c>
      <c r="H10" s="20" t="n">
        <v>8.288855679999999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414.78477157</v>
      </c>
      <c r="F11" s="20" t="n">
        <v>4.22570631</v>
      </c>
      <c r="G11" s="18" t="n">
        <v>433.57626977</v>
      </c>
      <c r="H11" s="20" t="n">
        <v>5.11065595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492.64963339</v>
      </c>
      <c r="F12" s="20" t="n">
        <v>2.43699097</v>
      </c>
      <c r="G12" s="18" t="n">
        <v>463.82171942</v>
      </c>
      <c r="H12" s="20" t="n">
        <v>20.15416825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508.15502787</v>
      </c>
      <c r="F13" s="20" t="n">
        <v>2.74648695</v>
      </c>
      <c r="G13" s="18" t="n">
        <v>522.11022016</v>
      </c>
      <c r="H13" s="20" t="n">
        <v>5.83508891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520.89864069</v>
      </c>
      <c r="F14" s="20" t="n">
        <v>2.18471866</v>
      </c>
      <c r="G14" s="18" t="n">
        <v>506.23959605</v>
      </c>
      <c r="H14" s="20" t="n">
        <v>8.73744344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509.12506999</v>
      </c>
      <c r="F15" s="20" t="n">
        <v>2.41473982</v>
      </c>
      <c r="G15" s="18" t="n">
        <v>541.56107878</v>
      </c>
      <c r="H15" s="20" t="n">
        <v>9.543337859999999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496.3249816</v>
      </c>
      <c r="F16" s="20" t="n">
        <v>2.31731476</v>
      </c>
      <c r="G16" s="18" t="n">
        <v>412.5278158</v>
      </c>
      <c r="H16" s="20" t="n">
        <v>22.80826858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504.96626011</v>
      </c>
      <c r="F17" s="20" t="n">
        <v>3.48641051</v>
      </c>
      <c r="G17" s="18" t="n">
        <v>497.16583928</v>
      </c>
      <c r="H17" s="20" t="n">
        <v>10.49286505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450.48136757</v>
      </c>
      <c r="F18" s="20" t="n">
        <v>3.89068799</v>
      </c>
      <c r="G18" s="18" t="n">
        <v>515.08278798</v>
      </c>
      <c r="H18" s="20" t="n">
        <v>11.57689037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475.3965857</v>
      </c>
      <c r="F19" s="20" t="n">
        <v>3.42977312</v>
      </c>
      <c r="G19" s="18" t="n">
        <v>485.35834104</v>
      </c>
      <c r="H19" s="20" t="n">
        <v>8.934918570000001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489.05552526</v>
      </c>
      <c r="F20" s="20" t="n">
        <v>1.97956026</v>
      </c>
      <c r="G20" s="18" t="n">
        <v>455.96309579</v>
      </c>
      <c r="H20" s="20" t="n">
        <v>9.84544483</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492.86539334</v>
      </c>
      <c r="F21" s="20" t="n">
        <v>5.14990236</v>
      </c>
      <c r="G21" s="18" t="n">
        <v>510.30433092</v>
      </c>
      <c r="H21" s="20" t="n">
        <v>2.41907857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470.11268504</v>
      </c>
      <c r="F22" s="20" t="n">
        <v>3.76692225</v>
      </c>
      <c r="G22" s="18" t="n">
        <v>449.08969199</v>
      </c>
      <c r="H22" s="20" t="n">
        <v>34.31249473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492.49015308</v>
      </c>
      <c r="F23" s="20" t="n">
        <v>3.38490105</v>
      </c>
      <c r="G23" s="18" t="n">
        <v>478.58503898</v>
      </c>
      <c r="H23" s="20" t="n">
        <v>15.89330052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535.08055011</v>
      </c>
      <c r="F24" s="20" t="n">
        <v>3.41960829</v>
      </c>
      <c r="G24" s="18" t="n">
        <v>522.8684591799999</v>
      </c>
      <c r="H24" s="20" t="n">
        <v>8.634189040000001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523.98506005</v>
      </c>
      <c r="F25" s="20" t="n">
        <v>3.83758448</v>
      </c>
      <c r="G25" s="18" t="n">
        <v>526.37712047</v>
      </c>
      <c r="H25" s="20" t="n">
        <v>24.62502527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482.38772468</v>
      </c>
      <c r="F26" s="20" t="n">
        <v>1.92249802</v>
      </c>
      <c r="G26" s="18" t="n">
        <v>483.8458267</v>
      </c>
      <c r="H26" s="20" t="n">
        <v>7.32208423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482.15831119</v>
      </c>
      <c r="F27" s="20" t="n">
        <v>1.28841784</v>
      </c>
      <c r="G27" s="18" t="n">
        <v>548.77012079</v>
      </c>
      <c r="H27" s="20" t="n">
        <v>6.39262326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404.75596416</v>
      </c>
      <c r="F28" s="20" t="n">
        <v>2.53956011</v>
      </c>
      <c r="G28" s="18" t="n">
        <v>428.47689612</v>
      </c>
      <c r="H28" s="20" t="n">
        <v>6.9284997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523.21814268</v>
      </c>
      <c r="F29" s="20" t="n">
        <v>6.41264935</v>
      </c>
      <c r="G29" s="18" t="n">
        <v>498.77216564</v>
      </c>
      <c r="H29" s="20" t="n">
        <v>8.10594569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500.83839198</v>
      </c>
      <c r="F30" s="20" t="n">
        <v>5.0950812</v>
      </c>
      <c r="G30" s="18" t="n">
        <v>495.37481964</v>
      </c>
      <c r="H30" s="20" t="n">
        <v>3.56924684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501.57859924</v>
      </c>
      <c r="F31" s="20" t="n">
        <v>2.19696874</v>
      </c>
      <c r="G31" s="18" t="n">
        <v>502.93478844</v>
      </c>
      <c r="H31" s="20" t="n">
        <v>21.91516722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504.47943238</v>
      </c>
      <c r="F32" s="20" t="n">
        <v>2.40439797</v>
      </c>
      <c r="G32" s="18" t="n">
        <v>502.71953534</v>
      </c>
      <c r="H32" s="20" t="n">
        <v>4.15161577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488.88805146</v>
      </c>
      <c r="F33" s="20" t="n">
        <v>2.7724854</v>
      </c>
      <c r="G33" s="18" t="n">
        <v>533.93519897</v>
      </c>
      <c r="H33" s="20" t="n">
        <v>14.68658793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476.06793064</v>
      </c>
      <c r="F34" s="20" t="n">
        <v>2.7289497</v>
      </c>
      <c r="G34" s="18" t="n">
        <v>461.94047897</v>
      </c>
      <c r="H34" s="20" t="n">
        <v>15.16857657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511.51549427</v>
      </c>
      <c r="F35" s="20" t="n">
        <v>1.52867165</v>
      </c>
      <c r="G35" s="18" t="n">
        <v>513.3841439399999</v>
      </c>
      <c r="H35" s="20" t="n">
        <v>2.62314403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485.01623872</v>
      </c>
      <c r="F36" s="20" t="n">
        <v>2.23995434</v>
      </c>
      <c r="G36" s="18" t="n">
        <v>503.37956085</v>
      </c>
      <c r="H36" s="20" t="n">
        <v>9.865580680000001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494.26799406</v>
      </c>
      <c r="F37" s="20" t="n">
        <v>3.24867427</v>
      </c>
      <c r="G37" s="18" t="n">
        <v>486.06252562</v>
      </c>
      <c r="H37" s="20" t="n">
        <v>6.48870991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531.07022296</v>
      </c>
      <c r="F38" s="20" t="n">
        <v>4.37536915</v>
      </c>
      <c r="G38" s="18" t="n">
        <v>503.7666065</v>
      </c>
      <c r="H38" s="20" t="n">
        <v>6.49674074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420.04075843</v>
      </c>
      <c r="F39" s="20" t="n">
        <v>4.43314252</v>
      </c>
      <c r="G39" s="18" t="n">
        <v>428.53285474</v>
      </c>
      <c r="H39" s="20" t="n">
        <v>18.18334928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496.87017921</v>
      </c>
      <c r="F40" s="20" t="n">
        <v>5.35004373</v>
      </c>
      <c r="G40" s="18" t="n">
        <v>491.99779907</v>
      </c>
      <c r="H40" s="20" t="n">
        <v>4.14526259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470.89568129</v>
      </c>
      <c r="F41" s="20" t="n">
        <v>4.04893656</v>
      </c>
      <c r="G41" s="18" t="n">
        <v>468.84618852</v>
      </c>
      <c r="H41" s="20" t="n">
        <v>5.91539965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410.18895262</v>
      </c>
      <c r="F44" s="20" t="n">
        <v>3.761433</v>
      </c>
      <c r="G44" s="18" t="n">
        <v>417.33277777</v>
      </c>
      <c r="H44" s="20" t="n">
        <v>6.57552714</v>
      </c>
      <c r="I44" s="18" t="s">
        <v>404</v>
      </c>
      <c r="J44" s="20" t="s">
        <v>404</v>
      </c>
      <c r="K44" s="18" t="s">
        <v>404</v>
      </c>
      <c r="L44" s="20" t="s">
        <v>404</v>
      </c>
      <c r="M44" s="18" t="s">
        <v>404</v>
      </c>
      <c r="N44" s="20" t="s">
        <v>404</v>
      </c>
      <c r="O44" s="18" t="s">
        <v>404</v>
      </c>
      <c r="P44" s="20" t="s">
        <v>404</v>
      </c>
      <c r="Q44" s="18" t="n">
        <v>410.03131726</v>
      </c>
      <c r="R44" s="20" t="n">
        <v>17.85827882</v>
      </c>
    </row>
    <row r="45" spans="1:18">
      <c r="A45" s="15" t="s">
        <v>442</v>
      </c>
      <c r="B45" s="17" t="n">
        <v>5519</v>
      </c>
      <c r="C45" s="18">
        <f>(0.0/B45*100)</f>
        <v/>
      </c>
      <c r="D45" s="19" t="n">
        <v>5519</v>
      </c>
      <c r="E45" s="18" t="n">
        <v>359.55730235</v>
      </c>
      <c r="F45" s="20" t="n">
        <v>2.96668171</v>
      </c>
      <c r="G45" s="18" t="n">
        <v>381.9112538</v>
      </c>
      <c r="H45" s="20" t="n">
        <v>15.1587672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374.48167991</v>
      </c>
      <c r="F46" s="20" t="n">
        <v>3.49753959</v>
      </c>
      <c r="G46" s="18" t="n">
        <v>427.91793289</v>
      </c>
      <c r="H46" s="20" t="n">
        <v>8.47747893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441.63963893</v>
      </c>
      <c r="F47" s="20" t="n">
        <v>4.11861647</v>
      </c>
      <c r="G47" s="18" t="n">
        <v>431.3389538</v>
      </c>
      <c r="H47" s="20" t="n">
        <v>25.43188588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526.3230718900001</v>
      </c>
      <c r="F48" s="20" t="n">
        <v>6.75519199</v>
      </c>
      <c r="G48" s="18" t="n">
        <v>547.92340103</v>
      </c>
      <c r="H48" s="20" t="n">
        <v>10.20647424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405.2550139</v>
      </c>
      <c r="F49" s="20" t="n">
        <v>3.40743395</v>
      </c>
      <c r="G49" s="18" t="n">
        <v>426.50436879</v>
      </c>
      <c r="H49" s="20" t="n">
        <v>7.7719294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390.90308793</v>
      </c>
      <c r="F50" s="20" t="n">
        <v>2.82936127</v>
      </c>
      <c r="G50" s="18" t="n">
        <v>413.57171711</v>
      </c>
      <c r="H50" s="20" t="n">
        <v>15.60220535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400.96237385</v>
      </c>
      <c r="F51" s="20" t="n">
        <v>2.44332329</v>
      </c>
      <c r="G51" s="18" t="n">
        <v>384.41053999</v>
      </c>
      <c r="H51" s="20" t="n">
        <v>10.62544669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467.62760139</v>
      </c>
      <c r="F52" s="20" t="n">
        <v>8.63996689</v>
      </c>
      <c r="G52" s="18" t="n">
        <v>462.92866294</v>
      </c>
      <c r="H52" s="20" t="n">
        <v>3.76458469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426.97370343</v>
      </c>
      <c r="F53" s="20" t="n">
        <v>1.7212033</v>
      </c>
      <c r="G53" s="18" t="n">
        <v>497.42873069</v>
      </c>
      <c r="H53" s="20" t="n">
        <v>3.58831624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323.42700638</v>
      </c>
      <c r="F54" s="20" t="n">
        <v>3.33281227</v>
      </c>
      <c r="G54" s="18" t="n">
        <v>357.84563559</v>
      </c>
      <c r="H54" s="20" t="n">
        <v>12.11691442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405.75036213</v>
      </c>
      <c r="F55" s="20" t="n">
        <v>4.40130683</v>
      </c>
      <c r="G55" s="18" t="n">
        <v>400.47303535</v>
      </c>
      <c r="H55" s="20" t="n">
        <v>5.18574642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554.71947492</v>
      </c>
      <c r="F56" s="20" t="n">
        <v>5.67439734</v>
      </c>
      <c r="G56" s="18" t="n">
        <v>545.06156502</v>
      </c>
      <c r="H56" s="20" t="n">
        <v>3.93832109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391.72018855</v>
      </c>
      <c r="F57" s="20" t="n">
        <v>3.72059051</v>
      </c>
      <c r="G57" s="18" t="n">
        <v>376.12833353</v>
      </c>
      <c r="H57" s="20" t="n">
        <v>5.86469094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376.09767155</v>
      </c>
      <c r="F58" s="20" t="n">
        <v>3.01308156</v>
      </c>
      <c r="G58" s="18" t="n">
        <v>422.42606339</v>
      </c>
      <c r="H58" s="20" t="n">
        <v>10.24679053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360.90220251</v>
      </c>
      <c r="F59" s="20" t="n">
        <v>1.660638</v>
      </c>
      <c r="G59" s="18" t="n">
        <v>367.27796657</v>
      </c>
      <c r="H59" s="20" t="n">
        <v>6.63302178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388.72698984</v>
      </c>
      <c r="F60" s="20" t="n">
        <v>5.38875347</v>
      </c>
      <c r="G60" s="18" t="n">
        <v>416.9352052</v>
      </c>
      <c r="H60" s="20" t="n">
        <v>7.48651312</v>
      </c>
      <c r="I60" s="18" t="s">
        <v>404</v>
      </c>
      <c r="J60" s="20" t="s">
        <v>404</v>
      </c>
      <c r="K60" s="18" t="s">
        <v>404</v>
      </c>
      <c r="L60" s="20" t="s">
        <v>404</v>
      </c>
      <c r="M60" s="18" t="s">
        <v>404</v>
      </c>
      <c r="N60" s="20" t="s">
        <v>404</v>
      </c>
      <c r="O60" s="18" t="s">
        <v>404</v>
      </c>
      <c r="P60" s="20" t="s">
        <v>404</v>
      </c>
      <c r="Q60" s="18" t="n">
        <v>353.86850892</v>
      </c>
      <c r="R60" s="20" t="n">
        <v>16.73365838</v>
      </c>
    </row>
    <row r="61" spans="1:18">
      <c r="A61" s="15" t="s">
        <v>458</v>
      </c>
      <c r="B61" s="17" t="n">
        <v>6525</v>
      </c>
      <c r="C61" s="18">
        <f>(0.0/B61*100)</f>
        <v/>
      </c>
      <c r="D61" s="19" t="n">
        <v>6525</v>
      </c>
      <c r="E61" s="18" t="n">
        <v>481.90229173</v>
      </c>
      <c r="F61" s="20" t="n">
        <v>2.46386179</v>
      </c>
      <c r="G61" s="18" t="n">
        <v>449.69420133</v>
      </c>
      <c r="H61" s="20" t="n">
        <v>7.041095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544.78736134</v>
      </c>
      <c r="F62" s="20" t="n">
        <v>2.07404805</v>
      </c>
      <c r="G62" s="18" t="n">
        <v>543.16913472</v>
      </c>
      <c r="H62" s="20" t="n">
        <v>1.40085228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361.8802455</v>
      </c>
      <c r="F63" s="20" t="n">
        <v>2.67020522</v>
      </c>
      <c r="G63" s="18" t="n">
        <v>374.68515657</v>
      </c>
      <c r="H63" s="20" t="n">
        <v>1.83053559</v>
      </c>
      <c r="I63" s="18" t="s">
        <v>404</v>
      </c>
      <c r="J63" s="20" t="s">
        <v>404</v>
      </c>
      <c r="K63" s="18" t="s">
        <v>404</v>
      </c>
      <c r="L63" s="20" t="s">
        <v>404</v>
      </c>
      <c r="M63" s="18" t="s">
        <v>404</v>
      </c>
      <c r="N63" s="20" t="s">
        <v>404</v>
      </c>
      <c r="O63" s="18" t="s">
        <v>404</v>
      </c>
      <c r="P63" s="20" t="s">
        <v>404</v>
      </c>
      <c r="Q63" s="18" t="n">
        <v>388.34863108</v>
      </c>
      <c r="R63" s="20" t="n">
        <v>6.94361615</v>
      </c>
    </row>
    <row r="64" spans="1:18">
      <c r="A64" s="15" t="s">
        <v>461</v>
      </c>
      <c r="B64" s="17" t="n">
        <v>3634</v>
      </c>
      <c r="C64" s="18">
        <f>(27.0/B64*100)</f>
        <v/>
      </c>
      <c r="D64" s="19" t="n">
        <v>3607</v>
      </c>
      <c r="E64" s="18" t="n">
        <v>466.3249245</v>
      </c>
      <c r="F64" s="20" t="n">
        <v>1.94889577</v>
      </c>
      <c r="G64" s="18" t="n">
        <v>535.3945603</v>
      </c>
      <c r="H64" s="20" t="n">
        <v>3.26279916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424.81003156</v>
      </c>
      <c r="F65" s="20" t="n">
        <v>3.25492352</v>
      </c>
      <c r="G65" s="18" t="n">
        <v>411.60591011</v>
      </c>
      <c r="H65" s="20" t="n">
        <v>5.08669174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408.20079105</v>
      </c>
      <c r="F66" s="20" t="n">
        <v>1.82829259</v>
      </c>
      <c r="G66" s="18" t="n">
        <v>456.07790411</v>
      </c>
      <c r="H66" s="20" t="n">
        <v>3.34260936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386.02894556</v>
      </c>
      <c r="F67" s="20" t="n">
        <v>3.24989625</v>
      </c>
      <c r="G67" s="18" t="n">
        <v>389.1076069</v>
      </c>
      <c r="H67" s="20" t="n">
        <v>6.80377829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400.6481564</v>
      </c>
      <c r="F68" s="20" t="n">
        <v>1.2531692</v>
      </c>
      <c r="G68" s="18" t="n">
        <v>405.41823613</v>
      </c>
      <c r="H68" s="20" t="n">
        <v>2.12319565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437.71477862</v>
      </c>
      <c r="F69" s="20" t="n">
        <v>9.44362606</v>
      </c>
      <c r="G69" s="18" t="n">
        <v>445.85473988</v>
      </c>
      <c r="H69" s="20" t="n">
        <v>4.18665365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492.91385814</v>
      </c>
      <c r="F70" s="20" t="n">
        <v>2.9425427</v>
      </c>
      <c r="G70" s="18" t="n">
        <v>504.64808116</v>
      </c>
      <c r="H70" s="20" t="n">
        <v>12.41763688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557.25444008</v>
      </c>
      <c r="F71" s="20" t="n">
        <v>1.61173397</v>
      </c>
      <c r="G71" s="18" t="n">
        <v>588.2161171</v>
      </c>
      <c r="H71" s="20" t="n">
        <v>5.07949192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543.79257965</v>
      </c>
      <c r="F72" s="20" t="n">
        <v>4.04528986</v>
      </c>
      <c r="G72" s="18" t="n">
        <v>538.05024812</v>
      </c>
      <c r="H72" s="20" t="n">
        <v>8.819835250000001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415.55693873</v>
      </c>
      <c r="F73" s="20" t="n">
        <v>4.13371103</v>
      </c>
      <c r="G73" s="18" t="n">
        <v>415.36649946</v>
      </c>
      <c r="H73" s="20" t="n">
        <v>4.91909707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411.97418361</v>
      </c>
      <c r="F74" s="20" t="n">
        <v>1.42346134</v>
      </c>
      <c r="G74" s="18" t="n">
        <v>443.41616717</v>
      </c>
      <c r="H74" s="20" t="n">
        <v>4.39030023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369.05471172</v>
      </c>
      <c r="F75" s="20" t="n">
        <v>3.62947724</v>
      </c>
      <c r="G75" s="18" t="n">
        <v>333.16765629</v>
      </c>
      <c r="H75" s="20" t="n">
        <v>16.49665149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414.60836622</v>
      </c>
      <c r="F76" s="20" t="n">
        <v>3.14780343</v>
      </c>
      <c r="G76" s="18" t="n">
        <v>466.10582401</v>
      </c>
      <c r="H76" s="20" t="n">
        <v>6.74884637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407.33937241</v>
      </c>
      <c r="F77" s="20" t="n">
        <v>2.63939885</v>
      </c>
      <c r="G77" s="18" t="n">
        <v>481.99150278</v>
      </c>
      <c r="H77" s="20" t="n">
        <v>9.122416039999999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494.73954713</v>
      </c>
      <c r="F78" s="20" t="n">
        <v>5.04567925</v>
      </c>
      <c r="G78" s="18" t="n">
        <v>493.71614274</v>
      </c>
      <c r="H78" s="20" t="n">
        <v>11.33514121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446.82026721</v>
      </c>
      <c r="F79" s="20" t="n">
        <v>9.9200485</v>
      </c>
      <c r="G79" s="18" t="n">
        <v>475.6135534</v>
      </c>
      <c r="H79" s="20" t="n">
        <v>9.44533015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460.4069768</v>
      </c>
      <c r="F80" s="20" t="n">
        <v>4.93058676</v>
      </c>
      <c r="G80" s="18" t="n">
        <v>457.93730937</v>
      </c>
      <c r="H80" s="20" t="n">
        <v>8.90229091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444.76655295</v>
      </c>
      <c r="F81" s="20" t="n">
        <v>3.27239438</v>
      </c>
      <c r="G81" s="18" t="n">
        <v>468.92715458</v>
      </c>
      <c r="H81" s="20" t="n">
        <v>18.5777443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506.35763976</v>
      </c>
      <c r="F7" s="20" t="n">
        <v>2.2402132</v>
      </c>
      <c r="G7" s="18" t="n">
        <v>481.61695148</v>
      </c>
      <c r="H7" s="20" t="n">
        <v>2.60810627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511.76401524</v>
      </c>
      <c r="F8" s="20" t="n">
        <v>11.89340874</v>
      </c>
      <c r="G8" s="18" t="n">
        <v>493.12530394</v>
      </c>
      <c r="H8" s="20" t="n">
        <v>3.4388635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517.49110659</v>
      </c>
      <c r="F9" s="20" t="n">
        <v>2.95324867</v>
      </c>
      <c r="G9" s="18" t="n">
        <v>485.11908145</v>
      </c>
      <c r="H9" s="20" t="n">
        <v>7.03449716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533.31251317</v>
      </c>
      <c r="F10" s="20" t="n">
        <v>4.60623886</v>
      </c>
      <c r="G10" s="18" t="n">
        <v>510.68301381</v>
      </c>
      <c r="H10" s="20" t="n">
        <v>2.7554348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435.68761124</v>
      </c>
      <c r="F11" s="20" t="n">
        <v>3.27195471</v>
      </c>
      <c r="G11" s="18" t="n">
        <v>393.07405704</v>
      </c>
      <c r="H11" s="20" t="n">
        <v>5.65197235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492.41947493</v>
      </c>
      <c r="F12" s="20" t="n">
        <v>2.41313448</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511.28934794</v>
      </c>
      <c r="F13" s="20" t="n">
        <v>2.68742433</v>
      </c>
      <c r="G13" s="18" t="n">
        <v>506.51405249</v>
      </c>
      <c r="H13" s="20" t="n">
        <v>4.85186095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519.59857713</v>
      </c>
      <c r="F14" s="20" t="n">
        <v>2.0311141</v>
      </c>
      <c r="G14" s="18" t="n">
        <v>517.7890719</v>
      </c>
      <c r="H14" s="20" t="n">
        <v>9.00157022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516.3650308799999</v>
      </c>
      <c r="F15" s="20" t="n">
        <v>4.6702341</v>
      </c>
      <c r="G15" s="18" t="n">
        <v>508.83283871</v>
      </c>
      <c r="H15" s="20" t="n">
        <v>2.58200487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486.86885978</v>
      </c>
      <c r="F16" s="20" t="n">
        <v>6.69566262</v>
      </c>
      <c r="G16" s="18" t="n">
        <v>499.17967114</v>
      </c>
      <c r="H16" s="20" t="n">
        <v>3.69134141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510.32512441</v>
      </c>
      <c r="F17" s="20" t="n">
        <v>13.0219521</v>
      </c>
      <c r="G17" s="18" t="n">
        <v>504.36085575</v>
      </c>
      <c r="H17" s="20" t="n">
        <v>3.75932926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452.86902334</v>
      </c>
      <c r="F18" s="20" t="n">
        <v>3.80922568</v>
      </c>
      <c r="G18" s="18" t="n">
        <v>515.7142826100001</v>
      </c>
      <c r="H18" s="20" t="n">
        <v>28.11305669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475.51621286</v>
      </c>
      <c r="F19" s="20" t="n">
        <v>6.17321962</v>
      </c>
      <c r="G19" s="18" t="n">
        <v>478.13609522</v>
      </c>
      <c r="H19" s="20" t="n">
        <v>4.33777881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487.31912565</v>
      </c>
      <c r="F20" s="20" t="n">
        <v>2.03060084</v>
      </c>
      <c r="G20" s="18" t="n">
        <v>500.58834587</v>
      </c>
      <c r="H20" s="20" t="n">
        <v>7.16069719</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508.88098931</v>
      </c>
      <c r="F21" s="20" t="n">
        <v>2.34094986</v>
      </c>
      <c r="G21" s="18" t="n">
        <v>486.94555779</v>
      </c>
      <c r="H21" s="20" t="n">
        <v>6.15466127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479.2013133</v>
      </c>
      <c r="F22" s="20" t="n">
        <v>4.41870769</v>
      </c>
      <c r="G22" s="18" t="n">
        <v>434.81482208</v>
      </c>
      <c r="H22" s="20" t="n">
        <v>9.99602878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492.68309143</v>
      </c>
      <c r="F23" s="20" t="n">
        <v>4.32644109</v>
      </c>
      <c r="G23" s="18" t="n">
        <v>491.97658346</v>
      </c>
      <c r="H23" s="20" t="n">
        <v>7.66467503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529.78380455</v>
      </c>
      <c r="F24" s="20" t="n">
        <v>5.64770339</v>
      </c>
      <c r="G24" s="18" t="n">
        <v>533.8237766</v>
      </c>
      <c r="H24" s="20" t="n">
        <v>3.31070312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521.87565225</v>
      </c>
      <c r="F25" s="20" t="n">
        <v>7.30821564</v>
      </c>
      <c r="G25" s="18" t="n">
        <v>525.43783827</v>
      </c>
      <c r="H25" s="20" t="n">
        <v>4.57604159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482.33730387</v>
      </c>
      <c r="F26" s="20" t="n">
        <v>1.94812938</v>
      </c>
      <c r="G26" s="18" t="n">
        <v>485.600338</v>
      </c>
      <c r="H26" s="20" t="n">
        <v>10.68981644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487.66813052</v>
      </c>
      <c r="F27" s="20" t="n">
        <v>1.27988422</v>
      </c>
      <c r="G27" s="18" t="n">
        <v>458.38635584</v>
      </c>
      <c r="H27" s="20" t="n">
        <v>4.47589597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411.66936358</v>
      </c>
      <c r="F28" s="20" t="n">
        <v>4.01001448</v>
      </c>
      <c r="G28" s="18" t="n">
        <v>404.54401092</v>
      </c>
      <c r="H28" s="20" t="n">
        <v>3.66403495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503.48990768</v>
      </c>
      <c r="F31" s="20" t="n">
        <v>2.86399098</v>
      </c>
      <c r="G31" s="18" t="n">
        <v>499.00873065</v>
      </c>
      <c r="H31" s="20" t="n">
        <v>3.56773206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506.55297436</v>
      </c>
      <c r="F32" s="20" t="n">
        <v>2.58134602</v>
      </c>
      <c r="G32" s="18" t="n">
        <v>488.36074307</v>
      </c>
      <c r="H32" s="20" t="n">
        <v>6.50778392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492.52560747</v>
      </c>
      <c r="F33" s="20" t="n">
        <v>2.62629817</v>
      </c>
      <c r="G33" s="18" t="n">
        <v>474.23068751</v>
      </c>
      <c r="H33" s="20" t="n">
        <v>6.89095672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475.05312504</v>
      </c>
      <c r="F34" s="20" t="n">
        <v>2.70462547</v>
      </c>
      <c r="G34" s="18" t="n">
        <v>494.33062702</v>
      </c>
      <c r="H34" s="20" t="n">
        <v>30.79263214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511.98477045</v>
      </c>
      <c r="F35" s="20" t="n">
        <v>1.29480635</v>
      </c>
      <c r="G35" s="18" t="n">
        <v>396.8426</v>
      </c>
      <c r="H35" s="20" t="n">
        <v>56.39122979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501.48501433</v>
      </c>
      <c r="F36" s="20" t="n">
        <v>4.54234391</v>
      </c>
      <c r="G36" s="18" t="n">
        <v>477.09569125</v>
      </c>
      <c r="H36" s="20" t="n">
        <v>2.38068485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494.12697967</v>
      </c>
      <c r="F37" s="20" t="n">
        <v>4.25446984</v>
      </c>
      <c r="G37" s="18" t="n">
        <v>493.52401715</v>
      </c>
      <c r="H37" s="20" t="n">
        <v>5.50508152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516.586722</v>
      </c>
      <c r="F38" s="20" t="n">
        <v>3.59606683</v>
      </c>
      <c r="G38" s="18" t="n">
        <v>530.5042052</v>
      </c>
      <c r="H38" s="20" t="n">
        <v>6.09789898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418.40296535</v>
      </c>
      <c r="F39" s="20" t="n">
        <v>4.95948333</v>
      </c>
      <c r="G39" s="18" t="n">
        <v>434.58749504</v>
      </c>
      <c r="H39" s="20" t="n">
        <v>13.06044194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495.93755409</v>
      </c>
      <c r="F40" s="20" t="n">
        <v>3.60351395</v>
      </c>
      <c r="G40" s="18" t="n">
        <v>480.51697903</v>
      </c>
      <c r="H40" s="20" t="n">
        <v>5.48325174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472.84067866</v>
      </c>
      <c r="F41" s="20" t="n">
        <v>4.0500891</v>
      </c>
      <c r="G41" s="18" t="n">
        <v>464.40378443</v>
      </c>
      <c r="H41" s="20" t="n">
        <v>6.27785877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417.47694244</v>
      </c>
      <c r="F44" s="20" t="n">
        <v>4.82561097</v>
      </c>
      <c r="G44" s="18" t="n">
        <v>404.89541829</v>
      </c>
      <c r="H44" s="20" t="n">
        <v>5.4502056</v>
      </c>
      <c r="I44" s="18" t="s">
        <v>404</v>
      </c>
      <c r="J44" s="20" t="s">
        <v>404</v>
      </c>
      <c r="K44" s="18" t="s">
        <v>404</v>
      </c>
      <c r="L44" s="20" t="s">
        <v>404</v>
      </c>
      <c r="M44" s="18" t="s">
        <v>404</v>
      </c>
      <c r="N44" s="20" t="s">
        <v>404</v>
      </c>
      <c r="O44" s="18" t="s">
        <v>404</v>
      </c>
      <c r="P44" s="20" t="s">
        <v>404</v>
      </c>
      <c r="Q44" s="18" t="n">
        <v>410.03131726</v>
      </c>
      <c r="R44" s="20" t="n">
        <v>17.85827882</v>
      </c>
    </row>
    <row r="45" spans="1:18">
      <c r="A45" s="15" t="s">
        <v>442</v>
      </c>
      <c r="B45" s="17" t="n">
        <v>5519</v>
      </c>
      <c r="C45" s="18">
        <f>(0.0/B45*100)</f>
        <v/>
      </c>
      <c r="D45" s="19" t="n">
        <v>5519</v>
      </c>
      <c r="E45" s="18" t="n">
        <v>360.2182326</v>
      </c>
      <c r="F45" s="20" t="n">
        <v>6.09029015</v>
      </c>
      <c r="G45" s="18" t="n">
        <v>359.44746432</v>
      </c>
      <c r="H45" s="20" t="n">
        <v>4.24312988</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419.25233842</v>
      </c>
      <c r="F46" s="20" t="n">
        <v>6.44164332</v>
      </c>
      <c r="G46" s="18" t="n">
        <v>363.97844639</v>
      </c>
      <c r="H46" s="20" t="n">
        <v>3.36581604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441.05678337</v>
      </c>
      <c r="F47" s="20" t="n">
        <v>3.94235562</v>
      </c>
      <c r="G47" s="18" t="n">
        <v>446.43887061</v>
      </c>
      <c r="H47" s="20" t="n">
        <v>49.56120204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536.23813768</v>
      </c>
      <c r="F48" s="20" t="n">
        <v>10.51528097</v>
      </c>
      <c r="G48" s="18" t="n">
        <v>530.0065067</v>
      </c>
      <c r="H48" s="20" t="n">
        <v>6.42863346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428.14020437</v>
      </c>
      <c r="F49" s="20" t="n">
        <v>5.96094021</v>
      </c>
      <c r="G49" s="18" t="n">
        <v>399.71751832</v>
      </c>
      <c r="H49" s="20" t="n">
        <v>3.8642605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419.03085853</v>
      </c>
      <c r="F50" s="20" t="n">
        <v>5.25938256</v>
      </c>
      <c r="G50" s="18" t="n">
        <v>379.55917611</v>
      </c>
      <c r="H50" s="20" t="n">
        <v>3.04956853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400.98349951</v>
      </c>
      <c r="F51" s="20" t="n">
        <v>2.56965976</v>
      </c>
      <c r="G51" s="18" t="n">
        <v>384.17238761</v>
      </c>
      <c r="H51" s="20" t="n">
        <v>11.79372613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463.8728635</v>
      </c>
      <c r="F52" s="20" t="n">
        <v>3.42994968</v>
      </c>
      <c r="G52" s="18" t="n">
        <v>465.10431356</v>
      </c>
      <c r="H52" s="20" t="n">
        <v>9.369276859999999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403.76903384</v>
      </c>
      <c r="F55" s="20" t="n">
        <v>2.83863937</v>
      </c>
      <c r="G55" s="18" t="n">
        <v>399.35608978</v>
      </c>
      <c r="H55" s="20" t="n">
        <v>14.96808789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377.32123289</v>
      </c>
      <c r="F57" s="20" t="n">
        <v>4.51577964</v>
      </c>
      <c r="G57" s="18" t="n">
        <v>399.74014767</v>
      </c>
      <c r="H57" s="20" t="n">
        <v>5.8020327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380.03107508</v>
      </c>
      <c r="F58" s="20" t="n">
        <v>2.95997964</v>
      </c>
      <c r="G58" s="18" t="n">
        <v>382.10725503</v>
      </c>
      <c r="H58" s="20" t="n">
        <v>10.16751861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373.89727136</v>
      </c>
      <c r="F59" s="20" t="n">
        <v>5.19731997</v>
      </c>
      <c r="G59" s="18" t="n">
        <v>359.94928388</v>
      </c>
      <c r="H59" s="20" t="n">
        <v>1.60470672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401.8535005</v>
      </c>
      <c r="F60" s="20" t="n">
        <v>4.22458435</v>
      </c>
      <c r="G60" s="18" t="n">
        <v>368.55629474</v>
      </c>
      <c r="H60" s="20" t="n">
        <v>16.40207113</v>
      </c>
      <c r="I60" s="18" t="s">
        <v>404</v>
      </c>
      <c r="J60" s="20" t="s">
        <v>404</v>
      </c>
      <c r="K60" s="18" t="s">
        <v>404</v>
      </c>
      <c r="L60" s="20" t="s">
        <v>404</v>
      </c>
      <c r="M60" s="18" t="s">
        <v>404</v>
      </c>
      <c r="N60" s="20" t="s">
        <v>404</v>
      </c>
      <c r="O60" s="18" t="s">
        <v>404</v>
      </c>
      <c r="P60" s="20" t="s">
        <v>404</v>
      </c>
      <c r="Q60" s="18" t="n">
        <v>353.86850892</v>
      </c>
      <c r="R60" s="20" t="n">
        <v>16.73365838</v>
      </c>
    </row>
    <row r="61" spans="1:18">
      <c r="A61" s="15" t="s">
        <v>458</v>
      </c>
      <c r="B61" s="17" t="n">
        <v>6525</v>
      </c>
      <c r="C61" s="18">
        <f>(0.0/B61*100)</f>
        <v/>
      </c>
      <c r="D61" s="19" t="n">
        <v>6525</v>
      </c>
      <c r="E61" s="18" t="n">
        <v>478.7659373</v>
      </c>
      <c r="F61" s="20" t="n">
        <v>2.36394184</v>
      </c>
      <c r="G61" s="18" t="n">
        <v>453.6371642</v>
      </c>
      <c r="H61" s="20" t="n">
        <v>16.18438111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544.90996554</v>
      </c>
      <c r="F62" s="20" t="n">
        <v>1.14820951</v>
      </c>
      <c r="G62" s="18" t="n">
        <v>516.24534534</v>
      </c>
      <c r="H62" s="20" t="n">
        <v>6.70567451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366.74300554</v>
      </c>
      <c r="F63" s="20" t="n">
        <v>1.89730954</v>
      </c>
      <c r="G63" s="18" t="n">
        <v>375.32183826</v>
      </c>
      <c r="H63" s="20" t="n">
        <v>2.54907559</v>
      </c>
      <c r="I63" s="18" t="s">
        <v>404</v>
      </c>
      <c r="J63" s="20" t="s">
        <v>404</v>
      </c>
      <c r="K63" s="18" t="s">
        <v>404</v>
      </c>
      <c r="L63" s="20" t="s">
        <v>404</v>
      </c>
      <c r="M63" s="18" t="s">
        <v>404</v>
      </c>
      <c r="N63" s="20" t="s">
        <v>404</v>
      </c>
      <c r="O63" s="18" t="s">
        <v>404</v>
      </c>
      <c r="P63" s="20" t="s">
        <v>404</v>
      </c>
      <c r="Q63" s="18" t="n">
        <v>388.34863108</v>
      </c>
      <c r="R63" s="20" t="n">
        <v>6.94361615</v>
      </c>
    </row>
    <row r="64" spans="1:18">
      <c r="A64" s="15" t="s">
        <v>461</v>
      </c>
      <c r="B64" s="17" t="n">
        <v>3634</v>
      </c>
      <c r="C64" s="18">
        <f>(27.0/B64*100)</f>
        <v/>
      </c>
      <c r="D64" s="19" t="n">
        <v>3607</v>
      </c>
      <c r="E64" s="18" t="n">
        <v>470.9388574</v>
      </c>
      <c r="F64" s="20" t="n">
        <v>1.87656675</v>
      </c>
      <c r="G64" s="18" t="n">
        <v>538.2607967599999</v>
      </c>
      <c r="H64" s="20" t="n">
        <v>4.87661035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421.56213152</v>
      </c>
      <c r="F65" s="20" t="n">
        <v>2.68763508</v>
      </c>
      <c r="G65" s="18" t="n">
        <v>411.41750436</v>
      </c>
      <c r="H65" s="20" t="n">
        <v>6.07579398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417.92178566</v>
      </c>
      <c r="F66" s="20" t="n">
        <v>1.4658553</v>
      </c>
      <c r="G66" s="18" t="n">
        <v>428.41496667</v>
      </c>
      <c r="H66" s="20" t="n">
        <v>20.3374725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411.55986416</v>
      </c>
      <c r="F67" s="20" t="n">
        <v>5.16967435</v>
      </c>
      <c r="G67" s="18" t="n">
        <v>371.82087341</v>
      </c>
      <c r="H67" s="20" t="n">
        <v>2.94119365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407.76565863</v>
      </c>
      <c r="F68" s="20" t="n">
        <v>1.43899766</v>
      </c>
      <c r="G68" s="18" t="n">
        <v>380.6218967</v>
      </c>
      <c r="H68" s="20" t="n">
        <v>2.22925472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443.71801523</v>
      </c>
      <c r="F69" s="20" t="n">
        <v>5.24282626</v>
      </c>
      <c r="G69" s="18" t="n">
        <v>444.28759783</v>
      </c>
      <c r="H69" s="20" t="n">
        <v>6.32879378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494.94921357</v>
      </c>
      <c r="F70" s="20" t="n">
        <v>3.08204126</v>
      </c>
      <c r="G70" s="18" t="n">
        <v>404.98976454</v>
      </c>
      <c r="H70" s="20" t="n">
        <v>32.83995999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543.122081</v>
      </c>
      <c r="F72" s="20" t="n">
        <v>3.63821042</v>
      </c>
      <c r="G72" s="18" t="n">
        <v>539.3364335700001</v>
      </c>
      <c r="H72" s="20" t="n">
        <v>7.00649191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414.52147406</v>
      </c>
      <c r="F73" s="20" t="n">
        <v>3.36931924</v>
      </c>
      <c r="G73" s="18" t="n">
        <v>421.44770193</v>
      </c>
      <c r="H73" s="20" t="n">
        <v>9.77637419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415.38333219</v>
      </c>
      <c r="F74" s="20" t="n">
        <v>1.42023219</v>
      </c>
      <c r="G74" s="18" t="n">
        <v>414.92845788</v>
      </c>
      <c r="H74" s="20" t="n">
        <v>5.66817371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369.91800307</v>
      </c>
      <c r="F75" s="20" t="n">
        <v>4.03003419</v>
      </c>
      <c r="G75" s="18" t="n">
        <v>355.20117981</v>
      </c>
      <c r="H75" s="20" t="n">
        <v>8.87720273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438.23004496</v>
      </c>
      <c r="F76" s="20" t="n">
        <v>3.45422535</v>
      </c>
      <c r="G76" s="18" t="n">
        <v>405.15500363</v>
      </c>
      <c r="H76" s="20" t="n">
        <v>5.82351905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419.70342602</v>
      </c>
      <c r="F77" s="20" t="n">
        <v>2.69743992</v>
      </c>
      <c r="G77" s="18" t="n">
        <v>388.95229398</v>
      </c>
      <c r="H77" s="20" t="n">
        <v>12.66344695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503.53456293</v>
      </c>
      <c r="F78" s="20" t="n">
        <v>7.30928825</v>
      </c>
      <c r="G78" s="18" t="n">
        <v>490.66282051</v>
      </c>
      <c r="H78" s="20" t="n">
        <v>5.68327777</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484.02229613</v>
      </c>
      <c r="F79" s="20" t="n">
        <v>8.4727327</v>
      </c>
      <c r="G79" s="18" t="n">
        <v>414.93316659</v>
      </c>
      <c r="H79" s="20" t="n">
        <v>11.24527406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461.69621101</v>
      </c>
      <c r="F80" s="20" t="n">
        <v>4.46954999</v>
      </c>
      <c r="G80" s="18" t="n">
        <v>428.00072811</v>
      </c>
      <c r="H80" s="20" t="n">
        <v>13.56132287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444.08104553</v>
      </c>
      <c r="F81" s="20" t="n">
        <v>3.49285511</v>
      </c>
      <c r="G81" s="18" t="n">
        <v>457.9025634</v>
      </c>
      <c r="H81" s="20" t="n">
        <v>9.41696363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494.57266208</v>
      </c>
      <c r="F7" s="20" t="n">
        <v>1.7227825</v>
      </c>
      <c r="G7" s="18" t="n">
        <v>492.82747903</v>
      </c>
      <c r="H7" s="20" t="n">
        <v>12.41001728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495.67186139</v>
      </c>
      <c r="F8" s="20" t="n">
        <v>3.10057515</v>
      </c>
      <c r="G8" s="18" t="n">
        <v>505.49034274</v>
      </c>
      <c r="H8" s="20" t="n">
        <v>15.17372721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511.60330376</v>
      </c>
      <c r="F9" s="20" t="n">
        <v>2.63779781</v>
      </c>
      <c r="G9" s="18" t="n">
        <v>492.19800765</v>
      </c>
      <c r="H9" s="20" t="n">
        <v>11.42751236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517.01995601</v>
      </c>
      <c r="F10" s="20" t="n">
        <v>2.41804503</v>
      </c>
      <c r="G10" s="18" t="n">
        <v>511.94623559</v>
      </c>
      <c r="H10" s="20" t="n">
        <v>9.094063220000001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423.20856658</v>
      </c>
      <c r="F11" s="20" t="n">
        <v>2.62614246</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492.41947493</v>
      </c>
      <c r="F12" s="20" t="n">
        <v>2.41313448</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510.57065155</v>
      </c>
      <c r="F13" s="20" t="n">
        <v>2.45963044</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519.65128037</v>
      </c>
      <c r="F14" s="20" t="n">
        <v>2.05230771</v>
      </c>
      <c r="G14" s="18" t="n">
        <v>502.04493413</v>
      </c>
      <c r="H14" s="20" t="n">
        <v>13.51438621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511.09798797</v>
      </c>
      <c r="F15" s="20" t="n">
        <v>2.31413575</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496.43327716</v>
      </c>
      <c r="F16" s="20" t="n">
        <v>6.30889221</v>
      </c>
      <c r="G16" s="18" t="n">
        <v>494.13568821</v>
      </c>
      <c r="H16" s="20" t="n">
        <v>4.16336296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500.16791623</v>
      </c>
      <c r="F18" s="20" t="n">
        <v>13.05144072</v>
      </c>
      <c r="G18" s="18" t="n">
        <v>451.14318085</v>
      </c>
      <c r="H18" s="20" t="n">
        <v>3.88049904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477.87279003</v>
      </c>
      <c r="F19" s="20" t="n">
        <v>2.83710765</v>
      </c>
      <c r="G19" s="18" t="n">
        <v>451.44071993</v>
      </c>
      <c r="H19" s="20" t="n">
        <v>30.57046562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488.23987848</v>
      </c>
      <c r="F20" s="20" t="n">
        <v>1.97167624</v>
      </c>
      <c r="G20" s="18" t="s">
        <v>404</v>
      </c>
      <c r="H20" s="20" t="s">
        <v>404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506.66123262</v>
      </c>
      <c r="F21" s="20" t="n">
        <v>2.84593961</v>
      </c>
      <c r="G21" s="18" t="n">
        <v>497.76087991</v>
      </c>
      <c r="H21" s="20" t="n">
        <v>4.87318057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479.24548472</v>
      </c>
      <c r="F22" s="20" t="n">
        <v>5.30800535</v>
      </c>
      <c r="G22" s="18" t="n">
        <v>442.03864724</v>
      </c>
      <c r="H22" s="20" t="n">
        <v>9.65064866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485.54792672</v>
      </c>
      <c r="F23" s="20" t="n">
        <v>5.60985609</v>
      </c>
      <c r="G23" s="18" t="n">
        <v>496.3247123</v>
      </c>
      <c r="H23" s="20" t="n">
        <v>5.16132669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532.4398722</v>
      </c>
      <c r="F24" s="20" t="n">
        <v>3.00001481</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527.08639893</v>
      </c>
      <c r="F25" s="20" t="n">
        <v>4.56228278</v>
      </c>
      <c r="G25" s="18" t="n">
        <v>516.4977077999999</v>
      </c>
      <c r="H25" s="20" t="n">
        <v>8.501265610000001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482.6355029</v>
      </c>
      <c r="F26" s="20" t="n">
        <v>1.89089965</v>
      </c>
      <c r="G26" s="18" t="n">
        <v>443.812598</v>
      </c>
      <c r="H26" s="20" t="n">
        <v>5.99261483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481.90283701</v>
      </c>
      <c r="F27" s="20" t="n">
        <v>3.63176447</v>
      </c>
      <c r="G27" s="18" t="n">
        <v>486.51481353</v>
      </c>
      <c r="H27" s="20" t="n">
        <v>1.35589539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413.20475003</v>
      </c>
      <c r="F28" s="20" t="n">
        <v>3.14585402</v>
      </c>
      <c r="G28" s="18" t="n">
        <v>396.22503181</v>
      </c>
      <c r="H28" s="20" t="n">
        <v>4.37447018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496.78492282</v>
      </c>
      <c r="F30" s="20" t="n">
        <v>2.83507413</v>
      </c>
      <c r="G30" s="18" t="n">
        <v>500.86519772</v>
      </c>
      <c r="H30" s="20" t="n">
        <v>8.496895690000001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501.60260615</v>
      </c>
      <c r="F31" s="20" t="n">
        <v>2.17799469</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504.89964378</v>
      </c>
      <c r="F32" s="20" t="n">
        <v>2.44622276</v>
      </c>
      <c r="G32" s="18" t="n">
        <v>487.61982669</v>
      </c>
      <c r="H32" s="20" t="n">
        <v>14.05077824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502.47102266</v>
      </c>
      <c r="F33" s="20" t="n">
        <v>8.04322093</v>
      </c>
      <c r="G33" s="18" t="n">
        <v>489.0619279</v>
      </c>
      <c r="H33" s="20" t="n">
        <v>2.8208771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475.23010526</v>
      </c>
      <c r="F34" s="20" t="n">
        <v>2.65840196</v>
      </c>
      <c r="G34" s="18" t="s">
        <v>404</v>
      </c>
      <c r="H34" s="20" t="s">
        <v>404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513.72328233</v>
      </c>
      <c r="F35" s="20" t="n">
        <v>1.59184236</v>
      </c>
      <c r="G35" s="18" t="n">
        <v>505.59608742</v>
      </c>
      <c r="H35" s="20" t="n">
        <v>2.79482937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487.14781445</v>
      </c>
      <c r="F36" s="20" t="n">
        <v>2.17325658</v>
      </c>
      <c r="G36" s="18" t="n">
        <v>464.90289922</v>
      </c>
      <c r="H36" s="20" t="n">
        <v>7.92635093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494.08095833</v>
      </c>
      <c r="F37" s="20" t="n">
        <v>3.19021808</v>
      </c>
      <c r="G37" s="18" t="n">
        <v>463.2239144</v>
      </c>
      <c r="H37" s="20" t="n">
        <v>7.83785758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520.87110018</v>
      </c>
      <c r="F38" s="20" t="n">
        <v>3.02425924</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436.84788077</v>
      </c>
      <c r="F39" s="20" t="n">
        <v>10.3228527</v>
      </c>
      <c r="G39" s="18" t="n">
        <v>418.38364482</v>
      </c>
      <c r="H39" s="20" t="n">
        <v>4.72531454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494.10855285</v>
      </c>
      <c r="F40" s="20" t="n">
        <v>3.20871405</v>
      </c>
      <c r="G40" s="18" t="n">
        <v>480.70358649</v>
      </c>
      <c r="H40" s="20" t="n">
        <v>7.87118184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470.26021599</v>
      </c>
      <c r="F41" s="20" t="n">
        <v>3.1643422</v>
      </c>
      <c r="G41" s="18" t="s">
        <v>404</v>
      </c>
      <c r="H41" s="20" t="s">
        <v>404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414.05017686</v>
      </c>
      <c r="F44" s="20" t="n">
        <v>3.76502011</v>
      </c>
      <c r="G44" s="18" t="n">
        <v>396.74928379</v>
      </c>
      <c r="H44" s="20" t="n">
        <v>11.73151703</v>
      </c>
      <c r="I44" s="18" t="s">
        <v>404</v>
      </c>
      <c r="J44" s="20" t="s">
        <v>404</v>
      </c>
      <c r="K44" s="18" t="s">
        <v>404</v>
      </c>
      <c r="L44" s="20" t="s">
        <v>404</v>
      </c>
      <c r="M44" s="18" t="s">
        <v>404</v>
      </c>
      <c r="N44" s="20" t="s">
        <v>404</v>
      </c>
      <c r="O44" s="18" t="s">
        <v>404</v>
      </c>
      <c r="P44" s="20" t="s">
        <v>404</v>
      </c>
      <c r="Q44" s="18" t="n">
        <v>410.03131726</v>
      </c>
      <c r="R44" s="20" t="n">
        <v>17.85827882</v>
      </c>
    </row>
    <row r="45" spans="1:18">
      <c r="A45" s="15" t="s">
        <v>442</v>
      </c>
      <c r="B45" s="17" t="n">
        <v>5519</v>
      </c>
      <c r="C45" s="18">
        <f>(0.0/B45*100)</f>
        <v/>
      </c>
      <c r="D45" s="19" t="n">
        <v>5519</v>
      </c>
      <c r="E45" s="18" t="n">
        <v>360.40516627</v>
      </c>
      <c r="F45" s="20" t="n">
        <v>3.49776237</v>
      </c>
      <c r="G45" s="18" t="n">
        <v>354.35387933</v>
      </c>
      <c r="H45" s="20" t="n">
        <v>7.71189225</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380.12002578</v>
      </c>
      <c r="F46" s="20" t="n">
        <v>3.3013497</v>
      </c>
      <c r="G46" s="18" t="n">
        <v>394.69571988</v>
      </c>
      <c r="H46" s="20" t="n">
        <v>14.42851049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439.75009912</v>
      </c>
      <c r="F47" s="20" t="n">
        <v>4.45650081</v>
      </c>
      <c r="G47" s="18" t="n">
        <v>496.81970111</v>
      </c>
      <c r="H47" s="20" t="n">
        <v>34.12302007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530.8987489800001</v>
      </c>
      <c r="F48" s="20" t="n">
        <v>5.10139151</v>
      </c>
      <c r="G48" s="18" t="n">
        <v>544.9601108000001</v>
      </c>
      <c r="H48" s="20" t="n">
        <v>36.98529975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409.73297796</v>
      </c>
      <c r="F49" s="20" t="n">
        <v>3.12868781</v>
      </c>
      <c r="G49" s="18" t="n">
        <v>349.25127442</v>
      </c>
      <c r="H49" s="20" t="n">
        <v>34.91676088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394.39598243</v>
      </c>
      <c r="F50" s="20" t="n">
        <v>2.60395232</v>
      </c>
      <c r="G50" s="18" t="n">
        <v>365.727004</v>
      </c>
      <c r="H50" s="20" t="n">
        <v>9.74045265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394.85304462</v>
      </c>
      <c r="F51" s="20" t="n">
        <v>8.261643250000001</v>
      </c>
      <c r="G51" s="18" t="n">
        <v>401.09678908</v>
      </c>
      <c r="H51" s="20" t="n">
        <v>2.47719923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465.76880489</v>
      </c>
      <c r="F52" s="20" t="n">
        <v>3.59734394</v>
      </c>
      <c r="G52" s="18" t="n">
        <v>458.07530882</v>
      </c>
      <c r="H52" s="20" t="n">
        <v>9.6479888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492.54130061</v>
      </c>
      <c r="F53" s="20" t="n">
        <v>3.40942766</v>
      </c>
      <c r="G53" s="18" t="n">
        <v>425.91527967</v>
      </c>
      <c r="H53" s="20" t="n">
        <v>1.75759909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359.35848977</v>
      </c>
      <c r="F54" s="20" t="n">
        <v>6.24702955</v>
      </c>
      <c r="G54" s="18" t="n">
        <v>317.51245256</v>
      </c>
      <c r="H54" s="20" t="n">
        <v>3.09218817</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404.00882749</v>
      </c>
      <c r="F55" s="20" t="n">
        <v>2.87889063</v>
      </c>
      <c r="G55" s="18" t="n">
        <v>394.51207315</v>
      </c>
      <c r="H55" s="20" t="n">
        <v>8.730780169999999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541.2640076599999</v>
      </c>
      <c r="F56" s="20" t="n">
        <v>4.01042341</v>
      </c>
      <c r="G56" s="18" t="n">
        <v>568.63131064</v>
      </c>
      <c r="H56" s="20" t="n">
        <v>8.70592858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384.79399679</v>
      </c>
      <c r="F57" s="20" t="n">
        <v>3.72114084</v>
      </c>
      <c r="G57" s="18" t="n">
        <v>390.69753198</v>
      </c>
      <c r="H57" s="20" t="n">
        <v>7.02741722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403.57876926</v>
      </c>
      <c r="F58" s="20" t="n">
        <v>6.27170888</v>
      </c>
      <c r="G58" s="18" t="n">
        <v>372.15488895</v>
      </c>
      <c r="H58" s="20" t="n">
        <v>3.49822762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362.2925985</v>
      </c>
      <c r="F59" s="20" t="n">
        <v>1.86629935</v>
      </c>
      <c r="G59" s="18" t="n">
        <v>356.86068362</v>
      </c>
      <c r="H59" s="20" t="n">
        <v>4.24807035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414.65414433</v>
      </c>
      <c r="F60" s="20" t="n">
        <v>5.21143787</v>
      </c>
      <c r="G60" s="18" t="n">
        <v>369.96001913</v>
      </c>
      <c r="H60" s="20" t="n">
        <v>5.72943598</v>
      </c>
      <c r="I60" s="18" t="s">
        <v>404</v>
      </c>
      <c r="J60" s="20" t="s">
        <v>404</v>
      </c>
      <c r="K60" s="18" t="s">
        <v>404</v>
      </c>
      <c r="L60" s="20" t="s">
        <v>404</v>
      </c>
      <c r="M60" s="18" t="s">
        <v>404</v>
      </c>
      <c r="N60" s="20" t="s">
        <v>404</v>
      </c>
      <c r="O60" s="18" t="s">
        <v>404</v>
      </c>
      <c r="P60" s="20" t="s">
        <v>404</v>
      </c>
      <c r="Q60" s="18" t="n">
        <v>353.86850892</v>
      </c>
      <c r="R60" s="20" t="n">
        <v>16.73365838</v>
      </c>
    </row>
    <row r="61" spans="1:18">
      <c r="A61" s="15" t="s">
        <v>458</v>
      </c>
      <c r="B61" s="17" t="n">
        <v>6525</v>
      </c>
      <c r="C61" s="18">
        <f>(0.0/B61*100)</f>
        <v/>
      </c>
      <c r="D61" s="19" t="n">
        <v>6525</v>
      </c>
      <c r="E61" s="18" t="n">
        <v>478.38338174</v>
      </c>
      <c r="F61" s="20" t="n">
        <v>2.32929012</v>
      </c>
      <c r="G61" s="18" t="s">
        <v>404</v>
      </c>
      <c r="H61" s="20" t="s">
        <v>404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543.90867283</v>
      </c>
      <c r="F62" s="20" t="n">
        <v>1.11323784</v>
      </c>
      <c r="G62" s="18" t="n">
        <v>471.56325</v>
      </c>
      <c r="H62" s="20" t="n">
        <v>37.4212152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371.81534622</v>
      </c>
      <c r="F63" s="20" t="n">
        <v>1.98334159</v>
      </c>
      <c r="G63" s="18" t="n">
        <v>366.79510583</v>
      </c>
      <c r="H63" s="20" t="n">
        <v>2.15772478</v>
      </c>
      <c r="I63" s="18" t="s">
        <v>404</v>
      </c>
      <c r="J63" s="20" t="s">
        <v>404</v>
      </c>
      <c r="K63" s="18" t="s">
        <v>404</v>
      </c>
      <c r="L63" s="20" t="s">
        <v>404</v>
      </c>
      <c r="M63" s="18" t="s">
        <v>404</v>
      </c>
      <c r="N63" s="20" t="s">
        <v>404</v>
      </c>
      <c r="O63" s="18" t="s">
        <v>404</v>
      </c>
      <c r="P63" s="20" t="s">
        <v>404</v>
      </c>
      <c r="Q63" s="18" t="n">
        <v>388.34863108</v>
      </c>
      <c r="R63" s="20" t="n">
        <v>6.94361615</v>
      </c>
    </row>
    <row r="64" spans="1:18">
      <c r="A64" s="15" t="s">
        <v>461</v>
      </c>
      <c r="B64" s="17" t="n">
        <v>3634</v>
      </c>
      <c r="C64" s="18">
        <f>(27.0/B64*100)</f>
        <v/>
      </c>
      <c r="D64" s="19" t="n">
        <v>3607</v>
      </c>
      <c r="E64" s="18" t="n">
        <v>524.78435886</v>
      </c>
      <c r="F64" s="20" t="n">
        <v>2.44230341</v>
      </c>
      <c r="G64" s="18" t="n">
        <v>442.62467408</v>
      </c>
      <c r="H64" s="20" t="n">
        <v>2.53127944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419.84915007</v>
      </c>
      <c r="F65" s="20" t="n">
        <v>2.52332407</v>
      </c>
      <c r="G65" s="18" t="n">
        <v>412.02447618</v>
      </c>
      <c r="H65" s="20" t="n">
        <v>10.05007228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408.78286272</v>
      </c>
      <c r="F66" s="20" t="n">
        <v>1.97108277</v>
      </c>
      <c r="G66" s="18" t="n">
        <v>440.79377295</v>
      </c>
      <c r="H66" s="20" t="n">
        <v>2.89350898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392.80084563</v>
      </c>
      <c r="F67" s="20" t="n">
        <v>3.17131811</v>
      </c>
      <c r="G67" s="18" t="n">
        <v>365.22988964</v>
      </c>
      <c r="H67" s="20" t="n">
        <v>5.0221115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412.09618752</v>
      </c>
      <c r="F68" s="20" t="n">
        <v>1.28382604</v>
      </c>
      <c r="G68" s="18" t="n">
        <v>359.98612049</v>
      </c>
      <c r="H68" s="20" t="n">
        <v>2.61031856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442.69483917</v>
      </c>
      <c r="F69" s="20" t="n">
        <v>4.14030311</v>
      </c>
      <c r="G69" s="18" t="n">
        <v>450.93758029</v>
      </c>
      <c r="H69" s="20" t="n">
        <v>10.20509856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494.06003026</v>
      </c>
      <c r="F70" s="20" t="n">
        <v>3.10877023</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589.92573609</v>
      </c>
      <c r="F71" s="20" t="n">
        <v>4.34341851</v>
      </c>
      <c r="G71" s="18" t="n">
        <v>558.2529852</v>
      </c>
      <c r="H71" s="20" t="n">
        <v>1.4800767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544.3927023799999</v>
      </c>
      <c r="F72" s="20" t="n">
        <v>3.32849857</v>
      </c>
      <c r="G72" s="18" t="n">
        <v>520.11709209</v>
      </c>
      <c r="H72" s="20" t="n">
        <v>13.64846712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416.30657195</v>
      </c>
      <c r="F73" s="20" t="n">
        <v>3.36598364</v>
      </c>
      <c r="G73" s="18" t="n">
        <v>408.35465494</v>
      </c>
      <c r="H73" s="20" t="n">
        <v>6.84678194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435.32008883</v>
      </c>
      <c r="F74" s="20" t="n">
        <v>5.42080722</v>
      </c>
      <c r="G74" s="18" t="n">
        <v>413.57073225</v>
      </c>
      <c r="H74" s="20" t="n">
        <v>1.42400024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358.21684645</v>
      </c>
      <c r="F75" s="20" t="n">
        <v>8.40162666</v>
      </c>
      <c r="G75" s="18" t="n">
        <v>369.79820477</v>
      </c>
      <c r="H75" s="20" t="n">
        <v>4.23272092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447.14833265</v>
      </c>
      <c r="F76" s="20" t="n">
        <v>3.4693579</v>
      </c>
      <c r="G76" s="18" t="n">
        <v>383.40626464</v>
      </c>
      <c r="H76" s="20" t="n">
        <v>4.01997272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466.28052209</v>
      </c>
      <c r="F77" s="20" t="n">
        <v>8.692891449999999</v>
      </c>
      <c r="G77" s="18" t="n">
        <v>405.74160074</v>
      </c>
      <c r="H77" s="20" t="n">
        <v>2.61111556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493.95680667</v>
      </c>
      <c r="F78" s="20" t="n">
        <v>4.54292439</v>
      </c>
      <c r="G78" s="18" t="n">
        <v>538.61830932</v>
      </c>
      <c r="H78" s="20" t="n">
        <v>17.07686644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457.22805131</v>
      </c>
      <c r="F79" s="20" t="n">
        <v>7.1430325</v>
      </c>
      <c r="G79" s="18" t="n">
        <v>397.70983806</v>
      </c>
      <c r="H79" s="20" t="n">
        <v>8.32387162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460.03836076</v>
      </c>
      <c r="F80" s="20" t="n">
        <v>4.27056956</v>
      </c>
      <c r="G80" s="18" t="n">
        <v>425.35108908</v>
      </c>
      <c r="H80" s="20" t="n">
        <v>18.23604457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475.87589399</v>
      </c>
      <c r="F81" s="20" t="n">
        <v>14.37116985</v>
      </c>
      <c r="G81" s="18" t="n">
        <v>441.5009461</v>
      </c>
      <c r="H81" s="20" t="n">
        <v>3.13729807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486.6357884</v>
      </c>
      <c r="F7" s="20" t="n">
        <v>1.88138607</v>
      </c>
      <c r="G7" s="18" t="n">
        <v>533.39810286</v>
      </c>
      <c r="H7" s="20" t="n">
        <v>4.80861149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496.82077859</v>
      </c>
      <c r="F8" s="20" t="n">
        <v>2.85352472</v>
      </c>
      <c r="G8" s="18" t="n">
        <v>487.50085056</v>
      </c>
      <c r="H8" s="20" t="n">
        <v>36.11093275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509.72042992</v>
      </c>
      <c r="F9" s="20" t="n">
        <v>2.37514449</v>
      </c>
      <c r="G9" s="18" t="n">
        <v>475.0134728</v>
      </c>
      <c r="H9" s="20" t="n">
        <v>31.14712638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515.06400522</v>
      </c>
      <c r="F10" s="20" t="n">
        <v>2.53636755</v>
      </c>
      <c r="G10" s="18" t="n">
        <v>557.94752593</v>
      </c>
      <c r="H10" s="20" t="n">
        <v>13.92914232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416.36053</v>
      </c>
      <c r="F11" s="20" t="n">
        <v>3.57722736</v>
      </c>
      <c r="G11" s="18" t="n">
        <v>447.04994161</v>
      </c>
      <c r="H11" s="20" t="n">
        <v>6.80995848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512.54036869</v>
      </c>
      <c r="F12" s="20" t="n">
        <v>7.4949795</v>
      </c>
      <c r="G12" s="18" t="n">
        <v>488.60750171</v>
      </c>
      <c r="H12" s="20" t="n">
        <v>3.11959196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506.67182556</v>
      </c>
      <c r="F13" s="20" t="n">
        <v>2.73051298</v>
      </c>
      <c r="G13" s="18" t="n">
        <v>519.17752546</v>
      </c>
      <c r="H13" s="20" t="n">
        <v>4.83447224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522.33818486</v>
      </c>
      <c r="F14" s="20" t="n">
        <v>2.59707843</v>
      </c>
      <c r="G14" s="18" t="n">
        <v>513.65683352</v>
      </c>
      <c r="H14" s="20" t="n">
        <v>4.20213982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508.34789071</v>
      </c>
      <c r="F15" s="20" t="n">
        <v>2.56525506</v>
      </c>
      <c r="G15" s="18" t="n">
        <v>523.41752724</v>
      </c>
      <c r="H15" s="20" t="n">
        <v>4.98581596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495.02018648</v>
      </c>
      <c r="F16" s="20" t="n">
        <v>2.36494014</v>
      </c>
      <c r="G16" s="18" t="n">
        <v>498.15181131</v>
      </c>
      <c r="H16" s="20" t="n">
        <v>31.57962306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504.58161969</v>
      </c>
      <c r="F17" s="20" t="n">
        <v>3.4792156</v>
      </c>
      <c r="G17" s="18" t="n">
        <v>539.71792019</v>
      </c>
      <c r="H17" s="20" t="n">
        <v>26.78928863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453.52236949</v>
      </c>
      <c r="F18" s="20" t="n">
        <v>3.77072926</v>
      </c>
      <c r="G18" s="18" t="n">
        <v>483.93252588</v>
      </c>
      <c r="H18" s="20" t="n">
        <v>8.15175672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477.90276976</v>
      </c>
      <c r="F19" s="20" t="n">
        <v>3.47418947</v>
      </c>
      <c r="G19" s="18" t="n">
        <v>472.69443162</v>
      </c>
      <c r="H19" s="20" t="n">
        <v>11.11118516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488.1304204</v>
      </c>
      <c r="F20" s="20" t="n">
        <v>2.0456596</v>
      </c>
      <c r="G20" s="18" t="n">
        <v>489.51128536</v>
      </c>
      <c r="H20" s="20" t="n">
        <v>5.44824451</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501.94826194</v>
      </c>
      <c r="F21" s="20" t="n">
        <v>2.31103117</v>
      </c>
      <c r="G21" s="18" t="n">
        <v>546.28039597</v>
      </c>
      <c r="H21" s="20" t="n">
        <v>7.30020079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467.38511596</v>
      </c>
      <c r="F22" s="20" t="n">
        <v>3.88195666</v>
      </c>
      <c r="G22" s="18" t="n">
        <v>482.46686877</v>
      </c>
      <c r="H22" s="20" t="n">
        <v>10.3673743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492.70896158</v>
      </c>
      <c r="F23" s="20" t="n">
        <v>3.44782025</v>
      </c>
      <c r="G23" s="18" t="n">
        <v>485.69632527</v>
      </c>
      <c r="H23" s="20" t="n">
        <v>21.62666831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531.85890714</v>
      </c>
      <c r="F24" s="20" t="n">
        <v>3.24823854</v>
      </c>
      <c r="G24" s="18" t="n">
        <v>536.20724038</v>
      </c>
      <c r="H24" s="20" t="n">
        <v>11.77194308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525.21949655</v>
      </c>
      <c r="F25" s="20" t="n">
        <v>3.79677136</v>
      </c>
      <c r="G25" s="18" t="n">
        <v>510.24690326</v>
      </c>
      <c r="H25" s="20" t="n">
        <v>21.47797126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479.87728418</v>
      </c>
      <c r="F26" s="20" t="n">
        <v>2.78653059</v>
      </c>
      <c r="G26" s="18" t="n">
        <v>485.33959647</v>
      </c>
      <c r="H26" s="20" t="n">
        <v>2.87623683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485.41234962</v>
      </c>
      <c r="F27" s="20" t="n">
        <v>1.24025359</v>
      </c>
      <c r="G27" s="18" t="n">
        <v>491.8401327</v>
      </c>
      <c r="H27" s="20" t="n">
        <v>4.99372171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406.66993107</v>
      </c>
      <c r="F28" s="20" t="n">
        <v>2.20676257</v>
      </c>
      <c r="G28" s="18" t="n">
        <v>426.79849972</v>
      </c>
      <c r="H28" s="20" t="n">
        <v>9.476728850000001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502.2743739</v>
      </c>
      <c r="F29" s="20" t="n">
        <v>7.57816403</v>
      </c>
      <c r="G29" s="18" t="n">
        <v>527.4137836</v>
      </c>
      <c r="H29" s="20" t="n">
        <v>7.26368641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494.22852077</v>
      </c>
      <c r="F30" s="20" t="n">
        <v>2.87467274</v>
      </c>
      <c r="G30" s="18" t="n">
        <v>507.89276515</v>
      </c>
      <c r="H30" s="20" t="n">
        <v>7.49120078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502.19725102</v>
      </c>
      <c r="F31" s="20" t="n">
        <v>2.3810533</v>
      </c>
      <c r="G31" s="18" t="n">
        <v>497.89169869</v>
      </c>
      <c r="H31" s="20" t="n">
        <v>5.70480455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502.29303718</v>
      </c>
      <c r="F32" s="20" t="n">
        <v>2.81299675</v>
      </c>
      <c r="G32" s="18" t="n">
        <v>510.50918314</v>
      </c>
      <c r="H32" s="20" t="n">
        <v>4.95888818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490.75374827</v>
      </c>
      <c r="F33" s="20" t="n">
        <v>2.55642143</v>
      </c>
      <c r="G33" s="18" t="n">
        <v>519.76676484</v>
      </c>
      <c r="H33" s="20" t="n">
        <v>46.25324144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478.40693816</v>
      </c>
      <c r="F34" s="20" t="n">
        <v>4.76493409</v>
      </c>
      <c r="G34" s="18" t="n">
        <v>472.30200571</v>
      </c>
      <c r="H34" s="20" t="n">
        <v>4.2696646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512.68960005</v>
      </c>
      <c r="F35" s="20" t="n">
        <v>1.44690728</v>
      </c>
      <c r="G35" s="18" t="n">
        <v>507.97364925</v>
      </c>
      <c r="H35" s="20" t="n">
        <v>3.21941501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483.58235644</v>
      </c>
      <c r="F36" s="20" t="n">
        <v>2.20991892</v>
      </c>
      <c r="G36" s="18" t="n">
        <v>536.5155607200001</v>
      </c>
      <c r="H36" s="20" t="n">
        <v>6.58349607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492.04333093</v>
      </c>
      <c r="F37" s="20" t="n">
        <v>6.42034345</v>
      </c>
      <c r="G37" s="18" t="n">
        <v>494.4801198</v>
      </c>
      <c r="H37" s="20" t="n">
        <v>3.70002039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518.08627409</v>
      </c>
      <c r="F38" s="20" t="n">
        <v>3.57142021</v>
      </c>
      <c r="G38" s="18" t="n">
        <v>541.43919006</v>
      </c>
      <c r="H38" s="20" t="n">
        <v>9.835049529999999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420.37158102</v>
      </c>
      <c r="F39" s="20" t="n">
        <v>4.16563575</v>
      </c>
      <c r="G39" s="18" t="n">
        <v>429.86980164</v>
      </c>
      <c r="H39" s="20" t="n">
        <v>11.14661341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491.48832743</v>
      </c>
      <c r="F40" s="20" t="n">
        <v>3.32992993</v>
      </c>
      <c r="G40" s="18" t="n">
        <v>494.13945863</v>
      </c>
      <c r="H40" s="20" t="n">
        <v>3.88863125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468.58128515</v>
      </c>
      <c r="F41" s="20" t="n">
        <v>3.2082837</v>
      </c>
      <c r="G41" s="18" t="n">
        <v>485.71890831</v>
      </c>
      <c r="H41" s="20" t="n">
        <v>12.19391968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409.73721404</v>
      </c>
      <c r="F44" s="20" t="n">
        <v>3.72213501</v>
      </c>
      <c r="G44" s="18" t="n">
        <v>458.04099204</v>
      </c>
      <c r="H44" s="20" t="n">
        <v>12.03107999</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358.93501912</v>
      </c>
      <c r="F45" s="20" t="n">
        <v>2.95725724</v>
      </c>
      <c r="G45" s="18" t="n">
        <v>490.95936084</v>
      </c>
      <c r="H45" s="20" t="n">
        <v>7.38313607</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372.13561041</v>
      </c>
      <c r="F46" s="20" t="n">
        <v>3.24769031</v>
      </c>
      <c r="G46" s="18" t="n">
        <v>467.47448421</v>
      </c>
      <c r="H46" s="20" t="n">
        <v>11.97554539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433.29010134</v>
      </c>
      <c r="F47" s="20" t="n">
        <v>11.16440452</v>
      </c>
      <c r="G47" s="18" t="n">
        <v>443.24967963</v>
      </c>
      <c r="H47" s="20" t="n">
        <v>4.85722034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529.62598523</v>
      </c>
      <c r="F48" s="20" t="n">
        <v>5.29887987</v>
      </c>
      <c r="G48" s="18" t="n">
        <v>566.97301219</v>
      </c>
      <c r="H48" s="20" t="n">
        <v>22.77559255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408.79790706</v>
      </c>
      <c r="F49" s="20" t="n">
        <v>3.11800934</v>
      </c>
      <c r="G49" s="18" t="n">
        <v>415.57252953</v>
      </c>
      <c r="H49" s="20" t="n">
        <v>14.51155229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382.49197654</v>
      </c>
      <c r="F50" s="20" t="n">
        <v>2.92458897</v>
      </c>
      <c r="G50" s="18" t="n">
        <v>435.64666879</v>
      </c>
      <c r="H50" s="20" t="n">
        <v>6.94023026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400.63163854</v>
      </c>
      <c r="F51" s="20" t="n">
        <v>2.49444994</v>
      </c>
      <c r="G51" s="18" t="n">
        <v>394.94387212</v>
      </c>
      <c r="H51" s="20" t="n">
        <v>8.713257349999999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464.04009938</v>
      </c>
      <c r="F52" s="20" t="n">
        <v>2.77109765</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430.57428014</v>
      </c>
      <c r="F53" s="20" t="n">
        <v>1.7703747</v>
      </c>
      <c r="G53" s="18" t="n">
        <v>527.92430014</v>
      </c>
      <c r="H53" s="20" t="n">
        <v>5.45246591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320.34224975</v>
      </c>
      <c r="F54" s="20" t="n">
        <v>2.9810003</v>
      </c>
      <c r="G54" s="18" t="n">
        <v>365.89356348</v>
      </c>
      <c r="H54" s="20" t="n">
        <v>7.72962168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400.42761957</v>
      </c>
      <c r="F55" s="20" t="n">
        <v>3.33022389</v>
      </c>
      <c r="G55" s="18" t="n">
        <v>417.38839542</v>
      </c>
      <c r="H55" s="20" t="n">
        <v>7.48462465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557.51547729</v>
      </c>
      <c r="F56" s="20" t="n">
        <v>4.30109292</v>
      </c>
      <c r="G56" s="18" t="n">
        <v>538.47130161</v>
      </c>
      <c r="H56" s="20" t="n">
        <v>5.75759194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391.52291523</v>
      </c>
      <c r="F57" s="20" t="n">
        <v>4.115141</v>
      </c>
      <c r="G57" s="18" t="n">
        <v>374.49162482</v>
      </c>
      <c r="H57" s="20" t="n">
        <v>5.67518172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378.34143064</v>
      </c>
      <c r="F58" s="20" t="n">
        <v>2.93940334</v>
      </c>
      <c r="G58" s="18" t="n">
        <v>419.13784341</v>
      </c>
      <c r="H58" s="20" t="n">
        <v>15.11540749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360.23005963</v>
      </c>
      <c r="F59" s="20" t="n">
        <v>1.5152099</v>
      </c>
      <c r="G59" s="18" t="n">
        <v>409.06073099</v>
      </c>
      <c r="H59" s="20" t="n">
        <v>16.96933676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380.19745025</v>
      </c>
      <c r="F60" s="20" t="n">
        <v>4.64652804</v>
      </c>
      <c r="G60" s="18" t="n">
        <v>425.93544789</v>
      </c>
      <c r="H60" s="20" t="n">
        <v>7.82680041</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480.58211956</v>
      </c>
      <c r="F61" s="20" t="n">
        <v>4.4431456</v>
      </c>
      <c r="G61" s="18" t="n">
        <v>477.31772869</v>
      </c>
      <c r="H61" s="20" t="n">
        <v>2.80634333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566.35436964</v>
      </c>
      <c r="F62" s="20" t="n">
        <v>3.43567061</v>
      </c>
      <c r="G62" s="18" t="n">
        <v>541.3474406399999</v>
      </c>
      <c r="H62" s="20" t="n">
        <v>1.21574628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363.95148649</v>
      </c>
      <c r="F63" s="20" t="n">
        <v>1.81329072</v>
      </c>
      <c r="G63" s="18" t="n">
        <v>375.88310028</v>
      </c>
      <c r="H63" s="20" t="n">
        <v>2.18353899</v>
      </c>
      <c r="I63" s="18" t="s">
        <v>404</v>
      </c>
      <c r="J63" s="20" t="s">
        <v>404</v>
      </c>
      <c r="K63" s="18" t="s">
        <v>404</v>
      </c>
      <c r="L63" s="20" t="s">
        <v>404</v>
      </c>
      <c r="M63" s="18" t="s">
        <v>404</v>
      </c>
      <c r="N63" s="20" t="s">
        <v>404</v>
      </c>
      <c r="O63" s="18" t="s">
        <v>404</v>
      </c>
      <c r="P63" s="20" t="s">
        <v>404</v>
      </c>
      <c r="Q63" s="18" t="n">
        <v>399.40653436</v>
      </c>
      <c r="R63" s="20" t="n">
        <v>6.16638109</v>
      </c>
    </row>
    <row r="64" spans="1:18">
      <c r="A64" s="15" t="s">
        <v>461</v>
      </c>
      <c r="B64" s="17" t="n">
        <v>3634</v>
      </c>
      <c r="C64" s="18">
        <f>(27.0/B64*100)</f>
        <v/>
      </c>
      <c r="D64" s="19" t="n">
        <v>3607</v>
      </c>
      <c r="E64" s="18" t="n">
        <v>474.5846207</v>
      </c>
      <c r="F64" s="20" t="n">
        <v>1.79964295</v>
      </c>
      <c r="G64" s="18" t="n">
        <v>528.3839988</v>
      </c>
      <c r="H64" s="20" t="n">
        <v>6.24850681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421.3448723</v>
      </c>
      <c r="F65" s="20" t="n">
        <v>3.16820785</v>
      </c>
      <c r="G65" s="18" t="n">
        <v>413.48326269</v>
      </c>
      <c r="H65" s="20" t="n">
        <v>6.17459958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418.3430415</v>
      </c>
      <c r="F66" s="20" t="n">
        <v>1.56883848</v>
      </c>
      <c r="G66" s="18" t="n">
        <v>399.1444701</v>
      </c>
      <c r="H66" s="20" t="n">
        <v>8.54381663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376.04961575</v>
      </c>
      <c r="F67" s="20" t="n">
        <v>3.14325841</v>
      </c>
      <c r="G67" s="18" t="n">
        <v>425.5216423</v>
      </c>
      <c r="H67" s="20" t="n">
        <v>6.43523451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396.36972363</v>
      </c>
      <c r="F68" s="20" t="n">
        <v>1.35757089</v>
      </c>
      <c r="G68" s="18" t="n">
        <v>435.69351071</v>
      </c>
      <c r="H68" s="20" t="n">
        <v>2.27287538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445.10486829</v>
      </c>
      <c r="F69" s="20" t="n">
        <v>3.91021694</v>
      </c>
      <c r="G69" s="18" t="n">
        <v>432.45423481</v>
      </c>
      <c r="H69" s="20" t="n">
        <v>13.5074935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488.79738287</v>
      </c>
      <c r="F70" s="20" t="n">
        <v>3.82552369</v>
      </c>
      <c r="G70" s="18" t="n">
        <v>499.53471466</v>
      </c>
      <c r="H70" s="20" t="n">
        <v>4.96134468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556.68694497</v>
      </c>
      <c r="F71" s="20" t="n">
        <v>1.41352034</v>
      </c>
      <c r="G71" s="18" t="n">
        <v>635.60694273</v>
      </c>
      <c r="H71" s="20" t="n">
        <v>4.36655239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552.1674272400001</v>
      </c>
      <c r="F72" s="20" t="n">
        <v>3.64490968</v>
      </c>
      <c r="G72" s="18" t="n">
        <v>498.4897502</v>
      </c>
      <c r="H72" s="20" t="n">
        <v>11.47651337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413.23486788</v>
      </c>
      <c r="F73" s="20" t="n">
        <v>4.55452801</v>
      </c>
      <c r="G73" s="18" t="n">
        <v>417.58897034</v>
      </c>
      <c r="H73" s="20" t="n">
        <v>4.57943647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414.99494844</v>
      </c>
      <c r="F74" s="20" t="n">
        <v>1.39723382</v>
      </c>
      <c r="G74" s="18" t="n">
        <v>428.21618746</v>
      </c>
      <c r="H74" s="20" t="n">
        <v>7.06272838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368.33318806</v>
      </c>
      <c r="F75" s="20" t="n">
        <v>3.6418747</v>
      </c>
      <c r="G75" s="18" t="n">
        <v>337.82154241</v>
      </c>
      <c r="H75" s="20" t="n">
        <v>20.63215921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422.72527645</v>
      </c>
      <c r="F76" s="20" t="n">
        <v>2.85421664</v>
      </c>
      <c r="G76" s="18" t="n">
        <v>445.19878403</v>
      </c>
      <c r="H76" s="20" t="n">
        <v>5.97695653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415.81605346</v>
      </c>
      <c r="F77" s="20" t="n">
        <v>2.69005657</v>
      </c>
      <c r="G77" s="18" t="n">
        <v>502.33459652</v>
      </c>
      <c r="H77" s="20" t="n">
        <v>17.72730741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494.11562991</v>
      </c>
      <c r="F78" s="20" t="n">
        <v>4.67265187</v>
      </c>
      <c r="G78" s="18" t="n">
        <v>506.66359398</v>
      </c>
      <c r="H78" s="20" t="n">
        <v>11.90536764</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457.49944365</v>
      </c>
      <c r="F79" s="20" t="n">
        <v>7.03985072</v>
      </c>
      <c r="G79" s="18" t="n">
        <v>407.12137524</v>
      </c>
      <c r="H79" s="20" t="n">
        <v>13.10968174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462.24206281</v>
      </c>
      <c r="F80" s="20" t="n">
        <v>4.65882662</v>
      </c>
      <c r="G80" s="18" t="n">
        <v>450.70228873</v>
      </c>
      <c r="H80" s="20" t="n">
        <v>9.19356953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443.8019931</v>
      </c>
      <c r="F81" s="20" t="n">
        <v>3.02983621</v>
      </c>
      <c r="G81" s="18" t="n">
        <v>493.16294197</v>
      </c>
      <c r="H81" s="20" t="n">
        <v>26.64773073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494.3464589</v>
      </c>
      <c r="F7" s="20" t="n">
        <v>1.70280576</v>
      </c>
      <c r="G7" s="18" t="n">
        <v>531.15397527</v>
      </c>
      <c r="H7" s="20" t="n">
        <v>28.60661542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496.75043899</v>
      </c>
      <c r="F8" s="20" t="n">
        <v>2.86165823</v>
      </c>
      <c r="G8" s="18" t="n">
        <v>484.59990877</v>
      </c>
      <c r="H8" s="20" t="n">
        <v>11.24929244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509.43061729</v>
      </c>
      <c r="F9" s="20" t="n">
        <v>2.37132372</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516.3809624100001</v>
      </c>
      <c r="F10" s="20" t="n">
        <v>2.48970637</v>
      </c>
      <c r="G10" s="18" t="n">
        <v>525.60260697</v>
      </c>
      <c r="H10" s="20" t="n">
        <v>15.38837182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423.03081461</v>
      </c>
      <c r="F11" s="20" t="n">
        <v>2.6346178</v>
      </c>
      <c r="G11" s="18" t="n">
        <v>547.78994384</v>
      </c>
      <c r="H11" s="20" t="n">
        <v>10.97426393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492.41947493</v>
      </c>
      <c r="F12" s="20" t="n">
        <v>2.41313448</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510.58697229</v>
      </c>
      <c r="F13" s="20" t="n">
        <v>2.4621801</v>
      </c>
      <c r="G13" s="18" t="n">
        <v>495.007367</v>
      </c>
      <c r="H13" s="20" t="n">
        <v>50.02542203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519.85507576</v>
      </c>
      <c r="F14" s="20" t="n">
        <v>2.09376833</v>
      </c>
      <c r="G14" s="18" t="n">
        <v>511.61680981</v>
      </c>
      <c r="H14" s="20" t="n">
        <v>9.780235879999999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511.09798797</v>
      </c>
      <c r="F15" s="20" t="n">
        <v>2.31413575</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495.0612516</v>
      </c>
      <c r="F16" s="20" t="n">
        <v>2.34595418</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504.8428627</v>
      </c>
      <c r="F17" s="20" t="n">
        <v>3.44030756</v>
      </c>
      <c r="G17" s="18" t="s">
        <v>404</v>
      </c>
      <c r="H17" s="20" t="s">
        <v>404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453.62985087</v>
      </c>
      <c r="F18" s="20" t="n">
        <v>3.75358545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477.14104129</v>
      </c>
      <c r="F19" s="20" t="n">
        <v>2.77113825</v>
      </c>
      <c r="G19" s="18" t="s">
        <v>404</v>
      </c>
      <c r="H19" s="20" t="s">
        <v>404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487.65180651</v>
      </c>
      <c r="F20" s="20" t="n">
        <v>2.02312851</v>
      </c>
      <c r="G20" s="18" t="n">
        <v>497.33167302</v>
      </c>
      <c r="H20" s="20" t="n">
        <v>6.37577494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504.32818482</v>
      </c>
      <c r="F21" s="20" t="n">
        <v>2.19565997</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469.66945416</v>
      </c>
      <c r="F22" s="20" t="n">
        <v>3.62920111</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492.48304037</v>
      </c>
      <c r="F23" s="20" t="n">
        <v>3.3829397</v>
      </c>
      <c r="G23" s="18" t="n">
        <v>483.24263968</v>
      </c>
      <c r="H23" s="20" t="n">
        <v>27.19981506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531.67173769</v>
      </c>
      <c r="F24" s="20" t="n">
        <v>3.02941271</v>
      </c>
      <c r="G24" s="18" t="n">
        <v>628.77860403</v>
      </c>
      <c r="H24" s="20" t="n">
        <v>6.44627381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523.90351187</v>
      </c>
      <c r="F25" s="20" t="n">
        <v>3.71943832</v>
      </c>
      <c r="G25" s="18" t="n">
        <v>558.1696048</v>
      </c>
      <c r="H25" s="20" t="n">
        <v>8.33289532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482.70609113</v>
      </c>
      <c r="F26" s="20" t="n">
        <v>1.87606918</v>
      </c>
      <c r="G26" s="18" t="n">
        <v>472.73477028</v>
      </c>
      <c r="H26" s="20" t="n">
        <v>15.9027215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485.77062804</v>
      </c>
      <c r="F27" s="20" t="n">
        <v>1.26780926</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407.92221443</v>
      </c>
      <c r="F28" s="20" t="n">
        <v>2.2408441</v>
      </c>
      <c r="G28" s="18" t="n">
        <v>432.74027395</v>
      </c>
      <c r="H28" s="20" t="n">
        <v>7.45951765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496.64991828</v>
      </c>
      <c r="F30" s="20" t="n">
        <v>2.63448863</v>
      </c>
      <c r="G30" s="18" t="n">
        <v>597.581175</v>
      </c>
      <c r="H30" s="20" t="n">
        <v>6.21517374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501.6698208</v>
      </c>
      <c r="F31" s="20" t="n">
        <v>2.18215161</v>
      </c>
      <c r="G31" s="18" t="n">
        <v>487.13550022</v>
      </c>
      <c r="H31" s="20" t="n">
        <v>21.28963675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504.46925149</v>
      </c>
      <c r="F32" s="20" t="n">
        <v>2.38982369</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491.12829816</v>
      </c>
      <c r="F33" s="20" t="n">
        <v>2.47528972</v>
      </c>
      <c r="G33" s="18" t="s">
        <v>404</v>
      </c>
      <c r="H33" s="20" t="s">
        <v>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475.37427918</v>
      </c>
      <c r="F34" s="20" t="n">
        <v>2.6691297</v>
      </c>
      <c r="G34" s="18" t="n">
        <v>454.20182839</v>
      </c>
      <c r="H34" s="20" t="n">
        <v>7.66948438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511.84797828</v>
      </c>
      <c r="F35" s="20" t="n">
        <v>1.29187773</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485.88650624</v>
      </c>
      <c r="F36" s="20" t="n">
        <v>2.15536722</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493.97165786</v>
      </c>
      <c r="F37" s="20" t="n">
        <v>3.1835705</v>
      </c>
      <c r="G37" s="18" t="n">
        <v>484.87108861</v>
      </c>
      <c r="H37" s="20" t="n">
        <v>12.0179571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521.00600056</v>
      </c>
      <c r="F38" s="20" t="n">
        <v>3.04621707</v>
      </c>
      <c r="G38" s="18" t="n">
        <v>504.7543628</v>
      </c>
      <c r="H38" s="20" t="n">
        <v>11.09707479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420.45397969</v>
      </c>
      <c r="F39" s="20" t="n">
        <v>4.12888277</v>
      </c>
      <c r="G39" s="18" t="s">
        <v>404</v>
      </c>
      <c r="H39" s="20" t="s">
        <v>404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493.59981534</v>
      </c>
      <c r="F40" s="20" t="n">
        <v>3.10971552</v>
      </c>
      <c r="G40" s="18" t="n">
        <v>439.60211331</v>
      </c>
      <c r="H40" s="20" t="n">
        <v>8.88875575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469.91018504</v>
      </c>
      <c r="F41" s="20" t="n">
        <v>3.3163845</v>
      </c>
      <c r="G41" s="18" t="n">
        <v>475.44626156</v>
      </c>
      <c r="H41" s="20" t="n">
        <v>8.05749011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412.97683055</v>
      </c>
      <c r="F44" s="20" t="n">
        <v>3.4760955</v>
      </c>
      <c r="G44" s="18" t="s">
        <v>404</v>
      </c>
      <c r="H44" s="20" t="s">
        <v>404</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359.68555481</v>
      </c>
      <c r="F45" s="20" t="n">
        <v>2.95829829</v>
      </c>
      <c r="G45" s="18" t="s">
        <v>404</v>
      </c>
      <c r="H45" s="20" t="s">
        <v>404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381.04597119</v>
      </c>
      <c r="F46" s="20" t="n">
        <v>3.41485578</v>
      </c>
      <c r="G46" s="18" t="n">
        <v>399.30544885</v>
      </c>
      <c r="H46" s="20" t="n">
        <v>6.44768623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444.86158964</v>
      </c>
      <c r="F47" s="20" t="n">
        <v>4.13067809</v>
      </c>
      <c r="G47" s="18" t="n">
        <v>393.67635213</v>
      </c>
      <c r="H47" s="20" t="n">
        <v>14.16652747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531.15776714</v>
      </c>
      <c r="F48" s="20" t="n">
        <v>5.01438564</v>
      </c>
      <c r="G48" s="18" t="n">
        <v>539.52460378</v>
      </c>
      <c r="H48" s="20" t="n">
        <v>43.44055026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408.86509014</v>
      </c>
      <c r="F49" s="20" t="n">
        <v>3.09433636</v>
      </c>
      <c r="G49" s="18" t="s">
        <v>404</v>
      </c>
      <c r="H49" s="20" t="s">
        <v>404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390.92842684</v>
      </c>
      <c r="F50" s="20" t="n">
        <v>2.59652916</v>
      </c>
      <c r="G50" s="18" t="n">
        <v>494.72012003</v>
      </c>
      <c r="H50" s="20" t="n">
        <v>8.02997077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400.25337307</v>
      </c>
      <c r="F51" s="20" t="n">
        <v>2.4652548</v>
      </c>
      <c r="G51" s="18" t="s">
        <v>404</v>
      </c>
      <c r="H51" s="20" t="s">
        <v>404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464.04009938</v>
      </c>
      <c r="F52" s="20" t="n">
        <v>2.77109765</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437.12852379</v>
      </c>
      <c r="F53" s="20" t="n">
        <v>1.71824983</v>
      </c>
      <c r="G53" s="18" t="s">
        <v>404</v>
      </c>
      <c r="H53" s="20" t="s">
        <v>404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403.73489831</v>
      </c>
      <c r="F55" s="20" t="n">
        <v>2.82035502</v>
      </c>
      <c r="G55" s="18" t="n">
        <v>510.86912</v>
      </c>
      <c r="H55" s="20" t="n">
        <v>33.93553184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545.9466135599999</v>
      </c>
      <c r="F56" s="20" t="n">
        <v>3.12865246</v>
      </c>
      <c r="G56" s="18" t="n">
        <v>600.97165828</v>
      </c>
      <c r="H56" s="20" t="n">
        <v>13.08006486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385.85488026</v>
      </c>
      <c r="F57" s="20" t="n">
        <v>3.09223818</v>
      </c>
      <c r="G57" s="18" t="n">
        <v>416.5963136</v>
      </c>
      <c r="H57" s="20" t="n">
        <v>20.16779324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379.59549926</v>
      </c>
      <c r="F58" s="20" t="n">
        <v>2.62811637</v>
      </c>
      <c r="G58" s="18" t="n">
        <v>447.11918221</v>
      </c>
      <c r="H58" s="20" t="n">
        <v>26.27724656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361.5339806</v>
      </c>
      <c r="F59" s="20" t="n">
        <v>1.62528789</v>
      </c>
      <c r="G59" s="18" t="s">
        <v>404</v>
      </c>
      <c r="H59" s="20" t="s">
        <v>404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397.44800103</v>
      </c>
      <c r="F60" s="20" t="n">
        <v>3.76676287</v>
      </c>
      <c r="G60" s="18" t="n">
        <v>386.32727527</v>
      </c>
      <c r="H60" s="20" t="n">
        <v>24.80363781</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477.64633012</v>
      </c>
      <c r="F61" s="20" t="n">
        <v>2.38370522</v>
      </c>
      <c r="G61" s="18" t="n">
        <v>485.01213717</v>
      </c>
      <c r="H61" s="20" t="n">
        <v>8.94670189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543.16085317</v>
      </c>
      <c r="F62" s="20" t="n">
        <v>1.12483443</v>
      </c>
      <c r="G62" s="18" t="n">
        <v>577.87133333</v>
      </c>
      <c r="H62" s="20" t="n">
        <v>6.92918109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364.07525936</v>
      </c>
      <c r="F63" s="20" t="n">
        <v>1.82979397</v>
      </c>
      <c r="G63" s="18" t="n">
        <v>378.42640554</v>
      </c>
      <c r="H63" s="20" t="n">
        <v>2.86280915</v>
      </c>
      <c r="I63" s="18" t="s">
        <v>404</v>
      </c>
      <c r="J63" s="20" t="s">
        <v>404</v>
      </c>
      <c r="K63" s="18" t="s">
        <v>404</v>
      </c>
      <c r="L63" s="20" t="s">
        <v>404</v>
      </c>
      <c r="M63" s="18" t="s">
        <v>404</v>
      </c>
      <c r="N63" s="20" t="s">
        <v>404</v>
      </c>
      <c r="O63" s="18" t="s">
        <v>404</v>
      </c>
      <c r="P63" s="20" t="s">
        <v>404</v>
      </c>
      <c r="Q63" s="18" t="n">
        <v>399.40653436</v>
      </c>
      <c r="R63" s="20" t="n">
        <v>6.16638109</v>
      </c>
    </row>
    <row r="64" spans="1:18">
      <c r="A64" s="15" t="s">
        <v>461</v>
      </c>
      <c r="B64" s="17" t="n">
        <v>3634</v>
      </c>
      <c r="C64" s="18">
        <f>(27.0/B64*100)</f>
        <v/>
      </c>
      <c r="D64" s="19" t="n">
        <v>3607</v>
      </c>
      <c r="E64" s="18" t="n">
        <v>478.40181483</v>
      </c>
      <c r="F64" s="20" t="n">
        <v>1.73521762</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419.853235</v>
      </c>
      <c r="F65" s="20" t="n">
        <v>2.43404357</v>
      </c>
      <c r="G65" s="18" t="n">
        <v>413.02248176</v>
      </c>
      <c r="H65" s="20" t="n">
        <v>14.82435619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417.93412468</v>
      </c>
      <c r="F66" s="20" t="n">
        <v>1.46238599</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386.68012389</v>
      </c>
      <c r="F67" s="20" t="n">
        <v>2.72946911</v>
      </c>
      <c r="G67" s="18" t="n">
        <v>333.61739789</v>
      </c>
      <c r="H67" s="20" t="n">
        <v>13.01794525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402.38964215</v>
      </c>
      <c r="F68" s="20" t="n">
        <v>1.2898804</v>
      </c>
      <c r="G68" s="18" t="n">
        <v>407.84013889</v>
      </c>
      <c r="H68" s="20" t="n">
        <v>24.6387112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443.32555537</v>
      </c>
      <c r="F69" s="20" t="n">
        <v>3.74578837</v>
      </c>
      <c r="G69" s="18" t="n">
        <v>489.88003459</v>
      </c>
      <c r="H69" s="20" t="n">
        <v>31.02926624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493.9188053</v>
      </c>
      <c r="F70" s="20" t="n">
        <v>3.14938817</v>
      </c>
      <c r="G70" s="18" t="n">
        <v>507.1608225</v>
      </c>
      <c r="H70" s="20" t="n">
        <v>19.46674598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564.18967857</v>
      </c>
      <c r="F71" s="20" t="n">
        <v>1.4662683</v>
      </c>
      <c r="G71" s="18" t="s">
        <v>404</v>
      </c>
      <c r="H71" s="20" t="s">
        <v>404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543.73826235</v>
      </c>
      <c r="F72" s="20" t="n">
        <v>3.22190591</v>
      </c>
      <c r="G72" s="18" t="n">
        <v>504.10211267</v>
      </c>
      <c r="H72" s="20" t="n">
        <v>33.0500349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414.18165774</v>
      </c>
      <c r="F73" s="20" t="n">
        <v>3.48779242</v>
      </c>
      <c r="G73" s="18" t="n">
        <v>422.52911255</v>
      </c>
      <c r="H73" s="20" t="n">
        <v>7.81682442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415.59548236</v>
      </c>
      <c r="F74" s="20" t="n">
        <v>1.42810505</v>
      </c>
      <c r="G74" s="18" t="n">
        <v>406.44837917</v>
      </c>
      <c r="H74" s="20" t="n">
        <v>7.64240022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368.19955521</v>
      </c>
      <c r="F75" s="20" t="n">
        <v>3.571198</v>
      </c>
      <c r="G75" s="18" t="n">
        <v>312.2565</v>
      </c>
      <c r="H75" s="20" t="n">
        <v>16.49091177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429.21386277</v>
      </c>
      <c r="F76" s="20" t="n">
        <v>2.58523129</v>
      </c>
      <c r="G76" s="18" t="n">
        <v>365.4936292</v>
      </c>
      <c r="H76" s="20" t="n">
        <v>14.58993245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417.99188288</v>
      </c>
      <c r="F77" s="20" t="n">
        <v>2.49596802</v>
      </c>
      <c r="G77" s="18" t="s">
        <v>404</v>
      </c>
      <c r="H77" s="20" t="s">
        <v>404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494.82412123</v>
      </c>
      <c r="F78" s="20" t="n">
        <v>4.57549862</v>
      </c>
      <c r="G78" s="18" t="n">
        <v>483.20068273</v>
      </c>
      <c r="H78" s="20" t="n">
        <v>25.141518</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456.46231211</v>
      </c>
      <c r="F79" s="20" t="n">
        <v>6.97677165</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459.84529051</v>
      </c>
      <c r="F80" s="20" t="n">
        <v>4.31648697</v>
      </c>
      <c r="G80" s="18" t="n">
        <v>456.2034638</v>
      </c>
      <c r="H80" s="20" t="n">
        <v>18.56136903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446.09543568</v>
      </c>
      <c r="F81" s="20" t="n">
        <v>3.25060767</v>
      </c>
      <c r="G81" s="18" t="s">
        <v>404</v>
      </c>
      <c r="H81" s="20" t="s">
        <v>404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491.53940165</v>
      </c>
      <c r="F7" s="20" t="n">
        <v>1.86885905</v>
      </c>
      <c r="G7" s="18" t="n">
        <v>531.12692409</v>
      </c>
      <c r="H7" s="20" t="n">
        <v>6.2380004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496.87797933</v>
      </c>
      <c r="F8" s="20" t="n">
        <v>2.8839278</v>
      </c>
      <c r="G8" s="18" t="n">
        <v>457.33610466</v>
      </c>
      <c r="H8" s="20" t="n">
        <v>9.945399800000001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509.37228711</v>
      </c>
      <c r="F9" s="20" t="n">
        <v>2.38771423</v>
      </c>
      <c r="G9" s="18" t="n">
        <v>521.18178028</v>
      </c>
      <c r="H9" s="20" t="n">
        <v>7.09469576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516.20188088</v>
      </c>
      <c r="F10" s="20" t="n">
        <v>2.57503018</v>
      </c>
      <c r="G10" s="18" t="n">
        <v>519.43764372</v>
      </c>
      <c r="H10" s="20" t="n">
        <v>7.75552345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409.60499333</v>
      </c>
      <c r="F11" s="20" t="n">
        <v>3.51643715</v>
      </c>
      <c r="G11" s="18" t="n">
        <v>441.71867613</v>
      </c>
      <c r="H11" s="20" t="n">
        <v>4.71609284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492.39383067</v>
      </c>
      <c r="F12" s="20" t="n">
        <v>2.42039513</v>
      </c>
      <c r="G12" s="18" t="n">
        <v>500.6569857</v>
      </c>
      <c r="H12" s="20" t="n">
        <v>6.96363054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510.07207307</v>
      </c>
      <c r="F13" s="20" t="n">
        <v>2.44269285</v>
      </c>
      <c r="G13" s="18" t="n">
        <v>519.81470562</v>
      </c>
      <c r="H13" s="20" t="n">
        <v>9.701476359999999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518.82921855</v>
      </c>
      <c r="F14" s="20" t="n">
        <v>2.1936617</v>
      </c>
      <c r="G14" s="18" t="n">
        <v>525.9013691599999</v>
      </c>
      <c r="H14" s="20" t="n">
        <v>5.59368401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510.61692732</v>
      </c>
      <c r="F15" s="20" t="n">
        <v>2.34550434</v>
      </c>
      <c r="G15" s="18" t="n">
        <v>559.1992659700001</v>
      </c>
      <c r="H15" s="20" t="n">
        <v>6.53348476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496.05040179</v>
      </c>
      <c r="F16" s="20" t="n">
        <v>2.31331774</v>
      </c>
      <c r="G16" s="18" t="n">
        <v>415.00397869</v>
      </c>
      <c r="H16" s="20" t="n">
        <v>27.49659526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504.85786738</v>
      </c>
      <c r="F17" s="20" t="n">
        <v>3.44158473</v>
      </c>
      <c r="G17" s="18" t="n">
        <v>501.97172939</v>
      </c>
      <c r="H17" s="20" t="n">
        <v>14.39049197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451.25468857</v>
      </c>
      <c r="F18" s="20" t="n">
        <v>3.90978171</v>
      </c>
      <c r="G18" s="18" t="n">
        <v>518.62804939</v>
      </c>
      <c r="H18" s="20" t="n">
        <v>12.82625833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477.40107627</v>
      </c>
      <c r="F19" s="20" t="n">
        <v>2.92156903</v>
      </c>
      <c r="G19" s="18" t="n">
        <v>465.52588281</v>
      </c>
      <c r="H19" s="20" t="n">
        <v>21.03954814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488.25643649</v>
      </c>
      <c r="F20" s="20" t="n">
        <v>1.97036451</v>
      </c>
      <c r="G20" s="18" t="n">
        <v>461.97325</v>
      </c>
      <c r="H20" s="20" t="n">
        <v>61.90114874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502.0873106</v>
      </c>
      <c r="F21" s="20" t="n">
        <v>2.36400517</v>
      </c>
      <c r="G21" s="18" t="n">
        <v>545.26846546</v>
      </c>
      <c r="H21" s="20" t="n">
        <v>6.18454307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469.66945416</v>
      </c>
      <c r="F22" s="20" t="n">
        <v>3.62920111</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492.49323074</v>
      </c>
      <c r="F23" s="20" t="n">
        <v>3.38413654</v>
      </c>
      <c r="G23" s="18" t="n">
        <v>462.18762058</v>
      </c>
      <c r="H23" s="20" t="n">
        <v>9.327656709999999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535.04781494</v>
      </c>
      <c r="F24" s="20" t="n">
        <v>3.34233685</v>
      </c>
      <c r="G24" s="18" t="n">
        <v>524.22800275</v>
      </c>
      <c r="H24" s="20" t="n">
        <v>7.38405242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524.21071796</v>
      </c>
      <c r="F25" s="20" t="n">
        <v>3.73766078</v>
      </c>
      <c r="G25" s="18" t="n">
        <v>505.60436674</v>
      </c>
      <c r="H25" s="20" t="n">
        <v>4.71590833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481.4824507</v>
      </c>
      <c r="F26" s="20" t="n">
        <v>1.90321036</v>
      </c>
      <c r="G26" s="18" t="n">
        <v>513.45206845</v>
      </c>
      <c r="H26" s="20" t="n">
        <v>6.94712788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483.35202091</v>
      </c>
      <c r="F27" s="20" t="n">
        <v>1.30811721</v>
      </c>
      <c r="G27" s="18" t="n">
        <v>514.30000153</v>
      </c>
      <c r="H27" s="20" t="n">
        <v>4.61824266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405.70347865</v>
      </c>
      <c r="F28" s="20" t="n">
        <v>2.35275389</v>
      </c>
      <c r="G28" s="18" t="n">
        <v>428.35151842</v>
      </c>
      <c r="H28" s="20" t="n">
        <v>7.57433941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524.87027649</v>
      </c>
      <c r="F29" s="20" t="n">
        <v>5.84300288</v>
      </c>
      <c r="G29" s="18" t="n">
        <v>502.20292219</v>
      </c>
      <c r="H29" s="20" t="n">
        <v>8.28879667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495.83757187</v>
      </c>
      <c r="F30" s="20" t="n">
        <v>2.86931978</v>
      </c>
      <c r="G30" s="18" t="n">
        <v>510.48186531</v>
      </c>
      <c r="H30" s="20" t="n">
        <v>9.00889364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501.71606838</v>
      </c>
      <c r="F31" s="20" t="n">
        <v>2.21475243</v>
      </c>
      <c r="G31" s="18" t="n">
        <v>489.70643096</v>
      </c>
      <c r="H31" s="20" t="n">
        <v>22.70843412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504.46925149</v>
      </c>
      <c r="F32" s="20" t="n">
        <v>2.38982369</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489.84899346</v>
      </c>
      <c r="F33" s="20" t="n">
        <v>2.80860211</v>
      </c>
      <c r="G33" s="18" t="n">
        <v>539.51043215</v>
      </c>
      <c r="H33" s="20" t="n">
        <v>27.46695255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475.18637184</v>
      </c>
      <c r="F34" s="20" t="n">
        <v>2.65931983</v>
      </c>
      <c r="G34" s="18" t="n">
        <v>499.38475989</v>
      </c>
      <c r="H34" s="20" t="n">
        <v>10.26589793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511.84797828</v>
      </c>
      <c r="F35" s="20" t="n">
        <v>1.29187773</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485.75500102</v>
      </c>
      <c r="F36" s="20" t="n">
        <v>2.15302512</v>
      </c>
      <c r="G36" s="18" t="n">
        <v>529.1241787</v>
      </c>
      <c r="H36" s="20" t="n">
        <v>10.71485932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493.94317803</v>
      </c>
      <c r="F37" s="20" t="n">
        <v>3.27830317</v>
      </c>
      <c r="G37" s="18" t="n">
        <v>493.49566436</v>
      </c>
      <c r="H37" s="20" t="n">
        <v>10.3967734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523.0411418</v>
      </c>
      <c r="F38" s="20" t="n">
        <v>3.30571915</v>
      </c>
      <c r="G38" s="18" t="n">
        <v>493.63336754</v>
      </c>
      <c r="H38" s="20" t="n">
        <v>24.02904638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419.79602688</v>
      </c>
      <c r="F39" s="20" t="n">
        <v>4.44944425</v>
      </c>
      <c r="G39" s="18" t="n">
        <v>431.74582547</v>
      </c>
      <c r="H39" s="20" t="n">
        <v>16.43651428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496.27734193</v>
      </c>
      <c r="F40" s="20" t="n">
        <v>4.78141401</v>
      </c>
      <c r="G40" s="18" t="n">
        <v>490.6685233</v>
      </c>
      <c r="H40" s="20" t="n">
        <v>4.7309629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466.60606021</v>
      </c>
      <c r="F41" s="20" t="n">
        <v>4.55838377</v>
      </c>
      <c r="G41" s="18" t="n">
        <v>474.1863787</v>
      </c>
      <c r="H41" s="20" t="n">
        <v>5.08533879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410.38535309</v>
      </c>
      <c r="F44" s="20" t="n">
        <v>2.91764321</v>
      </c>
      <c r="G44" s="18" t="n">
        <v>469.46588553</v>
      </c>
      <c r="H44" s="20" t="n">
        <v>18.15782129</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359.68555481</v>
      </c>
      <c r="F45" s="20" t="n">
        <v>2.95829829</v>
      </c>
      <c r="G45" s="18" t="s">
        <v>404</v>
      </c>
      <c r="H45" s="20" t="s">
        <v>404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377.25591942</v>
      </c>
      <c r="F46" s="20" t="n">
        <v>3.46347257</v>
      </c>
      <c r="G46" s="18" t="n">
        <v>457.58456598</v>
      </c>
      <c r="H46" s="20" t="n">
        <v>15.27307539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443.33265389</v>
      </c>
      <c r="F47" s="20" t="n">
        <v>4.41732894</v>
      </c>
      <c r="G47" s="18" t="n">
        <v>411.27198436</v>
      </c>
      <c r="H47" s="20" t="n">
        <v>15.31495919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530.9355841300001</v>
      </c>
      <c r="F48" s="20" t="n">
        <v>5.60282491</v>
      </c>
      <c r="G48" s="18" t="n">
        <v>534.54746462</v>
      </c>
      <c r="H48" s="20" t="n">
        <v>15.54185398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408.48686271</v>
      </c>
      <c r="F49" s="20" t="n">
        <v>3.1997623</v>
      </c>
      <c r="G49" s="18" t="n">
        <v>416.53979965</v>
      </c>
      <c r="H49" s="20" t="n">
        <v>14.5371314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391.42633937</v>
      </c>
      <c r="F50" s="20" t="n">
        <v>2.79502803</v>
      </c>
      <c r="G50" s="18" t="n">
        <v>410.24550468</v>
      </c>
      <c r="H50" s="20" t="n">
        <v>32.48615745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401.09515758</v>
      </c>
      <c r="F51" s="20" t="n">
        <v>2.37738434</v>
      </c>
      <c r="G51" s="18" t="n">
        <v>388.49222982</v>
      </c>
      <c r="H51" s="20" t="n">
        <v>10.19152238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464.04009938</v>
      </c>
      <c r="F52" s="20" t="n">
        <v>2.77109765</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428.39951297</v>
      </c>
      <c r="F53" s="20" t="n">
        <v>1.70063093</v>
      </c>
      <c r="G53" s="18" t="n">
        <v>489.70191862</v>
      </c>
      <c r="H53" s="20" t="n">
        <v>3.77727163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325.76316153</v>
      </c>
      <c r="F54" s="20" t="n">
        <v>2.9158611</v>
      </c>
      <c r="G54" s="18" t="n">
        <v>358.16029783</v>
      </c>
      <c r="H54" s="20" t="n">
        <v>10.70804569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403.73064359</v>
      </c>
      <c r="F55" s="20" t="n">
        <v>2.86143809</v>
      </c>
      <c r="G55" s="18" t="n">
        <v>404.514825</v>
      </c>
      <c r="H55" s="20" t="n">
        <v>32.49785195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554.3443760500001</v>
      </c>
      <c r="F56" s="20" t="n">
        <v>4.00601993</v>
      </c>
      <c r="G56" s="18" t="n">
        <v>536.9296833</v>
      </c>
      <c r="H56" s="20" t="n">
        <v>7.6897703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390.76910247</v>
      </c>
      <c r="F57" s="20" t="n">
        <v>3.92676355</v>
      </c>
      <c r="G57" s="18" t="n">
        <v>378.29232241</v>
      </c>
      <c r="H57" s="20" t="n">
        <v>5.57444145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375.24209383</v>
      </c>
      <c r="F58" s="20" t="n">
        <v>2.91656343</v>
      </c>
      <c r="G58" s="18" t="n">
        <v>429.98928142</v>
      </c>
      <c r="H58" s="20" t="n">
        <v>8.05132688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360.89925311</v>
      </c>
      <c r="F59" s="20" t="n">
        <v>1.67206002</v>
      </c>
      <c r="G59" s="18" t="n">
        <v>440.2188448</v>
      </c>
      <c r="H59" s="20" t="n">
        <v>12.65322348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392.62919857</v>
      </c>
      <c r="F60" s="20" t="n">
        <v>4.29749532</v>
      </c>
      <c r="G60" s="18" t="n">
        <v>417.94706889</v>
      </c>
      <c r="H60" s="20" t="n">
        <v>9.06599593</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481.75158061</v>
      </c>
      <c r="F61" s="20" t="n">
        <v>2.90472904</v>
      </c>
      <c r="G61" s="18" t="n">
        <v>467.47698996</v>
      </c>
      <c r="H61" s="20" t="n">
        <v>5.30545078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535.38722114</v>
      </c>
      <c r="F62" s="20" t="n">
        <v>2.07300574</v>
      </c>
      <c r="G62" s="18" t="n">
        <v>547.9133067400001</v>
      </c>
      <c r="H62" s="20" t="n">
        <v>1.29641884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363.37609254</v>
      </c>
      <c r="F63" s="20" t="n">
        <v>1.81140823</v>
      </c>
      <c r="G63" s="18" t="n">
        <v>379.70103991</v>
      </c>
      <c r="H63" s="20" t="n">
        <v>2.84347371</v>
      </c>
      <c r="I63" s="18" t="s">
        <v>404</v>
      </c>
      <c r="J63" s="20" t="s">
        <v>404</v>
      </c>
      <c r="K63" s="18" t="s">
        <v>404</v>
      </c>
      <c r="L63" s="20" t="s">
        <v>404</v>
      </c>
      <c r="M63" s="18" t="s">
        <v>404</v>
      </c>
      <c r="N63" s="20" t="s">
        <v>404</v>
      </c>
      <c r="O63" s="18" t="s">
        <v>404</v>
      </c>
      <c r="P63" s="20" t="s">
        <v>404</v>
      </c>
      <c r="Q63" s="18" t="n">
        <v>399.40653436</v>
      </c>
      <c r="R63" s="20" t="n">
        <v>6.16638109</v>
      </c>
    </row>
    <row r="64" spans="1:18">
      <c r="A64" s="15" t="s">
        <v>461</v>
      </c>
      <c r="B64" s="17" t="n">
        <v>3634</v>
      </c>
      <c r="C64" s="18">
        <f>(27.0/B64*100)</f>
        <v/>
      </c>
      <c r="D64" s="19" t="n">
        <v>3607</v>
      </c>
      <c r="E64" s="18" t="n">
        <v>474.64601835</v>
      </c>
      <c r="F64" s="20" t="n">
        <v>1.73024789</v>
      </c>
      <c r="G64" s="18" t="n">
        <v>550.71664291</v>
      </c>
      <c r="H64" s="20" t="n">
        <v>7.17099383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423.71268656</v>
      </c>
      <c r="F65" s="20" t="n">
        <v>3.06743672</v>
      </c>
      <c r="G65" s="18" t="n">
        <v>406.21000219</v>
      </c>
      <c r="H65" s="20" t="n">
        <v>6.67870724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418.22502731</v>
      </c>
      <c r="F66" s="20" t="n">
        <v>1.48684649</v>
      </c>
      <c r="G66" s="18" t="n">
        <v>367.55944307</v>
      </c>
      <c r="H66" s="20" t="n">
        <v>14.71799953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385.70317565</v>
      </c>
      <c r="F67" s="20" t="n">
        <v>2.8454353</v>
      </c>
      <c r="G67" s="18" t="n">
        <v>433.77006761</v>
      </c>
      <c r="H67" s="20" t="n">
        <v>13.24738731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378.74561857</v>
      </c>
      <c r="F68" s="20" t="n">
        <v>1.54581544</v>
      </c>
      <c r="G68" s="18" t="n">
        <v>446.61357548</v>
      </c>
      <c r="H68" s="20" t="n">
        <v>2.0549105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445.32977684</v>
      </c>
      <c r="F69" s="20" t="n">
        <v>3.95856087</v>
      </c>
      <c r="G69" s="18" t="n">
        <v>425.65545059</v>
      </c>
      <c r="H69" s="20" t="n">
        <v>14.69555103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492.81252462</v>
      </c>
      <c r="F70" s="20" t="n">
        <v>3.08929526</v>
      </c>
      <c r="G70" s="18" t="n">
        <v>506.15854265</v>
      </c>
      <c r="H70" s="20" t="n">
        <v>9.35886189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558.15405796</v>
      </c>
      <c r="F71" s="20" t="n">
        <v>1.46668802</v>
      </c>
      <c r="G71" s="18" t="n">
        <v>623.89104146</v>
      </c>
      <c r="H71" s="20" t="n">
        <v>16.76334377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546.7104278199999</v>
      </c>
      <c r="F72" s="20" t="n">
        <v>3.39572793</v>
      </c>
      <c r="G72" s="18" t="n">
        <v>498.2411844</v>
      </c>
      <c r="H72" s="20" t="n">
        <v>13.12256757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417.09679762</v>
      </c>
      <c r="F73" s="20" t="n">
        <v>3.47970864</v>
      </c>
      <c r="G73" s="18" t="n">
        <v>411.74319264</v>
      </c>
      <c r="H73" s="20" t="n">
        <v>6.42510269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413.03210628</v>
      </c>
      <c r="F74" s="20" t="n">
        <v>1.40187307</v>
      </c>
      <c r="G74" s="18" t="n">
        <v>445.48877025</v>
      </c>
      <c r="H74" s="20" t="n">
        <v>5.72340333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367.99649289</v>
      </c>
      <c r="F75" s="20" t="n">
        <v>3.61872698</v>
      </c>
      <c r="G75" s="18" t="n">
        <v>350.26670391</v>
      </c>
      <c r="H75" s="20" t="n">
        <v>34.3489784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395.88664046</v>
      </c>
      <c r="F76" s="20" t="n">
        <v>3.24585452</v>
      </c>
      <c r="G76" s="18" t="n">
        <v>469.93925449</v>
      </c>
      <c r="H76" s="20" t="n">
        <v>5.12848262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406.89674685</v>
      </c>
      <c r="F77" s="20" t="n">
        <v>2.65056756</v>
      </c>
      <c r="G77" s="18" t="n">
        <v>486.78476923</v>
      </c>
      <c r="H77" s="20" t="n">
        <v>8.21504455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495.76387798</v>
      </c>
      <c r="F78" s="20" t="n">
        <v>4.83967022</v>
      </c>
      <c r="G78" s="18" t="n">
        <v>476.09104207</v>
      </c>
      <c r="H78" s="20" t="n">
        <v>10.47374673</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452.7960884</v>
      </c>
      <c r="F79" s="20" t="n">
        <v>7.72729824</v>
      </c>
      <c r="G79" s="18" t="n">
        <v>481.58988602</v>
      </c>
      <c r="H79" s="20" t="n">
        <v>14.20594986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459.32553645</v>
      </c>
      <c r="F80" s="20" t="n">
        <v>4.41836031</v>
      </c>
      <c r="G80" s="18" t="n">
        <v>463.90490168</v>
      </c>
      <c r="H80" s="20" t="n">
        <v>14.45333651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444.5900576</v>
      </c>
      <c r="F81" s="20" t="n">
        <v>3.22820671</v>
      </c>
      <c r="G81" s="18" t="n">
        <v>486.94985522</v>
      </c>
      <c r="H81" s="20" t="n">
        <v>29.72181404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521.03636692</v>
      </c>
      <c r="F7" s="20" t="n">
        <v>3.74348058</v>
      </c>
      <c r="G7" s="18" t="n">
        <v>486.90675926</v>
      </c>
      <c r="H7" s="20" t="n">
        <v>2.11098693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504.46858077</v>
      </c>
      <c r="F8" s="20" t="n">
        <v>3.83860002</v>
      </c>
      <c r="G8" s="18" t="n">
        <v>479.87199428</v>
      </c>
      <c r="H8" s="20" t="n">
        <v>7.17920218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510.69435136</v>
      </c>
      <c r="F9" s="20" t="n">
        <v>2.50689345</v>
      </c>
      <c r="G9" s="18" t="n">
        <v>479.4923957</v>
      </c>
      <c r="H9" s="20" t="n">
        <v>15.37362818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521.9083441400001</v>
      </c>
      <c r="F10" s="20" t="n">
        <v>2.9677443</v>
      </c>
      <c r="G10" s="18" t="n">
        <v>508.76082675</v>
      </c>
      <c r="H10" s="20" t="n">
        <v>4.10855782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431.52240963</v>
      </c>
      <c r="F11" s="20" t="n">
        <v>3.04386214</v>
      </c>
      <c r="G11" s="18" t="n">
        <v>396.74451436</v>
      </c>
      <c r="H11" s="20" t="n">
        <v>5.19036389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492.52801834</v>
      </c>
      <c r="F12" s="20" t="n">
        <v>2.65395606</v>
      </c>
      <c r="G12" s="18" t="n">
        <v>489.20249025</v>
      </c>
      <c r="H12" s="20" t="n">
        <v>25.36191058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513.00346944</v>
      </c>
      <c r="F13" s="20" t="n">
        <v>3.31381137</v>
      </c>
      <c r="G13" s="18" t="n">
        <v>506.82196861</v>
      </c>
      <c r="H13" s="20" t="n">
        <v>3.52862144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523.26564793</v>
      </c>
      <c r="F14" s="20" t="n">
        <v>2.5092267</v>
      </c>
      <c r="G14" s="18" t="n">
        <v>511.03369573</v>
      </c>
      <c r="H14" s="20" t="n">
        <v>3.77002506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513.08821254</v>
      </c>
      <c r="F15" s="20" t="n">
        <v>2.81581686</v>
      </c>
      <c r="G15" s="18" t="n">
        <v>506.49111101</v>
      </c>
      <c r="H15" s="20" t="n">
        <v>4.03469051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498.74502686</v>
      </c>
      <c r="F16" s="20" t="n">
        <v>3.21857917</v>
      </c>
      <c r="G16" s="18" t="n">
        <v>482.43932198</v>
      </c>
      <c r="H16" s="20" t="n">
        <v>10.14092236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490.76625535</v>
      </c>
      <c r="F17" s="20" t="n">
        <v>27.56232385</v>
      </c>
      <c r="G17" s="18" t="n">
        <v>505.19851864</v>
      </c>
      <c r="H17" s="20" t="n">
        <v>3.51211297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453.52978786</v>
      </c>
      <c r="F18" s="20" t="n">
        <v>3.78841574</v>
      </c>
      <c r="G18" s="18" t="n">
        <v>469.64393849</v>
      </c>
      <c r="H18" s="20" t="n">
        <v>6.92963553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478.87632091</v>
      </c>
      <c r="F19" s="20" t="n">
        <v>4.07726013</v>
      </c>
      <c r="G19" s="18" t="n">
        <v>472.37441522</v>
      </c>
      <c r="H19" s="20" t="n">
        <v>8.45129592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478.93408428</v>
      </c>
      <c r="F20" s="20" t="n">
        <v>3.23708807</v>
      </c>
      <c r="G20" s="18" t="n">
        <v>492.1654849</v>
      </c>
      <c r="H20" s="20" t="n">
        <v>2.33047436</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506.26189775</v>
      </c>
      <c r="F21" s="20" t="n">
        <v>2.34400344</v>
      </c>
      <c r="G21" s="18" t="n">
        <v>490.35988862</v>
      </c>
      <c r="H21" s="20" t="n">
        <v>6.41929047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474.13955556</v>
      </c>
      <c r="F22" s="20" t="n">
        <v>5.28454173</v>
      </c>
      <c r="G22" s="18" t="n">
        <v>459.34762271</v>
      </c>
      <c r="H22" s="20" t="n">
        <v>9.136276049999999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492.18627005</v>
      </c>
      <c r="F23" s="20" t="n">
        <v>3.57201463</v>
      </c>
      <c r="G23" s="18" t="n">
        <v>498.39311164</v>
      </c>
      <c r="H23" s="20" t="n">
        <v>18.91220897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529.6380410199999</v>
      </c>
      <c r="F24" s="20" t="n">
        <v>5.69642323</v>
      </c>
      <c r="G24" s="18" t="n">
        <v>533.8079018</v>
      </c>
      <c r="H24" s="20" t="n">
        <v>3.253311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520.00734186</v>
      </c>
      <c r="F25" s="20" t="n">
        <v>5.82117474</v>
      </c>
      <c r="G25" s="18" t="n">
        <v>528.01882199</v>
      </c>
      <c r="H25" s="20" t="n">
        <v>5.44271023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483.2712336</v>
      </c>
      <c r="F26" s="20" t="n">
        <v>2.23837725</v>
      </c>
      <c r="G26" s="18" t="n">
        <v>480.12525425</v>
      </c>
      <c r="H26" s="20" t="n">
        <v>4.06575454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487.66813052</v>
      </c>
      <c r="F27" s="20" t="n">
        <v>1.27988422</v>
      </c>
      <c r="G27" s="18" t="n">
        <v>458.38635584</v>
      </c>
      <c r="H27" s="20" t="n">
        <v>4.47589597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408.54582557</v>
      </c>
      <c r="F28" s="20" t="n">
        <v>3.54076406</v>
      </c>
      <c r="G28" s="18" t="n">
        <v>407.4022174</v>
      </c>
      <c r="H28" s="20" t="n">
        <v>3.73871174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499.5292357</v>
      </c>
      <c r="F31" s="20" t="n">
        <v>4.25706177</v>
      </c>
      <c r="G31" s="18" t="n">
        <v>502.50381537</v>
      </c>
      <c r="H31" s="20" t="n">
        <v>2.68665344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504.20962278</v>
      </c>
      <c r="F32" s="20" t="n">
        <v>2.92820704</v>
      </c>
      <c r="G32" s="18" t="n">
        <v>505.12354661</v>
      </c>
      <c r="H32" s="20" t="n">
        <v>5.11453118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491.96463598</v>
      </c>
      <c r="F33" s="20" t="n">
        <v>2.59313323</v>
      </c>
      <c r="G33" s="18" t="n">
        <v>458.65863092</v>
      </c>
      <c r="H33" s="20" t="n">
        <v>6.10963753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474.65857241</v>
      </c>
      <c r="F34" s="20" t="n">
        <v>2.72203177</v>
      </c>
      <c r="G34" s="18" t="n">
        <v>501.50818932</v>
      </c>
      <c r="H34" s="20" t="n">
        <v>28.16964005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511.86385001</v>
      </c>
      <c r="F35" s="20" t="n">
        <v>1.31661</v>
      </c>
      <c r="G35" s="18" t="n">
        <v>507.27134572</v>
      </c>
      <c r="H35" s="20" t="n">
        <v>29.17458864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491.87533563</v>
      </c>
      <c r="F36" s="20" t="n">
        <v>9.314781910000001</v>
      </c>
      <c r="G36" s="18" t="n">
        <v>485.24131376</v>
      </c>
      <c r="H36" s="20" t="n">
        <v>2.34684784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499.56718264</v>
      </c>
      <c r="F37" s="20" t="n">
        <v>4.72820488</v>
      </c>
      <c r="G37" s="18" t="n">
        <v>486.91236942</v>
      </c>
      <c r="H37" s="20" t="n">
        <v>4.35645865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523.48762433</v>
      </c>
      <c r="F38" s="20" t="n">
        <v>11.98904689</v>
      </c>
      <c r="G38" s="18" t="n">
        <v>520.39348948</v>
      </c>
      <c r="H38" s="20" t="n">
        <v>3.76876855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420.1494762</v>
      </c>
      <c r="F39" s="20" t="n">
        <v>4.23320116</v>
      </c>
      <c r="G39" s="18" t="n">
        <v>434.16097568</v>
      </c>
      <c r="H39" s="20" t="n">
        <v>35.54597601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496.37578445</v>
      </c>
      <c r="F40" s="20" t="n">
        <v>3.36246063</v>
      </c>
      <c r="G40" s="18" t="n">
        <v>470.78459247</v>
      </c>
      <c r="H40" s="20" t="n">
        <v>6.59081111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473.80072038</v>
      </c>
      <c r="F41" s="20" t="n">
        <v>6.43838531</v>
      </c>
      <c r="G41" s="18" t="n">
        <v>467.9866556</v>
      </c>
      <c r="H41" s="20" t="n">
        <v>4.01979793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412.72689953</v>
      </c>
      <c r="F44" s="20" t="n">
        <v>3.74981942</v>
      </c>
      <c r="G44" s="18" t="n">
        <v>414.68577639</v>
      </c>
      <c r="H44" s="20" t="n">
        <v>9.060889960000001</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360.25827491</v>
      </c>
      <c r="F45" s="20" t="n">
        <v>3.10268933</v>
      </c>
      <c r="G45" s="18" t="n">
        <v>350.4636484</v>
      </c>
      <c r="H45" s="20" t="n">
        <v>14.48699939</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422.55836503</v>
      </c>
      <c r="F46" s="20" t="n">
        <v>8.36175293</v>
      </c>
      <c r="G46" s="18" t="n">
        <v>368.77547445</v>
      </c>
      <c r="H46" s="20" t="n">
        <v>3.21381851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440.52544469</v>
      </c>
      <c r="F47" s="20" t="n">
        <v>3.81014782</v>
      </c>
      <c r="G47" s="18" t="n">
        <v>462.66734917</v>
      </c>
      <c r="H47" s="20" t="n">
        <v>38.19048082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533.16928405</v>
      </c>
      <c r="F48" s="20" t="n">
        <v>12.45095412</v>
      </c>
      <c r="G48" s="18" t="n">
        <v>530.92141068</v>
      </c>
      <c r="H48" s="20" t="n">
        <v>6.10737055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414.82964551</v>
      </c>
      <c r="F49" s="20" t="n">
        <v>9.010098149999999</v>
      </c>
      <c r="G49" s="18" t="n">
        <v>408.19206032</v>
      </c>
      <c r="H49" s="20" t="n">
        <v>3.26733115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393.95172436</v>
      </c>
      <c r="F50" s="20" t="n">
        <v>2.76450537</v>
      </c>
      <c r="G50" s="18" t="n">
        <v>376.12513864</v>
      </c>
      <c r="H50" s="20" t="n">
        <v>6.86396652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400.46274794</v>
      </c>
      <c r="F51" s="20" t="n">
        <v>2.50106955</v>
      </c>
      <c r="G51" s="18" t="n">
        <v>376.55954175</v>
      </c>
      <c r="H51" s="20" t="n">
        <v>14.74319357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464.04009938</v>
      </c>
      <c r="F52" s="20" t="n">
        <v>2.77109765</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404.57033428</v>
      </c>
      <c r="F55" s="20" t="n">
        <v>2.82142591</v>
      </c>
      <c r="G55" s="18" t="n">
        <v>283.92887815</v>
      </c>
      <c r="H55" s="20" t="n">
        <v>51.26886066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382.16903916</v>
      </c>
      <c r="F57" s="20" t="n">
        <v>4.04941522</v>
      </c>
      <c r="G57" s="18" t="n">
        <v>394.43057101</v>
      </c>
      <c r="H57" s="20" t="n">
        <v>6.98163087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378.73947186</v>
      </c>
      <c r="F58" s="20" t="n">
        <v>2.83251121</v>
      </c>
      <c r="G58" s="18" t="n">
        <v>395.08944974</v>
      </c>
      <c r="H58" s="20" t="n">
        <v>10.07910903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365.06962743</v>
      </c>
      <c r="F59" s="20" t="n">
        <v>2.03820222</v>
      </c>
      <c r="G59" s="18" t="n">
        <v>352.56693009</v>
      </c>
      <c r="H59" s="20" t="n">
        <v>2.70045001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394.08593258</v>
      </c>
      <c r="F60" s="20" t="n">
        <v>3.95888005</v>
      </c>
      <c r="G60" s="18" t="n">
        <v>430.46818778</v>
      </c>
      <c r="H60" s="20" t="n">
        <v>19.30526803</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480.604778</v>
      </c>
      <c r="F61" s="20" t="n">
        <v>2.51477927</v>
      </c>
      <c r="G61" s="18" t="n">
        <v>457.70742352</v>
      </c>
      <c r="H61" s="20" t="n">
        <v>10.48333766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541.30356948</v>
      </c>
      <c r="F62" s="20" t="n">
        <v>1.28404663</v>
      </c>
      <c r="G62" s="18" t="n">
        <v>551.41663145</v>
      </c>
      <c r="H62" s="20" t="n">
        <v>2.35191845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365.75180028</v>
      </c>
      <c r="F63" s="20" t="n">
        <v>1.96040755</v>
      </c>
      <c r="G63" s="18" t="n">
        <v>372.94449015</v>
      </c>
      <c r="H63" s="20" t="n">
        <v>2.53697581</v>
      </c>
      <c r="I63" s="18" t="s">
        <v>404</v>
      </c>
      <c r="J63" s="20" t="s">
        <v>404</v>
      </c>
      <c r="K63" s="18" t="s">
        <v>404</v>
      </c>
      <c r="L63" s="20" t="s">
        <v>404</v>
      </c>
      <c r="M63" s="18" t="s">
        <v>404</v>
      </c>
      <c r="N63" s="20" t="s">
        <v>404</v>
      </c>
      <c r="O63" s="18" t="s">
        <v>404</v>
      </c>
      <c r="P63" s="20" t="s">
        <v>404</v>
      </c>
      <c r="Q63" s="18" t="n">
        <v>399.40653436</v>
      </c>
      <c r="R63" s="20" t="n">
        <v>6.16638109</v>
      </c>
    </row>
    <row r="64" spans="1:18">
      <c r="A64" s="15" t="s">
        <v>461</v>
      </c>
      <c r="B64" s="17" t="n">
        <v>3634</v>
      </c>
      <c r="C64" s="18">
        <f>(27.0/B64*100)</f>
        <v/>
      </c>
      <c r="D64" s="19" t="n">
        <v>3607</v>
      </c>
      <c r="E64" s="18" t="n">
        <v>475.1756337</v>
      </c>
      <c r="F64" s="20" t="n">
        <v>1.81164057</v>
      </c>
      <c r="G64" s="18" t="n">
        <v>552.0649244799999</v>
      </c>
      <c r="H64" s="20" t="n">
        <v>8.644209569999999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420.8482115</v>
      </c>
      <c r="F65" s="20" t="n">
        <v>2.66222896</v>
      </c>
      <c r="G65" s="18" t="n">
        <v>412.68739233</v>
      </c>
      <c r="H65" s="20" t="n">
        <v>9.1090816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418.97330525</v>
      </c>
      <c r="F66" s="20" t="n">
        <v>1.46548474</v>
      </c>
      <c r="G66" s="18" t="n">
        <v>348.51846646</v>
      </c>
      <c r="H66" s="20" t="n">
        <v>11.05687779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391.66417927</v>
      </c>
      <c r="F67" s="20" t="n">
        <v>3.27871802</v>
      </c>
      <c r="G67" s="18" t="n">
        <v>362.05371873</v>
      </c>
      <c r="H67" s="20" t="n">
        <v>6.47882627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401.42654331</v>
      </c>
      <c r="F68" s="20" t="n">
        <v>1.33966824</v>
      </c>
      <c r="G68" s="18" t="n">
        <v>415.52208773</v>
      </c>
      <c r="H68" s="20" t="n">
        <v>3.43054898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444.08903653</v>
      </c>
      <c r="F69" s="20" t="n">
        <v>3.95668073</v>
      </c>
      <c r="G69" s="18" t="n">
        <v>442.04946773</v>
      </c>
      <c r="H69" s="20" t="n">
        <v>14.47120811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497.34876673</v>
      </c>
      <c r="F70" s="20" t="n">
        <v>3.91898741</v>
      </c>
      <c r="G70" s="18" t="n">
        <v>490.10411211</v>
      </c>
      <c r="H70" s="20" t="n">
        <v>3.88577535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537.69494791</v>
      </c>
      <c r="F72" s="20" t="n">
        <v>3.29759162</v>
      </c>
      <c r="G72" s="18" t="n">
        <v>568.20936665</v>
      </c>
      <c r="H72" s="20" t="n">
        <v>10.73940273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412.37023186</v>
      </c>
      <c r="F73" s="20" t="n">
        <v>3.59514193</v>
      </c>
      <c r="G73" s="18" t="n">
        <v>428.72542925</v>
      </c>
      <c r="H73" s="20" t="n">
        <v>8.38551859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416.05341424</v>
      </c>
      <c r="F74" s="20" t="n">
        <v>1.38754668</v>
      </c>
      <c r="G74" s="18" t="n">
        <v>363.6207721</v>
      </c>
      <c r="H74" s="20" t="n">
        <v>11.47511626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368.82642548</v>
      </c>
      <c r="F75" s="20" t="n">
        <v>3.61202197</v>
      </c>
      <c r="G75" s="18" t="n">
        <v>317.19098871</v>
      </c>
      <c r="H75" s="20" t="n">
        <v>11.58844723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437.36418237</v>
      </c>
      <c r="F76" s="20" t="n">
        <v>2.73748305</v>
      </c>
      <c r="G76" s="18" t="n">
        <v>389.95538451</v>
      </c>
      <c r="H76" s="20" t="n">
        <v>6.53756017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417.99188288</v>
      </c>
      <c r="F77" s="20" t="n">
        <v>2.49596802</v>
      </c>
      <c r="G77" s="18" t="s">
        <v>404</v>
      </c>
      <c r="H77" s="20" t="s">
        <v>404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495.50195263</v>
      </c>
      <c r="F78" s="20" t="n">
        <v>5.40881624</v>
      </c>
      <c r="G78" s="18" t="n">
        <v>492.68118057</v>
      </c>
      <c r="H78" s="20" t="n">
        <v>8.58215472</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494.8229037</v>
      </c>
      <c r="F79" s="20" t="n">
        <v>18.00691743</v>
      </c>
      <c r="G79" s="18" t="n">
        <v>445.81807123</v>
      </c>
      <c r="H79" s="20" t="n">
        <v>7.45561354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458.55295374</v>
      </c>
      <c r="F80" s="20" t="n">
        <v>5.09404038</v>
      </c>
      <c r="G80" s="18" t="n">
        <v>462.50178836</v>
      </c>
      <c r="H80" s="20" t="n">
        <v>7.24018247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445.26040464</v>
      </c>
      <c r="F81" s="20" t="n">
        <v>3.31044376</v>
      </c>
      <c r="G81" s="18" t="n">
        <v>476.00085103</v>
      </c>
      <c r="H81" s="20" t="n">
        <v>10.92676608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494.70865199</v>
      </c>
      <c r="F7" s="20" t="n">
        <v>1.81249908</v>
      </c>
      <c r="G7" s="18" t="n">
        <v>490.03999846</v>
      </c>
      <c r="H7" s="20" t="n">
        <v>8.24671856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478.66414094</v>
      </c>
      <c r="F8" s="20" t="n">
        <v>6.61102405</v>
      </c>
      <c r="G8" s="18" t="n">
        <v>506.94248912</v>
      </c>
      <c r="H8" s="20" t="n">
        <v>4.17607397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502.32077348</v>
      </c>
      <c r="F9" s="20" t="n">
        <v>16.32112351</v>
      </c>
      <c r="G9" s="18" t="n">
        <v>510.11262655</v>
      </c>
      <c r="H9" s="20" t="n">
        <v>2.87363459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522.69878921</v>
      </c>
      <c r="F10" s="20" t="n">
        <v>3.95052669</v>
      </c>
      <c r="G10" s="18" t="n">
        <v>513.4052769899999</v>
      </c>
      <c r="H10" s="20" t="n">
        <v>2.79268991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429.23745663</v>
      </c>
      <c r="F11" s="20" t="n">
        <v>3.24320306</v>
      </c>
      <c r="G11" s="18" t="n">
        <v>405.77838932</v>
      </c>
      <c r="H11" s="20" t="n">
        <v>6.9944569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488.46321545</v>
      </c>
      <c r="F12" s="20" t="n">
        <v>3.38244567</v>
      </c>
      <c r="G12" s="18" t="n">
        <v>501.71273914</v>
      </c>
      <c r="H12" s="20" t="n">
        <v>5.26720088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511.51036507</v>
      </c>
      <c r="F13" s="20" t="n">
        <v>3.44031094</v>
      </c>
      <c r="G13" s="18" t="n">
        <v>509.35357043</v>
      </c>
      <c r="H13" s="20" t="n">
        <v>3.05998529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527.1723282200001</v>
      </c>
      <c r="F14" s="20" t="n">
        <v>4.31882904</v>
      </c>
      <c r="G14" s="18" t="n">
        <v>517.23098006</v>
      </c>
      <c r="H14" s="20" t="n">
        <v>2.30233914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513.62802849</v>
      </c>
      <c r="F15" s="20" t="n">
        <v>3.69654331</v>
      </c>
      <c r="G15" s="18" t="n">
        <v>509.26926855</v>
      </c>
      <c r="H15" s="20" t="n">
        <v>3.03153892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478.80759763</v>
      </c>
      <c r="F16" s="20" t="n">
        <v>11.78203612</v>
      </c>
      <c r="G16" s="18" t="n">
        <v>498.36186786</v>
      </c>
      <c r="H16" s="20" t="n">
        <v>3.17250896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482.75692402</v>
      </c>
      <c r="F18" s="20" t="n">
        <v>21.440526</v>
      </c>
      <c r="G18" s="18" t="n">
        <v>452.78619827</v>
      </c>
      <c r="H18" s="20" t="n">
        <v>3.93899708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471.35964782</v>
      </c>
      <c r="F19" s="20" t="n">
        <v>7.56524057</v>
      </c>
      <c r="G19" s="18" t="n">
        <v>480.38628054</v>
      </c>
      <c r="H19" s="20" t="n">
        <v>4.9241011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492.71833352</v>
      </c>
      <c r="F20" s="20" t="n">
        <v>2.26780658</v>
      </c>
      <c r="G20" s="18" t="n">
        <v>472.89543441</v>
      </c>
      <c r="H20" s="20" t="n">
        <v>3.49411288</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500.35629679</v>
      </c>
      <c r="F21" s="20" t="n">
        <v>8.303985920000001</v>
      </c>
      <c r="G21" s="18" t="n">
        <v>504.85292857</v>
      </c>
      <c r="H21" s="20" t="n">
        <v>2.39847843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464.78492628</v>
      </c>
      <c r="F22" s="20" t="n">
        <v>10.15880574</v>
      </c>
      <c r="G22" s="18" t="n">
        <v>471.41816767</v>
      </c>
      <c r="H22" s="20" t="n">
        <v>4.31271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486.79119195</v>
      </c>
      <c r="F23" s="20" t="n">
        <v>11.25845097</v>
      </c>
      <c r="G23" s="18" t="n">
        <v>493.25144621</v>
      </c>
      <c r="H23" s="20" t="n">
        <v>4.00952035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531.26967296</v>
      </c>
      <c r="F24" s="20" t="n">
        <v>2.93421352</v>
      </c>
      <c r="G24" s="18" t="n">
        <v>605.38435684</v>
      </c>
      <c r="H24" s="20" t="n">
        <v>9.088998070000001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524.02870384</v>
      </c>
      <c r="F25" s="20" t="n">
        <v>5.53963003</v>
      </c>
      <c r="G25" s="18" t="n">
        <v>524.18420237</v>
      </c>
      <c r="H25" s="20" t="n">
        <v>5.24409512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478.34791807</v>
      </c>
      <c r="F26" s="20" t="n">
        <v>3.236037</v>
      </c>
      <c r="G26" s="18" t="n">
        <v>484.58527135</v>
      </c>
      <c r="H26" s="20" t="n">
        <v>2.54962789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481.51720027</v>
      </c>
      <c r="F27" s="20" t="n">
        <v>3.74606032</v>
      </c>
      <c r="G27" s="18" t="n">
        <v>486.57250967</v>
      </c>
      <c r="H27" s="20" t="n">
        <v>1.35907973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414.92275003</v>
      </c>
      <c r="F28" s="20" t="n">
        <v>3.4355139</v>
      </c>
      <c r="G28" s="18" t="n">
        <v>398.28372769</v>
      </c>
      <c r="H28" s="20" t="n">
        <v>3.72215466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519.34650186</v>
      </c>
      <c r="F29" s="20" t="n">
        <v>5.76916304</v>
      </c>
      <c r="G29" s="18" t="n">
        <v>498.68866825</v>
      </c>
      <c r="H29" s="20" t="n">
        <v>12.85158069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510.92417375</v>
      </c>
      <c r="F30" s="20" t="n">
        <v>8.290103419999999</v>
      </c>
      <c r="G30" s="18" t="n">
        <v>493.78207897</v>
      </c>
      <c r="H30" s="20" t="n">
        <v>2.87324244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501.97757942</v>
      </c>
      <c r="F31" s="20" t="n">
        <v>2.61217441</v>
      </c>
      <c r="G31" s="18" t="n">
        <v>500.69422301</v>
      </c>
      <c r="H31" s="20" t="n">
        <v>4.15991491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516.60593107</v>
      </c>
      <c r="F32" s="20" t="n">
        <v>6.74766187</v>
      </c>
      <c r="G32" s="18" t="n">
        <v>501.1194146</v>
      </c>
      <c r="H32" s="20" t="n">
        <v>2.75204873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505.17078809</v>
      </c>
      <c r="F33" s="20" t="n">
        <v>13.69775561</v>
      </c>
      <c r="G33" s="18" t="n">
        <v>489.97481082</v>
      </c>
      <c r="H33" s="20" t="n">
        <v>2.85345781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469.95466466</v>
      </c>
      <c r="F34" s="20" t="n">
        <v>5.3016693</v>
      </c>
      <c r="G34" s="18" t="n">
        <v>479.32185529</v>
      </c>
      <c r="H34" s="20" t="n">
        <v>5.11608824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495.09962596</v>
      </c>
      <c r="F35" s="20" t="n">
        <v>5.06073144</v>
      </c>
      <c r="G35" s="18" t="n">
        <v>513.33626171</v>
      </c>
      <c r="H35" s="20" t="n">
        <v>1.32593984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486.73929511</v>
      </c>
      <c r="F36" s="20" t="n">
        <v>2.56909335</v>
      </c>
      <c r="G36" s="18" t="n">
        <v>481.82517846</v>
      </c>
      <c r="H36" s="20" t="n">
        <v>6.39324142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494.64588467</v>
      </c>
      <c r="F37" s="20" t="n">
        <v>3.23191</v>
      </c>
      <c r="G37" s="18" t="n">
        <v>448.69028268</v>
      </c>
      <c r="H37" s="20" t="n">
        <v>23.02827714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521.18231485</v>
      </c>
      <c r="F38" s="20" t="n">
        <v>3.07899054</v>
      </c>
      <c r="G38" s="18" t="n">
        <v>493.71423315</v>
      </c>
      <c r="H38" s="20" t="n">
        <v>16.69231867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419.9163336</v>
      </c>
      <c r="F39" s="20" t="n">
        <v>17.19389982</v>
      </c>
      <c r="G39" s="18" t="n">
        <v>420.48837719</v>
      </c>
      <c r="H39" s="20" t="n">
        <v>4.46169137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493.52787688</v>
      </c>
      <c r="F40" s="20" t="n">
        <v>3.8557864</v>
      </c>
      <c r="G40" s="18" t="n">
        <v>493.84445624</v>
      </c>
      <c r="H40" s="20" t="n">
        <v>5.87093956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470.34250671</v>
      </c>
      <c r="F41" s="20" t="n">
        <v>3.18838783</v>
      </c>
      <c r="G41" s="18" t="n">
        <v>461.33878924</v>
      </c>
      <c r="H41" s="20" t="n">
        <v>12.81664302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447.44008191</v>
      </c>
      <c r="F44" s="20" t="n">
        <v>8.931455440000001</v>
      </c>
      <c r="G44" s="18" t="n">
        <v>405.22916904</v>
      </c>
      <c r="H44" s="20" t="n">
        <v>3.13240098</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363.62648698</v>
      </c>
      <c r="F45" s="20" t="n">
        <v>14.21493455</v>
      </c>
      <c r="G45" s="18" t="n">
        <v>359.36244904</v>
      </c>
      <c r="H45" s="20" t="n">
        <v>3.13943302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380.86973922</v>
      </c>
      <c r="F46" s="20" t="n">
        <v>3.5111391</v>
      </c>
      <c r="G46" s="18" t="n">
        <v>382.17889498</v>
      </c>
      <c r="H46" s="20" t="n">
        <v>9.86249948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444.67001558</v>
      </c>
      <c r="F47" s="20" t="n">
        <v>5.34672956</v>
      </c>
      <c r="G47" s="18" t="n">
        <v>435.27366144</v>
      </c>
      <c r="H47" s="20" t="n">
        <v>8.19797732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530.85530858</v>
      </c>
      <c r="F48" s="20" t="n">
        <v>5.5982947</v>
      </c>
      <c r="G48" s="18" t="n">
        <v>534.37596246</v>
      </c>
      <c r="H48" s="20" t="n">
        <v>12.89683376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408.48747766</v>
      </c>
      <c r="F49" s="20" t="n">
        <v>3.43783189</v>
      </c>
      <c r="G49" s="18" t="n">
        <v>411.09709982</v>
      </c>
      <c r="H49" s="20" t="n">
        <v>10.96023111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412.8827361</v>
      </c>
      <c r="F50" s="20" t="n">
        <v>5.71594329</v>
      </c>
      <c r="G50" s="18" t="n">
        <v>383.00892171</v>
      </c>
      <c r="H50" s="20" t="n">
        <v>3.1367697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390.62602145</v>
      </c>
      <c r="F51" s="20" t="n">
        <v>7.3783664</v>
      </c>
      <c r="G51" s="18" t="n">
        <v>401.41703086</v>
      </c>
      <c r="H51" s="20" t="n">
        <v>2.4445711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490.40364786</v>
      </c>
      <c r="F52" s="20" t="n">
        <v>15.11229442</v>
      </c>
      <c r="G52" s="18" t="n">
        <v>463.85074598</v>
      </c>
      <c r="H52" s="20" t="n">
        <v>2.82386948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492.54130061</v>
      </c>
      <c r="F53" s="20" t="n">
        <v>3.40942766</v>
      </c>
      <c r="G53" s="18" t="n">
        <v>425.91527967</v>
      </c>
      <c r="H53" s="20" t="n">
        <v>1.75759909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363.66924568</v>
      </c>
      <c r="F54" s="20" t="n">
        <v>6.67273238</v>
      </c>
      <c r="G54" s="18" t="n">
        <v>319.08696346</v>
      </c>
      <c r="H54" s="20" t="n">
        <v>2.92507199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407.30610579</v>
      </c>
      <c r="F55" s="20" t="n">
        <v>8.66514755</v>
      </c>
      <c r="G55" s="18" t="n">
        <v>402.98773337</v>
      </c>
      <c r="H55" s="20" t="n">
        <v>3.36751199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544.00297836</v>
      </c>
      <c r="F56" s="20" t="n">
        <v>6.93873629</v>
      </c>
      <c r="G56" s="18" t="n">
        <v>549.99404958</v>
      </c>
      <c r="H56" s="20" t="n">
        <v>4.24684892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382.71269116</v>
      </c>
      <c r="F57" s="20" t="n">
        <v>4.03671251</v>
      </c>
      <c r="G57" s="18" t="n">
        <v>394.28276239</v>
      </c>
      <c r="H57" s="20" t="n">
        <v>6.30402927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412.62302763</v>
      </c>
      <c r="F58" s="20" t="n">
        <v>6.05889529</v>
      </c>
      <c r="G58" s="18" t="n">
        <v>371.09330766</v>
      </c>
      <c r="H58" s="20" t="n">
        <v>3.1716802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360.17446994</v>
      </c>
      <c r="F59" s="20" t="n">
        <v>4.73512358</v>
      </c>
      <c r="G59" s="18" t="n">
        <v>361.79442866</v>
      </c>
      <c r="H59" s="20" t="n">
        <v>1.61644221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421.63287885</v>
      </c>
      <c r="F60" s="20" t="n">
        <v>6.56675019</v>
      </c>
      <c r="G60" s="18" t="n">
        <v>377.68647661</v>
      </c>
      <c r="H60" s="20" t="n">
        <v>4.95128887</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476.75711925</v>
      </c>
      <c r="F61" s="20" t="n">
        <v>3.25254409</v>
      </c>
      <c r="G61" s="18" t="n">
        <v>481.01924145</v>
      </c>
      <c r="H61" s="20" t="n">
        <v>4.12972106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543.78125555</v>
      </c>
      <c r="F62" s="20" t="n">
        <v>1.12878044</v>
      </c>
      <c r="G62" s="18" t="n">
        <v>545.98306539</v>
      </c>
      <c r="H62" s="20" t="n">
        <v>11.80323082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349.90012929</v>
      </c>
      <c r="F63" s="20" t="n">
        <v>5.59253236</v>
      </c>
      <c r="G63" s="18" t="n">
        <v>369.67894316</v>
      </c>
      <c r="H63" s="20" t="n">
        <v>1.38871294</v>
      </c>
      <c r="I63" s="18" t="s">
        <v>404</v>
      </c>
      <c r="J63" s="20" t="s">
        <v>404</v>
      </c>
      <c r="K63" s="18" t="s">
        <v>404</v>
      </c>
      <c r="L63" s="20" t="s">
        <v>404</v>
      </c>
      <c r="M63" s="18" t="s">
        <v>404</v>
      </c>
      <c r="N63" s="20" t="s">
        <v>404</v>
      </c>
      <c r="O63" s="18" t="s">
        <v>404</v>
      </c>
      <c r="P63" s="20" t="s">
        <v>404</v>
      </c>
      <c r="Q63" s="18" t="n">
        <v>399.40653436</v>
      </c>
      <c r="R63" s="20" t="n">
        <v>6.16638109</v>
      </c>
    </row>
    <row r="64" spans="1:18">
      <c r="A64" s="15" t="s">
        <v>461</v>
      </c>
      <c r="B64" s="17" t="n">
        <v>3634</v>
      </c>
      <c r="C64" s="18">
        <f>(27.0/B64*100)</f>
        <v/>
      </c>
      <c r="D64" s="19" t="n">
        <v>3607</v>
      </c>
      <c r="E64" s="18" t="n">
        <v>539.30525002</v>
      </c>
      <c r="F64" s="20" t="n">
        <v>5.30866915</v>
      </c>
      <c r="G64" s="18" t="n">
        <v>471.30718503</v>
      </c>
      <c r="H64" s="20" t="n">
        <v>1.80895462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411.31498275</v>
      </c>
      <c r="F65" s="20" t="n">
        <v>5.0724036</v>
      </c>
      <c r="G65" s="18" t="n">
        <v>424.80790796</v>
      </c>
      <c r="H65" s="20" t="n">
        <v>3.72778994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392.43800339</v>
      </c>
      <c r="F66" s="20" t="n">
        <v>7.90670448</v>
      </c>
      <c r="G66" s="18" t="n">
        <v>418.64272547</v>
      </c>
      <c r="H66" s="20" t="n">
        <v>1.59537899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410.65629285</v>
      </c>
      <c r="F67" s="20" t="n">
        <v>5.81641411</v>
      </c>
      <c r="G67" s="18" t="n">
        <v>374.60879737</v>
      </c>
      <c r="H67" s="20" t="n">
        <v>3.03951591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446.03055924</v>
      </c>
      <c r="F68" s="20" t="n">
        <v>1.51923115</v>
      </c>
      <c r="G68" s="18" t="n">
        <v>363.31845712</v>
      </c>
      <c r="H68" s="20" t="n">
        <v>1.6705768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432.92820022</v>
      </c>
      <c r="F69" s="20" t="n">
        <v>10.22305864</v>
      </c>
      <c r="G69" s="18" t="n">
        <v>445.90395448</v>
      </c>
      <c r="H69" s="20" t="n">
        <v>4.01138369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494.78849801</v>
      </c>
      <c r="F70" s="20" t="n">
        <v>3.26171548</v>
      </c>
      <c r="G70" s="18" t="n">
        <v>491.63652383</v>
      </c>
      <c r="H70" s="20" t="n">
        <v>7.80764826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601.65285763</v>
      </c>
      <c r="F71" s="20" t="n">
        <v>6.44021535</v>
      </c>
      <c r="G71" s="18" t="n">
        <v>558.63227024</v>
      </c>
      <c r="H71" s="20" t="n">
        <v>1.48107101</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509.50082254</v>
      </c>
      <c r="F72" s="20" t="n">
        <v>6.67037855</v>
      </c>
      <c r="G72" s="18" t="n">
        <v>557.16883608</v>
      </c>
      <c r="H72" s="20" t="n">
        <v>3.84171679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410.61102161</v>
      </c>
      <c r="F73" s="20" t="n">
        <v>4.14721837</v>
      </c>
      <c r="G73" s="18" t="n">
        <v>422.70497375</v>
      </c>
      <c r="H73" s="20" t="n">
        <v>5.05436491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435.43930047</v>
      </c>
      <c r="F74" s="20" t="n">
        <v>4.81298426</v>
      </c>
      <c r="G74" s="18" t="n">
        <v>413.14874183</v>
      </c>
      <c r="H74" s="20" t="n">
        <v>1.47026209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336.94057492</v>
      </c>
      <c r="F75" s="20" t="n">
        <v>13.70913512</v>
      </c>
      <c r="G75" s="18" t="n">
        <v>369.32349686</v>
      </c>
      <c r="H75" s="20" t="n">
        <v>3.76960333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450.26557443</v>
      </c>
      <c r="F76" s="20" t="n">
        <v>3.98274865</v>
      </c>
      <c r="G76" s="18" t="n">
        <v>380.78207214</v>
      </c>
      <c r="H76" s="20" t="n">
        <v>3.58070187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477.32251787</v>
      </c>
      <c r="F77" s="20" t="n">
        <v>8.078902340000001</v>
      </c>
      <c r="G77" s="18" t="n">
        <v>405.49629381</v>
      </c>
      <c r="H77" s="20" t="n">
        <v>2.62681121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495.69028777</v>
      </c>
      <c r="F78" s="20" t="n">
        <v>5.62444302</v>
      </c>
      <c r="G78" s="18" t="n">
        <v>494.12667772</v>
      </c>
      <c r="H78" s="20" t="n">
        <v>6.31560137</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450.65992151</v>
      </c>
      <c r="F79" s="20" t="n">
        <v>7.59875781</v>
      </c>
      <c r="G79" s="18" t="n">
        <v>472.10549281</v>
      </c>
      <c r="H79" s="20" t="n">
        <v>17.3205264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457.59050765</v>
      </c>
      <c r="F80" s="20" t="n">
        <v>6.61410776</v>
      </c>
      <c r="G80" s="18" t="n">
        <v>461.93907776</v>
      </c>
      <c r="H80" s="20" t="n">
        <v>5.29277668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479.86876207</v>
      </c>
      <c r="F81" s="20" t="n">
        <v>20.47659672</v>
      </c>
      <c r="G81" s="18" t="n">
        <v>443.55610868</v>
      </c>
      <c r="H81" s="20" t="n">
        <v>3.1289373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487.63717794</v>
      </c>
      <c r="F7" s="20" t="n">
        <v>2.03825786</v>
      </c>
      <c r="G7" s="18" t="n">
        <v>527.17979001</v>
      </c>
      <c r="H7" s="20" t="n">
        <v>3.78180859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497.32948879</v>
      </c>
      <c r="F8" s="20" t="n">
        <v>3.01391849</v>
      </c>
      <c r="G8" s="18" t="n">
        <v>466.01611188</v>
      </c>
      <c r="H8" s="20" t="n">
        <v>21.47406217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509.1104342</v>
      </c>
      <c r="F9" s="20" t="n">
        <v>2.40155328</v>
      </c>
      <c r="G9" s="18" t="n">
        <v>546.51599671</v>
      </c>
      <c r="H9" s="20" t="n">
        <v>20.58188789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515.25625409</v>
      </c>
      <c r="F10" s="20" t="n">
        <v>2.51800561</v>
      </c>
      <c r="G10" s="18" t="n">
        <v>558.92705692</v>
      </c>
      <c r="H10" s="20" t="n">
        <v>16.10103046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418.01784081</v>
      </c>
      <c r="F11" s="20" t="n">
        <v>3.46758049</v>
      </c>
      <c r="G11" s="18" t="n">
        <v>441.27950829</v>
      </c>
      <c r="H11" s="20" t="n">
        <v>6.82106976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497.52840917</v>
      </c>
      <c r="F12" s="20" t="n">
        <v>8.54089847</v>
      </c>
      <c r="G12" s="18" t="n">
        <v>491.46608505</v>
      </c>
      <c r="H12" s="20" t="n">
        <v>2.8527728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507.61143164</v>
      </c>
      <c r="F13" s="20" t="n">
        <v>2.59460351</v>
      </c>
      <c r="G13" s="18" t="n">
        <v>518.43602741</v>
      </c>
      <c r="H13" s="20" t="n">
        <v>5.50834025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524.70751152</v>
      </c>
      <c r="F14" s="20" t="n">
        <v>3.06501742</v>
      </c>
      <c r="G14" s="18" t="n">
        <v>515.85426193</v>
      </c>
      <c r="H14" s="20" t="n">
        <v>2.73048771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510.50626098</v>
      </c>
      <c r="F15" s="20" t="n">
        <v>2.58091285</v>
      </c>
      <c r="G15" s="18" t="n">
        <v>513.32024927</v>
      </c>
      <c r="H15" s="20" t="n">
        <v>5.05532707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494.72309688</v>
      </c>
      <c r="F16" s="20" t="n">
        <v>2.45121891</v>
      </c>
      <c r="G16" s="18" t="n">
        <v>503.64621258</v>
      </c>
      <c r="H16" s="20" t="n">
        <v>17.88286496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504.69371861</v>
      </c>
      <c r="F17" s="20" t="n">
        <v>3.63136654</v>
      </c>
      <c r="G17" s="18" t="n">
        <v>508.3219122</v>
      </c>
      <c r="H17" s="20" t="n">
        <v>18.42637181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453.02334803</v>
      </c>
      <c r="F18" s="20" t="n">
        <v>3.81361187</v>
      </c>
      <c r="G18" s="18" t="n">
        <v>518.90986849</v>
      </c>
      <c r="H18" s="20" t="n">
        <v>21.12181873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475.93841081</v>
      </c>
      <c r="F19" s="20" t="n">
        <v>3.5147303</v>
      </c>
      <c r="G19" s="18" t="n">
        <v>484.16846976</v>
      </c>
      <c r="H19" s="20" t="n">
        <v>11.69454786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487.72986489</v>
      </c>
      <c r="F20" s="20" t="n">
        <v>2.05271885</v>
      </c>
      <c r="G20" s="18" t="n">
        <v>494.72230595</v>
      </c>
      <c r="H20" s="20" t="n">
        <v>5.70179119</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502.08730067</v>
      </c>
      <c r="F21" s="20" t="n">
        <v>2.29885968</v>
      </c>
      <c r="G21" s="18" t="n">
        <v>549.17205094</v>
      </c>
      <c r="H21" s="20" t="n">
        <v>7.69652366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465.24104796</v>
      </c>
      <c r="F22" s="20" t="n">
        <v>4.58931131</v>
      </c>
      <c r="G22" s="18" t="n">
        <v>483.89840193</v>
      </c>
      <c r="H22" s="20" t="n">
        <v>10.98668938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492.60677796</v>
      </c>
      <c r="F23" s="20" t="n">
        <v>3.43822296</v>
      </c>
      <c r="G23" s="18" t="n">
        <v>487.98994427</v>
      </c>
      <c r="H23" s="20" t="n">
        <v>24.80164826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531.35892294</v>
      </c>
      <c r="F24" s="20" t="n">
        <v>3.44258745</v>
      </c>
      <c r="G24" s="18" t="n">
        <v>536.01581607</v>
      </c>
      <c r="H24" s="20" t="n">
        <v>8.444232960000001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524.9390306</v>
      </c>
      <c r="F25" s="20" t="n">
        <v>3.96933389</v>
      </c>
      <c r="G25" s="18" t="n">
        <v>505.53134777</v>
      </c>
      <c r="H25" s="20" t="n">
        <v>22.64538722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474.32331463</v>
      </c>
      <c r="F26" s="20" t="n">
        <v>2.92287249</v>
      </c>
      <c r="G26" s="18" t="n">
        <v>488.71369967</v>
      </c>
      <c r="H26" s="20" t="n">
        <v>2.63145987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486.99337374</v>
      </c>
      <c r="F27" s="20" t="n">
        <v>1.24671327</v>
      </c>
      <c r="G27" s="18" t="n">
        <v>455.2900855</v>
      </c>
      <c r="H27" s="20" t="n">
        <v>6.44268546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406.40932876</v>
      </c>
      <c r="F28" s="20" t="n">
        <v>2.17622822</v>
      </c>
      <c r="G28" s="18" t="n">
        <v>431.00522994</v>
      </c>
      <c r="H28" s="20" t="n">
        <v>10.13518566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504.18214756</v>
      </c>
      <c r="F29" s="20" t="n">
        <v>9.9143024</v>
      </c>
      <c r="G29" s="18" t="n">
        <v>520.61878038</v>
      </c>
      <c r="H29" s="20" t="n">
        <v>5.76431504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498.7475963</v>
      </c>
      <c r="F30" s="20" t="n">
        <v>2.95249676</v>
      </c>
      <c r="G30" s="18" t="n">
        <v>494.13539007</v>
      </c>
      <c r="H30" s="20" t="n">
        <v>6.23517019</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502.56723889</v>
      </c>
      <c r="F31" s="20" t="n">
        <v>2.52809683</v>
      </c>
      <c r="G31" s="18" t="n">
        <v>497.91998608</v>
      </c>
      <c r="H31" s="20" t="n">
        <v>4.81725086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502.00874614</v>
      </c>
      <c r="F32" s="20" t="n">
        <v>2.61465388</v>
      </c>
      <c r="G32" s="18" t="n">
        <v>514.35682614</v>
      </c>
      <c r="H32" s="20" t="n">
        <v>5.83184344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490.75374827</v>
      </c>
      <c r="F33" s="20" t="n">
        <v>2.55642143</v>
      </c>
      <c r="G33" s="18" t="n">
        <v>519.76676484</v>
      </c>
      <c r="H33" s="20" t="n">
        <v>46.25324144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476.30101973</v>
      </c>
      <c r="F34" s="20" t="n">
        <v>5.6900147</v>
      </c>
      <c r="G34" s="18" t="n">
        <v>474.43721534</v>
      </c>
      <c r="H34" s="20" t="n">
        <v>3.94331558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508.56284663</v>
      </c>
      <c r="F35" s="20" t="n">
        <v>1.57855919</v>
      </c>
      <c r="G35" s="18" t="n">
        <v>519.06665393</v>
      </c>
      <c r="H35" s="20" t="n">
        <v>2.48118833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483.38526914</v>
      </c>
      <c r="F36" s="20" t="n">
        <v>2.21509796</v>
      </c>
      <c r="G36" s="18" t="n">
        <v>528.60711116</v>
      </c>
      <c r="H36" s="20" t="n">
        <v>6.86137264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481.88653717</v>
      </c>
      <c r="F37" s="20" t="n">
        <v>9.48780537</v>
      </c>
      <c r="G37" s="18" t="n">
        <v>495.23268195</v>
      </c>
      <c r="H37" s="20" t="n">
        <v>3.46693157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517.33277265</v>
      </c>
      <c r="F38" s="20" t="n">
        <v>3.934461</v>
      </c>
      <c r="G38" s="18" t="n">
        <v>542.61602564</v>
      </c>
      <c r="H38" s="20" t="n">
        <v>11.59238762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420.41899406</v>
      </c>
      <c r="F39" s="20" t="n">
        <v>4.17454091</v>
      </c>
      <c r="G39" s="18" t="n">
        <v>423.37046819</v>
      </c>
      <c r="H39" s="20" t="n">
        <v>10.21112504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502.8028872</v>
      </c>
      <c r="F40" s="20" t="n">
        <v>4.61316028</v>
      </c>
      <c r="G40" s="18" t="n">
        <v>490.76901453</v>
      </c>
      <c r="H40" s="20" t="n">
        <v>3.98659387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469.48932283</v>
      </c>
      <c r="F41" s="20" t="n">
        <v>3.23667542</v>
      </c>
      <c r="G41" s="18" t="n">
        <v>477.87738961</v>
      </c>
      <c r="H41" s="20" t="n">
        <v>14.63574598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409.743845</v>
      </c>
      <c r="F44" s="20" t="n">
        <v>3.7366881</v>
      </c>
      <c r="G44" s="18" t="n">
        <v>454.34107143</v>
      </c>
      <c r="H44" s="20" t="n">
        <v>11.1272357</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358.98286465</v>
      </c>
      <c r="F45" s="20" t="n">
        <v>3.0085877</v>
      </c>
      <c r="G45" s="18" t="n">
        <v>387.62062278</v>
      </c>
      <c r="H45" s="20" t="n">
        <v>28.77635205</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373.15359282</v>
      </c>
      <c r="F46" s="20" t="n">
        <v>3.30605289</v>
      </c>
      <c r="G46" s="18" t="n">
        <v>472.98337694</v>
      </c>
      <c r="H46" s="20" t="n">
        <v>11.82051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442.10985382</v>
      </c>
      <c r="F47" s="20" t="n">
        <v>16.66807043</v>
      </c>
      <c r="G47" s="18" t="n">
        <v>441.06413815</v>
      </c>
      <c r="H47" s="20" t="n">
        <v>4.06225454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528.21760302</v>
      </c>
      <c r="F48" s="20" t="n">
        <v>5.51108101</v>
      </c>
      <c r="G48" s="18" t="n">
        <v>574.9658498700001</v>
      </c>
      <c r="H48" s="20" t="n">
        <v>17.68827889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408.92012952</v>
      </c>
      <c r="F49" s="20" t="n">
        <v>3.10462207</v>
      </c>
      <c r="G49" s="18" t="n">
        <v>390.297</v>
      </c>
      <c r="H49" s="20" t="n">
        <v>16.03998152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383.28966669</v>
      </c>
      <c r="F50" s="20" t="n">
        <v>2.99829963</v>
      </c>
      <c r="G50" s="18" t="n">
        <v>434.00743747</v>
      </c>
      <c r="H50" s="20" t="n">
        <v>7.92661179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400.59470158</v>
      </c>
      <c r="F51" s="20" t="n">
        <v>2.56572616</v>
      </c>
      <c r="G51" s="18" t="n">
        <v>393.48170672</v>
      </c>
      <c r="H51" s="20" t="n">
        <v>8.47884781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463.04334982</v>
      </c>
      <c r="F52" s="20" t="n">
        <v>2.89516703</v>
      </c>
      <c r="G52" s="18" t="n">
        <v>533.8575589</v>
      </c>
      <c r="H52" s="20" t="n">
        <v>24.8247462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430.48240435</v>
      </c>
      <c r="F53" s="20" t="n">
        <v>1.77072179</v>
      </c>
      <c r="G53" s="18" t="n">
        <v>526.62113268</v>
      </c>
      <c r="H53" s="20" t="n">
        <v>5.40582479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320.35005992</v>
      </c>
      <c r="F54" s="20" t="n">
        <v>2.96925591</v>
      </c>
      <c r="G54" s="18" t="n">
        <v>367.30678802</v>
      </c>
      <c r="H54" s="20" t="n">
        <v>7.98827849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398.0606118</v>
      </c>
      <c r="F55" s="20" t="n">
        <v>3.05505172</v>
      </c>
      <c r="G55" s="18" t="n">
        <v>426.26097227</v>
      </c>
      <c r="H55" s="20" t="n">
        <v>9.116348049999999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554.26068608</v>
      </c>
      <c r="F56" s="20" t="n">
        <v>4.19549015</v>
      </c>
      <c r="G56" s="18" t="n">
        <v>537.92142978</v>
      </c>
      <c r="H56" s="20" t="n">
        <v>6.9573897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388.48210732</v>
      </c>
      <c r="F57" s="20" t="n">
        <v>4.26800327</v>
      </c>
      <c r="G57" s="18" t="n">
        <v>381.73993724</v>
      </c>
      <c r="H57" s="20" t="n">
        <v>6.27764876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377.90439734</v>
      </c>
      <c r="F58" s="20" t="n">
        <v>3.00269881</v>
      </c>
      <c r="G58" s="18" t="n">
        <v>421.75163435</v>
      </c>
      <c r="H58" s="20" t="n">
        <v>15.46764256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360.34266632</v>
      </c>
      <c r="F59" s="20" t="n">
        <v>1.49060008</v>
      </c>
      <c r="G59" s="18" t="n">
        <v>407.77286646</v>
      </c>
      <c r="H59" s="20" t="n">
        <v>17.69794606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380.12823508</v>
      </c>
      <c r="F60" s="20" t="n">
        <v>4.81856349</v>
      </c>
      <c r="G60" s="18" t="n">
        <v>429.85540228</v>
      </c>
      <c r="H60" s="20" t="n">
        <v>9.30007443</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472.93888946</v>
      </c>
      <c r="F61" s="20" t="n">
        <v>3.7945795</v>
      </c>
      <c r="G61" s="18" t="n">
        <v>481.24741281</v>
      </c>
      <c r="H61" s="20" t="n">
        <v>3.39749327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552.83713352</v>
      </c>
      <c r="F62" s="20" t="n">
        <v>3.3392184</v>
      </c>
      <c r="G62" s="18" t="n">
        <v>542.54903869</v>
      </c>
      <c r="H62" s="20" t="n">
        <v>1.21930303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364.53824556</v>
      </c>
      <c r="F63" s="20" t="n">
        <v>1.93133285</v>
      </c>
      <c r="G63" s="18" t="n">
        <v>377.00196626</v>
      </c>
      <c r="H63" s="20" t="n">
        <v>2.6475631</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484.03038926</v>
      </c>
      <c r="F64" s="20" t="n">
        <v>1.876672</v>
      </c>
      <c r="G64" s="18" t="n">
        <v>456.07212756</v>
      </c>
      <c r="H64" s="20" t="n">
        <v>4.02202788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422.44142452</v>
      </c>
      <c r="F65" s="20" t="n">
        <v>2.64443627</v>
      </c>
      <c r="G65" s="18" t="n">
        <v>405.29907428</v>
      </c>
      <c r="H65" s="20" t="n">
        <v>4.98480486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416.06771898</v>
      </c>
      <c r="F66" s="20" t="n">
        <v>1.97042275</v>
      </c>
      <c r="G66" s="18" t="n">
        <v>422.18130207</v>
      </c>
      <c r="H66" s="20" t="n">
        <v>2.70923887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376.33011252</v>
      </c>
      <c r="F67" s="20" t="n">
        <v>3.13139172</v>
      </c>
      <c r="G67" s="18" t="n">
        <v>424.7421204</v>
      </c>
      <c r="H67" s="20" t="n">
        <v>6.66336208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393.68595693</v>
      </c>
      <c r="F68" s="20" t="n">
        <v>1.33875569</v>
      </c>
      <c r="G68" s="18" t="n">
        <v>437.58824535</v>
      </c>
      <c r="H68" s="20" t="n">
        <v>2.15928756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444.91282277</v>
      </c>
      <c r="F69" s="20" t="n">
        <v>3.84126839</v>
      </c>
      <c r="G69" s="18" t="n">
        <v>423.28044315</v>
      </c>
      <c r="H69" s="20" t="n">
        <v>20.83577204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488.32614734</v>
      </c>
      <c r="F70" s="20" t="n">
        <v>4.02956226</v>
      </c>
      <c r="G70" s="18" t="n">
        <v>502.57769746</v>
      </c>
      <c r="H70" s="20" t="n">
        <v>5.31077479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558.39385863</v>
      </c>
      <c r="F71" s="20" t="n">
        <v>1.44935631</v>
      </c>
      <c r="G71" s="18" t="n">
        <v>589.90472588</v>
      </c>
      <c r="H71" s="20" t="n">
        <v>3.22034765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552.40164913</v>
      </c>
      <c r="F72" s="20" t="n">
        <v>3.78213366</v>
      </c>
      <c r="G72" s="18" t="n">
        <v>501.71213751</v>
      </c>
      <c r="H72" s="20" t="n">
        <v>11.17179655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410.60657934</v>
      </c>
      <c r="F73" s="20" t="n">
        <v>6.80173926</v>
      </c>
      <c r="G73" s="18" t="n">
        <v>417.24025798</v>
      </c>
      <c r="H73" s="20" t="n">
        <v>3.7764621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414.9249273</v>
      </c>
      <c r="F74" s="20" t="n">
        <v>1.40130136</v>
      </c>
      <c r="G74" s="18" t="n">
        <v>426.41315248</v>
      </c>
      <c r="H74" s="20" t="n">
        <v>6.18262821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368.16276761</v>
      </c>
      <c r="F75" s="20" t="n">
        <v>3.61305187</v>
      </c>
      <c r="G75" s="18" t="n">
        <v>338.04965808</v>
      </c>
      <c r="H75" s="20" t="n">
        <v>26.82155496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419.0378584</v>
      </c>
      <c r="F76" s="20" t="n">
        <v>3.29736823</v>
      </c>
      <c r="G76" s="18" t="n">
        <v>450.61670231</v>
      </c>
      <c r="H76" s="20" t="n">
        <v>5.6464146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415.78334597</v>
      </c>
      <c r="F77" s="20" t="n">
        <v>2.70586726</v>
      </c>
      <c r="G77" s="18" t="n">
        <v>490.4816898</v>
      </c>
      <c r="H77" s="20" t="n">
        <v>18.18028718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492.19969747</v>
      </c>
      <c r="F78" s="20" t="n">
        <v>6.05803398</v>
      </c>
      <c r="G78" s="18" t="n">
        <v>499.53960707</v>
      </c>
      <c r="H78" s="20" t="n">
        <v>6.84054609</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456.46231211</v>
      </c>
      <c r="F79" s="20" t="n">
        <v>6.97677165</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461.28860092</v>
      </c>
      <c r="F80" s="20" t="n">
        <v>4.44199779</v>
      </c>
      <c r="G80" s="18" t="n">
        <v>445.3568884</v>
      </c>
      <c r="H80" s="20" t="n">
        <v>12.27156213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443.2862139</v>
      </c>
      <c r="F81" s="20" t="n">
        <v>2.96669788</v>
      </c>
      <c r="G81" s="18" t="n">
        <v>464.7858748</v>
      </c>
      <c r="H81" s="20" t="n">
        <v>13.43775655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494.13354176</v>
      </c>
      <c r="F7" s="20" t="n">
        <v>1.69041789</v>
      </c>
      <c r="G7" s="18" t="n">
        <v>542.48308378</v>
      </c>
      <c r="H7" s="20" t="n">
        <v>26.90859754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496.74878693</v>
      </c>
      <c r="F8" s="20" t="n">
        <v>2.86175576</v>
      </c>
      <c r="G8" s="18" t="n">
        <v>481.68135154</v>
      </c>
      <c r="H8" s="20" t="n">
        <v>13.13445602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509.43061729</v>
      </c>
      <c r="F9" s="20" t="n">
        <v>2.37132372</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516.85886119</v>
      </c>
      <c r="F10" s="20" t="n">
        <v>2.42947501</v>
      </c>
      <c r="G10" s="18" t="n">
        <v>493.83269226</v>
      </c>
      <c r="H10" s="20" t="n">
        <v>20.33100372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423.03081461</v>
      </c>
      <c r="F11" s="20" t="n">
        <v>2.6346178</v>
      </c>
      <c r="G11" s="18" t="n">
        <v>547.78994384</v>
      </c>
      <c r="H11" s="20" t="n">
        <v>10.97426393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492.46265024</v>
      </c>
      <c r="F12" s="20" t="n">
        <v>2.41866707</v>
      </c>
      <c r="G12" s="18" t="n">
        <v>417.70141575</v>
      </c>
      <c r="H12" s="20" t="n">
        <v>12.65237086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510.52459803</v>
      </c>
      <c r="F13" s="20" t="n">
        <v>2.48132288</v>
      </c>
      <c r="G13" s="18" t="n">
        <v>514.30871197</v>
      </c>
      <c r="H13" s="20" t="n">
        <v>16.76205288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520.13096087</v>
      </c>
      <c r="F14" s="20" t="n">
        <v>2.05963819</v>
      </c>
      <c r="G14" s="18" t="n">
        <v>510.04211732</v>
      </c>
      <c r="H14" s="20" t="n">
        <v>9.93156029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511.19399346</v>
      </c>
      <c r="F15" s="20" t="n">
        <v>2.32520213</v>
      </c>
      <c r="G15" s="18" t="n">
        <v>496.22487846</v>
      </c>
      <c r="H15" s="20" t="n">
        <v>6.16745734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495.0612516</v>
      </c>
      <c r="F16" s="20" t="n">
        <v>2.34595418</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504.8428627</v>
      </c>
      <c r="F17" s="20" t="n">
        <v>3.44030756</v>
      </c>
      <c r="G17" s="18" t="s">
        <v>404</v>
      </c>
      <c r="H17" s="20" t="s">
        <v>404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453.62985087</v>
      </c>
      <c r="F18" s="20" t="n">
        <v>3.75358545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477.14104129</v>
      </c>
      <c r="F19" s="20" t="n">
        <v>2.77113825</v>
      </c>
      <c r="G19" s="18" t="s">
        <v>404</v>
      </c>
      <c r="H19" s="20" t="s">
        <v>404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487.65180651</v>
      </c>
      <c r="F20" s="20" t="n">
        <v>2.02312851</v>
      </c>
      <c r="G20" s="18" t="n">
        <v>497.33167302</v>
      </c>
      <c r="H20" s="20" t="n">
        <v>6.37577494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504.32818482</v>
      </c>
      <c r="F21" s="20" t="n">
        <v>2.19565997</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469.66945416</v>
      </c>
      <c r="F22" s="20" t="n">
        <v>3.62920111</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492.48304037</v>
      </c>
      <c r="F23" s="20" t="n">
        <v>3.3829397</v>
      </c>
      <c r="G23" s="18" t="n">
        <v>483.24263968</v>
      </c>
      <c r="H23" s="20" t="n">
        <v>27.19981506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531.67173769</v>
      </c>
      <c r="F24" s="20" t="n">
        <v>3.02941271</v>
      </c>
      <c r="G24" s="18" t="n">
        <v>628.77860403</v>
      </c>
      <c r="H24" s="20" t="n">
        <v>6.44627381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524.10621628</v>
      </c>
      <c r="F25" s="20" t="n">
        <v>3.71233369</v>
      </c>
      <c r="G25" s="18" t="s">
        <v>404</v>
      </c>
      <c r="H25" s="20" t="s">
        <v>404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482.54971962</v>
      </c>
      <c r="F26" s="20" t="n">
        <v>1.99579763</v>
      </c>
      <c r="G26" s="18" t="n">
        <v>481.87895342</v>
      </c>
      <c r="H26" s="20" t="n">
        <v>7.79349445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485.77062804</v>
      </c>
      <c r="F27" s="20" t="n">
        <v>1.26780926</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408.04852629</v>
      </c>
      <c r="F28" s="20" t="n">
        <v>2.25002149</v>
      </c>
      <c r="G28" s="18" t="n">
        <v>399.31755706</v>
      </c>
      <c r="H28" s="20" t="n">
        <v>8.459769209999999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496.40247592</v>
      </c>
      <c r="F30" s="20" t="n">
        <v>2.67939067</v>
      </c>
      <c r="G30" s="18" t="n">
        <v>532.86253784</v>
      </c>
      <c r="H30" s="20" t="n">
        <v>20.74593265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501.64773363</v>
      </c>
      <c r="F31" s="20" t="n">
        <v>2.1856435</v>
      </c>
      <c r="G31" s="18" t="n">
        <v>496.43776343</v>
      </c>
      <c r="H31" s="20" t="n">
        <v>15.98519964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504.46925149</v>
      </c>
      <c r="F32" s="20" t="n">
        <v>2.38982369</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491.12829816</v>
      </c>
      <c r="F33" s="20" t="n">
        <v>2.47528972</v>
      </c>
      <c r="G33" s="18" t="s">
        <v>404</v>
      </c>
      <c r="H33" s="20" t="s">
        <v>404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475.53138645</v>
      </c>
      <c r="F34" s="20" t="n">
        <v>2.76884872</v>
      </c>
      <c r="G34" s="18" t="n">
        <v>462.94606149</v>
      </c>
      <c r="H34" s="20" t="n">
        <v>16.44828485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511.67867599</v>
      </c>
      <c r="F35" s="20" t="n">
        <v>1.2956175</v>
      </c>
      <c r="G35" s="18" t="n">
        <v>536.9345164</v>
      </c>
      <c r="H35" s="20" t="n">
        <v>9.190981320000001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485.88650624</v>
      </c>
      <c r="F36" s="20" t="n">
        <v>2.15536722</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494.04729797</v>
      </c>
      <c r="F37" s="20" t="n">
        <v>3.26024627</v>
      </c>
      <c r="G37" s="18" t="n">
        <v>489.30294645</v>
      </c>
      <c r="H37" s="20" t="n">
        <v>9.276585020000001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521.00600056</v>
      </c>
      <c r="F38" s="20" t="n">
        <v>3.04621707</v>
      </c>
      <c r="G38" s="18" t="n">
        <v>504.7543628</v>
      </c>
      <c r="H38" s="20" t="n">
        <v>11.09707479</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420.46650366</v>
      </c>
      <c r="F39" s="20" t="n">
        <v>4.14615869</v>
      </c>
      <c r="G39" s="18" t="n">
        <v>417.60736905</v>
      </c>
      <c r="H39" s="20" t="n">
        <v>16.37252112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492.9544282</v>
      </c>
      <c r="F40" s="20" t="n">
        <v>3.13956327</v>
      </c>
      <c r="G40" s="18" t="n">
        <v>502.7555756</v>
      </c>
      <c r="H40" s="20" t="n">
        <v>13.73783341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469.43909906</v>
      </c>
      <c r="F41" s="20" t="n">
        <v>3.37358863</v>
      </c>
      <c r="G41" s="18" t="n">
        <v>479.31717671</v>
      </c>
      <c r="H41" s="20" t="n">
        <v>8.502878320000001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412.97683055</v>
      </c>
      <c r="F44" s="20" t="n">
        <v>3.4760955</v>
      </c>
      <c r="G44" s="18" t="s">
        <v>404</v>
      </c>
      <c r="H44" s="20" t="s">
        <v>404</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359.68555481</v>
      </c>
      <c r="F45" s="20" t="n">
        <v>2.95829829</v>
      </c>
      <c r="G45" s="18" t="s">
        <v>404</v>
      </c>
      <c r="H45" s="20" t="s">
        <v>404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381.03082567</v>
      </c>
      <c r="F46" s="20" t="n">
        <v>3.41651463</v>
      </c>
      <c r="G46" s="18" t="n">
        <v>426.8763246</v>
      </c>
      <c r="H46" s="20" t="n">
        <v>5.58139184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443.84171839</v>
      </c>
      <c r="F47" s="20" t="n">
        <v>4.19458527</v>
      </c>
      <c r="G47" s="18" t="n">
        <v>410.32026166</v>
      </c>
      <c r="H47" s="20" t="n">
        <v>15.41491238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529.24467024</v>
      </c>
      <c r="F48" s="20" t="n">
        <v>5.13151141</v>
      </c>
      <c r="G48" s="18" t="n">
        <v>610.28596222</v>
      </c>
      <c r="H48" s="20" t="n">
        <v>17.33939145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408.86509014</v>
      </c>
      <c r="F49" s="20" t="n">
        <v>3.09433636</v>
      </c>
      <c r="G49" s="18" t="s">
        <v>404</v>
      </c>
      <c r="H49" s="20" t="s">
        <v>404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391.83952054</v>
      </c>
      <c r="F50" s="20" t="n">
        <v>2.61635343</v>
      </c>
      <c r="G50" s="18" t="n">
        <v>372.95212698</v>
      </c>
      <c r="H50" s="20" t="n">
        <v>27.31643036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400.25337307</v>
      </c>
      <c r="F51" s="20" t="n">
        <v>2.4652548</v>
      </c>
      <c r="G51" s="18" t="s">
        <v>404</v>
      </c>
      <c r="H51" s="20" t="s">
        <v>404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463.84287361</v>
      </c>
      <c r="F52" s="20" t="n">
        <v>2.77004288</v>
      </c>
      <c r="G52" s="18" t="n">
        <v>495.73064961</v>
      </c>
      <c r="H52" s="20" t="n">
        <v>5.70634025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437.12852379</v>
      </c>
      <c r="F53" s="20" t="n">
        <v>1.71824983</v>
      </c>
      <c r="G53" s="18" t="s">
        <v>404</v>
      </c>
      <c r="H53" s="20" t="s">
        <v>404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327.66061169</v>
      </c>
      <c r="F54" s="20" t="n">
        <v>2.8384555</v>
      </c>
      <c r="G54" s="18" t="n">
        <v>329.74008605</v>
      </c>
      <c r="H54" s="20" t="n">
        <v>6.14093092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403.51457577</v>
      </c>
      <c r="F55" s="20" t="n">
        <v>2.84398972</v>
      </c>
      <c r="G55" s="18" t="n">
        <v>423.78562789</v>
      </c>
      <c r="H55" s="20" t="n">
        <v>21.67537913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548.45298536</v>
      </c>
      <c r="F56" s="20" t="n">
        <v>2.88885249</v>
      </c>
      <c r="G56" s="18" t="n">
        <v>526.26741838</v>
      </c>
      <c r="H56" s="20" t="n">
        <v>38.56927721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385.74032734</v>
      </c>
      <c r="F57" s="20" t="n">
        <v>3.08039365</v>
      </c>
      <c r="G57" s="18" t="n">
        <v>397.28506251</v>
      </c>
      <c r="H57" s="20" t="n">
        <v>20.17839574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379.70915388</v>
      </c>
      <c r="F58" s="20" t="n">
        <v>2.70097887</v>
      </c>
      <c r="G58" s="18" t="n">
        <v>426.10349305</v>
      </c>
      <c r="H58" s="20" t="n">
        <v>18.86553808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361.5339806</v>
      </c>
      <c r="F59" s="20" t="n">
        <v>1.62528789</v>
      </c>
      <c r="G59" s="18" t="s">
        <v>404</v>
      </c>
      <c r="H59" s="20" t="s">
        <v>404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396.95699939</v>
      </c>
      <c r="F60" s="20" t="n">
        <v>3.72615995</v>
      </c>
      <c r="G60" s="18" t="n">
        <v>404.67289973</v>
      </c>
      <c r="H60" s="20" t="n">
        <v>47.53320047</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477.49698634</v>
      </c>
      <c r="F61" s="20" t="n">
        <v>2.5812185</v>
      </c>
      <c r="G61" s="18" t="n">
        <v>484.62084779</v>
      </c>
      <c r="H61" s="20" t="n">
        <v>6.77135007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543.16085317</v>
      </c>
      <c r="F62" s="20" t="n">
        <v>1.12483443</v>
      </c>
      <c r="G62" s="18" t="n">
        <v>577.87133333</v>
      </c>
      <c r="H62" s="20" t="n">
        <v>6.92918109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364.63023678</v>
      </c>
      <c r="F63" s="20" t="n">
        <v>1.85695303</v>
      </c>
      <c r="G63" s="18" t="n">
        <v>378.42640554</v>
      </c>
      <c r="H63" s="20" t="n">
        <v>2.86280915</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480.42715274</v>
      </c>
      <c r="F64" s="20" t="n">
        <v>1.77283038</v>
      </c>
      <c r="G64" s="18" t="n">
        <v>421.34425434</v>
      </c>
      <c r="H64" s="20" t="n">
        <v>9.17224328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419.87669758</v>
      </c>
      <c r="F65" s="20" t="n">
        <v>2.47270761</v>
      </c>
      <c r="G65" s="18" t="n">
        <v>389.30835556</v>
      </c>
      <c r="H65" s="20" t="n">
        <v>22.01294446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417.93412468</v>
      </c>
      <c r="F66" s="20" t="n">
        <v>1.46238599</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386.14593679</v>
      </c>
      <c r="F67" s="20" t="n">
        <v>2.65944181</v>
      </c>
      <c r="G67" s="18" t="n">
        <v>444.41903253</v>
      </c>
      <c r="H67" s="20" t="n">
        <v>41.31374736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402.38964215</v>
      </c>
      <c r="F68" s="20" t="n">
        <v>1.2898804</v>
      </c>
      <c r="G68" s="18" t="n">
        <v>407.84013889</v>
      </c>
      <c r="H68" s="20" t="n">
        <v>24.6387112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443.63725553</v>
      </c>
      <c r="F69" s="20" t="n">
        <v>3.77877677</v>
      </c>
      <c r="G69" s="18" t="n">
        <v>459.24936689</v>
      </c>
      <c r="H69" s="20" t="n">
        <v>31.22350505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493.5553375</v>
      </c>
      <c r="F70" s="20" t="n">
        <v>3.05601184</v>
      </c>
      <c r="G70" s="18" t="n">
        <v>504.41267993</v>
      </c>
      <c r="H70" s="20" t="n">
        <v>10.72307783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564.18967857</v>
      </c>
      <c r="F71" s="20" t="n">
        <v>1.4662683</v>
      </c>
      <c r="G71" s="18" t="s">
        <v>404</v>
      </c>
      <c r="H71" s="20" t="s">
        <v>404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543.52077448</v>
      </c>
      <c r="F72" s="20" t="n">
        <v>3.24634699</v>
      </c>
      <c r="G72" s="18" t="n">
        <v>513.84985447</v>
      </c>
      <c r="H72" s="20" t="n">
        <v>32.35945686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408.77590524</v>
      </c>
      <c r="F73" s="20" t="n">
        <v>4.72839378</v>
      </c>
      <c r="G73" s="18" t="n">
        <v>424.68589713</v>
      </c>
      <c r="H73" s="20" t="n">
        <v>4.78069456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415.52066818</v>
      </c>
      <c r="F74" s="20" t="n">
        <v>1.42465421</v>
      </c>
      <c r="G74" s="18" t="n">
        <v>410.33534558</v>
      </c>
      <c r="H74" s="20" t="n">
        <v>6.7091834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367.86020214</v>
      </c>
      <c r="F75" s="20" t="n">
        <v>3.63255447</v>
      </c>
      <c r="G75" s="18" t="n">
        <v>360.9575145</v>
      </c>
      <c r="H75" s="20" t="n">
        <v>18.87467055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428.57047775</v>
      </c>
      <c r="F76" s="20" t="n">
        <v>2.71912704</v>
      </c>
      <c r="G76" s="18" t="n">
        <v>459.63944407</v>
      </c>
      <c r="H76" s="20" t="n">
        <v>42.74558592</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417.8701024</v>
      </c>
      <c r="F77" s="20" t="n">
        <v>2.51833278</v>
      </c>
      <c r="G77" s="18" t="n">
        <v>429.7291836</v>
      </c>
      <c r="H77" s="20" t="n">
        <v>9.75563466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494.55100589</v>
      </c>
      <c r="F78" s="20" t="n">
        <v>4.54960415</v>
      </c>
      <c r="G78" s="18" t="n">
        <v>518.76935143</v>
      </c>
      <c r="H78" s="20" t="n">
        <v>7.58903215</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456.46231211</v>
      </c>
      <c r="F79" s="20" t="n">
        <v>6.97677165</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459.88526345</v>
      </c>
      <c r="F80" s="20" t="n">
        <v>4.31409388</v>
      </c>
      <c r="G80" s="18" t="n">
        <v>450.61742618</v>
      </c>
      <c r="H80" s="20" t="n">
        <v>10.87139416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445.78587324</v>
      </c>
      <c r="F81" s="20" t="n">
        <v>3.20899035</v>
      </c>
      <c r="G81" s="18" t="n">
        <v>480.86602971</v>
      </c>
      <c r="H81" s="20" t="n">
        <v>12.8313314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490.11199384</v>
      </c>
      <c r="F7" s="20" t="n">
        <v>1.9007394</v>
      </c>
      <c r="G7" s="18" t="n">
        <v>533.64223364</v>
      </c>
      <c r="H7" s="20" t="n">
        <v>4.95584383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496.77298644</v>
      </c>
      <c r="F8" s="20" t="n">
        <v>2.86454277</v>
      </c>
      <c r="G8" s="18" t="n">
        <v>472.24407915</v>
      </c>
      <c r="H8" s="20" t="n">
        <v>13.05147751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509.39511873</v>
      </c>
      <c r="F9" s="20" t="n">
        <v>2.4007061</v>
      </c>
      <c r="G9" s="18" t="n">
        <v>513.70479762</v>
      </c>
      <c r="H9" s="20" t="n">
        <v>7.82157349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515.97432237</v>
      </c>
      <c r="F10" s="20" t="n">
        <v>2.57217981</v>
      </c>
      <c r="G10" s="18" t="n">
        <v>521.9638371</v>
      </c>
      <c r="H10" s="20" t="n">
        <v>6.84735645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409.94554516</v>
      </c>
      <c r="F11" s="20" t="n">
        <v>3.69403183</v>
      </c>
      <c r="G11" s="18" t="n">
        <v>438.89803463</v>
      </c>
      <c r="H11" s="20" t="n">
        <v>4.62768175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492.39383067</v>
      </c>
      <c r="F12" s="20" t="n">
        <v>2.42039513</v>
      </c>
      <c r="G12" s="18" t="n">
        <v>500.6569857</v>
      </c>
      <c r="H12" s="20" t="n">
        <v>6.96363054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508.94229855</v>
      </c>
      <c r="F13" s="20" t="n">
        <v>2.46039125</v>
      </c>
      <c r="G13" s="18" t="n">
        <v>531.73077286</v>
      </c>
      <c r="H13" s="20" t="n">
        <v>11.87752178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519.57831471</v>
      </c>
      <c r="F14" s="20" t="n">
        <v>2.16192918</v>
      </c>
      <c r="G14" s="18" t="n">
        <v>519.08308618</v>
      </c>
      <c r="H14" s="20" t="n">
        <v>7.00357554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509.90008679</v>
      </c>
      <c r="F15" s="20" t="n">
        <v>2.33917819</v>
      </c>
      <c r="G15" s="18" t="n">
        <v>564.14221306</v>
      </c>
      <c r="H15" s="20" t="n">
        <v>19.88423576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496.18928372</v>
      </c>
      <c r="F16" s="20" t="n">
        <v>2.33006983</v>
      </c>
      <c r="G16" s="18" t="n">
        <v>432.7084003</v>
      </c>
      <c r="H16" s="20" t="n">
        <v>22.93152051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504.85786738</v>
      </c>
      <c r="F17" s="20" t="n">
        <v>3.44158473</v>
      </c>
      <c r="G17" s="18" t="n">
        <v>501.97172939</v>
      </c>
      <c r="H17" s="20" t="n">
        <v>14.39049197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451.0542711</v>
      </c>
      <c r="F18" s="20" t="n">
        <v>3.91162367</v>
      </c>
      <c r="G18" s="18" t="n">
        <v>513.86196915</v>
      </c>
      <c r="H18" s="20" t="n">
        <v>12.95780979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477.53554066</v>
      </c>
      <c r="F19" s="20" t="n">
        <v>2.90258922</v>
      </c>
      <c r="G19" s="18" t="n">
        <v>459.73071178</v>
      </c>
      <c r="H19" s="20" t="n">
        <v>20.2955679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487.21343135</v>
      </c>
      <c r="F20" s="20" t="n">
        <v>2.00320373</v>
      </c>
      <c r="G20" s="18" t="n">
        <v>515.76674963</v>
      </c>
      <c r="H20" s="20" t="n">
        <v>9.558871959999999</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502.14192869</v>
      </c>
      <c r="F21" s="20" t="n">
        <v>2.28456428</v>
      </c>
      <c r="G21" s="18" t="n">
        <v>551.46765526</v>
      </c>
      <c r="H21" s="20" t="n">
        <v>6.91430887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469.66945416</v>
      </c>
      <c r="F22" s="20" t="n">
        <v>3.62920111</v>
      </c>
      <c r="G22" s="18" t="s">
        <v>404</v>
      </c>
      <c r="H22" s="20" t="s">
        <v>404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492.49323074</v>
      </c>
      <c r="F23" s="20" t="n">
        <v>3.38413654</v>
      </c>
      <c r="G23" s="18" t="n">
        <v>462.18762058</v>
      </c>
      <c r="H23" s="20" t="n">
        <v>9.327656709999999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535.2418817499999</v>
      </c>
      <c r="F24" s="20" t="n">
        <v>3.33729553</v>
      </c>
      <c r="G24" s="18" t="n">
        <v>523.47640313</v>
      </c>
      <c r="H24" s="20" t="n">
        <v>7.40598557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524.21071796</v>
      </c>
      <c r="F25" s="20" t="n">
        <v>3.73766078</v>
      </c>
      <c r="G25" s="18" t="n">
        <v>505.60436674</v>
      </c>
      <c r="H25" s="20" t="n">
        <v>4.71590833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481.5032772</v>
      </c>
      <c r="F26" s="20" t="n">
        <v>1.99753211</v>
      </c>
      <c r="G26" s="18" t="n">
        <v>490.3340273</v>
      </c>
      <c r="H26" s="20" t="n">
        <v>6.42984099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483.35202091</v>
      </c>
      <c r="F27" s="20" t="n">
        <v>1.30811721</v>
      </c>
      <c r="G27" s="18" t="n">
        <v>514.30000153</v>
      </c>
      <c r="H27" s="20" t="n">
        <v>4.61824266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406.19347154</v>
      </c>
      <c r="F28" s="20" t="n">
        <v>2.32865927</v>
      </c>
      <c r="G28" s="18" t="n">
        <v>426.44247373</v>
      </c>
      <c r="H28" s="20" t="n">
        <v>7.96512662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525.98221955</v>
      </c>
      <c r="F29" s="20" t="n">
        <v>5.56899764</v>
      </c>
      <c r="G29" s="18" t="n">
        <v>496.45011024</v>
      </c>
      <c r="H29" s="20" t="n">
        <v>8.24929689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495.59323781</v>
      </c>
      <c r="F30" s="20" t="n">
        <v>2.77054974</v>
      </c>
      <c r="G30" s="18" t="n">
        <v>513.5698906699999</v>
      </c>
      <c r="H30" s="20" t="n">
        <v>11.31980292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501.71606838</v>
      </c>
      <c r="F31" s="20" t="n">
        <v>2.21475243</v>
      </c>
      <c r="G31" s="18" t="n">
        <v>489.70643096</v>
      </c>
      <c r="H31" s="20" t="n">
        <v>22.70843412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504.46925149</v>
      </c>
      <c r="F32" s="20" t="n">
        <v>2.38982369</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489.84899346</v>
      </c>
      <c r="F33" s="20" t="n">
        <v>2.80860211</v>
      </c>
      <c r="G33" s="18" t="n">
        <v>539.51043215</v>
      </c>
      <c r="H33" s="20" t="n">
        <v>27.46695255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475.18637184</v>
      </c>
      <c r="F34" s="20" t="n">
        <v>2.65931983</v>
      </c>
      <c r="G34" s="18" t="n">
        <v>499.38475989</v>
      </c>
      <c r="H34" s="20" t="n">
        <v>10.26589793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511.55495925</v>
      </c>
      <c r="F35" s="20" t="n">
        <v>1.29045354</v>
      </c>
      <c r="G35" s="18" t="n">
        <v>549.19832203</v>
      </c>
      <c r="H35" s="20" t="n">
        <v>7.36526735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485.75500102</v>
      </c>
      <c r="F36" s="20" t="n">
        <v>2.15302512</v>
      </c>
      <c r="G36" s="18" t="n">
        <v>529.1241787</v>
      </c>
      <c r="H36" s="20" t="n">
        <v>10.71485932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493.96485841</v>
      </c>
      <c r="F37" s="20" t="n">
        <v>3.31035327</v>
      </c>
      <c r="G37" s="18" t="n">
        <v>493.42144602</v>
      </c>
      <c r="H37" s="20" t="n">
        <v>7.26629178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524.40573253</v>
      </c>
      <c r="F38" s="20" t="n">
        <v>3.29393056</v>
      </c>
      <c r="G38" s="18" t="n">
        <v>487.13615782</v>
      </c>
      <c r="H38" s="20" t="n">
        <v>16.16460955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419.80621981</v>
      </c>
      <c r="F39" s="20" t="n">
        <v>4.47103781</v>
      </c>
      <c r="G39" s="18" t="n">
        <v>430.70391567</v>
      </c>
      <c r="H39" s="20" t="n">
        <v>15.25018716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492.09204296</v>
      </c>
      <c r="F40" s="20" t="n">
        <v>6.67522645</v>
      </c>
      <c r="G40" s="18" t="n">
        <v>494.15263941</v>
      </c>
      <c r="H40" s="20" t="n">
        <v>3.90590634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467.00787425</v>
      </c>
      <c r="F41" s="20" t="n">
        <v>4.41182782</v>
      </c>
      <c r="G41" s="18" t="n">
        <v>473.8332202</v>
      </c>
      <c r="H41" s="20" t="n">
        <v>5.06847161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410.62815089</v>
      </c>
      <c r="F44" s="20" t="n">
        <v>2.93513821</v>
      </c>
      <c r="G44" s="18" t="n">
        <v>450.51081305</v>
      </c>
      <c r="H44" s="20" t="n">
        <v>19.90579865</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359.68555481</v>
      </c>
      <c r="F45" s="20" t="n">
        <v>2.95829829</v>
      </c>
      <c r="G45" s="18" t="s">
        <v>404</v>
      </c>
      <c r="H45" s="20" t="s">
        <v>404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377.14958423</v>
      </c>
      <c r="F46" s="20" t="n">
        <v>3.46132752</v>
      </c>
      <c r="G46" s="18" t="n">
        <v>457.05909446</v>
      </c>
      <c r="H46" s="20" t="n">
        <v>14.75375636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443.84451707</v>
      </c>
      <c r="F47" s="20" t="n">
        <v>4.4701369</v>
      </c>
      <c r="G47" s="18" t="n">
        <v>418.66692504</v>
      </c>
      <c r="H47" s="20" t="n">
        <v>16.4186802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528.26722914</v>
      </c>
      <c r="F48" s="20" t="n">
        <v>6.29777435</v>
      </c>
      <c r="G48" s="18" t="n">
        <v>546.73991843</v>
      </c>
      <c r="H48" s="20" t="n">
        <v>11.50568102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409.36987963</v>
      </c>
      <c r="F49" s="20" t="n">
        <v>3.17239008</v>
      </c>
      <c r="G49" s="18" t="n">
        <v>394.33943696</v>
      </c>
      <c r="H49" s="20" t="n">
        <v>16.98496257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391.35753881</v>
      </c>
      <c r="F50" s="20" t="n">
        <v>2.79816081</v>
      </c>
      <c r="G50" s="18" t="n">
        <v>412.71869264</v>
      </c>
      <c r="H50" s="20" t="n">
        <v>30.05024408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401.30301311</v>
      </c>
      <c r="F51" s="20" t="n">
        <v>2.38790895</v>
      </c>
      <c r="G51" s="18" t="n">
        <v>386.62984189</v>
      </c>
      <c r="H51" s="20" t="n">
        <v>8.99532647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463.12088685</v>
      </c>
      <c r="F52" s="20" t="n">
        <v>2.78957323</v>
      </c>
      <c r="G52" s="18" t="n">
        <v>593.19075591</v>
      </c>
      <c r="H52" s="20" t="n">
        <v>12.13311289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428.39951297</v>
      </c>
      <c r="F53" s="20" t="n">
        <v>1.70063093</v>
      </c>
      <c r="G53" s="18" t="n">
        <v>489.70191862</v>
      </c>
      <c r="H53" s="20" t="n">
        <v>3.77727163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325.91020649</v>
      </c>
      <c r="F54" s="20" t="n">
        <v>2.9133741</v>
      </c>
      <c r="G54" s="18" t="n">
        <v>354.04285916</v>
      </c>
      <c r="H54" s="20" t="n">
        <v>11.99909412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402.60502129</v>
      </c>
      <c r="F55" s="20" t="n">
        <v>2.90767853</v>
      </c>
      <c r="G55" s="18" t="n">
        <v>416.8045226</v>
      </c>
      <c r="H55" s="20" t="n">
        <v>16.07341821</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548.5393413100001</v>
      </c>
      <c r="F56" s="20" t="n">
        <v>3.51394918</v>
      </c>
      <c r="G56" s="18" t="n">
        <v>546.61700237</v>
      </c>
      <c r="H56" s="20" t="n">
        <v>8.523876720000001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391.18050767</v>
      </c>
      <c r="F57" s="20" t="n">
        <v>4.1081297</v>
      </c>
      <c r="G57" s="18" t="n">
        <v>378.04186314</v>
      </c>
      <c r="H57" s="20" t="n">
        <v>5.45036505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376.17214756</v>
      </c>
      <c r="F58" s="20" t="n">
        <v>2.84411777</v>
      </c>
      <c r="G58" s="18" t="n">
        <v>418.09160434</v>
      </c>
      <c r="H58" s="20" t="n">
        <v>9.205638280000001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360.53245319</v>
      </c>
      <c r="F59" s="20" t="n">
        <v>1.6546315</v>
      </c>
      <c r="G59" s="18" t="n">
        <v>419.1314653</v>
      </c>
      <c r="H59" s="20" t="n">
        <v>10.16427766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391.31418612</v>
      </c>
      <c r="F60" s="20" t="n">
        <v>4.31717247</v>
      </c>
      <c r="G60" s="18" t="n">
        <v>425.42650703</v>
      </c>
      <c r="H60" s="20" t="n">
        <v>8.230639780000001</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479.99784006</v>
      </c>
      <c r="F61" s="20" t="n">
        <v>3.02545142</v>
      </c>
      <c r="G61" s="18" t="n">
        <v>474.49116916</v>
      </c>
      <c r="H61" s="20" t="n">
        <v>4.64079866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536.32933043</v>
      </c>
      <c r="F62" s="20" t="n">
        <v>2.26839092</v>
      </c>
      <c r="G62" s="18" t="n">
        <v>546.7117795200001</v>
      </c>
      <c r="H62" s="20" t="n">
        <v>1.223676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365.21746272</v>
      </c>
      <c r="F63" s="20" t="n">
        <v>2.01834394</v>
      </c>
      <c r="G63" s="18" t="n">
        <v>375.62550624</v>
      </c>
      <c r="H63" s="20" t="n">
        <v>2.90709539</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473.68145293</v>
      </c>
      <c r="F64" s="20" t="n">
        <v>1.75448546</v>
      </c>
      <c r="G64" s="18" t="n">
        <v>542.83355666</v>
      </c>
      <c r="H64" s="20" t="n">
        <v>6.39310534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420.56693349</v>
      </c>
      <c r="F65" s="20" t="n">
        <v>2.96676787</v>
      </c>
      <c r="G65" s="18" t="n">
        <v>416.61492542</v>
      </c>
      <c r="H65" s="20" t="n">
        <v>7.90613402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414.44788627</v>
      </c>
      <c r="F66" s="20" t="n">
        <v>1.58515669</v>
      </c>
      <c r="G66" s="18" t="n">
        <v>447.14001592</v>
      </c>
      <c r="H66" s="20" t="n">
        <v>4.24081552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385.81253143</v>
      </c>
      <c r="F67" s="20" t="n">
        <v>2.83597971</v>
      </c>
      <c r="G67" s="18" t="n">
        <v>431.09345089</v>
      </c>
      <c r="H67" s="20" t="n">
        <v>15.06957629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378.64918525</v>
      </c>
      <c r="F68" s="20" t="n">
        <v>1.56088398</v>
      </c>
      <c r="G68" s="18" t="n">
        <v>448.69313884</v>
      </c>
      <c r="H68" s="20" t="n">
        <v>1.94385833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445.94392545</v>
      </c>
      <c r="F69" s="20" t="n">
        <v>3.95903052</v>
      </c>
      <c r="G69" s="18" t="n">
        <v>411.15593672</v>
      </c>
      <c r="H69" s="20" t="n">
        <v>16.67893245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490.25034765</v>
      </c>
      <c r="F70" s="20" t="n">
        <v>3.70243059</v>
      </c>
      <c r="G70" s="18" t="n">
        <v>503.33781951</v>
      </c>
      <c r="H70" s="20" t="n">
        <v>4.9501175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561.26298104</v>
      </c>
      <c r="F71" s="20" t="n">
        <v>1.59082218</v>
      </c>
      <c r="G71" s="18" t="n">
        <v>577.16217805</v>
      </c>
      <c r="H71" s="20" t="n">
        <v>5.7243617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547.12005196</v>
      </c>
      <c r="F72" s="20" t="n">
        <v>3.58728993</v>
      </c>
      <c r="G72" s="18" t="n">
        <v>498.64866081</v>
      </c>
      <c r="H72" s="20" t="n">
        <v>12.31758858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417.7870922</v>
      </c>
      <c r="F73" s="20" t="n">
        <v>3.67683222</v>
      </c>
      <c r="G73" s="18" t="n">
        <v>410.74236648</v>
      </c>
      <c r="H73" s="20" t="n">
        <v>5.98921695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413.03210628</v>
      </c>
      <c r="F74" s="20" t="n">
        <v>1.40187307</v>
      </c>
      <c r="G74" s="18" t="n">
        <v>445.48877025</v>
      </c>
      <c r="H74" s="20" t="n">
        <v>5.72340333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367.99649289</v>
      </c>
      <c r="F75" s="20" t="n">
        <v>3.61872698</v>
      </c>
      <c r="G75" s="18" t="n">
        <v>350.26670391</v>
      </c>
      <c r="H75" s="20" t="n">
        <v>34.3489784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396.32917708</v>
      </c>
      <c r="F76" s="20" t="n">
        <v>3.6934558</v>
      </c>
      <c r="G76" s="18" t="n">
        <v>464.14009044</v>
      </c>
      <c r="H76" s="20" t="n">
        <v>4.68561903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407.331199</v>
      </c>
      <c r="F77" s="20" t="n">
        <v>2.54975011</v>
      </c>
      <c r="G77" s="18" t="n">
        <v>483.08744766</v>
      </c>
      <c r="H77" s="20" t="n">
        <v>9.355595429999999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496.60186227</v>
      </c>
      <c r="F78" s="20" t="n">
        <v>4.59324263</v>
      </c>
      <c r="G78" s="18" t="n">
        <v>487.56921562</v>
      </c>
      <c r="H78" s="20" t="n">
        <v>13.85774414</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453.1030839</v>
      </c>
      <c r="F79" s="20" t="n">
        <v>7.36845774</v>
      </c>
      <c r="G79" s="18" t="n">
        <v>505.52296246</v>
      </c>
      <c r="H79" s="20" t="n">
        <v>16.48445705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459.40486925</v>
      </c>
      <c r="F80" s="20" t="n">
        <v>4.46839825</v>
      </c>
      <c r="G80" s="18" t="n">
        <v>466.4419468</v>
      </c>
      <c r="H80" s="20" t="n">
        <v>9.931797250000001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443.91546336</v>
      </c>
      <c r="F81" s="20" t="n">
        <v>3.17820855</v>
      </c>
      <c r="G81" s="18" t="n">
        <v>484.14667583</v>
      </c>
      <c r="H81" s="20" t="n">
        <v>24.17022793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516.99878516</v>
      </c>
      <c r="F7" s="20" t="n">
        <v>3.31420415</v>
      </c>
      <c r="G7" s="18" t="n">
        <v>486.73413623</v>
      </c>
      <c r="H7" s="20" t="n">
        <v>2.19600092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504.5632209</v>
      </c>
      <c r="F8" s="20" t="n">
        <v>3.7757347</v>
      </c>
      <c r="G8" s="18" t="n">
        <v>475.12891735</v>
      </c>
      <c r="H8" s="20" t="n">
        <v>8.722239979999999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510.69435136</v>
      </c>
      <c r="F9" s="20" t="n">
        <v>2.50689345</v>
      </c>
      <c r="G9" s="18" t="n">
        <v>479.4923957</v>
      </c>
      <c r="H9" s="20" t="n">
        <v>15.37362818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521.43280648</v>
      </c>
      <c r="F10" s="20" t="n">
        <v>2.91450457</v>
      </c>
      <c r="G10" s="18" t="n">
        <v>508.53300237</v>
      </c>
      <c r="H10" s="20" t="n">
        <v>4.11445208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427.9606133</v>
      </c>
      <c r="F11" s="20" t="n">
        <v>3.00041245</v>
      </c>
      <c r="G11" s="18" t="n">
        <v>402.42003982</v>
      </c>
      <c r="H11" s="20" t="n">
        <v>6.04089088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492.00211103</v>
      </c>
      <c r="F12" s="20" t="n">
        <v>2.93135835</v>
      </c>
      <c r="G12" s="18" t="n">
        <v>496.28168002</v>
      </c>
      <c r="H12" s="20" t="n">
        <v>13.64285083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513.2781922200001</v>
      </c>
      <c r="F13" s="20" t="n">
        <v>3.3274883</v>
      </c>
      <c r="G13" s="18" t="n">
        <v>506.23987536</v>
      </c>
      <c r="H13" s="20" t="n">
        <v>3.49155797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522.92983319</v>
      </c>
      <c r="F14" s="20" t="n">
        <v>2.60246807</v>
      </c>
      <c r="G14" s="18" t="n">
        <v>514.15100803</v>
      </c>
      <c r="H14" s="20" t="n">
        <v>3.52880315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514.23186077</v>
      </c>
      <c r="F15" s="20" t="n">
        <v>3.15499321</v>
      </c>
      <c r="G15" s="18" t="n">
        <v>507.04169017</v>
      </c>
      <c r="H15" s="20" t="n">
        <v>3.53612368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495.71901149</v>
      </c>
      <c r="F16" s="20" t="n">
        <v>3.24360125</v>
      </c>
      <c r="G16" s="18" t="n">
        <v>493.32673935</v>
      </c>
      <c r="H16" s="20" t="n">
        <v>7.42420948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511.38171101</v>
      </c>
      <c r="F17" s="20" t="n">
        <v>22.60887003</v>
      </c>
      <c r="G17" s="18" t="n">
        <v>504.62828958</v>
      </c>
      <c r="H17" s="20" t="n">
        <v>3.49318512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453.62985087</v>
      </c>
      <c r="F18" s="20" t="n">
        <v>3.75358545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479.16608344</v>
      </c>
      <c r="F19" s="20" t="n">
        <v>4.3632459</v>
      </c>
      <c r="G19" s="18" t="n">
        <v>471.26488694</v>
      </c>
      <c r="H19" s="20" t="n">
        <v>9.93144925</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480.68093486</v>
      </c>
      <c r="F20" s="20" t="n">
        <v>2.9685129</v>
      </c>
      <c r="G20" s="18" t="n">
        <v>491.73098516</v>
      </c>
      <c r="H20" s="20" t="n">
        <v>2.36808025</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506.01657215</v>
      </c>
      <c r="F21" s="20" t="n">
        <v>2.33813871</v>
      </c>
      <c r="G21" s="18" t="n">
        <v>491.27125341</v>
      </c>
      <c r="H21" s="20" t="n">
        <v>6.68704267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470.62359362</v>
      </c>
      <c r="F22" s="20" t="n">
        <v>4.48252317</v>
      </c>
      <c r="G22" s="18" t="n">
        <v>466.6726744</v>
      </c>
      <c r="H22" s="20" t="n">
        <v>10.57119529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491.70651503</v>
      </c>
      <c r="F23" s="20" t="n">
        <v>3.54274387</v>
      </c>
      <c r="G23" s="18" t="n">
        <v>507.89799129</v>
      </c>
      <c r="H23" s="20" t="n">
        <v>16.78064415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530.81361909</v>
      </c>
      <c r="F24" s="20" t="n">
        <v>5.73028213</v>
      </c>
      <c r="G24" s="18" t="n">
        <v>533.25519409</v>
      </c>
      <c r="H24" s="20" t="n">
        <v>3.23187357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519.08301202</v>
      </c>
      <c r="F25" s="20" t="n">
        <v>4.80540543</v>
      </c>
      <c r="G25" s="18" t="n">
        <v>533.14720833</v>
      </c>
      <c r="H25" s="20" t="n">
        <v>7.09785846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482.33732131</v>
      </c>
      <c r="F26" s="20" t="n">
        <v>2.14296152</v>
      </c>
      <c r="G26" s="18" t="n">
        <v>483.05587151</v>
      </c>
      <c r="H26" s="20" t="n">
        <v>5.1142472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487.66813052</v>
      </c>
      <c r="F27" s="20" t="n">
        <v>1.27988422</v>
      </c>
      <c r="G27" s="18" t="n">
        <v>458.38635584</v>
      </c>
      <c r="H27" s="20" t="n">
        <v>4.47589597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408.11807821</v>
      </c>
      <c r="F28" s="20" t="n">
        <v>3.40254198</v>
      </c>
      <c r="G28" s="18" t="n">
        <v>407.89817847</v>
      </c>
      <c r="H28" s="20" t="n">
        <v>3.52997901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501.49018671</v>
      </c>
      <c r="F31" s="20" t="n">
        <v>5.46907156</v>
      </c>
      <c r="G31" s="18" t="n">
        <v>501.63815844</v>
      </c>
      <c r="H31" s="20" t="n">
        <v>2.48653974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504.18864166</v>
      </c>
      <c r="F32" s="20" t="n">
        <v>3.45606984</v>
      </c>
      <c r="G32" s="18" t="n">
        <v>504.90220698</v>
      </c>
      <c r="H32" s="20" t="n">
        <v>4.07168876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491.74181996</v>
      </c>
      <c r="F33" s="20" t="n">
        <v>2.59516637</v>
      </c>
      <c r="G33" s="18" t="n">
        <v>460.91676852</v>
      </c>
      <c r="H33" s="20" t="n">
        <v>7.65481111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473.66046664</v>
      </c>
      <c r="F34" s="20" t="n">
        <v>2.75844111</v>
      </c>
      <c r="G34" s="18" t="n">
        <v>512.67572649</v>
      </c>
      <c r="H34" s="20" t="n">
        <v>13.74166653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511.86385001</v>
      </c>
      <c r="F35" s="20" t="n">
        <v>1.31661</v>
      </c>
      <c r="G35" s="18" t="n">
        <v>507.27134572</v>
      </c>
      <c r="H35" s="20" t="n">
        <v>29.17458864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495.32001676</v>
      </c>
      <c r="F36" s="20" t="n">
        <v>7.79206676</v>
      </c>
      <c r="G36" s="18" t="n">
        <v>484.63604963</v>
      </c>
      <c r="H36" s="20" t="n">
        <v>2.31252769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496.19992337</v>
      </c>
      <c r="F37" s="20" t="n">
        <v>4.54951859</v>
      </c>
      <c r="G37" s="18" t="n">
        <v>490.40099027</v>
      </c>
      <c r="H37" s="20" t="n">
        <v>4.21269998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530.50970413</v>
      </c>
      <c r="F38" s="20" t="n">
        <v>10.39430446</v>
      </c>
      <c r="G38" s="18" t="n">
        <v>518.73398198</v>
      </c>
      <c r="H38" s="20" t="n">
        <v>3.95178985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420.41899406</v>
      </c>
      <c r="F39" s="20" t="n">
        <v>4.17454091</v>
      </c>
      <c r="G39" s="18" t="n">
        <v>423.37046819</v>
      </c>
      <c r="H39" s="20" t="n">
        <v>10.21112504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495.08456767</v>
      </c>
      <c r="F40" s="20" t="n">
        <v>3.30156275</v>
      </c>
      <c r="G40" s="18" t="n">
        <v>475.88208692</v>
      </c>
      <c r="H40" s="20" t="n">
        <v>5.88639109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473.02805931</v>
      </c>
      <c r="F41" s="20" t="n">
        <v>6.61183436</v>
      </c>
      <c r="G41" s="18" t="n">
        <v>468.53867955</v>
      </c>
      <c r="H41" s="20" t="n">
        <v>4.08990251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412.855468</v>
      </c>
      <c r="F44" s="20" t="n">
        <v>3.67343032</v>
      </c>
      <c r="G44" s="18" t="n">
        <v>414.23602518</v>
      </c>
      <c r="H44" s="20" t="n">
        <v>8.65815613</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359.78883543</v>
      </c>
      <c r="F45" s="20" t="n">
        <v>3.0414044</v>
      </c>
      <c r="G45" s="18" t="n">
        <v>353.56745893</v>
      </c>
      <c r="H45" s="20" t="n">
        <v>18.27349762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420.28757658</v>
      </c>
      <c r="F46" s="20" t="n">
        <v>8.563257999999999</v>
      </c>
      <c r="G46" s="18" t="n">
        <v>370.13781958</v>
      </c>
      <c r="H46" s="20" t="n">
        <v>3.23945693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440.64150283</v>
      </c>
      <c r="F47" s="20" t="n">
        <v>3.85894864</v>
      </c>
      <c r="G47" s="18" t="n">
        <v>452.50325039</v>
      </c>
      <c r="H47" s="20" t="n">
        <v>40.75590738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524.5795492</v>
      </c>
      <c r="F48" s="20" t="n">
        <v>11.82468363</v>
      </c>
      <c r="G48" s="18" t="n">
        <v>532.9646734200001</v>
      </c>
      <c r="H48" s="20" t="n">
        <v>6.12368482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412.96132715</v>
      </c>
      <c r="F49" s="20" t="n">
        <v>10.1250915</v>
      </c>
      <c r="G49" s="18" t="n">
        <v>408.38862285</v>
      </c>
      <c r="H49" s="20" t="n">
        <v>3.30691181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392.96313432</v>
      </c>
      <c r="F50" s="20" t="n">
        <v>2.71468042</v>
      </c>
      <c r="G50" s="18" t="n">
        <v>376.10254185</v>
      </c>
      <c r="H50" s="20" t="n">
        <v>7.52053595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400.41207684</v>
      </c>
      <c r="F51" s="20" t="n">
        <v>2.4970149</v>
      </c>
      <c r="G51" s="18" t="n">
        <v>380.07809822</v>
      </c>
      <c r="H51" s="20" t="n">
        <v>16.46315745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462.77335025</v>
      </c>
      <c r="F52" s="20" t="n">
        <v>2.77715715</v>
      </c>
      <c r="G52" s="18" t="n">
        <v>574.32609944</v>
      </c>
      <c r="H52" s="20" t="n">
        <v>15.75299755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403.74900756</v>
      </c>
      <c r="F55" s="20" t="n">
        <v>2.81997487</v>
      </c>
      <c r="G55" s="18" t="s">
        <v>404</v>
      </c>
      <c r="H55" s="20" t="s">
        <v>404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381.0642656</v>
      </c>
      <c r="F57" s="20" t="n">
        <v>4.20304237</v>
      </c>
      <c r="G57" s="18" t="n">
        <v>396.31349464</v>
      </c>
      <c r="H57" s="20" t="n">
        <v>6.73669915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379.13642093</v>
      </c>
      <c r="F58" s="20" t="n">
        <v>2.88185155</v>
      </c>
      <c r="G58" s="18" t="n">
        <v>391.54768029</v>
      </c>
      <c r="H58" s="20" t="n">
        <v>10.56091948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361.91953626</v>
      </c>
      <c r="F59" s="20" t="n">
        <v>1.75767218</v>
      </c>
      <c r="G59" s="18" t="n">
        <v>359.60043403</v>
      </c>
      <c r="H59" s="20" t="n">
        <v>3.88657322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393.44401013</v>
      </c>
      <c r="F60" s="20" t="n">
        <v>3.98061492</v>
      </c>
      <c r="G60" s="18" t="n">
        <v>429.13501588</v>
      </c>
      <c r="H60" s="20" t="n">
        <v>17.66290164</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479.98123019</v>
      </c>
      <c r="F61" s="20" t="n">
        <v>2.74995675</v>
      </c>
      <c r="G61" s="18" t="n">
        <v>466.7186484</v>
      </c>
      <c r="H61" s="20" t="n">
        <v>6.66220078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541.77868041</v>
      </c>
      <c r="F62" s="20" t="n">
        <v>1.15438007</v>
      </c>
      <c r="G62" s="18" t="n">
        <v>550.42157229</v>
      </c>
      <c r="H62" s="20" t="n">
        <v>2.49316615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364.57880816</v>
      </c>
      <c r="F63" s="20" t="n">
        <v>1.91242817</v>
      </c>
      <c r="G63" s="18" t="n">
        <v>377.41647499</v>
      </c>
      <c r="H63" s="20" t="n">
        <v>2.68797073</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480.15034462</v>
      </c>
      <c r="F64" s="20" t="n">
        <v>1.82883958</v>
      </c>
      <c r="G64" s="18" t="n">
        <v>465.71319548</v>
      </c>
      <c r="H64" s="20" t="n">
        <v>5.16017025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419.82948717</v>
      </c>
      <c r="F65" s="20" t="n">
        <v>2.45321487</v>
      </c>
      <c r="G65" s="18" t="n">
        <v>418.00378142</v>
      </c>
      <c r="H65" s="20" t="n">
        <v>13.69673536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417.83686361</v>
      </c>
      <c r="F66" s="20" t="n">
        <v>1.46203474</v>
      </c>
      <c r="G66" s="18" t="n">
        <v>460.61165256</v>
      </c>
      <c r="H66" s="20" t="n">
        <v>27.27885434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388.01679819</v>
      </c>
      <c r="F67" s="20" t="n">
        <v>2.97480915</v>
      </c>
      <c r="G67" s="18" t="n">
        <v>370.04338088</v>
      </c>
      <c r="H67" s="20" t="n">
        <v>9.787880019999999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401.31097815</v>
      </c>
      <c r="F68" s="20" t="n">
        <v>1.34818424</v>
      </c>
      <c r="G68" s="18" t="n">
        <v>416.1980576</v>
      </c>
      <c r="H68" s="20" t="n">
        <v>3.3955605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444.73356949</v>
      </c>
      <c r="F69" s="20" t="n">
        <v>4.089829</v>
      </c>
      <c r="G69" s="18" t="n">
        <v>435.22698093</v>
      </c>
      <c r="H69" s="20" t="n">
        <v>12.81703003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499.48169753</v>
      </c>
      <c r="F70" s="20" t="n">
        <v>3.94250477</v>
      </c>
      <c r="G70" s="18" t="n">
        <v>488.6889079</v>
      </c>
      <c r="H70" s="20" t="n">
        <v>3.89942817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538.33746409</v>
      </c>
      <c r="F72" s="20" t="n">
        <v>3.21539725</v>
      </c>
      <c r="G72" s="18" t="n">
        <v>571.44604543</v>
      </c>
      <c r="H72" s="20" t="n">
        <v>12.42112443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410.48713813</v>
      </c>
      <c r="F73" s="20" t="n">
        <v>3.11485193</v>
      </c>
      <c r="G73" s="18" t="n">
        <v>442.72765848</v>
      </c>
      <c r="H73" s="20" t="n">
        <v>10.3176235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415.29528373</v>
      </c>
      <c r="F74" s="20" t="n">
        <v>1.40415789</v>
      </c>
      <c r="G74" s="18" t="n">
        <v>421.52372774</v>
      </c>
      <c r="H74" s="20" t="n">
        <v>8.3875318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368.37724386</v>
      </c>
      <c r="F75" s="20" t="n">
        <v>3.63693779</v>
      </c>
      <c r="G75" s="18" t="n">
        <v>339.48411031</v>
      </c>
      <c r="H75" s="20" t="n">
        <v>24.92243128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436.24125014</v>
      </c>
      <c r="F76" s="20" t="n">
        <v>2.66788303</v>
      </c>
      <c r="G76" s="18" t="n">
        <v>387.20466493</v>
      </c>
      <c r="H76" s="20" t="n">
        <v>7.58176998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417.96965568</v>
      </c>
      <c r="F77" s="20" t="n">
        <v>2.51089859</v>
      </c>
      <c r="G77" s="18" t="n">
        <v>423.00142732</v>
      </c>
      <c r="H77" s="20" t="n">
        <v>7.3575502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503.60933555</v>
      </c>
      <c r="F78" s="20" t="n">
        <v>5.86605771</v>
      </c>
      <c r="G78" s="18" t="n">
        <v>484.37757948</v>
      </c>
      <c r="H78" s="20" t="n">
        <v>7.47128335</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498.58567572</v>
      </c>
      <c r="F79" s="20" t="n">
        <v>17.05477229</v>
      </c>
      <c r="G79" s="18" t="n">
        <v>445.87489993</v>
      </c>
      <c r="H79" s="20" t="n">
        <v>7.3943689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460.86961425</v>
      </c>
      <c r="F80" s="20" t="n">
        <v>4.55364262</v>
      </c>
      <c r="G80" s="18" t="n">
        <v>452.59300744</v>
      </c>
      <c r="H80" s="20" t="n">
        <v>11.27962527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446.8766925</v>
      </c>
      <c r="F81" s="20" t="n">
        <v>3.52491586</v>
      </c>
      <c r="G81" s="18" t="n">
        <v>437.78290383</v>
      </c>
      <c r="H81" s="20" t="n">
        <v>11.61908774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494.54155609</v>
      </c>
      <c r="F7" s="20" t="n">
        <v>1.80806974</v>
      </c>
      <c r="G7" s="18" t="n">
        <v>494.71950988</v>
      </c>
      <c r="H7" s="20" t="n">
        <v>8.06184215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476.75498571</v>
      </c>
      <c r="F8" s="20" t="n">
        <v>7.00482242</v>
      </c>
      <c r="G8" s="18" t="n">
        <v>507.1737687</v>
      </c>
      <c r="H8" s="20" t="n">
        <v>4.16907669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500.555243</v>
      </c>
      <c r="F9" s="20" t="n">
        <v>15.68264253</v>
      </c>
      <c r="G9" s="18" t="n">
        <v>510.3313938</v>
      </c>
      <c r="H9" s="20" t="n">
        <v>2.72326342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520.8605598300001</v>
      </c>
      <c r="F10" s="20" t="n">
        <v>4.32945858</v>
      </c>
      <c r="G10" s="18" t="n">
        <v>514.77992201</v>
      </c>
      <c r="H10" s="20" t="n">
        <v>2.93841475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430.46291426</v>
      </c>
      <c r="F11" s="20" t="n">
        <v>3.03143436</v>
      </c>
      <c r="G11" s="18" t="n">
        <v>405.56808559</v>
      </c>
      <c r="H11" s="20" t="n">
        <v>7.21117528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488.70892498</v>
      </c>
      <c r="F12" s="20" t="n">
        <v>3.4159783</v>
      </c>
      <c r="G12" s="18" t="n">
        <v>499.39193137</v>
      </c>
      <c r="H12" s="20" t="n">
        <v>5.53928952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512.33073262</v>
      </c>
      <c r="F13" s="20" t="n">
        <v>3.79408233</v>
      </c>
      <c r="G13" s="18" t="n">
        <v>508.64665063</v>
      </c>
      <c r="H13" s="20" t="n">
        <v>2.90437175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519.1806643</v>
      </c>
      <c r="F14" s="20" t="n">
        <v>3.18855558</v>
      </c>
      <c r="G14" s="18" t="n">
        <v>519.81574085</v>
      </c>
      <c r="H14" s="20" t="n">
        <v>2.52292517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513.5351361199999</v>
      </c>
      <c r="F15" s="20" t="n">
        <v>3.22923588</v>
      </c>
      <c r="G15" s="18" t="n">
        <v>508.76062507</v>
      </c>
      <c r="H15" s="20" t="n">
        <v>3.50153647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486.69000381</v>
      </c>
      <c r="F16" s="20" t="n">
        <v>10.71761934</v>
      </c>
      <c r="G16" s="18" t="n">
        <v>496.93453728</v>
      </c>
      <c r="H16" s="20" t="n">
        <v>3.20519322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477.11286569</v>
      </c>
      <c r="F18" s="20" t="n">
        <v>18.8529493</v>
      </c>
      <c r="G18" s="18" t="n">
        <v>452.76769259</v>
      </c>
      <c r="H18" s="20" t="n">
        <v>3.95380667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473.94291867</v>
      </c>
      <c r="F19" s="20" t="n">
        <v>7.74438133</v>
      </c>
      <c r="G19" s="18" t="n">
        <v>479.03586036</v>
      </c>
      <c r="H19" s="20" t="n">
        <v>4.94722038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492.3410022</v>
      </c>
      <c r="F20" s="20" t="n">
        <v>2.27373827</v>
      </c>
      <c r="G20" s="18" t="n">
        <v>475.62689727</v>
      </c>
      <c r="H20" s="20" t="n">
        <v>3.38393905</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501.57458952</v>
      </c>
      <c r="F21" s="20" t="n">
        <v>7.45162884</v>
      </c>
      <c r="G21" s="18" t="n">
        <v>504.76252483</v>
      </c>
      <c r="H21" s="20" t="n">
        <v>2.39184899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471.76339186</v>
      </c>
      <c r="F22" s="20" t="n">
        <v>11.77900644</v>
      </c>
      <c r="G22" s="18" t="n">
        <v>468.84602925</v>
      </c>
      <c r="H22" s="20" t="n">
        <v>4.60150644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492.79919387</v>
      </c>
      <c r="F23" s="20" t="n">
        <v>8.636722799999999</v>
      </c>
      <c r="G23" s="18" t="n">
        <v>492.43044185</v>
      </c>
      <c r="H23" s="20" t="n">
        <v>4.12905836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532.4398722</v>
      </c>
      <c r="F24" s="20" t="n">
        <v>3.00001481</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522.40088754</v>
      </c>
      <c r="F25" s="20" t="n">
        <v>7.92089139</v>
      </c>
      <c r="G25" s="18" t="n">
        <v>524.82752219</v>
      </c>
      <c r="H25" s="20" t="n">
        <v>4.96029042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486.01739481</v>
      </c>
      <c r="F26" s="20" t="n">
        <v>2.7949436</v>
      </c>
      <c r="G26" s="18" t="n">
        <v>478.75495463</v>
      </c>
      <c r="H26" s="20" t="n">
        <v>3.06438257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490.54449405</v>
      </c>
      <c r="F27" s="20" t="n">
        <v>3.26478308</v>
      </c>
      <c r="G27" s="18" t="n">
        <v>484.75242739</v>
      </c>
      <c r="H27" s="20" t="n">
        <v>1.33114606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415.23484193</v>
      </c>
      <c r="F28" s="20" t="n">
        <v>3.37333458</v>
      </c>
      <c r="G28" s="18" t="n">
        <v>399.0019409</v>
      </c>
      <c r="H28" s="20" t="n">
        <v>3.39658067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516.43152194</v>
      </c>
      <c r="F29" s="20" t="n">
        <v>5.23594559</v>
      </c>
      <c r="G29" s="18" t="n">
        <v>509.28328728</v>
      </c>
      <c r="H29" s="20" t="n">
        <v>12.89580183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500.38945438</v>
      </c>
      <c r="F30" s="20" t="n">
        <v>7.36347688</v>
      </c>
      <c r="G30" s="18" t="n">
        <v>496.05157501</v>
      </c>
      <c r="H30" s="20" t="n">
        <v>2.94036916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501.88628449</v>
      </c>
      <c r="F31" s="20" t="n">
        <v>2.52894397</v>
      </c>
      <c r="G31" s="18" t="n">
        <v>500.92665537</v>
      </c>
      <c r="H31" s="20" t="n">
        <v>4.44434299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533.2747087400001</v>
      </c>
      <c r="F32" s="20" t="n">
        <v>7.81837722</v>
      </c>
      <c r="G32" s="18" t="n">
        <v>499.17762127</v>
      </c>
      <c r="H32" s="20" t="n">
        <v>2.5853129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507.1657606</v>
      </c>
      <c r="F33" s="20" t="n">
        <v>13.19075235</v>
      </c>
      <c r="G33" s="18" t="n">
        <v>489.80040836</v>
      </c>
      <c r="H33" s="20" t="n">
        <v>2.8650444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472.49190101</v>
      </c>
      <c r="F34" s="20" t="n">
        <v>5.29213943</v>
      </c>
      <c r="G34" s="18" t="n">
        <v>477.40491629</v>
      </c>
      <c r="H34" s="20" t="n">
        <v>5.31375225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517.75575659</v>
      </c>
      <c r="F35" s="20" t="n">
        <v>4.33525582</v>
      </c>
      <c r="G35" s="18" t="n">
        <v>510.93588893</v>
      </c>
      <c r="H35" s="20" t="n">
        <v>1.42644959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486.65833852</v>
      </c>
      <c r="F36" s="20" t="n">
        <v>2.48934725</v>
      </c>
      <c r="G36" s="18" t="n">
        <v>481.89402082</v>
      </c>
      <c r="H36" s="20" t="n">
        <v>6.32919239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494.51833969</v>
      </c>
      <c r="F37" s="20" t="n">
        <v>3.2295181</v>
      </c>
      <c r="G37" s="18" t="n">
        <v>466.32464444</v>
      </c>
      <c r="H37" s="20" t="n">
        <v>30.66223133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521.17204255</v>
      </c>
      <c r="F38" s="20" t="n">
        <v>3.09730502</v>
      </c>
      <c r="G38" s="18" t="n">
        <v>503.90221274</v>
      </c>
      <c r="H38" s="20" t="n">
        <v>14.0209057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425.72257784</v>
      </c>
      <c r="F39" s="20" t="n">
        <v>16.14287009</v>
      </c>
      <c r="G39" s="18" t="n">
        <v>420.13858924</v>
      </c>
      <c r="H39" s="20" t="n">
        <v>4.456683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493.96558784</v>
      </c>
      <c r="F40" s="20" t="n">
        <v>3.52489881</v>
      </c>
      <c r="G40" s="18" t="n">
        <v>490.81562906</v>
      </c>
      <c r="H40" s="20" t="n">
        <v>4.01867112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470.34250671</v>
      </c>
      <c r="F41" s="20" t="n">
        <v>3.18838783</v>
      </c>
      <c r="G41" s="18" t="n">
        <v>461.33878924</v>
      </c>
      <c r="H41" s="20" t="n">
        <v>12.81664302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444.19156574</v>
      </c>
      <c r="F44" s="20" t="n">
        <v>8.1046382</v>
      </c>
      <c r="G44" s="18" t="n">
        <v>405.62689486</v>
      </c>
      <c r="H44" s="20" t="n">
        <v>3.18244755</v>
      </c>
      <c r="I44" s="18" t="s">
        <v>404</v>
      </c>
      <c r="J44" s="20" t="s">
        <v>404</v>
      </c>
      <c r="K44" s="18" t="s">
        <v>404</v>
      </c>
      <c r="L44" s="20" t="s">
        <v>404</v>
      </c>
      <c r="M44" s="18" t="s">
        <v>404</v>
      </c>
      <c r="N44" s="20" t="s">
        <v>404</v>
      </c>
      <c r="O44" s="18" t="s">
        <v>404</v>
      </c>
      <c r="P44" s="20" t="s">
        <v>404</v>
      </c>
      <c r="Q44" s="18" t="n">
        <v>448.02500528</v>
      </c>
      <c r="R44" s="20" t="n">
        <v>21.80253367</v>
      </c>
    </row>
    <row r="45" spans="1:18">
      <c r="A45" s="15" t="s">
        <v>442</v>
      </c>
      <c r="B45" s="17" t="n">
        <v>5519</v>
      </c>
      <c r="C45" s="18">
        <f>(0.0/B45*100)</f>
        <v/>
      </c>
      <c r="D45" s="19" t="n">
        <v>5519</v>
      </c>
      <c r="E45" s="18" t="n">
        <v>365.03788385</v>
      </c>
      <c r="F45" s="20" t="n">
        <v>15.73797576</v>
      </c>
      <c r="G45" s="18" t="n">
        <v>359.37660469</v>
      </c>
      <c r="H45" s="20" t="n">
        <v>3.10819389</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380.68964014</v>
      </c>
      <c r="F46" s="20" t="n">
        <v>3.56295099</v>
      </c>
      <c r="G46" s="18" t="n">
        <v>383.07129143</v>
      </c>
      <c r="H46" s="20" t="n">
        <v>9.7877604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444.93818004</v>
      </c>
      <c r="F47" s="20" t="n">
        <v>4.63971411</v>
      </c>
      <c r="G47" s="18" t="n">
        <v>433.02181677</v>
      </c>
      <c r="H47" s="20" t="n">
        <v>8.06830864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532.06396779</v>
      </c>
      <c r="F48" s="20" t="n">
        <v>5.51359612</v>
      </c>
      <c r="G48" s="18" t="n">
        <v>526.49952495</v>
      </c>
      <c r="H48" s="20" t="n">
        <v>14.68919347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407.83684893</v>
      </c>
      <c r="F49" s="20" t="n">
        <v>3.45147442</v>
      </c>
      <c r="G49" s="18" t="n">
        <v>414.48862916</v>
      </c>
      <c r="H49" s="20" t="n">
        <v>10.32719454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414.49901014</v>
      </c>
      <c r="F50" s="20" t="n">
        <v>6.85066133</v>
      </c>
      <c r="G50" s="18" t="n">
        <v>384.24848076</v>
      </c>
      <c r="H50" s="20" t="n">
        <v>3.00903445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390.79743599</v>
      </c>
      <c r="F51" s="20" t="n">
        <v>6.67778267</v>
      </c>
      <c r="G51" s="18" t="n">
        <v>401.4553691</v>
      </c>
      <c r="H51" s="20" t="n">
        <v>2.45622938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548.52323405</v>
      </c>
      <c r="F52" s="20" t="n">
        <v>31.84085246</v>
      </c>
      <c r="G52" s="18" t="n">
        <v>462.46844852</v>
      </c>
      <c r="H52" s="20" t="n">
        <v>2.81979631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484.08787553</v>
      </c>
      <c r="F53" s="20" t="n">
        <v>3.23091441</v>
      </c>
      <c r="G53" s="18" t="n">
        <v>426.40223332</v>
      </c>
      <c r="H53" s="20" t="n">
        <v>1.80987933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361.12375517</v>
      </c>
      <c r="F54" s="20" t="n">
        <v>7.23767223</v>
      </c>
      <c r="G54" s="18" t="n">
        <v>319.50943282</v>
      </c>
      <c r="H54" s="20" t="n">
        <v>2.93831765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423.87206996</v>
      </c>
      <c r="F55" s="20" t="n">
        <v>12.56902528</v>
      </c>
      <c r="G55" s="18" t="n">
        <v>399.54315785</v>
      </c>
      <c r="H55" s="20" t="n">
        <v>3.01076234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546.51680018</v>
      </c>
      <c r="F56" s="20" t="n">
        <v>7.9791623</v>
      </c>
      <c r="G56" s="18" t="n">
        <v>548.5612953</v>
      </c>
      <c r="H56" s="20" t="n">
        <v>4.03112376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382.90441395</v>
      </c>
      <c r="F57" s="20" t="n">
        <v>3.79839208</v>
      </c>
      <c r="G57" s="18" t="n">
        <v>395.13749034</v>
      </c>
      <c r="H57" s="20" t="n">
        <v>6.38734664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409.23169062</v>
      </c>
      <c r="F58" s="20" t="n">
        <v>6.17395756</v>
      </c>
      <c r="G58" s="18" t="n">
        <v>371.56417353</v>
      </c>
      <c r="H58" s="20" t="n">
        <v>3.37072721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371.52978889</v>
      </c>
      <c r="F59" s="20" t="n">
        <v>7.00699793</v>
      </c>
      <c r="G59" s="18" t="n">
        <v>360.34754033</v>
      </c>
      <c r="H59" s="20" t="n">
        <v>1.57157984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426.31582528</v>
      </c>
      <c r="F60" s="20" t="n">
        <v>6.73689879</v>
      </c>
      <c r="G60" s="18" t="n">
        <v>374.91507836</v>
      </c>
      <c r="H60" s="20" t="n">
        <v>4.94980903</v>
      </c>
      <c r="I60" s="18" t="s">
        <v>404</v>
      </c>
      <c r="J60" s="20" t="s">
        <v>404</v>
      </c>
      <c r="K60" s="18" t="s">
        <v>404</v>
      </c>
      <c r="L60" s="20" t="s">
        <v>404</v>
      </c>
      <c r="M60" s="18" t="s">
        <v>404</v>
      </c>
      <c r="N60" s="20" t="s">
        <v>404</v>
      </c>
      <c r="O60" s="18" t="s">
        <v>404</v>
      </c>
      <c r="P60" s="20" t="s">
        <v>404</v>
      </c>
      <c r="Q60" s="18" t="n">
        <v>348.95342224</v>
      </c>
      <c r="R60" s="20" t="n">
        <v>12.4597483</v>
      </c>
    </row>
    <row r="61" spans="1:18">
      <c r="A61" s="15" t="s">
        <v>458</v>
      </c>
      <c r="B61" s="17" t="n">
        <v>6525</v>
      </c>
      <c r="C61" s="18">
        <f>(0.0/B61*100)</f>
        <v/>
      </c>
      <c r="D61" s="19" t="n">
        <v>6525</v>
      </c>
      <c r="E61" s="18" t="n">
        <v>480.3349269</v>
      </c>
      <c r="F61" s="20" t="n">
        <v>3.23222033</v>
      </c>
      <c r="G61" s="18" t="n">
        <v>474.8299095</v>
      </c>
      <c r="H61" s="20" t="n">
        <v>4.55470656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542.80431503</v>
      </c>
      <c r="F62" s="20" t="n">
        <v>1.14710418</v>
      </c>
      <c r="G62" s="18" t="n">
        <v>557.40746284</v>
      </c>
      <c r="H62" s="20" t="n">
        <v>4.67422362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364.60890662</v>
      </c>
      <c r="F63" s="20" t="n">
        <v>7.03544173</v>
      </c>
      <c r="G63" s="18" t="n">
        <v>368.72349848</v>
      </c>
      <c r="H63" s="20" t="n">
        <v>1.35593086</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502.01617532</v>
      </c>
      <c r="F64" s="20" t="n">
        <v>4.11987547</v>
      </c>
      <c r="G64" s="18" t="n">
        <v>473.4141346</v>
      </c>
      <c r="H64" s="20" t="n">
        <v>1.82282179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418.00850673</v>
      </c>
      <c r="F65" s="20" t="n">
        <v>6.8428991</v>
      </c>
      <c r="G65" s="18" t="n">
        <v>420.16069475</v>
      </c>
      <c r="H65" s="20" t="n">
        <v>3.04860022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418.32298748</v>
      </c>
      <c r="F66" s="20" t="n">
        <v>2.21826392</v>
      </c>
      <c r="G66" s="18" t="n">
        <v>417.7685781</v>
      </c>
      <c r="H66" s="20" t="n">
        <v>1.93923461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422.82034565</v>
      </c>
      <c r="F67" s="20" t="n">
        <v>6.07124696</v>
      </c>
      <c r="G67" s="18" t="n">
        <v>372.50453031</v>
      </c>
      <c r="H67" s="20" t="n">
        <v>2.89694875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446.36293252</v>
      </c>
      <c r="F68" s="20" t="n">
        <v>1.46900026</v>
      </c>
      <c r="G68" s="18" t="n">
        <v>364.69530022</v>
      </c>
      <c r="H68" s="20" t="n">
        <v>1.6850913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426.10001312</v>
      </c>
      <c r="F69" s="20" t="n">
        <v>9.26538689</v>
      </c>
      <c r="G69" s="18" t="n">
        <v>446.74297433</v>
      </c>
      <c r="H69" s="20" t="n">
        <v>4.26003672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493.68420831</v>
      </c>
      <c r="F70" s="20" t="n">
        <v>3.56405761</v>
      </c>
      <c r="G70" s="18" t="n">
        <v>494.84378335</v>
      </c>
      <c r="H70" s="20" t="n">
        <v>6.52409986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591.80979454</v>
      </c>
      <c r="F71" s="20" t="n">
        <v>5.25301059</v>
      </c>
      <c r="G71" s="18" t="n">
        <v>559.2175227</v>
      </c>
      <c r="H71" s="20" t="n">
        <v>1.53011765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507.77684718</v>
      </c>
      <c r="F72" s="20" t="n">
        <v>7.06197763</v>
      </c>
      <c r="G72" s="18" t="n">
        <v>558.02985494</v>
      </c>
      <c r="H72" s="20" t="n">
        <v>3.94412242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415.10995462</v>
      </c>
      <c r="F73" s="20" t="n">
        <v>3.43672263</v>
      </c>
      <c r="G73" s="18" t="n">
        <v>417.40900037</v>
      </c>
      <c r="H73" s="20" t="n">
        <v>9.666378809999999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432.96234817</v>
      </c>
      <c r="F74" s="20" t="n">
        <v>4.46430532</v>
      </c>
      <c r="G74" s="18" t="n">
        <v>413.29544401</v>
      </c>
      <c r="H74" s="20" t="n">
        <v>1.45916095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348.90709751</v>
      </c>
      <c r="F75" s="20" t="n">
        <v>14.44724787</v>
      </c>
      <c r="G75" s="18" t="n">
        <v>368.71554994</v>
      </c>
      <c r="H75" s="20" t="n">
        <v>3.79276376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449.57470658</v>
      </c>
      <c r="F76" s="20" t="n">
        <v>3.85929696</v>
      </c>
      <c r="G76" s="18" t="n">
        <v>380.10131077</v>
      </c>
      <c r="H76" s="20" t="n">
        <v>3.72746131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470.23516363</v>
      </c>
      <c r="F77" s="20" t="n">
        <v>8.279507089999999</v>
      </c>
      <c r="G77" s="18" t="n">
        <v>406.25800993</v>
      </c>
      <c r="H77" s="20" t="n">
        <v>2.73091926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493.13178828</v>
      </c>
      <c r="F78" s="20" t="n">
        <v>4.6961305</v>
      </c>
      <c r="G78" s="18" t="n">
        <v>516.9087434100001</v>
      </c>
      <c r="H78" s="20" t="n">
        <v>14.70052887</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445.46854561</v>
      </c>
      <c r="F79" s="20" t="n">
        <v>8.518810350000001</v>
      </c>
      <c r="G79" s="18" t="n">
        <v>477.74185246</v>
      </c>
      <c r="H79" s="20" t="n">
        <v>13.27766393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447.12689869</v>
      </c>
      <c r="F80" s="20" t="n">
        <v>9.024818160000001</v>
      </c>
      <c r="G80" s="18" t="n">
        <v>462.63435839</v>
      </c>
      <c r="H80" s="20" t="n">
        <v>4.77870451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468.17873585</v>
      </c>
      <c r="F81" s="20" t="n">
        <v>15.86116676</v>
      </c>
      <c r="G81" s="18" t="n">
        <v>442.66108805</v>
      </c>
      <c r="H81" s="20" t="n">
        <v>2.88087813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490.35956273</v>
      </c>
      <c r="F7" s="20" t="n">
        <v>4.00503014</v>
      </c>
      <c r="G7" s="18" t="n">
        <v>495.84846642</v>
      </c>
      <c r="H7" s="20" t="n">
        <v>2.19840355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498.74609963</v>
      </c>
      <c r="F8" s="20" t="n">
        <v>3.29778428</v>
      </c>
      <c r="G8" s="18" t="n">
        <v>485.10030786</v>
      </c>
      <c r="H8" s="20" t="n">
        <v>10.25972141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498.45907841</v>
      </c>
      <c r="F9" s="20" t="n">
        <v>5.66888962</v>
      </c>
      <c r="G9" s="18" t="n">
        <v>516.26069619</v>
      </c>
      <c r="H9" s="20" t="n">
        <v>3.15184094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513.63915887</v>
      </c>
      <c r="F10" s="20" t="n">
        <v>3.31721363</v>
      </c>
      <c r="G10" s="18" t="n">
        <v>519.30410871</v>
      </c>
      <c r="H10" s="20" t="n">
        <v>3.85333523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412.54635319</v>
      </c>
      <c r="F11" s="20" t="n">
        <v>4.4702304</v>
      </c>
      <c r="G11" s="18" t="n">
        <v>433.24249759</v>
      </c>
      <c r="H11" s="20" t="n">
        <v>4.17986242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489.49726046</v>
      </c>
      <c r="F12" s="20" t="n">
        <v>10.39665441</v>
      </c>
      <c r="G12" s="18" t="n">
        <v>492.68291731</v>
      </c>
      <c r="H12" s="20" t="n">
        <v>2.63020034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514.0207443100001</v>
      </c>
      <c r="F13" s="20" t="n">
        <v>5.8558066</v>
      </c>
      <c r="G13" s="18" t="n">
        <v>509.89753058</v>
      </c>
      <c r="H13" s="20" t="n">
        <v>2.74823365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526.54246643</v>
      </c>
      <c r="F14" s="20" t="n">
        <v>6.56889571</v>
      </c>
      <c r="G14" s="18" t="n">
        <v>518.69170999</v>
      </c>
      <c r="H14" s="20" t="n">
        <v>2.18948754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511.88879926</v>
      </c>
      <c r="F15" s="20" t="n">
        <v>4.08878934</v>
      </c>
      <c r="G15" s="18" t="n">
        <v>510.68812781</v>
      </c>
      <c r="H15" s="20" t="n">
        <v>2.81858412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490.37342107</v>
      </c>
      <c r="F16" s="20" t="n">
        <v>6.04315578</v>
      </c>
      <c r="G16" s="18" t="n">
        <v>497.72583873</v>
      </c>
      <c r="H16" s="20" t="n">
        <v>4.22149783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503.83345333</v>
      </c>
      <c r="F17" s="20" t="n">
        <v>3.84069237</v>
      </c>
      <c r="G17" s="18" t="n">
        <v>514.88859199</v>
      </c>
      <c r="H17" s="20" t="n">
        <v>12.95086866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453.63523209</v>
      </c>
      <c r="F18" s="20" t="n">
        <v>4.3195397</v>
      </c>
      <c r="G18" s="18" t="n">
        <v>453.6056443</v>
      </c>
      <c r="H18" s="20" t="n">
        <v>9.231387160000001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475.33933747</v>
      </c>
      <c r="F19" s="20" t="n">
        <v>3.78810293</v>
      </c>
      <c r="G19" s="18" t="n">
        <v>483.27971496</v>
      </c>
      <c r="H19" s="20" t="n">
        <v>8.79961864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487.14632243</v>
      </c>
      <c r="F20" s="20" t="n">
        <v>5.07309103</v>
      </c>
      <c r="G20" s="18" t="n">
        <v>488.41413491</v>
      </c>
      <c r="H20" s="20" t="n">
        <v>2.07327279</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498.38617083</v>
      </c>
      <c r="F21" s="20" t="n">
        <v>4.19313825</v>
      </c>
      <c r="G21" s="18" t="n">
        <v>510.07516535</v>
      </c>
      <c r="H21" s="20" t="n">
        <v>3.23002787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459.72658475</v>
      </c>
      <c r="F22" s="20" t="n">
        <v>5.46857952</v>
      </c>
      <c r="G22" s="18" t="n">
        <v>484.6598654</v>
      </c>
      <c r="H22" s="20" t="n">
        <v>8.044091999999999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492.4181625</v>
      </c>
      <c r="F23" s="20" t="n">
        <v>3.83263624</v>
      </c>
      <c r="G23" s="18" t="n">
        <v>492.89963724</v>
      </c>
      <c r="H23" s="20" t="n">
        <v>14.10817728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528.50532584</v>
      </c>
      <c r="F24" s="20" t="n">
        <v>4.72140687</v>
      </c>
      <c r="G24" s="18" t="n">
        <v>537.73074351</v>
      </c>
      <c r="H24" s="20" t="n">
        <v>6.30336116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518.64736004</v>
      </c>
      <c r="F25" s="20" t="n">
        <v>4.56870659</v>
      </c>
      <c r="G25" s="18" t="n">
        <v>535.91343104</v>
      </c>
      <c r="H25" s="20" t="n">
        <v>8.85908798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483.61139661</v>
      </c>
      <c r="F26" s="20" t="n">
        <v>5.66362246</v>
      </c>
      <c r="G26" s="18" t="n">
        <v>482.31005205</v>
      </c>
      <c r="H26" s="20" t="n">
        <v>2.1348816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487.6204375</v>
      </c>
      <c r="F27" s="20" t="n">
        <v>2.40101671</v>
      </c>
      <c r="G27" s="18" t="n">
        <v>485.02340478</v>
      </c>
      <c r="H27" s="20" t="n">
        <v>1.38156667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400.19354193</v>
      </c>
      <c r="F28" s="20" t="n">
        <v>2.74426688</v>
      </c>
      <c r="G28" s="18" t="n">
        <v>425.91729754</v>
      </c>
      <c r="H28" s="20" t="n">
        <v>4.85865248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529.20112577</v>
      </c>
      <c r="F29" s="20" t="n">
        <v>11.78814131</v>
      </c>
      <c r="G29" s="18" t="n">
        <v>511.02459997</v>
      </c>
      <c r="H29" s="20" t="n">
        <v>4.9975598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494.16429879</v>
      </c>
      <c r="F30" s="20" t="n">
        <v>10.61381004</v>
      </c>
      <c r="G30" s="18" t="n">
        <v>497.39017924</v>
      </c>
      <c r="H30" s="20" t="n">
        <v>3.1726158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506.54602896</v>
      </c>
      <c r="F31" s="20" t="n">
        <v>5.32912205</v>
      </c>
      <c r="G31" s="18" t="n">
        <v>499.92187559</v>
      </c>
      <c r="H31" s="20" t="n">
        <v>2.26371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508.28950183</v>
      </c>
      <c r="F32" s="20" t="n">
        <v>3.8532795</v>
      </c>
      <c r="G32" s="18" t="n">
        <v>501.34804059</v>
      </c>
      <c r="H32" s="20" t="n">
        <v>3.49012604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497.53036306</v>
      </c>
      <c r="F33" s="20" t="n">
        <v>4.67450318</v>
      </c>
      <c r="G33" s="18" t="n">
        <v>484.31373094</v>
      </c>
      <c r="H33" s="20" t="n">
        <v>4.43961238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476.20714012</v>
      </c>
      <c r="F34" s="20" t="n">
        <v>9.17932914</v>
      </c>
      <c r="G34" s="18" t="n">
        <v>474.91276639</v>
      </c>
      <c r="H34" s="20" t="n">
        <v>3.33471299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504.9415401</v>
      </c>
      <c r="F35" s="20" t="n">
        <v>1.85528163</v>
      </c>
      <c r="G35" s="18" t="n">
        <v>516.98814309</v>
      </c>
      <c r="H35" s="20" t="n">
        <v>1.93182471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478.54499299</v>
      </c>
      <c r="F36" s="20" t="n">
        <v>3.86295134</v>
      </c>
      <c r="G36" s="18" t="n">
        <v>490.1585266</v>
      </c>
      <c r="H36" s="20" t="n">
        <v>2.73506134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483.1643272</v>
      </c>
      <c r="F37" s="20" t="n">
        <v>6.04741957</v>
      </c>
      <c r="G37" s="18" t="n">
        <v>496.56662521</v>
      </c>
      <c r="H37" s="20" t="n">
        <v>3.55050623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515.09454203</v>
      </c>
      <c r="F38" s="20" t="n">
        <v>4.91218954</v>
      </c>
      <c r="G38" s="18" t="n">
        <v>528.28618851</v>
      </c>
      <c r="H38" s="20" t="n">
        <v>5.93462271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420.15653125</v>
      </c>
      <c r="F39" s="20" t="n">
        <v>5.01558428</v>
      </c>
      <c r="G39" s="18" t="n">
        <v>422.02121522</v>
      </c>
      <c r="H39" s="20" t="n">
        <v>12.48253957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491.57330327</v>
      </c>
      <c r="F40" s="20" t="n">
        <v>5.76665578</v>
      </c>
      <c r="G40" s="18" t="n">
        <v>494.04746572</v>
      </c>
      <c r="H40" s="20" t="n">
        <v>3.50029968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464.56159288</v>
      </c>
      <c r="F41" s="20" t="n">
        <v>5.01901067</v>
      </c>
      <c r="G41" s="18" t="n">
        <v>475.11688861</v>
      </c>
      <c r="H41" s="20" t="n">
        <v>4.64611704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413.01987891</v>
      </c>
      <c r="F44" s="20" t="n">
        <v>4.48279218</v>
      </c>
      <c r="G44" s="18" t="n">
        <v>415.42121449</v>
      </c>
      <c r="H44" s="20" t="n">
        <v>5.09294732</v>
      </c>
      <c r="I44" s="18" t="s">
        <v>404</v>
      </c>
      <c r="J44" s="20" t="s">
        <v>404</v>
      </c>
      <c r="K44" s="18" t="s">
        <v>404</v>
      </c>
      <c r="L44" s="20" t="s">
        <v>404</v>
      </c>
      <c r="M44" s="18" t="s">
        <v>404</v>
      </c>
      <c r="N44" s="20" t="s">
        <v>404</v>
      </c>
      <c r="O44" s="18" t="s">
        <v>404</v>
      </c>
      <c r="P44" s="20" t="s">
        <v>404</v>
      </c>
      <c r="Q44" s="18" t="n">
        <v>389.21718213</v>
      </c>
      <c r="R44" s="20" t="n">
        <v>18.19790876</v>
      </c>
    </row>
    <row r="45" spans="1:18">
      <c r="A45" s="15" t="s">
        <v>442</v>
      </c>
      <c r="B45" s="17" t="n">
        <v>5519</v>
      </c>
      <c r="C45" s="18">
        <f>(0.0/B45*100)</f>
        <v/>
      </c>
      <c r="D45" s="19" t="n">
        <v>5519</v>
      </c>
      <c r="E45" s="18" t="n">
        <v>375.14752019</v>
      </c>
      <c r="F45" s="20" t="n">
        <v>7.39348346</v>
      </c>
      <c r="G45" s="18" t="n">
        <v>352.51222215</v>
      </c>
      <c r="H45" s="20" t="n">
        <v>3.52175045</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371.70207534</v>
      </c>
      <c r="F46" s="20" t="n">
        <v>3.49383788</v>
      </c>
      <c r="G46" s="18" t="n">
        <v>421.18434052</v>
      </c>
      <c r="H46" s="20" t="n">
        <v>8.386682159999999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447.70792616</v>
      </c>
      <c r="F47" s="20" t="n">
        <v>7.36923931</v>
      </c>
      <c r="G47" s="18" t="n">
        <v>436.14480329</v>
      </c>
      <c r="H47" s="20" t="n">
        <v>6.55638901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531.0086283000001</v>
      </c>
      <c r="F48" s="20" t="n">
        <v>6.739163</v>
      </c>
      <c r="G48" s="18" t="n">
        <v>531.8480286400001</v>
      </c>
      <c r="H48" s="20" t="n">
        <v>11.23842042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406.5771829</v>
      </c>
      <c r="F49" s="20" t="n">
        <v>3.57939995</v>
      </c>
      <c r="G49" s="18" t="n">
        <v>421.26723138</v>
      </c>
      <c r="H49" s="20" t="n">
        <v>8.805279090000001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384.25715883</v>
      </c>
      <c r="F50" s="20" t="n">
        <v>3.44256789</v>
      </c>
      <c r="G50" s="18" t="n">
        <v>407.25701641</v>
      </c>
      <c r="H50" s="20" t="n">
        <v>6.10515379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404.11051664</v>
      </c>
      <c r="F51" s="20" t="n">
        <v>4.08978816</v>
      </c>
      <c r="G51" s="18" t="n">
        <v>397.03728895</v>
      </c>
      <c r="H51" s="20" t="n">
        <v>3.14158311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457.29066855</v>
      </c>
      <c r="F52" s="20" t="n">
        <v>6.64778207</v>
      </c>
      <c r="G52" s="18" t="n">
        <v>467.90805784</v>
      </c>
      <c r="H52" s="20" t="n">
        <v>3.75060944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427.21690791</v>
      </c>
      <c r="F53" s="20" t="n">
        <v>2.08536309</v>
      </c>
      <c r="G53" s="18" t="n">
        <v>453.99267887</v>
      </c>
      <c r="H53" s="20" t="n">
        <v>2.42987076</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320.71239794</v>
      </c>
      <c r="F54" s="20" t="n">
        <v>3.31216713</v>
      </c>
      <c r="G54" s="18" t="n">
        <v>342.75310764</v>
      </c>
      <c r="H54" s="20" t="n">
        <v>6.38925799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385.52590403</v>
      </c>
      <c r="F55" s="20" t="n">
        <v>12.81927292</v>
      </c>
      <c r="G55" s="18" t="n">
        <v>406.343932</v>
      </c>
      <c r="H55" s="20" t="n">
        <v>3.22929878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552.47497867</v>
      </c>
      <c r="F56" s="20" t="n">
        <v>11.77361299</v>
      </c>
      <c r="G56" s="18" t="n">
        <v>547.16840881</v>
      </c>
      <c r="H56" s="20" t="n">
        <v>3.78619033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384.43162559</v>
      </c>
      <c r="F57" s="20" t="n">
        <v>10.85059329</v>
      </c>
      <c r="G57" s="18" t="n">
        <v>386.37082695</v>
      </c>
      <c r="H57" s="20" t="n">
        <v>3.45244562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378.99323979</v>
      </c>
      <c r="F58" s="20" t="n">
        <v>3.92100304</v>
      </c>
      <c r="G58" s="18" t="n">
        <v>382.22319661</v>
      </c>
      <c r="H58" s="20" t="n">
        <v>5.32115649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362.8007658</v>
      </c>
      <c r="F59" s="20" t="n">
        <v>2.10664959</v>
      </c>
      <c r="G59" s="18" t="n">
        <v>359.38668319</v>
      </c>
      <c r="H59" s="20" t="n">
        <v>3.05111396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381.38843667</v>
      </c>
      <c r="F60" s="20" t="n">
        <v>7.98660664</v>
      </c>
      <c r="G60" s="18" t="n">
        <v>403.9992007</v>
      </c>
      <c r="H60" s="20" t="n">
        <v>5.05481543</v>
      </c>
      <c r="I60" s="18" t="s">
        <v>404</v>
      </c>
      <c r="J60" s="20" t="s">
        <v>404</v>
      </c>
      <c r="K60" s="18" t="s">
        <v>404</v>
      </c>
      <c r="L60" s="20" t="s">
        <v>404</v>
      </c>
      <c r="M60" s="18" t="s">
        <v>404</v>
      </c>
      <c r="N60" s="20" t="s">
        <v>404</v>
      </c>
      <c r="O60" s="18" t="s">
        <v>404</v>
      </c>
      <c r="P60" s="20" t="s">
        <v>404</v>
      </c>
      <c r="Q60" s="18" t="n">
        <v>333.75058334</v>
      </c>
      <c r="R60" s="20" t="n">
        <v>25.64724979</v>
      </c>
    </row>
    <row r="61" spans="1:18">
      <c r="A61" s="15" t="s">
        <v>458</v>
      </c>
      <c r="B61" s="17" t="n">
        <v>6525</v>
      </c>
      <c r="C61" s="18">
        <f>(0.0/B61*100)</f>
        <v/>
      </c>
      <c r="D61" s="19" t="n">
        <v>6525</v>
      </c>
      <c r="E61" s="18" t="n">
        <v>474.22701943</v>
      </c>
      <c r="F61" s="20" t="n">
        <v>4.50131866</v>
      </c>
      <c r="G61" s="18" t="n">
        <v>479.9197281</v>
      </c>
      <c r="H61" s="20" t="n">
        <v>3.22727941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573.70049448</v>
      </c>
      <c r="F62" s="20" t="n">
        <v>3.4934603</v>
      </c>
      <c r="G62" s="18" t="n">
        <v>540.57504241</v>
      </c>
      <c r="H62" s="20" t="n">
        <v>1.22993496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367.8498713</v>
      </c>
      <c r="F63" s="20" t="n">
        <v>2.88773625</v>
      </c>
      <c r="G63" s="18" t="n">
        <v>368.38600125</v>
      </c>
      <c r="H63" s="20" t="n">
        <v>1.70833253</v>
      </c>
      <c r="I63" s="18" t="s">
        <v>404</v>
      </c>
      <c r="J63" s="20" t="s">
        <v>404</v>
      </c>
      <c r="K63" s="18" t="s">
        <v>404</v>
      </c>
      <c r="L63" s="20" t="s">
        <v>404</v>
      </c>
      <c r="M63" s="18" t="s">
        <v>404</v>
      </c>
      <c r="N63" s="20" t="s">
        <v>404</v>
      </c>
      <c r="O63" s="18" t="s">
        <v>404</v>
      </c>
      <c r="P63" s="20" t="s">
        <v>404</v>
      </c>
      <c r="Q63" s="18" t="n">
        <v>396.57630015</v>
      </c>
      <c r="R63" s="20" t="n">
        <v>5.39340561</v>
      </c>
    </row>
    <row r="64" spans="1:18">
      <c r="A64" s="15" t="s">
        <v>461</v>
      </c>
      <c r="B64" s="17" t="n">
        <v>3634</v>
      </c>
      <c r="C64" s="18">
        <f>(27.0/B64*100)</f>
        <v/>
      </c>
      <c r="D64" s="19" t="n">
        <v>3607</v>
      </c>
      <c r="E64" s="18" t="n">
        <v>470.39987489</v>
      </c>
      <c r="F64" s="20" t="n">
        <v>2.76186488</v>
      </c>
      <c r="G64" s="18" t="n">
        <v>484.95749372</v>
      </c>
      <c r="H64" s="20" t="n">
        <v>2.13785494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421.04126044</v>
      </c>
      <c r="F65" s="20" t="n">
        <v>3.45636277</v>
      </c>
      <c r="G65" s="18" t="n">
        <v>417.07949492</v>
      </c>
      <c r="H65" s="20" t="n">
        <v>4.68196084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414.9240368</v>
      </c>
      <c r="F66" s="20" t="n">
        <v>1.90379793</v>
      </c>
      <c r="G66" s="18" t="n">
        <v>427.0216799</v>
      </c>
      <c r="H66" s="20" t="n">
        <v>3.02195461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387.89059865</v>
      </c>
      <c r="F67" s="20" t="n">
        <v>5.07187933</v>
      </c>
      <c r="G67" s="18" t="n">
        <v>385.81781313</v>
      </c>
      <c r="H67" s="20" t="n">
        <v>3.38920067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400.17645942</v>
      </c>
      <c r="F68" s="20" t="n">
        <v>1.630138</v>
      </c>
      <c r="G68" s="18" t="n">
        <v>406.70168659</v>
      </c>
      <c r="H68" s="20" t="n">
        <v>1.43269751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446.80718233</v>
      </c>
      <c r="F69" s="20" t="n">
        <v>4.99141203</v>
      </c>
      <c r="G69" s="18" t="n">
        <v>436.72911698</v>
      </c>
      <c r="H69" s="20" t="n">
        <v>7.23807906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489.35267263</v>
      </c>
      <c r="F70" s="20" t="n">
        <v>3.55168019</v>
      </c>
      <c r="G70" s="18" t="n">
        <v>503.08209219</v>
      </c>
      <c r="H70" s="20" t="n">
        <v>5.37170328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554.0037296199999</v>
      </c>
      <c r="F71" s="20" t="n">
        <v>1.94387</v>
      </c>
      <c r="G71" s="18" t="n">
        <v>569.01689715</v>
      </c>
      <c r="H71" s="20" t="n">
        <v>1.72159502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547.4947119</v>
      </c>
      <c r="F72" s="20" t="n">
        <v>4.88141825</v>
      </c>
      <c r="G72" s="18" t="n">
        <v>536.80012657</v>
      </c>
      <c r="H72" s="20" t="n">
        <v>6.46550404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409.04984967</v>
      </c>
      <c r="F73" s="20" t="n">
        <v>6.71130404</v>
      </c>
      <c r="G73" s="18" t="n">
        <v>418.57054805</v>
      </c>
      <c r="H73" s="20" t="n">
        <v>3.8458331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406.55531226</v>
      </c>
      <c r="F74" s="20" t="n">
        <v>2.87139601</v>
      </c>
      <c r="G74" s="18" t="n">
        <v>418.42370647</v>
      </c>
      <c r="H74" s="20" t="n">
        <v>1.62066795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365.48719704</v>
      </c>
      <c r="F75" s="20" t="n">
        <v>4.62367541</v>
      </c>
      <c r="G75" s="18" t="n">
        <v>371.68481388</v>
      </c>
      <c r="H75" s="20" t="n">
        <v>8.0887472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419.16541733</v>
      </c>
      <c r="F76" s="20" t="n">
        <v>4.14292564</v>
      </c>
      <c r="G76" s="18" t="n">
        <v>441.68972538</v>
      </c>
      <c r="H76" s="20" t="n">
        <v>4.68645874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415.65901018</v>
      </c>
      <c r="F77" s="20" t="n">
        <v>2.81429442</v>
      </c>
      <c r="G77" s="18" t="n">
        <v>440.18248906</v>
      </c>
      <c r="H77" s="20" t="n">
        <v>11.56954672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495.46395487</v>
      </c>
      <c r="F78" s="20" t="n">
        <v>5.42329389</v>
      </c>
      <c r="G78" s="18" t="n">
        <v>493.53481773</v>
      </c>
      <c r="H78" s="20" t="n">
        <v>8.518675959999999</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449.98561765</v>
      </c>
      <c r="F79" s="20" t="n">
        <v>8.478892760000001</v>
      </c>
      <c r="G79" s="18" t="n">
        <v>478.37934819</v>
      </c>
      <c r="H79" s="20" t="n">
        <v>9.84124656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463.72781919</v>
      </c>
      <c r="F80" s="20" t="n">
        <v>4.77991517</v>
      </c>
      <c r="G80" s="18" t="n">
        <v>444.89289488</v>
      </c>
      <c r="H80" s="20" t="n">
        <v>8.469225939999999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441.8517838</v>
      </c>
      <c r="F81" s="20" t="n">
        <v>6.29685426</v>
      </c>
      <c r="G81" s="18" t="n">
        <v>447.67798771</v>
      </c>
      <c r="H81" s="20" t="n">
        <v>4.26474999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495.65105745</v>
      </c>
      <c r="F7" s="20" t="n">
        <v>1.88337603</v>
      </c>
      <c r="G7" s="18" t="n">
        <v>488.08593524</v>
      </c>
      <c r="H7" s="20" t="n">
        <v>5.77065137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497.05775018</v>
      </c>
      <c r="F8" s="20" t="n">
        <v>3.04012393</v>
      </c>
      <c r="G8" s="18" t="n">
        <v>485.42026796</v>
      </c>
      <c r="H8" s="20" t="n">
        <v>18.31445472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507.54258086</v>
      </c>
      <c r="F9" s="20" t="n">
        <v>2.82330142</v>
      </c>
      <c r="G9" s="18" t="n">
        <v>528.6025389</v>
      </c>
      <c r="H9" s="20" t="n">
        <v>11.75408556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516.23978915</v>
      </c>
      <c r="F10" s="20" t="n">
        <v>2.52231472</v>
      </c>
      <c r="G10" s="18" t="n">
        <v>519.96069073</v>
      </c>
      <c r="H10" s="20" t="n">
        <v>9.09439656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421.59488287</v>
      </c>
      <c r="F11" s="20" t="n">
        <v>2.75656457</v>
      </c>
      <c r="G11" s="18" t="n">
        <v>466.9041563</v>
      </c>
      <c r="H11" s="20" t="n">
        <v>26.94812032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492.49822308</v>
      </c>
      <c r="F12" s="20" t="n">
        <v>2.45382435</v>
      </c>
      <c r="G12" s="18" t="n">
        <v>489.68980167</v>
      </c>
      <c r="H12" s="20" t="n">
        <v>20.78415857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510.05596183</v>
      </c>
      <c r="F13" s="20" t="n">
        <v>2.64229199</v>
      </c>
      <c r="G13" s="18" t="n">
        <v>516.14392416</v>
      </c>
      <c r="H13" s="20" t="n">
        <v>5.81095489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517.73462705</v>
      </c>
      <c r="F14" s="20" t="n">
        <v>2.22891348</v>
      </c>
      <c r="G14" s="18" t="n">
        <v>526.9240260399999</v>
      </c>
      <c r="H14" s="20" t="n">
        <v>4.30402209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510.08951396</v>
      </c>
      <c r="F15" s="20" t="n">
        <v>2.40836197</v>
      </c>
      <c r="G15" s="18" t="n">
        <v>529.25095586</v>
      </c>
      <c r="H15" s="20" t="n">
        <v>14.61349465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496.23136044</v>
      </c>
      <c r="F16" s="20" t="n">
        <v>2.56955774</v>
      </c>
      <c r="G16" s="18" t="n">
        <v>447.20432092</v>
      </c>
      <c r="H16" s="20" t="n">
        <v>31.616663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504.0813695</v>
      </c>
      <c r="F17" s="20" t="n">
        <v>3.51098667</v>
      </c>
      <c r="G17" s="18" t="n">
        <v>550.5646706</v>
      </c>
      <c r="H17" s="20" t="n">
        <v>25.0427991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454.4365376</v>
      </c>
      <c r="F18" s="20" t="n">
        <v>3.9521331</v>
      </c>
      <c r="G18" s="18" t="n">
        <v>444.07867049</v>
      </c>
      <c r="H18" s="20" t="n">
        <v>12.30003048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477.20308911</v>
      </c>
      <c r="F19" s="20" t="n">
        <v>2.77952599</v>
      </c>
      <c r="G19" s="18" t="n">
        <v>404.4671</v>
      </c>
      <c r="H19" s="20" t="n">
        <v>46.90496264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488.29747298</v>
      </c>
      <c r="F20" s="20" t="n">
        <v>1.95783393</v>
      </c>
      <c r="G20" s="18" t="n">
        <v>462.05385714</v>
      </c>
      <c r="H20" s="20" t="n">
        <v>35.41681639</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504.46887147</v>
      </c>
      <c r="F21" s="20" t="n">
        <v>2.21363248</v>
      </c>
      <c r="G21" s="18" t="n">
        <v>497.69827852</v>
      </c>
      <c r="H21" s="20" t="n">
        <v>16.8300379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469.68032219</v>
      </c>
      <c r="F22" s="20" t="n">
        <v>3.6618202</v>
      </c>
      <c r="G22" s="18" t="n">
        <v>467.68179672</v>
      </c>
      <c r="H22" s="20" t="n">
        <v>8.65761666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492.42200349</v>
      </c>
      <c r="F23" s="20" t="n">
        <v>3.39845148</v>
      </c>
      <c r="G23" s="18" t="n">
        <v>508.97737019</v>
      </c>
      <c r="H23" s="20" t="n">
        <v>12.81246855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532.05950207</v>
      </c>
      <c r="F24" s="20" t="n">
        <v>3.15059299</v>
      </c>
      <c r="G24" s="18" t="n">
        <v>539.84910949</v>
      </c>
      <c r="H24" s="20" t="n">
        <v>20.35809549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524.36254479</v>
      </c>
      <c r="F25" s="20" t="n">
        <v>4.02218071</v>
      </c>
      <c r="G25" s="18" t="n">
        <v>522.2406223</v>
      </c>
      <c r="H25" s="20" t="n">
        <v>12.88034989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483.76807709</v>
      </c>
      <c r="F26" s="20" t="n">
        <v>2.20531947</v>
      </c>
      <c r="G26" s="18" t="n">
        <v>479.4012316</v>
      </c>
      <c r="H26" s="20" t="n">
        <v>3.9633434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484.06517533</v>
      </c>
      <c r="F27" s="20" t="n">
        <v>1.26543518</v>
      </c>
      <c r="G27" s="18" t="n">
        <v>502.22835017</v>
      </c>
      <c r="H27" s="20" t="n">
        <v>3.80061993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408.33301803</v>
      </c>
      <c r="F28" s="20" t="n">
        <v>2.28190368</v>
      </c>
      <c r="G28" s="18" t="n">
        <v>393.59403576</v>
      </c>
      <c r="H28" s="20" t="n">
        <v>18.21552975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514.32373921</v>
      </c>
      <c r="F29" s="20" t="n">
        <v>4.32471196</v>
      </c>
      <c r="G29" s="18" t="n">
        <v>521.75163285</v>
      </c>
      <c r="H29" s="20" t="n">
        <v>32.43239754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495.34990095</v>
      </c>
      <c r="F30" s="20" t="n">
        <v>2.98237809</v>
      </c>
      <c r="G30" s="18" t="n">
        <v>505.42523517</v>
      </c>
      <c r="H30" s="20" t="n">
        <v>6.93094396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501.7772507</v>
      </c>
      <c r="F31" s="20" t="n">
        <v>2.22352333</v>
      </c>
      <c r="G31" s="18" t="n">
        <v>496.26578994</v>
      </c>
      <c r="H31" s="20" t="n">
        <v>12.29967335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505.10413104</v>
      </c>
      <c r="F32" s="20" t="n">
        <v>2.41371753</v>
      </c>
      <c r="G32" s="18" t="n">
        <v>497.36495632</v>
      </c>
      <c r="H32" s="20" t="n">
        <v>9.098369160000001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491.37565888</v>
      </c>
      <c r="F33" s="20" t="n">
        <v>2.56671264</v>
      </c>
      <c r="G33" s="18" t="n">
        <v>480.13023358</v>
      </c>
      <c r="H33" s="20" t="n">
        <v>27.62923204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474.89053462</v>
      </c>
      <c r="F34" s="20" t="n">
        <v>2.85529799</v>
      </c>
      <c r="G34" s="18" t="n">
        <v>484.44925399</v>
      </c>
      <c r="H34" s="20" t="n">
        <v>24.56123391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511.26756293</v>
      </c>
      <c r="F35" s="20" t="n">
        <v>1.30659954</v>
      </c>
      <c r="G35" s="18" t="n">
        <v>578.48231156</v>
      </c>
      <c r="H35" s="20" t="n">
        <v>8.416243639999999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486.28617771</v>
      </c>
      <c r="F36" s="20" t="n">
        <v>2.24140716</v>
      </c>
      <c r="G36" s="18" t="n">
        <v>477.84077902</v>
      </c>
      <c r="H36" s="20" t="n">
        <v>11.0353509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494.25293398</v>
      </c>
      <c r="F37" s="20" t="n">
        <v>3.27587328</v>
      </c>
      <c r="G37" s="18" t="n">
        <v>484.41795059</v>
      </c>
      <c r="H37" s="20" t="n">
        <v>9.097542170000001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521.2718068200001</v>
      </c>
      <c r="F38" s="20" t="n">
        <v>3.10108234</v>
      </c>
      <c r="G38" s="18" t="n">
        <v>514.9607962600001</v>
      </c>
      <c r="H38" s="20" t="n">
        <v>16.90489526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420.668759</v>
      </c>
      <c r="F39" s="20" t="n">
        <v>4.34215547</v>
      </c>
      <c r="G39" s="18" t="n">
        <v>415.34475571</v>
      </c>
      <c r="H39" s="20" t="n">
        <v>24.72836852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494.55607875</v>
      </c>
      <c r="F40" s="20" t="n">
        <v>3.37467746</v>
      </c>
      <c r="G40" s="18" t="n">
        <v>471.58430867</v>
      </c>
      <c r="H40" s="20" t="n">
        <v>16.23524698</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469.29790305</v>
      </c>
      <c r="F41" s="20" t="n">
        <v>3.8202858</v>
      </c>
      <c r="G41" s="18" t="n">
        <v>475.62527629</v>
      </c>
      <c r="H41" s="20" t="n">
        <v>7.23914379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414.07249597</v>
      </c>
      <c r="F44" s="20" t="n">
        <v>3.65375679</v>
      </c>
      <c r="G44" s="18" t="n">
        <v>410.82235692</v>
      </c>
      <c r="H44" s="20" t="n">
        <v>8.457336789999999</v>
      </c>
      <c r="I44" s="18" t="s">
        <v>404</v>
      </c>
      <c r="J44" s="20" t="s">
        <v>404</v>
      </c>
      <c r="K44" s="18" t="s">
        <v>404</v>
      </c>
      <c r="L44" s="20" t="s">
        <v>404</v>
      </c>
      <c r="M44" s="18" t="s">
        <v>404</v>
      </c>
      <c r="N44" s="20" t="s">
        <v>404</v>
      </c>
      <c r="O44" s="18" t="s">
        <v>404</v>
      </c>
      <c r="P44" s="20" t="s">
        <v>404</v>
      </c>
      <c r="Q44" s="18" t="n">
        <v>389.21718213</v>
      </c>
      <c r="R44" s="20" t="n">
        <v>18.19790876</v>
      </c>
    </row>
    <row r="45" spans="1:18">
      <c r="A45" s="15" t="s">
        <v>442</v>
      </c>
      <c r="B45" s="17" t="n">
        <v>5519</v>
      </c>
      <c r="C45" s="18">
        <f>(0.0/B45*100)</f>
        <v/>
      </c>
      <c r="D45" s="19" t="n">
        <v>5519</v>
      </c>
      <c r="E45" s="18" t="n">
        <v>360.90374887</v>
      </c>
      <c r="F45" s="20" t="n">
        <v>2.95866029</v>
      </c>
      <c r="G45" s="18" t="n">
        <v>340.28215786</v>
      </c>
      <c r="H45" s="20" t="n">
        <v>13.01338407</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381.10452212</v>
      </c>
      <c r="F46" s="20" t="n">
        <v>3.47044955</v>
      </c>
      <c r="G46" s="18" t="n">
        <v>379.23724242</v>
      </c>
      <c r="H46" s="20" t="n">
        <v>17.04117643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442.30290109</v>
      </c>
      <c r="F47" s="20" t="n">
        <v>4.05433041</v>
      </c>
      <c r="G47" s="18" t="n">
        <v>401.80906613</v>
      </c>
      <c r="H47" s="20" t="n">
        <v>19.85571445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530.26396207</v>
      </c>
      <c r="F48" s="20" t="n">
        <v>5.4276868</v>
      </c>
      <c r="G48" s="18" t="n">
        <v>543.94606098</v>
      </c>
      <c r="H48" s="20" t="n">
        <v>21.88675918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409.00739744</v>
      </c>
      <c r="F49" s="20" t="n">
        <v>3.10129764</v>
      </c>
      <c r="G49" s="18" t="n">
        <v>403.44468146</v>
      </c>
      <c r="H49" s="20" t="n">
        <v>22.20782032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391.59410383</v>
      </c>
      <c r="F50" s="20" t="n">
        <v>2.51680319</v>
      </c>
      <c r="G50" s="18" t="n">
        <v>401.14398097</v>
      </c>
      <c r="H50" s="20" t="n">
        <v>51.9376955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399.40813909</v>
      </c>
      <c r="F51" s="20" t="n">
        <v>2.85506871</v>
      </c>
      <c r="G51" s="18" t="n">
        <v>404.19234326</v>
      </c>
      <c r="H51" s="20" t="n">
        <v>7.1806345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466.06059734</v>
      </c>
      <c r="F52" s="20" t="n">
        <v>2.89848952</v>
      </c>
      <c r="G52" s="18" t="n">
        <v>437.44251874</v>
      </c>
      <c r="H52" s="20" t="n">
        <v>8.46367268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436.68938392</v>
      </c>
      <c r="F53" s="20" t="n">
        <v>1.74240056</v>
      </c>
      <c r="G53" s="18" t="n">
        <v>442.73178398</v>
      </c>
      <c r="H53" s="20" t="n">
        <v>4.40117965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328.4029159</v>
      </c>
      <c r="F54" s="20" t="n">
        <v>3.09578077</v>
      </c>
      <c r="G54" s="18" t="n">
        <v>321.78599805</v>
      </c>
      <c r="H54" s="20" t="n">
        <v>13.32069248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404.42255079</v>
      </c>
      <c r="F55" s="20" t="n">
        <v>2.99566442</v>
      </c>
      <c r="G55" s="18" t="n">
        <v>399.5808003</v>
      </c>
      <c r="H55" s="20" t="n">
        <v>9.97515372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547.3248184399999</v>
      </c>
      <c r="F56" s="20" t="n">
        <v>6.18694685</v>
      </c>
      <c r="G56" s="18" t="n">
        <v>548.42379752</v>
      </c>
      <c r="H56" s="20" t="n">
        <v>3.99320637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381.62126283</v>
      </c>
      <c r="F57" s="20" t="n">
        <v>5.62232336</v>
      </c>
      <c r="G57" s="18" t="n">
        <v>389.88626551</v>
      </c>
      <c r="H57" s="20" t="n">
        <v>3.75894839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380.46648932</v>
      </c>
      <c r="F58" s="20" t="n">
        <v>2.71209597</v>
      </c>
      <c r="G58" s="18" t="n">
        <v>376.84972191</v>
      </c>
      <c r="H58" s="20" t="n">
        <v>9.45883516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361.93858754</v>
      </c>
      <c r="F59" s="20" t="n">
        <v>1.65331238</v>
      </c>
      <c r="G59" s="18" t="n">
        <v>341.56856553</v>
      </c>
      <c r="H59" s="20" t="n">
        <v>12.37751429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396.32522398</v>
      </c>
      <c r="F60" s="20" t="n">
        <v>3.80124278</v>
      </c>
      <c r="G60" s="18" t="n">
        <v>405.48528802</v>
      </c>
      <c r="H60" s="20" t="n">
        <v>22.22315051</v>
      </c>
      <c r="I60" s="18" t="s">
        <v>404</v>
      </c>
      <c r="J60" s="20" t="s">
        <v>404</v>
      </c>
      <c r="K60" s="18" t="s">
        <v>404</v>
      </c>
      <c r="L60" s="20" t="s">
        <v>404</v>
      </c>
      <c r="M60" s="18" t="s">
        <v>404</v>
      </c>
      <c r="N60" s="20" t="s">
        <v>404</v>
      </c>
      <c r="O60" s="18" t="s">
        <v>404</v>
      </c>
      <c r="P60" s="20" t="s">
        <v>404</v>
      </c>
      <c r="Q60" s="18" t="n">
        <v>333.75058334</v>
      </c>
      <c r="R60" s="20" t="n">
        <v>25.64724979</v>
      </c>
    </row>
    <row r="61" spans="1:18">
      <c r="A61" s="15" t="s">
        <v>458</v>
      </c>
      <c r="B61" s="17" t="n">
        <v>6525</v>
      </c>
      <c r="C61" s="18">
        <f>(0.0/B61*100)</f>
        <v/>
      </c>
      <c r="D61" s="19" t="n">
        <v>6525</v>
      </c>
      <c r="E61" s="18" t="n">
        <v>476.92765717</v>
      </c>
      <c r="F61" s="20" t="n">
        <v>2.64006397</v>
      </c>
      <c r="G61" s="18" t="n">
        <v>488.12483165</v>
      </c>
      <c r="H61" s="20" t="n">
        <v>7.57234053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542.0646143500001</v>
      </c>
      <c r="F62" s="20" t="n">
        <v>1.21002558</v>
      </c>
      <c r="G62" s="18" t="n">
        <v>560.72265783</v>
      </c>
      <c r="H62" s="20" t="n">
        <v>3.0468956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361.38730224</v>
      </c>
      <c r="F63" s="20" t="n">
        <v>2.09865912</v>
      </c>
      <c r="G63" s="18" t="n">
        <v>378.96365467</v>
      </c>
      <c r="H63" s="20" t="n">
        <v>2.42787324</v>
      </c>
      <c r="I63" s="18" t="s">
        <v>404</v>
      </c>
      <c r="J63" s="20" t="s">
        <v>404</v>
      </c>
      <c r="K63" s="18" t="s">
        <v>404</v>
      </c>
      <c r="L63" s="20" t="s">
        <v>404</v>
      </c>
      <c r="M63" s="18" t="s">
        <v>404</v>
      </c>
      <c r="N63" s="20" t="s">
        <v>404</v>
      </c>
      <c r="O63" s="18" t="s">
        <v>404</v>
      </c>
      <c r="P63" s="20" t="s">
        <v>404</v>
      </c>
      <c r="Q63" s="18" t="n">
        <v>396.57630015</v>
      </c>
      <c r="R63" s="20" t="n">
        <v>5.39340561</v>
      </c>
    </row>
    <row r="64" spans="1:18">
      <c r="A64" s="15" t="s">
        <v>461</v>
      </c>
      <c r="B64" s="17" t="n">
        <v>3634</v>
      </c>
      <c r="C64" s="18">
        <f>(27.0/B64*100)</f>
        <v/>
      </c>
      <c r="D64" s="19" t="n">
        <v>3607</v>
      </c>
      <c r="E64" s="18" t="n">
        <v>478.41024556</v>
      </c>
      <c r="F64" s="20" t="n">
        <v>1.77735781</v>
      </c>
      <c r="G64" s="18" t="n">
        <v>478.16273494</v>
      </c>
      <c r="H64" s="20" t="n">
        <v>8.705609000000001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419.86421386</v>
      </c>
      <c r="F65" s="20" t="n">
        <v>2.53818957</v>
      </c>
      <c r="G65" s="18" t="n">
        <v>414.97741194</v>
      </c>
      <c r="H65" s="20" t="n">
        <v>17.50276025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417.84732518</v>
      </c>
      <c r="F66" s="20" t="n">
        <v>1.50418692</v>
      </c>
      <c r="G66" s="18" t="n">
        <v>420.1638367</v>
      </c>
      <c r="H66" s="20" t="n">
        <v>6.2678132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391.74581101</v>
      </c>
      <c r="F67" s="20" t="n">
        <v>3.4082596</v>
      </c>
      <c r="G67" s="18" t="n">
        <v>367.63215891</v>
      </c>
      <c r="H67" s="20" t="n">
        <v>4.76733701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402.35895275</v>
      </c>
      <c r="F68" s="20" t="n">
        <v>1.30654077</v>
      </c>
      <c r="G68" s="18" t="n">
        <v>403.69712901</v>
      </c>
      <c r="H68" s="20" t="n">
        <v>4.91311074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446.87024663</v>
      </c>
      <c r="F69" s="20" t="n">
        <v>4.19982097</v>
      </c>
      <c r="G69" s="18" t="n">
        <v>421.46299582</v>
      </c>
      <c r="H69" s="20" t="n">
        <v>9.7272164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494.20209282</v>
      </c>
      <c r="F70" s="20" t="n">
        <v>3.17289468</v>
      </c>
      <c r="G70" s="18" t="n">
        <v>487.30288351</v>
      </c>
      <c r="H70" s="20" t="n">
        <v>10.53925611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560.67505054</v>
      </c>
      <c r="F71" s="20" t="n">
        <v>1.59348307</v>
      </c>
      <c r="G71" s="18" t="n">
        <v>573.97286926</v>
      </c>
      <c r="H71" s="20" t="n">
        <v>2.55824279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541.46882041</v>
      </c>
      <c r="F72" s="20" t="n">
        <v>3.9701578</v>
      </c>
      <c r="G72" s="18" t="n">
        <v>544.8292928</v>
      </c>
      <c r="H72" s="20" t="n">
        <v>10.58642496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404.90822912</v>
      </c>
      <c r="F73" s="20" t="n">
        <v>5.66812498</v>
      </c>
      <c r="G73" s="18" t="n">
        <v>422.76042388</v>
      </c>
      <c r="H73" s="20" t="n">
        <v>3.87434593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418.41464027</v>
      </c>
      <c r="F74" s="20" t="n">
        <v>1.65043257</v>
      </c>
      <c r="G74" s="18" t="n">
        <v>407.65880517</v>
      </c>
      <c r="H74" s="20" t="n">
        <v>2.36218084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368.47611376</v>
      </c>
      <c r="F75" s="20" t="n">
        <v>3.59488988</v>
      </c>
      <c r="G75" s="18" t="n">
        <v>311.55148914</v>
      </c>
      <c r="H75" s="20" t="n">
        <v>19.9908166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426.83028048</v>
      </c>
      <c r="F76" s="20" t="n">
        <v>2.76298837</v>
      </c>
      <c r="G76" s="18" t="n">
        <v>453.86913854</v>
      </c>
      <c r="H76" s="20" t="n">
        <v>13.56860653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418.67007394</v>
      </c>
      <c r="F77" s="20" t="n">
        <v>2.57651659</v>
      </c>
      <c r="G77" s="18" t="n">
        <v>394.14874068</v>
      </c>
      <c r="H77" s="20" t="n">
        <v>16.50476055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495.13011826</v>
      </c>
      <c r="F78" s="20" t="n">
        <v>4.61279678</v>
      </c>
      <c r="G78" s="18" t="n">
        <v>416.26279595</v>
      </c>
      <c r="H78" s="20" t="n">
        <v>13.2349709</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456.46231211</v>
      </c>
      <c r="F79" s="20" t="n">
        <v>6.97677165</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459.89488251</v>
      </c>
      <c r="F80" s="20" t="n">
        <v>4.30467933</v>
      </c>
      <c r="G80" s="18" t="n">
        <v>444.9633519</v>
      </c>
      <c r="H80" s="20" t="n">
        <v>30.30969251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447.59071818</v>
      </c>
      <c r="F81" s="20" t="n">
        <v>3.99436787</v>
      </c>
      <c r="G81" s="18" t="n">
        <v>442.18587457</v>
      </c>
      <c r="H81" s="20" t="n">
        <v>6.49189996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487.28093079</v>
      </c>
      <c r="F7" s="20" t="n">
        <v>2.20555622</v>
      </c>
      <c r="G7" s="18" t="n">
        <v>508.02407653</v>
      </c>
      <c r="H7" s="20" t="n">
        <v>2.95043476</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496.94111018</v>
      </c>
      <c r="F8" s="20" t="n">
        <v>2.89301785</v>
      </c>
      <c r="G8" s="18" t="n">
        <v>485.39126284</v>
      </c>
      <c r="H8" s="20" t="n">
        <v>12.96389691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500.12614256</v>
      </c>
      <c r="F9" s="20" t="n">
        <v>3.73797124</v>
      </c>
      <c r="G9" s="18" t="n">
        <v>522.39073704</v>
      </c>
      <c r="H9" s="20" t="n">
        <v>5.21436268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515.96932511</v>
      </c>
      <c r="F10" s="20" t="n">
        <v>2.71510737</v>
      </c>
      <c r="G10" s="18" t="n">
        <v>519.14048588</v>
      </c>
      <c r="H10" s="20" t="n">
        <v>5.44238363</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412.89338817</v>
      </c>
      <c r="F11" s="20" t="n">
        <v>4.27005741</v>
      </c>
      <c r="G11" s="18" t="n">
        <v>433.42478318</v>
      </c>
      <c r="H11" s="20" t="n">
        <v>4.06606225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491.33074552</v>
      </c>
      <c r="F12" s="20" t="n">
        <v>2.86694867</v>
      </c>
      <c r="G12" s="18" t="n">
        <v>510.91645457</v>
      </c>
      <c r="H12" s="20" t="n">
        <v>27.85961411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506.81060003</v>
      </c>
      <c r="F13" s="20" t="n">
        <v>2.81841004</v>
      </c>
      <c r="G13" s="18" t="n">
        <v>517.50908997</v>
      </c>
      <c r="H13" s="20" t="n">
        <v>4.88015421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523.3633740499999</v>
      </c>
      <c r="F14" s="20" t="n">
        <v>2.65149553</v>
      </c>
      <c r="G14" s="18" t="n">
        <v>512.83573285</v>
      </c>
      <c r="H14" s="20" t="n">
        <v>3.70807531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509.41314752</v>
      </c>
      <c r="F15" s="20" t="n">
        <v>2.38633762</v>
      </c>
      <c r="G15" s="18" t="n">
        <v>559.47337021</v>
      </c>
      <c r="H15" s="20" t="n">
        <v>14.45198077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491.88450513</v>
      </c>
      <c r="F16" s="20" t="n">
        <v>5.73682763</v>
      </c>
      <c r="G16" s="18" t="n">
        <v>497.93200844</v>
      </c>
      <c r="H16" s="20" t="n">
        <v>5.13592929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504.03688097</v>
      </c>
      <c r="F17" s="20" t="n">
        <v>3.62296598</v>
      </c>
      <c r="G17" s="18" t="n">
        <v>525.48671115</v>
      </c>
      <c r="H17" s="20" t="n">
        <v>22.08142984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450.48136757</v>
      </c>
      <c r="F18" s="20" t="n">
        <v>3.89068799</v>
      </c>
      <c r="G18" s="18" t="n">
        <v>515.08278798</v>
      </c>
      <c r="H18" s="20" t="n">
        <v>11.57689037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477.52756129</v>
      </c>
      <c r="F19" s="20" t="n">
        <v>3.52464384</v>
      </c>
      <c r="G19" s="18" t="n">
        <v>475.32327006</v>
      </c>
      <c r="H19" s="20" t="n">
        <v>9.86934288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488.56072006</v>
      </c>
      <c r="F20" s="20" t="n">
        <v>2.07799961</v>
      </c>
      <c r="G20" s="18" t="n">
        <v>485.50359481</v>
      </c>
      <c r="H20" s="20" t="n">
        <v>5.2983238</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493.33297362</v>
      </c>
      <c r="F21" s="20" t="n">
        <v>4.25101509</v>
      </c>
      <c r="G21" s="18" t="n">
        <v>512.4108680099999</v>
      </c>
      <c r="H21" s="20" t="n">
        <v>2.7467683</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466.4262189</v>
      </c>
      <c r="F22" s="20" t="n">
        <v>3.95692527</v>
      </c>
      <c r="G22" s="18" t="n">
        <v>506.33724698</v>
      </c>
      <c r="H22" s="20" t="n">
        <v>13.38051649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489.57793003</v>
      </c>
      <c r="F23" s="20" t="n">
        <v>4.44160098</v>
      </c>
      <c r="G23" s="18" t="n">
        <v>504.45481964</v>
      </c>
      <c r="H23" s="20" t="n">
        <v>10.8736616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534.72586953</v>
      </c>
      <c r="F24" s="20" t="n">
        <v>3.63359274</v>
      </c>
      <c r="G24" s="18" t="n">
        <v>526.32935115</v>
      </c>
      <c r="H24" s="20" t="n">
        <v>6.36432854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523.14949669</v>
      </c>
      <c r="F25" s="20" t="n">
        <v>4.44961747</v>
      </c>
      <c r="G25" s="18" t="n">
        <v>527.09391305</v>
      </c>
      <c r="H25" s="20" t="n">
        <v>8.55677356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483.444942</v>
      </c>
      <c r="F26" s="20" t="n">
        <v>2.60207358</v>
      </c>
      <c r="G26" s="18" t="n">
        <v>481.18137562</v>
      </c>
      <c r="H26" s="20" t="n">
        <v>3.35415588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476.923713</v>
      </c>
      <c r="F27" s="20" t="n">
        <v>1.53374887</v>
      </c>
      <c r="G27" s="18" t="n">
        <v>505.07637658</v>
      </c>
      <c r="H27" s="20" t="n">
        <v>1.85244591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410.04987248</v>
      </c>
      <c r="F28" s="20" t="n">
        <v>3.00444352</v>
      </c>
      <c r="G28" s="18" t="n">
        <v>402.46423826</v>
      </c>
      <c r="H28" s="20" t="n">
        <v>5.2382181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515.12967686</v>
      </c>
      <c r="F29" s="20" t="n">
        <v>8.088295110000001</v>
      </c>
      <c r="G29" s="18" t="n">
        <v>513.86488538</v>
      </c>
      <c r="H29" s="20" t="n">
        <v>8.037162459999999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493.23237263</v>
      </c>
      <c r="F30" s="20" t="n">
        <v>6.17020805</v>
      </c>
      <c r="G30" s="18" t="n">
        <v>498.97077569</v>
      </c>
      <c r="H30" s="20" t="n">
        <v>3.54314217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501.76740727</v>
      </c>
      <c r="F31" s="20" t="n">
        <v>2.2103782</v>
      </c>
      <c r="G31" s="18" t="n">
        <v>498.51692225</v>
      </c>
      <c r="H31" s="20" t="n">
        <v>9.171994890000001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504.57353044</v>
      </c>
      <c r="F32" s="20" t="n">
        <v>2.40852658</v>
      </c>
      <c r="G32" s="18" t="n">
        <v>502.2364974</v>
      </c>
      <c r="H32" s="20" t="n">
        <v>12.2323596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486.03820485</v>
      </c>
      <c r="F33" s="20" t="n">
        <v>4.54087762</v>
      </c>
      <c r="G33" s="18" t="n">
        <v>496.37935666</v>
      </c>
      <c r="H33" s="20" t="n">
        <v>4.41101654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476.33865998</v>
      </c>
      <c r="F34" s="20" t="n">
        <v>2.9426427</v>
      </c>
      <c r="G34" s="18" t="n">
        <v>463.61846975</v>
      </c>
      <c r="H34" s="20" t="n">
        <v>14.44797059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498.13641663</v>
      </c>
      <c r="F35" s="20" t="n">
        <v>2.02540912</v>
      </c>
      <c r="G35" s="18" t="n">
        <v>524.01054543</v>
      </c>
      <c r="H35" s="20" t="n">
        <v>1.90743782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491.66974566</v>
      </c>
      <c r="F36" s="20" t="n">
        <v>3.19660068</v>
      </c>
      <c r="G36" s="18" t="n">
        <v>475.18175134</v>
      </c>
      <c r="H36" s="20" t="n">
        <v>3.77333085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493.41572192</v>
      </c>
      <c r="F37" s="20" t="n">
        <v>3.26218742</v>
      </c>
      <c r="G37" s="18" t="n">
        <v>497.65243364</v>
      </c>
      <c r="H37" s="20" t="n">
        <v>8.11649897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534.95106246</v>
      </c>
      <c r="F38" s="20" t="n">
        <v>4.23306659</v>
      </c>
      <c r="G38" s="18" t="n">
        <v>502.00723094</v>
      </c>
      <c r="H38" s="20" t="n">
        <v>5.61408692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416.47527846</v>
      </c>
      <c r="F39" s="20" t="n">
        <v>6.89993425</v>
      </c>
      <c r="G39" s="18" t="n">
        <v>423.63085574</v>
      </c>
      <c r="H39" s="20" t="n">
        <v>6.11791815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492.16607434</v>
      </c>
      <c r="F40" s="20" t="n">
        <v>5.16491035</v>
      </c>
      <c r="G40" s="18" t="n">
        <v>494.22850714</v>
      </c>
      <c r="H40" s="20" t="n">
        <v>4.00954649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465.84446281</v>
      </c>
      <c r="F41" s="20" t="n">
        <v>4.42453986</v>
      </c>
      <c r="G41" s="18" t="n">
        <v>475.79869034</v>
      </c>
      <c r="H41" s="20" t="n">
        <v>4.71430981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406.62677947</v>
      </c>
      <c r="F44" s="20" t="n">
        <v>4.96296829</v>
      </c>
      <c r="G44" s="18" t="n">
        <v>419.2887519</v>
      </c>
      <c r="H44" s="20" t="n">
        <v>4.71985619</v>
      </c>
      <c r="I44" s="18" t="s">
        <v>404</v>
      </c>
      <c r="J44" s="20" t="s">
        <v>404</v>
      </c>
      <c r="K44" s="18" t="s">
        <v>404</v>
      </c>
      <c r="L44" s="20" t="s">
        <v>404</v>
      </c>
      <c r="M44" s="18" t="s">
        <v>404</v>
      </c>
      <c r="N44" s="20" t="s">
        <v>404</v>
      </c>
      <c r="O44" s="18" t="n">
        <v>407.63898361</v>
      </c>
      <c r="P44" s="20" t="n">
        <v>12.85546232</v>
      </c>
      <c r="Q44" s="18" t="n">
        <v>389.21718213</v>
      </c>
      <c r="R44" s="20" t="n">
        <v>18.19790876</v>
      </c>
    </row>
    <row r="45" spans="1:18">
      <c r="A45" s="15" t="s">
        <v>442</v>
      </c>
      <c r="B45" s="17" t="n">
        <v>5519</v>
      </c>
      <c r="C45" s="18">
        <f>(0.0/B45*100)</f>
        <v/>
      </c>
      <c r="D45" s="19" t="n">
        <v>5519</v>
      </c>
      <c r="E45" s="18" t="n">
        <v>360.06380195</v>
      </c>
      <c r="F45" s="20" t="n">
        <v>2.77619452</v>
      </c>
      <c r="G45" s="18" t="n">
        <v>352.67132355</v>
      </c>
      <c r="H45" s="20" t="n">
        <v>20.27481469</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377.36936384</v>
      </c>
      <c r="F46" s="20" t="n">
        <v>3.95702637</v>
      </c>
      <c r="G46" s="18" t="n">
        <v>393.03906778</v>
      </c>
      <c r="H46" s="20" t="n">
        <v>6.53332193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443.31919774</v>
      </c>
      <c r="F47" s="20" t="n">
        <v>4.26309055</v>
      </c>
      <c r="G47" s="18" t="n">
        <v>399.39429998</v>
      </c>
      <c r="H47" s="20" t="n">
        <v>11.32547249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526.3482157</v>
      </c>
      <c r="F48" s="20" t="n">
        <v>8.519469859999999</v>
      </c>
      <c r="G48" s="18" t="n">
        <v>536.9464546200001</v>
      </c>
      <c r="H48" s="20" t="n">
        <v>8.311772299999999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405.14785555</v>
      </c>
      <c r="F49" s="20" t="n">
        <v>3.69174687</v>
      </c>
      <c r="G49" s="18" t="n">
        <v>421.18013781</v>
      </c>
      <c r="H49" s="20" t="n">
        <v>6.62371358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396.45715794</v>
      </c>
      <c r="F50" s="20" t="n">
        <v>3.99439408</v>
      </c>
      <c r="G50" s="18" t="n">
        <v>385.60310251</v>
      </c>
      <c r="H50" s="20" t="n">
        <v>4.05386858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404.04673082</v>
      </c>
      <c r="F51" s="20" t="n">
        <v>5.34649071</v>
      </c>
      <c r="G51" s="18" t="n">
        <v>398.60815944</v>
      </c>
      <c r="H51" s="20" t="n">
        <v>3.33100752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455.45709129</v>
      </c>
      <c r="F52" s="20" t="n">
        <v>5.98563412</v>
      </c>
      <c r="G52" s="18" t="n">
        <v>468.85689358</v>
      </c>
      <c r="H52" s="20" t="n">
        <v>3.84612324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428.47442793</v>
      </c>
      <c r="F53" s="20" t="n">
        <v>1.75714103</v>
      </c>
      <c r="G53" s="18" t="n">
        <v>470.92973602</v>
      </c>
      <c r="H53" s="20" t="n">
        <v>3.11346647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332.77394226</v>
      </c>
      <c r="F54" s="20" t="n">
        <v>5.97875099</v>
      </c>
      <c r="G54" s="18" t="n">
        <v>325.57027581</v>
      </c>
      <c r="H54" s="20" t="n">
        <v>3.56546899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406.61780573</v>
      </c>
      <c r="F55" s="20" t="n">
        <v>5.31169209</v>
      </c>
      <c r="G55" s="18" t="n">
        <v>401.40451928</v>
      </c>
      <c r="H55" s="20" t="n">
        <v>4.57205425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551.91700927</v>
      </c>
      <c r="F56" s="20" t="n">
        <v>5.56527804</v>
      </c>
      <c r="G56" s="18" t="n">
        <v>545.6397361099999</v>
      </c>
      <c r="H56" s="20" t="n">
        <v>5.12301305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376.66300651</v>
      </c>
      <c r="F57" s="20" t="n">
        <v>6.00978565</v>
      </c>
      <c r="G57" s="18" t="n">
        <v>391.64169647</v>
      </c>
      <c r="H57" s="20" t="n">
        <v>4.63432466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379.99791171</v>
      </c>
      <c r="F58" s="20" t="n">
        <v>3.63031745</v>
      </c>
      <c r="G58" s="18" t="n">
        <v>380.62884011</v>
      </c>
      <c r="H58" s="20" t="n">
        <v>4.34543809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360.60216555</v>
      </c>
      <c r="F59" s="20" t="n">
        <v>2.05975123</v>
      </c>
      <c r="G59" s="18" t="n">
        <v>362.79374883</v>
      </c>
      <c r="H59" s="20" t="n">
        <v>2.58290962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388.47587557</v>
      </c>
      <c r="F60" s="20" t="n">
        <v>4.87458314</v>
      </c>
      <c r="G60" s="18" t="n">
        <v>408.26139733</v>
      </c>
      <c r="H60" s="20" t="n">
        <v>7.00369491</v>
      </c>
      <c r="I60" s="18" t="s">
        <v>404</v>
      </c>
      <c r="J60" s="20" t="s">
        <v>404</v>
      </c>
      <c r="K60" s="18" t="s">
        <v>404</v>
      </c>
      <c r="L60" s="20" t="s">
        <v>404</v>
      </c>
      <c r="M60" s="18" t="s">
        <v>404</v>
      </c>
      <c r="N60" s="20" t="s">
        <v>404</v>
      </c>
      <c r="O60" s="18" t="s">
        <v>404</v>
      </c>
      <c r="P60" s="20" t="s">
        <v>404</v>
      </c>
      <c r="Q60" s="18" t="n">
        <v>333.75058334</v>
      </c>
      <c r="R60" s="20" t="n">
        <v>25.64724979</v>
      </c>
    </row>
    <row r="61" spans="1:18">
      <c r="A61" s="15" t="s">
        <v>458</v>
      </c>
      <c r="B61" s="17" t="n">
        <v>6525</v>
      </c>
      <c r="C61" s="18">
        <f>(0.0/B61*100)</f>
        <v/>
      </c>
      <c r="D61" s="19" t="n">
        <v>6525</v>
      </c>
      <c r="E61" s="18" t="n">
        <v>479.69140662</v>
      </c>
      <c r="F61" s="20" t="n">
        <v>3.65066072</v>
      </c>
      <c r="G61" s="18" t="n">
        <v>477.04278573</v>
      </c>
      <c r="H61" s="20" t="n">
        <v>3.29315631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543.11010772</v>
      </c>
      <c r="F62" s="20" t="n">
        <v>2.34116983</v>
      </c>
      <c r="G62" s="18" t="n">
        <v>544.12018833</v>
      </c>
      <c r="H62" s="20" t="n">
        <v>1.33550096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354.21907837</v>
      </c>
      <c r="F63" s="20" t="n">
        <v>3.39284571</v>
      </c>
      <c r="G63" s="18" t="n">
        <v>372.69033751</v>
      </c>
      <c r="H63" s="20" t="n">
        <v>1.54618231</v>
      </c>
      <c r="I63" s="18" t="s">
        <v>404</v>
      </c>
      <c r="J63" s="20" t="s">
        <v>404</v>
      </c>
      <c r="K63" s="18" t="s">
        <v>404</v>
      </c>
      <c r="L63" s="20" t="s">
        <v>404</v>
      </c>
      <c r="M63" s="18" t="s">
        <v>404</v>
      </c>
      <c r="N63" s="20" t="s">
        <v>404</v>
      </c>
      <c r="O63" s="18" t="s">
        <v>404</v>
      </c>
      <c r="P63" s="20" t="s">
        <v>404</v>
      </c>
      <c r="Q63" s="18" t="n">
        <v>396.57630015</v>
      </c>
      <c r="R63" s="20" t="n">
        <v>5.39340561</v>
      </c>
    </row>
    <row r="64" spans="1:18">
      <c r="A64" s="15" t="s">
        <v>461</v>
      </c>
      <c r="B64" s="17" t="n">
        <v>3634</v>
      </c>
      <c r="C64" s="18">
        <f>(27.0/B64*100)</f>
        <v/>
      </c>
      <c r="D64" s="19" t="n">
        <v>3607</v>
      </c>
      <c r="E64" s="18" t="n">
        <v>457.1344281</v>
      </c>
      <c r="F64" s="20" t="n">
        <v>1.93284573</v>
      </c>
      <c r="G64" s="18" t="n">
        <v>531.70542172</v>
      </c>
      <c r="H64" s="20" t="n">
        <v>2.91367545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419.93905456</v>
      </c>
      <c r="F65" s="20" t="n">
        <v>4.03977289</v>
      </c>
      <c r="G65" s="18" t="n">
        <v>419.3388131</v>
      </c>
      <c r="H65" s="20" t="n">
        <v>4.67626152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409.89026366</v>
      </c>
      <c r="F66" s="20" t="n">
        <v>2.36071264</v>
      </c>
      <c r="G66" s="18" t="n">
        <v>421.49885732</v>
      </c>
      <c r="H66" s="20" t="n">
        <v>1.67986238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393.60195954</v>
      </c>
      <c r="F67" s="20" t="n">
        <v>4.34000125</v>
      </c>
      <c r="G67" s="18" t="n">
        <v>378.22703043</v>
      </c>
      <c r="H67" s="20" t="n">
        <v>3.46539532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379.84229502</v>
      </c>
      <c r="F68" s="20" t="n">
        <v>1.81477212</v>
      </c>
      <c r="G68" s="18" t="n">
        <v>432.75833979</v>
      </c>
      <c r="H68" s="20" t="n">
        <v>1.52008788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449.46869152</v>
      </c>
      <c r="F69" s="20" t="n">
        <v>5.69988146</v>
      </c>
      <c r="G69" s="18" t="n">
        <v>439.76018954</v>
      </c>
      <c r="H69" s="20" t="n">
        <v>5.34526854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492.17333336</v>
      </c>
      <c r="F70" s="20" t="n">
        <v>3.3718759</v>
      </c>
      <c r="G70" s="18" t="n">
        <v>501.89239058</v>
      </c>
      <c r="H70" s="20" t="n">
        <v>6.81674971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557.59148577</v>
      </c>
      <c r="F71" s="20" t="n">
        <v>2.3090909</v>
      </c>
      <c r="G71" s="18" t="n">
        <v>567.26007992</v>
      </c>
      <c r="H71" s="20" t="n">
        <v>2.10246132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544.87534499</v>
      </c>
      <c r="F72" s="20" t="n">
        <v>4.09309723</v>
      </c>
      <c r="G72" s="18" t="n">
        <v>534.4878929499999</v>
      </c>
      <c r="H72" s="20" t="n">
        <v>9.25167699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414.92994466</v>
      </c>
      <c r="F73" s="20" t="n">
        <v>4.81173607</v>
      </c>
      <c r="G73" s="18" t="n">
        <v>415.89495121</v>
      </c>
      <c r="H73" s="20" t="n">
        <v>4.32105861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406.35544459</v>
      </c>
      <c r="F74" s="20" t="n">
        <v>1.56455757</v>
      </c>
      <c r="G74" s="18" t="n">
        <v>443.45796485</v>
      </c>
      <c r="H74" s="20" t="n">
        <v>2.95119633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367.19850103</v>
      </c>
      <c r="F75" s="20" t="n">
        <v>3.49982218</v>
      </c>
      <c r="G75" s="18" t="n">
        <v>371.73006752</v>
      </c>
      <c r="H75" s="20" t="n">
        <v>16.76200356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397.08689481</v>
      </c>
      <c r="F76" s="20" t="n">
        <v>3.53267256</v>
      </c>
      <c r="G76" s="18" t="n">
        <v>461.22960017</v>
      </c>
      <c r="H76" s="20" t="n">
        <v>5.10681531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405.89826755</v>
      </c>
      <c r="F77" s="20" t="n">
        <v>2.60478554</v>
      </c>
      <c r="G77" s="18" t="n">
        <v>476.66475621</v>
      </c>
      <c r="H77" s="20" t="n">
        <v>8.330665209999999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496.96636807</v>
      </c>
      <c r="F78" s="20" t="n">
        <v>5.4010264</v>
      </c>
      <c r="G78" s="18" t="n">
        <v>483.94461898</v>
      </c>
      <c r="H78" s="20" t="n">
        <v>11.37276103</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440.4895095</v>
      </c>
      <c r="F79" s="20" t="n">
        <v>10.29590035</v>
      </c>
      <c r="G79" s="18" t="n">
        <v>482.87721413</v>
      </c>
      <c r="H79" s="20" t="n">
        <v>8.59360575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459.81860418</v>
      </c>
      <c r="F80" s="20" t="n">
        <v>4.54296402</v>
      </c>
      <c r="G80" s="18" t="n">
        <v>459.79325235</v>
      </c>
      <c r="H80" s="20" t="n">
        <v>9.365271419999999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444.78755293</v>
      </c>
      <c r="F81" s="20" t="n">
        <v>3.36214016</v>
      </c>
      <c r="G81" s="18" t="n">
        <v>455.41901072</v>
      </c>
      <c r="H81" s="20" t="n">
        <v>11.7794919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499.06210028</v>
      </c>
      <c r="F7" s="20" t="n">
        <v>2.04104631</v>
      </c>
      <c r="G7" s="18" t="n">
        <v>480.27350713</v>
      </c>
      <c r="H7" s="20" t="n">
        <v>4.13505423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506.42914034</v>
      </c>
      <c r="F8" s="20" t="n">
        <v>5.31462976</v>
      </c>
      <c r="G8" s="18" t="n">
        <v>488.02534209</v>
      </c>
      <c r="H8" s="20" t="n">
        <v>5.32405447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511.90808045</v>
      </c>
      <c r="F9" s="20" t="n">
        <v>3.06312367</v>
      </c>
      <c r="G9" s="18" t="n">
        <v>502.27487716</v>
      </c>
      <c r="H9" s="20" t="n">
        <v>7.05429816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526.19299417</v>
      </c>
      <c r="F10" s="20" t="n">
        <v>4.14400488</v>
      </c>
      <c r="G10" s="18" t="n">
        <v>511.70933925</v>
      </c>
      <c r="H10" s="20" t="n">
        <v>2.77928969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431.76417891</v>
      </c>
      <c r="F11" s="20" t="n">
        <v>3.01608772</v>
      </c>
      <c r="G11" s="18" t="n">
        <v>397.05020693</v>
      </c>
      <c r="H11" s="20" t="n">
        <v>5.40672059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493.83817771</v>
      </c>
      <c r="F12" s="20" t="n">
        <v>3.22251979</v>
      </c>
      <c r="G12" s="18" t="n">
        <v>489.65129179</v>
      </c>
      <c r="H12" s="20" t="n">
        <v>5.1839987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510.30697863</v>
      </c>
      <c r="F13" s="20" t="n">
        <v>2.77999175</v>
      </c>
      <c r="G13" s="18" t="n">
        <v>511.67757332</v>
      </c>
      <c r="H13" s="20" t="n">
        <v>4.47603223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517.27619749</v>
      </c>
      <c r="F14" s="20" t="n">
        <v>3.02594874</v>
      </c>
      <c r="G14" s="18" t="n">
        <v>521.8327563</v>
      </c>
      <c r="H14" s="20" t="n">
        <v>3.14121231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514.95936065</v>
      </c>
      <c r="F15" s="20" t="n">
        <v>4.0084616</v>
      </c>
      <c r="G15" s="18" t="n">
        <v>508.85462035</v>
      </c>
      <c r="H15" s="20" t="n">
        <v>2.89355977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492.55462877</v>
      </c>
      <c r="F16" s="20" t="n">
        <v>3.07407902</v>
      </c>
      <c r="G16" s="18" t="n">
        <v>505.62583122</v>
      </c>
      <c r="H16" s="20" t="n">
        <v>8.711276850000001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548.7944839100001</v>
      </c>
      <c r="F17" s="20" t="n">
        <v>21.37234308</v>
      </c>
      <c r="G17" s="18" t="n">
        <v>503.3862457</v>
      </c>
      <c r="H17" s="20" t="n">
        <v>3.53160234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457.25646266</v>
      </c>
      <c r="F18" s="20" t="n">
        <v>6.98165016</v>
      </c>
      <c r="G18" s="18" t="n">
        <v>452.30591695</v>
      </c>
      <c r="H18" s="20" t="n">
        <v>4.95887998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477.55913121</v>
      </c>
      <c r="F19" s="20" t="n">
        <v>6.42333235</v>
      </c>
      <c r="G19" s="18" t="n">
        <v>476.87090594</v>
      </c>
      <c r="H19" s="20" t="n">
        <v>4.323159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479.09474806</v>
      </c>
      <c r="F20" s="20" t="n">
        <v>2.84833357</v>
      </c>
      <c r="G20" s="18" t="n">
        <v>493.74554342</v>
      </c>
      <c r="H20" s="20" t="n">
        <v>2.67524483</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510.6396969</v>
      </c>
      <c r="F21" s="20" t="n">
        <v>2.28225622</v>
      </c>
      <c r="G21" s="18" t="n">
        <v>485.0776048</v>
      </c>
      <c r="H21" s="20" t="n">
        <v>6.0638605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482.69660308</v>
      </c>
      <c r="F22" s="20" t="n">
        <v>6.95254849</v>
      </c>
      <c r="G22" s="18" t="n">
        <v>458.47958189</v>
      </c>
      <c r="H22" s="20" t="n">
        <v>5.66958034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491.21880536</v>
      </c>
      <c r="F23" s="20" t="n">
        <v>3.76383864</v>
      </c>
      <c r="G23" s="18" t="n">
        <v>500.2956266</v>
      </c>
      <c r="H23" s="20" t="n">
        <v>10.38996238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533.57017941</v>
      </c>
      <c r="F24" s="20" t="n">
        <v>5.35551298</v>
      </c>
      <c r="G24" s="18" t="n">
        <v>531.4926729</v>
      </c>
      <c r="H24" s="20" t="n">
        <v>3.68930743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534.83251374</v>
      </c>
      <c r="F25" s="20" t="n">
        <v>7.19545279</v>
      </c>
      <c r="G25" s="18" t="n">
        <v>518.40116476</v>
      </c>
      <c r="H25" s="20" t="n">
        <v>4.82614977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479.02609563</v>
      </c>
      <c r="F26" s="20" t="n">
        <v>2.49785911</v>
      </c>
      <c r="G26" s="18" t="n">
        <v>489.50377548</v>
      </c>
      <c r="H26" s="20" t="n">
        <v>3.27543189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487.33103531</v>
      </c>
      <c r="F27" s="20" t="n">
        <v>1.29315268</v>
      </c>
      <c r="G27" s="18" t="n">
        <v>465.47439104</v>
      </c>
      <c r="H27" s="20" t="n">
        <v>4.39843561</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408.96894612</v>
      </c>
      <c r="F28" s="20" t="n">
        <v>3.050099</v>
      </c>
      <c r="G28" s="18" t="n">
        <v>406.14949116</v>
      </c>
      <c r="H28" s="20" t="n">
        <v>4.06613554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513.4412761999999</v>
      </c>
      <c r="F29" s="20" t="n">
        <v>4.14609478</v>
      </c>
      <c r="G29" s="18" t="n">
        <v>639.2470012700001</v>
      </c>
      <c r="H29" s="20" t="n">
        <v>13.09299424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500.27982166</v>
      </c>
      <c r="F31" s="20" t="n">
        <v>2.89011168</v>
      </c>
      <c r="G31" s="18" t="n">
        <v>503.13391595</v>
      </c>
      <c r="H31" s="20" t="n">
        <v>3.52176602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528.00354018</v>
      </c>
      <c r="F32" s="20" t="n">
        <v>7.55835989</v>
      </c>
      <c r="G32" s="18" t="n">
        <v>500.89050352</v>
      </c>
      <c r="H32" s="20" t="n">
        <v>2.48683759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492.70333858</v>
      </c>
      <c r="F33" s="20" t="n">
        <v>2.52230941</v>
      </c>
      <c r="G33" s="18" t="n">
        <v>476.10417697</v>
      </c>
      <c r="H33" s="20" t="n">
        <v>9.919134290000001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471.78343666</v>
      </c>
      <c r="F34" s="20" t="n">
        <v>4.28353599</v>
      </c>
      <c r="G34" s="18" t="n">
        <v>480.09247109</v>
      </c>
      <c r="H34" s="20" t="n">
        <v>6.01306444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513.78888535</v>
      </c>
      <c r="F35" s="20" t="n">
        <v>1.31390511</v>
      </c>
      <c r="G35" s="18" t="n">
        <v>471.45582632</v>
      </c>
      <c r="H35" s="20" t="n">
        <v>7.95357121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486.73141261</v>
      </c>
      <c r="F36" s="20" t="n">
        <v>2.50143573</v>
      </c>
      <c r="G36" s="18" t="n">
        <v>482.81529085</v>
      </c>
      <c r="H36" s="20" t="n">
        <v>5.22828916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499.77563756</v>
      </c>
      <c r="F37" s="20" t="n">
        <v>5.02905796</v>
      </c>
      <c r="G37" s="18" t="n">
        <v>486.37154026</v>
      </c>
      <c r="H37" s="20" t="n">
        <v>3.88008535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509.89015017</v>
      </c>
      <c r="F38" s="20" t="n">
        <v>5.3945984</v>
      </c>
      <c r="G38" s="18" t="n">
        <v>532.02374888</v>
      </c>
      <c r="H38" s="20" t="n">
        <v>5.07949646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420.36936193</v>
      </c>
      <c r="F39" s="20" t="n">
        <v>4.1145318</v>
      </c>
      <c r="G39" s="18" t="n">
        <v>421.96973114</v>
      </c>
      <c r="H39" s="20" t="n">
        <v>26.52071178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497.26448589</v>
      </c>
      <c r="F40" s="20" t="n">
        <v>3.73013806</v>
      </c>
      <c r="G40" s="18" t="n">
        <v>477.99885051</v>
      </c>
      <c r="H40" s="20" t="n">
        <v>5.464971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471.5883055</v>
      </c>
      <c r="F41" s="20" t="n">
        <v>4.38083314</v>
      </c>
      <c r="G41" s="18" t="n">
        <v>468.74282173</v>
      </c>
      <c r="H41" s="20" t="n">
        <v>5.32676476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418.27604529</v>
      </c>
      <c r="F44" s="20" t="n">
        <v>4.53376759</v>
      </c>
      <c r="G44" s="18" t="n">
        <v>403.34717577</v>
      </c>
      <c r="H44" s="20" t="n">
        <v>5.37401666</v>
      </c>
      <c r="I44" s="18" t="s">
        <v>404</v>
      </c>
      <c r="J44" s="20" t="s">
        <v>404</v>
      </c>
      <c r="K44" s="18" t="s">
        <v>404</v>
      </c>
      <c r="L44" s="20" t="s">
        <v>404</v>
      </c>
      <c r="M44" s="18" t="s">
        <v>404</v>
      </c>
      <c r="N44" s="20" t="s">
        <v>404</v>
      </c>
      <c r="O44" s="18" t="s">
        <v>404</v>
      </c>
      <c r="P44" s="20" t="s">
        <v>404</v>
      </c>
      <c r="Q44" s="18" t="n">
        <v>389.21718213</v>
      </c>
      <c r="R44" s="20" t="n">
        <v>18.19790876</v>
      </c>
    </row>
    <row r="45" spans="1:18">
      <c r="A45" s="15" t="s">
        <v>442</v>
      </c>
      <c r="B45" s="17" t="n">
        <v>5519</v>
      </c>
      <c r="C45" s="18">
        <f>(0.0/B45*100)</f>
        <v/>
      </c>
      <c r="D45" s="19" t="n">
        <v>5519</v>
      </c>
      <c r="E45" s="18" t="n">
        <v>359.9208532</v>
      </c>
      <c r="F45" s="20" t="n">
        <v>3.33398585</v>
      </c>
      <c r="G45" s="18" t="n">
        <v>357.93029205</v>
      </c>
      <c r="H45" s="20" t="n">
        <v>10.30520624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402.56680397</v>
      </c>
      <c r="F46" s="20" t="n">
        <v>5.85274212</v>
      </c>
      <c r="G46" s="18" t="n">
        <v>369.25280464</v>
      </c>
      <c r="H46" s="20" t="n">
        <v>3.49904418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440.39471662</v>
      </c>
      <c r="F47" s="20" t="n">
        <v>4.77704678</v>
      </c>
      <c r="G47" s="18" t="n">
        <v>444.15455603</v>
      </c>
      <c r="H47" s="20" t="n">
        <v>11.24346635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527.61886551</v>
      </c>
      <c r="F48" s="20" t="n">
        <v>10.43944055</v>
      </c>
      <c r="G48" s="18" t="n">
        <v>534.34757806</v>
      </c>
      <c r="H48" s="20" t="n">
        <v>6.91674442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417.98313535</v>
      </c>
      <c r="F49" s="20" t="n">
        <v>5.38945686</v>
      </c>
      <c r="G49" s="18" t="n">
        <v>403.5262798</v>
      </c>
      <c r="H49" s="20" t="n">
        <v>4.40929031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393.27469226</v>
      </c>
      <c r="F50" s="20" t="n">
        <v>2.76200029</v>
      </c>
      <c r="G50" s="18" t="n">
        <v>376.35726175</v>
      </c>
      <c r="H50" s="20" t="n">
        <v>8.15250064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400.07276718</v>
      </c>
      <c r="F51" s="20" t="n">
        <v>2.56290967</v>
      </c>
      <c r="G51" s="18" t="n">
        <v>403.77828375</v>
      </c>
      <c r="H51" s="20" t="n">
        <v>12.60111116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465.81312445</v>
      </c>
      <c r="F52" s="20" t="n">
        <v>7.57907252</v>
      </c>
      <c r="G52" s="18" t="n">
        <v>463.13988686</v>
      </c>
      <c r="H52" s="20" t="n">
        <v>4.08608137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327.79689311</v>
      </c>
      <c r="F54" s="20" t="n">
        <v>2.83366207</v>
      </c>
      <c r="G54" s="18" t="n">
        <v>304.39806503</v>
      </c>
      <c r="H54" s="20" t="n">
        <v>11.01757829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403.74900756</v>
      </c>
      <c r="F55" s="20" t="n">
        <v>2.81997487</v>
      </c>
      <c r="G55" s="18" t="s">
        <v>404</v>
      </c>
      <c r="H55" s="20" t="s">
        <v>404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383.27646245</v>
      </c>
      <c r="F57" s="20" t="n">
        <v>3.88052869</v>
      </c>
      <c r="G57" s="18" t="n">
        <v>412.46682048</v>
      </c>
      <c r="H57" s="20" t="n">
        <v>14.02002119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380.57959204</v>
      </c>
      <c r="F58" s="20" t="n">
        <v>2.64595169</v>
      </c>
      <c r="G58" s="18" t="n">
        <v>376.96716892</v>
      </c>
      <c r="H58" s="20" t="n">
        <v>10.5457037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353.93399319</v>
      </c>
      <c r="F59" s="20" t="n">
        <v>2.77286264</v>
      </c>
      <c r="G59" s="18" t="n">
        <v>366.93630202</v>
      </c>
      <c r="H59" s="20" t="n">
        <v>2.14635168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397.60489463</v>
      </c>
      <c r="F60" s="20" t="n">
        <v>4.1183369</v>
      </c>
      <c r="G60" s="18" t="n">
        <v>386.94626325</v>
      </c>
      <c r="H60" s="20" t="n">
        <v>15.91153839</v>
      </c>
      <c r="I60" s="18" t="s">
        <v>404</v>
      </c>
      <c r="J60" s="20" t="s">
        <v>404</v>
      </c>
      <c r="K60" s="18" t="s">
        <v>404</v>
      </c>
      <c r="L60" s="20" t="s">
        <v>404</v>
      </c>
      <c r="M60" s="18" t="s">
        <v>404</v>
      </c>
      <c r="N60" s="20" t="s">
        <v>404</v>
      </c>
      <c r="O60" s="18" t="s">
        <v>404</v>
      </c>
      <c r="P60" s="20" t="s">
        <v>404</v>
      </c>
      <c r="Q60" s="18" t="n">
        <v>333.75058334</v>
      </c>
      <c r="R60" s="20" t="n">
        <v>25.64724979</v>
      </c>
    </row>
    <row r="61" spans="1:18">
      <c r="A61" s="15" t="s">
        <v>458</v>
      </c>
      <c r="B61" s="17" t="n">
        <v>6525</v>
      </c>
      <c r="C61" s="18">
        <f>(0.0/B61*100)</f>
        <v/>
      </c>
      <c r="D61" s="19" t="n">
        <v>6525</v>
      </c>
      <c r="E61" s="18" t="n">
        <v>481.51675411</v>
      </c>
      <c r="F61" s="20" t="n">
        <v>3.22107023</v>
      </c>
      <c r="G61" s="18" t="n">
        <v>473.52470617</v>
      </c>
      <c r="H61" s="20" t="n">
        <v>3.80134648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544.11059819</v>
      </c>
      <c r="F62" s="20" t="n">
        <v>1.23770706</v>
      </c>
      <c r="G62" s="18" t="n">
        <v>542.11863018</v>
      </c>
      <c r="H62" s="20" t="n">
        <v>3.05187515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364.65032254</v>
      </c>
      <c r="F63" s="20" t="n">
        <v>2.36614718</v>
      </c>
      <c r="G63" s="18" t="n">
        <v>371.59440685</v>
      </c>
      <c r="H63" s="20" t="n">
        <v>1.79438642</v>
      </c>
      <c r="I63" s="18" t="s">
        <v>404</v>
      </c>
      <c r="J63" s="20" t="s">
        <v>404</v>
      </c>
      <c r="K63" s="18" t="s">
        <v>404</v>
      </c>
      <c r="L63" s="20" t="s">
        <v>404</v>
      </c>
      <c r="M63" s="18" t="s">
        <v>404</v>
      </c>
      <c r="N63" s="20" t="s">
        <v>404</v>
      </c>
      <c r="O63" s="18" t="s">
        <v>404</v>
      </c>
      <c r="P63" s="20" t="s">
        <v>404</v>
      </c>
      <c r="Q63" s="18" t="n">
        <v>396.57630015</v>
      </c>
      <c r="R63" s="20" t="n">
        <v>5.39340561</v>
      </c>
    </row>
    <row r="64" spans="1:18">
      <c r="A64" s="15" t="s">
        <v>461</v>
      </c>
      <c r="B64" s="17" t="n">
        <v>3634</v>
      </c>
      <c r="C64" s="18">
        <f>(27.0/B64*100)</f>
        <v/>
      </c>
      <c r="D64" s="19" t="n">
        <v>3607</v>
      </c>
      <c r="E64" s="18" t="n">
        <v>481.54221461</v>
      </c>
      <c r="F64" s="20" t="n">
        <v>2.01424254</v>
      </c>
      <c r="G64" s="18" t="n">
        <v>470.33112669</v>
      </c>
      <c r="H64" s="20" t="n">
        <v>3.29160978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414.46780691</v>
      </c>
      <c r="F65" s="20" t="n">
        <v>3.06112407</v>
      </c>
      <c r="G65" s="18" t="n">
        <v>430.41123966</v>
      </c>
      <c r="H65" s="20" t="n">
        <v>6.4168436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417.0591052</v>
      </c>
      <c r="F66" s="20" t="n">
        <v>1.53574745</v>
      </c>
      <c r="G66" s="18" t="n">
        <v>431.14168126</v>
      </c>
      <c r="H66" s="20" t="n">
        <v>5.91408806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389.9937391</v>
      </c>
      <c r="F67" s="20" t="n">
        <v>3.01172794</v>
      </c>
      <c r="G67" s="18" t="n">
        <v>370.65247741</v>
      </c>
      <c r="H67" s="20" t="n">
        <v>6.58428567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402.58557505</v>
      </c>
      <c r="F68" s="20" t="n">
        <v>1.38438199</v>
      </c>
      <c r="G68" s="18" t="n">
        <v>400.7319129</v>
      </c>
      <c r="H68" s="20" t="n">
        <v>2.5286364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442.13562767</v>
      </c>
      <c r="F69" s="20" t="n">
        <v>4.39569613</v>
      </c>
      <c r="G69" s="18" t="n">
        <v>453.61485289</v>
      </c>
      <c r="H69" s="20" t="n">
        <v>11.35056651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495.48965161</v>
      </c>
      <c r="F70" s="20" t="n">
        <v>5.33141136</v>
      </c>
      <c r="G70" s="18" t="n">
        <v>493.62275763</v>
      </c>
      <c r="H70" s="20" t="n">
        <v>3.78443705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538.62951492</v>
      </c>
      <c r="F72" s="20" t="n">
        <v>3.80831704</v>
      </c>
      <c r="G72" s="18" t="n">
        <v>549.72754912</v>
      </c>
      <c r="H72" s="20" t="n">
        <v>5.59642513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413.27897564</v>
      </c>
      <c r="F73" s="20" t="n">
        <v>3.09044616</v>
      </c>
      <c r="G73" s="18" t="n">
        <v>433.99744667</v>
      </c>
      <c r="H73" s="20" t="n">
        <v>10.27079655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417.44969232</v>
      </c>
      <c r="F74" s="20" t="n">
        <v>1.45185039</v>
      </c>
      <c r="G74" s="18" t="n">
        <v>375.32071138</v>
      </c>
      <c r="H74" s="20" t="n">
        <v>6.45319255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365.99832593</v>
      </c>
      <c r="F75" s="20" t="n">
        <v>3.49601387</v>
      </c>
      <c r="G75" s="18" t="n">
        <v>372.20762145</v>
      </c>
      <c r="H75" s="20" t="n">
        <v>10.64743712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436.94938671</v>
      </c>
      <c r="F76" s="20" t="n">
        <v>2.92761235</v>
      </c>
      <c r="G76" s="18" t="n">
        <v>393.81847069</v>
      </c>
      <c r="H76" s="20" t="n">
        <v>7.04759214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419.07231637</v>
      </c>
      <c r="F77" s="20" t="n">
        <v>2.59017622</v>
      </c>
      <c r="G77" s="18" t="n">
        <v>386.01740848</v>
      </c>
      <c r="H77" s="20" t="n">
        <v>16.57705727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492.27925896</v>
      </c>
      <c r="F78" s="20" t="n">
        <v>7.20995802</v>
      </c>
      <c r="G78" s="18" t="n">
        <v>497.07189763</v>
      </c>
      <c r="H78" s="20" t="n">
        <v>5.74152346</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483.55487409</v>
      </c>
      <c r="F79" s="20" t="n">
        <v>8.17205453</v>
      </c>
      <c r="G79" s="18" t="n">
        <v>423.64127316</v>
      </c>
      <c r="H79" s="20" t="n">
        <v>12.44437037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456.19773436</v>
      </c>
      <c r="F80" s="20" t="n">
        <v>7.43760897</v>
      </c>
      <c r="G80" s="18" t="n">
        <v>461.13399511</v>
      </c>
      <c r="H80" s="20" t="n">
        <v>5.29331562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446.94113766</v>
      </c>
      <c r="F81" s="20" t="n">
        <v>3.47354459</v>
      </c>
      <c r="G81" s="18" t="n">
        <v>437.10952701</v>
      </c>
      <c r="H81" s="20" t="n">
        <v>11.81303392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495.18170002</v>
      </c>
      <c r="F7" s="20" t="n">
        <v>1.67128543</v>
      </c>
      <c r="G7" s="18" t="n">
        <v>460.90618033</v>
      </c>
      <c r="H7" s="20" t="n">
        <v>13.80827387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482.53473865</v>
      </c>
      <c r="F8" s="20" t="n">
        <v>4.94907804</v>
      </c>
      <c r="G8" s="18" t="n">
        <v>516.80786232</v>
      </c>
      <c r="H8" s="20" t="n">
        <v>5.80991831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511.60454806</v>
      </c>
      <c r="F9" s="20" t="n">
        <v>3.03377998</v>
      </c>
      <c r="G9" s="18" t="n">
        <v>498.23501715</v>
      </c>
      <c r="H9" s="20" t="n">
        <v>7.91557867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517.87910534</v>
      </c>
      <c r="F10" s="20" t="n">
        <v>2.73450818</v>
      </c>
      <c r="G10" s="18" t="n">
        <v>508.93017784</v>
      </c>
      <c r="H10" s="20" t="n">
        <v>5.93929774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423.42606712</v>
      </c>
      <c r="F11" s="20" t="n">
        <v>2.65446783</v>
      </c>
      <c r="G11" s="18" t="n">
        <v>414.64583666</v>
      </c>
      <c r="H11" s="20" t="n">
        <v>19.2477263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492.37599292</v>
      </c>
      <c r="F12" s="20" t="n">
        <v>2.69473528</v>
      </c>
      <c r="G12" s="18" t="n">
        <v>492.90196329</v>
      </c>
      <c r="H12" s="20" t="n">
        <v>9.59335963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510.5029039</v>
      </c>
      <c r="F13" s="20" t="n">
        <v>2.49853087</v>
      </c>
      <c r="G13" s="18" t="n">
        <v>515.82741384</v>
      </c>
      <c r="H13" s="20" t="n">
        <v>14.51403785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519.76354325</v>
      </c>
      <c r="F14" s="20" t="n">
        <v>2.18831056</v>
      </c>
      <c r="G14" s="18" t="n">
        <v>517.0278693400001</v>
      </c>
      <c r="H14" s="20" t="n">
        <v>7.9041389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510.95551149</v>
      </c>
      <c r="F15" s="20" t="n">
        <v>2.31090908</v>
      </c>
      <c r="G15" s="18" t="n">
        <v>552.17589897</v>
      </c>
      <c r="H15" s="20" t="n">
        <v>10.67616207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494.71571237</v>
      </c>
      <c r="F16" s="20" t="n">
        <v>2.89000534</v>
      </c>
      <c r="G16" s="18" t="n">
        <v>497.28414399</v>
      </c>
      <c r="H16" s="20" t="n">
        <v>11.15129497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454.86672681</v>
      </c>
      <c r="F18" s="20" t="n">
        <v>4.35150135</v>
      </c>
      <c r="G18" s="18" t="n">
        <v>445.94365522</v>
      </c>
      <c r="H18" s="20" t="n">
        <v>10.66961661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476.13396191</v>
      </c>
      <c r="F19" s="20" t="n">
        <v>3.49208938</v>
      </c>
      <c r="G19" s="18" t="n">
        <v>484.91062815</v>
      </c>
      <c r="H19" s="20" t="n">
        <v>13.70353091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488.23987848</v>
      </c>
      <c r="F20" s="20" t="n">
        <v>1.97167624</v>
      </c>
      <c r="G20" s="18" t="s">
        <v>404</v>
      </c>
      <c r="H20" s="20" t="s">
        <v>404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506.23313523</v>
      </c>
      <c r="F21" s="20" t="n">
        <v>2.34841234</v>
      </c>
      <c r="G21" s="18" t="n">
        <v>496.07914182</v>
      </c>
      <c r="H21" s="20" t="n">
        <v>7.62149217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480.49210126</v>
      </c>
      <c r="F22" s="20" t="n">
        <v>6.41121813</v>
      </c>
      <c r="G22" s="18" t="n">
        <v>454.40810885</v>
      </c>
      <c r="H22" s="20" t="n">
        <v>7.13916523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484.61654558</v>
      </c>
      <c r="F23" s="20" t="n">
        <v>7.21655323</v>
      </c>
      <c r="G23" s="18" t="n">
        <v>494.86165818</v>
      </c>
      <c r="H23" s="20" t="n">
        <v>4.71462291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532.4398722</v>
      </c>
      <c r="F24" s="20" t="n">
        <v>3.00001481</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523.02802877</v>
      </c>
      <c r="F25" s="20" t="n">
        <v>3.95228984</v>
      </c>
      <c r="G25" s="18" t="n">
        <v>532.17446293</v>
      </c>
      <c r="H25" s="20" t="n">
        <v>13.19079358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481.49618294</v>
      </c>
      <c r="F26" s="20" t="n">
        <v>2.03544554</v>
      </c>
      <c r="G26" s="18" t="n">
        <v>492.78319282</v>
      </c>
      <c r="H26" s="20" t="n">
        <v>5.61767244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468.62030801</v>
      </c>
      <c r="F27" s="20" t="n">
        <v>1.73555557</v>
      </c>
      <c r="G27" s="18" t="n">
        <v>496.13636712</v>
      </c>
      <c r="H27" s="20" t="n">
        <v>1.54007225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411.79900093</v>
      </c>
      <c r="F28" s="20" t="n">
        <v>2.75613471</v>
      </c>
      <c r="G28" s="18" t="n">
        <v>390.93424701</v>
      </c>
      <c r="H28" s="20" t="n">
        <v>6.8407966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514.98234489</v>
      </c>
      <c r="F29" s="20" t="n">
        <v>4.24106394</v>
      </c>
      <c r="G29" s="18" t="n">
        <v>475.81587758</v>
      </c>
      <c r="H29" s="20" t="n">
        <v>9.392129690000001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497.82750063</v>
      </c>
      <c r="F30" s="20" t="n">
        <v>2.78226608</v>
      </c>
      <c r="G30" s="18" t="n">
        <v>484.99100509</v>
      </c>
      <c r="H30" s="20" t="n">
        <v>11.60466705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501.60260615</v>
      </c>
      <c r="F31" s="20" t="n">
        <v>2.17799469</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504.36501407</v>
      </c>
      <c r="F32" s="20" t="n">
        <v>2.47987297</v>
      </c>
      <c r="G32" s="18" t="n">
        <v>506.77484873</v>
      </c>
      <c r="H32" s="20" t="n">
        <v>12.87020886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491.97849548</v>
      </c>
      <c r="F33" s="20" t="n">
        <v>3.02773394</v>
      </c>
      <c r="G33" s="18" t="n">
        <v>489.73309321</v>
      </c>
      <c r="H33" s="20" t="n">
        <v>5.40097847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474.27729211</v>
      </c>
      <c r="F34" s="20" t="n">
        <v>3.3523798</v>
      </c>
      <c r="G34" s="18" t="n">
        <v>479.36379262</v>
      </c>
      <c r="H34" s="20" t="n">
        <v>8.427339529999999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507.24348587</v>
      </c>
      <c r="F35" s="20" t="n">
        <v>2.19531725</v>
      </c>
      <c r="G35" s="18" t="n">
        <v>514.39065672</v>
      </c>
      <c r="H35" s="20" t="n">
        <v>1.50426658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486.52847277</v>
      </c>
      <c r="F36" s="20" t="n">
        <v>2.08140061</v>
      </c>
      <c r="G36" s="18" t="n">
        <v>448.61650209</v>
      </c>
      <c r="H36" s="20" t="n">
        <v>12.19846473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494.08095833</v>
      </c>
      <c r="F37" s="20" t="n">
        <v>3.19021808</v>
      </c>
      <c r="G37" s="18" t="n">
        <v>463.2239144</v>
      </c>
      <c r="H37" s="20" t="n">
        <v>7.83785758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521.17718154</v>
      </c>
      <c r="F38" s="20" t="n">
        <v>3.06105615</v>
      </c>
      <c r="G38" s="18" t="n">
        <v>473.93751618</v>
      </c>
      <c r="H38" s="20" t="n">
        <v>7.2620406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427.28415892</v>
      </c>
      <c r="F39" s="20" t="n">
        <v>5.74671233</v>
      </c>
      <c r="G39" s="18" t="n">
        <v>412.6521451</v>
      </c>
      <c r="H39" s="20" t="n">
        <v>7.76889692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493.38357406</v>
      </c>
      <c r="F40" s="20" t="n">
        <v>3.32958625</v>
      </c>
      <c r="G40" s="18" t="n">
        <v>495.47627152</v>
      </c>
      <c r="H40" s="20" t="n">
        <v>13.77779554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470.13947406</v>
      </c>
      <c r="F41" s="20" t="n">
        <v>3.20091239</v>
      </c>
      <c r="G41" s="18" t="n">
        <v>476.88887707</v>
      </c>
      <c r="H41" s="20" t="n">
        <v>14.6461257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414.49152557</v>
      </c>
      <c r="F44" s="20" t="n">
        <v>3.76862335</v>
      </c>
      <c r="G44" s="18" t="n">
        <v>407.99084902</v>
      </c>
      <c r="H44" s="20" t="n">
        <v>8.54199371</v>
      </c>
      <c r="I44" s="18" t="s">
        <v>404</v>
      </c>
      <c r="J44" s="20" t="s">
        <v>404</v>
      </c>
      <c r="K44" s="18" t="s">
        <v>404</v>
      </c>
      <c r="L44" s="20" t="s">
        <v>404</v>
      </c>
      <c r="M44" s="18" t="s">
        <v>404</v>
      </c>
      <c r="N44" s="20" t="s">
        <v>404</v>
      </c>
      <c r="O44" s="18" t="s">
        <v>404</v>
      </c>
      <c r="P44" s="20" t="s">
        <v>404</v>
      </c>
      <c r="Q44" s="18" t="n">
        <v>389.21718213</v>
      </c>
      <c r="R44" s="20" t="n">
        <v>18.19790876</v>
      </c>
    </row>
    <row r="45" spans="1:18">
      <c r="A45" s="15" t="s">
        <v>442</v>
      </c>
      <c r="B45" s="17" t="n">
        <v>5519</v>
      </c>
      <c r="C45" s="18">
        <f>(0.0/B45*100)</f>
        <v/>
      </c>
      <c r="D45" s="19" t="n">
        <v>5519</v>
      </c>
      <c r="E45" s="18" t="n">
        <v>353.77374865</v>
      </c>
      <c r="F45" s="20" t="n">
        <v>3.18552418</v>
      </c>
      <c r="G45" s="18" t="n">
        <v>381.13733814</v>
      </c>
      <c r="H45" s="20" t="n">
        <v>8.18580502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382.86573538</v>
      </c>
      <c r="F46" s="20" t="n">
        <v>3.57714095</v>
      </c>
      <c r="G46" s="18" t="n">
        <v>371.00940074</v>
      </c>
      <c r="H46" s="20" t="n">
        <v>7.82337339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450.32011359</v>
      </c>
      <c r="F47" s="20" t="n">
        <v>6.26534972</v>
      </c>
      <c r="G47" s="18" t="n">
        <v>430.96484059</v>
      </c>
      <c r="H47" s="20" t="n">
        <v>6.90345768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530.96798741</v>
      </c>
      <c r="F48" s="20" t="n">
        <v>4.95252997</v>
      </c>
      <c r="G48" s="18" t="n">
        <v>555.80412191</v>
      </c>
      <c r="H48" s="20" t="n">
        <v>25.59324426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408.41362225</v>
      </c>
      <c r="F49" s="20" t="n">
        <v>3.28905375</v>
      </c>
      <c r="G49" s="18" t="n">
        <v>414.02704339</v>
      </c>
      <c r="H49" s="20" t="n">
        <v>13.47943871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393.95797714</v>
      </c>
      <c r="F50" s="20" t="n">
        <v>3.06857587</v>
      </c>
      <c r="G50" s="18" t="n">
        <v>385.92764623</v>
      </c>
      <c r="H50" s="20" t="n">
        <v>5.3353293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398.71050697</v>
      </c>
      <c r="F51" s="20" t="n">
        <v>3.14328733</v>
      </c>
      <c r="G51" s="18" t="n">
        <v>405.73599476</v>
      </c>
      <c r="H51" s="20" t="n">
        <v>6.14206428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461.35259564</v>
      </c>
      <c r="F52" s="20" t="n">
        <v>4.04126995</v>
      </c>
      <c r="G52" s="18" t="n">
        <v>469.91257436</v>
      </c>
      <c r="H52" s="20" t="n">
        <v>6.48722731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448.05386342</v>
      </c>
      <c r="F53" s="20" t="n">
        <v>2.30806551</v>
      </c>
      <c r="G53" s="18" t="n">
        <v>430.84521042</v>
      </c>
      <c r="H53" s="20" t="n">
        <v>1.92484635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333.08772421</v>
      </c>
      <c r="F54" s="20" t="n">
        <v>3.47001455</v>
      </c>
      <c r="G54" s="18" t="n">
        <v>309.10752465</v>
      </c>
      <c r="H54" s="20" t="n">
        <v>5.37697022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404.20199704</v>
      </c>
      <c r="F55" s="20" t="n">
        <v>2.77245407</v>
      </c>
      <c r="G55" s="18" t="n">
        <v>381.78273555</v>
      </c>
      <c r="H55" s="20" t="n">
        <v>25.91173362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546.3213074400001</v>
      </c>
      <c r="F56" s="20" t="n">
        <v>3.31477382</v>
      </c>
      <c r="G56" s="18" t="n">
        <v>563.6452015900001</v>
      </c>
      <c r="H56" s="20" t="n">
        <v>12.65783383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385.52967266</v>
      </c>
      <c r="F57" s="20" t="n">
        <v>3.2551558</v>
      </c>
      <c r="G57" s="18" t="n">
        <v>444.36583064</v>
      </c>
      <c r="H57" s="20" t="n">
        <v>26.31166235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381.28524094</v>
      </c>
      <c r="F58" s="20" t="n">
        <v>3.23265867</v>
      </c>
      <c r="G58" s="18" t="n">
        <v>376.15826716</v>
      </c>
      <c r="H58" s="20" t="n">
        <v>7.34079638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363.22035599</v>
      </c>
      <c r="F59" s="20" t="n">
        <v>1.88430193</v>
      </c>
      <c r="G59" s="18" t="n">
        <v>350.3143281</v>
      </c>
      <c r="H59" s="20" t="n">
        <v>3.78469309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400.82285432</v>
      </c>
      <c r="F60" s="20" t="n">
        <v>4.29761382</v>
      </c>
      <c r="G60" s="18" t="n">
        <v>372.43999938</v>
      </c>
      <c r="H60" s="20" t="n">
        <v>9.80756328</v>
      </c>
      <c r="I60" s="18" t="s">
        <v>404</v>
      </c>
      <c r="J60" s="20" t="s">
        <v>404</v>
      </c>
      <c r="K60" s="18" t="s">
        <v>404</v>
      </c>
      <c r="L60" s="20" t="s">
        <v>404</v>
      </c>
      <c r="M60" s="18" t="s">
        <v>404</v>
      </c>
      <c r="N60" s="20" t="s">
        <v>404</v>
      </c>
      <c r="O60" s="18" t="s">
        <v>404</v>
      </c>
      <c r="P60" s="20" t="s">
        <v>404</v>
      </c>
      <c r="Q60" s="18" t="n">
        <v>333.75058334</v>
      </c>
      <c r="R60" s="20" t="n">
        <v>25.64724979</v>
      </c>
    </row>
    <row r="61" spans="1:18">
      <c r="A61" s="15" t="s">
        <v>458</v>
      </c>
      <c r="B61" s="17" t="n">
        <v>6525</v>
      </c>
      <c r="C61" s="18">
        <f>(0.0/B61*100)</f>
        <v/>
      </c>
      <c r="D61" s="19" t="n">
        <v>6525</v>
      </c>
      <c r="E61" s="18" t="n">
        <v>478.17648437</v>
      </c>
      <c r="F61" s="20" t="n">
        <v>2.92189772</v>
      </c>
      <c r="G61" s="18" t="n">
        <v>479.24276944</v>
      </c>
      <c r="H61" s="20" t="n">
        <v>5.15938681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543.99102944</v>
      </c>
      <c r="F62" s="20" t="n">
        <v>1.11129788</v>
      </c>
      <c r="G62" s="18" t="n">
        <v>497.32937792</v>
      </c>
      <c r="H62" s="20" t="n">
        <v>18.25733077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360.76910289</v>
      </c>
      <c r="F63" s="20" t="n">
        <v>1.92715609</v>
      </c>
      <c r="G63" s="18" t="n">
        <v>377.47897844</v>
      </c>
      <c r="H63" s="20" t="n">
        <v>1.90141642</v>
      </c>
      <c r="I63" s="18" t="s">
        <v>404</v>
      </c>
      <c r="J63" s="20" t="s">
        <v>404</v>
      </c>
      <c r="K63" s="18" t="s">
        <v>404</v>
      </c>
      <c r="L63" s="20" t="s">
        <v>404</v>
      </c>
      <c r="M63" s="18" t="s">
        <v>404</v>
      </c>
      <c r="N63" s="20" t="s">
        <v>404</v>
      </c>
      <c r="O63" s="18" t="s">
        <v>404</v>
      </c>
      <c r="P63" s="20" t="s">
        <v>404</v>
      </c>
      <c r="Q63" s="18" t="n">
        <v>396.57630015</v>
      </c>
      <c r="R63" s="20" t="n">
        <v>5.39340561</v>
      </c>
    </row>
    <row r="64" spans="1:18">
      <c r="A64" s="15" t="s">
        <v>461</v>
      </c>
      <c r="B64" s="17" t="n">
        <v>3634</v>
      </c>
      <c r="C64" s="18">
        <f>(27.0/B64*100)</f>
        <v/>
      </c>
      <c r="D64" s="19" t="n">
        <v>3607</v>
      </c>
      <c r="E64" s="18" t="n">
        <v>507.44174974</v>
      </c>
      <c r="F64" s="20" t="n">
        <v>2.03506723</v>
      </c>
      <c r="G64" s="18" t="n">
        <v>429.97388085</v>
      </c>
      <c r="H64" s="20" t="n">
        <v>2.83714058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426.2741647</v>
      </c>
      <c r="F65" s="20" t="n">
        <v>3.58342194</v>
      </c>
      <c r="G65" s="18" t="n">
        <v>409.14202242</v>
      </c>
      <c r="H65" s="20" t="n">
        <v>4.99413488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407.440227</v>
      </c>
      <c r="F66" s="20" t="n">
        <v>1.90810366</v>
      </c>
      <c r="G66" s="18" t="n">
        <v>426.67445672</v>
      </c>
      <c r="H66" s="20" t="n">
        <v>2.08337696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388.98547438</v>
      </c>
      <c r="F67" s="20" t="n">
        <v>2.95825058</v>
      </c>
      <c r="G67" s="18" t="n">
        <v>372.76032405</v>
      </c>
      <c r="H67" s="20" t="n">
        <v>6.90362658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434.73352224</v>
      </c>
      <c r="F68" s="20" t="n">
        <v>1.3207413</v>
      </c>
      <c r="G68" s="18" t="n">
        <v>365.45270514</v>
      </c>
      <c r="H68" s="20" t="n">
        <v>1.91885486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439.25108737</v>
      </c>
      <c r="F69" s="20" t="n">
        <v>4.87859282</v>
      </c>
      <c r="G69" s="18" t="n">
        <v>451.98302017</v>
      </c>
      <c r="H69" s="20" t="n">
        <v>7.73740978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494.54612791</v>
      </c>
      <c r="F70" s="20" t="n">
        <v>3.2016551</v>
      </c>
      <c r="G70" s="18" t="n">
        <v>491.21675008</v>
      </c>
      <c r="H70" s="20" t="n">
        <v>8.71020657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560.8261856300001</v>
      </c>
      <c r="F71" s="20" t="n">
        <v>1.8231583</v>
      </c>
      <c r="G71" s="18" t="n">
        <v>569.68510242</v>
      </c>
      <c r="H71" s="20" t="n">
        <v>2.09120963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539.5488729</v>
      </c>
      <c r="F72" s="20" t="n">
        <v>3.31132776</v>
      </c>
      <c r="G72" s="18" t="n">
        <v>559.85494098</v>
      </c>
      <c r="H72" s="20" t="n">
        <v>13.90307746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414.32240017</v>
      </c>
      <c r="F73" s="20" t="n">
        <v>3.11047825</v>
      </c>
      <c r="G73" s="18" t="n">
        <v>421.48645151</v>
      </c>
      <c r="H73" s="20" t="n">
        <v>9.82094996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406.37679072</v>
      </c>
      <c r="F74" s="20" t="n">
        <v>1.54072887</v>
      </c>
      <c r="G74" s="18" t="n">
        <v>429.28211015</v>
      </c>
      <c r="H74" s="20" t="n">
        <v>2.34797142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361.18396859</v>
      </c>
      <c r="F75" s="20" t="n">
        <v>5.68880951</v>
      </c>
      <c r="G75" s="18" t="n">
        <v>373.54847533</v>
      </c>
      <c r="H75" s="20" t="n">
        <v>5.31590869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439.92203331</v>
      </c>
      <c r="F76" s="20" t="n">
        <v>3.18345585</v>
      </c>
      <c r="G76" s="18" t="n">
        <v>383.05271897</v>
      </c>
      <c r="H76" s="20" t="n">
        <v>5.17853967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462.52711196</v>
      </c>
      <c r="F77" s="20" t="n">
        <v>6.52904958</v>
      </c>
      <c r="G77" s="18" t="n">
        <v>404.67990832</v>
      </c>
      <c r="H77" s="20" t="n">
        <v>2.50632899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493.88277126</v>
      </c>
      <c r="F78" s="20" t="n">
        <v>4.6392702</v>
      </c>
      <c r="G78" s="18" t="n">
        <v>525.87892418</v>
      </c>
      <c r="H78" s="20" t="n">
        <v>20.86707816</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455.7082079</v>
      </c>
      <c r="F79" s="20" t="n">
        <v>7.5097578</v>
      </c>
      <c r="G79" s="18" t="n">
        <v>464.11301271</v>
      </c>
      <c r="H79" s="20" t="n">
        <v>29.34177043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457.47942397</v>
      </c>
      <c r="F80" s="20" t="n">
        <v>4.86963993</v>
      </c>
      <c r="G80" s="18" t="n">
        <v>471.10929454</v>
      </c>
      <c r="H80" s="20" t="n">
        <v>10.4627685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447.34106383</v>
      </c>
      <c r="F81" s="20" t="n">
        <v>4.09507969</v>
      </c>
      <c r="G81" s="18" t="n">
        <v>442.41385279</v>
      </c>
      <c r="H81" s="20" t="n">
        <v>6.938123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484.32205652</v>
      </c>
      <c r="F7" s="20" t="n">
        <v>5.84546673</v>
      </c>
      <c r="G7" s="18" t="n">
        <v>495.55898583</v>
      </c>
      <c r="H7" s="20" t="n">
        <v>1.84255282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475.92626934</v>
      </c>
      <c r="F8" s="20" t="n">
        <v>16.86522848</v>
      </c>
      <c r="G8" s="18" t="n">
        <v>498.88228106</v>
      </c>
      <c r="H8" s="20" t="n">
        <v>3.08991544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502.41132218</v>
      </c>
      <c r="F9" s="20" t="n">
        <v>7.25373235</v>
      </c>
      <c r="G9" s="18" t="n">
        <v>512.33972852</v>
      </c>
      <c r="H9" s="20" t="n">
        <v>3.31400897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528.66394237</v>
      </c>
      <c r="F10" s="20" t="n">
        <v>8.24981728</v>
      </c>
      <c r="G10" s="18" t="n">
        <v>515.32782664</v>
      </c>
      <c r="H10" s="20" t="n">
        <v>2.64070452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414.82494318</v>
      </c>
      <c r="F11" s="20" t="n">
        <v>5.2960147</v>
      </c>
      <c r="G11" s="18" t="n">
        <v>428.71817279</v>
      </c>
      <c r="H11" s="20" t="n">
        <v>4.16786469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476.6421882</v>
      </c>
      <c r="F12" s="20" t="n">
        <v>17.16210239</v>
      </c>
      <c r="G12" s="18" t="n">
        <v>492.92098089</v>
      </c>
      <c r="H12" s="20" t="n">
        <v>2.54629943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511.48769779</v>
      </c>
      <c r="F13" s="20" t="n">
        <v>8.86210425</v>
      </c>
      <c r="G13" s="18" t="n">
        <v>510.46108854</v>
      </c>
      <c r="H13" s="20" t="n">
        <v>2.53680317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507.32927188</v>
      </c>
      <c r="F14" s="20" t="n">
        <v>8.32205109</v>
      </c>
      <c r="G14" s="18" t="n">
        <v>520.31162305</v>
      </c>
      <c r="H14" s="20" t="n">
        <v>2.23084965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517.22066812</v>
      </c>
      <c r="F15" s="20" t="n">
        <v>16.26855061</v>
      </c>
      <c r="G15" s="18" t="n">
        <v>510.88331835</v>
      </c>
      <c r="H15" s="20" t="n">
        <v>2.32687615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488.01128507</v>
      </c>
      <c r="F16" s="20" t="n">
        <v>7.16469115</v>
      </c>
      <c r="G16" s="18" t="n">
        <v>497.50923334</v>
      </c>
      <c r="H16" s="20" t="n">
        <v>3.58786255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500.79311303</v>
      </c>
      <c r="F17" s="20" t="n">
        <v>8.462340899999999</v>
      </c>
      <c r="G17" s="18" t="n">
        <v>506.28395546</v>
      </c>
      <c r="H17" s="20" t="n">
        <v>4.21791721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450.04569385</v>
      </c>
      <c r="F18" s="20" t="n">
        <v>4.87292418</v>
      </c>
      <c r="G18" s="18" t="n">
        <v>461.22292687</v>
      </c>
      <c r="H18" s="20" t="n">
        <v>7.16191109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470.93058555</v>
      </c>
      <c r="F19" s="20" t="n">
        <v>4.26301064</v>
      </c>
      <c r="G19" s="18" t="n">
        <v>492.17006059</v>
      </c>
      <c r="H19" s="20" t="n">
        <v>7.08551652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485.87152811</v>
      </c>
      <c r="F20" s="20" t="n">
        <v>7.71691381</v>
      </c>
      <c r="G20" s="18" t="n">
        <v>488.39342984</v>
      </c>
      <c r="H20" s="20" t="n">
        <v>1.99301452</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505.59804903</v>
      </c>
      <c r="F21" s="20" t="n">
        <v>5.60415867</v>
      </c>
      <c r="G21" s="18" t="n">
        <v>503.98729528</v>
      </c>
      <c r="H21" s="20" t="n">
        <v>2.58608521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445.41342793</v>
      </c>
      <c r="F22" s="20" t="n">
        <v>13.35691543</v>
      </c>
      <c r="G22" s="18" t="n">
        <v>474.5264975</v>
      </c>
      <c r="H22" s="20" t="n">
        <v>4.12449119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490.17703856</v>
      </c>
      <c r="F23" s="20" t="n">
        <v>4.98947732</v>
      </c>
      <c r="G23" s="18" t="n">
        <v>495.20900652</v>
      </c>
      <c r="H23" s="20" t="n">
        <v>7.03141114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523.66507953</v>
      </c>
      <c r="F24" s="20" t="n">
        <v>10.64439206</v>
      </c>
      <c r="G24" s="18" t="n">
        <v>534.2075405000001</v>
      </c>
      <c r="H24" s="20" t="n">
        <v>3.64883534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521.61591688</v>
      </c>
      <c r="F25" s="20" t="n">
        <v>6.83189912</v>
      </c>
      <c r="G25" s="18" t="n">
        <v>525.73279755</v>
      </c>
      <c r="H25" s="20" t="n">
        <v>4.49700956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487.23560416</v>
      </c>
      <c r="F26" s="20" t="n">
        <v>5.47704482</v>
      </c>
      <c r="G26" s="18" t="n">
        <v>481.47386684</v>
      </c>
      <c r="H26" s="20" t="n">
        <v>2.10898671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497.04838788</v>
      </c>
      <c r="F27" s="20" t="n">
        <v>2.27870101</v>
      </c>
      <c r="G27" s="18" t="n">
        <v>482.44173683</v>
      </c>
      <c r="H27" s="20" t="n">
        <v>1.44995385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398.16586838</v>
      </c>
      <c r="F28" s="20" t="n">
        <v>3.20694379</v>
      </c>
      <c r="G28" s="18" t="n">
        <v>420.95218751</v>
      </c>
      <c r="H28" s="20" t="n">
        <v>3.57615366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526.6112164800001</v>
      </c>
      <c r="F29" s="20" t="n">
        <v>10.42336704</v>
      </c>
      <c r="G29" s="18" t="n">
        <v>511.92513536</v>
      </c>
      <c r="H29" s="20" t="n">
        <v>4.96402352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509.34707898</v>
      </c>
      <c r="F30" s="20" t="n">
        <v>13.17111329</v>
      </c>
      <c r="G30" s="18" t="n">
        <v>496.07908206</v>
      </c>
      <c r="H30" s="20" t="n">
        <v>2.96971034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498.39067712</v>
      </c>
      <c r="F31" s="20" t="n">
        <v>15.26268624</v>
      </c>
      <c r="G31" s="18" t="n">
        <v>501.77525069</v>
      </c>
      <c r="H31" s="20" t="n">
        <v>2.14322749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510.97834412</v>
      </c>
      <c r="F32" s="20" t="n">
        <v>5.11163834</v>
      </c>
      <c r="G32" s="18" t="n">
        <v>502.77725992</v>
      </c>
      <c r="H32" s="20" t="n">
        <v>2.829383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500.139013</v>
      </c>
      <c r="F33" s="20" t="n">
        <v>4.46310558</v>
      </c>
      <c r="G33" s="18" t="n">
        <v>483.81070529</v>
      </c>
      <c r="H33" s="20" t="n">
        <v>4.290491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471.25487275</v>
      </c>
      <c r="F34" s="20" t="n">
        <v>12.60349241</v>
      </c>
      <c r="G34" s="18" t="n">
        <v>475.72115445</v>
      </c>
      <c r="H34" s="20" t="n">
        <v>2.77193124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509.01017849</v>
      </c>
      <c r="F35" s="20" t="n">
        <v>2.6667221</v>
      </c>
      <c r="G35" s="18" t="n">
        <v>512.62728379</v>
      </c>
      <c r="H35" s="20" t="n">
        <v>1.4298842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474.8171024</v>
      </c>
      <c r="F36" s="20" t="n">
        <v>4.79941604</v>
      </c>
      <c r="G36" s="18" t="n">
        <v>490.38930665</v>
      </c>
      <c r="H36" s="20" t="n">
        <v>2.49151605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462.76701059</v>
      </c>
      <c r="F37" s="20" t="n">
        <v>12.0847675</v>
      </c>
      <c r="G37" s="18" t="n">
        <v>495.20561941</v>
      </c>
      <c r="H37" s="20" t="n">
        <v>3.12172663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507.47180836</v>
      </c>
      <c r="F38" s="20" t="n">
        <v>8.41143177</v>
      </c>
      <c r="G38" s="18" t="n">
        <v>524.08967446</v>
      </c>
      <c r="H38" s="20" t="n">
        <v>3.61731767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424.81086107</v>
      </c>
      <c r="F39" s="20" t="n">
        <v>4.98292116</v>
      </c>
      <c r="G39" s="18" t="n">
        <v>401.6401862</v>
      </c>
      <c r="H39" s="20" t="n">
        <v>10.53508543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500.65520174</v>
      </c>
      <c r="F40" s="20" t="n">
        <v>7.854155</v>
      </c>
      <c r="G40" s="18" t="n">
        <v>493.22382901</v>
      </c>
      <c r="H40" s="20" t="n">
        <v>3.20682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458.6853153</v>
      </c>
      <c r="F41" s="20" t="n">
        <v>9.511457740000001</v>
      </c>
      <c r="G41" s="18" t="n">
        <v>472.17863825</v>
      </c>
      <c r="H41" s="20" t="n">
        <v>3.30528657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416.27044987</v>
      </c>
      <c r="F44" s="20" t="n">
        <v>4.75131919</v>
      </c>
      <c r="G44" s="18" t="n">
        <v>408.04664455</v>
      </c>
      <c r="H44" s="20" t="n">
        <v>4.7840585</v>
      </c>
      <c r="I44" s="18" t="s">
        <v>404</v>
      </c>
      <c r="J44" s="20" t="s">
        <v>404</v>
      </c>
      <c r="K44" s="18" t="s">
        <v>404</v>
      </c>
      <c r="L44" s="20" t="s">
        <v>404</v>
      </c>
      <c r="M44" s="18" t="s">
        <v>404</v>
      </c>
      <c r="N44" s="20" t="s">
        <v>404</v>
      </c>
      <c r="O44" s="18" t="s">
        <v>404</v>
      </c>
      <c r="P44" s="20" t="s">
        <v>404</v>
      </c>
      <c r="Q44" s="18" t="n">
        <v>399.93322693</v>
      </c>
      <c r="R44" s="20" t="n">
        <v>25.48847536</v>
      </c>
    </row>
    <row r="45" spans="1:18">
      <c r="A45" s="15" t="s">
        <v>442</v>
      </c>
      <c r="B45" s="17" t="n">
        <v>5519</v>
      </c>
      <c r="C45" s="18">
        <f>(0.0/B45*100)</f>
        <v/>
      </c>
      <c r="D45" s="19" t="n">
        <v>5519</v>
      </c>
      <c r="E45" s="18" t="n">
        <v>361.68573936</v>
      </c>
      <c r="F45" s="20" t="n">
        <v>13.57031117</v>
      </c>
      <c r="G45" s="18" t="n">
        <v>359.40608194</v>
      </c>
      <c r="H45" s="20" t="n">
        <v>2.91003564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372.5342689</v>
      </c>
      <c r="F46" s="20" t="n">
        <v>3.58526254</v>
      </c>
      <c r="G46" s="18" t="n">
        <v>417.50116194</v>
      </c>
      <c r="H46" s="20" t="n">
        <v>8.356798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448.56783797</v>
      </c>
      <c r="F47" s="20" t="n">
        <v>20.56518277</v>
      </c>
      <c r="G47" s="18" t="n">
        <v>440.6230726</v>
      </c>
      <c r="H47" s="20" t="n">
        <v>4.25821586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539.05712003</v>
      </c>
      <c r="F48" s="20" t="n">
        <v>8.059157150000001</v>
      </c>
      <c r="G48" s="18" t="n">
        <v>520.7080492699999</v>
      </c>
      <c r="H48" s="20" t="n">
        <v>7.41104254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409.22290204</v>
      </c>
      <c r="F49" s="20" t="n">
        <v>3.69288289</v>
      </c>
      <c r="G49" s="18" t="n">
        <v>408.19116789</v>
      </c>
      <c r="H49" s="20" t="n">
        <v>5.76805426</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386.24384109</v>
      </c>
      <c r="F50" s="20" t="n">
        <v>3.42546711</v>
      </c>
      <c r="G50" s="18" t="n">
        <v>400.08574442</v>
      </c>
      <c r="H50" s="20" t="n">
        <v>5.64613347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410.28719165</v>
      </c>
      <c r="F51" s="20" t="n">
        <v>5.50038986</v>
      </c>
      <c r="G51" s="18" t="n">
        <v>394.67473371</v>
      </c>
      <c r="H51" s="20" t="n">
        <v>2.87121597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461.21145824</v>
      </c>
      <c r="F52" s="20" t="n">
        <v>9.23674561</v>
      </c>
      <c r="G52" s="18" t="n">
        <v>464.93306555</v>
      </c>
      <c r="H52" s="20" t="n">
        <v>3.3231549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424.1081059</v>
      </c>
      <c r="F53" s="20" t="n">
        <v>2.21590267</v>
      </c>
      <c r="G53" s="18" t="n">
        <v>449.06436787</v>
      </c>
      <c r="H53" s="20" t="n">
        <v>2.11331585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321.96975979</v>
      </c>
      <c r="F54" s="20" t="n">
        <v>3.59241383</v>
      </c>
      <c r="G54" s="18" t="n">
        <v>340.32687341</v>
      </c>
      <c r="H54" s="20" t="n">
        <v>6.790071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391.30667016</v>
      </c>
      <c r="F55" s="20" t="n">
        <v>8.34033705</v>
      </c>
      <c r="G55" s="18" t="n">
        <v>408.02330067</v>
      </c>
      <c r="H55" s="20" t="n">
        <v>3.47789349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552.35605032</v>
      </c>
      <c r="F56" s="20" t="n">
        <v>9.21881333</v>
      </c>
      <c r="G56" s="18" t="n">
        <v>547.30960699</v>
      </c>
      <c r="H56" s="20" t="n">
        <v>3.3896976</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381.09760066</v>
      </c>
      <c r="F57" s="20" t="n">
        <v>10.29513459</v>
      </c>
      <c r="G57" s="18" t="n">
        <v>387.00551294</v>
      </c>
      <c r="H57" s="20" t="n">
        <v>3.40106265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378.75046705</v>
      </c>
      <c r="F58" s="20" t="n">
        <v>4.08480939</v>
      </c>
      <c r="G58" s="18" t="n">
        <v>382.72200815</v>
      </c>
      <c r="H58" s="20" t="n">
        <v>4.82811722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364.21424498</v>
      </c>
      <c r="F59" s="20" t="n">
        <v>2.27028837</v>
      </c>
      <c r="G59" s="18" t="n">
        <v>357.84161883</v>
      </c>
      <c r="H59" s="20" t="n">
        <v>2.66324755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384.22584837</v>
      </c>
      <c r="F60" s="20" t="n">
        <v>6.92877298</v>
      </c>
      <c r="G60" s="18" t="n">
        <v>404.81093737</v>
      </c>
      <c r="H60" s="20" t="n">
        <v>5.89745563</v>
      </c>
      <c r="I60" s="18" t="s">
        <v>404</v>
      </c>
      <c r="J60" s="20" t="s">
        <v>404</v>
      </c>
      <c r="K60" s="18" t="s">
        <v>404</v>
      </c>
      <c r="L60" s="20" t="s">
        <v>404</v>
      </c>
      <c r="M60" s="18" t="s">
        <v>404</v>
      </c>
      <c r="N60" s="20" t="s">
        <v>404</v>
      </c>
      <c r="O60" s="18" t="s">
        <v>404</v>
      </c>
      <c r="P60" s="20" t="s">
        <v>404</v>
      </c>
      <c r="Q60" s="18" t="n">
        <v>342.67667931</v>
      </c>
      <c r="R60" s="20" t="n">
        <v>20.37993069</v>
      </c>
    </row>
    <row r="61" spans="1:18">
      <c r="A61" s="15" t="s">
        <v>458</v>
      </c>
      <c r="B61" s="17" t="n">
        <v>6525</v>
      </c>
      <c r="C61" s="18">
        <f>(0.0/B61*100)</f>
        <v/>
      </c>
      <c r="D61" s="19" t="n">
        <v>6525</v>
      </c>
      <c r="E61" s="18" t="n">
        <v>478.49638184</v>
      </c>
      <c r="F61" s="20" t="n">
        <v>5.17798995</v>
      </c>
      <c r="G61" s="18" t="n">
        <v>478.35489982</v>
      </c>
      <c r="H61" s="20" t="n">
        <v>2.80028964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559.82279353</v>
      </c>
      <c r="F62" s="20" t="n">
        <v>3.28805837</v>
      </c>
      <c r="G62" s="18" t="n">
        <v>541.75600733</v>
      </c>
      <c r="H62" s="20" t="n">
        <v>1.25408867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368.88407562</v>
      </c>
      <c r="F63" s="20" t="n">
        <v>2.31122782</v>
      </c>
      <c r="G63" s="18" t="n">
        <v>368.4271415</v>
      </c>
      <c r="H63" s="20" t="n">
        <v>1.64425293</v>
      </c>
      <c r="I63" s="18" t="s">
        <v>404</v>
      </c>
      <c r="J63" s="20" t="s">
        <v>404</v>
      </c>
      <c r="K63" s="18" t="s">
        <v>404</v>
      </c>
      <c r="L63" s="20" t="s">
        <v>404</v>
      </c>
      <c r="M63" s="18" t="s">
        <v>404</v>
      </c>
      <c r="N63" s="20" t="s">
        <v>404</v>
      </c>
      <c r="O63" s="18" t="s">
        <v>404</v>
      </c>
      <c r="P63" s="20" t="s">
        <v>404</v>
      </c>
      <c r="Q63" s="18" t="n">
        <v>400.4672206</v>
      </c>
      <c r="R63" s="20" t="n">
        <v>6.96586316</v>
      </c>
    </row>
    <row r="64" spans="1:18">
      <c r="A64" s="15" t="s">
        <v>461</v>
      </c>
      <c r="B64" s="17" t="n">
        <v>3634</v>
      </c>
      <c r="C64" s="18">
        <f>(27.0/B64*100)</f>
        <v/>
      </c>
      <c r="D64" s="19" t="n">
        <v>3607</v>
      </c>
      <c r="E64" s="18" t="n">
        <v>469.37105312</v>
      </c>
      <c r="F64" s="20" t="n">
        <v>3.1945604</v>
      </c>
      <c r="G64" s="18" t="n">
        <v>481.01872957</v>
      </c>
      <c r="H64" s="20" t="n">
        <v>1.95306497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421.81670318</v>
      </c>
      <c r="F65" s="20" t="n">
        <v>4.22399439</v>
      </c>
      <c r="G65" s="18" t="n">
        <v>417.19173919</v>
      </c>
      <c r="H65" s="20" t="n">
        <v>4.86887478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406.36127121</v>
      </c>
      <c r="F66" s="20" t="n">
        <v>2.58550514</v>
      </c>
      <c r="G66" s="18" t="n">
        <v>429.08842028</v>
      </c>
      <c r="H66" s="20" t="n">
        <v>2.08402203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392.30350124</v>
      </c>
      <c r="F67" s="20" t="n">
        <v>5.85475439</v>
      </c>
      <c r="G67" s="18" t="n">
        <v>384.18391878</v>
      </c>
      <c r="H67" s="20" t="n">
        <v>3.17741128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409.58310748</v>
      </c>
      <c r="F68" s="20" t="n">
        <v>1.83885633</v>
      </c>
      <c r="G68" s="18" t="n">
        <v>397.91089125</v>
      </c>
      <c r="H68" s="20" t="n">
        <v>1.40876657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446.72252007</v>
      </c>
      <c r="F69" s="20" t="n">
        <v>5.23943601</v>
      </c>
      <c r="G69" s="18" t="n">
        <v>439.25416798</v>
      </c>
      <c r="H69" s="20" t="n">
        <v>6.76350617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484.34182684</v>
      </c>
      <c r="F70" s="20" t="n">
        <v>5.0457583</v>
      </c>
      <c r="G70" s="18" t="n">
        <v>499.46907708</v>
      </c>
      <c r="H70" s="20" t="n">
        <v>3.82569979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554.01956942</v>
      </c>
      <c r="F71" s="20" t="n">
        <v>3.12196095</v>
      </c>
      <c r="G71" s="18" t="n">
        <v>566.46365958</v>
      </c>
      <c r="H71" s="20" t="n">
        <v>1.66511882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542.41586847</v>
      </c>
      <c r="F72" s="20" t="n">
        <v>6.99594744</v>
      </c>
      <c r="G72" s="18" t="n">
        <v>542.27111689</v>
      </c>
      <c r="H72" s="20" t="n">
        <v>5.42782476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400.54998404</v>
      </c>
      <c r="F73" s="20" t="n">
        <v>7.17128416</v>
      </c>
      <c r="G73" s="18" t="n">
        <v>420.06999401</v>
      </c>
      <c r="H73" s="20" t="n">
        <v>3.60507728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389.64864383</v>
      </c>
      <c r="F74" s="20" t="n">
        <v>3.97764759</v>
      </c>
      <c r="G74" s="18" t="n">
        <v>419.74578704</v>
      </c>
      <c r="H74" s="20" t="n">
        <v>1.41431009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364.64019824</v>
      </c>
      <c r="F75" s="20" t="n">
        <v>7.96376279</v>
      </c>
      <c r="G75" s="18" t="n">
        <v>368.80469325</v>
      </c>
      <c r="H75" s="20" t="n">
        <v>4.87937159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413.23191014</v>
      </c>
      <c r="F76" s="20" t="n">
        <v>4.63575236</v>
      </c>
      <c r="G76" s="18" t="n">
        <v>443.82411744</v>
      </c>
      <c r="H76" s="20" t="n">
        <v>4.3589978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418.88622123</v>
      </c>
      <c r="F77" s="20" t="n">
        <v>4.0760561</v>
      </c>
      <c r="G77" s="18" t="n">
        <v>416.8390747</v>
      </c>
      <c r="H77" s="20" t="n">
        <v>4.07291192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496.2003385</v>
      </c>
      <c r="F78" s="20" t="n">
        <v>5.83674744</v>
      </c>
      <c r="G78" s="18" t="n">
        <v>491.43287447</v>
      </c>
      <c r="H78" s="20" t="n">
        <v>7.51120864</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457.03843532</v>
      </c>
      <c r="F79" s="20" t="n">
        <v>7.85254434</v>
      </c>
      <c r="G79" s="18" t="n">
        <v>455.63959258</v>
      </c>
      <c r="H79" s="20" t="n">
        <v>15.40352323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458.68782467</v>
      </c>
      <c r="F80" s="20" t="n">
        <v>4.70372256</v>
      </c>
      <c r="G80" s="18" t="n">
        <v>464.2750636</v>
      </c>
      <c r="H80" s="20" t="n">
        <v>8.167574220000001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442.49894893</v>
      </c>
      <c r="F81" s="20" t="n">
        <v>5.89089733</v>
      </c>
      <c r="G81" s="18" t="n">
        <v>447.91796305</v>
      </c>
      <c r="H81" s="20" t="n">
        <v>4.47251462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496.58673968</v>
      </c>
      <c r="F7" s="20" t="n">
        <v>2.04206733</v>
      </c>
      <c r="G7" s="18" t="n">
        <v>487.47289694</v>
      </c>
      <c r="H7" s="20" t="n">
        <v>4.58934903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502.27455226</v>
      </c>
      <c r="F8" s="20" t="n">
        <v>4.3711368</v>
      </c>
      <c r="G8" s="18" t="n">
        <v>482.2990938</v>
      </c>
      <c r="H8" s="20" t="n">
        <v>6.15483314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511.17734027</v>
      </c>
      <c r="F9" s="20" t="n">
        <v>2.46632825</v>
      </c>
      <c r="G9" s="18" t="n">
        <v>493.47681317</v>
      </c>
      <c r="H9" s="20" t="n">
        <v>9.61392268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516.85636139</v>
      </c>
      <c r="F10" s="20" t="n">
        <v>2.74307787</v>
      </c>
      <c r="G10" s="18" t="n">
        <v>514.67044205</v>
      </c>
      <c r="H10" s="20" t="n">
        <v>5.56237452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422.27783008</v>
      </c>
      <c r="F11" s="20" t="n">
        <v>2.67833024</v>
      </c>
      <c r="G11" s="18" t="n">
        <v>431.6429207</v>
      </c>
      <c r="H11" s="20" t="n">
        <v>12.53330026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490.57557954</v>
      </c>
      <c r="F12" s="20" t="n">
        <v>2.82772001</v>
      </c>
      <c r="G12" s="18" t="n">
        <v>514.39913213</v>
      </c>
      <c r="H12" s="20" t="n">
        <v>15.3596397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509.74215938</v>
      </c>
      <c r="F13" s="20" t="n">
        <v>3.36026607</v>
      </c>
      <c r="G13" s="18" t="n">
        <v>512.44502119</v>
      </c>
      <c r="H13" s="20" t="n">
        <v>3.82528315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519.97368125</v>
      </c>
      <c r="F14" s="20" t="n">
        <v>2.25749212</v>
      </c>
      <c r="G14" s="18" t="n">
        <v>518.1159940700001</v>
      </c>
      <c r="H14" s="20" t="n">
        <v>4.02009314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510.62665544</v>
      </c>
      <c r="F15" s="20" t="n">
        <v>2.62104188</v>
      </c>
      <c r="G15" s="18" t="n">
        <v>513.25445393</v>
      </c>
      <c r="H15" s="20" t="n">
        <v>5.13639244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494.17522127</v>
      </c>
      <c r="F16" s="20" t="n">
        <v>2.89734399</v>
      </c>
      <c r="G16" s="18" t="n">
        <v>504.28079442</v>
      </c>
      <c r="H16" s="20" t="n">
        <v>14.91376669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511.61277505</v>
      </c>
      <c r="F17" s="20" t="n">
        <v>4.70574009</v>
      </c>
      <c r="G17" s="18" t="n">
        <v>495.0894993</v>
      </c>
      <c r="H17" s="20" t="n">
        <v>6.26545188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453.96987379</v>
      </c>
      <c r="F18" s="20" t="n">
        <v>4.05707486</v>
      </c>
      <c r="G18" s="18" t="n">
        <v>451.10960696</v>
      </c>
      <c r="H18" s="20" t="n">
        <v>9.882949160000001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477.83421708</v>
      </c>
      <c r="F19" s="20" t="n">
        <v>2.80726897</v>
      </c>
      <c r="G19" s="18" t="n">
        <v>403.90492928</v>
      </c>
      <c r="H19" s="20" t="n">
        <v>14.97954437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487.75326464</v>
      </c>
      <c r="F20" s="20" t="n">
        <v>2.07415218</v>
      </c>
      <c r="G20" s="18" t="n">
        <v>493.8437801</v>
      </c>
      <c r="H20" s="20" t="n">
        <v>6.8290278</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503.86639983</v>
      </c>
      <c r="F21" s="20" t="n">
        <v>2.22872049</v>
      </c>
      <c r="G21" s="18" t="n">
        <v>510.74045602</v>
      </c>
      <c r="H21" s="20" t="n">
        <v>9.45022475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471.11626422</v>
      </c>
      <c r="F22" s="20" t="n">
        <v>4.08077831</v>
      </c>
      <c r="G22" s="18" t="n">
        <v>457.35976272</v>
      </c>
      <c r="H22" s="20" t="n">
        <v>13.07263544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494.16628367</v>
      </c>
      <c r="F23" s="20" t="n">
        <v>3.6370351</v>
      </c>
      <c r="G23" s="18" t="n">
        <v>469.73918503</v>
      </c>
      <c r="H23" s="20" t="n">
        <v>19.13960465</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532.9866209</v>
      </c>
      <c r="F24" s="20" t="n">
        <v>3.31880035</v>
      </c>
      <c r="G24" s="18" t="n">
        <v>527.18977447</v>
      </c>
      <c r="H24" s="20" t="n">
        <v>12.17130191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524.3246049099999</v>
      </c>
      <c r="F25" s="20" t="n">
        <v>5.17252349</v>
      </c>
      <c r="G25" s="18" t="n">
        <v>523.85804967</v>
      </c>
      <c r="H25" s="20" t="n">
        <v>6.04464297</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483.41731352</v>
      </c>
      <c r="F26" s="20" t="n">
        <v>2.25839305</v>
      </c>
      <c r="G26" s="18" t="n">
        <v>479.4020704</v>
      </c>
      <c r="H26" s="20" t="n">
        <v>4.38340893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479.73086941</v>
      </c>
      <c r="F27" s="20" t="n">
        <v>1.38491468</v>
      </c>
      <c r="G27" s="18" t="n">
        <v>528.4663099099999</v>
      </c>
      <c r="H27" s="20" t="n">
        <v>3.92392209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408.67845441</v>
      </c>
      <c r="F28" s="20" t="n">
        <v>2.17713365</v>
      </c>
      <c r="G28" s="18" t="n">
        <v>392.03896556</v>
      </c>
      <c r="H28" s="20" t="n">
        <v>16.42661558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513.18798481</v>
      </c>
      <c r="F29" s="20" t="n">
        <v>4.64477601</v>
      </c>
      <c r="G29" s="18" t="n">
        <v>538.20378053</v>
      </c>
      <c r="H29" s="20" t="n">
        <v>32.97093539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498.43839655</v>
      </c>
      <c r="F30" s="20" t="n">
        <v>3.03995768</v>
      </c>
      <c r="G30" s="18" t="n">
        <v>491.02838306</v>
      </c>
      <c r="H30" s="20" t="n">
        <v>7.81945515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502.35227344</v>
      </c>
      <c r="F31" s="20" t="n">
        <v>2.47329383</v>
      </c>
      <c r="G31" s="18" t="n">
        <v>494.8373039</v>
      </c>
      <c r="H31" s="20" t="n">
        <v>8.49801989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505.12079451</v>
      </c>
      <c r="F32" s="20" t="n">
        <v>2.71519766</v>
      </c>
      <c r="G32" s="18" t="n">
        <v>500.08258933</v>
      </c>
      <c r="H32" s="20" t="n">
        <v>7.34318402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490.30964595</v>
      </c>
      <c r="F33" s="20" t="n">
        <v>2.67443923</v>
      </c>
      <c r="G33" s="18" t="n">
        <v>507.90506914</v>
      </c>
      <c r="H33" s="20" t="n">
        <v>11.58337984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473.31872984</v>
      </c>
      <c r="F34" s="20" t="n">
        <v>3.01833203</v>
      </c>
      <c r="G34" s="18" t="n">
        <v>487.8380554</v>
      </c>
      <c r="H34" s="20" t="n">
        <v>9.31923785</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509.34307476</v>
      </c>
      <c r="F35" s="20" t="n">
        <v>1.39343668</v>
      </c>
      <c r="G35" s="18" t="n">
        <v>535.4636560500001</v>
      </c>
      <c r="H35" s="20" t="n">
        <v>4.85123123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486.20414977</v>
      </c>
      <c r="F36" s="20" t="n">
        <v>2.24757927</v>
      </c>
      <c r="G36" s="18" t="n">
        <v>481.3008843</v>
      </c>
      <c r="H36" s="20" t="n">
        <v>9.5216402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492.52141394</v>
      </c>
      <c r="F37" s="20" t="n">
        <v>3.55610485</v>
      </c>
      <c r="G37" s="18" t="n">
        <v>498.88889859</v>
      </c>
      <c r="H37" s="20" t="n">
        <v>6.73774137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522.56802143</v>
      </c>
      <c r="F38" s="20" t="n">
        <v>3.53384563</v>
      </c>
      <c r="G38" s="18" t="n">
        <v>509.92483843</v>
      </c>
      <c r="H38" s="20" t="n">
        <v>10.13446241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420.59008562</v>
      </c>
      <c r="F39" s="20" t="n">
        <v>4.1431174</v>
      </c>
      <c r="G39" s="18" t="n">
        <v>418.22276544</v>
      </c>
      <c r="H39" s="20" t="n">
        <v>27.87636441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492.29157137</v>
      </c>
      <c r="F40" s="20" t="n">
        <v>3.57324363</v>
      </c>
      <c r="G40" s="18" t="n">
        <v>503.08660988</v>
      </c>
      <c r="H40" s="20" t="n">
        <v>9.55363126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471.47157145</v>
      </c>
      <c r="F41" s="20" t="n">
        <v>3.98670985</v>
      </c>
      <c r="G41" s="18" t="n">
        <v>466.66218256</v>
      </c>
      <c r="H41" s="20" t="n">
        <v>6.33704942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414.33650089</v>
      </c>
      <c r="F44" s="20" t="n">
        <v>3.56391124</v>
      </c>
      <c r="G44" s="18" t="n">
        <v>407.3145586</v>
      </c>
      <c r="H44" s="20" t="n">
        <v>8.62918524</v>
      </c>
      <c r="I44" s="18" t="s">
        <v>404</v>
      </c>
      <c r="J44" s="20" t="s">
        <v>404</v>
      </c>
      <c r="K44" s="18" t="s">
        <v>404</v>
      </c>
      <c r="L44" s="20" t="s">
        <v>404</v>
      </c>
      <c r="M44" s="18" t="s">
        <v>404</v>
      </c>
      <c r="N44" s="20" t="s">
        <v>404</v>
      </c>
      <c r="O44" s="18" t="s">
        <v>404</v>
      </c>
      <c r="P44" s="20" t="s">
        <v>404</v>
      </c>
      <c r="Q44" s="18" t="n">
        <v>399.93322693</v>
      </c>
      <c r="R44" s="20" t="n">
        <v>25.48847536</v>
      </c>
    </row>
    <row r="45" spans="1:18">
      <c r="A45" s="15" t="s">
        <v>442</v>
      </c>
      <c r="B45" s="17" t="n">
        <v>5519</v>
      </c>
      <c r="C45" s="18">
        <f>(0.0/B45*100)</f>
        <v/>
      </c>
      <c r="D45" s="19" t="n">
        <v>5519</v>
      </c>
      <c r="E45" s="18" t="n">
        <v>361.44687207</v>
      </c>
      <c r="F45" s="20" t="n">
        <v>3.05460225</v>
      </c>
      <c r="G45" s="18" t="n">
        <v>343.67042601</v>
      </c>
      <c r="H45" s="20" t="n">
        <v>11.54487489</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381.4760174</v>
      </c>
      <c r="F46" s="20" t="n">
        <v>3.59022717</v>
      </c>
      <c r="G46" s="18" t="n">
        <v>374.79985405</v>
      </c>
      <c r="H46" s="20" t="n">
        <v>9.230731479999999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445.5593418</v>
      </c>
      <c r="F47" s="20" t="n">
        <v>4.15608323</v>
      </c>
      <c r="G47" s="18" t="n">
        <v>404.40439697</v>
      </c>
      <c r="H47" s="20" t="n">
        <v>14.18018899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527.89923721</v>
      </c>
      <c r="F48" s="20" t="n">
        <v>5.86067412</v>
      </c>
      <c r="G48" s="18" t="n">
        <v>554.7069868</v>
      </c>
      <c r="H48" s="20" t="n">
        <v>15.17665517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409.17470529</v>
      </c>
      <c r="F49" s="20" t="n">
        <v>3.25153699</v>
      </c>
      <c r="G49" s="18" t="n">
        <v>404.42830298</v>
      </c>
      <c r="H49" s="20" t="n">
        <v>8.563710800000001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392.44141357</v>
      </c>
      <c r="F50" s="20" t="n">
        <v>2.69584317</v>
      </c>
      <c r="G50" s="18" t="n">
        <v>372.54406652</v>
      </c>
      <c r="H50" s="20" t="n">
        <v>12.66917532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400.09187954</v>
      </c>
      <c r="F51" s="20" t="n">
        <v>2.98878186</v>
      </c>
      <c r="G51" s="18" t="n">
        <v>400.86302997</v>
      </c>
      <c r="H51" s="20" t="n">
        <v>5.91860296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464.34408833</v>
      </c>
      <c r="F52" s="20" t="n">
        <v>3.34026646</v>
      </c>
      <c r="G52" s="18" t="n">
        <v>462.67764215</v>
      </c>
      <c r="H52" s="20" t="n">
        <v>9.41448422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436.60241066</v>
      </c>
      <c r="F53" s="20" t="n">
        <v>1.72178321</v>
      </c>
      <c r="G53" s="18" t="n">
        <v>441.70925005</v>
      </c>
      <c r="H53" s="20" t="n">
        <v>4.05755504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329.0735811</v>
      </c>
      <c r="F54" s="20" t="n">
        <v>2.90587392</v>
      </c>
      <c r="G54" s="18" t="n">
        <v>313.50609845</v>
      </c>
      <c r="H54" s="20" t="n">
        <v>7.17577114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403.00066737</v>
      </c>
      <c r="F55" s="20" t="n">
        <v>3.18130137</v>
      </c>
      <c r="G55" s="18" t="n">
        <v>411.19073427</v>
      </c>
      <c r="H55" s="20" t="n">
        <v>7.59912788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555.37513896</v>
      </c>
      <c r="F56" s="20" t="n">
        <v>4.62339301</v>
      </c>
      <c r="G56" s="18" t="n">
        <v>538.14433225</v>
      </c>
      <c r="H56" s="20" t="n">
        <v>6.17612375</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386.4864658</v>
      </c>
      <c r="F57" s="20" t="n">
        <v>5.23618119</v>
      </c>
      <c r="G57" s="18" t="n">
        <v>385.71729933</v>
      </c>
      <c r="H57" s="20" t="n">
        <v>4.06684829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379.96899408</v>
      </c>
      <c r="F58" s="20" t="n">
        <v>2.77335025</v>
      </c>
      <c r="G58" s="18" t="n">
        <v>385.08314172</v>
      </c>
      <c r="H58" s="20" t="n">
        <v>9.81433509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362.13439933</v>
      </c>
      <c r="F59" s="20" t="n">
        <v>1.66734562</v>
      </c>
      <c r="G59" s="18" t="n">
        <v>324.86635608</v>
      </c>
      <c r="H59" s="20" t="n">
        <v>10.81684418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398.43261959</v>
      </c>
      <c r="F60" s="20" t="n">
        <v>4.01313139</v>
      </c>
      <c r="G60" s="18" t="n">
        <v>391.61236773</v>
      </c>
      <c r="H60" s="20" t="n">
        <v>21.33858482</v>
      </c>
      <c r="I60" s="18" t="s">
        <v>404</v>
      </c>
      <c r="J60" s="20" t="s">
        <v>404</v>
      </c>
      <c r="K60" s="18" t="s">
        <v>404</v>
      </c>
      <c r="L60" s="20" t="s">
        <v>404</v>
      </c>
      <c r="M60" s="18" t="s">
        <v>404</v>
      </c>
      <c r="N60" s="20" t="s">
        <v>404</v>
      </c>
      <c r="O60" s="18" t="s">
        <v>404</v>
      </c>
      <c r="P60" s="20" t="s">
        <v>404</v>
      </c>
      <c r="Q60" s="18" t="n">
        <v>342.67667931</v>
      </c>
      <c r="R60" s="20" t="n">
        <v>20.37993069</v>
      </c>
    </row>
    <row r="61" spans="1:18">
      <c r="A61" s="15" t="s">
        <v>458</v>
      </c>
      <c r="B61" s="17" t="n">
        <v>6525</v>
      </c>
      <c r="C61" s="18">
        <f>(0.0/B61*100)</f>
        <v/>
      </c>
      <c r="D61" s="19" t="n">
        <v>6525</v>
      </c>
      <c r="E61" s="18" t="n">
        <v>478.52211524</v>
      </c>
      <c r="F61" s="20" t="n">
        <v>2.51029187</v>
      </c>
      <c r="G61" s="18" t="n">
        <v>476.47943573</v>
      </c>
      <c r="H61" s="20" t="n">
        <v>8.22034586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542.59384142</v>
      </c>
      <c r="F62" s="20" t="n">
        <v>1.21114017</v>
      </c>
      <c r="G62" s="18" t="n">
        <v>554.46004229</v>
      </c>
      <c r="H62" s="20" t="n">
        <v>3.38897355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364.18488895</v>
      </c>
      <c r="F63" s="20" t="n">
        <v>1.92413686</v>
      </c>
      <c r="G63" s="18" t="n">
        <v>375.76738947</v>
      </c>
      <c r="H63" s="20" t="n">
        <v>2.20892216</v>
      </c>
      <c r="I63" s="18" t="s">
        <v>404</v>
      </c>
      <c r="J63" s="20" t="s">
        <v>404</v>
      </c>
      <c r="K63" s="18" t="s">
        <v>404</v>
      </c>
      <c r="L63" s="20" t="s">
        <v>404</v>
      </c>
      <c r="M63" s="18" t="s">
        <v>404</v>
      </c>
      <c r="N63" s="20" t="s">
        <v>404</v>
      </c>
      <c r="O63" s="18" t="s">
        <v>404</v>
      </c>
      <c r="P63" s="20" t="s">
        <v>404</v>
      </c>
      <c r="Q63" s="18" t="n">
        <v>400.4672206</v>
      </c>
      <c r="R63" s="20" t="n">
        <v>6.96586316</v>
      </c>
    </row>
    <row r="64" spans="1:18">
      <c r="A64" s="15" t="s">
        <v>461</v>
      </c>
      <c r="B64" s="17" t="n">
        <v>3634</v>
      </c>
      <c r="C64" s="18">
        <f>(27.0/B64*100)</f>
        <v/>
      </c>
      <c r="D64" s="19" t="n">
        <v>3607</v>
      </c>
      <c r="E64" s="18" t="n">
        <v>484.71401586</v>
      </c>
      <c r="F64" s="20" t="n">
        <v>1.84488323</v>
      </c>
      <c r="G64" s="18" t="n">
        <v>444.13015549</v>
      </c>
      <c r="H64" s="20" t="n">
        <v>3.7209912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420.93591669</v>
      </c>
      <c r="F65" s="20" t="n">
        <v>2.60436223</v>
      </c>
      <c r="G65" s="18" t="n">
        <v>411.16804708</v>
      </c>
      <c r="H65" s="20" t="n">
        <v>10.15607427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416.55163072</v>
      </c>
      <c r="F66" s="20" t="n">
        <v>1.50392282</v>
      </c>
      <c r="G66" s="18" t="n">
        <v>469.79840153</v>
      </c>
      <c r="H66" s="20" t="n">
        <v>6.78682423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393.06227775</v>
      </c>
      <c r="F67" s="20" t="n">
        <v>3.28567329</v>
      </c>
      <c r="G67" s="18" t="n">
        <v>367.14886826</v>
      </c>
      <c r="H67" s="20" t="n">
        <v>5.58720667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402.84426085</v>
      </c>
      <c r="F68" s="20" t="n">
        <v>1.31773316</v>
      </c>
      <c r="G68" s="18" t="n">
        <v>386.4622892</v>
      </c>
      <c r="H68" s="20" t="n">
        <v>5.70313865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443.95891704</v>
      </c>
      <c r="F69" s="20" t="n">
        <v>4.31239123</v>
      </c>
      <c r="G69" s="18" t="n">
        <v>443.91914451</v>
      </c>
      <c r="H69" s="20" t="n">
        <v>13.04195317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493.72860489</v>
      </c>
      <c r="F70" s="20" t="n">
        <v>3.16883658</v>
      </c>
      <c r="G70" s="18" t="n">
        <v>501.99793466</v>
      </c>
      <c r="H70" s="20" t="n">
        <v>8.163529309999999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559.2666999</v>
      </c>
      <c r="F71" s="20" t="n">
        <v>1.5941962</v>
      </c>
      <c r="G71" s="18" t="n">
        <v>589.12720924</v>
      </c>
      <c r="H71" s="20" t="n">
        <v>3.14048547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536.18286984</v>
      </c>
      <c r="F72" s="20" t="n">
        <v>4.34430704</v>
      </c>
      <c r="G72" s="18" t="n">
        <v>557.0817158</v>
      </c>
      <c r="H72" s="20" t="n">
        <v>8.610774259999999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396.94587801</v>
      </c>
      <c r="F73" s="20" t="n">
        <v>5.1248415</v>
      </c>
      <c r="G73" s="18" t="n">
        <v>426.61099237</v>
      </c>
      <c r="H73" s="20" t="n">
        <v>4.02034727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418.90351195</v>
      </c>
      <c r="F74" s="20" t="n">
        <v>2.04591727</v>
      </c>
      <c r="G74" s="18" t="n">
        <v>409.28583838</v>
      </c>
      <c r="H74" s="20" t="n">
        <v>2.13133507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369.20230255</v>
      </c>
      <c r="F75" s="20" t="n">
        <v>3.72867273</v>
      </c>
      <c r="G75" s="18" t="n">
        <v>333.7015312</v>
      </c>
      <c r="H75" s="20" t="n">
        <v>13.38092841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425.71642796</v>
      </c>
      <c r="F76" s="20" t="n">
        <v>2.82815226</v>
      </c>
      <c r="G76" s="18" t="n">
        <v>457.50239547</v>
      </c>
      <c r="H76" s="20" t="n">
        <v>11.38849894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421.06776971</v>
      </c>
      <c r="F77" s="20" t="n">
        <v>2.86726221</v>
      </c>
      <c r="G77" s="18" t="n">
        <v>401.01526578</v>
      </c>
      <c r="H77" s="20" t="n">
        <v>7.40204163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494.68720521</v>
      </c>
      <c r="F78" s="20" t="n">
        <v>4.51874477</v>
      </c>
      <c r="G78" s="18" t="s">
        <v>404</v>
      </c>
      <c r="H78" s="20" t="s">
        <v>404</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456.46231211</v>
      </c>
      <c r="F79" s="20" t="n">
        <v>6.97677165</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459.79865099</v>
      </c>
      <c r="F80" s="20" t="n">
        <v>4.29657299</v>
      </c>
      <c r="G80" s="18" t="n">
        <v>462.93205668</v>
      </c>
      <c r="H80" s="20" t="n">
        <v>17.89432537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444.53340995</v>
      </c>
      <c r="F81" s="20" t="n">
        <v>3.68288641</v>
      </c>
      <c r="G81" s="18" t="n">
        <v>454.35292744</v>
      </c>
      <c r="H81" s="20" t="n">
        <v>9.32137226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490.15976634</v>
      </c>
      <c r="F7" s="20" t="n">
        <v>2.21330888</v>
      </c>
      <c r="G7" s="18" t="n">
        <v>506.31043953</v>
      </c>
      <c r="H7" s="20" t="n">
        <v>3.87015845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500.31304521</v>
      </c>
      <c r="F8" s="20" t="n">
        <v>3.67918555</v>
      </c>
      <c r="G8" s="18" t="n">
        <v>484.52743199</v>
      </c>
      <c r="H8" s="20" t="n">
        <v>8.65827382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508.30334793</v>
      </c>
      <c r="F9" s="20" t="n">
        <v>4.16029505</v>
      </c>
      <c r="G9" s="18" t="n">
        <v>510.77931472</v>
      </c>
      <c r="H9" s="20" t="n">
        <v>5.44824593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515.9165176</v>
      </c>
      <c r="F10" s="20" t="n">
        <v>2.63269755</v>
      </c>
      <c r="G10" s="18" t="n">
        <v>522.19980377</v>
      </c>
      <c r="H10" s="20" t="n">
        <v>8.11198761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414.37203775</v>
      </c>
      <c r="F11" s="20" t="n">
        <v>4.80890313</v>
      </c>
      <c r="G11" s="18" t="n">
        <v>428.57659762</v>
      </c>
      <c r="H11" s="20" t="n">
        <v>4.05907414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493.26416722</v>
      </c>
      <c r="F12" s="20" t="n">
        <v>2.37530388</v>
      </c>
      <c r="G12" s="18" t="n">
        <v>475.31033212</v>
      </c>
      <c r="H12" s="20" t="n">
        <v>12.80711299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511.8918081</v>
      </c>
      <c r="F13" s="20" t="n">
        <v>3.65104503</v>
      </c>
      <c r="G13" s="18" t="n">
        <v>509.95001257</v>
      </c>
      <c r="H13" s="20" t="n">
        <v>3.10110696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521.08809655</v>
      </c>
      <c r="F14" s="20" t="n">
        <v>2.5523467</v>
      </c>
      <c r="G14" s="18" t="n">
        <v>515.51474894</v>
      </c>
      <c r="H14" s="20" t="n">
        <v>3.99957995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509.84516877</v>
      </c>
      <c r="F15" s="20" t="n">
        <v>2.36782189</v>
      </c>
      <c r="G15" s="18" t="n">
        <v>539.86622734</v>
      </c>
      <c r="H15" s="20" t="n">
        <v>13.61317566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503.24046611</v>
      </c>
      <c r="F16" s="20" t="n">
        <v>9.093511360000001</v>
      </c>
      <c r="G16" s="18" t="n">
        <v>492.8071678</v>
      </c>
      <c r="H16" s="20" t="n">
        <v>3.24803164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511.85239856</v>
      </c>
      <c r="F17" s="20" t="n">
        <v>6.65993286</v>
      </c>
      <c r="G17" s="18" t="n">
        <v>500.48952556</v>
      </c>
      <c r="H17" s="20" t="n">
        <v>4.87794686</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451.01606806</v>
      </c>
      <c r="F18" s="20" t="n">
        <v>3.9003571</v>
      </c>
      <c r="G18" s="18" t="n">
        <v>511.70829612</v>
      </c>
      <c r="H18" s="20" t="n">
        <v>12.62596011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477.21695652</v>
      </c>
      <c r="F19" s="20" t="n">
        <v>4.17194545</v>
      </c>
      <c r="G19" s="18" t="n">
        <v>476.97382265</v>
      </c>
      <c r="H19" s="20" t="n">
        <v>7.3818383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488.27929208</v>
      </c>
      <c r="F20" s="20" t="n">
        <v>2.06161987</v>
      </c>
      <c r="G20" s="18" t="n">
        <v>487.68348278</v>
      </c>
      <c r="H20" s="20" t="n">
        <v>6.54337127</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501.84837412</v>
      </c>
      <c r="F21" s="20" t="n">
        <v>3.573076</v>
      </c>
      <c r="G21" s="18" t="n">
        <v>506.51420215</v>
      </c>
      <c r="H21" s="20" t="n">
        <v>3.68295254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470.05090327</v>
      </c>
      <c r="F22" s="20" t="n">
        <v>4.73237991</v>
      </c>
      <c r="G22" s="18" t="n">
        <v>467.93828658</v>
      </c>
      <c r="H22" s="20" t="n">
        <v>10.6030187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496.68326698</v>
      </c>
      <c r="F23" s="20" t="n">
        <v>7.74500554</v>
      </c>
      <c r="G23" s="18" t="n">
        <v>491.11184099</v>
      </c>
      <c r="H23" s="20" t="n">
        <v>4.47961533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535.6623363800001</v>
      </c>
      <c r="F24" s="20" t="n">
        <v>3.85677916</v>
      </c>
      <c r="G24" s="18" t="n">
        <v>520.31546852</v>
      </c>
      <c r="H24" s="20" t="n">
        <v>8.74278571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525.8014759599999</v>
      </c>
      <c r="F25" s="20" t="n">
        <v>4.97843622</v>
      </c>
      <c r="G25" s="18" t="n">
        <v>521.89330409</v>
      </c>
      <c r="H25" s="20" t="n">
        <v>6.05310294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484.49841152</v>
      </c>
      <c r="F26" s="20" t="n">
        <v>2.58589134</v>
      </c>
      <c r="G26" s="18" t="n">
        <v>480.60454445</v>
      </c>
      <c r="H26" s="20" t="n">
        <v>2.95075874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472.1034225</v>
      </c>
      <c r="F27" s="20" t="n">
        <v>2.57386102</v>
      </c>
      <c r="G27" s="18" t="n">
        <v>489.83592488</v>
      </c>
      <c r="H27" s="20" t="n">
        <v>1.294615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413.35266192</v>
      </c>
      <c r="F28" s="20" t="n">
        <v>3.38839584</v>
      </c>
      <c r="G28" s="18" t="n">
        <v>399.28811273</v>
      </c>
      <c r="H28" s="20" t="n">
        <v>4.01340879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512.92654006</v>
      </c>
      <c r="F29" s="20" t="n">
        <v>6.15615333</v>
      </c>
      <c r="G29" s="18" t="n">
        <v>518.21722234</v>
      </c>
      <c r="H29" s="20" t="n">
        <v>9.782864289999999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500.09019524</v>
      </c>
      <c r="F30" s="20" t="n">
        <v>5.04037619</v>
      </c>
      <c r="G30" s="18" t="n">
        <v>494.1381359</v>
      </c>
      <c r="H30" s="20" t="n">
        <v>4.0051413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502.87512532</v>
      </c>
      <c r="F31" s="20" t="n">
        <v>2.30331238</v>
      </c>
      <c r="G31" s="18" t="n">
        <v>490.09605704</v>
      </c>
      <c r="H31" s="20" t="n">
        <v>6.81890702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504.14896551</v>
      </c>
      <c r="F32" s="20" t="n">
        <v>2.61238983</v>
      </c>
      <c r="G32" s="18" t="n">
        <v>508.06374768</v>
      </c>
      <c r="H32" s="20" t="n">
        <v>10.20532787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490.30934695</v>
      </c>
      <c r="F33" s="20" t="n">
        <v>5.27881764</v>
      </c>
      <c r="G33" s="18" t="n">
        <v>491.70717899</v>
      </c>
      <c r="H33" s="20" t="n">
        <v>3.8704792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473.52737418</v>
      </c>
      <c r="F34" s="20" t="n">
        <v>2.96863915</v>
      </c>
      <c r="G34" s="18" t="n">
        <v>485.62039892</v>
      </c>
      <c r="H34" s="20" t="n">
        <v>10.59155556</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497.22058993</v>
      </c>
      <c r="F35" s="20" t="n">
        <v>2.37957765</v>
      </c>
      <c r="G35" s="18" t="n">
        <v>518.33965885</v>
      </c>
      <c r="H35" s="20" t="n">
        <v>1.50039511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497.13308747</v>
      </c>
      <c r="F36" s="20" t="n">
        <v>3.56752908</v>
      </c>
      <c r="G36" s="18" t="n">
        <v>474.09767132</v>
      </c>
      <c r="H36" s="20" t="n">
        <v>3.20596893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493.32718612</v>
      </c>
      <c r="F37" s="20" t="n">
        <v>3.21647876</v>
      </c>
      <c r="G37" s="18" t="n">
        <v>499.46409885</v>
      </c>
      <c r="H37" s="20" t="n">
        <v>7.9173728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529.7784010399999</v>
      </c>
      <c r="F38" s="20" t="n">
        <v>4.01904747</v>
      </c>
      <c r="G38" s="18" t="n">
        <v>503.77847865</v>
      </c>
      <c r="H38" s="20" t="n">
        <v>5.11470275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411.11293528</v>
      </c>
      <c r="F39" s="20" t="n">
        <v>8.62419875</v>
      </c>
      <c r="G39" s="18" t="n">
        <v>423.68314707</v>
      </c>
      <c r="H39" s="20" t="n">
        <v>5.20849802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494.40896066</v>
      </c>
      <c r="F40" s="20" t="n">
        <v>4.96310515</v>
      </c>
      <c r="G40" s="18" t="n">
        <v>492.51007072</v>
      </c>
      <c r="H40" s="20" t="n">
        <v>5.37663796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466.5417153</v>
      </c>
      <c r="F41" s="20" t="n">
        <v>4.0261383</v>
      </c>
      <c r="G41" s="18" t="n">
        <v>478.23751024</v>
      </c>
      <c r="H41" s="20" t="n">
        <v>5.27718171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412.76913562</v>
      </c>
      <c r="F44" s="20" t="n">
        <v>5.95157687</v>
      </c>
      <c r="G44" s="18" t="n">
        <v>413.56076271</v>
      </c>
      <c r="H44" s="20" t="n">
        <v>4.11280685</v>
      </c>
      <c r="I44" s="18" t="s">
        <v>404</v>
      </c>
      <c r="J44" s="20" t="s">
        <v>404</v>
      </c>
      <c r="K44" s="18" t="s">
        <v>404</v>
      </c>
      <c r="L44" s="20" t="s">
        <v>404</v>
      </c>
      <c r="M44" s="18" t="s">
        <v>404</v>
      </c>
      <c r="N44" s="20" t="s">
        <v>404</v>
      </c>
      <c r="O44" s="18" t="s">
        <v>404</v>
      </c>
      <c r="P44" s="20" t="s">
        <v>404</v>
      </c>
      <c r="Q44" s="18" t="n">
        <v>399.93322693</v>
      </c>
      <c r="R44" s="20" t="n">
        <v>25.48847536</v>
      </c>
    </row>
    <row r="45" spans="1:18">
      <c r="A45" s="15" t="s">
        <v>442</v>
      </c>
      <c r="B45" s="17" t="n">
        <v>5519</v>
      </c>
      <c r="C45" s="18">
        <f>(0.0/B45*100)</f>
        <v/>
      </c>
      <c r="D45" s="19" t="n">
        <v>5519</v>
      </c>
      <c r="E45" s="18" t="n">
        <v>361.84567489</v>
      </c>
      <c r="F45" s="20" t="n">
        <v>2.85804006</v>
      </c>
      <c r="G45" s="18" t="n">
        <v>312.45216546</v>
      </c>
      <c r="H45" s="20" t="n">
        <v>10.40931833</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378.90971262</v>
      </c>
      <c r="F46" s="20" t="n">
        <v>4.50330768</v>
      </c>
      <c r="G46" s="18" t="n">
        <v>385.11399333</v>
      </c>
      <c r="H46" s="20" t="n">
        <v>5.59616324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445.00431311</v>
      </c>
      <c r="F47" s="20" t="n">
        <v>5.19621541</v>
      </c>
      <c r="G47" s="18" t="n">
        <v>421.93316213</v>
      </c>
      <c r="H47" s="20" t="n">
        <v>13.16967054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509.78038907</v>
      </c>
      <c r="F48" s="20" t="n">
        <v>9.301746359999999</v>
      </c>
      <c r="G48" s="18" t="n">
        <v>541.46254591</v>
      </c>
      <c r="H48" s="20" t="n">
        <v>6.79963557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403.35524719</v>
      </c>
      <c r="F49" s="20" t="n">
        <v>4.04661814</v>
      </c>
      <c r="G49" s="18" t="n">
        <v>422.5018274</v>
      </c>
      <c r="H49" s="20" t="n">
        <v>5.30311522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409.62639292</v>
      </c>
      <c r="F50" s="20" t="n">
        <v>6.55409663</v>
      </c>
      <c r="G50" s="18" t="n">
        <v>383.84692089</v>
      </c>
      <c r="H50" s="20" t="n">
        <v>3.12697627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396.01030307</v>
      </c>
      <c r="F51" s="20" t="n">
        <v>6.35613883</v>
      </c>
      <c r="G51" s="18" t="n">
        <v>401.17910191</v>
      </c>
      <c r="H51" s="20" t="n">
        <v>2.83424773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449.02857891</v>
      </c>
      <c r="F52" s="20" t="n">
        <v>9.08365738</v>
      </c>
      <c r="G52" s="18" t="n">
        <v>466.81324185</v>
      </c>
      <c r="H52" s="20" t="n">
        <v>3.17585678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429.19081086</v>
      </c>
      <c r="F53" s="20" t="n">
        <v>1.68980206</v>
      </c>
      <c r="G53" s="18" t="n">
        <v>464.86281432</v>
      </c>
      <c r="H53" s="20" t="n">
        <v>3.07698317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327.96020493</v>
      </c>
      <c r="F54" s="20" t="n">
        <v>5.57860433</v>
      </c>
      <c r="G54" s="18" t="n">
        <v>327.47679818</v>
      </c>
      <c r="H54" s="20" t="n">
        <v>4.26871443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413.2372002</v>
      </c>
      <c r="F55" s="20" t="n">
        <v>6.04792265</v>
      </c>
      <c r="G55" s="18" t="n">
        <v>400.39155595</v>
      </c>
      <c r="H55" s="20" t="n">
        <v>3.48934715</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550.75007741</v>
      </c>
      <c r="F56" s="20" t="n">
        <v>6.03936326</v>
      </c>
      <c r="G56" s="18" t="n">
        <v>546.3240061400001</v>
      </c>
      <c r="H56" s="20" t="n">
        <v>4.27199087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381.62840824</v>
      </c>
      <c r="F57" s="20" t="n">
        <v>5.5513639</v>
      </c>
      <c r="G57" s="18" t="n">
        <v>389.29984049</v>
      </c>
      <c r="H57" s="20" t="n">
        <v>4.45684092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378.23878514</v>
      </c>
      <c r="F58" s="20" t="n">
        <v>3.97913646</v>
      </c>
      <c r="G58" s="18" t="n">
        <v>382.49514602</v>
      </c>
      <c r="H58" s="20" t="n">
        <v>5.13481205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360.83267623</v>
      </c>
      <c r="F59" s="20" t="n">
        <v>2.59228092</v>
      </c>
      <c r="G59" s="18" t="n">
        <v>362.07362866</v>
      </c>
      <c r="H59" s="20" t="n">
        <v>2.29299577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390.70678318</v>
      </c>
      <c r="F60" s="20" t="n">
        <v>6.33688255</v>
      </c>
      <c r="G60" s="18" t="n">
        <v>408.25727369</v>
      </c>
      <c r="H60" s="20" t="n">
        <v>6.20937199</v>
      </c>
      <c r="I60" s="18" t="s">
        <v>404</v>
      </c>
      <c r="J60" s="20" t="s">
        <v>404</v>
      </c>
      <c r="K60" s="18" t="s">
        <v>404</v>
      </c>
      <c r="L60" s="20" t="s">
        <v>404</v>
      </c>
      <c r="M60" s="18" t="s">
        <v>404</v>
      </c>
      <c r="N60" s="20" t="s">
        <v>404</v>
      </c>
      <c r="O60" s="18" t="s">
        <v>404</v>
      </c>
      <c r="P60" s="20" t="s">
        <v>404</v>
      </c>
      <c r="Q60" s="18" t="n">
        <v>342.67667931</v>
      </c>
      <c r="R60" s="20" t="n">
        <v>20.37993069</v>
      </c>
    </row>
    <row r="61" spans="1:18">
      <c r="A61" s="15" t="s">
        <v>458</v>
      </c>
      <c r="B61" s="17" t="n">
        <v>6525</v>
      </c>
      <c r="C61" s="18">
        <f>(0.0/B61*100)</f>
        <v/>
      </c>
      <c r="D61" s="19" t="n">
        <v>6525</v>
      </c>
      <c r="E61" s="18" t="n">
        <v>476.05288714</v>
      </c>
      <c r="F61" s="20" t="n">
        <v>4.30613265</v>
      </c>
      <c r="G61" s="18" t="n">
        <v>480.88484719</v>
      </c>
      <c r="H61" s="20" t="n">
        <v>3.72418405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540.66826431</v>
      </c>
      <c r="F62" s="20" t="n">
        <v>2.45502344</v>
      </c>
      <c r="G62" s="18" t="n">
        <v>544.94819295</v>
      </c>
      <c r="H62" s="20" t="n">
        <v>1.25368598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350.85845992</v>
      </c>
      <c r="F63" s="20" t="n">
        <v>5.0340134</v>
      </c>
      <c r="G63" s="18" t="n">
        <v>371.95535571</v>
      </c>
      <c r="H63" s="20" t="n">
        <v>1.48967426</v>
      </c>
      <c r="I63" s="18" t="s">
        <v>404</v>
      </c>
      <c r="J63" s="20" t="s">
        <v>404</v>
      </c>
      <c r="K63" s="18" t="s">
        <v>404</v>
      </c>
      <c r="L63" s="20" t="s">
        <v>404</v>
      </c>
      <c r="M63" s="18" t="s">
        <v>404</v>
      </c>
      <c r="N63" s="20" t="s">
        <v>404</v>
      </c>
      <c r="O63" s="18" t="s">
        <v>404</v>
      </c>
      <c r="P63" s="20" t="s">
        <v>404</v>
      </c>
      <c r="Q63" s="18" t="n">
        <v>400.4672206</v>
      </c>
      <c r="R63" s="20" t="n">
        <v>6.96586316</v>
      </c>
    </row>
    <row r="64" spans="1:18">
      <c r="A64" s="15" t="s">
        <v>461</v>
      </c>
      <c r="B64" s="17" t="n">
        <v>3634</v>
      </c>
      <c r="C64" s="18">
        <f>(27.0/B64*100)</f>
        <v/>
      </c>
      <c r="D64" s="19" t="n">
        <v>3607</v>
      </c>
      <c r="E64" s="18" t="n">
        <v>466.16263588</v>
      </c>
      <c r="F64" s="20" t="n">
        <v>1.90019027</v>
      </c>
      <c r="G64" s="18" t="n">
        <v>506.4795861</v>
      </c>
      <c r="H64" s="20" t="n">
        <v>3.08260772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429.11241261</v>
      </c>
      <c r="F65" s="20" t="n">
        <v>7.11574081</v>
      </c>
      <c r="G65" s="18" t="n">
        <v>417.06042509</v>
      </c>
      <c r="H65" s="20" t="n">
        <v>3.27598024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416.77413925</v>
      </c>
      <c r="F66" s="20" t="n">
        <v>2.65284367</v>
      </c>
      <c r="G66" s="18" t="n">
        <v>418.25867845</v>
      </c>
      <c r="H66" s="20" t="n">
        <v>1.78710299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403.07153167</v>
      </c>
      <c r="F67" s="20" t="n">
        <v>5.05984906</v>
      </c>
      <c r="G67" s="18" t="n">
        <v>373.74059335</v>
      </c>
      <c r="H67" s="20" t="n">
        <v>3.03292222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382.3377698</v>
      </c>
      <c r="F68" s="20" t="n">
        <v>1.65726708</v>
      </c>
      <c r="G68" s="18" t="n">
        <v>426.01810542</v>
      </c>
      <c r="H68" s="20" t="n">
        <v>1.6111712</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446.91536894</v>
      </c>
      <c r="F69" s="20" t="n">
        <v>7.17985941</v>
      </c>
      <c r="G69" s="18" t="n">
        <v>442.81955083</v>
      </c>
      <c r="H69" s="20" t="n">
        <v>5.14489503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487.1764536</v>
      </c>
      <c r="F70" s="20" t="n">
        <v>4.4560435</v>
      </c>
      <c r="G70" s="18" t="n">
        <v>500.25807403</v>
      </c>
      <c r="H70" s="20" t="n">
        <v>4.03552607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566.47169466</v>
      </c>
      <c r="F71" s="20" t="n">
        <v>2.9689118</v>
      </c>
      <c r="G71" s="18" t="n">
        <v>563.34008776</v>
      </c>
      <c r="H71" s="20" t="n">
        <v>1.7827582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540.51192238</v>
      </c>
      <c r="F72" s="20" t="n">
        <v>4.81790853</v>
      </c>
      <c r="G72" s="18" t="n">
        <v>545.86177988</v>
      </c>
      <c r="H72" s="20" t="n">
        <v>7.32366666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417.37139044</v>
      </c>
      <c r="F73" s="20" t="n">
        <v>5.00138729</v>
      </c>
      <c r="G73" s="18" t="n">
        <v>413.76009983</v>
      </c>
      <c r="H73" s="20" t="n">
        <v>4.74573217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407.62167969</v>
      </c>
      <c r="F74" s="20" t="n">
        <v>1.48336413</v>
      </c>
      <c r="G74" s="18" t="n">
        <v>440.15546497</v>
      </c>
      <c r="H74" s="20" t="n">
        <v>3.07424346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370.28089958</v>
      </c>
      <c r="F75" s="20" t="n">
        <v>3.83162388</v>
      </c>
      <c r="G75" s="18" t="n">
        <v>360.27157728</v>
      </c>
      <c r="H75" s="20" t="n">
        <v>9.80475504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417.10840517</v>
      </c>
      <c r="F76" s="20" t="n">
        <v>3.32194056</v>
      </c>
      <c r="G76" s="18" t="n">
        <v>448.85008011</v>
      </c>
      <c r="H76" s="20" t="n">
        <v>5.65380159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406.86825101</v>
      </c>
      <c r="F77" s="20" t="n">
        <v>2.73806092</v>
      </c>
      <c r="G77" s="18" t="n">
        <v>461.54548436</v>
      </c>
      <c r="H77" s="20" t="n">
        <v>7.9898965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498.42461763</v>
      </c>
      <c r="F78" s="20" t="n">
        <v>5.19058633</v>
      </c>
      <c r="G78" s="18" t="n">
        <v>477.49875081</v>
      </c>
      <c r="H78" s="20" t="n">
        <v>10.11712487</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446.92129443</v>
      </c>
      <c r="F79" s="20" t="n">
        <v>13.49948438</v>
      </c>
      <c r="G79" s="18" t="n">
        <v>466.81428447</v>
      </c>
      <c r="H79" s="20" t="n">
        <v>8.00653563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461.02797751</v>
      </c>
      <c r="F80" s="20" t="n">
        <v>4.67962887</v>
      </c>
      <c r="G80" s="18" t="n">
        <v>453.68052975</v>
      </c>
      <c r="H80" s="20" t="n">
        <v>11.70940579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445.65466783</v>
      </c>
      <c r="F81" s="20" t="n">
        <v>3.45552667</v>
      </c>
      <c r="G81" s="18" t="n">
        <v>448.82937404</v>
      </c>
      <c r="H81" s="20" t="n">
        <v>11.09331056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494.88140871</v>
      </c>
      <c r="F7" s="20" t="n">
        <v>1.76664842</v>
      </c>
      <c r="G7" s="18" t="n">
        <v>487.90700731</v>
      </c>
      <c r="H7" s="20" t="n">
        <v>11.02413782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499.44845923</v>
      </c>
      <c r="F8" s="20" t="n">
        <v>3.13774212</v>
      </c>
      <c r="G8" s="18" t="n">
        <v>473.30277362</v>
      </c>
      <c r="H8" s="20" t="n">
        <v>9.641229109999999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509.24729796</v>
      </c>
      <c r="F9" s="20" t="n">
        <v>2.55612446</v>
      </c>
      <c r="G9" s="18" t="n">
        <v>510.0698432</v>
      </c>
      <c r="H9" s="20" t="n">
        <v>7.03501363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518.15013274</v>
      </c>
      <c r="F10" s="20" t="n">
        <v>2.67880692</v>
      </c>
      <c r="G10" s="18" t="n">
        <v>510.43014207</v>
      </c>
      <c r="H10" s="20" t="n">
        <v>5.71923146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428.10648797</v>
      </c>
      <c r="F11" s="20" t="n">
        <v>3.32427633</v>
      </c>
      <c r="G11" s="18" t="n">
        <v>396.79124438</v>
      </c>
      <c r="H11" s="20" t="n">
        <v>8.881565439999999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494.45433211</v>
      </c>
      <c r="F12" s="20" t="n">
        <v>2.73116154</v>
      </c>
      <c r="G12" s="18" t="n">
        <v>480.47003692</v>
      </c>
      <c r="H12" s="20" t="n">
        <v>9.48097222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511.21159148</v>
      </c>
      <c r="F13" s="20" t="n">
        <v>2.46211925</v>
      </c>
      <c r="G13" s="18" t="n">
        <v>488.51240094</v>
      </c>
      <c r="H13" s="20" t="n">
        <v>12.48491395</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521.52706195</v>
      </c>
      <c r="F14" s="20" t="n">
        <v>2.36781749</v>
      </c>
      <c r="G14" s="18" t="n">
        <v>504.94279476</v>
      </c>
      <c r="H14" s="20" t="n">
        <v>6.17609825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512.36061861</v>
      </c>
      <c r="F15" s="20" t="n">
        <v>2.36359979</v>
      </c>
      <c r="G15" s="18" t="n">
        <v>495.34359917</v>
      </c>
      <c r="H15" s="20" t="n">
        <v>6.80358502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494.57889239</v>
      </c>
      <c r="F16" s="20" t="n">
        <v>2.43559822</v>
      </c>
      <c r="G16" s="18" t="n">
        <v>507.56768118</v>
      </c>
      <c r="H16" s="20" t="n">
        <v>8.652337109999999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506.35056818</v>
      </c>
      <c r="F17" s="20" t="n">
        <v>4.23437143</v>
      </c>
      <c r="G17" s="18" t="n">
        <v>499.39342942</v>
      </c>
      <c r="H17" s="20" t="n">
        <v>9.197182870000001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463.86140873</v>
      </c>
      <c r="F18" s="20" t="n">
        <v>7.34259228</v>
      </c>
      <c r="G18" s="18" t="n">
        <v>449.43322342</v>
      </c>
      <c r="H18" s="20" t="n">
        <v>4.93316917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476.65640653</v>
      </c>
      <c r="F19" s="20" t="n">
        <v>5.47424106</v>
      </c>
      <c r="G19" s="18" t="n">
        <v>477.71005566</v>
      </c>
      <c r="H19" s="20" t="n">
        <v>6.01752162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489.55716713</v>
      </c>
      <c r="F20" s="20" t="n">
        <v>2.1014179</v>
      </c>
      <c r="G20" s="18" t="n">
        <v>483.46043401</v>
      </c>
      <c r="H20" s="20" t="n">
        <v>4.20717651</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507.27704979</v>
      </c>
      <c r="F21" s="20" t="n">
        <v>2.39646232</v>
      </c>
      <c r="G21" s="18" t="n">
        <v>483.51488265</v>
      </c>
      <c r="H21" s="20" t="n">
        <v>6.23031765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477.18713131</v>
      </c>
      <c r="F22" s="20" t="n">
        <v>4.82426952</v>
      </c>
      <c r="G22" s="18" t="n">
        <v>443.93252821</v>
      </c>
      <c r="H22" s="20" t="n">
        <v>11.28997908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492.36610313</v>
      </c>
      <c r="F23" s="20" t="n">
        <v>3.38761562</v>
      </c>
      <c r="G23" s="18" t="n">
        <v>496.20499057</v>
      </c>
      <c r="H23" s="20" t="n">
        <v>26.04816632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532.1431047900001</v>
      </c>
      <c r="F24" s="20" t="n">
        <v>3.56511179</v>
      </c>
      <c r="G24" s="18" t="n">
        <v>535.36769077</v>
      </c>
      <c r="H24" s="20" t="n">
        <v>13.61692868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524.53767012</v>
      </c>
      <c r="F25" s="20" t="n">
        <v>3.97859331</v>
      </c>
      <c r="G25" s="18" t="n">
        <v>520.63887468</v>
      </c>
      <c r="H25" s="20" t="n">
        <v>16.78925752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480.95855699</v>
      </c>
      <c r="F26" s="20" t="n">
        <v>2.15889736</v>
      </c>
      <c r="G26" s="18" t="n">
        <v>487.99161694</v>
      </c>
      <c r="H26" s="20" t="n">
        <v>3.77941282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485.77062804</v>
      </c>
      <c r="F27" s="20" t="n">
        <v>1.26780926</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409.02627789</v>
      </c>
      <c r="F28" s="20" t="n">
        <v>2.7302389</v>
      </c>
      <c r="G28" s="18" t="n">
        <v>403.73049055</v>
      </c>
      <c r="H28" s="20" t="n">
        <v>5.26391825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501.79125756</v>
      </c>
      <c r="F31" s="20" t="n">
        <v>2.18390442</v>
      </c>
      <c r="G31" s="18" t="n">
        <v>500.25678572</v>
      </c>
      <c r="H31" s="20" t="n">
        <v>7.48210963</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513.8927083999999</v>
      </c>
      <c r="F32" s="20" t="n">
        <v>4.35946821</v>
      </c>
      <c r="G32" s="18" t="n">
        <v>497.68912826</v>
      </c>
      <c r="H32" s="20" t="n">
        <v>2.91116967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491.49173066</v>
      </c>
      <c r="F33" s="20" t="n">
        <v>2.62198367</v>
      </c>
      <c r="G33" s="18" t="n">
        <v>486.36609311</v>
      </c>
      <c r="H33" s="20" t="n">
        <v>12.22204361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475.68465126</v>
      </c>
      <c r="F34" s="20" t="n">
        <v>3.33875669</v>
      </c>
      <c r="G34" s="18" t="n">
        <v>473.46871105</v>
      </c>
      <c r="H34" s="20" t="n">
        <v>8.351323989999999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512.6413744499999</v>
      </c>
      <c r="F35" s="20" t="n">
        <v>1.30074884</v>
      </c>
      <c r="G35" s="18" t="n">
        <v>456.40772579</v>
      </c>
      <c r="H35" s="20" t="n">
        <v>19.25208397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485.88158067</v>
      </c>
      <c r="F36" s="20" t="n">
        <v>2.21918968</v>
      </c>
      <c r="G36" s="18" t="n">
        <v>485.95345394</v>
      </c>
      <c r="H36" s="20" t="n">
        <v>10.47228015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495.76196737</v>
      </c>
      <c r="F37" s="20" t="n">
        <v>3.40938696</v>
      </c>
      <c r="G37" s="18" t="n">
        <v>476.03677294</v>
      </c>
      <c r="H37" s="20" t="n">
        <v>10.04602105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520.2502668</v>
      </c>
      <c r="F38" s="20" t="n">
        <v>3.23845048</v>
      </c>
      <c r="G38" s="18" t="n">
        <v>523.68180952</v>
      </c>
      <c r="H38" s="20" t="n">
        <v>8.60205734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420.48196336</v>
      </c>
      <c r="F39" s="20" t="n">
        <v>4.20471307</v>
      </c>
      <c r="G39" s="18" t="n">
        <v>419.47567539</v>
      </c>
      <c r="H39" s="20" t="n">
        <v>29.45169033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493.81374264</v>
      </c>
      <c r="F40" s="20" t="n">
        <v>3.17786279</v>
      </c>
      <c r="G40" s="18" t="n">
        <v>484.7271801</v>
      </c>
      <c r="H40" s="20" t="n">
        <v>5.68684262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470.06022099</v>
      </c>
      <c r="F41" s="20" t="n">
        <v>3.59066994</v>
      </c>
      <c r="G41" s="18" t="n">
        <v>471.12868179</v>
      </c>
      <c r="H41" s="20" t="n">
        <v>7.7350014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412.96274322</v>
      </c>
      <c r="F44" s="20" t="n">
        <v>3.89088667</v>
      </c>
      <c r="G44" s="18" t="n">
        <v>416.13672807</v>
      </c>
      <c r="H44" s="20" t="n">
        <v>9.61570706</v>
      </c>
      <c r="I44" s="18" t="s">
        <v>404</v>
      </c>
      <c r="J44" s="20" t="s">
        <v>404</v>
      </c>
      <c r="K44" s="18" t="s">
        <v>404</v>
      </c>
      <c r="L44" s="20" t="s">
        <v>404</v>
      </c>
      <c r="M44" s="18" t="s">
        <v>404</v>
      </c>
      <c r="N44" s="20" t="s">
        <v>404</v>
      </c>
      <c r="O44" s="18" t="s">
        <v>404</v>
      </c>
      <c r="P44" s="20" t="s">
        <v>404</v>
      </c>
      <c r="Q44" s="18" t="n">
        <v>399.93322693</v>
      </c>
      <c r="R44" s="20" t="n">
        <v>25.48847536</v>
      </c>
    </row>
    <row r="45" spans="1:18">
      <c r="A45" s="15" t="s">
        <v>442</v>
      </c>
      <c r="B45" s="17" t="n">
        <v>5519</v>
      </c>
      <c r="C45" s="18">
        <f>(0.0/B45*100)</f>
        <v/>
      </c>
      <c r="D45" s="19" t="n">
        <v>5519</v>
      </c>
      <c r="E45" s="18" t="n">
        <v>359.58836659</v>
      </c>
      <c r="F45" s="20" t="n">
        <v>2.99835563</v>
      </c>
      <c r="G45" s="18" t="n">
        <v>361.85441188</v>
      </c>
      <c r="H45" s="20" t="n">
        <v>18.48588438</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394.78343961</v>
      </c>
      <c r="F46" s="20" t="n">
        <v>5.05555189</v>
      </c>
      <c r="G46" s="18" t="n">
        <v>368.84593479</v>
      </c>
      <c r="H46" s="20" t="n">
        <v>3.87496919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441.17784312</v>
      </c>
      <c r="F47" s="20" t="n">
        <v>3.70176868</v>
      </c>
      <c r="G47" s="18" t="n">
        <v>441.42118533</v>
      </c>
      <c r="H47" s="20" t="n">
        <v>27.37884638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533.48060961</v>
      </c>
      <c r="F48" s="20" t="n">
        <v>6.25376629</v>
      </c>
      <c r="G48" s="18" t="n">
        <v>522.2380217800001</v>
      </c>
      <c r="H48" s="20" t="n">
        <v>10.93277394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418.32535642</v>
      </c>
      <c r="F49" s="20" t="n">
        <v>4.06610856</v>
      </c>
      <c r="G49" s="18" t="n">
        <v>394.7591282</v>
      </c>
      <c r="H49" s="20" t="n">
        <v>5.12136579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392.7492532</v>
      </c>
      <c r="F50" s="20" t="n">
        <v>2.6851082</v>
      </c>
      <c r="G50" s="18" t="n">
        <v>364.73071555</v>
      </c>
      <c r="H50" s="20" t="n">
        <v>15.33442267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400.71177391</v>
      </c>
      <c r="F51" s="20" t="n">
        <v>2.44857118</v>
      </c>
      <c r="G51" s="18" t="n">
        <v>375.08783525</v>
      </c>
      <c r="H51" s="20" t="n">
        <v>13.86155212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464.45809373</v>
      </c>
      <c r="F52" s="20" t="n">
        <v>3.82888189</v>
      </c>
      <c r="G52" s="18" t="n">
        <v>462.78836236</v>
      </c>
      <c r="H52" s="20" t="n">
        <v>7.88264748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403.79547465</v>
      </c>
      <c r="F55" s="20" t="n">
        <v>2.82827779</v>
      </c>
      <c r="G55" s="18" t="n">
        <v>395.91943385</v>
      </c>
      <c r="H55" s="20" t="n">
        <v>18.76041412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384.33565155</v>
      </c>
      <c r="F57" s="20" t="n">
        <v>3.45409784</v>
      </c>
      <c r="G57" s="18" t="n">
        <v>404.266639</v>
      </c>
      <c r="H57" s="20" t="n">
        <v>15.35868955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381.9868175</v>
      </c>
      <c r="F58" s="20" t="n">
        <v>2.79104047</v>
      </c>
      <c r="G58" s="18" t="n">
        <v>365.75779792</v>
      </c>
      <c r="H58" s="20" t="n">
        <v>10.90864697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361.28447216</v>
      </c>
      <c r="F59" s="20" t="n">
        <v>1.8533337</v>
      </c>
      <c r="G59" s="18" t="n">
        <v>362.07559972</v>
      </c>
      <c r="H59" s="20" t="n">
        <v>2.90274157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399.96306057</v>
      </c>
      <c r="F60" s="20" t="n">
        <v>4.32261215</v>
      </c>
      <c r="G60" s="18" t="n">
        <v>380.63387849</v>
      </c>
      <c r="H60" s="20" t="n">
        <v>13.56794126</v>
      </c>
      <c r="I60" s="18" t="s">
        <v>404</v>
      </c>
      <c r="J60" s="20" t="s">
        <v>404</v>
      </c>
      <c r="K60" s="18" t="s">
        <v>404</v>
      </c>
      <c r="L60" s="20" t="s">
        <v>404</v>
      </c>
      <c r="M60" s="18" t="s">
        <v>404</v>
      </c>
      <c r="N60" s="20" t="s">
        <v>404</v>
      </c>
      <c r="O60" s="18" t="s">
        <v>404</v>
      </c>
      <c r="P60" s="20" t="s">
        <v>404</v>
      </c>
      <c r="Q60" s="18" t="n">
        <v>342.67667931</v>
      </c>
      <c r="R60" s="20" t="n">
        <v>20.37993069</v>
      </c>
    </row>
    <row r="61" spans="1:18">
      <c r="A61" s="15" t="s">
        <v>458</v>
      </c>
      <c r="B61" s="17" t="n">
        <v>6525</v>
      </c>
      <c r="C61" s="18">
        <f>(0.0/B61*100)</f>
        <v/>
      </c>
      <c r="D61" s="19" t="n">
        <v>6525</v>
      </c>
      <c r="E61" s="18" t="n">
        <v>481.11858146</v>
      </c>
      <c r="F61" s="20" t="n">
        <v>2.7959329</v>
      </c>
      <c r="G61" s="18" t="n">
        <v>470.60354395</v>
      </c>
      <c r="H61" s="20" t="n">
        <v>4.96232132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538.59033159</v>
      </c>
      <c r="F62" s="20" t="n">
        <v>1.2251764</v>
      </c>
      <c r="G62" s="18" t="n">
        <v>556.16393332</v>
      </c>
      <c r="H62" s="20" t="n">
        <v>2.38759793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364.95835643</v>
      </c>
      <c r="F63" s="20" t="n">
        <v>1.86170989</v>
      </c>
      <c r="G63" s="18" t="n">
        <v>374.03069075</v>
      </c>
      <c r="H63" s="20" t="n">
        <v>2.19881607</v>
      </c>
      <c r="I63" s="18" t="s">
        <v>404</v>
      </c>
      <c r="J63" s="20" t="s">
        <v>404</v>
      </c>
      <c r="K63" s="18" t="s">
        <v>404</v>
      </c>
      <c r="L63" s="20" t="s">
        <v>404</v>
      </c>
      <c r="M63" s="18" t="s">
        <v>404</v>
      </c>
      <c r="N63" s="20" t="s">
        <v>404</v>
      </c>
      <c r="O63" s="18" t="s">
        <v>404</v>
      </c>
      <c r="P63" s="20" t="s">
        <v>404</v>
      </c>
      <c r="Q63" s="18" t="n">
        <v>400.4672206</v>
      </c>
      <c r="R63" s="20" t="n">
        <v>6.96586316</v>
      </c>
    </row>
    <row r="64" spans="1:18">
      <c r="A64" s="15" t="s">
        <v>461</v>
      </c>
      <c r="B64" s="17" t="n">
        <v>3634</v>
      </c>
      <c r="C64" s="18">
        <f>(27.0/B64*100)</f>
        <v/>
      </c>
      <c r="D64" s="19" t="n">
        <v>3607</v>
      </c>
      <c r="E64" s="18" t="n">
        <v>470.91272856</v>
      </c>
      <c r="F64" s="20" t="n">
        <v>1.83668812</v>
      </c>
      <c r="G64" s="18" t="n">
        <v>511.4806451</v>
      </c>
      <c r="H64" s="20" t="n">
        <v>3.86468665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418.21262938</v>
      </c>
      <c r="F65" s="20" t="n">
        <v>2.44175815</v>
      </c>
      <c r="G65" s="18" t="n">
        <v>429.41617128</v>
      </c>
      <c r="H65" s="20" t="n">
        <v>9.43868975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417.93412468</v>
      </c>
      <c r="F66" s="20" t="n">
        <v>1.46238599</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388.44992774</v>
      </c>
      <c r="F67" s="20" t="n">
        <v>2.78410969</v>
      </c>
      <c r="G67" s="18" t="n">
        <v>366.72258943</v>
      </c>
      <c r="H67" s="20" t="n">
        <v>9.233696480000001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405.7905842</v>
      </c>
      <c r="F68" s="20" t="n">
        <v>1.32854468</v>
      </c>
      <c r="G68" s="18" t="n">
        <v>383.9312837</v>
      </c>
      <c r="H68" s="20" t="n">
        <v>2.65322924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442.3104432</v>
      </c>
      <c r="F69" s="20" t="n">
        <v>4.20616905</v>
      </c>
      <c r="G69" s="18" t="n">
        <v>455.14423146</v>
      </c>
      <c r="H69" s="20" t="n">
        <v>10.8333816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499.53753699</v>
      </c>
      <c r="F70" s="20" t="n">
        <v>2.96453166</v>
      </c>
      <c r="G70" s="18" t="n">
        <v>485.42140839</v>
      </c>
      <c r="H70" s="20" t="n">
        <v>5.59972754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541.2031928500001</v>
      </c>
      <c r="F72" s="20" t="n">
        <v>3.00587837</v>
      </c>
      <c r="G72" s="18" t="n">
        <v>551.7823137</v>
      </c>
      <c r="H72" s="20" t="n">
        <v>12.6132562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414.70130567</v>
      </c>
      <c r="F73" s="20" t="n">
        <v>3.10044653</v>
      </c>
      <c r="G73" s="18" t="n">
        <v>424.39274864</v>
      </c>
      <c r="H73" s="20" t="n">
        <v>12.34455375</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415.5438856</v>
      </c>
      <c r="F74" s="20" t="n">
        <v>1.42219977</v>
      </c>
      <c r="G74" s="18" t="n">
        <v>404.59780891</v>
      </c>
      <c r="H74" s="20" t="n">
        <v>10.07389343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364.58503755</v>
      </c>
      <c r="F75" s="20" t="n">
        <v>3.51893351</v>
      </c>
      <c r="G75" s="18" t="n">
        <v>383.40141411</v>
      </c>
      <c r="H75" s="20" t="n">
        <v>12.61738066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435.65100817</v>
      </c>
      <c r="F76" s="20" t="n">
        <v>2.88083991</v>
      </c>
      <c r="G76" s="18" t="n">
        <v>388.01943807</v>
      </c>
      <c r="H76" s="20" t="n">
        <v>5.75986793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418.96093203</v>
      </c>
      <c r="F77" s="20" t="n">
        <v>2.66272672</v>
      </c>
      <c r="G77" s="18" t="n">
        <v>395.58121504</v>
      </c>
      <c r="H77" s="20" t="n">
        <v>9.397420070000001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492.63129164</v>
      </c>
      <c r="F78" s="20" t="n">
        <v>4.63948933</v>
      </c>
      <c r="G78" s="18" t="n">
        <v>496.19516113</v>
      </c>
      <c r="H78" s="20" t="n">
        <v>7.07710927</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471.47676165</v>
      </c>
      <c r="F79" s="20" t="n">
        <v>9.700392259999999</v>
      </c>
      <c r="G79" s="18" t="n">
        <v>420.61745834</v>
      </c>
      <c r="H79" s="20" t="n">
        <v>14.6881502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452.7363954</v>
      </c>
      <c r="F80" s="20" t="n">
        <v>6.76033779</v>
      </c>
      <c r="G80" s="18" t="n">
        <v>462.2817018</v>
      </c>
      <c r="H80" s="20" t="n">
        <v>5.03504175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447.47715388</v>
      </c>
      <c r="F81" s="20" t="n">
        <v>3.42512788</v>
      </c>
      <c r="G81" s="18" t="n">
        <v>430.07647667</v>
      </c>
      <c r="H81" s="20" t="n">
        <v>8.78525943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494.54272398</v>
      </c>
      <c r="F7" s="20" t="n">
        <v>1.70929147</v>
      </c>
      <c r="G7" s="18" t="n">
        <v>497.92610624</v>
      </c>
      <c r="H7" s="20" t="n">
        <v>13.87444883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495.97270522</v>
      </c>
      <c r="F8" s="20" t="n">
        <v>3.03170073</v>
      </c>
      <c r="G8" s="18" t="n">
        <v>528.11782296</v>
      </c>
      <c r="H8" s="20" t="n">
        <v>27.32289817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510.11763012</v>
      </c>
      <c r="F9" s="20" t="n">
        <v>2.48069507</v>
      </c>
      <c r="G9" s="18" t="n">
        <v>492.4537889</v>
      </c>
      <c r="H9" s="20" t="n">
        <v>12.67959989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517.12933259</v>
      </c>
      <c r="F10" s="20" t="n">
        <v>2.5444164</v>
      </c>
      <c r="G10" s="18" t="n">
        <v>494.88817482</v>
      </c>
      <c r="H10" s="20" t="n">
        <v>14.99068478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423.06673014</v>
      </c>
      <c r="F11" s="20" t="n">
        <v>2.72187458</v>
      </c>
      <c r="G11" s="18" t="n">
        <v>426.7486986</v>
      </c>
      <c r="H11" s="20" t="n">
        <v>11.54131238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492.55457397</v>
      </c>
      <c r="F12" s="20" t="n">
        <v>2.42940908</v>
      </c>
      <c r="G12" s="18" t="n">
        <v>464.85179897</v>
      </c>
      <c r="H12" s="20" t="n">
        <v>27.47849549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510.59943027</v>
      </c>
      <c r="F13" s="20" t="n">
        <v>2.46207321</v>
      </c>
      <c r="G13" s="18" t="n">
        <v>496.74627782</v>
      </c>
      <c r="H13" s="20" t="n">
        <v>10.70140924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519.88191354</v>
      </c>
      <c r="F14" s="20" t="n">
        <v>2.0682622</v>
      </c>
      <c r="G14" s="18" t="n">
        <v>435.30964441</v>
      </c>
      <c r="H14" s="20" t="n">
        <v>8.65081168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511.09798797</v>
      </c>
      <c r="F15" s="20" t="n">
        <v>2.31413575</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494.82976031</v>
      </c>
      <c r="F16" s="20" t="n">
        <v>2.35454491</v>
      </c>
      <c r="G16" s="18" t="n">
        <v>519.57040097</v>
      </c>
      <c r="H16" s="20" t="n">
        <v>7.68135584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455.47499812</v>
      </c>
      <c r="F18" s="20" t="n">
        <v>4.02757115</v>
      </c>
      <c r="G18" s="18" t="n">
        <v>420.34090795</v>
      </c>
      <c r="H18" s="20" t="n">
        <v>16.29230956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477.81711568</v>
      </c>
      <c r="F19" s="20" t="n">
        <v>2.8827554</v>
      </c>
      <c r="G19" s="18" t="n">
        <v>460.37845017</v>
      </c>
      <c r="H19" s="20" t="n">
        <v>15.46937314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488.23987848</v>
      </c>
      <c r="F20" s="20" t="n">
        <v>1.97167624</v>
      </c>
      <c r="G20" s="18" t="s">
        <v>404</v>
      </c>
      <c r="H20" s="20" t="s">
        <v>404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505.47422498</v>
      </c>
      <c r="F21" s="20" t="n">
        <v>2.27794859</v>
      </c>
      <c r="G21" s="18" t="n">
        <v>490.25728869</v>
      </c>
      <c r="H21" s="20" t="n">
        <v>9.40901062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474.1350895</v>
      </c>
      <c r="F22" s="20" t="n">
        <v>4.51258398</v>
      </c>
      <c r="G22" s="18" t="n">
        <v>437.17094062</v>
      </c>
      <c r="H22" s="20" t="n">
        <v>16.66204691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491.49412206</v>
      </c>
      <c r="F23" s="20" t="n">
        <v>3.51587922</v>
      </c>
      <c r="G23" s="18" t="n">
        <v>503.74213717</v>
      </c>
      <c r="H23" s="20" t="n">
        <v>15.06951678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532.4398722</v>
      </c>
      <c r="F24" s="20" t="n">
        <v>3.00001481</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523.5210412599999</v>
      </c>
      <c r="F25" s="20" t="n">
        <v>3.81860686</v>
      </c>
      <c r="G25" s="18" t="n">
        <v>551.7329146</v>
      </c>
      <c r="H25" s="20" t="n">
        <v>11.72427676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482.35757292</v>
      </c>
      <c r="F26" s="20" t="n">
        <v>1.93034644</v>
      </c>
      <c r="G26" s="18" t="n">
        <v>487.53324123</v>
      </c>
      <c r="H26" s="20" t="n">
        <v>9.35363796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485.32179729</v>
      </c>
      <c r="F27" s="20" t="n">
        <v>1.33540884</v>
      </c>
      <c r="G27" s="18" t="n">
        <v>489.34404438</v>
      </c>
      <c r="H27" s="20" t="n">
        <v>3.02347106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409.88363177</v>
      </c>
      <c r="F28" s="20" t="n">
        <v>2.27567224</v>
      </c>
      <c r="G28" s="18" t="n">
        <v>376.89304483</v>
      </c>
      <c r="H28" s="20" t="n">
        <v>8.88824655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514.28039341</v>
      </c>
      <c r="F29" s="20" t="n">
        <v>4.30847056</v>
      </c>
      <c r="G29" s="18" t="n">
        <v>530.17732742</v>
      </c>
      <c r="H29" s="20" t="n">
        <v>21.9518402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497.06292369</v>
      </c>
      <c r="F30" s="20" t="n">
        <v>2.69673401</v>
      </c>
      <c r="G30" s="18" t="n">
        <v>499.12178427</v>
      </c>
      <c r="H30" s="20" t="n">
        <v>18.90773641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501.60260615</v>
      </c>
      <c r="F31" s="20" t="n">
        <v>2.17799469</v>
      </c>
      <c r="G31" s="18" t="s">
        <v>404</v>
      </c>
      <c r="H31" s="20" t="s">
        <v>404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504.65722795</v>
      </c>
      <c r="F32" s="20" t="n">
        <v>2.44642052</v>
      </c>
      <c r="G32" s="18" t="n">
        <v>495.76689576</v>
      </c>
      <c r="H32" s="20" t="n">
        <v>24.83886424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490.61456086</v>
      </c>
      <c r="F33" s="20" t="n">
        <v>2.80029523</v>
      </c>
      <c r="G33" s="18" t="n">
        <v>493.593365</v>
      </c>
      <c r="H33" s="20" t="n">
        <v>8.88729103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474.38527587</v>
      </c>
      <c r="F34" s="20" t="n">
        <v>2.946895</v>
      </c>
      <c r="G34" s="18" t="n">
        <v>490.35199529</v>
      </c>
      <c r="H34" s="20" t="n">
        <v>17.05411521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513.18272644</v>
      </c>
      <c r="F35" s="20" t="n">
        <v>1.47964287</v>
      </c>
      <c r="G35" s="18" t="n">
        <v>503.57359172</v>
      </c>
      <c r="H35" s="20" t="n">
        <v>3.72228976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486.03492655</v>
      </c>
      <c r="F36" s="20" t="n">
        <v>2.09085008</v>
      </c>
      <c r="G36" s="18" t="n">
        <v>473.97345281</v>
      </c>
      <c r="H36" s="20" t="n">
        <v>33.46537928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493.91812227</v>
      </c>
      <c r="F37" s="20" t="n">
        <v>3.1723403</v>
      </c>
      <c r="G37" s="18" t="s">
        <v>404</v>
      </c>
      <c r="H37" s="20" t="s">
        <v>404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520.87110018</v>
      </c>
      <c r="F38" s="20" t="n">
        <v>3.02425924</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422.94978273</v>
      </c>
      <c r="F39" s="20" t="n">
        <v>5.04031849</v>
      </c>
      <c r="G39" s="18" t="n">
        <v>411.54751235</v>
      </c>
      <c r="H39" s="20" t="n">
        <v>11.60092947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493.45873128</v>
      </c>
      <c r="F40" s="20" t="n">
        <v>3.1392173</v>
      </c>
      <c r="G40" s="18" t="n">
        <v>522.24667501</v>
      </c>
      <c r="H40" s="20" t="n">
        <v>21.4274697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470.28232785</v>
      </c>
      <c r="F41" s="20" t="n">
        <v>3.17167494</v>
      </c>
      <c r="G41" s="18" t="n">
        <v>465.47376949</v>
      </c>
      <c r="H41" s="20" t="n">
        <v>13.97474326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413.24575507</v>
      </c>
      <c r="F44" s="20" t="n">
        <v>3.59275307</v>
      </c>
      <c r="G44" s="18" t="n">
        <v>415.72002691</v>
      </c>
      <c r="H44" s="20" t="n">
        <v>14.68461363</v>
      </c>
      <c r="I44" s="18" t="s">
        <v>404</v>
      </c>
      <c r="J44" s="20" t="s">
        <v>404</v>
      </c>
      <c r="K44" s="18" t="s">
        <v>404</v>
      </c>
      <c r="L44" s="20" t="s">
        <v>404</v>
      </c>
      <c r="M44" s="18" t="s">
        <v>404</v>
      </c>
      <c r="N44" s="20" t="s">
        <v>404</v>
      </c>
      <c r="O44" s="18" t="s">
        <v>404</v>
      </c>
      <c r="P44" s="20" t="s">
        <v>404</v>
      </c>
      <c r="Q44" s="18" t="n">
        <v>399.93322693</v>
      </c>
      <c r="R44" s="20" t="n">
        <v>25.48847536</v>
      </c>
    </row>
    <row r="45" spans="1:18">
      <c r="A45" s="15" t="s">
        <v>442</v>
      </c>
      <c r="B45" s="17" t="n">
        <v>5519</v>
      </c>
      <c r="C45" s="18">
        <f>(0.0/B45*100)</f>
        <v/>
      </c>
      <c r="D45" s="19" t="n">
        <v>5519</v>
      </c>
      <c r="E45" s="18" t="n">
        <v>358.35221032</v>
      </c>
      <c r="F45" s="20" t="n">
        <v>2.88821972</v>
      </c>
      <c r="G45" s="18" t="n">
        <v>391.98791369</v>
      </c>
      <c r="H45" s="20" t="n">
        <v>20.44372063</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381.82992846</v>
      </c>
      <c r="F46" s="20" t="n">
        <v>3.41663758</v>
      </c>
      <c r="G46" s="18" t="n">
        <v>373.83736602</v>
      </c>
      <c r="H46" s="20" t="n">
        <v>11.34713635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442.20241079</v>
      </c>
      <c r="F47" s="20" t="n">
        <v>4.18225309</v>
      </c>
      <c r="G47" s="18" t="n">
        <v>425.54913533</v>
      </c>
      <c r="H47" s="20" t="n">
        <v>6.94430475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531.23924969</v>
      </c>
      <c r="F48" s="20" t="n">
        <v>4.92387088</v>
      </c>
      <c r="G48" s="18" t="n">
        <v>537.93072463</v>
      </c>
      <c r="H48" s="20" t="n">
        <v>39.6618247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408.42493727</v>
      </c>
      <c r="F49" s="20" t="n">
        <v>3.04966673</v>
      </c>
      <c r="G49" s="18" t="n">
        <v>417.43193166</v>
      </c>
      <c r="H49" s="20" t="n">
        <v>20.37546307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391.71556227</v>
      </c>
      <c r="F50" s="20" t="n">
        <v>2.60261101</v>
      </c>
      <c r="G50" s="18" t="n">
        <v>396.27169345</v>
      </c>
      <c r="H50" s="20" t="n">
        <v>12.00521205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400.63395847</v>
      </c>
      <c r="F51" s="20" t="n">
        <v>2.67236875</v>
      </c>
      <c r="G51" s="18" t="n">
        <v>389.45575151</v>
      </c>
      <c r="H51" s="20" t="n">
        <v>25.48148508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464.7132009</v>
      </c>
      <c r="F52" s="20" t="n">
        <v>3.02344192</v>
      </c>
      <c r="G52" s="18" t="n">
        <v>455.00942345</v>
      </c>
      <c r="H52" s="20" t="n">
        <v>16.13244041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445.73712848</v>
      </c>
      <c r="F53" s="20" t="n">
        <v>2.07230593</v>
      </c>
      <c r="G53" s="18" t="n">
        <v>427.74890797</v>
      </c>
      <c r="H53" s="20" t="n">
        <v>2.12239741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334.45377415</v>
      </c>
      <c r="F54" s="20" t="n">
        <v>3.84195942</v>
      </c>
      <c r="G54" s="18" t="n">
        <v>311.51825702</v>
      </c>
      <c r="H54" s="20" t="n">
        <v>5.27364002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404.30670863</v>
      </c>
      <c r="F55" s="20" t="n">
        <v>2.78461945</v>
      </c>
      <c r="G55" s="18" t="n">
        <v>360.96262532</v>
      </c>
      <c r="H55" s="20" t="n">
        <v>27.3970677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546.62656932</v>
      </c>
      <c r="F56" s="20" t="n">
        <v>3.07318868</v>
      </c>
      <c r="G56" s="18" t="n">
        <v>582.84405098</v>
      </c>
      <c r="H56" s="20" t="n">
        <v>19.2738669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385.50618565</v>
      </c>
      <c r="F57" s="20" t="n">
        <v>3.17628002</v>
      </c>
      <c r="G57" s="18" t="n">
        <v>405.44415467</v>
      </c>
      <c r="H57" s="20" t="n">
        <v>34.33426192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382.36010437</v>
      </c>
      <c r="F58" s="20" t="n">
        <v>3.02624513</v>
      </c>
      <c r="G58" s="18" t="n">
        <v>364.58789888</v>
      </c>
      <c r="H58" s="20" t="n">
        <v>9.561173159999999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360.91444076</v>
      </c>
      <c r="F59" s="20" t="n">
        <v>1.73921516</v>
      </c>
      <c r="G59" s="18" t="n">
        <v>372.2117465</v>
      </c>
      <c r="H59" s="20" t="n">
        <v>6.64576809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401.18555541</v>
      </c>
      <c r="F60" s="20" t="n">
        <v>4.25798377</v>
      </c>
      <c r="G60" s="18" t="n">
        <v>375.79101654</v>
      </c>
      <c r="H60" s="20" t="n">
        <v>9.919857800000001</v>
      </c>
      <c r="I60" s="18" t="s">
        <v>404</v>
      </c>
      <c r="J60" s="20" t="s">
        <v>404</v>
      </c>
      <c r="K60" s="18" t="s">
        <v>404</v>
      </c>
      <c r="L60" s="20" t="s">
        <v>404</v>
      </c>
      <c r="M60" s="18" t="s">
        <v>404</v>
      </c>
      <c r="N60" s="20" t="s">
        <v>404</v>
      </c>
      <c r="O60" s="18" t="s">
        <v>404</v>
      </c>
      <c r="P60" s="20" t="s">
        <v>404</v>
      </c>
      <c r="Q60" s="18" t="n">
        <v>342.67667931</v>
      </c>
      <c r="R60" s="20" t="n">
        <v>20.37993069</v>
      </c>
    </row>
    <row r="61" spans="1:18">
      <c r="A61" s="15" t="s">
        <v>458</v>
      </c>
      <c r="B61" s="17" t="n">
        <v>6525</v>
      </c>
      <c r="C61" s="18">
        <f>(0.0/B61*100)</f>
        <v/>
      </c>
      <c r="D61" s="19" t="n">
        <v>6525</v>
      </c>
      <c r="E61" s="18" t="n">
        <v>478.39925093</v>
      </c>
      <c r="F61" s="20" t="n">
        <v>2.43505779</v>
      </c>
      <c r="G61" s="18" t="n">
        <v>478.14159761</v>
      </c>
      <c r="H61" s="20" t="n">
        <v>11.01741459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543.90867283</v>
      </c>
      <c r="F62" s="20" t="n">
        <v>1.11323784</v>
      </c>
      <c r="G62" s="18" t="n">
        <v>471.56325</v>
      </c>
      <c r="H62" s="20" t="n">
        <v>37.4212152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363.65805153</v>
      </c>
      <c r="F63" s="20" t="n">
        <v>1.89182715</v>
      </c>
      <c r="G63" s="18" t="n">
        <v>378.40898657</v>
      </c>
      <c r="H63" s="20" t="n">
        <v>2.4415654</v>
      </c>
      <c r="I63" s="18" t="s">
        <v>404</v>
      </c>
      <c r="J63" s="20" t="s">
        <v>404</v>
      </c>
      <c r="K63" s="18" t="s">
        <v>404</v>
      </c>
      <c r="L63" s="20" t="s">
        <v>404</v>
      </c>
      <c r="M63" s="18" t="s">
        <v>404</v>
      </c>
      <c r="N63" s="20" t="s">
        <v>404</v>
      </c>
      <c r="O63" s="18" t="s">
        <v>404</v>
      </c>
      <c r="P63" s="20" t="s">
        <v>404</v>
      </c>
      <c r="Q63" s="18" t="n">
        <v>400.4672206</v>
      </c>
      <c r="R63" s="20" t="n">
        <v>6.96586316</v>
      </c>
    </row>
    <row r="64" spans="1:18">
      <c r="A64" s="15" t="s">
        <v>461</v>
      </c>
      <c r="B64" s="17" t="n">
        <v>3634</v>
      </c>
      <c r="C64" s="18">
        <f>(27.0/B64*100)</f>
        <v/>
      </c>
      <c r="D64" s="19" t="n">
        <v>3607</v>
      </c>
      <c r="E64" s="18" t="n">
        <v>485.17097167</v>
      </c>
      <c r="F64" s="20" t="n">
        <v>1.86048761</v>
      </c>
      <c r="G64" s="18" t="n">
        <v>428.58598079</v>
      </c>
      <c r="H64" s="20" t="n">
        <v>4.16230832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419.23002515</v>
      </c>
      <c r="F65" s="20" t="n">
        <v>2.52003497</v>
      </c>
      <c r="G65" s="18" t="n">
        <v>432.6475956</v>
      </c>
      <c r="H65" s="20" t="n">
        <v>14.13493961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418.66398258</v>
      </c>
      <c r="F66" s="20" t="n">
        <v>1.54026136</v>
      </c>
      <c r="G66" s="18" t="n">
        <v>412.50455316</v>
      </c>
      <c r="H66" s="20" t="n">
        <v>4.19157209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386.05300055</v>
      </c>
      <c r="F67" s="20" t="n">
        <v>2.77318372</v>
      </c>
      <c r="G67" s="18" t="n">
        <v>394.19850082</v>
      </c>
      <c r="H67" s="20" t="n">
        <v>11.48144226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416.81785315</v>
      </c>
      <c r="F68" s="20" t="n">
        <v>1.34667787</v>
      </c>
      <c r="G68" s="18" t="n">
        <v>354.10682896</v>
      </c>
      <c r="H68" s="20" t="n">
        <v>2.60736038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441.08731495</v>
      </c>
      <c r="F69" s="20" t="n">
        <v>4.18516234</v>
      </c>
      <c r="G69" s="18" t="n">
        <v>461.65875741</v>
      </c>
      <c r="H69" s="20" t="n">
        <v>11.21020918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494.9306976</v>
      </c>
      <c r="F70" s="20" t="n">
        <v>3.22863592</v>
      </c>
      <c r="G70" s="18" t="n">
        <v>477.77711698</v>
      </c>
      <c r="H70" s="20" t="n">
        <v>11.06979038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564.6646279</v>
      </c>
      <c r="F71" s="20" t="n">
        <v>1.49334422</v>
      </c>
      <c r="G71" s="18" t="n">
        <v>558.64133084</v>
      </c>
      <c r="H71" s="20" t="n">
        <v>4.93330162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542.64321375</v>
      </c>
      <c r="F72" s="20" t="n">
        <v>3.02489288</v>
      </c>
      <c r="G72" s="18" t="n">
        <v>523.6190735599999</v>
      </c>
      <c r="H72" s="20" t="n">
        <v>25.24630982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414.9337706</v>
      </c>
      <c r="F73" s="20" t="n">
        <v>3.2030372</v>
      </c>
      <c r="G73" s="18" t="n">
        <v>421.04966962</v>
      </c>
      <c r="H73" s="20" t="n">
        <v>10.64869036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410.46549605</v>
      </c>
      <c r="F74" s="20" t="n">
        <v>1.49488985</v>
      </c>
      <c r="G74" s="18" t="n">
        <v>438.67036576</v>
      </c>
      <c r="H74" s="20" t="n">
        <v>3.08667973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362.40868179</v>
      </c>
      <c r="F75" s="20" t="n">
        <v>3.81349956</v>
      </c>
      <c r="G75" s="18" t="n">
        <v>393.19516492</v>
      </c>
      <c r="H75" s="20" t="n">
        <v>12.98592151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440.6297524</v>
      </c>
      <c r="F76" s="20" t="n">
        <v>3.11808226</v>
      </c>
      <c r="G76" s="18" t="n">
        <v>379.71116863</v>
      </c>
      <c r="H76" s="20" t="n">
        <v>5.64615201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431.75366864</v>
      </c>
      <c r="F77" s="20" t="n">
        <v>4.09879992</v>
      </c>
      <c r="G77" s="18" t="n">
        <v>401.36761145</v>
      </c>
      <c r="H77" s="20" t="n">
        <v>3.6312257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493.80955986</v>
      </c>
      <c r="F78" s="20" t="n">
        <v>4.57037243</v>
      </c>
      <c r="G78" s="18" t="n">
        <v>567.51306033</v>
      </c>
      <c r="H78" s="20" t="n">
        <v>7.63639967</v>
      </c>
      <c r="I78" s="18" t="s">
        <v>404</v>
      </c>
      <c r="J78" s="20" t="s">
        <v>404</v>
      </c>
      <c r="K78" s="18" t="s">
        <v>404</v>
      </c>
      <c r="L78" s="20" t="s">
        <v>404</v>
      </c>
      <c r="M78" s="18" t="s">
        <v>404</v>
      </c>
      <c r="N78" s="20" t="s">
        <v>404</v>
      </c>
      <c r="O78" s="18" t="s">
        <v>404</v>
      </c>
      <c r="P78" s="20" t="s">
        <v>404</v>
      </c>
      <c r="Q78" s="18" t="n">
        <v>477.59411176</v>
      </c>
      <c r="R78" s="20" t="n">
        <v>9.49516071</v>
      </c>
    </row>
    <row customHeight="1" ht="25" r="79" spans="1:18">
      <c r="A79" s="15" t="s">
        <v>476</v>
      </c>
      <c r="B79" s="17" t="n">
        <v>1657</v>
      </c>
      <c r="C79" s="18">
        <f>(21.0/B79*100)</f>
        <v/>
      </c>
      <c r="D79" s="19" t="n">
        <v>1636</v>
      </c>
      <c r="E79" s="18" t="n">
        <v>459.28373236</v>
      </c>
      <c r="F79" s="20" t="n">
        <v>7.73236829</v>
      </c>
      <c r="G79" s="18" t="n">
        <v>430.43003413</v>
      </c>
      <c r="H79" s="20" t="n">
        <v>26.37787627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460.0903906</v>
      </c>
      <c r="F80" s="20" t="n">
        <v>4.59366056</v>
      </c>
      <c r="G80" s="18" t="n">
        <v>458.39374184</v>
      </c>
      <c r="H80" s="20" t="n">
        <v>10.29929725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451.11465095</v>
      </c>
      <c r="F81" s="20" t="n">
        <v>4.51719883</v>
      </c>
      <c r="G81" s="18" t="n">
        <v>437.79460391</v>
      </c>
      <c r="H81" s="20" t="n">
        <v>5.19630562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491.21867902</v>
      </c>
      <c r="F7" s="20" t="n">
        <v>4.16241905</v>
      </c>
      <c r="G7" s="18" t="n">
        <v>495.40304142</v>
      </c>
      <c r="H7" s="20" t="n">
        <v>2.17378735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495.89522796</v>
      </c>
      <c r="F8" s="20" t="n">
        <v>7.98653872</v>
      </c>
      <c r="G8" s="18" t="n">
        <v>497.05525443</v>
      </c>
      <c r="H8" s="20" t="n">
        <v>3.52145063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494.27682228</v>
      </c>
      <c r="F9" s="20" t="n">
        <v>6.89505966</v>
      </c>
      <c r="G9" s="18" t="n">
        <v>515.08010886</v>
      </c>
      <c r="H9" s="20" t="n">
        <v>3.13003109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525.1798694</v>
      </c>
      <c r="F10" s="20" t="n">
        <v>6.8430504</v>
      </c>
      <c r="G10" s="18" t="n">
        <v>514.93045374</v>
      </c>
      <c r="H10" s="20" t="n">
        <v>2.70348219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422.54382388</v>
      </c>
      <c r="F11" s="20" t="n">
        <v>7.06870492</v>
      </c>
      <c r="G11" s="18" t="n">
        <v>423.49644821</v>
      </c>
      <c r="H11" s="20" t="n">
        <v>3.7241686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494.9869741</v>
      </c>
      <c r="F12" s="20" t="n">
        <v>13.64270239</v>
      </c>
      <c r="G12" s="18" t="n">
        <v>492.24540432</v>
      </c>
      <c r="H12" s="20" t="n">
        <v>2.59084448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503.54450059</v>
      </c>
      <c r="F13" s="20" t="n">
        <v>3.86796373</v>
      </c>
      <c r="G13" s="18" t="n">
        <v>512.80332937</v>
      </c>
      <c r="H13" s="20" t="n">
        <v>3.00554126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515.17317325</v>
      </c>
      <c r="F14" s="20" t="n">
        <v>8.86616759</v>
      </c>
      <c r="G14" s="18" t="n">
        <v>519.79112752</v>
      </c>
      <c r="H14" s="20" t="n">
        <v>2.15937331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513.0862796</v>
      </c>
      <c r="F15" s="20" t="n">
        <v>4.41061348</v>
      </c>
      <c r="G15" s="18" t="n">
        <v>510.60518539</v>
      </c>
      <c r="H15" s="20" t="n">
        <v>2.55600655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491.39468867</v>
      </c>
      <c r="F16" s="20" t="n">
        <v>6.65840422</v>
      </c>
      <c r="G16" s="18" t="n">
        <v>496.60515775</v>
      </c>
      <c r="H16" s="20" t="n">
        <v>3.62559247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519.5347053199999</v>
      </c>
      <c r="F17" s="20" t="n">
        <v>10.61324106</v>
      </c>
      <c r="G17" s="18" t="n">
        <v>501.44866785</v>
      </c>
      <c r="H17" s="20" t="n">
        <v>3.96207265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452.09552362</v>
      </c>
      <c r="F18" s="20" t="n">
        <v>4.93409788</v>
      </c>
      <c r="G18" s="18" t="n">
        <v>456.92571982</v>
      </c>
      <c r="H18" s="20" t="n">
        <v>6.44843604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470.20882077</v>
      </c>
      <c r="F19" s="20" t="n">
        <v>4.83728433</v>
      </c>
      <c r="G19" s="18" t="n">
        <v>485.50305387</v>
      </c>
      <c r="H19" s="20" t="n">
        <v>5.77570238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472.3499663</v>
      </c>
      <c r="F20" s="20" t="n">
        <v>8.2076715</v>
      </c>
      <c r="G20" s="18" t="n">
        <v>489.15171832</v>
      </c>
      <c r="H20" s="20" t="n">
        <v>2.03476122</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500.96621222</v>
      </c>
      <c r="F21" s="20" t="n">
        <v>6.1282365</v>
      </c>
      <c r="G21" s="18" t="n">
        <v>504.98002355</v>
      </c>
      <c r="H21" s="20" t="n">
        <v>2.45305922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464.82607867</v>
      </c>
      <c r="F22" s="20" t="n">
        <v>14.31197566</v>
      </c>
      <c r="G22" s="18" t="n">
        <v>470.86405287</v>
      </c>
      <c r="H22" s="20" t="n">
        <v>3.87382013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493.51580889</v>
      </c>
      <c r="F23" s="20" t="n">
        <v>4.34204879</v>
      </c>
      <c r="G23" s="18" t="n">
        <v>490.06076459</v>
      </c>
      <c r="H23" s="20" t="n">
        <v>8.82385517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558.06770732</v>
      </c>
      <c r="F24" s="20" t="n">
        <v>18.02720448</v>
      </c>
      <c r="G24" s="18" t="n">
        <v>530.40142014</v>
      </c>
      <c r="H24" s="20" t="n">
        <v>2.96871365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520.25449589</v>
      </c>
      <c r="F25" s="20" t="n">
        <v>7.34997126</v>
      </c>
      <c r="G25" s="18" t="n">
        <v>525.5737675</v>
      </c>
      <c r="H25" s="20" t="n">
        <v>4.59749895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483.64272207</v>
      </c>
      <c r="F26" s="20" t="n">
        <v>4.86476541</v>
      </c>
      <c r="G26" s="18" t="n">
        <v>482.1212468</v>
      </c>
      <c r="H26" s="20" t="n">
        <v>2.36016046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479.90182812</v>
      </c>
      <c r="F27" s="20" t="n">
        <v>2.08818007</v>
      </c>
      <c r="G27" s="18" t="n">
        <v>488.40057367</v>
      </c>
      <c r="H27" s="20" t="n">
        <v>1.61433822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407.84891691</v>
      </c>
      <c r="F28" s="20" t="n">
        <v>3.57589672</v>
      </c>
      <c r="G28" s="18" t="n">
        <v>408.31233776</v>
      </c>
      <c r="H28" s="20" t="n">
        <v>4.13537252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516.92428359</v>
      </c>
      <c r="F29" s="20" t="n">
        <v>21.16868246</v>
      </c>
      <c r="G29" s="18" t="n">
        <v>514.34094415</v>
      </c>
      <c r="H29" s="20" t="n">
        <v>4.34610613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507.24340924</v>
      </c>
      <c r="F30" s="20" t="n">
        <v>10.90695102</v>
      </c>
      <c r="G30" s="18" t="n">
        <v>495.6974738</v>
      </c>
      <c r="H30" s="20" t="n">
        <v>3.18879356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501.85890779</v>
      </c>
      <c r="F31" s="20" t="n">
        <v>4.63977511</v>
      </c>
      <c r="G31" s="18" t="n">
        <v>501.50391065</v>
      </c>
      <c r="H31" s="20" t="n">
        <v>2.71820674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505.99921708</v>
      </c>
      <c r="F32" s="20" t="n">
        <v>3.71534469</v>
      </c>
      <c r="G32" s="18" t="n">
        <v>503.35213401</v>
      </c>
      <c r="H32" s="20" t="n">
        <v>3.21315777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496.02735359</v>
      </c>
      <c r="F33" s="20" t="n">
        <v>4.64324483</v>
      </c>
      <c r="G33" s="18" t="n">
        <v>487.11927797</v>
      </c>
      <c r="H33" s="20" t="n">
        <v>4.11199472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471.29438905</v>
      </c>
      <c r="F34" s="20" t="n">
        <v>8.63684052</v>
      </c>
      <c r="G34" s="18" t="n">
        <v>476.2783964</v>
      </c>
      <c r="H34" s="20" t="n">
        <v>3.08611242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506.68796078</v>
      </c>
      <c r="F35" s="20" t="n">
        <v>3.13350647</v>
      </c>
      <c r="G35" s="18" t="n">
        <v>513.34246447</v>
      </c>
      <c r="H35" s="20" t="n">
        <v>1.43698093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476.17673044</v>
      </c>
      <c r="F36" s="20" t="n">
        <v>3.7656855</v>
      </c>
      <c r="G36" s="18" t="n">
        <v>491.74620461</v>
      </c>
      <c r="H36" s="20" t="n">
        <v>3.13643257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479.17876007</v>
      </c>
      <c r="F37" s="20" t="n">
        <v>14.55709604</v>
      </c>
      <c r="G37" s="18" t="n">
        <v>494.69250057</v>
      </c>
      <c r="H37" s="20" t="n">
        <v>3.30392563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526.99733808</v>
      </c>
      <c r="F38" s="20" t="n">
        <v>8.839447789999999</v>
      </c>
      <c r="G38" s="18" t="n">
        <v>518.95318865</v>
      </c>
      <c r="H38" s="20" t="n">
        <v>3.77111941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420.6716127</v>
      </c>
      <c r="F39" s="20" t="n">
        <v>4.4644407</v>
      </c>
      <c r="G39" s="18" t="n">
        <v>416.36928673</v>
      </c>
      <c r="H39" s="20" t="n">
        <v>18.14973774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499.16686773</v>
      </c>
      <c r="F40" s="20" t="n">
        <v>8.48935144</v>
      </c>
      <c r="G40" s="18" t="n">
        <v>493.13899476</v>
      </c>
      <c r="H40" s="20" t="n">
        <v>3.31670692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464.22854068</v>
      </c>
      <c r="F41" s="20" t="n">
        <v>7.91454382</v>
      </c>
      <c r="G41" s="18" t="n">
        <v>471.57871666</v>
      </c>
      <c r="H41" s="20" t="n">
        <v>3.58242869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412.07363414</v>
      </c>
      <c r="F44" s="20" t="n">
        <v>4.56853295</v>
      </c>
      <c r="G44" s="18" t="n">
        <v>415.33683316</v>
      </c>
      <c r="H44" s="20" t="n">
        <v>5.30559609</v>
      </c>
      <c r="I44" s="18" t="s">
        <v>404</v>
      </c>
      <c r="J44" s="20" t="s">
        <v>404</v>
      </c>
      <c r="K44" s="18" t="s">
        <v>404</v>
      </c>
      <c r="L44" s="20" t="s">
        <v>404</v>
      </c>
      <c r="M44" s="18" t="s">
        <v>404</v>
      </c>
      <c r="N44" s="20" t="s">
        <v>404</v>
      </c>
      <c r="O44" s="18" t="s">
        <v>404</v>
      </c>
      <c r="P44" s="20" t="s">
        <v>404</v>
      </c>
      <c r="Q44" s="18" t="n">
        <v>428.54198571</v>
      </c>
      <c r="R44" s="20" t="n">
        <v>37.74510717</v>
      </c>
    </row>
    <row r="45" spans="1:18">
      <c r="A45" s="15" t="s">
        <v>442</v>
      </c>
      <c r="B45" s="17" t="n">
        <v>5519</v>
      </c>
      <c r="C45" s="18">
        <f>(0.0/B45*100)</f>
        <v/>
      </c>
      <c r="D45" s="19" t="n">
        <v>5519</v>
      </c>
      <c r="E45" s="18" t="n">
        <v>371.37031311</v>
      </c>
      <c r="F45" s="20" t="n">
        <v>9.01483515</v>
      </c>
      <c r="G45" s="18" t="n">
        <v>355.66001095</v>
      </c>
      <c r="H45" s="20" t="n">
        <v>3.42105379</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373.22746671</v>
      </c>
      <c r="F46" s="20" t="n">
        <v>4.32148649</v>
      </c>
      <c r="G46" s="18" t="n">
        <v>392.15099093</v>
      </c>
      <c r="H46" s="20" t="n">
        <v>4.96940349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448.19953026</v>
      </c>
      <c r="F47" s="20" t="n">
        <v>4.81041581</v>
      </c>
      <c r="G47" s="18" t="n">
        <v>427.35142476</v>
      </c>
      <c r="H47" s="20" t="n">
        <v>7.91899697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531.3647984200001</v>
      </c>
      <c r="F48" s="20" t="n">
        <v>8.006097069999999</v>
      </c>
      <c r="G48" s="18" t="n">
        <v>531.21768407</v>
      </c>
      <c r="H48" s="20" t="n">
        <v>8.546008179999999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408.28818517</v>
      </c>
      <c r="F49" s="20" t="n">
        <v>4.41882617</v>
      </c>
      <c r="G49" s="18" t="n">
        <v>409.36634803</v>
      </c>
      <c r="H49" s="20" t="n">
        <v>4.49733053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387.12761189</v>
      </c>
      <c r="F50" s="20" t="n">
        <v>3.14804973</v>
      </c>
      <c r="G50" s="18" t="n">
        <v>404.06109806</v>
      </c>
      <c r="H50" s="20" t="n">
        <v>7.23284235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404.09797036</v>
      </c>
      <c r="F51" s="20" t="n">
        <v>5.24234338</v>
      </c>
      <c r="G51" s="18" t="n">
        <v>399.33208001</v>
      </c>
      <c r="H51" s="20" t="n">
        <v>2.84426336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450.82124498</v>
      </c>
      <c r="F52" s="20" t="n">
        <v>5.32638449</v>
      </c>
      <c r="G52" s="18" t="n">
        <v>475.29665947</v>
      </c>
      <c r="H52" s="20" t="n">
        <v>4.9400523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427.71752938</v>
      </c>
      <c r="F53" s="20" t="n">
        <v>1.88443773</v>
      </c>
      <c r="G53" s="18" t="n">
        <v>452.61884133</v>
      </c>
      <c r="H53" s="20" t="n">
        <v>2.6927065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328.85055821</v>
      </c>
      <c r="F54" s="20" t="n">
        <v>3.79446115</v>
      </c>
      <c r="G54" s="18" t="n">
        <v>326.08675027</v>
      </c>
      <c r="H54" s="20" t="n">
        <v>4.83466576</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399.88583434</v>
      </c>
      <c r="F55" s="20" t="n">
        <v>7.00369712</v>
      </c>
      <c r="G55" s="18" t="n">
        <v>405.20775815</v>
      </c>
      <c r="H55" s="20" t="n">
        <v>3.7427712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553.1169392100001</v>
      </c>
      <c r="F56" s="20" t="n">
        <v>5.91022638</v>
      </c>
      <c r="G56" s="18" t="n">
        <v>545.98681213</v>
      </c>
      <c r="H56" s="20" t="n">
        <v>4.2949739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383.16869362</v>
      </c>
      <c r="F57" s="20" t="n">
        <v>12.45904342</v>
      </c>
      <c r="G57" s="18" t="n">
        <v>386.42540905</v>
      </c>
      <c r="H57" s="20" t="n">
        <v>3.39492013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377.59420953</v>
      </c>
      <c r="F58" s="20" t="n">
        <v>3.09145903</v>
      </c>
      <c r="G58" s="18" t="n">
        <v>395.01817672</v>
      </c>
      <c r="H58" s="20" t="n">
        <v>8.22682056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358.66530315</v>
      </c>
      <c r="F59" s="20" t="n">
        <v>2.59084336</v>
      </c>
      <c r="G59" s="18" t="n">
        <v>364.36843577</v>
      </c>
      <c r="H59" s="20" t="n">
        <v>1.98515116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377.51348484</v>
      </c>
      <c r="F60" s="20" t="n">
        <v>8.236657749999999</v>
      </c>
      <c r="G60" s="18" t="n">
        <v>407.094788</v>
      </c>
      <c r="H60" s="20" t="n">
        <v>4.99449382</v>
      </c>
      <c r="I60" s="18" t="s">
        <v>404</v>
      </c>
      <c r="J60" s="20" t="s">
        <v>404</v>
      </c>
      <c r="K60" s="18" t="s">
        <v>404</v>
      </c>
      <c r="L60" s="20" t="s">
        <v>404</v>
      </c>
      <c r="M60" s="18" t="s">
        <v>404</v>
      </c>
      <c r="N60" s="20" t="s">
        <v>404</v>
      </c>
      <c r="O60" s="18" t="s">
        <v>404</v>
      </c>
      <c r="P60" s="20" t="s">
        <v>404</v>
      </c>
      <c r="Q60" s="18" t="n">
        <v>325.35081096</v>
      </c>
      <c r="R60" s="20" t="n">
        <v>20.12100101</v>
      </c>
    </row>
    <row r="61" spans="1:18">
      <c r="A61" s="15" t="s">
        <v>458</v>
      </c>
      <c r="B61" s="17" t="n">
        <v>6525</v>
      </c>
      <c r="C61" s="18">
        <f>(0.0/B61*100)</f>
        <v/>
      </c>
      <c r="D61" s="19" t="n">
        <v>6525</v>
      </c>
      <c r="E61" s="18" t="n">
        <v>482.72366232</v>
      </c>
      <c r="F61" s="20" t="n">
        <v>3.90947881</v>
      </c>
      <c r="G61" s="18" t="n">
        <v>475.16750142</v>
      </c>
      <c r="H61" s="20" t="n">
        <v>3.53200807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545.8526273799999</v>
      </c>
      <c r="F62" s="20" t="n">
        <v>2.7576595</v>
      </c>
      <c r="G62" s="18" t="n">
        <v>543.41122978</v>
      </c>
      <c r="H62" s="20" t="n">
        <v>1.32489793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360.37191567</v>
      </c>
      <c r="F63" s="20" t="n">
        <v>2.89707413</v>
      </c>
      <c r="G63" s="18" t="n">
        <v>374.11774848</v>
      </c>
      <c r="H63" s="20" t="n">
        <v>1.75348399</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481.54122099</v>
      </c>
      <c r="F64" s="20" t="n">
        <v>5.01351433</v>
      </c>
      <c r="G64" s="18" t="n">
        <v>478.0591695</v>
      </c>
      <c r="H64" s="20" t="n">
        <v>1.85478224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422.09177852</v>
      </c>
      <c r="F65" s="20" t="n">
        <v>3.34039835</v>
      </c>
      <c r="G65" s="18" t="n">
        <v>415.22346135</v>
      </c>
      <c r="H65" s="20" t="n">
        <v>5.69844256</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413.17841152</v>
      </c>
      <c r="F66" s="20" t="n">
        <v>1.80546845</v>
      </c>
      <c r="G66" s="18" t="n">
        <v>429.57767485</v>
      </c>
      <c r="H66" s="20" t="n">
        <v>2.73528797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389.03937698</v>
      </c>
      <c r="F67" s="20" t="n">
        <v>6.69168794</v>
      </c>
      <c r="G67" s="18" t="n">
        <v>385.71988752</v>
      </c>
      <c r="H67" s="20" t="n">
        <v>3.18225151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371.01807288</v>
      </c>
      <c r="F68" s="20" t="n">
        <v>1.83703099</v>
      </c>
      <c r="G68" s="18" t="n">
        <v>416.93274026</v>
      </c>
      <c r="H68" s="20" t="n">
        <v>1.59825283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449.62941948</v>
      </c>
      <c r="F69" s="20" t="n">
        <v>5.44838977</v>
      </c>
      <c r="G69" s="18" t="n">
        <v>436.73893921</v>
      </c>
      <c r="H69" s="20" t="n">
        <v>5.29860845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491.59517051</v>
      </c>
      <c r="F70" s="20" t="n">
        <v>4.80043313</v>
      </c>
      <c r="G70" s="18" t="n">
        <v>497.07897352</v>
      </c>
      <c r="H70" s="20" t="n">
        <v>4.15910036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554.45853038</v>
      </c>
      <c r="F71" s="20" t="n">
        <v>2.37825074</v>
      </c>
      <c r="G71" s="18" t="n">
        <v>567.46366383</v>
      </c>
      <c r="H71" s="20" t="n">
        <v>1.6757836</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538.8266206</v>
      </c>
      <c r="F72" s="20" t="n">
        <v>4.54055133</v>
      </c>
      <c r="G72" s="18" t="n">
        <v>548.75755931</v>
      </c>
      <c r="H72" s="20" t="n">
        <v>7.26451477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405.65453479</v>
      </c>
      <c r="F73" s="20" t="n">
        <v>6.03439125</v>
      </c>
      <c r="G73" s="18" t="n">
        <v>419.85496839</v>
      </c>
      <c r="H73" s="20" t="n">
        <v>3.73661756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403.62863901</v>
      </c>
      <c r="F74" s="20" t="n">
        <v>4.16122208</v>
      </c>
      <c r="G74" s="18" t="n">
        <v>417.54733745</v>
      </c>
      <c r="H74" s="20" t="n">
        <v>1.46787033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366.21139659</v>
      </c>
      <c r="F75" s="20" t="n">
        <v>5.5646415</v>
      </c>
      <c r="G75" s="18" t="n">
        <v>368.78596908</v>
      </c>
      <c r="H75" s="20" t="n">
        <v>5.62916492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390.42439849</v>
      </c>
      <c r="F76" s="20" t="n">
        <v>4.74779075</v>
      </c>
      <c r="G76" s="18" t="n">
        <v>460.52980565</v>
      </c>
      <c r="H76" s="20" t="n">
        <v>3.7432708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415.79188964</v>
      </c>
      <c r="F77" s="20" t="n">
        <v>5.0193381</v>
      </c>
      <c r="G77" s="18" t="n">
        <v>419.6217388</v>
      </c>
      <c r="H77" s="20" t="n">
        <v>3.80604572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494.63520243</v>
      </c>
      <c r="F78" s="20" t="n">
        <v>6.49218483</v>
      </c>
      <c r="G78" s="18" t="n">
        <v>493.71228913</v>
      </c>
      <c r="H78" s="20" t="n">
        <v>6.28247094</v>
      </c>
      <c r="I78" s="18" t="s">
        <v>404</v>
      </c>
      <c r="J78" s="20" t="s">
        <v>404</v>
      </c>
      <c r="K78" s="18" t="s">
        <v>404</v>
      </c>
      <c r="L78" s="20" t="s">
        <v>404</v>
      </c>
      <c r="M78" s="18" t="s">
        <v>404</v>
      </c>
      <c r="N78" s="20" t="s">
        <v>404</v>
      </c>
      <c r="O78" s="18" t="s">
        <v>404</v>
      </c>
      <c r="P78" s="20" t="s">
        <v>404</v>
      </c>
      <c r="Q78" s="18" t="n">
        <v>516.23997687</v>
      </c>
      <c r="R78" s="20" t="n">
        <v>37.49159833</v>
      </c>
    </row>
    <row customHeight="1" ht="25" r="79" spans="1:18">
      <c r="A79" s="15" t="s">
        <v>476</v>
      </c>
      <c r="B79" s="17" t="n">
        <v>1657</v>
      </c>
      <c r="C79" s="18">
        <f>(21.0/B79*100)</f>
        <v/>
      </c>
      <c r="D79" s="19" t="n">
        <v>1636</v>
      </c>
      <c r="E79" s="18" t="n">
        <v>451.28964018</v>
      </c>
      <c r="F79" s="20" t="n">
        <v>10.6037642</v>
      </c>
      <c r="G79" s="18" t="n">
        <v>459.82786761</v>
      </c>
      <c r="H79" s="20" t="n">
        <v>11.13871782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460.74462472</v>
      </c>
      <c r="F80" s="20" t="n">
        <v>5.32116037</v>
      </c>
      <c r="G80" s="18" t="n">
        <v>457.42339404</v>
      </c>
      <c r="H80" s="20" t="n">
        <v>8.08740448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446.37544481</v>
      </c>
      <c r="F81" s="20" t="n">
        <v>5.0309239</v>
      </c>
      <c r="G81" s="18" t="n">
        <v>445.89150676</v>
      </c>
      <c r="H81" s="20" t="n">
        <v>4.88547184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494.87677295</v>
      </c>
      <c r="F7" s="20" t="n">
        <v>3.29278965</v>
      </c>
      <c r="G7" s="18" t="n">
        <v>494.34616754</v>
      </c>
      <c r="H7" s="20" t="n">
        <v>2.22983249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508.18063522</v>
      </c>
      <c r="F8" s="20" t="n">
        <v>5.61081028</v>
      </c>
      <c r="G8" s="18" t="n">
        <v>487.13321431</v>
      </c>
      <c r="H8" s="20" t="n">
        <v>4.24925039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512.70578976</v>
      </c>
      <c r="F9" s="20" t="n">
        <v>5.53217479</v>
      </c>
      <c r="G9" s="18" t="n">
        <v>506.77451727</v>
      </c>
      <c r="H9" s="20" t="n">
        <v>4.42604911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516.04782456</v>
      </c>
      <c r="F10" s="20" t="n">
        <v>4.06623488</v>
      </c>
      <c r="G10" s="18" t="n">
        <v>516.80976608</v>
      </c>
      <c r="H10" s="20" t="n">
        <v>3.29099848</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425.10179514</v>
      </c>
      <c r="F11" s="20" t="n">
        <v>5.65541394</v>
      </c>
      <c r="G11" s="18" t="n">
        <v>422.07811233</v>
      </c>
      <c r="H11" s="20" t="n">
        <v>4.20950219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486.8588649</v>
      </c>
      <c r="F12" s="20" t="n">
        <v>4.86113383</v>
      </c>
      <c r="G12" s="18" t="n">
        <v>496.18534411</v>
      </c>
      <c r="H12" s="20" t="n">
        <v>3.36802935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506.8765727</v>
      </c>
      <c r="F13" s="20" t="n">
        <v>4.04152408</v>
      </c>
      <c r="G13" s="18" t="n">
        <v>512.67548446</v>
      </c>
      <c r="H13" s="20" t="n">
        <v>2.77888738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524.35858632</v>
      </c>
      <c r="F14" s="20" t="n">
        <v>4.40666767</v>
      </c>
      <c r="G14" s="18" t="n">
        <v>517.73883538</v>
      </c>
      <c r="H14" s="20" t="n">
        <v>2.33181084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508.82113758</v>
      </c>
      <c r="F15" s="20" t="n">
        <v>4.96691873</v>
      </c>
      <c r="G15" s="18" t="n">
        <v>512.1249825</v>
      </c>
      <c r="H15" s="20" t="n">
        <v>2.83464095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495.69265365</v>
      </c>
      <c r="F16" s="20" t="n">
        <v>5.71205991</v>
      </c>
      <c r="G16" s="18" t="n">
        <v>494.5394407</v>
      </c>
      <c r="H16" s="20" t="n">
        <v>4.74331867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519.15184758</v>
      </c>
      <c r="F17" s="20" t="n">
        <v>9.83018467</v>
      </c>
      <c r="G17" s="18" t="n">
        <v>501.36513034</v>
      </c>
      <c r="H17" s="20" t="n">
        <v>4.19787117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441.86280286</v>
      </c>
      <c r="F18" s="20" t="n">
        <v>12.89077526</v>
      </c>
      <c r="G18" s="18" t="n">
        <v>454.95622747</v>
      </c>
      <c r="H18" s="20" t="n">
        <v>4.11159543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461.06851295</v>
      </c>
      <c r="F19" s="20" t="n">
        <v>9.770746559999999</v>
      </c>
      <c r="G19" s="18" t="n">
        <v>482.04939934</v>
      </c>
      <c r="H19" s="20" t="n">
        <v>4.11433978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475.57618379</v>
      </c>
      <c r="F20" s="20" t="n">
        <v>4.74598147</v>
      </c>
      <c r="G20" s="18" t="n">
        <v>489.84246519</v>
      </c>
      <c r="H20" s="20" t="n">
        <v>2.09926262</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502.54793719</v>
      </c>
      <c r="F21" s="20" t="n">
        <v>5.79390539</v>
      </c>
      <c r="G21" s="18" t="n">
        <v>504.83786136</v>
      </c>
      <c r="H21" s="20" t="n">
        <v>2.64387736</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479.98328627</v>
      </c>
      <c r="F22" s="20" t="n">
        <v>10.10708399</v>
      </c>
      <c r="G22" s="18" t="n">
        <v>464.67930548</v>
      </c>
      <c r="H22" s="20" t="n">
        <v>4.58727531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490.59881762</v>
      </c>
      <c r="F23" s="20" t="n">
        <v>4.78096482</v>
      </c>
      <c r="G23" s="18" t="n">
        <v>495.9074888</v>
      </c>
      <c r="H23" s="20" t="n">
        <v>7.30596578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529.05180532</v>
      </c>
      <c r="F24" s="20" t="n">
        <v>4.33067165</v>
      </c>
      <c r="G24" s="18" t="n">
        <v>538.39056242</v>
      </c>
      <c r="H24" s="20" t="n">
        <v>7.02362708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529.1323965300001</v>
      </c>
      <c r="F25" s="20" t="n">
        <v>5.39989838</v>
      </c>
      <c r="G25" s="18" t="n">
        <v>519.7349606499999</v>
      </c>
      <c r="H25" s="20" t="n">
        <v>5.1444851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485.7876429</v>
      </c>
      <c r="F26" s="20" t="n">
        <v>4.60070479</v>
      </c>
      <c r="G26" s="18" t="n">
        <v>481.55451641</v>
      </c>
      <c r="H26" s="20" t="n">
        <v>2.16419548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470.97407684</v>
      </c>
      <c r="F27" s="20" t="n">
        <v>1.54863561</v>
      </c>
      <c r="G27" s="18" t="n">
        <v>502.54112984</v>
      </c>
      <c r="H27" s="20" t="n">
        <v>1.84463489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409.45628152</v>
      </c>
      <c r="F28" s="20" t="n">
        <v>2.53979823</v>
      </c>
      <c r="G28" s="18" t="n">
        <v>401.86343394</v>
      </c>
      <c r="H28" s="20" t="n">
        <v>5.84267191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517.28176189</v>
      </c>
      <c r="F29" s="20" t="n">
        <v>6.84098695</v>
      </c>
      <c r="G29" s="18" t="n">
        <v>509.71470034</v>
      </c>
      <c r="H29" s="20" t="n">
        <v>10.07471761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505.69275935</v>
      </c>
      <c r="F30" s="20" t="n">
        <v>3.60834855</v>
      </c>
      <c r="G30" s="18" t="n">
        <v>487.40760917</v>
      </c>
      <c r="H30" s="20" t="n">
        <v>4.3462638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501.163069</v>
      </c>
      <c r="F31" s="20" t="n">
        <v>3.81610589</v>
      </c>
      <c r="G31" s="18" t="n">
        <v>501.90838759</v>
      </c>
      <c r="H31" s="20" t="n">
        <v>2.84036202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513.37794131</v>
      </c>
      <c r="F32" s="20" t="n">
        <v>9.171246679999999</v>
      </c>
      <c r="G32" s="18" t="n">
        <v>503.60362559</v>
      </c>
      <c r="H32" s="20" t="n">
        <v>2.52056006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493.21744759</v>
      </c>
      <c r="F33" s="20" t="n">
        <v>3.71203728</v>
      </c>
      <c r="G33" s="18" t="n">
        <v>487.4549732</v>
      </c>
      <c r="H33" s="20" t="n">
        <v>5.46853289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461.69807071</v>
      </c>
      <c r="F34" s="20" t="n">
        <v>7.35793885</v>
      </c>
      <c r="G34" s="18" t="n">
        <v>480.53392008</v>
      </c>
      <c r="H34" s="20" t="n">
        <v>4.30774422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516.4173584</v>
      </c>
      <c r="F35" s="20" t="n">
        <v>3.38455036</v>
      </c>
      <c r="G35" s="18" t="n">
        <v>511.25900676</v>
      </c>
      <c r="H35" s="20" t="n">
        <v>1.52808497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480.52660538</v>
      </c>
      <c r="F36" s="20" t="n">
        <v>3.33058476</v>
      </c>
      <c r="G36" s="18" t="n">
        <v>490.95373157</v>
      </c>
      <c r="H36" s="20" t="n">
        <v>3.26064789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496.22678933</v>
      </c>
      <c r="F37" s="20" t="n">
        <v>6.45826199</v>
      </c>
      <c r="G37" s="18" t="n">
        <v>493.0463491</v>
      </c>
      <c r="H37" s="20" t="n">
        <v>3.66447421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527.99481252</v>
      </c>
      <c r="F38" s="20" t="n">
        <v>6.77705246</v>
      </c>
      <c r="G38" s="18" t="n">
        <v>516.42969721</v>
      </c>
      <c r="H38" s="20" t="n">
        <v>4.95650851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422.07515107</v>
      </c>
      <c r="F39" s="20" t="n">
        <v>4.31624514</v>
      </c>
      <c r="G39" s="18" t="n">
        <v>387.93707806</v>
      </c>
      <c r="H39" s="20" t="n">
        <v>13.83810334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491.0161027</v>
      </c>
      <c r="F40" s="20" t="n">
        <v>5.43584219</v>
      </c>
      <c r="G40" s="18" t="n">
        <v>495.30585111</v>
      </c>
      <c r="H40" s="20" t="n">
        <v>4.0712259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470.5574763</v>
      </c>
      <c r="F41" s="20" t="n">
        <v>4.50372194</v>
      </c>
      <c r="G41" s="18" t="n">
        <v>469.96476495</v>
      </c>
      <c r="H41" s="20" t="n">
        <v>4.63880491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410.07263411</v>
      </c>
      <c r="F44" s="20" t="n">
        <v>4.40432105</v>
      </c>
      <c r="G44" s="18" t="n">
        <v>421.9425763</v>
      </c>
      <c r="H44" s="20" t="n">
        <v>5.70734633</v>
      </c>
      <c r="I44" s="18" t="s">
        <v>404</v>
      </c>
      <c r="J44" s="20" t="s">
        <v>404</v>
      </c>
      <c r="K44" s="18" t="s">
        <v>404</v>
      </c>
      <c r="L44" s="20" t="s">
        <v>404</v>
      </c>
      <c r="M44" s="18" t="s">
        <v>404</v>
      </c>
      <c r="N44" s="20" t="s">
        <v>404</v>
      </c>
      <c r="O44" s="18" t="s">
        <v>404</v>
      </c>
      <c r="P44" s="20" t="s">
        <v>404</v>
      </c>
      <c r="Q44" s="18" t="n">
        <v>428.54198571</v>
      </c>
      <c r="R44" s="20" t="n">
        <v>37.74510717</v>
      </c>
    </row>
    <row r="45" spans="1:18">
      <c r="A45" s="15" t="s">
        <v>442</v>
      </c>
      <c r="B45" s="17" t="n">
        <v>5519</v>
      </c>
      <c r="C45" s="18">
        <f>(0.0/B45*100)</f>
        <v/>
      </c>
      <c r="D45" s="19" t="n">
        <v>5519</v>
      </c>
      <c r="E45" s="18" t="n">
        <v>360.51499789</v>
      </c>
      <c r="F45" s="20" t="n">
        <v>3.19427444</v>
      </c>
      <c r="G45" s="18" t="n">
        <v>349.70526342</v>
      </c>
      <c r="H45" s="20" t="n">
        <v>10.55592828</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377.65063821</v>
      </c>
      <c r="F46" s="20" t="n">
        <v>4.26190467</v>
      </c>
      <c r="G46" s="18" t="n">
        <v>387.73756523</v>
      </c>
      <c r="H46" s="20" t="n">
        <v>4.93829145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445.43433031</v>
      </c>
      <c r="F47" s="20" t="n">
        <v>4.99262814</v>
      </c>
      <c r="G47" s="18" t="n">
        <v>429.75743768</v>
      </c>
      <c r="H47" s="20" t="n">
        <v>10.47407024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525.79919519</v>
      </c>
      <c r="F48" s="20" t="n">
        <v>7.84570818</v>
      </c>
      <c r="G48" s="18" t="n">
        <v>540.81467645</v>
      </c>
      <c r="H48" s="20" t="n">
        <v>8.03154601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410.4252716</v>
      </c>
      <c r="F49" s="20" t="n">
        <v>4.31018885</v>
      </c>
      <c r="G49" s="18" t="n">
        <v>406.59624639</v>
      </c>
      <c r="H49" s="20" t="n">
        <v>5.37268297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390.1901217</v>
      </c>
      <c r="F50" s="20" t="n">
        <v>2.97264769</v>
      </c>
      <c r="G50" s="18" t="n">
        <v>398.03897839</v>
      </c>
      <c r="H50" s="20" t="n">
        <v>10.93947367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402.08603657</v>
      </c>
      <c r="F51" s="20" t="n">
        <v>6.38106668</v>
      </c>
      <c r="G51" s="18" t="n">
        <v>399.53951289</v>
      </c>
      <c r="H51" s="20" t="n">
        <v>2.8599721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454.97814922</v>
      </c>
      <c r="F52" s="20" t="n">
        <v>5.92913101</v>
      </c>
      <c r="G52" s="18" t="n">
        <v>470.14515605</v>
      </c>
      <c r="H52" s="20" t="n">
        <v>4.60538693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432.46949262</v>
      </c>
      <c r="F53" s="20" t="n">
        <v>2.37258273</v>
      </c>
      <c r="G53" s="18" t="n">
        <v>440.60752209</v>
      </c>
      <c r="H53" s="20" t="n">
        <v>2.36157238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330.79264469</v>
      </c>
      <c r="F54" s="20" t="n">
        <v>3.79409285</v>
      </c>
      <c r="G54" s="18" t="n">
        <v>321.62799925</v>
      </c>
      <c r="H54" s="20" t="n">
        <v>5.76188209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399.27053947</v>
      </c>
      <c r="F55" s="20" t="n">
        <v>4.67029014</v>
      </c>
      <c r="G55" s="18" t="n">
        <v>409.22037034</v>
      </c>
      <c r="H55" s="20" t="n">
        <v>4.03469672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556.41442134</v>
      </c>
      <c r="F56" s="20" t="n">
        <v>10.82837106</v>
      </c>
      <c r="G56" s="18" t="n">
        <v>546.7976893699999</v>
      </c>
      <c r="H56" s="20" t="n">
        <v>3.45225593</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373.83410112</v>
      </c>
      <c r="F57" s="20" t="n">
        <v>8.499419059999999</v>
      </c>
      <c r="G57" s="18" t="n">
        <v>390.72546116</v>
      </c>
      <c r="H57" s="20" t="n">
        <v>3.43714181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378.18814665</v>
      </c>
      <c r="F58" s="20" t="n">
        <v>2.78094046</v>
      </c>
      <c r="G58" s="18" t="n">
        <v>402.93136178</v>
      </c>
      <c r="H58" s="20" t="n">
        <v>9.806418839999999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363.38489835</v>
      </c>
      <c r="F59" s="20" t="n">
        <v>1.78861189</v>
      </c>
      <c r="G59" s="18" t="n">
        <v>352.11078753</v>
      </c>
      <c r="H59" s="20" t="n">
        <v>3.98444197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389.25358087</v>
      </c>
      <c r="F60" s="20" t="n">
        <v>4.60168103</v>
      </c>
      <c r="G60" s="18" t="n">
        <v>419.23508998</v>
      </c>
      <c r="H60" s="20" t="n">
        <v>8.64405548</v>
      </c>
      <c r="I60" s="18" t="s">
        <v>404</v>
      </c>
      <c r="J60" s="20" t="s">
        <v>404</v>
      </c>
      <c r="K60" s="18" t="s">
        <v>404</v>
      </c>
      <c r="L60" s="20" t="s">
        <v>404</v>
      </c>
      <c r="M60" s="18" t="s">
        <v>404</v>
      </c>
      <c r="N60" s="20" t="s">
        <v>404</v>
      </c>
      <c r="O60" s="18" t="s">
        <v>404</v>
      </c>
      <c r="P60" s="20" t="s">
        <v>404</v>
      </c>
      <c r="Q60" s="18" t="n">
        <v>325.35081096</v>
      </c>
      <c r="R60" s="20" t="n">
        <v>20.12100101</v>
      </c>
    </row>
    <row r="61" spans="1:18">
      <c r="A61" s="15" t="s">
        <v>458</v>
      </c>
      <c r="B61" s="17" t="n">
        <v>6525</v>
      </c>
      <c r="C61" s="18">
        <f>(0.0/B61*100)</f>
        <v/>
      </c>
      <c r="D61" s="19" t="n">
        <v>6525</v>
      </c>
      <c r="E61" s="18" t="n">
        <v>477.99320979</v>
      </c>
      <c r="F61" s="20" t="n">
        <v>4.94263884</v>
      </c>
      <c r="G61" s="18" t="n">
        <v>478.57471805</v>
      </c>
      <c r="H61" s="20" t="n">
        <v>2.98613606</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550.39529163</v>
      </c>
      <c r="F62" s="20" t="n">
        <v>2.4006786</v>
      </c>
      <c r="G62" s="18" t="n">
        <v>542.03668858</v>
      </c>
      <c r="H62" s="20" t="n">
        <v>1.26835902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362.51050592</v>
      </c>
      <c r="F63" s="20" t="n">
        <v>3.07230988</v>
      </c>
      <c r="G63" s="18" t="n">
        <v>370.94017603</v>
      </c>
      <c r="H63" s="20" t="n">
        <v>1.65336887</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469.01435579</v>
      </c>
      <c r="F64" s="20" t="n">
        <v>3.5554295</v>
      </c>
      <c r="G64" s="18" t="n">
        <v>482.95389893</v>
      </c>
      <c r="H64" s="20" t="n">
        <v>1.97341033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421.59012428</v>
      </c>
      <c r="F65" s="20" t="n">
        <v>3.54892653</v>
      </c>
      <c r="G65" s="18" t="n">
        <v>416.61300992</v>
      </c>
      <c r="H65" s="20" t="n">
        <v>4.55423013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409.02954091</v>
      </c>
      <c r="F66" s="20" t="n">
        <v>1.80992404</v>
      </c>
      <c r="G66" s="18" t="n">
        <v>439.57944759</v>
      </c>
      <c r="H66" s="20" t="n">
        <v>3.10211255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397.83955732</v>
      </c>
      <c r="F67" s="20" t="n">
        <v>6.53516841</v>
      </c>
      <c r="G67" s="18" t="n">
        <v>381.61216045</v>
      </c>
      <c r="H67" s="20" t="n">
        <v>3.13431578</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397.14539635</v>
      </c>
      <c r="F68" s="20" t="n">
        <v>1.28811695</v>
      </c>
      <c r="G68" s="18" t="n">
        <v>415.13667228</v>
      </c>
      <c r="H68" s="20" t="n">
        <v>2.46004418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446.28292029</v>
      </c>
      <c r="F69" s="20" t="n">
        <v>6.94441334</v>
      </c>
      <c r="G69" s="18" t="n">
        <v>442.0985996</v>
      </c>
      <c r="H69" s="20" t="n">
        <v>5.04492235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491.55630811</v>
      </c>
      <c r="F70" s="20" t="n">
        <v>4.42810689</v>
      </c>
      <c r="G70" s="18" t="n">
        <v>497.61933103</v>
      </c>
      <c r="H70" s="20" t="n">
        <v>4.53581533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557.09266765</v>
      </c>
      <c r="F71" s="20" t="n">
        <v>1.71514764</v>
      </c>
      <c r="G71" s="18" t="n">
        <v>575.42963917</v>
      </c>
      <c r="H71" s="20" t="n">
        <v>2.28137375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534.71097136</v>
      </c>
      <c r="F72" s="20" t="n">
        <v>4.63254564</v>
      </c>
      <c r="G72" s="18" t="n">
        <v>551.38771414</v>
      </c>
      <c r="H72" s="20" t="n">
        <v>6.65871094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415.3596899</v>
      </c>
      <c r="F73" s="20" t="n">
        <v>9.39649799</v>
      </c>
      <c r="G73" s="18" t="n">
        <v>415.4887043</v>
      </c>
      <c r="H73" s="20" t="n">
        <v>3.35723922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396.7548219</v>
      </c>
      <c r="F74" s="20" t="n">
        <v>3.14411724</v>
      </c>
      <c r="G74" s="18" t="n">
        <v>422.07102</v>
      </c>
      <c r="H74" s="20" t="n">
        <v>1.5889378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366.79768499</v>
      </c>
      <c r="F75" s="20" t="n">
        <v>3.45618626</v>
      </c>
      <c r="G75" s="18" t="n">
        <v>375.16922029</v>
      </c>
      <c r="H75" s="20" t="n">
        <v>17.61358251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413.79277565</v>
      </c>
      <c r="F76" s="20" t="n">
        <v>3.4633607</v>
      </c>
      <c r="G76" s="18" t="n">
        <v>457.34284605</v>
      </c>
      <c r="H76" s="20" t="n">
        <v>5.29542565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419.31265429</v>
      </c>
      <c r="F77" s="20" t="n">
        <v>3.88407693</v>
      </c>
      <c r="G77" s="18" t="n">
        <v>416.24284433</v>
      </c>
      <c r="H77" s="20" t="n">
        <v>4.71486467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494.30851925</v>
      </c>
      <c r="F78" s="20" t="n">
        <v>4.74352485</v>
      </c>
      <c r="G78" s="18" t="n">
        <v>493.22354451</v>
      </c>
      <c r="H78" s="20" t="n">
        <v>15.83343615</v>
      </c>
      <c r="I78" s="18" t="s">
        <v>404</v>
      </c>
      <c r="J78" s="20" t="s">
        <v>404</v>
      </c>
      <c r="K78" s="18" t="s">
        <v>404</v>
      </c>
      <c r="L78" s="20" t="s">
        <v>404</v>
      </c>
      <c r="M78" s="18" t="s">
        <v>404</v>
      </c>
      <c r="N78" s="20" t="s">
        <v>404</v>
      </c>
      <c r="O78" s="18" t="s">
        <v>404</v>
      </c>
      <c r="P78" s="20" t="s">
        <v>404</v>
      </c>
      <c r="Q78" s="18" t="n">
        <v>516.23997687</v>
      </c>
      <c r="R78" s="20" t="n">
        <v>37.49159833</v>
      </c>
    </row>
    <row customHeight="1" ht="25" r="79" spans="1:18">
      <c r="A79" s="15" t="s">
        <v>476</v>
      </c>
      <c r="B79" s="17" t="n">
        <v>1657</v>
      </c>
      <c r="C79" s="18">
        <f>(21.0/B79*100)</f>
        <v/>
      </c>
      <c r="D79" s="19" t="n">
        <v>1636</v>
      </c>
      <c r="E79" s="18" t="n">
        <v>459.01778001</v>
      </c>
      <c r="F79" s="20" t="n">
        <v>9.071399639999999</v>
      </c>
      <c r="G79" s="18" t="n">
        <v>449.25464444</v>
      </c>
      <c r="H79" s="20" t="n">
        <v>15.72598931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462.79338553</v>
      </c>
      <c r="F80" s="20" t="n">
        <v>4.99389228</v>
      </c>
      <c r="G80" s="18" t="n">
        <v>448.18266538</v>
      </c>
      <c r="H80" s="20" t="n">
        <v>10.02603183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443.56531924</v>
      </c>
      <c r="F81" s="20" t="n">
        <v>3.23768931</v>
      </c>
      <c r="G81" s="18" t="n">
        <v>453.45272799</v>
      </c>
      <c r="H81" s="20" t="n">
        <v>8.698463009999999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496.9345062</v>
      </c>
      <c r="F7" s="20" t="n">
        <v>2.03142585</v>
      </c>
      <c r="G7" s="18" t="n">
        <v>484.23003307</v>
      </c>
      <c r="H7" s="20" t="n">
        <v>4.55870909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501.09527754</v>
      </c>
      <c r="F8" s="20" t="n">
        <v>6.71079118</v>
      </c>
      <c r="G8" s="18" t="n">
        <v>494.01325034</v>
      </c>
      <c r="H8" s="20" t="n">
        <v>4.22307299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512.77965503</v>
      </c>
      <c r="F9" s="20" t="n">
        <v>3.20956469</v>
      </c>
      <c r="G9" s="18" t="n">
        <v>503.03024853</v>
      </c>
      <c r="H9" s="20" t="n">
        <v>6.39144528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514.00145011</v>
      </c>
      <c r="F10" s="20" t="n">
        <v>2.91510024</v>
      </c>
      <c r="G10" s="18" t="n">
        <v>524.20637551</v>
      </c>
      <c r="H10" s="20" t="n">
        <v>4.35329327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417.79835312</v>
      </c>
      <c r="F11" s="20" t="n">
        <v>4.40882847</v>
      </c>
      <c r="G11" s="18" t="n">
        <v>427.86414664</v>
      </c>
      <c r="H11" s="20" t="n">
        <v>5.19095414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485.42097613</v>
      </c>
      <c r="F12" s="20" t="n">
        <v>4.02794943</v>
      </c>
      <c r="G12" s="18" t="n">
        <v>501.3376421</v>
      </c>
      <c r="H12" s="20" t="n">
        <v>4.12562085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518.42650186</v>
      </c>
      <c r="F13" s="20" t="n">
        <v>4.84216785</v>
      </c>
      <c r="G13" s="18" t="n">
        <v>507.10786071</v>
      </c>
      <c r="H13" s="20" t="n">
        <v>2.70211124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520.14330193</v>
      </c>
      <c r="F14" s="20" t="n">
        <v>4.38329866</v>
      </c>
      <c r="G14" s="18" t="n">
        <v>519.32170763</v>
      </c>
      <c r="H14" s="20" t="n">
        <v>2.25344246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510.12661507</v>
      </c>
      <c r="F15" s="20" t="n">
        <v>2.49351629</v>
      </c>
      <c r="G15" s="18" t="n">
        <v>520.2067621899999</v>
      </c>
      <c r="H15" s="20" t="n">
        <v>8.51127956</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506.40832926</v>
      </c>
      <c r="F16" s="20" t="n">
        <v>8.72974395</v>
      </c>
      <c r="G16" s="18" t="n">
        <v>491.82552717</v>
      </c>
      <c r="H16" s="20" t="n">
        <v>3.18093553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507.67827616</v>
      </c>
      <c r="F17" s="20" t="n">
        <v>4.22523728</v>
      </c>
      <c r="G17" s="18" t="n">
        <v>497.93019143</v>
      </c>
      <c r="H17" s="20" t="n">
        <v>7.69237325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451.91267847</v>
      </c>
      <c r="F18" s="20" t="n">
        <v>3.85824349</v>
      </c>
      <c r="G18" s="18" t="n">
        <v>512.17747774</v>
      </c>
      <c r="H18" s="20" t="n">
        <v>11.74530782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486.84983619</v>
      </c>
      <c r="F19" s="20" t="n">
        <v>7.32343178</v>
      </c>
      <c r="G19" s="18" t="n">
        <v>472.48167006</v>
      </c>
      <c r="H19" s="20" t="n">
        <v>4.1154462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487.27007245</v>
      </c>
      <c r="F20" s="20" t="n">
        <v>2.19455723</v>
      </c>
      <c r="G20" s="18" t="n">
        <v>493.15474436</v>
      </c>
      <c r="H20" s="20" t="n">
        <v>4.18691652</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511.23943407</v>
      </c>
      <c r="F21" s="20" t="n">
        <v>5.24329634</v>
      </c>
      <c r="G21" s="18" t="n">
        <v>502.43756068</v>
      </c>
      <c r="H21" s="20" t="n">
        <v>2.6216592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480.40519762</v>
      </c>
      <c r="F22" s="20" t="n">
        <v>6.3700889</v>
      </c>
      <c r="G22" s="18" t="n">
        <v>457.54341252</v>
      </c>
      <c r="H22" s="20" t="n">
        <v>7.18865297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480.33945337</v>
      </c>
      <c r="F23" s="20" t="n">
        <v>9.625090220000001</v>
      </c>
      <c r="G23" s="18" t="n">
        <v>494.45543409</v>
      </c>
      <c r="H23" s="20" t="n">
        <v>3.93292036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532.81614078</v>
      </c>
      <c r="F24" s="20" t="n">
        <v>2.97198095</v>
      </c>
      <c r="G24" s="18" t="n">
        <v>522.16502478</v>
      </c>
      <c r="H24" s="20" t="n">
        <v>27.63322089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521.86282221</v>
      </c>
      <c r="F25" s="20" t="n">
        <v>4.32713351</v>
      </c>
      <c r="G25" s="18" t="n">
        <v>531.14967594</v>
      </c>
      <c r="H25" s="20" t="n">
        <v>7.37903861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482.05540541</v>
      </c>
      <c r="F26" s="20" t="n">
        <v>3.52816357</v>
      </c>
      <c r="G26" s="18" t="n">
        <v>482.70438554</v>
      </c>
      <c r="H26" s="20" t="n">
        <v>2.46021783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493.21926588</v>
      </c>
      <c r="F27" s="20" t="n">
        <v>2.33548336</v>
      </c>
      <c r="G27" s="18" t="n">
        <v>483.21221223</v>
      </c>
      <c r="H27" s="20" t="n">
        <v>1.28618217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406.80990474</v>
      </c>
      <c r="F28" s="20" t="n">
        <v>4.13219134</v>
      </c>
      <c r="G28" s="18" t="n">
        <v>408.85015828</v>
      </c>
      <c r="H28" s="20" t="n">
        <v>3.49987493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517.21909363</v>
      </c>
      <c r="F29" s="20" t="n">
        <v>4.9812349</v>
      </c>
      <c r="G29" s="18" t="n">
        <v>498.2743399</v>
      </c>
      <c r="H29" s="20" t="n">
        <v>14.29427163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489.66159853</v>
      </c>
      <c r="F30" s="20" t="n">
        <v>4.94052177</v>
      </c>
      <c r="G30" s="18" t="n">
        <v>503.31192767</v>
      </c>
      <c r="H30" s="20" t="n">
        <v>4.32653183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501.54051444</v>
      </c>
      <c r="F31" s="20" t="n">
        <v>2.69084143</v>
      </c>
      <c r="G31" s="18" t="n">
        <v>501.72317187</v>
      </c>
      <c r="H31" s="20" t="n">
        <v>4.01447247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505.94106245</v>
      </c>
      <c r="F32" s="20" t="n">
        <v>3.24269791</v>
      </c>
      <c r="G32" s="18" t="n">
        <v>501.37964423</v>
      </c>
      <c r="H32" s="20" t="n">
        <v>4.32905213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487.39702406</v>
      </c>
      <c r="F33" s="20" t="n">
        <v>5.11602694</v>
      </c>
      <c r="G33" s="18" t="n">
        <v>494.20472235</v>
      </c>
      <c r="H33" s="20" t="n">
        <v>3.64240087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475.131795</v>
      </c>
      <c r="F34" s="20" t="n">
        <v>3.47366908</v>
      </c>
      <c r="G34" s="18" t="n">
        <v>475.56353813</v>
      </c>
      <c r="H34" s="20" t="n">
        <v>7.8812332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508.92867944</v>
      </c>
      <c r="F35" s="20" t="n">
        <v>1.48298682</v>
      </c>
      <c r="G35" s="18" t="n">
        <v>521.36448902</v>
      </c>
      <c r="H35" s="20" t="n">
        <v>2.68704445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495.50862614</v>
      </c>
      <c r="F36" s="20" t="n">
        <v>4.82711998</v>
      </c>
      <c r="G36" s="18" t="n">
        <v>479.98650309</v>
      </c>
      <c r="H36" s="20" t="n">
        <v>2.79461823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493.92005046</v>
      </c>
      <c r="F37" s="20" t="n">
        <v>3.20918105</v>
      </c>
      <c r="G37" s="18" t="n">
        <v>493.9002418</v>
      </c>
      <c r="H37" s="20" t="n">
        <v>9.75980616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522.19314823</v>
      </c>
      <c r="F38" s="20" t="n">
        <v>4.41616533</v>
      </c>
      <c r="G38" s="18" t="n">
        <v>519.0779374700001</v>
      </c>
      <c r="H38" s="20" t="n">
        <v>6.01462926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423.03416399</v>
      </c>
      <c r="F39" s="20" t="n">
        <v>4.95430985</v>
      </c>
      <c r="G39" s="18" t="n">
        <v>406.13838211</v>
      </c>
      <c r="H39" s="20" t="n">
        <v>10.99521472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492.29867194</v>
      </c>
      <c r="F40" s="20" t="n">
        <v>4.92335772</v>
      </c>
      <c r="G40" s="18" t="n">
        <v>494.7360138</v>
      </c>
      <c r="H40" s="20" t="n">
        <v>4.43918063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470.16000736</v>
      </c>
      <c r="F41" s="20" t="n">
        <v>4.36693586</v>
      </c>
      <c r="G41" s="18" t="n">
        <v>470.37493874</v>
      </c>
      <c r="H41" s="20" t="n">
        <v>4.82008181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413.46833533</v>
      </c>
      <c r="F44" s="20" t="n">
        <v>5.70234018</v>
      </c>
      <c r="G44" s="18" t="n">
        <v>412.91012222</v>
      </c>
      <c r="H44" s="20" t="n">
        <v>4.15497231</v>
      </c>
      <c r="I44" s="18" t="s">
        <v>404</v>
      </c>
      <c r="J44" s="20" t="s">
        <v>404</v>
      </c>
      <c r="K44" s="18" t="s">
        <v>404</v>
      </c>
      <c r="L44" s="20" t="s">
        <v>404</v>
      </c>
      <c r="M44" s="18" t="s">
        <v>404</v>
      </c>
      <c r="N44" s="20" t="s">
        <v>404</v>
      </c>
      <c r="O44" s="18" t="s">
        <v>404</v>
      </c>
      <c r="P44" s="20" t="s">
        <v>404</v>
      </c>
      <c r="Q44" s="18" t="n">
        <v>428.54198571</v>
      </c>
      <c r="R44" s="20" t="n">
        <v>37.74510717</v>
      </c>
    </row>
    <row r="45" spans="1:18">
      <c r="A45" s="15" t="s">
        <v>442</v>
      </c>
      <c r="B45" s="17" t="n">
        <v>5519</v>
      </c>
      <c r="C45" s="18">
        <f>(0.0/B45*100)</f>
        <v/>
      </c>
      <c r="D45" s="19" t="n">
        <v>5519</v>
      </c>
      <c r="E45" s="18" t="n">
        <v>359.26670848</v>
      </c>
      <c r="F45" s="20" t="n">
        <v>2.84582507</v>
      </c>
      <c r="G45" s="18" t="n">
        <v>363.44536598</v>
      </c>
      <c r="H45" s="20" t="n">
        <v>14.1445844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385.41997738</v>
      </c>
      <c r="F46" s="20" t="n">
        <v>8.778595449999999</v>
      </c>
      <c r="G46" s="18" t="n">
        <v>379.87525493</v>
      </c>
      <c r="H46" s="20" t="n">
        <v>3.83872335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433.58620929</v>
      </c>
      <c r="F47" s="20" t="n">
        <v>17.85687178</v>
      </c>
      <c r="G47" s="18" t="n">
        <v>441.65383584</v>
      </c>
      <c r="H47" s="20" t="n">
        <v>4.16086453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521.74978951</v>
      </c>
      <c r="F48" s="20" t="n">
        <v>11.15764573</v>
      </c>
      <c r="G48" s="18" t="n">
        <v>536.51799325</v>
      </c>
      <c r="H48" s="20" t="n">
        <v>6.83828807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412.38202655</v>
      </c>
      <c r="F49" s="20" t="n">
        <v>4.46339063</v>
      </c>
      <c r="G49" s="18" t="n">
        <v>405.4503695</v>
      </c>
      <c r="H49" s="20" t="n">
        <v>5.00287364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416.11289726</v>
      </c>
      <c r="F50" s="20" t="n">
        <v>12.30316226</v>
      </c>
      <c r="G50" s="18" t="n">
        <v>389.06450495</v>
      </c>
      <c r="H50" s="20" t="n">
        <v>2.75990732</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400.320723</v>
      </c>
      <c r="F51" s="20" t="n">
        <v>2.57313036</v>
      </c>
      <c r="G51" s="18" t="n">
        <v>398.95331616</v>
      </c>
      <c r="H51" s="20" t="n">
        <v>8.92014146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454.50444031</v>
      </c>
      <c r="F52" s="20" t="n">
        <v>5.3597885</v>
      </c>
      <c r="G52" s="18" t="n">
        <v>475.11522168</v>
      </c>
      <c r="H52" s="20" t="n">
        <v>5.36241504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435.3506078</v>
      </c>
      <c r="F53" s="20" t="n">
        <v>1.66602606</v>
      </c>
      <c r="G53" s="18" t="n">
        <v>442.44119993</v>
      </c>
      <c r="H53" s="20" t="n">
        <v>3.19542615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319.56616287</v>
      </c>
      <c r="F54" s="20" t="n">
        <v>4.92194742</v>
      </c>
      <c r="G54" s="18" t="n">
        <v>332.73449119</v>
      </c>
      <c r="H54" s="20" t="n">
        <v>3.87236995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401.44959375</v>
      </c>
      <c r="F55" s="20" t="n">
        <v>5.26785877</v>
      </c>
      <c r="G55" s="18" t="n">
        <v>405.24437292</v>
      </c>
      <c r="H55" s="20" t="n">
        <v>4.08141286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548.276188</v>
      </c>
      <c r="F56" s="20" t="n">
        <v>3.32793756</v>
      </c>
      <c r="G56" s="18" t="n">
        <v>545.83899287</v>
      </c>
      <c r="H56" s="20" t="n">
        <v>11.53177898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383.0096436</v>
      </c>
      <c r="F57" s="20" t="n">
        <v>4.04582853</v>
      </c>
      <c r="G57" s="18" t="n">
        <v>393.92906321</v>
      </c>
      <c r="H57" s="20" t="n">
        <v>5.94246498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378.03558558</v>
      </c>
      <c r="F58" s="20" t="n">
        <v>3.34764834</v>
      </c>
      <c r="G58" s="18" t="n">
        <v>386.39784216</v>
      </c>
      <c r="H58" s="20" t="n">
        <v>7.30357164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367.37771866</v>
      </c>
      <c r="F59" s="20" t="n">
        <v>2.69402119</v>
      </c>
      <c r="G59" s="18" t="n">
        <v>357.58907786</v>
      </c>
      <c r="H59" s="20" t="n">
        <v>2.23294497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382.89635778</v>
      </c>
      <c r="F60" s="20" t="n">
        <v>5.24177464</v>
      </c>
      <c r="G60" s="18" t="n">
        <v>412.15299919</v>
      </c>
      <c r="H60" s="20" t="n">
        <v>7.24706605</v>
      </c>
      <c r="I60" s="18" t="s">
        <v>404</v>
      </c>
      <c r="J60" s="20" t="s">
        <v>404</v>
      </c>
      <c r="K60" s="18" t="s">
        <v>404</v>
      </c>
      <c r="L60" s="20" t="s">
        <v>404</v>
      </c>
      <c r="M60" s="18" t="s">
        <v>404</v>
      </c>
      <c r="N60" s="20" t="s">
        <v>404</v>
      </c>
      <c r="O60" s="18" t="s">
        <v>404</v>
      </c>
      <c r="P60" s="20" t="s">
        <v>404</v>
      </c>
      <c r="Q60" s="18" t="n">
        <v>325.35081096</v>
      </c>
      <c r="R60" s="20" t="n">
        <v>20.12100101</v>
      </c>
    </row>
    <row r="61" spans="1:18">
      <c r="A61" s="15" t="s">
        <v>458</v>
      </c>
      <c r="B61" s="17" t="n">
        <v>6525</v>
      </c>
      <c r="C61" s="18">
        <f>(0.0/B61*100)</f>
        <v/>
      </c>
      <c r="D61" s="19" t="n">
        <v>6525</v>
      </c>
      <c r="E61" s="18" t="n">
        <v>479.54968927</v>
      </c>
      <c r="F61" s="20" t="n">
        <v>6.21143112</v>
      </c>
      <c r="G61" s="18" t="n">
        <v>478.01697217</v>
      </c>
      <c r="H61" s="20" t="n">
        <v>2.40775914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547.18150105</v>
      </c>
      <c r="F62" s="20" t="n">
        <v>1.66755675</v>
      </c>
      <c r="G62" s="18" t="n">
        <v>539.59644243</v>
      </c>
      <c r="H62" s="20" t="n">
        <v>1.96135258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369.91938817</v>
      </c>
      <c r="F63" s="20" t="n">
        <v>2.70212217</v>
      </c>
      <c r="G63" s="18" t="n">
        <v>367.94007753</v>
      </c>
      <c r="H63" s="20" t="n">
        <v>1.57068286</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472.98571936</v>
      </c>
      <c r="F64" s="20" t="n">
        <v>2.01842839</v>
      </c>
      <c r="G64" s="18" t="n">
        <v>498.77627477</v>
      </c>
      <c r="H64" s="20" t="n">
        <v>3.91615851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416.62093484</v>
      </c>
      <c r="F65" s="20" t="n">
        <v>6.75403346</v>
      </c>
      <c r="G65" s="18" t="n">
        <v>420.40372981</v>
      </c>
      <c r="H65" s="20" t="n">
        <v>3.11234099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410.32780805</v>
      </c>
      <c r="F66" s="20" t="n">
        <v>1.66755911</v>
      </c>
      <c r="G66" s="18" t="n">
        <v>434.77248168</v>
      </c>
      <c r="H66" s="20" t="n">
        <v>2.60537572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406.47552745</v>
      </c>
      <c r="F67" s="20" t="n">
        <v>4.98539911</v>
      </c>
      <c r="G67" s="18" t="n">
        <v>376.09853992</v>
      </c>
      <c r="H67" s="20" t="n">
        <v>3.25855391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402.54653657</v>
      </c>
      <c r="F68" s="20" t="n">
        <v>1.29789306</v>
      </c>
      <c r="G68" s="18" t="n">
        <v>401.84558842</v>
      </c>
      <c r="H68" s="20" t="n">
        <v>2.18761939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448.94953758</v>
      </c>
      <c r="F69" s="20" t="n">
        <v>7.95472216</v>
      </c>
      <c r="G69" s="18" t="n">
        <v>442.54171054</v>
      </c>
      <c r="H69" s="20" t="n">
        <v>4.85378138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491.30890161</v>
      </c>
      <c r="F70" s="20" t="n">
        <v>8.18629608</v>
      </c>
      <c r="G70" s="18" t="n">
        <v>494.34416569</v>
      </c>
      <c r="H70" s="20" t="n">
        <v>3.34056053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585.97353979</v>
      </c>
      <c r="F71" s="20" t="n">
        <v>4.03498931</v>
      </c>
      <c r="G71" s="18" t="n">
        <v>560.14214869</v>
      </c>
      <c r="H71" s="20" t="n">
        <v>1.72120852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546.76993564</v>
      </c>
      <c r="F72" s="20" t="n">
        <v>7.78867983</v>
      </c>
      <c r="G72" s="18" t="n">
        <v>540.04694383</v>
      </c>
      <c r="H72" s="20" t="n">
        <v>4.31614896</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415.96560083</v>
      </c>
      <c r="F73" s="20" t="n">
        <v>4.86741858</v>
      </c>
      <c r="G73" s="18" t="n">
        <v>415.00036443</v>
      </c>
      <c r="H73" s="20" t="n">
        <v>4.46203763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411.65650332</v>
      </c>
      <c r="F74" s="20" t="n">
        <v>1.59208985</v>
      </c>
      <c r="G74" s="18" t="n">
        <v>429.0310393</v>
      </c>
      <c r="H74" s="20" t="n">
        <v>2.73586225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367.87594146</v>
      </c>
      <c r="F75" s="20" t="n">
        <v>4.16897398</v>
      </c>
      <c r="G75" s="18" t="n">
        <v>367.55098347</v>
      </c>
      <c r="H75" s="20" t="n">
        <v>7.63208833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421.31465764</v>
      </c>
      <c r="F76" s="20" t="n">
        <v>2.90040284</v>
      </c>
      <c r="G76" s="18" t="n">
        <v>460.32908796</v>
      </c>
      <c r="H76" s="20" t="n">
        <v>8.81950151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414.58814954</v>
      </c>
      <c r="F77" s="20" t="n">
        <v>3.3994565</v>
      </c>
      <c r="G77" s="18" t="n">
        <v>427.66104379</v>
      </c>
      <c r="H77" s="20" t="n">
        <v>5.8395943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495.89886967</v>
      </c>
      <c r="F78" s="20" t="n">
        <v>6.14331999</v>
      </c>
      <c r="G78" s="18" t="n">
        <v>492.81343429</v>
      </c>
      <c r="H78" s="20" t="n">
        <v>6.37976725</v>
      </c>
      <c r="I78" s="18" t="s">
        <v>404</v>
      </c>
      <c r="J78" s="20" t="s">
        <v>404</v>
      </c>
      <c r="K78" s="18" t="s">
        <v>404</v>
      </c>
      <c r="L78" s="20" t="s">
        <v>404</v>
      </c>
      <c r="M78" s="18" t="s">
        <v>404</v>
      </c>
      <c r="N78" s="20" t="s">
        <v>404</v>
      </c>
      <c r="O78" s="18" t="s">
        <v>404</v>
      </c>
      <c r="P78" s="20" t="s">
        <v>404</v>
      </c>
      <c r="Q78" s="18" t="n">
        <v>516.23997687</v>
      </c>
      <c r="R78" s="20" t="n">
        <v>37.49159833</v>
      </c>
    </row>
    <row customHeight="1" ht="25" r="79" spans="1:18">
      <c r="A79" s="15" t="s">
        <v>476</v>
      </c>
      <c r="B79" s="17" t="n">
        <v>1657</v>
      </c>
      <c r="C79" s="18">
        <f>(21.0/B79*100)</f>
        <v/>
      </c>
      <c r="D79" s="19" t="n">
        <v>1636</v>
      </c>
      <c r="E79" s="18" t="n">
        <v>468.23808606</v>
      </c>
      <c r="F79" s="20" t="n">
        <v>11.71756592</v>
      </c>
      <c r="G79" s="18" t="n">
        <v>443.86342215</v>
      </c>
      <c r="H79" s="20" t="n">
        <v>9.05842513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455.90447474</v>
      </c>
      <c r="F80" s="20" t="n">
        <v>7.50560586</v>
      </c>
      <c r="G80" s="18" t="n">
        <v>461.81663976</v>
      </c>
      <c r="H80" s="20" t="n">
        <v>5.72938688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447.59884502</v>
      </c>
      <c r="F81" s="20" t="n">
        <v>3.83043265</v>
      </c>
      <c r="G81" s="18" t="n">
        <v>437.73975595</v>
      </c>
      <c r="H81" s="20" t="n">
        <v>8.2371835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495.84590114</v>
      </c>
      <c r="F7" s="20" t="n">
        <v>1.98548352</v>
      </c>
      <c r="G7" s="18" t="n">
        <v>489.1605635</v>
      </c>
      <c r="H7" s="20" t="n">
        <v>5.02641228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498.85555463</v>
      </c>
      <c r="F8" s="20" t="n">
        <v>3.20772558</v>
      </c>
      <c r="G8" s="18" t="n">
        <v>473.68540369</v>
      </c>
      <c r="H8" s="20" t="n">
        <v>14.80701966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514.30339477</v>
      </c>
      <c r="F9" s="20" t="n">
        <v>2.97859579</v>
      </c>
      <c r="G9" s="18" t="n">
        <v>483.91628924</v>
      </c>
      <c r="H9" s="20" t="n">
        <v>8.09673744</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526.8042692</v>
      </c>
      <c r="F10" s="20" t="n">
        <v>3.17231201</v>
      </c>
      <c r="G10" s="18" t="n">
        <v>506.67913861</v>
      </c>
      <c r="H10" s="20" t="n">
        <v>3.12530817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422.74820461</v>
      </c>
      <c r="F11" s="20" t="n">
        <v>2.73029346</v>
      </c>
      <c r="G11" s="18" t="n">
        <v>434.16101718</v>
      </c>
      <c r="H11" s="20" t="n">
        <v>15.64242269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492.59118118</v>
      </c>
      <c r="F12" s="20" t="n">
        <v>2.43500558</v>
      </c>
      <c r="G12" s="18" t="n">
        <v>472.15711785</v>
      </c>
      <c r="H12" s="20" t="n">
        <v>16.21987444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510.61129348</v>
      </c>
      <c r="F13" s="20" t="n">
        <v>2.47353179</v>
      </c>
      <c r="G13" s="18" t="n">
        <v>494.28905962</v>
      </c>
      <c r="H13" s="20" t="n">
        <v>7.22096757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519.09764112</v>
      </c>
      <c r="F14" s="20" t="n">
        <v>2.21696001</v>
      </c>
      <c r="G14" s="18" t="n">
        <v>523.01118787</v>
      </c>
      <c r="H14" s="20" t="n">
        <v>4.74296927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512.80495873</v>
      </c>
      <c r="F15" s="20" t="n">
        <v>2.42480115</v>
      </c>
      <c r="G15" s="18" t="n">
        <v>503.62761297</v>
      </c>
      <c r="H15" s="20" t="n">
        <v>5.13192321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495.19038087</v>
      </c>
      <c r="F16" s="20" t="n">
        <v>2.43504082</v>
      </c>
      <c r="G16" s="18" t="n">
        <v>491.19211034</v>
      </c>
      <c r="H16" s="20" t="n">
        <v>19.33391466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508.08039188</v>
      </c>
      <c r="F17" s="20" t="n">
        <v>3.77433304</v>
      </c>
      <c r="G17" s="18" t="n">
        <v>489.45432259</v>
      </c>
      <c r="H17" s="20" t="n">
        <v>11.6604421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454.09559023</v>
      </c>
      <c r="F18" s="20" t="n">
        <v>3.82250755</v>
      </c>
      <c r="G18" s="18" t="n">
        <v>430.91418201</v>
      </c>
      <c r="H18" s="20" t="n">
        <v>19.4567125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477.9725752</v>
      </c>
      <c r="F19" s="20" t="n">
        <v>2.75073046</v>
      </c>
      <c r="G19" s="18" t="n">
        <v>435.89702636</v>
      </c>
      <c r="H19" s="20" t="n">
        <v>25.65802795</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489.52298422</v>
      </c>
      <c r="F20" s="20" t="n">
        <v>2.24457419</v>
      </c>
      <c r="G20" s="18" t="n">
        <v>482.45740529</v>
      </c>
      <c r="H20" s="20" t="n">
        <v>4.12827756</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506.12803291</v>
      </c>
      <c r="F21" s="20" t="n">
        <v>2.34935945</v>
      </c>
      <c r="G21" s="18" t="n">
        <v>479.41220929</v>
      </c>
      <c r="H21" s="20" t="n">
        <v>7.00123239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472.41531168</v>
      </c>
      <c r="F22" s="20" t="n">
        <v>4.21506704</v>
      </c>
      <c r="G22" s="18" t="n">
        <v>434.04715827</v>
      </c>
      <c r="H22" s="20" t="n">
        <v>17.26177881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492.4793754</v>
      </c>
      <c r="F23" s="20" t="n">
        <v>3.38310528</v>
      </c>
      <c r="G23" s="18" t="n">
        <v>560.2037185299999</v>
      </c>
      <c r="H23" s="20" t="n">
        <v>17.69669816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531.40627247</v>
      </c>
      <c r="F24" s="20" t="n">
        <v>3.12900769</v>
      </c>
      <c r="G24" s="18" t="n">
        <v>591.32203593</v>
      </c>
      <c r="H24" s="20" t="n">
        <v>24.33028112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523.31867162</v>
      </c>
      <c r="F25" s="20" t="n">
        <v>3.8552861</v>
      </c>
      <c r="G25" s="18" t="n">
        <v>529.07968685</v>
      </c>
      <c r="H25" s="20" t="n">
        <v>14.53863585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481.70004002</v>
      </c>
      <c r="F26" s="20" t="n">
        <v>1.9526526</v>
      </c>
      <c r="G26" s="18" t="n">
        <v>491.71340827</v>
      </c>
      <c r="H26" s="20" t="n">
        <v>7.39290106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485.77062804</v>
      </c>
      <c r="F27" s="20" t="n">
        <v>1.26780926</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407.48286798</v>
      </c>
      <c r="F28" s="20" t="n">
        <v>2.50182914</v>
      </c>
      <c r="G28" s="18" t="n">
        <v>411.84655213</v>
      </c>
      <c r="H28" s="20" t="n">
        <v>7.43240592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501.81694447</v>
      </c>
      <c r="F31" s="20" t="n">
        <v>2.61100918</v>
      </c>
      <c r="G31" s="18" t="n">
        <v>501.16126581</v>
      </c>
      <c r="H31" s="20" t="n">
        <v>3.66754626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504.80850707</v>
      </c>
      <c r="F32" s="20" t="n">
        <v>2.42798988</v>
      </c>
      <c r="G32" s="18" t="n">
        <v>461.55287732</v>
      </c>
      <c r="H32" s="20" t="n">
        <v>7.17225802</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491.49405896</v>
      </c>
      <c r="F33" s="20" t="n">
        <v>2.66881237</v>
      </c>
      <c r="G33" s="18" t="n">
        <v>485.48619634</v>
      </c>
      <c r="H33" s="20" t="n">
        <v>9.08254122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474.84253179</v>
      </c>
      <c r="F34" s="20" t="n">
        <v>2.78104433</v>
      </c>
      <c r="G34" s="18" t="n">
        <v>500.74506392</v>
      </c>
      <c r="H34" s="20" t="n">
        <v>28.76476701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511.84797828</v>
      </c>
      <c r="F35" s="20" t="n">
        <v>1.29187773</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484.44265362</v>
      </c>
      <c r="F36" s="20" t="n">
        <v>2.52850509</v>
      </c>
      <c r="G36" s="18" t="n">
        <v>492.6002031</v>
      </c>
      <c r="H36" s="20" t="n">
        <v>5.34844042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492.615465</v>
      </c>
      <c r="F37" s="20" t="n">
        <v>3.11128216</v>
      </c>
      <c r="G37" s="18" t="n">
        <v>593.59988728</v>
      </c>
      <c r="H37" s="20" t="n">
        <v>22.68949313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516.66283546</v>
      </c>
      <c r="F38" s="20" t="n">
        <v>3.71351166</v>
      </c>
      <c r="G38" s="18" t="n">
        <v>554.63097763</v>
      </c>
      <c r="H38" s="20" t="n">
        <v>10.94079048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421.35849106</v>
      </c>
      <c r="F39" s="20" t="n">
        <v>4.30849065</v>
      </c>
      <c r="G39" s="18" t="n">
        <v>399.41581357</v>
      </c>
      <c r="H39" s="20" t="n">
        <v>13.05924674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495.02128848</v>
      </c>
      <c r="F40" s="20" t="n">
        <v>3.44986218</v>
      </c>
      <c r="G40" s="18" t="n">
        <v>473.9289975</v>
      </c>
      <c r="H40" s="20" t="n">
        <v>11.39833273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471.21260621</v>
      </c>
      <c r="F41" s="20" t="n">
        <v>4.25159196</v>
      </c>
      <c r="G41" s="18" t="n">
        <v>468.88305675</v>
      </c>
      <c r="H41" s="20" t="n">
        <v>5.39603853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413.10801127</v>
      </c>
      <c r="F44" s="20" t="n">
        <v>3.58329626</v>
      </c>
      <c r="G44" s="18" t="n">
        <v>413.03761302</v>
      </c>
      <c r="H44" s="20" t="n">
        <v>11.05665431</v>
      </c>
      <c r="I44" s="18" t="s">
        <v>404</v>
      </c>
      <c r="J44" s="20" t="s">
        <v>404</v>
      </c>
      <c r="K44" s="18" t="s">
        <v>404</v>
      </c>
      <c r="L44" s="20" t="s">
        <v>404</v>
      </c>
      <c r="M44" s="18" t="s">
        <v>404</v>
      </c>
      <c r="N44" s="20" t="s">
        <v>404</v>
      </c>
      <c r="O44" s="18" t="s">
        <v>404</v>
      </c>
      <c r="P44" s="20" t="s">
        <v>404</v>
      </c>
      <c r="Q44" s="18" t="n">
        <v>428.54198571</v>
      </c>
      <c r="R44" s="20" t="n">
        <v>37.74510717</v>
      </c>
    </row>
    <row r="45" spans="1:18">
      <c r="A45" s="15" t="s">
        <v>442</v>
      </c>
      <c r="B45" s="17" t="n">
        <v>5519</v>
      </c>
      <c r="C45" s="18">
        <f>(0.0/B45*100)</f>
        <v/>
      </c>
      <c r="D45" s="19" t="n">
        <v>5519</v>
      </c>
      <c r="E45" s="18" t="n">
        <v>358.98715031</v>
      </c>
      <c r="F45" s="20" t="n">
        <v>3.14746015</v>
      </c>
      <c r="G45" s="18" t="n">
        <v>378.30806048</v>
      </c>
      <c r="H45" s="20" t="n">
        <v>29.31426385</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382.99174452</v>
      </c>
      <c r="F46" s="20" t="n">
        <v>3.65640114</v>
      </c>
      <c r="G46" s="18" t="n">
        <v>371.03619275</v>
      </c>
      <c r="H46" s="20" t="n">
        <v>6.91573813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442.87077225</v>
      </c>
      <c r="F47" s="20" t="n">
        <v>4.13676125</v>
      </c>
      <c r="G47" s="18" t="n">
        <v>407.81075869</v>
      </c>
      <c r="H47" s="20" t="n">
        <v>18.6764291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532.07280475</v>
      </c>
      <c r="F48" s="20" t="n">
        <v>6.26936636</v>
      </c>
      <c r="G48" s="18" t="n">
        <v>528.0239558</v>
      </c>
      <c r="H48" s="20" t="n">
        <v>11.09250115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408.4017659</v>
      </c>
      <c r="F49" s="20" t="n">
        <v>3.49336709</v>
      </c>
      <c r="G49" s="18" t="n">
        <v>411.40599473</v>
      </c>
      <c r="H49" s="20" t="n">
        <v>7.52946215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390.96303939</v>
      </c>
      <c r="F50" s="20" t="n">
        <v>2.555758</v>
      </c>
      <c r="G50" s="18" t="n">
        <v>414.25955109</v>
      </c>
      <c r="H50" s="20" t="n">
        <v>18.70009029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401.23542072</v>
      </c>
      <c r="F51" s="20" t="n">
        <v>2.65853805</v>
      </c>
      <c r="G51" s="18" t="n">
        <v>385.17561751</v>
      </c>
      <c r="H51" s="20" t="n">
        <v>11.77600372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461.22097589</v>
      </c>
      <c r="F52" s="20" t="n">
        <v>3.34363291</v>
      </c>
      <c r="G52" s="18" t="n">
        <v>492.32446325</v>
      </c>
      <c r="H52" s="20" t="n">
        <v>15.44544067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403.71384025</v>
      </c>
      <c r="F55" s="20" t="n">
        <v>2.82546423</v>
      </c>
      <c r="G55" s="18" t="n">
        <v>408.08299889</v>
      </c>
      <c r="H55" s="20" t="n">
        <v>24.84449656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383.67259029</v>
      </c>
      <c r="F57" s="20" t="n">
        <v>3.16152121</v>
      </c>
      <c r="G57" s="18" t="n">
        <v>421.40598028</v>
      </c>
      <c r="H57" s="20" t="n">
        <v>17.02586996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378.76320518</v>
      </c>
      <c r="F58" s="20" t="n">
        <v>3.09525072</v>
      </c>
      <c r="G58" s="18" t="n">
        <v>388.72413681</v>
      </c>
      <c r="H58" s="20" t="n">
        <v>6.86576679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360.04885191</v>
      </c>
      <c r="F59" s="20" t="n">
        <v>2.20534295</v>
      </c>
      <c r="G59" s="18" t="n">
        <v>363.99761337</v>
      </c>
      <c r="H59" s="20" t="n">
        <v>2.29203946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397.07136063</v>
      </c>
      <c r="F60" s="20" t="n">
        <v>3.91072278</v>
      </c>
      <c r="G60" s="18" t="n">
        <v>390.77580918</v>
      </c>
      <c r="H60" s="20" t="n">
        <v>19.40027588</v>
      </c>
      <c r="I60" s="18" t="s">
        <v>404</v>
      </c>
      <c r="J60" s="20" t="s">
        <v>404</v>
      </c>
      <c r="K60" s="18" t="s">
        <v>404</v>
      </c>
      <c r="L60" s="20" t="s">
        <v>404</v>
      </c>
      <c r="M60" s="18" t="s">
        <v>404</v>
      </c>
      <c r="N60" s="20" t="s">
        <v>404</v>
      </c>
      <c r="O60" s="18" t="s">
        <v>404</v>
      </c>
      <c r="P60" s="20" t="s">
        <v>404</v>
      </c>
      <c r="Q60" s="18" t="n">
        <v>325.35081096</v>
      </c>
      <c r="R60" s="20" t="n">
        <v>20.12100101</v>
      </c>
    </row>
    <row r="61" spans="1:18">
      <c r="A61" s="15" t="s">
        <v>458</v>
      </c>
      <c r="B61" s="17" t="n">
        <v>6525</v>
      </c>
      <c r="C61" s="18">
        <f>(0.0/B61*100)</f>
        <v/>
      </c>
      <c r="D61" s="19" t="n">
        <v>6525</v>
      </c>
      <c r="E61" s="18" t="n">
        <v>478.51183692</v>
      </c>
      <c r="F61" s="20" t="n">
        <v>2.37643515</v>
      </c>
      <c r="G61" s="18" t="n">
        <v>472.78533679</v>
      </c>
      <c r="H61" s="20" t="n">
        <v>9.16402469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544.82066852</v>
      </c>
      <c r="F62" s="20" t="n">
        <v>1.16986494</v>
      </c>
      <c r="G62" s="18" t="n">
        <v>513.33716621</v>
      </c>
      <c r="H62" s="20" t="n">
        <v>7.09396835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363.60804156</v>
      </c>
      <c r="F63" s="20" t="n">
        <v>2.05900504</v>
      </c>
      <c r="G63" s="18" t="n">
        <v>377.94769557</v>
      </c>
      <c r="H63" s="20" t="n">
        <v>2.61120469</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472.31702092</v>
      </c>
      <c r="F64" s="20" t="n">
        <v>1.89923382</v>
      </c>
      <c r="G64" s="18" t="n">
        <v>517.16293358</v>
      </c>
      <c r="H64" s="20" t="n">
        <v>4.14778781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419.80273956</v>
      </c>
      <c r="F65" s="20" t="n">
        <v>2.52751517</v>
      </c>
      <c r="G65" s="18" t="n">
        <v>415.07975569</v>
      </c>
      <c r="H65" s="20" t="n">
        <v>18.88883844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417.92178566</v>
      </c>
      <c r="F66" s="20" t="n">
        <v>1.4658553</v>
      </c>
      <c r="G66" s="18" t="n">
        <v>428.41496667</v>
      </c>
      <c r="H66" s="20" t="n">
        <v>20.3374725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385.790847</v>
      </c>
      <c r="F67" s="20" t="n">
        <v>2.73134849</v>
      </c>
      <c r="G67" s="18" t="n">
        <v>405.86925137</v>
      </c>
      <c r="H67" s="20" t="n">
        <v>13.51770394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410.79408692</v>
      </c>
      <c r="F68" s="20" t="n">
        <v>1.33997613</v>
      </c>
      <c r="G68" s="18" t="n">
        <v>373.83685837</v>
      </c>
      <c r="H68" s="20" t="n">
        <v>2.0513305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444.07912767</v>
      </c>
      <c r="F69" s="20" t="n">
        <v>4.21892276</v>
      </c>
      <c r="G69" s="18" t="n">
        <v>442.94166563</v>
      </c>
      <c r="H69" s="20" t="n">
        <v>11.48646608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493.89177474</v>
      </c>
      <c r="F70" s="20" t="n">
        <v>2.95783489</v>
      </c>
      <c r="G70" s="18" t="n">
        <v>499.30474287</v>
      </c>
      <c r="H70" s="20" t="n">
        <v>18.32518304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541.91275574</v>
      </c>
      <c r="F72" s="20" t="n">
        <v>3.00340764</v>
      </c>
      <c r="G72" s="18" t="n">
        <v>546.01141367</v>
      </c>
      <c r="H72" s="20" t="n">
        <v>13.53802122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412.22531685</v>
      </c>
      <c r="F73" s="20" t="n">
        <v>3.19885828</v>
      </c>
      <c r="G73" s="18" t="n">
        <v>441.40669071</v>
      </c>
      <c r="H73" s="20" t="n">
        <v>12.2751751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411.32662776</v>
      </c>
      <c r="F74" s="20" t="n">
        <v>1.92463647</v>
      </c>
      <c r="G74" s="18" t="n">
        <v>423.2101772</v>
      </c>
      <c r="H74" s="20" t="n">
        <v>2.39577448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368.29403674</v>
      </c>
      <c r="F75" s="20" t="n">
        <v>3.97164976</v>
      </c>
      <c r="G75" s="18" t="n">
        <v>363.3986255</v>
      </c>
      <c r="H75" s="20" t="n">
        <v>18.57909503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438.48474455</v>
      </c>
      <c r="F76" s="20" t="n">
        <v>3.56347601</v>
      </c>
      <c r="G76" s="18" t="n">
        <v>409.35519679</v>
      </c>
      <c r="H76" s="20" t="n">
        <v>5.36559747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420.9351377</v>
      </c>
      <c r="F77" s="20" t="n">
        <v>2.88683603</v>
      </c>
      <c r="G77" s="18" t="n">
        <v>396.16724921</v>
      </c>
      <c r="H77" s="20" t="n">
        <v>7.62050703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494.30169417</v>
      </c>
      <c r="F78" s="20" t="n">
        <v>4.50245648</v>
      </c>
      <c r="G78" s="18" t="n">
        <v>412.78195758</v>
      </c>
      <c r="H78" s="20" t="n">
        <v>13.90379496</v>
      </c>
      <c r="I78" s="18" t="s">
        <v>404</v>
      </c>
      <c r="J78" s="20" t="s">
        <v>404</v>
      </c>
      <c r="K78" s="18" t="s">
        <v>404</v>
      </c>
      <c r="L78" s="20" t="s">
        <v>404</v>
      </c>
      <c r="M78" s="18" t="s">
        <v>404</v>
      </c>
      <c r="N78" s="20" t="s">
        <v>404</v>
      </c>
      <c r="O78" s="18" t="s">
        <v>404</v>
      </c>
      <c r="P78" s="20" t="s">
        <v>404</v>
      </c>
      <c r="Q78" s="18" t="n">
        <v>516.23997687</v>
      </c>
      <c r="R78" s="20" t="n">
        <v>37.49159833</v>
      </c>
    </row>
    <row customHeight="1" ht="25" r="79" spans="1:18">
      <c r="A79" s="15" t="s">
        <v>476</v>
      </c>
      <c r="B79" s="17" t="n">
        <v>1657</v>
      </c>
      <c r="C79" s="18">
        <f>(21.0/B79*100)</f>
        <v/>
      </c>
      <c r="D79" s="19" t="n">
        <v>1636</v>
      </c>
      <c r="E79" s="18" t="n">
        <v>457.70770575</v>
      </c>
      <c r="F79" s="20" t="n">
        <v>8.479527579999999</v>
      </c>
      <c r="G79" s="18" t="n">
        <v>449.88403783</v>
      </c>
      <c r="H79" s="20" t="n">
        <v>16.91464374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459.24462347</v>
      </c>
      <c r="F80" s="20" t="n">
        <v>4.74743932</v>
      </c>
      <c r="G80" s="18" t="n">
        <v>462.98395821</v>
      </c>
      <c r="H80" s="20" t="n">
        <v>10.57137455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447.03847627</v>
      </c>
      <c r="F81" s="20" t="n">
        <v>3.74690179</v>
      </c>
      <c r="G81" s="18" t="n">
        <v>441.96526904</v>
      </c>
      <c r="H81" s="20" t="n">
        <v>7.73960213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494.46561099</v>
      </c>
      <c r="F7" s="20" t="n">
        <v>1.70790555</v>
      </c>
      <c r="G7" s="18" t="n">
        <v>508.29897451</v>
      </c>
      <c r="H7" s="20" t="n">
        <v>20.39564569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495.61647641</v>
      </c>
      <c r="F8" s="20" t="n">
        <v>2.9868102</v>
      </c>
      <c r="G8" s="18" t="n">
        <v>539.10411558</v>
      </c>
      <c r="H8" s="20" t="n">
        <v>14.07726822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511.25943772</v>
      </c>
      <c r="F9" s="20" t="n">
        <v>2.46516486</v>
      </c>
      <c r="G9" s="18" t="n">
        <v>469.96454243</v>
      </c>
      <c r="H9" s="20" t="n">
        <v>19.38463241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518.43659719</v>
      </c>
      <c r="F10" s="20" t="n">
        <v>2.91066912</v>
      </c>
      <c r="G10" s="18" t="n">
        <v>508.94373918</v>
      </c>
      <c r="H10" s="20" t="n">
        <v>4.07094411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423.83759669</v>
      </c>
      <c r="F11" s="20" t="n">
        <v>2.86110081</v>
      </c>
      <c r="G11" s="18" t="n">
        <v>419.0063682</v>
      </c>
      <c r="H11" s="20" t="n">
        <v>10.55691089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493.0648467</v>
      </c>
      <c r="F12" s="20" t="n">
        <v>2.42387755</v>
      </c>
      <c r="G12" s="18" t="n">
        <v>472.62376397</v>
      </c>
      <c r="H12" s="20" t="n">
        <v>15.72500382</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510.62842158</v>
      </c>
      <c r="F13" s="20" t="n">
        <v>2.47497536</v>
      </c>
      <c r="G13" s="18" t="n">
        <v>496.88938175</v>
      </c>
      <c r="H13" s="20" t="n">
        <v>10.61613897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519.68334269</v>
      </c>
      <c r="F14" s="20" t="n">
        <v>2.0815322</v>
      </c>
      <c r="G14" s="18" t="n">
        <v>514.55931876</v>
      </c>
      <c r="H14" s="20" t="n">
        <v>14.58326993</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511.64314253</v>
      </c>
      <c r="F15" s="20" t="n">
        <v>2.38009469</v>
      </c>
      <c r="G15" s="18" t="n">
        <v>503.3755004</v>
      </c>
      <c r="H15" s="20" t="n">
        <v>7.48935967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495.06442144</v>
      </c>
      <c r="F16" s="20" t="n">
        <v>2.43198575</v>
      </c>
      <c r="G16" s="18" t="n">
        <v>494.91890674</v>
      </c>
      <c r="H16" s="20" t="n">
        <v>20.7959817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453.28925249</v>
      </c>
      <c r="F18" s="20" t="n">
        <v>4.14883604</v>
      </c>
      <c r="G18" s="18" t="n">
        <v>456.19203026</v>
      </c>
      <c r="H18" s="20" t="n">
        <v>8.906832489999999</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477.33653882</v>
      </c>
      <c r="F19" s="20" t="n">
        <v>2.89275272</v>
      </c>
      <c r="G19" s="18" t="n">
        <v>471.45756626</v>
      </c>
      <c r="H19" s="20" t="n">
        <v>31.52566102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487.88405677</v>
      </c>
      <c r="F20" s="20" t="n">
        <v>2.10402495</v>
      </c>
      <c r="G20" s="18" t="n">
        <v>490.85988593</v>
      </c>
      <c r="H20" s="20" t="n">
        <v>5.33055156</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504.50835673</v>
      </c>
      <c r="F21" s="20" t="n">
        <v>2.30662314</v>
      </c>
      <c r="G21" s="18" t="n">
        <v>502.1867465</v>
      </c>
      <c r="H21" s="20" t="n">
        <v>7.53254819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471.14495934</v>
      </c>
      <c r="F22" s="20" t="n">
        <v>4.68833143</v>
      </c>
      <c r="G22" s="18" t="n">
        <v>461.4092263</v>
      </c>
      <c r="H22" s="20" t="n">
        <v>10.33146745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492.4793754</v>
      </c>
      <c r="F23" s="20" t="n">
        <v>3.38310528</v>
      </c>
      <c r="G23" s="18" t="n">
        <v>560.2037185299999</v>
      </c>
      <c r="H23" s="20" t="n">
        <v>17.69669816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532.06892505</v>
      </c>
      <c r="F24" s="20" t="n">
        <v>2.94138088</v>
      </c>
      <c r="G24" s="18" t="n">
        <v>606.09247635</v>
      </c>
      <c r="H24" s="20" t="n">
        <v>10.28405587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523.26829625</v>
      </c>
      <c r="F25" s="20" t="n">
        <v>3.59231829</v>
      </c>
      <c r="G25" s="18" t="n">
        <v>536.66384119</v>
      </c>
      <c r="H25" s="20" t="n">
        <v>23.02631476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481.89248886</v>
      </c>
      <c r="F26" s="20" t="n">
        <v>1.97673076</v>
      </c>
      <c r="G26" s="18" t="n">
        <v>490.82262535</v>
      </c>
      <c r="H26" s="20" t="n">
        <v>7.67904629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482.33459415</v>
      </c>
      <c r="F27" s="20" t="n">
        <v>1.54063449</v>
      </c>
      <c r="G27" s="18" t="n">
        <v>494.58486452</v>
      </c>
      <c r="H27" s="20" t="n">
        <v>2.16152669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408.88494382</v>
      </c>
      <c r="F28" s="20" t="n">
        <v>2.2436649</v>
      </c>
      <c r="G28" s="18" t="n">
        <v>381.70764123</v>
      </c>
      <c r="H28" s="20" t="n">
        <v>11.39510711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497.22594537</v>
      </c>
      <c r="F30" s="20" t="n">
        <v>2.83735422</v>
      </c>
      <c r="G30" s="18" t="n">
        <v>495.98747859</v>
      </c>
      <c r="H30" s="20" t="n">
        <v>7.78899916</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502.80451505</v>
      </c>
      <c r="F31" s="20" t="n">
        <v>2.3176406</v>
      </c>
      <c r="G31" s="18" t="n">
        <v>494.51433607</v>
      </c>
      <c r="H31" s="20" t="n">
        <v>4.74746568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504.40937264</v>
      </c>
      <c r="F32" s="20" t="n">
        <v>2.4306839</v>
      </c>
      <c r="G32" s="18" t="n">
        <v>507.42852036</v>
      </c>
      <c r="H32" s="20" t="n">
        <v>9.91515676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493.77405591</v>
      </c>
      <c r="F33" s="20" t="n">
        <v>3.66993674</v>
      </c>
      <c r="G33" s="18" t="n">
        <v>487.14867734</v>
      </c>
      <c r="H33" s="20" t="n">
        <v>5.75927572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475.10808011</v>
      </c>
      <c r="F34" s="20" t="n">
        <v>2.69402819</v>
      </c>
      <c r="G34" s="18" t="n">
        <v>482.28241717</v>
      </c>
      <c r="H34" s="20" t="n">
        <v>19.27918197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504.43920329</v>
      </c>
      <c r="F35" s="20" t="n">
        <v>1.81660009</v>
      </c>
      <c r="G35" s="18" t="n">
        <v>524.63370844</v>
      </c>
      <c r="H35" s="20" t="n">
        <v>1.75765902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486.5498367</v>
      </c>
      <c r="F36" s="20" t="n">
        <v>2.19739842</v>
      </c>
      <c r="G36" s="18" t="n">
        <v>471.89526126</v>
      </c>
      <c r="H36" s="20" t="n">
        <v>10.77524396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494.08292237</v>
      </c>
      <c r="F37" s="20" t="n">
        <v>3.20630379</v>
      </c>
      <c r="G37" s="18" t="n">
        <v>476.76405835</v>
      </c>
      <c r="H37" s="20" t="n">
        <v>14.68932384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520.87110018</v>
      </c>
      <c r="F38" s="20" t="n">
        <v>3.02425924</v>
      </c>
      <c r="G38" s="18" t="s">
        <v>404</v>
      </c>
      <c r="H38" s="20" t="s">
        <v>404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413.65099158</v>
      </c>
      <c r="F39" s="20" t="n">
        <v>12.06703239</v>
      </c>
      <c r="G39" s="18" t="n">
        <v>421.37511176</v>
      </c>
      <c r="H39" s="20" t="n">
        <v>4.70198029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493.79404939</v>
      </c>
      <c r="F40" s="20" t="n">
        <v>3.23513206</v>
      </c>
      <c r="G40" s="18" t="n">
        <v>486.86537878</v>
      </c>
      <c r="H40" s="20" t="n">
        <v>32.32545473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470.13215687</v>
      </c>
      <c r="F41" s="20" t="n">
        <v>3.26055825</v>
      </c>
      <c r="G41" s="18" t="n">
        <v>472.96787612</v>
      </c>
      <c r="H41" s="20" t="n">
        <v>9.53904751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413.74838172</v>
      </c>
      <c r="F44" s="20" t="n">
        <v>4.19285617</v>
      </c>
      <c r="G44" s="18" t="n">
        <v>411.87774444</v>
      </c>
      <c r="H44" s="20" t="n">
        <v>5.0747325</v>
      </c>
      <c r="I44" s="18" t="s">
        <v>404</v>
      </c>
      <c r="J44" s="20" t="s">
        <v>404</v>
      </c>
      <c r="K44" s="18" t="s">
        <v>404</v>
      </c>
      <c r="L44" s="20" t="s">
        <v>404</v>
      </c>
      <c r="M44" s="18" t="s">
        <v>404</v>
      </c>
      <c r="N44" s="20" t="s">
        <v>404</v>
      </c>
      <c r="O44" s="18" t="n">
        <v>407.63898361</v>
      </c>
      <c r="P44" s="20" t="n">
        <v>12.85546232</v>
      </c>
      <c r="Q44" s="18" t="n">
        <v>428.54198571</v>
      </c>
      <c r="R44" s="20" t="n">
        <v>37.74510717</v>
      </c>
    </row>
    <row r="45" spans="1:18">
      <c r="A45" s="15" t="s">
        <v>442</v>
      </c>
      <c r="B45" s="17" t="n">
        <v>5519</v>
      </c>
      <c r="C45" s="18">
        <f>(0.0/B45*100)</f>
        <v/>
      </c>
      <c r="D45" s="19" t="n">
        <v>5519</v>
      </c>
      <c r="E45" s="18" t="n">
        <v>358.07158636</v>
      </c>
      <c r="F45" s="20" t="n">
        <v>3.30760783</v>
      </c>
      <c r="G45" s="18" t="n">
        <v>369.57066158</v>
      </c>
      <c r="H45" s="20" t="n">
        <v>12.05828159</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381.48226522</v>
      </c>
      <c r="F46" s="20" t="n">
        <v>3.49862674</v>
      </c>
      <c r="G46" s="18" t="n">
        <v>362.67399923</v>
      </c>
      <c r="H46" s="20" t="n">
        <v>16.98575453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442.62743998</v>
      </c>
      <c r="F47" s="20" t="n">
        <v>4.957061</v>
      </c>
      <c r="G47" s="18" t="n">
        <v>435.66235849</v>
      </c>
      <c r="H47" s="20" t="n">
        <v>9.46554823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529.71873537</v>
      </c>
      <c r="F48" s="20" t="n">
        <v>5.41386816</v>
      </c>
      <c r="G48" s="18" t="n">
        <v>552.32260831</v>
      </c>
      <c r="H48" s="20" t="n">
        <v>23.04797112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408.46829915</v>
      </c>
      <c r="F49" s="20" t="n">
        <v>3.15076652</v>
      </c>
      <c r="G49" s="18" t="n">
        <v>428.2209047</v>
      </c>
      <c r="H49" s="20" t="n">
        <v>14.11705954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390.85327302</v>
      </c>
      <c r="F50" s="20" t="n">
        <v>2.65138223</v>
      </c>
      <c r="G50" s="18" t="n">
        <v>419.86130239</v>
      </c>
      <c r="H50" s="20" t="n">
        <v>30.54403897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402.19955657</v>
      </c>
      <c r="F51" s="20" t="n">
        <v>3.85280971</v>
      </c>
      <c r="G51" s="18" t="n">
        <v>396.55181345</v>
      </c>
      <c r="H51" s="20" t="n">
        <v>4.25499848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468.3893416</v>
      </c>
      <c r="F52" s="20" t="n">
        <v>5.55604006</v>
      </c>
      <c r="G52" s="18" t="n">
        <v>461.33175977</v>
      </c>
      <c r="H52" s="20" t="n">
        <v>3.98748079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443.49366806</v>
      </c>
      <c r="F53" s="20" t="n">
        <v>2.36765645</v>
      </c>
      <c r="G53" s="18" t="n">
        <v>431.09511664</v>
      </c>
      <c r="H53" s="20" t="n">
        <v>2.27000859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326.68685609</v>
      </c>
      <c r="F54" s="20" t="n">
        <v>3.65131594</v>
      </c>
      <c r="G54" s="18" t="n">
        <v>329.40028419</v>
      </c>
      <c r="H54" s="20" t="n">
        <v>5.60690239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401.20248448</v>
      </c>
      <c r="F55" s="20" t="n">
        <v>2.95686838</v>
      </c>
      <c r="G55" s="18" t="n">
        <v>418.10142661</v>
      </c>
      <c r="H55" s="20" t="n">
        <v>11.33891553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547.60386392</v>
      </c>
      <c r="F56" s="20" t="n">
        <v>3.05772621</v>
      </c>
      <c r="G56" s="18" t="n">
        <v>563.60772531</v>
      </c>
      <c r="H56" s="20" t="n">
        <v>18.79719587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385.87254543</v>
      </c>
      <c r="F57" s="20" t="n">
        <v>3.05791655</v>
      </c>
      <c r="G57" s="18" t="n">
        <v>450.05179118</v>
      </c>
      <c r="H57" s="20" t="n">
        <v>13.86763592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388.835762</v>
      </c>
      <c r="F58" s="20" t="n">
        <v>5.03865578</v>
      </c>
      <c r="G58" s="18" t="n">
        <v>372.94584301</v>
      </c>
      <c r="H58" s="20" t="n">
        <v>4.10912962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361.35354398</v>
      </c>
      <c r="F59" s="20" t="n">
        <v>2.18841457</v>
      </c>
      <c r="G59" s="18" t="n">
        <v>361.84058758</v>
      </c>
      <c r="H59" s="20" t="n">
        <v>2.26086145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403.96321732</v>
      </c>
      <c r="F60" s="20" t="n">
        <v>4.57933256</v>
      </c>
      <c r="G60" s="18" t="n">
        <v>368.07661376</v>
      </c>
      <c r="H60" s="20" t="n">
        <v>7.79235619</v>
      </c>
      <c r="I60" s="18" t="s">
        <v>404</v>
      </c>
      <c r="J60" s="20" t="s">
        <v>404</v>
      </c>
      <c r="K60" s="18" t="s">
        <v>404</v>
      </c>
      <c r="L60" s="20" t="s">
        <v>404</v>
      </c>
      <c r="M60" s="18" t="s">
        <v>404</v>
      </c>
      <c r="N60" s="20" t="s">
        <v>404</v>
      </c>
      <c r="O60" s="18" t="s">
        <v>404</v>
      </c>
      <c r="P60" s="20" t="s">
        <v>404</v>
      </c>
      <c r="Q60" s="18" t="n">
        <v>325.35081096</v>
      </c>
      <c r="R60" s="20" t="n">
        <v>20.12100101</v>
      </c>
    </row>
    <row r="61" spans="1:18">
      <c r="A61" s="15" t="s">
        <v>458</v>
      </c>
      <c r="B61" s="17" t="n">
        <v>6525</v>
      </c>
      <c r="C61" s="18">
        <f>(0.0/B61*100)</f>
        <v/>
      </c>
      <c r="D61" s="19" t="n">
        <v>6525</v>
      </c>
      <c r="E61" s="18" t="n">
        <v>478.5207805</v>
      </c>
      <c r="F61" s="20" t="n">
        <v>2.43772601</v>
      </c>
      <c r="G61" s="18" t="n">
        <v>475.35139427</v>
      </c>
      <c r="H61" s="20" t="n">
        <v>9.512294499999999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543.67945198</v>
      </c>
      <c r="F62" s="20" t="n">
        <v>1.1227509</v>
      </c>
      <c r="G62" s="18" t="n">
        <v>555.72854251</v>
      </c>
      <c r="H62" s="20" t="n">
        <v>12.07309505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361.35870363</v>
      </c>
      <c r="F63" s="20" t="n">
        <v>2.13743801</v>
      </c>
      <c r="G63" s="18" t="n">
        <v>376.95775565</v>
      </c>
      <c r="H63" s="20" t="n">
        <v>1.97849995</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481.76336924</v>
      </c>
      <c r="F64" s="20" t="n">
        <v>1.86821329</v>
      </c>
      <c r="G64" s="18" t="n">
        <v>441.27936879</v>
      </c>
      <c r="H64" s="20" t="n">
        <v>6.08166056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419.61022789</v>
      </c>
      <c r="F65" s="20" t="n">
        <v>2.70766017</v>
      </c>
      <c r="G65" s="18" t="n">
        <v>420.31205775</v>
      </c>
      <c r="H65" s="20" t="n">
        <v>13.75378404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425.79872457</v>
      </c>
      <c r="F66" s="20" t="n">
        <v>2.3154921</v>
      </c>
      <c r="G66" s="18" t="n">
        <v>412.51078643</v>
      </c>
      <c r="H66" s="20" t="n">
        <v>1.8731468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385.74148628</v>
      </c>
      <c r="F67" s="20" t="n">
        <v>2.71981798</v>
      </c>
      <c r="G67" s="18" t="n">
        <v>410.21989132</v>
      </c>
      <c r="H67" s="20" t="n">
        <v>14.854196</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437.56418247</v>
      </c>
      <c r="F68" s="20" t="n">
        <v>1.65158849</v>
      </c>
      <c r="G68" s="18" t="n">
        <v>365.06568109</v>
      </c>
      <c r="H68" s="20" t="n">
        <v>1.43217199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443.9288813</v>
      </c>
      <c r="F69" s="20" t="n">
        <v>4.30646787</v>
      </c>
      <c r="G69" s="18" t="n">
        <v>444.12406552</v>
      </c>
      <c r="H69" s="20" t="n">
        <v>10.65014022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493.32241646</v>
      </c>
      <c r="F70" s="20" t="n">
        <v>2.96209149</v>
      </c>
      <c r="G70" s="18" t="n">
        <v>528.33070724</v>
      </c>
      <c r="H70" s="20" t="n">
        <v>27.64421315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564.14880773</v>
      </c>
      <c r="F71" s="20" t="n">
        <v>1.55954698</v>
      </c>
      <c r="G71" s="18" t="n">
        <v>564.3471846800001</v>
      </c>
      <c r="H71" s="20" t="n">
        <v>2.87832862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541.43787448</v>
      </c>
      <c r="F72" s="20" t="n">
        <v>3.42179589</v>
      </c>
      <c r="G72" s="18" t="n">
        <v>547.44320279</v>
      </c>
      <c r="H72" s="20" t="n">
        <v>12.43605708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413.65581637</v>
      </c>
      <c r="F73" s="20" t="n">
        <v>3.30034335</v>
      </c>
      <c r="G73" s="18" t="n">
        <v>432.58635931</v>
      </c>
      <c r="H73" s="20" t="n">
        <v>12.65333573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414.74690692</v>
      </c>
      <c r="F74" s="20" t="n">
        <v>2.23615437</v>
      </c>
      <c r="G74" s="18" t="n">
        <v>415.82879448</v>
      </c>
      <c r="H74" s="20" t="n">
        <v>1.60134587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367.18227851</v>
      </c>
      <c r="F75" s="20" t="n">
        <v>5.01794315</v>
      </c>
      <c r="G75" s="18" t="n">
        <v>369.42397195</v>
      </c>
      <c r="H75" s="20" t="n">
        <v>6.90812693</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443.94894813</v>
      </c>
      <c r="F76" s="20" t="n">
        <v>3.69250124</v>
      </c>
      <c r="G76" s="18" t="n">
        <v>392.656276</v>
      </c>
      <c r="H76" s="20" t="n">
        <v>5.45896811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423.17774926</v>
      </c>
      <c r="F77" s="20" t="n">
        <v>3.92049991</v>
      </c>
      <c r="G77" s="18" t="n">
        <v>411.36868813</v>
      </c>
      <c r="H77" s="20" t="n">
        <v>4.46458897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494.18934175</v>
      </c>
      <c r="F78" s="20" t="n">
        <v>4.55571463</v>
      </c>
      <c r="G78" s="18" t="n">
        <v>493.32221828</v>
      </c>
      <c r="H78" s="20" t="n">
        <v>53.18153374</v>
      </c>
      <c r="I78" s="18" t="s">
        <v>404</v>
      </c>
      <c r="J78" s="20" t="s">
        <v>404</v>
      </c>
      <c r="K78" s="18" t="s">
        <v>404</v>
      </c>
      <c r="L78" s="20" t="s">
        <v>404</v>
      </c>
      <c r="M78" s="18" t="s">
        <v>404</v>
      </c>
      <c r="N78" s="20" t="s">
        <v>404</v>
      </c>
      <c r="O78" s="18" t="s">
        <v>404</v>
      </c>
      <c r="P78" s="20" t="s">
        <v>404</v>
      </c>
      <c r="Q78" s="18" t="n">
        <v>516.23997687</v>
      </c>
      <c r="R78" s="20" t="n">
        <v>37.49159833</v>
      </c>
    </row>
    <row customHeight="1" ht="25" r="79" spans="1:18">
      <c r="A79" s="15" t="s">
        <v>476</v>
      </c>
      <c r="B79" s="17" t="n">
        <v>1657</v>
      </c>
      <c r="C79" s="18">
        <f>(21.0/B79*100)</f>
        <v/>
      </c>
      <c r="D79" s="19" t="n">
        <v>1636</v>
      </c>
      <c r="E79" s="18" t="n">
        <v>456.71845482</v>
      </c>
      <c r="F79" s="20" t="n">
        <v>7.56844254</v>
      </c>
      <c r="G79" s="18" t="n">
        <v>452.61887872</v>
      </c>
      <c r="H79" s="20" t="n">
        <v>18.22200595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460.28302886</v>
      </c>
      <c r="F80" s="20" t="n">
        <v>4.87828328</v>
      </c>
      <c r="G80" s="18" t="n">
        <v>456.70377098</v>
      </c>
      <c r="H80" s="20" t="n">
        <v>10.38043545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452.46173294</v>
      </c>
      <c r="F81" s="20" t="n">
        <v>6.25772533</v>
      </c>
      <c r="G81" s="18" t="n">
        <v>441.04046762</v>
      </c>
      <c r="H81" s="20" t="n">
        <v>4.15060313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490.91629473</v>
      </c>
      <c r="F7" s="20" t="n">
        <v>3.5222633</v>
      </c>
      <c r="G7" s="18" t="n">
        <v>496.11483349</v>
      </c>
      <c r="H7" s="20" t="n">
        <v>2.00992905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502.33659842</v>
      </c>
      <c r="F8" s="20" t="n">
        <v>5.69353729</v>
      </c>
      <c r="G8" s="18" t="n">
        <v>491.11882685</v>
      </c>
      <c r="H8" s="20" t="n">
        <v>5.22526367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496.51091832</v>
      </c>
      <c r="F9" s="20" t="n">
        <v>6.10783477</v>
      </c>
      <c r="G9" s="18" t="n">
        <v>515.13714766</v>
      </c>
      <c r="H9" s="20" t="n">
        <v>3.06952985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522.78503033</v>
      </c>
      <c r="F10" s="20" t="n">
        <v>4.43399123</v>
      </c>
      <c r="G10" s="18" t="n">
        <v>513.38395882</v>
      </c>
      <c r="H10" s="20" t="n">
        <v>2.84072499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419.46947609</v>
      </c>
      <c r="F11" s="20" t="n">
        <v>6.50224771</v>
      </c>
      <c r="G11" s="18" t="n">
        <v>425.14129586</v>
      </c>
      <c r="H11" s="20" t="n">
        <v>3.97840655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501.91258848</v>
      </c>
      <c r="F12" s="20" t="n">
        <v>11.15659187</v>
      </c>
      <c r="G12" s="18" t="n">
        <v>491.32195741</v>
      </c>
      <c r="H12" s="20" t="n">
        <v>2.66700816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502.70046728</v>
      </c>
      <c r="F13" s="20" t="n">
        <v>4.32265296</v>
      </c>
      <c r="G13" s="18" t="n">
        <v>513.67993266</v>
      </c>
      <c r="H13" s="20" t="n">
        <v>2.89687483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517.05010104</v>
      </c>
      <c r="F14" s="20" t="n">
        <v>7.51280198</v>
      </c>
      <c r="G14" s="18" t="n">
        <v>519.81505697</v>
      </c>
      <c r="H14" s="20" t="n">
        <v>2.26664158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509.08850866</v>
      </c>
      <c r="F15" s="20" t="n">
        <v>3.27332654</v>
      </c>
      <c r="G15" s="18" t="n">
        <v>512.383252</v>
      </c>
      <c r="H15" s="20" t="n">
        <v>3.32308059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500.07674807</v>
      </c>
      <c r="F16" s="20" t="n">
        <v>6.38761583</v>
      </c>
      <c r="G16" s="18" t="n">
        <v>492.26685876</v>
      </c>
      <c r="H16" s="20" t="n">
        <v>4.10142586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512.35881682</v>
      </c>
      <c r="F17" s="20" t="n">
        <v>5.99424348</v>
      </c>
      <c r="G17" s="18" t="n">
        <v>497.49184667</v>
      </c>
      <c r="H17" s="20" t="n">
        <v>5.6214185</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450.40225915</v>
      </c>
      <c r="F18" s="20" t="n">
        <v>4.38167494</v>
      </c>
      <c r="G18" s="18" t="n">
        <v>478.12667436</v>
      </c>
      <c r="H18" s="20" t="n">
        <v>6.69563335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469.99801385</v>
      </c>
      <c r="F19" s="20" t="n">
        <v>4.91620971</v>
      </c>
      <c r="G19" s="18" t="n">
        <v>485.71585957</v>
      </c>
      <c r="H19" s="20" t="n">
        <v>5.74136882</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478.43742103</v>
      </c>
      <c r="F20" s="20" t="n">
        <v>6.25700916</v>
      </c>
      <c r="G20" s="18" t="n">
        <v>489.16663858</v>
      </c>
      <c r="H20" s="20" t="n">
        <v>1.96871344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508.91095422</v>
      </c>
      <c r="F21" s="20" t="n">
        <v>5.55877326</v>
      </c>
      <c r="G21" s="18" t="n">
        <v>503.60135514</v>
      </c>
      <c r="H21" s="20" t="n">
        <v>2.43877471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463.69364451</v>
      </c>
      <c r="F22" s="20" t="n">
        <v>13.52332534</v>
      </c>
      <c r="G22" s="18" t="n">
        <v>471.19601219</v>
      </c>
      <c r="H22" s="20" t="n">
        <v>3.95540368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491.08700692</v>
      </c>
      <c r="F23" s="20" t="n">
        <v>4.33441062</v>
      </c>
      <c r="G23" s="18" t="n">
        <v>495.65105423</v>
      </c>
      <c r="H23" s="20" t="n">
        <v>8.7610326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530.82666008</v>
      </c>
      <c r="F24" s="20" t="n">
        <v>13.7686707</v>
      </c>
      <c r="G24" s="18" t="n">
        <v>532.6182694</v>
      </c>
      <c r="H24" s="20" t="n">
        <v>3.2125671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528.8628962400001</v>
      </c>
      <c r="F25" s="20" t="n">
        <v>6.22006639</v>
      </c>
      <c r="G25" s="18" t="n">
        <v>520.32124301</v>
      </c>
      <c r="H25" s="20" t="n">
        <v>4.67359115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486.04983912</v>
      </c>
      <c r="F26" s="20" t="n">
        <v>3.38529103</v>
      </c>
      <c r="G26" s="18" t="n">
        <v>480.82469275</v>
      </c>
      <c r="H26" s="20" t="n">
        <v>2.30235892</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489.81202784</v>
      </c>
      <c r="F27" s="20" t="n">
        <v>1.31680588</v>
      </c>
      <c r="G27" s="18" t="n">
        <v>479.20380965</v>
      </c>
      <c r="H27" s="20" t="n">
        <v>2.17914393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408.51745126</v>
      </c>
      <c r="F28" s="20" t="n">
        <v>2.74919936</v>
      </c>
      <c r="G28" s="18" t="n">
        <v>405.92125488</v>
      </c>
      <c r="H28" s="20" t="n">
        <v>6.50477555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524.37077842</v>
      </c>
      <c r="F29" s="20" t="n">
        <v>13.35022524</v>
      </c>
      <c r="G29" s="18" t="n">
        <v>512.63981044</v>
      </c>
      <c r="H29" s="20" t="n">
        <v>4.82829724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496.63369309</v>
      </c>
      <c r="F30" s="20" t="n">
        <v>6.2511989</v>
      </c>
      <c r="G30" s="18" t="n">
        <v>497.20160085</v>
      </c>
      <c r="H30" s="20" t="n">
        <v>3.45382922</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501.47245013</v>
      </c>
      <c r="F31" s="20" t="n">
        <v>4.32266669</v>
      </c>
      <c r="G31" s="18" t="n">
        <v>501.66505798</v>
      </c>
      <c r="H31" s="20" t="n">
        <v>2.62511084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504.474578</v>
      </c>
      <c r="F32" s="20" t="n">
        <v>3.83505892</v>
      </c>
      <c r="G32" s="18" t="n">
        <v>504.46538278</v>
      </c>
      <c r="H32" s="20" t="n">
        <v>3.41862124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493.54682686</v>
      </c>
      <c r="F33" s="20" t="n">
        <v>3.86996164</v>
      </c>
      <c r="G33" s="18" t="n">
        <v>486.76947936</v>
      </c>
      <c r="H33" s="20" t="n">
        <v>5.61540685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475.60344061</v>
      </c>
      <c r="F34" s="20" t="n">
        <v>6.06138694</v>
      </c>
      <c r="G34" s="18" t="n">
        <v>474.96597569</v>
      </c>
      <c r="H34" s="20" t="n">
        <v>4.40198653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497.10772305</v>
      </c>
      <c r="F35" s="20" t="n">
        <v>2.30368262</v>
      </c>
      <c r="G35" s="18" t="n">
        <v>519.64834917</v>
      </c>
      <c r="H35" s="20" t="n">
        <v>1.71996825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479.96545407</v>
      </c>
      <c r="F36" s="20" t="n">
        <v>2.96671242</v>
      </c>
      <c r="G36" s="18" t="n">
        <v>493.25126286</v>
      </c>
      <c r="H36" s="20" t="n">
        <v>3.49133306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496.84531795</v>
      </c>
      <c r="F37" s="20" t="n">
        <v>8.54733143</v>
      </c>
      <c r="G37" s="18" t="n">
        <v>493.33296985</v>
      </c>
      <c r="H37" s="20" t="n">
        <v>3.21663867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529.44325951</v>
      </c>
      <c r="F38" s="20" t="n">
        <v>5.61631585</v>
      </c>
      <c r="G38" s="18" t="n">
        <v>513.60657126</v>
      </c>
      <c r="H38" s="20" t="n">
        <v>5.19069881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420.39210541</v>
      </c>
      <c r="F39" s="20" t="n">
        <v>4.44226628</v>
      </c>
      <c r="G39" s="18" t="n">
        <v>421.69846367</v>
      </c>
      <c r="H39" s="20" t="n">
        <v>18.39659166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502.20917385</v>
      </c>
      <c r="F40" s="20" t="n">
        <v>8.930974770000001</v>
      </c>
      <c r="G40" s="18" t="n">
        <v>492.3889198</v>
      </c>
      <c r="H40" s="20" t="n">
        <v>3.25205693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467.11081001</v>
      </c>
      <c r="F41" s="20" t="n">
        <v>4.82952387</v>
      </c>
      <c r="G41" s="18" t="n">
        <v>472.20615378</v>
      </c>
      <c r="H41" s="20" t="n">
        <v>4.07003731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411.21188988</v>
      </c>
      <c r="F44" s="20" t="n">
        <v>3.28177624</v>
      </c>
      <c r="G44" s="18" t="n">
        <v>422.45590905</v>
      </c>
      <c r="H44" s="20" t="n">
        <v>9.561855980000001</v>
      </c>
      <c r="I44" s="18" t="s">
        <v>404</v>
      </c>
      <c r="J44" s="20" t="s">
        <v>404</v>
      </c>
      <c r="K44" s="18" t="s">
        <v>404</v>
      </c>
      <c r="L44" s="20" t="s">
        <v>404</v>
      </c>
      <c r="M44" s="18" t="s">
        <v>404</v>
      </c>
      <c r="N44" s="20" t="s">
        <v>404</v>
      </c>
      <c r="O44" s="18" t="s">
        <v>404</v>
      </c>
      <c r="P44" s="20" t="s">
        <v>404</v>
      </c>
      <c r="Q44" s="18" t="n">
        <v>391.46688946</v>
      </c>
      <c r="R44" s="20" t="n">
        <v>36.07811354</v>
      </c>
    </row>
    <row r="45" spans="1:18">
      <c r="A45" s="15" t="s">
        <v>442</v>
      </c>
      <c r="B45" s="17" t="n">
        <v>5519</v>
      </c>
      <c r="C45" s="18">
        <f>(0.0/B45*100)</f>
        <v/>
      </c>
      <c r="D45" s="19" t="n">
        <v>5519</v>
      </c>
      <c r="E45" s="18" t="n">
        <v>363.74560159</v>
      </c>
      <c r="F45" s="20" t="n">
        <v>3.29466976</v>
      </c>
      <c r="G45" s="18" t="n">
        <v>335.83470347</v>
      </c>
      <c r="H45" s="20" t="n">
        <v>7.00101962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374.31973378</v>
      </c>
      <c r="F46" s="20" t="n">
        <v>4.2236658</v>
      </c>
      <c r="G46" s="18" t="n">
        <v>394.0763707</v>
      </c>
      <c r="H46" s="20" t="n">
        <v>5.33172068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446.82440805</v>
      </c>
      <c r="F47" s="20" t="n">
        <v>4.84526048</v>
      </c>
      <c r="G47" s="18" t="n">
        <v>425.01209929</v>
      </c>
      <c r="H47" s="20" t="n">
        <v>9.7363482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524.35022512</v>
      </c>
      <c r="F48" s="20" t="n">
        <v>8.22241481</v>
      </c>
      <c r="G48" s="18" t="n">
        <v>539.74009184</v>
      </c>
      <c r="H48" s="20" t="n">
        <v>8.589133410000001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407.9080154</v>
      </c>
      <c r="F49" s="20" t="n">
        <v>4.44276133</v>
      </c>
      <c r="G49" s="18" t="n">
        <v>409.97454966</v>
      </c>
      <c r="H49" s="20" t="n">
        <v>4.95409065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386.48400462</v>
      </c>
      <c r="F50" s="20" t="n">
        <v>3.30072044</v>
      </c>
      <c r="G50" s="18" t="n">
        <v>405.82010461</v>
      </c>
      <c r="H50" s="20" t="n">
        <v>5.58735537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404.14277483</v>
      </c>
      <c r="F51" s="20" t="n">
        <v>4.04852777</v>
      </c>
      <c r="G51" s="18" t="n">
        <v>396.59549938</v>
      </c>
      <c r="H51" s="20" t="n">
        <v>4.2354705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458.63934927</v>
      </c>
      <c r="F52" s="20" t="n">
        <v>4.1237534</v>
      </c>
      <c r="G52" s="18" t="n">
        <v>473.97282051</v>
      </c>
      <c r="H52" s="20" t="n">
        <v>6.39547848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428.59316939</v>
      </c>
      <c r="F53" s="20" t="n">
        <v>1.69879923</v>
      </c>
      <c r="G53" s="18" t="n">
        <v>455.92148542</v>
      </c>
      <c r="H53" s="20" t="n">
        <v>2.96386383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328.69904315</v>
      </c>
      <c r="F54" s="20" t="n">
        <v>3.45905672</v>
      </c>
      <c r="G54" s="18" t="n">
        <v>325.23530726</v>
      </c>
      <c r="H54" s="20" t="n">
        <v>7.30987626</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401.96218267</v>
      </c>
      <c r="F55" s="20" t="n">
        <v>3.77041433</v>
      </c>
      <c r="G55" s="18" t="n">
        <v>407.84370246</v>
      </c>
      <c r="H55" s="20" t="n">
        <v>5.87155363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556.3431791100001</v>
      </c>
      <c r="F56" s="20" t="n">
        <v>6.54061192</v>
      </c>
      <c r="G56" s="18" t="n">
        <v>545.17477899</v>
      </c>
      <c r="H56" s="20" t="n">
        <v>4.20816134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375.92603507</v>
      </c>
      <c r="F57" s="20" t="n">
        <v>6.05061173</v>
      </c>
      <c r="G57" s="18" t="n">
        <v>389.07374328</v>
      </c>
      <c r="H57" s="20" t="n">
        <v>3.65229627</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377.80346313</v>
      </c>
      <c r="F58" s="20" t="n">
        <v>3.05789564</v>
      </c>
      <c r="G58" s="18" t="n">
        <v>393.38432591</v>
      </c>
      <c r="H58" s="20" t="n">
        <v>6.85647695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360.32547138</v>
      </c>
      <c r="F59" s="20" t="n">
        <v>1.83687653</v>
      </c>
      <c r="G59" s="18" t="n">
        <v>364.68228982</v>
      </c>
      <c r="H59" s="20" t="n">
        <v>3.05958592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384.45056314</v>
      </c>
      <c r="F60" s="20" t="n">
        <v>6.79451326</v>
      </c>
      <c r="G60" s="18" t="n">
        <v>408.10303189</v>
      </c>
      <c r="H60" s="20" t="n">
        <v>6.07260869</v>
      </c>
      <c r="I60" s="18" t="s">
        <v>404</v>
      </c>
      <c r="J60" s="20" t="s">
        <v>404</v>
      </c>
      <c r="K60" s="18" t="s">
        <v>404</v>
      </c>
      <c r="L60" s="20" t="s">
        <v>404</v>
      </c>
      <c r="M60" s="18" t="s">
        <v>404</v>
      </c>
      <c r="N60" s="20" t="s">
        <v>404</v>
      </c>
      <c r="O60" s="18" t="s">
        <v>404</v>
      </c>
      <c r="P60" s="20" t="s">
        <v>404</v>
      </c>
      <c r="Q60" s="18" t="n">
        <v>351.37281202</v>
      </c>
      <c r="R60" s="20" t="n">
        <v>28.3275315</v>
      </c>
    </row>
    <row r="61" spans="1:18">
      <c r="A61" s="15" t="s">
        <v>458</v>
      </c>
      <c r="B61" s="17" t="n">
        <v>6525</v>
      </c>
      <c r="C61" s="18">
        <f>(0.0/B61*100)</f>
        <v/>
      </c>
      <c r="D61" s="19" t="n">
        <v>6525</v>
      </c>
      <c r="E61" s="18" t="n">
        <v>480.73677554</v>
      </c>
      <c r="F61" s="20" t="n">
        <v>3.55379215</v>
      </c>
      <c r="G61" s="18" t="n">
        <v>475.69858407</v>
      </c>
      <c r="H61" s="20" t="n">
        <v>3.84355354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542.3083612</v>
      </c>
      <c r="F62" s="20" t="n">
        <v>3.25321082</v>
      </c>
      <c r="G62" s="18" t="n">
        <v>544.04187461</v>
      </c>
      <c r="H62" s="20" t="n">
        <v>1.24429912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364.49801976</v>
      </c>
      <c r="F63" s="20" t="n">
        <v>2.05673007</v>
      </c>
      <c r="G63" s="18" t="n">
        <v>373.69662234</v>
      </c>
      <c r="H63" s="20" t="n">
        <v>2.08424144</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470.18176325</v>
      </c>
      <c r="F64" s="20" t="n">
        <v>3.30241304</v>
      </c>
      <c r="G64" s="18" t="n">
        <v>480.90714804</v>
      </c>
      <c r="H64" s="20" t="n">
        <v>1.88200395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420.50573659</v>
      </c>
      <c r="F65" s="20" t="n">
        <v>2.6786781</v>
      </c>
      <c r="G65" s="18" t="n">
        <v>416.13844936</v>
      </c>
      <c r="H65" s="20" t="n">
        <v>7.53571114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413.87886178</v>
      </c>
      <c r="F66" s="20" t="n">
        <v>2.00546581</v>
      </c>
      <c r="G66" s="18" t="n">
        <v>429.9157543</v>
      </c>
      <c r="H66" s="20" t="n">
        <v>3.52147731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383.93896785</v>
      </c>
      <c r="F67" s="20" t="n">
        <v>5.05973048</v>
      </c>
      <c r="G67" s="18" t="n">
        <v>387.89664542</v>
      </c>
      <c r="H67" s="20" t="n">
        <v>3.65107591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376.49310281</v>
      </c>
      <c r="F68" s="20" t="n">
        <v>1.66963912</v>
      </c>
      <c r="G68" s="18" t="n">
        <v>435.7480412</v>
      </c>
      <c r="H68" s="20" t="n">
        <v>1.71544297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443.04308126</v>
      </c>
      <c r="F69" s="20" t="n">
        <v>5.00098612</v>
      </c>
      <c r="G69" s="18" t="n">
        <v>445.34466777</v>
      </c>
      <c r="H69" s="20" t="n">
        <v>6.76306549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492.6628841</v>
      </c>
      <c r="F70" s="20" t="n">
        <v>4.66935588</v>
      </c>
      <c r="G70" s="18" t="n">
        <v>496.18106881</v>
      </c>
      <c r="H70" s="20" t="n">
        <v>4.24511387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550.26849893</v>
      </c>
      <c r="F71" s="20" t="n">
        <v>2.306002</v>
      </c>
      <c r="G71" s="18" t="n">
        <v>568.82084392</v>
      </c>
      <c r="H71" s="20" t="n">
        <v>1.68830675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539.0489032</v>
      </c>
      <c r="F72" s="20" t="n">
        <v>4.1957705</v>
      </c>
      <c r="G72" s="18" t="n">
        <v>551.44180914</v>
      </c>
      <c r="H72" s="20" t="n">
        <v>9.313329339999999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403.19226866</v>
      </c>
      <c r="F73" s="20" t="n">
        <v>5.56849212</v>
      </c>
      <c r="G73" s="18" t="n">
        <v>420.97347506</v>
      </c>
      <c r="H73" s="20" t="n">
        <v>3.65413161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397.59723748</v>
      </c>
      <c r="F74" s="20" t="n">
        <v>3.55875122</v>
      </c>
      <c r="G74" s="18" t="n">
        <v>419.99374773</v>
      </c>
      <c r="H74" s="20" t="n">
        <v>1.45152732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366.79862421</v>
      </c>
      <c r="F75" s="20" t="n">
        <v>3.52454434</v>
      </c>
      <c r="G75" s="18" t="n">
        <v>376.99830884</v>
      </c>
      <c r="H75" s="20" t="n">
        <v>21.44803981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396.94228029</v>
      </c>
      <c r="F76" s="20" t="n">
        <v>4.24274691</v>
      </c>
      <c r="G76" s="18" t="n">
        <v>459.56527762</v>
      </c>
      <c r="H76" s="20" t="n">
        <v>4.88487229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409.69128194</v>
      </c>
      <c r="F77" s="20" t="n">
        <v>3.32945497</v>
      </c>
      <c r="G77" s="18" t="n">
        <v>431.19130487</v>
      </c>
      <c r="H77" s="20" t="n">
        <v>5.06866305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497.61151158</v>
      </c>
      <c r="F78" s="20" t="n">
        <v>4.80188736</v>
      </c>
      <c r="G78" s="18" t="n">
        <v>480.41785748</v>
      </c>
      <c r="H78" s="20" t="n">
        <v>11.99151395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455.50294334</v>
      </c>
      <c r="F79" s="20" t="n">
        <v>10.37158112</v>
      </c>
      <c r="G79" s="18" t="n">
        <v>457.94090752</v>
      </c>
      <c r="H79" s="20" t="n">
        <v>13.97059388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461.95451187</v>
      </c>
      <c r="F80" s="20" t="n">
        <v>4.66517359</v>
      </c>
      <c r="G80" s="18" t="n">
        <v>445.43057315</v>
      </c>
      <c r="H80" s="20" t="n">
        <v>11.24515482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445.76648937</v>
      </c>
      <c r="F81" s="20" t="n">
        <v>3.56713892</v>
      </c>
      <c r="G81" s="18" t="n">
        <v>446.70643788</v>
      </c>
      <c r="H81" s="20" t="n">
        <v>7.42286449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492.93453747</v>
      </c>
      <c r="F7" s="20" t="n">
        <v>3.46511017</v>
      </c>
      <c r="G7" s="18" t="n">
        <v>495.25332263</v>
      </c>
      <c r="H7" s="20" t="n">
        <v>2.08439529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502.87473638</v>
      </c>
      <c r="F8" s="20" t="n">
        <v>7.34531715</v>
      </c>
      <c r="G8" s="18" t="n">
        <v>494.03903256</v>
      </c>
      <c r="H8" s="20" t="n">
        <v>3.64015554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502.48112449</v>
      </c>
      <c r="F9" s="20" t="n">
        <v>6.44428099</v>
      </c>
      <c r="G9" s="18" t="n">
        <v>512.87448808</v>
      </c>
      <c r="H9" s="20" t="n">
        <v>3.97045476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518.23478006</v>
      </c>
      <c r="F10" s="20" t="n">
        <v>3.95327582</v>
      </c>
      <c r="G10" s="18" t="n">
        <v>514.96715102</v>
      </c>
      <c r="H10" s="20" t="n">
        <v>3.2023934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421.36552825</v>
      </c>
      <c r="F11" s="20" t="n">
        <v>5.45943245</v>
      </c>
      <c r="G11" s="18" t="n">
        <v>424.23088394</v>
      </c>
      <c r="H11" s="20" t="n">
        <v>3.98309733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486.36663329</v>
      </c>
      <c r="F12" s="20" t="n">
        <v>6.37406202</v>
      </c>
      <c r="G12" s="18" t="n">
        <v>495.41947679</v>
      </c>
      <c r="H12" s="20" t="n">
        <v>3.46937274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505.79159626</v>
      </c>
      <c r="F13" s="20" t="n">
        <v>3.58022277</v>
      </c>
      <c r="G13" s="18" t="n">
        <v>514.38458356</v>
      </c>
      <c r="H13" s="20" t="n">
        <v>2.85054472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516.439395</v>
      </c>
      <c r="F14" s="20" t="n">
        <v>5.62816816</v>
      </c>
      <c r="G14" s="18" t="n">
        <v>520.10771213</v>
      </c>
      <c r="H14" s="20" t="n">
        <v>2.13538364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502.73907734</v>
      </c>
      <c r="F15" s="20" t="n">
        <v>7.55838212</v>
      </c>
      <c r="G15" s="18" t="n">
        <v>512.93258708</v>
      </c>
      <c r="H15" s="20" t="n">
        <v>2.25865472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498.78737088</v>
      </c>
      <c r="F16" s="20" t="n">
        <v>7.04402755</v>
      </c>
      <c r="G16" s="18" t="n">
        <v>493.42745198</v>
      </c>
      <c r="H16" s="20" t="n">
        <v>3.73484724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522.72259406</v>
      </c>
      <c r="F17" s="20" t="n">
        <v>10.41224948</v>
      </c>
      <c r="G17" s="18" t="n">
        <v>501.43099361</v>
      </c>
      <c r="H17" s="20" t="n">
        <v>3.69443032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450.2063447</v>
      </c>
      <c r="F18" s="20" t="n">
        <v>4.94938276</v>
      </c>
      <c r="G18" s="18" t="n">
        <v>458.87361942</v>
      </c>
      <c r="H18" s="20" t="n">
        <v>5.85365098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469.69632231</v>
      </c>
      <c r="F19" s="20" t="n">
        <v>8.663606509999999</v>
      </c>
      <c r="G19" s="18" t="n">
        <v>479.67409338</v>
      </c>
      <c r="H19" s="20" t="n">
        <v>4.18660636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474.68380438</v>
      </c>
      <c r="F20" s="20" t="n">
        <v>5.60884526</v>
      </c>
      <c r="G20" s="18" t="n">
        <v>489.32177435</v>
      </c>
      <c r="H20" s="20" t="n">
        <v>2.05387908</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506.53366724</v>
      </c>
      <c r="F21" s="20" t="n">
        <v>5.71910224</v>
      </c>
      <c r="G21" s="18" t="n">
        <v>503.78134079</v>
      </c>
      <c r="H21" s="20" t="n">
        <v>2.55781325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488.47916392</v>
      </c>
      <c r="F22" s="20" t="n">
        <v>12.0894446</v>
      </c>
      <c r="G22" s="18" t="n">
        <v>462.99759917</v>
      </c>
      <c r="H22" s="20" t="n">
        <v>4.53455775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469.04761021</v>
      </c>
      <c r="F23" s="20" t="n">
        <v>12.74888414</v>
      </c>
      <c r="G23" s="18" t="n">
        <v>495.395039</v>
      </c>
      <c r="H23" s="20" t="n">
        <v>3.98966194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527.81348063</v>
      </c>
      <c r="F24" s="20" t="n">
        <v>4.41268712</v>
      </c>
      <c r="G24" s="18" t="n">
        <v>540.5549918200001</v>
      </c>
      <c r="H24" s="20" t="n">
        <v>6.12907829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523.55626289</v>
      </c>
      <c r="F25" s="20" t="n">
        <v>6.47669377</v>
      </c>
      <c r="G25" s="18" t="n">
        <v>524.33067597</v>
      </c>
      <c r="H25" s="20" t="n">
        <v>4.929593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489.3623508</v>
      </c>
      <c r="F26" s="20" t="n">
        <v>5.50918311</v>
      </c>
      <c r="G26" s="18" t="n">
        <v>480.98273252</v>
      </c>
      <c r="H26" s="20" t="n">
        <v>2.16816979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493.15924155</v>
      </c>
      <c r="F27" s="20" t="n">
        <v>1.33662057</v>
      </c>
      <c r="G27" s="18" t="n">
        <v>472.68126428</v>
      </c>
      <c r="H27" s="20" t="n">
        <v>2.18335989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403.6990468</v>
      </c>
      <c r="F28" s="20" t="n">
        <v>3.21400706</v>
      </c>
      <c r="G28" s="18" t="n">
        <v>414.39147653</v>
      </c>
      <c r="H28" s="20" t="n">
        <v>4.24039915</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519.67473306</v>
      </c>
      <c r="F29" s="20" t="n">
        <v>8.76592203</v>
      </c>
      <c r="G29" s="18" t="n">
        <v>510.77408048</v>
      </c>
      <c r="H29" s="20" t="n">
        <v>6.41405268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500.2496431</v>
      </c>
      <c r="F30" s="20" t="n">
        <v>4.19261803</v>
      </c>
      <c r="G30" s="18" t="n">
        <v>495.17981118</v>
      </c>
      <c r="H30" s="20" t="n">
        <v>3.63774075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501.12743213</v>
      </c>
      <c r="F31" s="20" t="n">
        <v>4.06883541</v>
      </c>
      <c r="G31" s="18" t="n">
        <v>501.89142314</v>
      </c>
      <c r="H31" s="20" t="n">
        <v>3.03703756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518.89458387</v>
      </c>
      <c r="F32" s="20" t="n">
        <v>13.26254802</v>
      </c>
      <c r="G32" s="18" t="n">
        <v>503.68789008</v>
      </c>
      <c r="H32" s="20" t="n">
        <v>2.49940655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495.63186878</v>
      </c>
      <c r="F33" s="20" t="n">
        <v>4.32773661</v>
      </c>
      <c r="G33" s="18" t="n">
        <v>486.8947656</v>
      </c>
      <c r="H33" s="20" t="n">
        <v>4.20142229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450.04634572</v>
      </c>
      <c r="F34" s="20" t="n">
        <v>17.13457027</v>
      </c>
      <c r="G34" s="18" t="n">
        <v>478.61658534</v>
      </c>
      <c r="H34" s="20" t="n">
        <v>3.66807847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519.65358298</v>
      </c>
      <c r="F35" s="20" t="n">
        <v>3.91818659</v>
      </c>
      <c r="G35" s="18" t="n">
        <v>510.29579543</v>
      </c>
      <c r="H35" s="20" t="n">
        <v>1.50184353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483.53804602</v>
      </c>
      <c r="F36" s="20" t="n">
        <v>3.73176666</v>
      </c>
      <c r="G36" s="18" t="n">
        <v>487.64398017</v>
      </c>
      <c r="H36" s="20" t="n">
        <v>3.07124046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503.15492468</v>
      </c>
      <c r="F37" s="20" t="n">
        <v>6.79187096</v>
      </c>
      <c r="G37" s="18" t="n">
        <v>491.18343259</v>
      </c>
      <c r="H37" s="20" t="n">
        <v>3.48350118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522.73224857</v>
      </c>
      <c r="F38" s="20" t="n">
        <v>6.64567288</v>
      </c>
      <c r="G38" s="18" t="n">
        <v>519.77939989</v>
      </c>
      <c r="H38" s="20" t="n">
        <v>4.49280731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423.14786486</v>
      </c>
      <c r="F39" s="20" t="n">
        <v>4.50057695</v>
      </c>
      <c r="G39" s="18" t="n">
        <v>391.18880494</v>
      </c>
      <c r="H39" s="20" t="n">
        <v>13.63020489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487.77490404</v>
      </c>
      <c r="F40" s="20" t="n">
        <v>5.85510829</v>
      </c>
      <c r="G40" s="18" t="n">
        <v>496.09593797</v>
      </c>
      <c r="H40" s="20" t="n">
        <v>3.90832167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466.42045062</v>
      </c>
      <c r="F41" s="20" t="n">
        <v>4.92917722</v>
      </c>
      <c r="G41" s="18" t="n">
        <v>473.93447364</v>
      </c>
      <c r="H41" s="20" t="n">
        <v>4.50141544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417.4336363</v>
      </c>
      <c r="F44" s="20" t="n">
        <v>5.05443201</v>
      </c>
      <c r="G44" s="18" t="n">
        <v>406.17498064</v>
      </c>
      <c r="H44" s="20" t="n">
        <v>4.24441172</v>
      </c>
      <c r="I44" s="18" t="s">
        <v>404</v>
      </c>
      <c r="J44" s="20" t="s">
        <v>404</v>
      </c>
      <c r="K44" s="18" t="s">
        <v>404</v>
      </c>
      <c r="L44" s="20" t="s">
        <v>404</v>
      </c>
      <c r="M44" s="18" t="s">
        <v>404</v>
      </c>
      <c r="N44" s="20" t="s">
        <v>404</v>
      </c>
      <c r="O44" s="18" t="s">
        <v>404</v>
      </c>
      <c r="P44" s="20" t="s">
        <v>404</v>
      </c>
      <c r="Q44" s="18" t="n">
        <v>391.46688946</v>
      </c>
      <c r="R44" s="20" t="n">
        <v>36.07811354</v>
      </c>
    </row>
    <row r="45" spans="1:18">
      <c r="A45" s="15" t="s">
        <v>442</v>
      </c>
      <c r="B45" s="17" t="n">
        <v>5519</v>
      </c>
      <c r="C45" s="18">
        <f>(0.0/B45*100)</f>
        <v/>
      </c>
      <c r="D45" s="19" t="n">
        <v>5519</v>
      </c>
      <c r="E45" s="18" t="n">
        <v>361.81125467</v>
      </c>
      <c r="F45" s="20" t="n">
        <v>3.50916874</v>
      </c>
      <c r="G45" s="18" t="n">
        <v>350.57273797</v>
      </c>
      <c r="H45" s="20" t="n">
        <v>6.28474771</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376.94821468</v>
      </c>
      <c r="F46" s="20" t="n">
        <v>4.54264682</v>
      </c>
      <c r="G46" s="18" t="n">
        <v>386.68645023</v>
      </c>
      <c r="H46" s="20" t="n">
        <v>4.46668756</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456.5005541</v>
      </c>
      <c r="F47" s="20" t="n">
        <v>6.10252116</v>
      </c>
      <c r="G47" s="18" t="n">
        <v>423.45377965</v>
      </c>
      <c r="H47" s="20" t="n">
        <v>5.86669994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528.21127602</v>
      </c>
      <c r="F48" s="20" t="n">
        <v>8.931785659999999</v>
      </c>
      <c r="G48" s="18" t="n">
        <v>535.1318409100001</v>
      </c>
      <c r="H48" s="20" t="n">
        <v>7.07688062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409.00624651</v>
      </c>
      <c r="F49" s="20" t="n">
        <v>6.97043915</v>
      </c>
      <c r="G49" s="18" t="n">
        <v>408.82411788</v>
      </c>
      <c r="H49" s="20" t="n">
        <v>3.74512035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389.99701457</v>
      </c>
      <c r="F50" s="20" t="n">
        <v>3.46520356</v>
      </c>
      <c r="G50" s="18" t="n">
        <v>395.3627626</v>
      </c>
      <c r="H50" s="20" t="n">
        <v>5.71529424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404.6525951</v>
      </c>
      <c r="F51" s="20" t="n">
        <v>4.18768132</v>
      </c>
      <c r="G51" s="18" t="n">
        <v>396.77522561</v>
      </c>
      <c r="H51" s="20" t="n">
        <v>3.14212968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462.73007359</v>
      </c>
      <c r="F52" s="20" t="n">
        <v>5.7183539</v>
      </c>
      <c r="G52" s="18" t="n">
        <v>464.82923413</v>
      </c>
      <c r="H52" s="20" t="n">
        <v>4.53945318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438.3469792</v>
      </c>
      <c r="F53" s="20" t="n">
        <v>2.09275351</v>
      </c>
      <c r="G53" s="18" t="n">
        <v>435.60869583</v>
      </c>
      <c r="H53" s="20" t="n">
        <v>2.48319015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329.55642854</v>
      </c>
      <c r="F54" s="20" t="n">
        <v>3.7050737</v>
      </c>
      <c r="G54" s="18" t="n">
        <v>324.64813782</v>
      </c>
      <c r="H54" s="20" t="n">
        <v>5.14969094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386.81402726</v>
      </c>
      <c r="F55" s="20" t="n">
        <v>4.86800061</v>
      </c>
      <c r="G55" s="18" t="n">
        <v>414.10426725</v>
      </c>
      <c r="H55" s="20" t="n">
        <v>3.89350068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557.62559432</v>
      </c>
      <c r="F56" s="20" t="n">
        <v>9.98327185</v>
      </c>
      <c r="G56" s="18" t="n">
        <v>546.62905815</v>
      </c>
      <c r="H56" s="20" t="n">
        <v>3.4758737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382.10581062</v>
      </c>
      <c r="F57" s="20" t="n">
        <v>11.33627861</v>
      </c>
      <c r="G57" s="18" t="n">
        <v>387.06578324</v>
      </c>
      <c r="H57" s="20" t="n">
        <v>3.16216508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377.08792868</v>
      </c>
      <c r="F58" s="20" t="n">
        <v>3.17265843</v>
      </c>
      <c r="G58" s="18" t="n">
        <v>397.31023214</v>
      </c>
      <c r="H58" s="20" t="n">
        <v>7.84842202</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360.5779323</v>
      </c>
      <c r="F59" s="20" t="n">
        <v>2.51009806</v>
      </c>
      <c r="G59" s="18" t="n">
        <v>362.24570508</v>
      </c>
      <c r="H59" s="20" t="n">
        <v>2.13819298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389.69770442</v>
      </c>
      <c r="F60" s="20" t="n">
        <v>6.1440049</v>
      </c>
      <c r="G60" s="18" t="n">
        <v>406.74244445</v>
      </c>
      <c r="H60" s="20" t="n">
        <v>6.95606362</v>
      </c>
      <c r="I60" s="18" t="s">
        <v>404</v>
      </c>
      <c r="J60" s="20" t="s">
        <v>404</v>
      </c>
      <c r="K60" s="18" t="s">
        <v>404</v>
      </c>
      <c r="L60" s="20" t="s">
        <v>404</v>
      </c>
      <c r="M60" s="18" t="s">
        <v>404</v>
      </c>
      <c r="N60" s="20" t="s">
        <v>404</v>
      </c>
      <c r="O60" s="18" t="s">
        <v>404</v>
      </c>
      <c r="P60" s="20" t="s">
        <v>404</v>
      </c>
      <c r="Q60" s="18" t="n">
        <v>351.37281202</v>
      </c>
      <c r="R60" s="20" t="n">
        <v>28.3275315</v>
      </c>
    </row>
    <row r="61" spans="1:18">
      <c r="A61" s="15" t="s">
        <v>458</v>
      </c>
      <c r="B61" s="17" t="n">
        <v>6525</v>
      </c>
      <c r="C61" s="18">
        <f>(0.0/B61*100)</f>
        <v/>
      </c>
      <c r="D61" s="19" t="n">
        <v>6525</v>
      </c>
      <c r="E61" s="18" t="n">
        <v>483.74722241</v>
      </c>
      <c r="F61" s="20" t="n">
        <v>6.52623071</v>
      </c>
      <c r="G61" s="18" t="n">
        <v>477.32519361</v>
      </c>
      <c r="H61" s="20" t="n">
        <v>2.73551311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543.95133216</v>
      </c>
      <c r="F62" s="20" t="n">
        <v>2.36958913</v>
      </c>
      <c r="G62" s="18" t="n">
        <v>543.77144372</v>
      </c>
      <c r="H62" s="20" t="n">
        <v>1.26188264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371.3202672</v>
      </c>
      <c r="F63" s="20" t="n">
        <v>3.15181678</v>
      </c>
      <c r="G63" s="18" t="n">
        <v>367.84403164</v>
      </c>
      <c r="H63" s="20" t="n">
        <v>1.52113893</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467.00860127</v>
      </c>
      <c r="F64" s="20" t="n">
        <v>3.11133689</v>
      </c>
      <c r="G64" s="18" t="n">
        <v>484.70381082</v>
      </c>
      <c r="H64" s="20" t="n">
        <v>2.11044337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420.86661855</v>
      </c>
      <c r="F65" s="20" t="n">
        <v>2.84068667</v>
      </c>
      <c r="G65" s="18" t="n">
        <v>417.133183</v>
      </c>
      <c r="H65" s="20" t="n">
        <v>5.37946888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411.48984698</v>
      </c>
      <c r="F66" s="20" t="n">
        <v>2.40255247</v>
      </c>
      <c r="G66" s="18" t="n">
        <v>422.55882514</v>
      </c>
      <c r="H66" s="20" t="n">
        <v>1.71546008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401.76930862</v>
      </c>
      <c r="F67" s="20" t="n">
        <v>5.78117646</v>
      </c>
      <c r="G67" s="18" t="n">
        <v>380.46951305</v>
      </c>
      <c r="H67" s="20" t="n">
        <v>3.07784069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390.13399689</v>
      </c>
      <c r="F68" s="20" t="n">
        <v>1.22891038</v>
      </c>
      <c r="G68" s="18" t="n">
        <v>432.52500718</v>
      </c>
      <c r="H68" s="20" t="n">
        <v>2.22741666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439.24456747</v>
      </c>
      <c r="F69" s="20" t="n">
        <v>6.18063734</v>
      </c>
      <c r="G69" s="18" t="n">
        <v>447.79514313</v>
      </c>
      <c r="H69" s="20" t="n">
        <v>4.96925845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487.27638468</v>
      </c>
      <c r="F70" s="20" t="n">
        <v>5.61549769</v>
      </c>
      <c r="G70" s="18" t="n">
        <v>497.5150879</v>
      </c>
      <c r="H70" s="20" t="n">
        <v>3.57519574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558.89637986</v>
      </c>
      <c r="F71" s="20" t="n">
        <v>1.75894878</v>
      </c>
      <c r="G71" s="18" t="n">
        <v>572.27341743</v>
      </c>
      <c r="H71" s="20" t="n">
        <v>2.23674333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535.09015761</v>
      </c>
      <c r="F72" s="20" t="n">
        <v>5.16745838</v>
      </c>
      <c r="G72" s="18" t="n">
        <v>547.60460549</v>
      </c>
      <c r="H72" s="20" t="n">
        <v>5.16351769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413.20223953</v>
      </c>
      <c r="F73" s="20" t="n">
        <v>7.48897763</v>
      </c>
      <c r="G73" s="18" t="n">
        <v>416.16167943</v>
      </c>
      <c r="H73" s="20" t="n">
        <v>3.39862829</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392.34629098</v>
      </c>
      <c r="F74" s="20" t="n">
        <v>3.43489648</v>
      </c>
      <c r="G74" s="18" t="n">
        <v>421.88893427</v>
      </c>
      <c r="H74" s="20" t="n">
        <v>1.60838558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368.11571284</v>
      </c>
      <c r="F75" s="20" t="n">
        <v>4.09035586</v>
      </c>
      <c r="G75" s="18" t="n">
        <v>365.33593077</v>
      </c>
      <c r="H75" s="20" t="n">
        <v>7.5185946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412.81525121</v>
      </c>
      <c r="F76" s="20" t="n">
        <v>3.84409786</v>
      </c>
      <c r="G76" s="18" t="n">
        <v>452.62907171</v>
      </c>
      <c r="H76" s="20" t="n">
        <v>5.55495987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414.60422673</v>
      </c>
      <c r="F77" s="20" t="n">
        <v>4.33471093</v>
      </c>
      <c r="G77" s="18" t="n">
        <v>421.38285282</v>
      </c>
      <c r="H77" s="20" t="n">
        <v>4.71484538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495.79627903</v>
      </c>
      <c r="F78" s="20" t="n">
        <v>4.49763137</v>
      </c>
      <c r="G78" s="18" t="n">
        <v>475.77701584</v>
      </c>
      <c r="H78" s="20" t="n">
        <v>24.056142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452.41699143</v>
      </c>
      <c r="F79" s="20" t="n">
        <v>14.43891481</v>
      </c>
      <c r="G79" s="18" t="n">
        <v>458.11318967</v>
      </c>
      <c r="H79" s="20" t="n">
        <v>9.162950970000001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461.34799659</v>
      </c>
      <c r="F80" s="20" t="n">
        <v>5.17047057</v>
      </c>
      <c r="G80" s="18" t="n">
        <v>456.13403918</v>
      </c>
      <c r="H80" s="20" t="n">
        <v>8.60757577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445.14320858</v>
      </c>
      <c r="F81" s="20" t="n">
        <v>3.63265029</v>
      </c>
      <c r="G81" s="18" t="n">
        <v>449.74730884</v>
      </c>
      <c r="H81" s="20" t="n">
        <v>9.28255186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495.52193466</v>
      </c>
      <c r="F7" s="20" t="n">
        <v>1.74500783</v>
      </c>
      <c r="G7" s="18" t="n">
        <v>487.00412535</v>
      </c>
      <c r="H7" s="20" t="n">
        <v>5.35730227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498.23798358</v>
      </c>
      <c r="F8" s="20" t="n">
        <v>3.02309874</v>
      </c>
      <c r="G8" s="18" t="n">
        <v>471.9308233</v>
      </c>
      <c r="H8" s="20" t="n">
        <v>21.50324059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510.60003588</v>
      </c>
      <c r="F9" s="20" t="n">
        <v>3.05181646</v>
      </c>
      <c r="G9" s="18" t="n">
        <v>506.597053</v>
      </c>
      <c r="H9" s="20" t="n">
        <v>5.71108847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515.88898789</v>
      </c>
      <c r="F10" s="20" t="n">
        <v>2.76002695</v>
      </c>
      <c r="G10" s="18" t="n">
        <v>519.62633185</v>
      </c>
      <c r="H10" s="20" t="n">
        <v>5.11710202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424.73318458</v>
      </c>
      <c r="F11" s="20" t="n">
        <v>4.03082622</v>
      </c>
      <c r="G11" s="18" t="n">
        <v>421.42579988</v>
      </c>
      <c r="H11" s="20" t="n">
        <v>5.92712846</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491.94433222</v>
      </c>
      <c r="F12" s="20" t="n">
        <v>4.104609</v>
      </c>
      <c r="G12" s="18" t="n">
        <v>493.50096517</v>
      </c>
      <c r="H12" s="20" t="n">
        <v>6.57278087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511.74056268</v>
      </c>
      <c r="F13" s="20" t="n">
        <v>2.90851714</v>
      </c>
      <c r="G13" s="18" t="n">
        <v>506.1441098</v>
      </c>
      <c r="H13" s="20" t="n">
        <v>4.08732493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523.4786282699999</v>
      </c>
      <c r="F14" s="20" t="n">
        <v>3.82635935</v>
      </c>
      <c r="G14" s="18" t="n">
        <v>516.67554216</v>
      </c>
      <c r="H14" s="20" t="n">
        <v>2.45472502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510.85478958</v>
      </c>
      <c r="F15" s="20" t="n">
        <v>2.32816218</v>
      </c>
      <c r="G15" s="18" t="n">
        <v>518.50341981</v>
      </c>
      <c r="H15" s="20" t="n">
        <v>10.98357833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500.44674132</v>
      </c>
      <c r="F16" s="20" t="n">
        <v>3.91030506</v>
      </c>
      <c r="G16" s="18" t="n">
        <v>483.18329765</v>
      </c>
      <c r="H16" s="20" t="n">
        <v>7.70557757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507.85062013</v>
      </c>
      <c r="F17" s="20" t="n">
        <v>4.79737197</v>
      </c>
      <c r="G17" s="18" t="n">
        <v>499.38386805</v>
      </c>
      <c r="H17" s="20" t="n">
        <v>6.96912938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452.83486534</v>
      </c>
      <c r="F18" s="20" t="n">
        <v>3.82400677</v>
      </c>
      <c r="G18" s="18" t="n">
        <v>498.39855585</v>
      </c>
      <c r="H18" s="20" t="n">
        <v>13.27813847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486.3293235</v>
      </c>
      <c r="F19" s="20" t="n">
        <v>7.78678826</v>
      </c>
      <c r="G19" s="18" t="n">
        <v>472.88224541</v>
      </c>
      <c r="H19" s="20" t="n">
        <v>3.94895698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486.929796</v>
      </c>
      <c r="F20" s="20" t="n">
        <v>2.10694403</v>
      </c>
      <c r="G20" s="18" t="n">
        <v>498.48050313</v>
      </c>
      <c r="H20" s="20" t="n">
        <v>5.71390296</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507.26919371</v>
      </c>
      <c r="F21" s="20" t="n">
        <v>4.10748012</v>
      </c>
      <c r="G21" s="18" t="n">
        <v>502.57878235</v>
      </c>
      <c r="H21" s="20" t="n">
        <v>3.05776784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476.35286321</v>
      </c>
      <c r="F22" s="20" t="n">
        <v>4.88916686</v>
      </c>
      <c r="G22" s="18" t="n">
        <v>447.93238574</v>
      </c>
      <c r="H22" s="20" t="n">
        <v>12.67010755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493.11482808</v>
      </c>
      <c r="F23" s="20" t="n">
        <v>3.46802713</v>
      </c>
      <c r="G23" s="18" t="n">
        <v>486.54075738</v>
      </c>
      <c r="H23" s="20" t="n">
        <v>16.19097448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532.10079799</v>
      </c>
      <c r="F24" s="20" t="n">
        <v>2.9974466</v>
      </c>
      <c r="G24" s="18" t="n">
        <v>547.81812325</v>
      </c>
      <c r="H24" s="20" t="n">
        <v>33.49568886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520.84195482</v>
      </c>
      <c r="F25" s="20" t="n">
        <v>4.12921249</v>
      </c>
      <c r="G25" s="18" t="n">
        <v>541.23410868</v>
      </c>
      <c r="H25" s="20" t="n">
        <v>9.453627880000001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480.32303948</v>
      </c>
      <c r="F26" s="20" t="n">
        <v>2.4389301</v>
      </c>
      <c r="G26" s="18" t="n">
        <v>486.2293428</v>
      </c>
      <c r="H26" s="20" t="n">
        <v>3.16577355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485.10114297</v>
      </c>
      <c r="F27" s="20" t="n">
        <v>1.44077074</v>
      </c>
      <c r="G27" s="18" t="n">
        <v>487.8607498</v>
      </c>
      <c r="H27" s="20" t="n">
        <v>2.30615342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410.25678784</v>
      </c>
      <c r="F28" s="20" t="n">
        <v>2.87786239</v>
      </c>
      <c r="G28" s="18" t="n">
        <v>402.9374905</v>
      </c>
      <c r="H28" s="20" t="n">
        <v>4.90615268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515.17462791</v>
      </c>
      <c r="F29" s="20" t="n">
        <v>4.6609168</v>
      </c>
      <c r="G29" s="18" t="n">
        <v>504.09486656</v>
      </c>
      <c r="H29" s="20" t="n">
        <v>21.57485308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494.45717314</v>
      </c>
      <c r="F30" s="20" t="n">
        <v>3.50302164</v>
      </c>
      <c r="G30" s="18" t="n">
        <v>504.32450445</v>
      </c>
      <c r="H30" s="20" t="n">
        <v>5.86110021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501.86048995</v>
      </c>
      <c r="F31" s="20" t="n">
        <v>2.19579865</v>
      </c>
      <c r="G31" s="18" t="n">
        <v>491.33708532</v>
      </c>
      <c r="H31" s="20" t="n">
        <v>9.37233799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504.55830613</v>
      </c>
      <c r="F32" s="20" t="n">
        <v>2.96355336</v>
      </c>
      <c r="G32" s="18" t="n">
        <v>504.23079257</v>
      </c>
      <c r="H32" s="20" t="n">
        <v>5.13142466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488.06399342</v>
      </c>
      <c r="F33" s="20" t="n">
        <v>4.24784862</v>
      </c>
      <c r="G33" s="18" t="n">
        <v>494.57916167</v>
      </c>
      <c r="H33" s="20" t="n">
        <v>4.13904309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474.91514449</v>
      </c>
      <c r="F34" s="20" t="n">
        <v>3.03312625</v>
      </c>
      <c r="G34" s="18" t="n">
        <v>479.07930425</v>
      </c>
      <c r="H34" s="20" t="n">
        <v>17.09685909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512.08037007</v>
      </c>
      <c r="F35" s="20" t="n">
        <v>1.41069458</v>
      </c>
      <c r="G35" s="18" t="n">
        <v>510.09119924</v>
      </c>
      <c r="H35" s="20" t="n">
        <v>3.67440215</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488.56097303</v>
      </c>
      <c r="F36" s="20" t="n">
        <v>2.4688636</v>
      </c>
      <c r="G36" s="18" t="n">
        <v>465.95888848</v>
      </c>
      <c r="H36" s="20" t="n">
        <v>5.42107037</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494.70257585</v>
      </c>
      <c r="F37" s="20" t="n">
        <v>3.20447852</v>
      </c>
      <c r="G37" s="18" t="n">
        <v>486.30598674</v>
      </c>
      <c r="H37" s="20" t="n">
        <v>11.43852781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520.13069981</v>
      </c>
      <c r="F38" s="20" t="n">
        <v>3.89348662</v>
      </c>
      <c r="G38" s="18" t="n">
        <v>523.85404133</v>
      </c>
      <c r="H38" s="20" t="n">
        <v>10.88027245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422.70323431</v>
      </c>
      <c r="F39" s="20" t="n">
        <v>4.64157809</v>
      </c>
      <c r="G39" s="18" t="n">
        <v>404.32029118</v>
      </c>
      <c r="H39" s="20" t="n">
        <v>11.43299531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492.61758086</v>
      </c>
      <c r="F40" s="20" t="n">
        <v>4.12629157</v>
      </c>
      <c r="G40" s="18" t="n">
        <v>495.26620195</v>
      </c>
      <c r="H40" s="20" t="n">
        <v>5.14835075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475.73647051</v>
      </c>
      <c r="F41" s="20" t="n">
        <v>3.86541826</v>
      </c>
      <c r="G41" s="18" t="n">
        <v>462.08470089</v>
      </c>
      <c r="H41" s="20" t="n">
        <v>5.44239533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411.92489487</v>
      </c>
      <c r="F44" s="20" t="n">
        <v>4.00052881</v>
      </c>
      <c r="G44" s="18" t="n">
        <v>419.09069946</v>
      </c>
      <c r="H44" s="20" t="n">
        <v>8.510107809999999</v>
      </c>
      <c r="I44" s="18" t="s">
        <v>404</v>
      </c>
      <c r="J44" s="20" t="s">
        <v>404</v>
      </c>
      <c r="K44" s="18" t="s">
        <v>404</v>
      </c>
      <c r="L44" s="20" t="s">
        <v>404</v>
      </c>
      <c r="M44" s="18" t="s">
        <v>404</v>
      </c>
      <c r="N44" s="20" t="s">
        <v>404</v>
      </c>
      <c r="O44" s="18" t="s">
        <v>404</v>
      </c>
      <c r="P44" s="20" t="s">
        <v>404</v>
      </c>
      <c r="Q44" s="18" t="n">
        <v>391.46688946</v>
      </c>
      <c r="R44" s="20" t="n">
        <v>36.07811354</v>
      </c>
    </row>
    <row r="45" spans="1:18">
      <c r="A45" s="15" t="s">
        <v>442</v>
      </c>
      <c r="B45" s="17" t="n">
        <v>5519</v>
      </c>
      <c r="C45" s="18">
        <f>(0.0/B45*100)</f>
        <v/>
      </c>
      <c r="D45" s="19" t="n">
        <v>5519</v>
      </c>
      <c r="E45" s="18" t="n">
        <v>361.04655858</v>
      </c>
      <c r="F45" s="20" t="n">
        <v>4.50803581</v>
      </c>
      <c r="G45" s="18" t="n">
        <v>358.14198334</v>
      </c>
      <c r="H45" s="20" t="n">
        <v>4.94218522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378.74224589</v>
      </c>
      <c r="F46" s="20" t="n">
        <v>5.01358884</v>
      </c>
      <c r="G46" s="18" t="n">
        <v>383.31980133</v>
      </c>
      <c r="H46" s="20" t="n">
        <v>4.52490081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447.16163785</v>
      </c>
      <c r="F47" s="20" t="n">
        <v>6.15484091</v>
      </c>
      <c r="G47" s="18" t="n">
        <v>436.09056863</v>
      </c>
      <c r="H47" s="20" t="n">
        <v>6.48507497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519.01820537</v>
      </c>
      <c r="F48" s="20" t="n">
        <v>9.600699390000001</v>
      </c>
      <c r="G48" s="18" t="n">
        <v>539.53368747</v>
      </c>
      <c r="H48" s="20" t="n">
        <v>7.22407329</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407.40830958</v>
      </c>
      <c r="F49" s="20" t="n">
        <v>3.67142106</v>
      </c>
      <c r="G49" s="18" t="n">
        <v>414.99740231</v>
      </c>
      <c r="H49" s="20" t="n">
        <v>7.899345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394.76908317</v>
      </c>
      <c r="F50" s="20" t="n">
        <v>6.67429946</v>
      </c>
      <c r="G50" s="18" t="n">
        <v>390.49982622</v>
      </c>
      <c r="H50" s="20" t="n">
        <v>2.87466226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400.31130879</v>
      </c>
      <c r="F51" s="20" t="n">
        <v>2.48409657</v>
      </c>
      <c r="G51" s="18" t="n">
        <v>397.84256058</v>
      </c>
      <c r="H51" s="20" t="n">
        <v>10.93904338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463.09645944</v>
      </c>
      <c r="F52" s="20" t="n">
        <v>3.32354602</v>
      </c>
      <c r="G52" s="18" t="n">
        <v>471.57094216</v>
      </c>
      <c r="H52" s="20" t="n">
        <v>12.38131715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437.00463426</v>
      </c>
      <c r="F53" s="20" t="n">
        <v>1.62798005</v>
      </c>
      <c r="G53" s="18" t="n">
        <v>438.04799476</v>
      </c>
      <c r="H53" s="20" t="n">
        <v>4.53981881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321.2431904</v>
      </c>
      <c r="F54" s="20" t="n">
        <v>3.70301356</v>
      </c>
      <c r="G54" s="18" t="n">
        <v>339.73858109</v>
      </c>
      <c r="H54" s="20" t="n">
        <v>5.95274268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401.64661675</v>
      </c>
      <c r="F55" s="20" t="n">
        <v>3.31266137</v>
      </c>
      <c r="G55" s="18" t="n">
        <v>417.9981369</v>
      </c>
      <c r="H55" s="20" t="n">
        <v>7.7049587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548.25851887</v>
      </c>
      <c r="F56" s="20" t="n">
        <v>3.75925488</v>
      </c>
      <c r="G56" s="18" t="n">
        <v>545.62510248</v>
      </c>
      <c r="H56" s="20" t="n">
        <v>11.59242371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385.47977304</v>
      </c>
      <c r="F57" s="20" t="n">
        <v>3.65977982</v>
      </c>
      <c r="G57" s="18" t="n">
        <v>389.806751</v>
      </c>
      <c r="H57" s="20" t="n">
        <v>8.860201740000001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378.6717309</v>
      </c>
      <c r="F58" s="20" t="n">
        <v>3.23820574</v>
      </c>
      <c r="G58" s="18" t="n">
        <v>385.96521042</v>
      </c>
      <c r="H58" s="20" t="n">
        <v>8.69832055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358.12717197</v>
      </c>
      <c r="F59" s="20" t="n">
        <v>1.57164742</v>
      </c>
      <c r="G59" s="18" t="n">
        <v>373.10531775</v>
      </c>
      <c r="H59" s="20" t="n">
        <v>4.10708811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384.73682677</v>
      </c>
      <c r="F60" s="20" t="n">
        <v>5.26546289</v>
      </c>
      <c r="G60" s="18" t="n">
        <v>412.56953511</v>
      </c>
      <c r="H60" s="20" t="n">
        <v>7.66400836</v>
      </c>
      <c r="I60" s="18" t="s">
        <v>404</v>
      </c>
      <c r="J60" s="20" t="s">
        <v>404</v>
      </c>
      <c r="K60" s="18" t="s">
        <v>404</v>
      </c>
      <c r="L60" s="20" t="s">
        <v>404</v>
      </c>
      <c r="M60" s="18" t="s">
        <v>404</v>
      </c>
      <c r="N60" s="20" t="s">
        <v>404</v>
      </c>
      <c r="O60" s="18" t="s">
        <v>404</v>
      </c>
      <c r="P60" s="20" t="s">
        <v>404</v>
      </c>
      <c r="Q60" s="18" t="n">
        <v>351.37281202</v>
      </c>
      <c r="R60" s="20" t="n">
        <v>28.3275315</v>
      </c>
    </row>
    <row r="61" spans="1:18">
      <c r="A61" s="15" t="s">
        <v>458</v>
      </c>
      <c r="B61" s="17" t="n">
        <v>6525</v>
      </c>
      <c r="C61" s="18">
        <f>(0.0/B61*100)</f>
        <v/>
      </c>
      <c r="D61" s="19" t="n">
        <v>6525</v>
      </c>
      <c r="E61" s="18" t="n">
        <v>476.50653851</v>
      </c>
      <c r="F61" s="20" t="n">
        <v>4.18842195</v>
      </c>
      <c r="G61" s="18" t="n">
        <v>479.77060196</v>
      </c>
      <c r="H61" s="20" t="n">
        <v>3.14815808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547.1637551</v>
      </c>
      <c r="F62" s="20" t="n">
        <v>1.63438089</v>
      </c>
      <c r="G62" s="18" t="n">
        <v>538.70073646</v>
      </c>
      <c r="H62" s="20" t="n">
        <v>2.11149741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362.79429821</v>
      </c>
      <c r="F63" s="20" t="n">
        <v>1.88659503</v>
      </c>
      <c r="G63" s="18" t="n">
        <v>379.00258688</v>
      </c>
      <c r="H63" s="20" t="n">
        <v>2.38061659</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472.48709323</v>
      </c>
      <c r="F64" s="20" t="n">
        <v>1.76488134</v>
      </c>
      <c r="G64" s="18" t="n">
        <v>512.06009741</v>
      </c>
      <c r="H64" s="20" t="n">
        <v>4.48522226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415.92242504</v>
      </c>
      <c r="F65" s="20" t="n">
        <v>3.46175414</v>
      </c>
      <c r="G65" s="18" t="n">
        <v>425.52919683</v>
      </c>
      <c r="H65" s="20" t="n">
        <v>5.34679792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418.22502731</v>
      </c>
      <c r="F66" s="20" t="n">
        <v>1.48684649</v>
      </c>
      <c r="G66" s="18" t="n">
        <v>367.55944307</v>
      </c>
      <c r="H66" s="20" t="n">
        <v>14.71799953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385.12813481</v>
      </c>
      <c r="F67" s="20" t="n">
        <v>2.92917654</v>
      </c>
      <c r="G67" s="18" t="n">
        <v>392.45249978</v>
      </c>
      <c r="H67" s="20" t="n">
        <v>7.14745957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400.5453322</v>
      </c>
      <c r="F68" s="20" t="n">
        <v>1.27630353</v>
      </c>
      <c r="G68" s="18" t="n">
        <v>416.19448661</v>
      </c>
      <c r="H68" s="20" t="n">
        <v>3.47618276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443.40932308</v>
      </c>
      <c r="F69" s="20" t="n">
        <v>5.01927191</v>
      </c>
      <c r="G69" s="18" t="n">
        <v>444.62569027</v>
      </c>
      <c r="H69" s="20" t="n">
        <v>7.01759941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493.2931864</v>
      </c>
      <c r="F70" s="20" t="n">
        <v>4.59754834</v>
      </c>
      <c r="G70" s="18" t="n">
        <v>494.49364855</v>
      </c>
      <c r="H70" s="20" t="n">
        <v>4.26630947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587.24891026</v>
      </c>
      <c r="F71" s="20" t="n">
        <v>4.00793209</v>
      </c>
      <c r="G71" s="18" t="n">
        <v>559.73458943</v>
      </c>
      <c r="H71" s="20" t="n">
        <v>1.65741942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546.81966987</v>
      </c>
      <c r="F72" s="20" t="n">
        <v>6.35916121</v>
      </c>
      <c r="G72" s="18" t="n">
        <v>538.64843374</v>
      </c>
      <c r="H72" s="20" t="n">
        <v>5.084301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416.39205547</v>
      </c>
      <c r="F73" s="20" t="n">
        <v>4.49155852</v>
      </c>
      <c r="G73" s="18" t="n">
        <v>414.10001963</v>
      </c>
      <c r="H73" s="20" t="n">
        <v>4.3704597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416.560819</v>
      </c>
      <c r="F74" s="20" t="n">
        <v>1.41257498</v>
      </c>
      <c r="G74" s="18" t="n">
        <v>408.35121015</v>
      </c>
      <c r="H74" s="20" t="n">
        <v>4.09582055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369.31402996</v>
      </c>
      <c r="F75" s="20" t="n">
        <v>4.03908955</v>
      </c>
      <c r="G75" s="18" t="n">
        <v>355.29277156</v>
      </c>
      <c r="H75" s="20" t="n">
        <v>8.328675410000001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424.53556439</v>
      </c>
      <c r="F76" s="20" t="n">
        <v>2.63748695</v>
      </c>
      <c r="G76" s="18" t="n">
        <v>461.08081779</v>
      </c>
      <c r="H76" s="20" t="n">
        <v>12.93358311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417.68767033</v>
      </c>
      <c r="F77" s="20" t="n">
        <v>3.09237205</v>
      </c>
      <c r="G77" s="18" t="n">
        <v>419.48207032</v>
      </c>
      <c r="H77" s="20" t="n">
        <v>8.491924640000001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496.17308484</v>
      </c>
      <c r="F78" s="20" t="n">
        <v>5.41725489</v>
      </c>
      <c r="G78" s="18" t="n">
        <v>490.93823069</v>
      </c>
      <c r="H78" s="20" t="n">
        <v>7.96367139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457.42745516</v>
      </c>
      <c r="F79" s="20" t="n">
        <v>8.42695683</v>
      </c>
      <c r="G79" s="18" t="n">
        <v>454.30248138</v>
      </c>
      <c r="H79" s="20" t="n">
        <v>16.92914019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458.30919879</v>
      </c>
      <c r="F80" s="20" t="n">
        <v>5.40743967</v>
      </c>
      <c r="G80" s="18" t="n">
        <v>461.74585953</v>
      </c>
      <c r="H80" s="20" t="n">
        <v>6.77060153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446.77661947</v>
      </c>
      <c r="F81" s="20" t="n">
        <v>3.52321429</v>
      </c>
      <c r="G81" s="18" t="n">
        <v>440.31786305</v>
      </c>
      <c r="H81" s="20" t="n">
        <v>11.15505589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497.52512147</v>
      </c>
      <c r="F7" s="20" t="n">
        <v>2.08385656</v>
      </c>
      <c r="G7" s="18" t="n">
        <v>487.30711191</v>
      </c>
      <c r="H7" s="20" t="n">
        <v>3.33215515</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497.59863453</v>
      </c>
      <c r="F8" s="20" t="n">
        <v>3.34623203</v>
      </c>
      <c r="G8" s="18" t="n">
        <v>491.92681842</v>
      </c>
      <c r="H8" s="20" t="n">
        <v>8.30862656</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514.32350345</v>
      </c>
      <c r="F9" s="20" t="n">
        <v>2.69572318</v>
      </c>
      <c r="G9" s="18" t="n">
        <v>479.53696601</v>
      </c>
      <c r="H9" s="20" t="n">
        <v>7.28334552</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523.40084279</v>
      </c>
      <c r="F10" s="20" t="n">
        <v>3.52541294</v>
      </c>
      <c r="G10" s="18" t="n">
        <v>511.60933217</v>
      </c>
      <c r="H10" s="20" t="n">
        <v>3.22981292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423.6770718</v>
      </c>
      <c r="F11" s="20" t="n">
        <v>2.69638863</v>
      </c>
      <c r="G11" s="18" t="n">
        <v>403.04225704</v>
      </c>
      <c r="H11" s="20" t="n">
        <v>35.46777834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492.58914452</v>
      </c>
      <c r="F12" s="20" t="n">
        <v>2.42422821</v>
      </c>
      <c r="G12" s="18" t="n">
        <v>457.37109247</v>
      </c>
      <c r="H12" s="20" t="n">
        <v>8.13207083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510.22508556</v>
      </c>
      <c r="F13" s="20" t="n">
        <v>2.64765306</v>
      </c>
      <c r="G13" s="18" t="n">
        <v>513.84351627</v>
      </c>
      <c r="H13" s="20" t="n">
        <v>4.96052999</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519.31367687</v>
      </c>
      <c r="F14" s="20" t="n">
        <v>2.11080779</v>
      </c>
      <c r="G14" s="18" t="n">
        <v>524.37200953</v>
      </c>
      <c r="H14" s="20" t="n">
        <v>6.50034395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514.13486517</v>
      </c>
      <c r="F15" s="20" t="n">
        <v>2.38869443</v>
      </c>
      <c r="G15" s="18" t="n">
        <v>503.05369998</v>
      </c>
      <c r="H15" s="20" t="n">
        <v>5.063585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494.62907373</v>
      </c>
      <c r="F16" s="20" t="n">
        <v>3.96381076</v>
      </c>
      <c r="G16" s="18" t="n">
        <v>496.19760719</v>
      </c>
      <c r="H16" s="20" t="n">
        <v>6.97576125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503.70744516</v>
      </c>
      <c r="F17" s="20" t="n">
        <v>4.27319898</v>
      </c>
      <c r="G17" s="18" t="n">
        <v>508.37411409</v>
      </c>
      <c r="H17" s="20" t="n">
        <v>7.44750248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453.52978786</v>
      </c>
      <c r="F18" s="20" t="n">
        <v>3.78841574</v>
      </c>
      <c r="G18" s="18" t="n">
        <v>469.64393849</v>
      </c>
      <c r="H18" s="20" t="n">
        <v>6.92963553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476.76845417</v>
      </c>
      <c r="F19" s="20" t="n">
        <v>2.78860544</v>
      </c>
      <c r="G19" s="18" t="n">
        <v>506.08006673</v>
      </c>
      <c r="H19" s="20" t="n">
        <v>62.12343868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487.00262747</v>
      </c>
      <c r="F20" s="20" t="n">
        <v>2.12713412</v>
      </c>
      <c r="G20" s="18" t="n">
        <v>494.11879608</v>
      </c>
      <c r="H20" s="20" t="n">
        <v>4.77675997</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505.50824524</v>
      </c>
      <c r="F21" s="20" t="n">
        <v>2.21806048</v>
      </c>
      <c r="G21" s="18" t="n">
        <v>466.74931079</v>
      </c>
      <c r="H21" s="20" t="n">
        <v>13.31625658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470.12692258</v>
      </c>
      <c r="F22" s="20" t="n">
        <v>3.79093764</v>
      </c>
      <c r="G22" s="18" t="n">
        <v>446.44135702</v>
      </c>
      <c r="H22" s="20" t="n">
        <v>42.28987374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492.48903722</v>
      </c>
      <c r="F23" s="20" t="n">
        <v>3.38242808</v>
      </c>
      <c r="G23" s="18" t="n">
        <v>491.5511209</v>
      </c>
      <c r="H23" s="20" t="n">
        <v>18.12461639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532.27655064</v>
      </c>
      <c r="F24" s="20" t="n">
        <v>3.09285638</v>
      </c>
      <c r="G24" s="18" t="n">
        <v>550.45298837</v>
      </c>
      <c r="H24" s="20" t="n">
        <v>38.42154508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524.77871214</v>
      </c>
      <c r="F25" s="20" t="n">
        <v>3.91690504</v>
      </c>
      <c r="G25" s="18" t="n">
        <v>519.92117261</v>
      </c>
      <c r="H25" s="20" t="n">
        <v>13.8683285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481.16232741</v>
      </c>
      <c r="F26" s="20" t="n">
        <v>1.98522558</v>
      </c>
      <c r="G26" s="18" t="n">
        <v>492.85677309</v>
      </c>
      <c r="H26" s="20" t="n">
        <v>6.66090116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485.77062804</v>
      </c>
      <c r="F27" s="20" t="n">
        <v>1.26780926</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407.40634481</v>
      </c>
      <c r="F28" s="20" t="n">
        <v>2.76728339</v>
      </c>
      <c r="G28" s="18" t="n">
        <v>409.92055603</v>
      </c>
      <c r="H28" s="20" t="n">
        <v>4.74679092</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500.21776816</v>
      </c>
      <c r="F31" s="20" t="n">
        <v>2.89850089</v>
      </c>
      <c r="G31" s="18" t="n">
        <v>506.04893658</v>
      </c>
      <c r="H31" s="20" t="n">
        <v>4.54456011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504.516416</v>
      </c>
      <c r="F32" s="20" t="n">
        <v>2.40441814</v>
      </c>
      <c r="G32" s="18" t="n">
        <v>499.61525339</v>
      </c>
      <c r="H32" s="20" t="n">
        <v>14.6477227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491.7234704</v>
      </c>
      <c r="F33" s="20" t="n">
        <v>2.59092284</v>
      </c>
      <c r="G33" s="18" t="n">
        <v>478.32083078</v>
      </c>
      <c r="H33" s="20" t="n">
        <v>7.9612424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475.31993885</v>
      </c>
      <c r="F34" s="20" t="n">
        <v>2.68512165</v>
      </c>
      <c r="G34" s="18" t="n">
        <v>453.76599212</v>
      </c>
      <c r="H34" s="20" t="n">
        <v>7.95089953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511.84797828</v>
      </c>
      <c r="F35" s="20" t="n">
        <v>1.29187773</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487.44695108</v>
      </c>
      <c r="F36" s="20" t="n">
        <v>3.43691497</v>
      </c>
      <c r="G36" s="18" t="n">
        <v>484.07845741</v>
      </c>
      <c r="H36" s="20" t="n">
        <v>3.2053915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494.24934514</v>
      </c>
      <c r="F37" s="20" t="n">
        <v>3.73664382</v>
      </c>
      <c r="G37" s="18" t="n">
        <v>492.85967637</v>
      </c>
      <c r="H37" s="20" t="n">
        <v>6.64653884</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526.34262359</v>
      </c>
      <c r="F38" s="20" t="n">
        <v>4.40833872</v>
      </c>
      <c r="G38" s="18" t="n">
        <v>511.510953</v>
      </c>
      <c r="H38" s="20" t="n">
        <v>7.03467101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421.42379543</v>
      </c>
      <c r="F39" s="20" t="n">
        <v>4.21016435</v>
      </c>
      <c r="G39" s="18" t="n">
        <v>396.01681862</v>
      </c>
      <c r="H39" s="20" t="n">
        <v>14.05646879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495.34680829</v>
      </c>
      <c r="F40" s="20" t="n">
        <v>3.43806782</v>
      </c>
      <c r="G40" s="18" t="n">
        <v>466.27549791</v>
      </c>
      <c r="H40" s="20" t="n">
        <v>10.53693084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470.34092039</v>
      </c>
      <c r="F41" s="20" t="n">
        <v>4.73208435</v>
      </c>
      <c r="G41" s="18" t="n">
        <v>470.18309649</v>
      </c>
      <c r="H41" s="20" t="n">
        <v>4.14875162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413.54819935</v>
      </c>
      <c r="F44" s="20" t="n">
        <v>3.69465776</v>
      </c>
      <c r="G44" s="18" t="n">
        <v>410.61592553</v>
      </c>
      <c r="H44" s="20" t="n">
        <v>11.71658156</v>
      </c>
      <c r="I44" s="18" t="s">
        <v>404</v>
      </c>
      <c r="J44" s="20" t="s">
        <v>404</v>
      </c>
      <c r="K44" s="18" t="s">
        <v>404</v>
      </c>
      <c r="L44" s="20" t="s">
        <v>404</v>
      </c>
      <c r="M44" s="18" t="s">
        <v>404</v>
      </c>
      <c r="N44" s="20" t="s">
        <v>404</v>
      </c>
      <c r="O44" s="18" t="s">
        <v>404</v>
      </c>
      <c r="P44" s="20" t="s">
        <v>404</v>
      </c>
      <c r="Q44" s="18" t="n">
        <v>391.46688946</v>
      </c>
      <c r="R44" s="20" t="n">
        <v>36.07811354</v>
      </c>
    </row>
    <row r="45" spans="1:18">
      <c r="A45" s="15" t="s">
        <v>442</v>
      </c>
      <c r="B45" s="17" t="n">
        <v>5519</v>
      </c>
      <c r="C45" s="18">
        <f>(0.0/B45*100)</f>
        <v/>
      </c>
      <c r="D45" s="19" t="n">
        <v>5519</v>
      </c>
      <c r="E45" s="18" t="n">
        <v>358.78153481</v>
      </c>
      <c r="F45" s="20" t="n">
        <v>3.08454505</v>
      </c>
      <c r="G45" s="18" t="n">
        <v>412.96022952</v>
      </c>
      <c r="H45" s="20" t="n">
        <v>33.19218155</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386.66485364</v>
      </c>
      <c r="F46" s="20" t="n">
        <v>4.88972607</v>
      </c>
      <c r="G46" s="18" t="n">
        <v>374.0107773</v>
      </c>
      <c r="H46" s="20" t="n">
        <v>4.47251725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445.69350362</v>
      </c>
      <c r="F47" s="20" t="n">
        <v>4.12044993</v>
      </c>
      <c r="G47" s="18" t="n">
        <v>414.81777238</v>
      </c>
      <c r="H47" s="20" t="n">
        <v>11.53411251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529.94594473</v>
      </c>
      <c r="F48" s="20" t="n">
        <v>6.82283699</v>
      </c>
      <c r="G48" s="18" t="n">
        <v>535.36775627</v>
      </c>
      <c r="H48" s="20" t="n">
        <v>10.20314307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408.84311105</v>
      </c>
      <c r="F49" s="20" t="n">
        <v>3.47512676</v>
      </c>
      <c r="G49" s="18" t="n">
        <v>408.94405441</v>
      </c>
      <c r="H49" s="20" t="n">
        <v>8.136137270000001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391.06215209</v>
      </c>
      <c r="F50" s="20" t="n">
        <v>2.67845225</v>
      </c>
      <c r="G50" s="18" t="n">
        <v>402.23667135</v>
      </c>
      <c r="H50" s="20" t="n">
        <v>15.3620497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401.5940564</v>
      </c>
      <c r="F51" s="20" t="n">
        <v>2.62067726</v>
      </c>
      <c r="G51" s="18" t="n">
        <v>383.62380718</v>
      </c>
      <c r="H51" s="20" t="n">
        <v>9.96788374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462.9621447</v>
      </c>
      <c r="F52" s="20" t="n">
        <v>2.80419236</v>
      </c>
      <c r="G52" s="18" t="n">
        <v>526.47721772</v>
      </c>
      <c r="H52" s="20" t="n">
        <v>9.337512329999999</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403.71294133</v>
      </c>
      <c r="F55" s="20" t="n">
        <v>2.82597184</v>
      </c>
      <c r="G55" s="18" t="n">
        <v>408.01093994</v>
      </c>
      <c r="H55" s="20" t="n">
        <v>24.13777908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381.9824178</v>
      </c>
      <c r="F57" s="20" t="n">
        <v>3.68827644</v>
      </c>
      <c r="G57" s="18" t="n">
        <v>412.88820751</v>
      </c>
      <c r="H57" s="20" t="n">
        <v>10.05996654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378.6451586</v>
      </c>
      <c r="F58" s="20" t="n">
        <v>3.15384846</v>
      </c>
      <c r="G58" s="18" t="n">
        <v>387.06974196</v>
      </c>
      <c r="H58" s="20" t="n">
        <v>6.48502353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359.56426379</v>
      </c>
      <c r="F59" s="20" t="n">
        <v>1.82161907</v>
      </c>
      <c r="G59" s="18" t="n">
        <v>368.91955087</v>
      </c>
      <c r="H59" s="20" t="n">
        <v>3.94246315</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398.56708873</v>
      </c>
      <c r="F60" s="20" t="n">
        <v>4.11834625</v>
      </c>
      <c r="G60" s="18" t="n">
        <v>379.89761185</v>
      </c>
      <c r="H60" s="20" t="n">
        <v>18.73788163</v>
      </c>
      <c r="I60" s="18" t="s">
        <v>404</v>
      </c>
      <c r="J60" s="20" t="s">
        <v>404</v>
      </c>
      <c r="K60" s="18" t="s">
        <v>404</v>
      </c>
      <c r="L60" s="20" t="s">
        <v>404</v>
      </c>
      <c r="M60" s="18" t="s">
        <v>404</v>
      </c>
      <c r="N60" s="20" t="s">
        <v>404</v>
      </c>
      <c r="O60" s="18" t="s">
        <v>404</v>
      </c>
      <c r="P60" s="20" t="s">
        <v>404</v>
      </c>
      <c r="Q60" s="18" t="n">
        <v>351.37281202</v>
      </c>
      <c r="R60" s="20" t="n">
        <v>28.3275315</v>
      </c>
    </row>
    <row r="61" spans="1:18">
      <c r="A61" s="15" t="s">
        <v>458</v>
      </c>
      <c r="B61" s="17" t="n">
        <v>6525</v>
      </c>
      <c r="C61" s="18">
        <f>(0.0/B61*100)</f>
        <v/>
      </c>
      <c r="D61" s="19" t="n">
        <v>6525</v>
      </c>
      <c r="E61" s="18" t="n">
        <v>478.82178508</v>
      </c>
      <c r="F61" s="20" t="n">
        <v>2.38622188</v>
      </c>
      <c r="G61" s="18" t="n">
        <v>458.15462124</v>
      </c>
      <c r="H61" s="20" t="n">
        <v>9.646092319999999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546.34182667</v>
      </c>
      <c r="F62" s="20" t="n">
        <v>1.19268767</v>
      </c>
      <c r="G62" s="18" t="n">
        <v>500.71265153</v>
      </c>
      <c r="H62" s="20" t="n">
        <v>5.68005829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364.19683074</v>
      </c>
      <c r="F63" s="20" t="n">
        <v>1.96885069</v>
      </c>
      <c r="G63" s="18" t="n">
        <v>377.8326885</v>
      </c>
      <c r="H63" s="20" t="n">
        <v>2.59768043</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477.01546107</v>
      </c>
      <c r="F64" s="20" t="n">
        <v>1.86345048</v>
      </c>
      <c r="G64" s="18" t="n">
        <v>489.38630291</v>
      </c>
      <c r="H64" s="20" t="n">
        <v>4.83430077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424.56288032</v>
      </c>
      <c r="F65" s="20" t="n">
        <v>2.95060936</v>
      </c>
      <c r="G65" s="18" t="n">
        <v>407.58519665</v>
      </c>
      <c r="H65" s="20" t="n">
        <v>5.39610664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418.96202305</v>
      </c>
      <c r="F66" s="20" t="n">
        <v>1.46956653</v>
      </c>
      <c r="G66" s="18" t="n">
        <v>354.41786712</v>
      </c>
      <c r="H66" s="20" t="n">
        <v>11.87129762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389.56995887</v>
      </c>
      <c r="F67" s="20" t="n">
        <v>3.19107667</v>
      </c>
      <c r="G67" s="18" t="n">
        <v>375.47538877</v>
      </c>
      <c r="H67" s="20" t="n">
        <v>6.10671773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408.42683502</v>
      </c>
      <c r="F68" s="20" t="n">
        <v>1.26913162</v>
      </c>
      <c r="G68" s="18" t="n">
        <v>374.31319191</v>
      </c>
      <c r="H68" s="20" t="n">
        <v>2.47190741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442.05981681</v>
      </c>
      <c r="F69" s="20" t="n">
        <v>5.23655622</v>
      </c>
      <c r="G69" s="18" t="n">
        <v>447.2467067</v>
      </c>
      <c r="H69" s="20" t="n">
        <v>6.24246964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493.27437983</v>
      </c>
      <c r="F70" s="20" t="n">
        <v>3.03714976</v>
      </c>
      <c r="G70" s="18" t="n">
        <v>500.90920982</v>
      </c>
      <c r="H70" s="20" t="n">
        <v>10.58527079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541.73920649</v>
      </c>
      <c r="F72" s="20" t="n">
        <v>2.99804991</v>
      </c>
      <c r="G72" s="18" t="n">
        <v>546.27496807</v>
      </c>
      <c r="H72" s="20" t="n">
        <v>10.99615828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410.49788083</v>
      </c>
      <c r="F73" s="20" t="n">
        <v>3.290753</v>
      </c>
      <c r="G73" s="18" t="n">
        <v>446.90116586</v>
      </c>
      <c r="H73" s="20" t="n">
        <v>10.82194718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411.87409872</v>
      </c>
      <c r="F74" s="20" t="n">
        <v>1.58985693</v>
      </c>
      <c r="G74" s="18" t="n">
        <v>430.03047243</v>
      </c>
      <c r="H74" s="20" t="n">
        <v>3.71692939</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367.5707701</v>
      </c>
      <c r="F75" s="20" t="n">
        <v>3.34038177</v>
      </c>
      <c r="G75" s="18" t="n">
        <v>369.03377923</v>
      </c>
      <c r="H75" s="20" t="n">
        <v>17.97024116</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438.6973244</v>
      </c>
      <c r="F76" s="20" t="n">
        <v>3.34321651</v>
      </c>
      <c r="G76" s="18" t="n">
        <v>405.61410859</v>
      </c>
      <c r="H76" s="20" t="n">
        <v>5.66926211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419.67433843</v>
      </c>
      <c r="F77" s="20" t="n">
        <v>3.35080881</v>
      </c>
      <c r="G77" s="18" t="n">
        <v>411.16339154</v>
      </c>
      <c r="H77" s="20" t="n">
        <v>7.40697395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497.85356654</v>
      </c>
      <c r="F78" s="20" t="n">
        <v>4.79188125</v>
      </c>
      <c r="G78" s="18" t="n">
        <v>474.13150755</v>
      </c>
      <c r="H78" s="20" t="n">
        <v>11.64013319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459.19246088</v>
      </c>
      <c r="F79" s="20" t="n">
        <v>8.937833940000001</v>
      </c>
      <c r="G79" s="18" t="n">
        <v>446.62717327</v>
      </c>
      <c r="H79" s="20" t="n">
        <v>16.26216727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460.32574356</v>
      </c>
      <c r="F80" s="20" t="n">
        <v>4.81950172</v>
      </c>
      <c r="G80" s="18" t="n">
        <v>456.02707169</v>
      </c>
      <c r="H80" s="20" t="n">
        <v>11.52415563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446.90453196</v>
      </c>
      <c r="F81" s="20" t="n">
        <v>3.6950144</v>
      </c>
      <c r="G81" s="18" t="n">
        <v>442.6310284</v>
      </c>
      <c r="H81" s="20" t="n">
        <v>8.48432451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494.60315883</v>
      </c>
      <c r="F7" s="20" t="n">
        <v>1.79848818</v>
      </c>
      <c r="G7" s="18" t="n">
        <v>493.67294727</v>
      </c>
      <c r="H7" s="20" t="n">
        <v>7.29817727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491.51214191</v>
      </c>
      <c r="F8" s="20" t="n">
        <v>4.29420838</v>
      </c>
      <c r="G8" s="18" t="n">
        <v>507.73488399</v>
      </c>
      <c r="H8" s="20" t="n">
        <v>6.74735029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512.08714417</v>
      </c>
      <c r="F9" s="20" t="n">
        <v>2.78301779</v>
      </c>
      <c r="G9" s="18" t="n">
        <v>490.809781</v>
      </c>
      <c r="H9" s="20" t="n">
        <v>9.27572608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517.67160654</v>
      </c>
      <c r="F10" s="20" t="n">
        <v>3.41856391</v>
      </c>
      <c r="G10" s="18" t="n">
        <v>514.95099568</v>
      </c>
      <c r="H10" s="20" t="n">
        <v>4.09900426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422.37799984</v>
      </c>
      <c r="F11" s="20" t="n">
        <v>3.36090312</v>
      </c>
      <c r="G11" s="18" t="n">
        <v>426.15411423</v>
      </c>
      <c r="H11" s="20" t="n">
        <v>7.09037371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491.70264132</v>
      </c>
      <c r="F12" s="20" t="n">
        <v>2.56622834</v>
      </c>
      <c r="G12" s="18" t="n">
        <v>517.02073969</v>
      </c>
      <c r="H12" s="20" t="n">
        <v>31.45278263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511.14005065</v>
      </c>
      <c r="F13" s="20" t="n">
        <v>2.88139447</v>
      </c>
      <c r="G13" s="18" t="n">
        <v>509.2266308</v>
      </c>
      <c r="H13" s="20" t="n">
        <v>4.60498714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519.57516015</v>
      </c>
      <c r="F14" s="20" t="n">
        <v>2.21861767</v>
      </c>
      <c r="G14" s="18" t="n">
        <v>519.2235812500001</v>
      </c>
      <c r="H14" s="20" t="n">
        <v>6.60648511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511.86795071</v>
      </c>
      <c r="F15" s="20" t="n">
        <v>2.47909508</v>
      </c>
      <c r="G15" s="18" t="n">
        <v>508.40104884</v>
      </c>
      <c r="H15" s="20" t="n">
        <v>5.82116959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493.38875962</v>
      </c>
      <c r="F16" s="20" t="n">
        <v>4.37484783</v>
      </c>
      <c r="G16" s="18" t="n">
        <v>498.19804012</v>
      </c>
      <c r="H16" s="20" t="n">
        <v>5.77255014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451.72756698</v>
      </c>
      <c r="F18" s="20" t="n">
        <v>8.81721463</v>
      </c>
      <c r="G18" s="18" t="n">
        <v>454.32877168</v>
      </c>
      <c r="H18" s="20" t="n">
        <v>4.00629933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476.80916788</v>
      </c>
      <c r="F19" s="20" t="n">
        <v>3.10477233</v>
      </c>
      <c r="G19" s="18" t="n">
        <v>482.4282687</v>
      </c>
      <c r="H19" s="20" t="n">
        <v>22.48594811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485.57614633</v>
      </c>
      <c r="F20" s="20" t="n">
        <v>2.3520513</v>
      </c>
      <c r="G20" s="18" t="n">
        <v>493.08391006</v>
      </c>
      <c r="H20" s="20" t="n">
        <v>3.24414305</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506.00886534</v>
      </c>
      <c r="F21" s="20" t="n">
        <v>2.45866805</v>
      </c>
      <c r="G21" s="18" t="n">
        <v>492.9340345</v>
      </c>
      <c r="H21" s="20" t="n">
        <v>6.00498292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469.63865387</v>
      </c>
      <c r="F22" s="20" t="n">
        <v>4.88551737</v>
      </c>
      <c r="G22" s="18" t="n">
        <v>469.79293554</v>
      </c>
      <c r="H22" s="20" t="n">
        <v>9.18760149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490.67374787</v>
      </c>
      <c r="F23" s="20" t="n">
        <v>3.53474819</v>
      </c>
      <c r="G23" s="18" t="n">
        <v>521.52942011</v>
      </c>
      <c r="H23" s="20" t="n">
        <v>14.46689423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532.85014907</v>
      </c>
      <c r="F24" s="20" t="n">
        <v>2.98068122</v>
      </c>
      <c r="G24" s="18" t="n">
        <v>472.91278571</v>
      </c>
      <c r="H24" s="20" t="n">
        <v>11.40593308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525.94728667</v>
      </c>
      <c r="F25" s="20" t="n">
        <v>3.68876219</v>
      </c>
      <c r="G25" s="18" t="n">
        <v>482.11432352</v>
      </c>
      <c r="H25" s="20" t="n">
        <v>19.34162855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483.06744528</v>
      </c>
      <c r="F26" s="20" t="n">
        <v>2.06843167</v>
      </c>
      <c r="G26" s="18" t="n">
        <v>480.83215207</v>
      </c>
      <c r="H26" s="20" t="n">
        <v>4.10521505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486.26086403</v>
      </c>
      <c r="F27" s="20" t="n">
        <v>3.18431373</v>
      </c>
      <c r="G27" s="18" t="n">
        <v>485.67792251</v>
      </c>
      <c r="H27" s="20" t="n">
        <v>1.29414586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408.72774199</v>
      </c>
      <c r="F28" s="20" t="n">
        <v>2.65235346</v>
      </c>
      <c r="G28" s="18" t="n">
        <v>404.88487361</v>
      </c>
      <c r="H28" s="20" t="n">
        <v>5.25963233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498.3242644</v>
      </c>
      <c r="F30" s="20" t="n">
        <v>3.42793126</v>
      </c>
      <c r="G30" s="18" t="n">
        <v>493.47267142</v>
      </c>
      <c r="H30" s="20" t="n">
        <v>5.43784864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499.02576968</v>
      </c>
      <c r="F31" s="20" t="n">
        <v>3.18782024</v>
      </c>
      <c r="G31" s="18" t="n">
        <v>504.06075167</v>
      </c>
      <c r="H31" s="20" t="n">
        <v>2.81354984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503.28052965</v>
      </c>
      <c r="F32" s="20" t="n">
        <v>2.46973068</v>
      </c>
      <c r="G32" s="18" t="n">
        <v>523.91390064</v>
      </c>
      <c r="H32" s="20" t="n">
        <v>7.83016317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496.49935193</v>
      </c>
      <c r="F33" s="20" t="n">
        <v>4.30902682</v>
      </c>
      <c r="G33" s="18" t="n">
        <v>486.88490853</v>
      </c>
      <c r="H33" s="20" t="n">
        <v>4.06509696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473.99954201</v>
      </c>
      <c r="F34" s="20" t="n">
        <v>3.48567411</v>
      </c>
      <c r="G34" s="18" t="n">
        <v>483.33450007</v>
      </c>
      <c r="H34" s="20" t="n">
        <v>10.41678947</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496.27257475</v>
      </c>
      <c r="F35" s="20" t="n">
        <v>2.01843217</v>
      </c>
      <c r="G35" s="18" t="n">
        <v>525.41882871</v>
      </c>
      <c r="H35" s="20" t="n">
        <v>1.62093233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487.09300781</v>
      </c>
      <c r="F36" s="20" t="n">
        <v>2.21716107</v>
      </c>
      <c r="G36" s="18" t="n">
        <v>478.74605262</v>
      </c>
      <c r="H36" s="20" t="n">
        <v>6.57000664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493.48010233</v>
      </c>
      <c r="F37" s="20" t="n">
        <v>3.52142909</v>
      </c>
      <c r="G37" s="18" t="n">
        <v>496.22304465</v>
      </c>
      <c r="H37" s="20" t="n">
        <v>9.966101099999999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519.45074975</v>
      </c>
      <c r="F38" s="20" t="n">
        <v>3.12910246</v>
      </c>
      <c r="G38" s="18" t="n">
        <v>567.42309013</v>
      </c>
      <c r="H38" s="20" t="n">
        <v>13.66802918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402.78986774</v>
      </c>
      <c r="F39" s="20" t="n">
        <v>12.35586344</v>
      </c>
      <c r="G39" s="18" t="n">
        <v>422.03623847</v>
      </c>
      <c r="H39" s="20" t="n">
        <v>4.51419892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492.84721616</v>
      </c>
      <c r="F40" s="20" t="n">
        <v>3.50732279</v>
      </c>
      <c r="G40" s="18" t="n">
        <v>502.77378466</v>
      </c>
      <c r="H40" s="20" t="n">
        <v>13.84442082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469.17330137</v>
      </c>
      <c r="F41" s="20" t="n">
        <v>3.45015364</v>
      </c>
      <c r="G41" s="18" t="n">
        <v>477.08635698</v>
      </c>
      <c r="H41" s="20" t="n">
        <v>10.40250898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413.29131131</v>
      </c>
      <c r="F44" s="20" t="n">
        <v>5.54852362</v>
      </c>
      <c r="G44" s="18" t="n">
        <v>413.42269578</v>
      </c>
      <c r="H44" s="20" t="n">
        <v>3.85978048</v>
      </c>
      <c r="I44" s="18" t="s">
        <v>404</v>
      </c>
      <c r="J44" s="20" t="s">
        <v>404</v>
      </c>
      <c r="K44" s="18" t="s">
        <v>404</v>
      </c>
      <c r="L44" s="20" t="s">
        <v>404</v>
      </c>
      <c r="M44" s="18" t="s">
        <v>404</v>
      </c>
      <c r="N44" s="20" t="s">
        <v>404</v>
      </c>
      <c r="O44" s="18" t="s">
        <v>404</v>
      </c>
      <c r="P44" s="20" t="s">
        <v>404</v>
      </c>
      <c r="Q44" s="18" t="n">
        <v>391.46688946</v>
      </c>
      <c r="R44" s="20" t="n">
        <v>36.07811354</v>
      </c>
    </row>
    <row r="45" spans="1:18">
      <c r="A45" s="15" t="s">
        <v>442</v>
      </c>
      <c r="B45" s="17" t="n">
        <v>5519</v>
      </c>
      <c r="C45" s="18">
        <f>(0.0/B45*100)</f>
        <v/>
      </c>
      <c r="D45" s="19" t="n">
        <v>5519</v>
      </c>
      <c r="E45" s="18" t="n">
        <v>356.71203271</v>
      </c>
      <c r="F45" s="20" t="n">
        <v>3.53710824</v>
      </c>
      <c r="G45" s="18" t="n">
        <v>366.48009818</v>
      </c>
      <c r="H45" s="20" t="n">
        <v>5.95361642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380.38155008</v>
      </c>
      <c r="F46" s="20" t="n">
        <v>3.16956472</v>
      </c>
      <c r="G46" s="18" t="n">
        <v>388.36032701</v>
      </c>
      <c r="H46" s="20" t="n">
        <v>13.64179895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439.33796342</v>
      </c>
      <c r="F47" s="20" t="n">
        <v>7.1325055</v>
      </c>
      <c r="G47" s="18" t="n">
        <v>442.98922716</v>
      </c>
      <c r="H47" s="20" t="n">
        <v>6.70601287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528.30277876</v>
      </c>
      <c r="F48" s="20" t="n">
        <v>5.54042771</v>
      </c>
      <c r="G48" s="18" t="n">
        <v>573.81676504</v>
      </c>
      <c r="H48" s="20" t="n">
        <v>22.49278524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409.52348603</v>
      </c>
      <c r="F49" s="20" t="n">
        <v>3.12720681</v>
      </c>
      <c r="G49" s="18" t="n">
        <v>391.36858097</v>
      </c>
      <c r="H49" s="20" t="n">
        <v>21.91704702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391.81639155</v>
      </c>
      <c r="F50" s="20" t="n">
        <v>2.71170233</v>
      </c>
      <c r="G50" s="18" t="n">
        <v>391.01009993</v>
      </c>
      <c r="H50" s="20" t="n">
        <v>9.080699340000001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403.3350246</v>
      </c>
      <c r="F51" s="20" t="n">
        <v>5.0565843</v>
      </c>
      <c r="G51" s="18" t="n">
        <v>398.16272875</v>
      </c>
      <c r="H51" s="20" t="n">
        <v>3.46146952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467.1480616</v>
      </c>
      <c r="F52" s="20" t="n">
        <v>6.83962743</v>
      </c>
      <c r="G52" s="18" t="n">
        <v>462.83746261</v>
      </c>
      <c r="H52" s="20" t="n">
        <v>3.69911243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447.0934407</v>
      </c>
      <c r="F53" s="20" t="n">
        <v>2.21278148</v>
      </c>
      <c r="G53" s="18" t="n">
        <v>429.56424772</v>
      </c>
      <c r="H53" s="20" t="n">
        <v>2.02957897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335.9550483</v>
      </c>
      <c r="F54" s="20" t="n">
        <v>4.45363776</v>
      </c>
      <c r="G54" s="18" t="n">
        <v>320.53397078</v>
      </c>
      <c r="H54" s="20" t="n">
        <v>4.37914088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412.84988089</v>
      </c>
      <c r="F55" s="20" t="n">
        <v>5.33143456</v>
      </c>
      <c r="G55" s="18" t="n">
        <v>395.82376215</v>
      </c>
      <c r="H55" s="20" t="n">
        <v>3.92967624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549.26344527</v>
      </c>
      <c r="F56" s="20" t="n">
        <v>3.00631388</v>
      </c>
      <c r="G56" s="18" t="n">
        <v>501.82747228</v>
      </c>
      <c r="H56" s="20" t="n">
        <v>29.25829101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383.52550089</v>
      </c>
      <c r="F57" s="20" t="n">
        <v>3.15407163</v>
      </c>
      <c r="G57" s="18" t="n">
        <v>433.58230347</v>
      </c>
      <c r="H57" s="20" t="n">
        <v>13.12286056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387.80873873</v>
      </c>
      <c r="F58" s="20" t="n">
        <v>4.85495748</v>
      </c>
      <c r="G58" s="18" t="n">
        <v>372.91583713</v>
      </c>
      <c r="H58" s="20" t="n">
        <v>4.24592758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361.64337432</v>
      </c>
      <c r="F59" s="20" t="n">
        <v>2.47838841</v>
      </c>
      <c r="G59" s="18" t="n">
        <v>361.39561071</v>
      </c>
      <c r="H59" s="20" t="n">
        <v>2.48259886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400.86680576</v>
      </c>
      <c r="F60" s="20" t="n">
        <v>4.54957391</v>
      </c>
      <c r="G60" s="18" t="n">
        <v>383.49607741</v>
      </c>
      <c r="H60" s="20" t="n">
        <v>7.17228629</v>
      </c>
      <c r="I60" s="18" t="s">
        <v>404</v>
      </c>
      <c r="J60" s="20" t="s">
        <v>404</v>
      </c>
      <c r="K60" s="18" t="s">
        <v>404</v>
      </c>
      <c r="L60" s="20" t="s">
        <v>404</v>
      </c>
      <c r="M60" s="18" t="s">
        <v>404</v>
      </c>
      <c r="N60" s="20" t="s">
        <v>404</v>
      </c>
      <c r="O60" s="18" t="s">
        <v>404</v>
      </c>
      <c r="P60" s="20" t="s">
        <v>404</v>
      </c>
      <c r="Q60" s="18" t="n">
        <v>351.37281202</v>
      </c>
      <c r="R60" s="20" t="n">
        <v>28.3275315</v>
      </c>
    </row>
    <row r="61" spans="1:18">
      <c r="A61" s="15" t="s">
        <v>458</v>
      </c>
      <c r="B61" s="17" t="n">
        <v>6525</v>
      </c>
      <c r="C61" s="18">
        <f>(0.0/B61*100)</f>
        <v/>
      </c>
      <c r="D61" s="19" t="n">
        <v>6525</v>
      </c>
      <c r="E61" s="18" t="n">
        <v>477.87461722</v>
      </c>
      <c r="F61" s="20" t="n">
        <v>2.50244468</v>
      </c>
      <c r="G61" s="18" t="n">
        <v>482.58780584</v>
      </c>
      <c r="H61" s="20" t="n">
        <v>6.28651833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543.67945198</v>
      </c>
      <c r="F62" s="20" t="n">
        <v>1.1227509</v>
      </c>
      <c r="G62" s="18" t="n">
        <v>555.72854251</v>
      </c>
      <c r="H62" s="20" t="n">
        <v>12.07309505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361.75264286</v>
      </c>
      <c r="F63" s="20" t="n">
        <v>2.836959</v>
      </c>
      <c r="G63" s="18" t="n">
        <v>372.11254134</v>
      </c>
      <c r="H63" s="20" t="n">
        <v>1.64221159</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489.54556419</v>
      </c>
      <c r="F64" s="20" t="n">
        <v>2.00546419</v>
      </c>
      <c r="G64" s="18" t="n">
        <v>448.42932669</v>
      </c>
      <c r="H64" s="20" t="n">
        <v>3.11946195</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424.81649891</v>
      </c>
      <c r="F65" s="20" t="n">
        <v>5.0641494</v>
      </c>
      <c r="G65" s="18" t="n">
        <v>415.53677482</v>
      </c>
      <c r="H65" s="20" t="n">
        <v>3.9551183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409.75303445</v>
      </c>
      <c r="F66" s="20" t="n">
        <v>2.01994856</v>
      </c>
      <c r="G66" s="18" t="n">
        <v>421.86772081</v>
      </c>
      <c r="H66" s="20" t="n">
        <v>1.87601886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386.6170258</v>
      </c>
      <c r="F67" s="20" t="n">
        <v>3.18453758</v>
      </c>
      <c r="G67" s="18" t="n">
        <v>386.40789457</v>
      </c>
      <c r="H67" s="20" t="n">
        <v>5.76309692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453.40261773</v>
      </c>
      <c r="F68" s="20" t="n">
        <v>1.70990101</v>
      </c>
      <c r="G68" s="18" t="n">
        <v>366.14058827</v>
      </c>
      <c r="H68" s="20" t="n">
        <v>1.49736116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439.04631274</v>
      </c>
      <c r="F69" s="20" t="n">
        <v>5.48952991</v>
      </c>
      <c r="G69" s="18" t="n">
        <v>449.65534085</v>
      </c>
      <c r="H69" s="20" t="n">
        <v>5.88010504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493.89785158</v>
      </c>
      <c r="F70" s="20" t="n">
        <v>3.27368431</v>
      </c>
      <c r="G70" s="18" t="n">
        <v>494.97150351</v>
      </c>
      <c r="H70" s="20" t="n">
        <v>7.38506066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563.23613119</v>
      </c>
      <c r="F71" s="20" t="n">
        <v>1.676545</v>
      </c>
      <c r="G71" s="18" t="n">
        <v>566.3117983</v>
      </c>
      <c r="H71" s="20" t="n">
        <v>2.67469745</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541.29804857</v>
      </c>
      <c r="F72" s="20" t="n">
        <v>3.49615519</v>
      </c>
      <c r="G72" s="18" t="n">
        <v>547.2128888</v>
      </c>
      <c r="H72" s="20" t="n">
        <v>11.48023965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410.99171446</v>
      </c>
      <c r="F73" s="20" t="n">
        <v>3.0874545</v>
      </c>
      <c r="G73" s="18" t="n">
        <v>442.28222288</v>
      </c>
      <c r="H73" s="20" t="n">
        <v>10.60240744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408.70497703</v>
      </c>
      <c r="F74" s="20" t="n">
        <v>2.16322569</v>
      </c>
      <c r="G74" s="18" t="n">
        <v>419.58125964</v>
      </c>
      <c r="H74" s="20" t="n">
        <v>1.55009943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374.70393038</v>
      </c>
      <c r="F75" s="20" t="n">
        <v>11.13740624</v>
      </c>
      <c r="G75" s="18" t="n">
        <v>365.70438829</v>
      </c>
      <c r="H75" s="20" t="n">
        <v>3.83187747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444.28867785</v>
      </c>
      <c r="F76" s="20" t="n">
        <v>3.6114007</v>
      </c>
      <c r="G76" s="18" t="n">
        <v>395.96939299</v>
      </c>
      <c r="H76" s="20" t="n">
        <v>4.55611745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425.49624444</v>
      </c>
      <c r="F77" s="20" t="n">
        <v>5.12565673</v>
      </c>
      <c r="G77" s="18" t="n">
        <v>412.06055662</v>
      </c>
      <c r="H77" s="20" t="n">
        <v>3.99736862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492.24906612</v>
      </c>
      <c r="F78" s="20" t="n">
        <v>5.33824601</v>
      </c>
      <c r="G78" s="18" t="n">
        <v>496.72333135</v>
      </c>
      <c r="H78" s="20" t="n">
        <v>7.13637329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458.2880401</v>
      </c>
      <c r="F79" s="20" t="n">
        <v>7.28059023</v>
      </c>
      <c r="G79" s="18" t="n">
        <v>423.78265037</v>
      </c>
      <c r="H79" s="20" t="n">
        <v>40.29987566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456.71847315</v>
      </c>
      <c r="F80" s="20" t="n">
        <v>5.59667517</v>
      </c>
      <c r="G80" s="18" t="n">
        <v>464.88124971</v>
      </c>
      <c r="H80" s="20" t="n">
        <v>7.16008287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450.87101708</v>
      </c>
      <c r="F81" s="20" t="n">
        <v>7.82081694</v>
      </c>
      <c r="G81" s="18" t="n">
        <v>444.08358711</v>
      </c>
      <c r="H81" s="20" t="n">
        <v>3.73648083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490.54914844</v>
      </c>
      <c r="F7" s="20" t="n">
        <v>5.64884241</v>
      </c>
      <c r="G7" s="18" t="n">
        <v>495.08414371</v>
      </c>
      <c r="H7" s="20" t="n">
        <v>1.94093053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464.83896066</v>
      </c>
      <c r="F8" s="20" t="n">
        <v>10.78591203</v>
      </c>
      <c r="G8" s="18" t="n">
        <v>501.91705223</v>
      </c>
      <c r="H8" s="20" t="n">
        <v>3.26566125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503.07755391</v>
      </c>
      <c r="F9" s="20" t="n">
        <v>6.90019149</v>
      </c>
      <c r="G9" s="18" t="n">
        <v>512.07659469</v>
      </c>
      <c r="H9" s="20" t="n">
        <v>3.54316323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519.04365818</v>
      </c>
      <c r="F10" s="20" t="n">
        <v>5.5768954</v>
      </c>
      <c r="G10" s="18" t="n">
        <v>516.03734368</v>
      </c>
      <c r="H10" s="20" t="n">
        <v>2.69306674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414.29990926</v>
      </c>
      <c r="F11" s="20" t="n">
        <v>6.86924178</v>
      </c>
      <c r="G11" s="18" t="n">
        <v>427.49502531</v>
      </c>
      <c r="H11" s="20" t="n">
        <v>3.56070044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493.74139517</v>
      </c>
      <c r="F12" s="20" t="n">
        <v>25.18019778</v>
      </c>
      <c r="G12" s="18" t="n">
        <v>492.39362959</v>
      </c>
      <c r="H12" s="20" t="n">
        <v>2.4678555</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502.17817966</v>
      </c>
      <c r="F13" s="20" t="n">
        <v>11.91749601</v>
      </c>
      <c r="G13" s="18" t="n">
        <v>511.2670438</v>
      </c>
      <c r="H13" s="20" t="n">
        <v>2.27893936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529.97360366</v>
      </c>
      <c r="F14" s="20" t="n">
        <v>8.59659665</v>
      </c>
      <c r="G14" s="18" t="n">
        <v>518.79429376</v>
      </c>
      <c r="H14" s="20" t="n">
        <v>2.06856877</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512.93553543</v>
      </c>
      <c r="F15" s="20" t="n">
        <v>5.55182139</v>
      </c>
      <c r="G15" s="18" t="n">
        <v>510.76265369</v>
      </c>
      <c r="H15" s="20" t="n">
        <v>2.47057677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489.58494535</v>
      </c>
      <c r="F16" s="20" t="n">
        <v>5.9713061</v>
      </c>
      <c r="G16" s="18" t="n">
        <v>499.34955714</v>
      </c>
      <c r="H16" s="20" t="n">
        <v>4.51099098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506.38676691</v>
      </c>
      <c r="F17" s="20" t="n">
        <v>17.34555904</v>
      </c>
      <c r="G17" s="18" t="n">
        <v>504.74962406</v>
      </c>
      <c r="H17" s="20" t="n">
        <v>3.61022627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443.2168714</v>
      </c>
      <c r="F18" s="20" t="n">
        <v>9.846014090000001</v>
      </c>
      <c r="G18" s="18" t="n">
        <v>456.0761605</v>
      </c>
      <c r="H18" s="20" t="n">
        <v>4.51305447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452.7738387</v>
      </c>
      <c r="F19" s="20" t="n">
        <v>12.05897355</v>
      </c>
      <c r="G19" s="18" t="n">
        <v>482.53486972</v>
      </c>
      <c r="H19" s="20" t="n">
        <v>3.33743331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473.31075723</v>
      </c>
      <c r="F20" s="20" t="n">
        <v>5.31864498</v>
      </c>
      <c r="G20" s="18" t="n">
        <v>489.81485484</v>
      </c>
      <c r="H20" s="20" t="n">
        <v>2.05016012</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509.32475722</v>
      </c>
      <c r="F21" s="20" t="n">
        <v>5.04011381</v>
      </c>
      <c r="G21" s="18" t="n">
        <v>502.87736867</v>
      </c>
      <c r="H21" s="20" t="n">
        <v>2.71021525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461.19866483</v>
      </c>
      <c r="F22" s="20" t="n">
        <v>12.90173572</v>
      </c>
      <c r="G22" s="18" t="n">
        <v>471.53508466</v>
      </c>
      <c r="H22" s="20" t="n">
        <v>4.07272141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485.80760991</v>
      </c>
      <c r="F23" s="20" t="n">
        <v>6.06787249</v>
      </c>
      <c r="G23" s="18" t="n">
        <v>496.60535788</v>
      </c>
      <c r="H23" s="20" t="n">
        <v>5.4636781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487.15783405</v>
      </c>
      <c r="F24" s="20" t="n">
        <v>20.34832936</v>
      </c>
      <c r="G24" s="18" t="n">
        <v>533.01161913</v>
      </c>
      <c r="H24" s="20" t="n">
        <v>2.96570535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512.14363163</v>
      </c>
      <c r="F25" s="20" t="n">
        <v>12.05397871</v>
      </c>
      <c r="G25" s="18" t="n">
        <v>525.42562886</v>
      </c>
      <c r="H25" s="20" t="n">
        <v>3.86529176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475.85473121</v>
      </c>
      <c r="F26" s="20" t="n">
        <v>4.29651802</v>
      </c>
      <c r="G26" s="18" t="n">
        <v>484.68825258</v>
      </c>
      <c r="H26" s="20" t="n">
        <v>2.102857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478.44816417</v>
      </c>
      <c r="F27" s="20" t="n">
        <v>13.80770188</v>
      </c>
      <c r="G27" s="18" t="n">
        <v>485.81125858</v>
      </c>
      <c r="H27" s="20" t="n">
        <v>1.27529449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411.13782446</v>
      </c>
      <c r="F28" s="20" t="n">
        <v>3.12684962</v>
      </c>
      <c r="G28" s="18" t="n">
        <v>403.03616877</v>
      </c>
      <c r="H28" s="20" t="n">
        <v>3.96568267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499.2189913</v>
      </c>
      <c r="F29" s="20" t="n">
        <v>20.87953896</v>
      </c>
      <c r="G29" s="18" t="n">
        <v>516.07720536</v>
      </c>
      <c r="H29" s="20" t="n">
        <v>4.61139319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499.16218334</v>
      </c>
      <c r="F30" s="20" t="n">
        <v>9.73652536</v>
      </c>
      <c r="G30" s="18" t="n">
        <v>496.78732222</v>
      </c>
      <c r="H30" s="20" t="n">
        <v>2.93572577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496.35989231</v>
      </c>
      <c r="F31" s="20" t="n">
        <v>3.82983267</v>
      </c>
      <c r="G31" s="18" t="n">
        <v>504.83882055</v>
      </c>
      <c r="H31" s="20" t="n">
        <v>2.63961577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530.03426852</v>
      </c>
      <c r="F32" s="20" t="n">
        <v>12.33793467</v>
      </c>
      <c r="G32" s="18" t="n">
        <v>502.90465453</v>
      </c>
      <c r="H32" s="20" t="n">
        <v>2.51681593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494.69777872</v>
      </c>
      <c r="F33" s="20" t="n">
        <v>4.69668857</v>
      </c>
      <c r="G33" s="18" t="n">
        <v>488.16642255</v>
      </c>
      <c r="H33" s="20" t="n">
        <v>4.24657502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464.45189841</v>
      </c>
      <c r="F34" s="20" t="n">
        <v>20.9971233</v>
      </c>
      <c r="G34" s="18" t="n">
        <v>475.44602738</v>
      </c>
      <c r="H34" s="20" t="n">
        <v>2.63975242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506.75618487</v>
      </c>
      <c r="F35" s="20" t="n">
        <v>2.57350413</v>
      </c>
      <c r="G35" s="18" t="n">
        <v>514.71669947</v>
      </c>
      <c r="H35" s="20" t="n">
        <v>1.67145903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484.25987151</v>
      </c>
      <c r="F36" s="20" t="n">
        <v>2.78408095</v>
      </c>
      <c r="G36" s="18" t="n">
        <v>489.81167087</v>
      </c>
      <c r="H36" s="20" t="n">
        <v>4.55047258</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489.21396275</v>
      </c>
      <c r="F37" s="20" t="n">
        <v>5.19249684</v>
      </c>
      <c r="G37" s="18" t="n">
        <v>496.56244485</v>
      </c>
      <c r="H37" s="20" t="n">
        <v>3.84540222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518.48680756</v>
      </c>
      <c r="F38" s="20" t="n">
        <v>5.82412792</v>
      </c>
      <c r="G38" s="18" t="n">
        <v>522.18415081</v>
      </c>
      <c r="H38" s="20" t="n">
        <v>4.72798467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425.17515718</v>
      </c>
      <c r="F39" s="20" t="n">
        <v>4.77324319</v>
      </c>
      <c r="G39" s="18" t="n">
        <v>393.96674913</v>
      </c>
      <c r="H39" s="20" t="n">
        <v>7.30238158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490.42336634</v>
      </c>
      <c r="F40" s="20" t="n">
        <v>6.54346307</v>
      </c>
      <c r="G40" s="18" t="n">
        <v>494.91331956</v>
      </c>
      <c r="H40" s="20" t="n">
        <v>3.69162401</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469.87299812</v>
      </c>
      <c r="F41" s="20" t="n">
        <v>6.12547999</v>
      </c>
      <c r="G41" s="18" t="n">
        <v>470.52738138</v>
      </c>
      <c r="H41" s="20" t="n">
        <v>3.69049055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410.16719334</v>
      </c>
      <c r="F44" s="20" t="n">
        <v>6.16103347</v>
      </c>
      <c r="G44" s="18" t="n">
        <v>415.57371396</v>
      </c>
      <c r="H44" s="20" t="n">
        <v>4.20115713</v>
      </c>
      <c r="I44" s="18" t="s">
        <v>404</v>
      </c>
      <c r="J44" s="20" t="s">
        <v>404</v>
      </c>
      <c r="K44" s="18" t="s">
        <v>404</v>
      </c>
      <c r="L44" s="20" t="s">
        <v>404</v>
      </c>
      <c r="M44" s="18" t="s">
        <v>404</v>
      </c>
      <c r="N44" s="20" t="s">
        <v>404</v>
      </c>
      <c r="O44" s="18" t="s">
        <v>404</v>
      </c>
      <c r="P44" s="20" t="s">
        <v>404</v>
      </c>
      <c r="Q44" s="18" t="n">
        <v>373.05246534</v>
      </c>
      <c r="R44" s="20" t="n">
        <v>21.13056218</v>
      </c>
    </row>
    <row r="45" spans="1:18">
      <c r="A45" s="15" t="s">
        <v>442</v>
      </c>
      <c r="B45" s="17" t="n">
        <v>5519</v>
      </c>
      <c r="C45" s="18">
        <f>(0.0/B45*100)</f>
        <v/>
      </c>
      <c r="D45" s="19" t="n">
        <v>5519</v>
      </c>
      <c r="E45" s="18" t="n">
        <v>359.95123621</v>
      </c>
      <c r="F45" s="20" t="n">
        <v>6.19983416</v>
      </c>
      <c r="G45" s="18" t="n">
        <v>359.61513401</v>
      </c>
      <c r="H45" s="20" t="n">
        <v>3.59854075</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374.52250267</v>
      </c>
      <c r="F46" s="20" t="n">
        <v>4.39374741</v>
      </c>
      <c r="G46" s="18" t="n">
        <v>389.40397987</v>
      </c>
      <c r="H46" s="20" t="n">
        <v>4.57717237</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444.14679332</v>
      </c>
      <c r="F47" s="20" t="n">
        <v>9.54827976</v>
      </c>
      <c r="G47" s="18" t="n">
        <v>440.27705258</v>
      </c>
      <c r="H47" s="20" t="n">
        <v>5.68751091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530.90495717</v>
      </c>
      <c r="F48" s="20" t="n">
        <v>6.26137367</v>
      </c>
      <c r="G48" s="18" t="n">
        <v>532.30781712</v>
      </c>
      <c r="H48" s="20" t="n">
        <v>11.89071663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404.07695904</v>
      </c>
      <c r="F49" s="20" t="n">
        <v>5.70491564</v>
      </c>
      <c r="G49" s="18" t="n">
        <v>411.6500742</v>
      </c>
      <c r="H49" s="20" t="n">
        <v>3.82423608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380.86347424</v>
      </c>
      <c r="F50" s="20" t="n">
        <v>3.75632691</v>
      </c>
      <c r="G50" s="18" t="n">
        <v>401.30019285</v>
      </c>
      <c r="H50" s="20" t="n">
        <v>3.44217799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396.87583986</v>
      </c>
      <c r="F51" s="20" t="n">
        <v>9.887889729999999</v>
      </c>
      <c r="G51" s="18" t="n">
        <v>400.65518921</v>
      </c>
      <c r="H51" s="20" t="n">
        <v>2.60368974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468.05696183</v>
      </c>
      <c r="F52" s="20" t="n">
        <v>4.93403607</v>
      </c>
      <c r="G52" s="18" t="n">
        <v>460.13369314</v>
      </c>
      <c r="H52" s="20" t="n">
        <v>4.75407566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432.4272919</v>
      </c>
      <c r="F53" s="20" t="n">
        <v>1.76119366</v>
      </c>
      <c r="G53" s="18" t="n">
        <v>448.75199664</v>
      </c>
      <c r="H53" s="20" t="n">
        <v>3.28219393</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335.25944489</v>
      </c>
      <c r="F54" s="20" t="n">
        <v>4.63550827</v>
      </c>
      <c r="G54" s="18" t="n">
        <v>323.76891977</v>
      </c>
      <c r="H54" s="20" t="n">
        <v>3.51458268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390.61252115</v>
      </c>
      <c r="F55" s="20" t="n">
        <v>14.18244425</v>
      </c>
      <c r="G55" s="18" t="n">
        <v>405.21072809</v>
      </c>
      <c r="H55" s="20" t="n">
        <v>2.95999144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533.17430552</v>
      </c>
      <c r="F56" s="20" t="n">
        <v>8.899397779999999</v>
      </c>
      <c r="G56" s="18" t="n">
        <v>551.37638781</v>
      </c>
      <c r="H56" s="20" t="n">
        <v>3.61582852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374.17066286</v>
      </c>
      <c r="F57" s="20" t="n">
        <v>12.02763896</v>
      </c>
      <c r="G57" s="18" t="n">
        <v>388.48489822</v>
      </c>
      <c r="H57" s="20" t="n">
        <v>3.61083619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373.37368007</v>
      </c>
      <c r="F58" s="20" t="n">
        <v>5.13578497</v>
      </c>
      <c r="G58" s="18" t="n">
        <v>385.26448049</v>
      </c>
      <c r="H58" s="20" t="n">
        <v>3.95261593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371.95802306</v>
      </c>
      <c r="F59" s="20" t="n">
        <v>2.43327876</v>
      </c>
      <c r="G59" s="18" t="n">
        <v>350.98166963</v>
      </c>
      <c r="H59" s="20" t="n">
        <v>2.04387076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383.45243986</v>
      </c>
      <c r="F60" s="20" t="n">
        <v>6.92641625</v>
      </c>
      <c r="G60" s="18" t="n">
        <v>404.86780203</v>
      </c>
      <c r="H60" s="20" t="n">
        <v>4.93802726</v>
      </c>
      <c r="I60" s="18" t="s">
        <v>404</v>
      </c>
      <c r="J60" s="20" t="s">
        <v>404</v>
      </c>
      <c r="K60" s="18" t="s">
        <v>404</v>
      </c>
      <c r="L60" s="20" t="s">
        <v>404</v>
      </c>
      <c r="M60" s="18" t="s">
        <v>404</v>
      </c>
      <c r="N60" s="20" t="s">
        <v>404</v>
      </c>
      <c r="O60" s="18" t="s">
        <v>404</v>
      </c>
      <c r="P60" s="20" t="s">
        <v>404</v>
      </c>
      <c r="Q60" s="18" t="n">
        <v>336.91609381</v>
      </c>
      <c r="R60" s="20" t="n">
        <v>32.8851478</v>
      </c>
    </row>
    <row r="61" spans="1:18">
      <c r="A61" s="15" t="s">
        <v>458</v>
      </c>
      <c r="B61" s="17" t="n">
        <v>6525</v>
      </c>
      <c r="C61" s="18">
        <f>(0.0/B61*100)</f>
        <v/>
      </c>
      <c r="D61" s="19" t="n">
        <v>6525</v>
      </c>
      <c r="E61" s="18" t="n">
        <v>483.59655057</v>
      </c>
      <c r="F61" s="20" t="n">
        <v>8.904543990000001</v>
      </c>
      <c r="G61" s="18" t="n">
        <v>478.11937459</v>
      </c>
      <c r="H61" s="20" t="n">
        <v>2.46894132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555.57305165</v>
      </c>
      <c r="F62" s="20" t="n">
        <v>3.01944264</v>
      </c>
      <c r="G62" s="18" t="n">
        <v>541.7709476700001</v>
      </c>
      <c r="H62" s="20" t="n">
        <v>1.18793602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367.48108552</v>
      </c>
      <c r="F63" s="20" t="n">
        <v>2.45634534</v>
      </c>
      <c r="G63" s="18" t="n">
        <v>369.38124095</v>
      </c>
      <c r="H63" s="20" t="n">
        <v>1.68517712</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459.90518725</v>
      </c>
      <c r="F64" s="20" t="n">
        <v>2.20331361</v>
      </c>
      <c r="G64" s="18" t="n">
        <v>505.83271106</v>
      </c>
      <c r="H64" s="20" t="n">
        <v>2.80631709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420.80776793</v>
      </c>
      <c r="F65" s="20" t="n">
        <v>5.32295291</v>
      </c>
      <c r="G65" s="18" t="n">
        <v>419.24490135</v>
      </c>
      <c r="H65" s="20" t="n">
        <v>3.40517723</v>
      </c>
      <c r="I65" s="18" t="s">
        <v>404</v>
      </c>
      <c r="J65" s="20" t="s">
        <v>404</v>
      </c>
      <c r="K65" s="18" t="s">
        <v>404</v>
      </c>
      <c r="L65" s="20" t="s">
        <v>404</v>
      </c>
      <c r="M65" s="18" t="s">
        <v>404</v>
      </c>
      <c r="N65" s="20" t="s">
        <v>404</v>
      </c>
      <c r="O65" s="18" t="s">
        <v>404</v>
      </c>
      <c r="P65" s="20" t="s">
        <v>404</v>
      </c>
      <c r="Q65" s="18" t="n">
        <v>384.79354615</v>
      </c>
      <c r="R65" s="20" t="n">
        <v>12.82847011</v>
      </c>
    </row>
    <row r="66" spans="1:18">
      <c r="A66" s="15" t="s">
        <v>463</v>
      </c>
      <c r="B66" s="17" t="n">
        <v>5665</v>
      </c>
      <c r="C66" s="18">
        <f>(0.0/B66*100)</f>
        <v/>
      </c>
      <c r="D66" s="19" t="n">
        <v>5665</v>
      </c>
      <c r="E66" s="18" t="n">
        <v>413.92724626</v>
      </c>
      <c r="F66" s="20" t="n">
        <v>1.80993123</v>
      </c>
      <c r="G66" s="18" t="n">
        <v>431.11775956</v>
      </c>
      <c r="H66" s="20" t="n">
        <v>2.96997716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379.49418198</v>
      </c>
      <c r="F67" s="20" t="n">
        <v>8.24242003</v>
      </c>
      <c r="G67" s="18" t="n">
        <v>387.71948516</v>
      </c>
      <c r="H67" s="20" t="n">
        <v>2.9199021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373.56178109</v>
      </c>
      <c r="F68" s="20" t="n">
        <v>2.09165029</v>
      </c>
      <c r="G68" s="18" t="n">
        <v>420.22781117</v>
      </c>
      <c r="H68" s="20" t="n">
        <v>1.54605703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445.40122501</v>
      </c>
      <c r="F69" s="20" t="n">
        <v>4.37638333</v>
      </c>
      <c r="G69" s="18" t="n">
        <v>438.04205688</v>
      </c>
      <c r="H69" s="20" t="n">
        <v>9.793348200000001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472.13391694</v>
      </c>
      <c r="F70" s="20" t="n">
        <v>10.7182926</v>
      </c>
      <c r="G70" s="18" t="n">
        <v>495.0809782</v>
      </c>
      <c r="H70" s="20" t="n">
        <v>3.13523725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572.8946809399999</v>
      </c>
      <c r="F71" s="20" t="n">
        <v>3.82843771</v>
      </c>
      <c r="G71" s="18" t="n">
        <v>562.1622943</v>
      </c>
      <c r="H71" s="20" t="n">
        <v>1.59464614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545.1940022</v>
      </c>
      <c r="F72" s="20" t="n">
        <v>4.49270036</v>
      </c>
      <c r="G72" s="18" t="n">
        <v>535.47679592</v>
      </c>
      <c r="H72" s="20" t="n">
        <v>7.3119179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404.77508821</v>
      </c>
      <c r="F73" s="20" t="n">
        <v>7.7442346</v>
      </c>
      <c r="G73" s="18" t="n">
        <v>418.5216618</v>
      </c>
      <c r="H73" s="20" t="n">
        <v>3.29515108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399.66296381</v>
      </c>
      <c r="F74" s="20" t="n">
        <v>2.19314059</v>
      </c>
      <c r="G74" s="18" t="n">
        <v>426.91010489</v>
      </c>
      <c r="H74" s="20" t="n">
        <v>1.67400063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374.67846595</v>
      </c>
      <c r="F75" s="20" t="n">
        <v>9.24231007</v>
      </c>
      <c r="G75" s="18" t="n">
        <v>365.04529407</v>
      </c>
      <c r="H75" s="20" t="n">
        <v>4.41588118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395.2514097</v>
      </c>
      <c r="F76" s="20" t="n">
        <v>5.6888238</v>
      </c>
      <c r="G76" s="18" t="n">
        <v>447.26401353</v>
      </c>
      <c r="H76" s="20" t="n">
        <v>3.30085429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407.9884386</v>
      </c>
      <c r="F77" s="20" t="n">
        <v>4.25058904</v>
      </c>
      <c r="G77" s="18" t="n">
        <v>425.98947626</v>
      </c>
      <c r="H77" s="20" t="n">
        <v>4.09271169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501.590842</v>
      </c>
      <c r="F78" s="20" t="n">
        <v>6.00187342</v>
      </c>
      <c r="G78" s="18" t="n">
        <v>483.86942733</v>
      </c>
      <c r="H78" s="20" t="n">
        <v>7.89789997</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442.60882499</v>
      </c>
      <c r="F79" s="20" t="n">
        <v>13.36937999</v>
      </c>
      <c r="G79" s="18" t="n">
        <v>462.87711509</v>
      </c>
      <c r="H79" s="20" t="n">
        <v>10.00035547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446.05950596</v>
      </c>
      <c r="F80" s="20" t="n">
        <v>13.47424124</v>
      </c>
      <c r="G80" s="18" t="n">
        <v>461.8243585</v>
      </c>
      <c r="H80" s="20" t="n">
        <v>4.81014256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443.95119182</v>
      </c>
      <c r="F81" s="20" t="n">
        <v>3.55401309</v>
      </c>
      <c r="G81" s="18" t="n">
        <v>451.57479455</v>
      </c>
      <c r="H81" s="20" t="n">
        <v>8.720488939999999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493.85320991</v>
      </c>
      <c r="F7" s="20" t="n">
        <v>1.89184802</v>
      </c>
      <c r="G7" s="18" t="n">
        <v>499.78869176</v>
      </c>
      <c r="H7" s="20" t="n">
        <v>5.63066454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497.95434991</v>
      </c>
      <c r="F8" s="20" t="n">
        <v>3.55600309</v>
      </c>
      <c r="G8" s="18" t="n">
        <v>489.52138484</v>
      </c>
      <c r="H8" s="20" t="n">
        <v>11.03187481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508.88769433</v>
      </c>
      <c r="F9" s="20" t="n">
        <v>3.38206655</v>
      </c>
      <c r="G9" s="18" t="n">
        <v>511.00070661</v>
      </c>
      <c r="H9" s="20" t="n">
        <v>6.28821515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516.5182660299999</v>
      </c>
      <c r="F10" s="20" t="n">
        <v>2.52719288</v>
      </c>
      <c r="G10" s="18" t="n">
        <v>512.97389729</v>
      </c>
      <c r="H10" s="20" t="n">
        <v>23.95921326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425.91134029</v>
      </c>
      <c r="F11" s="20" t="n">
        <v>3.64567888</v>
      </c>
      <c r="G11" s="18" t="n">
        <v>412.71136217</v>
      </c>
      <c r="H11" s="20" t="n">
        <v>7.71396592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491.62025093</v>
      </c>
      <c r="F12" s="20" t="n">
        <v>2.66196267</v>
      </c>
      <c r="G12" s="18" t="n">
        <v>498.57063358</v>
      </c>
      <c r="H12" s="20" t="n">
        <v>9.430825649999999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507.25234118</v>
      </c>
      <c r="F13" s="20" t="n">
        <v>2.66561401</v>
      </c>
      <c r="G13" s="18" t="n">
        <v>531.6697261</v>
      </c>
      <c r="H13" s="20" t="n">
        <v>6.20468346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518.4350773899999</v>
      </c>
      <c r="F14" s="20" t="n">
        <v>2.34755411</v>
      </c>
      <c r="G14" s="18" t="n">
        <v>524.79084925</v>
      </c>
      <c r="H14" s="20" t="n">
        <v>4.59947848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511.84390916</v>
      </c>
      <c r="F15" s="20" t="n">
        <v>2.2896725</v>
      </c>
      <c r="G15" s="18" t="n">
        <v>473.64078586</v>
      </c>
      <c r="H15" s="20" t="n">
        <v>9.05909821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495.84331852</v>
      </c>
      <c r="F16" s="20" t="n">
        <v>2.34287941</v>
      </c>
      <c r="G16" s="18" t="n">
        <v>464.05728241</v>
      </c>
      <c r="H16" s="20" t="n">
        <v>28.76532069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507.22385113</v>
      </c>
      <c r="F17" s="20" t="n">
        <v>3.53753915</v>
      </c>
      <c r="G17" s="18" t="n">
        <v>478.91787862</v>
      </c>
      <c r="H17" s="20" t="n">
        <v>13.7838948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454.05485937</v>
      </c>
      <c r="F18" s="20" t="n">
        <v>4.17011624</v>
      </c>
      <c r="G18" s="18" t="n">
        <v>450.4429547</v>
      </c>
      <c r="H18" s="20" t="n">
        <v>11.74053187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477.87632885</v>
      </c>
      <c r="F19" s="20" t="n">
        <v>2.91540778</v>
      </c>
      <c r="G19" s="18" t="n">
        <v>461.24557993</v>
      </c>
      <c r="H19" s="20" t="n">
        <v>19.21164194</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488.02119622</v>
      </c>
      <c r="F20" s="20" t="n">
        <v>2.01656898</v>
      </c>
      <c r="G20" s="18" t="n">
        <v>493.66757046</v>
      </c>
      <c r="H20" s="20" t="n">
        <v>8.57968911</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505.640537</v>
      </c>
      <c r="F21" s="20" t="n">
        <v>2.00073076</v>
      </c>
      <c r="G21" s="18" t="n">
        <v>483.57443436</v>
      </c>
      <c r="H21" s="20" t="n">
        <v>19.71636512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470.37516264</v>
      </c>
      <c r="F22" s="20" t="n">
        <v>4.74186649</v>
      </c>
      <c r="G22" s="18" t="n">
        <v>466.05442667</v>
      </c>
      <c r="H22" s="20" t="n">
        <v>12.12321763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489.79438014</v>
      </c>
      <c r="F23" s="20" t="n">
        <v>4.82762692</v>
      </c>
      <c r="G23" s="18" t="n">
        <v>496.2706765</v>
      </c>
      <c r="H23" s="20" t="n">
        <v>6.29816603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530.0969103</v>
      </c>
      <c r="F24" s="20" t="n">
        <v>3.56782772</v>
      </c>
      <c r="G24" s="18" t="n">
        <v>554.58229039</v>
      </c>
      <c r="H24" s="20" t="n">
        <v>15.49207763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526.0927658099999</v>
      </c>
      <c r="F25" s="20" t="n">
        <v>3.69061551</v>
      </c>
      <c r="G25" s="18" t="n">
        <v>507.74637037</v>
      </c>
      <c r="H25" s="20" t="n">
        <v>15.70989493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479.46098948</v>
      </c>
      <c r="F26" s="20" t="n">
        <v>2.40474132</v>
      </c>
      <c r="G26" s="18" t="n">
        <v>493.593641</v>
      </c>
      <c r="H26" s="20" t="n">
        <v>4.01645798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483.14376406</v>
      </c>
      <c r="F27" s="20" t="n">
        <v>1.31956133</v>
      </c>
      <c r="G27" s="18" t="n">
        <v>504.38380918</v>
      </c>
      <c r="H27" s="20" t="n">
        <v>3.25984195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409.60092073</v>
      </c>
      <c r="F28" s="20" t="n">
        <v>2.27428439</v>
      </c>
      <c r="G28" s="18" t="n">
        <v>391.79506353</v>
      </c>
      <c r="H28" s="20" t="n">
        <v>8.649870140000001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522.8199587300001</v>
      </c>
      <c r="F29" s="20" t="n">
        <v>5.4528005</v>
      </c>
      <c r="G29" s="18" t="n">
        <v>487.11147662</v>
      </c>
      <c r="H29" s="20" t="n">
        <v>11.71534232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499.13280105</v>
      </c>
      <c r="F30" s="20" t="n">
        <v>2.95351541</v>
      </c>
      <c r="G30" s="18" t="n">
        <v>485.74860319</v>
      </c>
      <c r="H30" s="20" t="n">
        <v>9.80509513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501.4825505</v>
      </c>
      <c r="F31" s="20" t="n">
        <v>2.17837627</v>
      </c>
      <c r="G31" s="18" t="n">
        <v>512.8006156</v>
      </c>
      <c r="H31" s="20" t="n">
        <v>10.43720345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503.68092069</v>
      </c>
      <c r="F32" s="20" t="n">
        <v>2.68099544</v>
      </c>
      <c r="G32" s="18" t="n">
        <v>507.93621378</v>
      </c>
      <c r="H32" s="20" t="n">
        <v>6.88547728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490.53593743</v>
      </c>
      <c r="F33" s="20" t="n">
        <v>2.62884759</v>
      </c>
      <c r="G33" s="18" t="n">
        <v>500.95522315</v>
      </c>
      <c r="H33" s="20" t="n">
        <v>14.73171129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476.07429629</v>
      </c>
      <c r="F34" s="20" t="n">
        <v>2.92747121</v>
      </c>
      <c r="G34" s="18" t="n">
        <v>467.48121376</v>
      </c>
      <c r="H34" s="20" t="n">
        <v>13.3340202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512.63458146</v>
      </c>
      <c r="F35" s="20" t="n">
        <v>1.41924928</v>
      </c>
      <c r="G35" s="18" t="n">
        <v>508.02760853</v>
      </c>
      <c r="H35" s="20" t="n">
        <v>3.57770588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485.69040306</v>
      </c>
      <c r="F36" s="20" t="n">
        <v>2.21794614</v>
      </c>
      <c r="G36" s="18" t="n">
        <v>503.2540691</v>
      </c>
      <c r="H36" s="20" t="n">
        <v>31.93824491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494.19013052</v>
      </c>
      <c r="F37" s="20" t="n">
        <v>3.36222785</v>
      </c>
      <c r="G37" s="18" t="n">
        <v>490.55738014</v>
      </c>
      <c r="H37" s="20" t="n">
        <v>9.77899423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520.6186404600001</v>
      </c>
      <c r="F38" s="20" t="n">
        <v>3.51884217</v>
      </c>
      <c r="G38" s="18" t="n">
        <v>523.90332373</v>
      </c>
      <c r="H38" s="20" t="n">
        <v>20.52999006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421.02742906</v>
      </c>
      <c r="F39" s="20" t="n">
        <v>4.17714669</v>
      </c>
      <c r="G39" s="18" t="n">
        <v>395.95435613</v>
      </c>
      <c r="H39" s="20" t="n">
        <v>15.32758418</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493.56605583</v>
      </c>
      <c r="F40" s="20" t="n">
        <v>3.60418824</v>
      </c>
      <c r="G40" s="18" t="n">
        <v>493.68218419</v>
      </c>
      <c r="H40" s="20" t="n">
        <v>10.69242173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469.76018205</v>
      </c>
      <c r="F41" s="20" t="n">
        <v>3.23000782</v>
      </c>
      <c r="G41" s="18" t="n">
        <v>479.1207538</v>
      </c>
      <c r="H41" s="20" t="n">
        <v>14.88691449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412.56361344</v>
      </c>
      <c r="F44" s="20" t="n">
        <v>3.62787656</v>
      </c>
      <c r="G44" s="18" t="n">
        <v>422.31775573</v>
      </c>
      <c r="H44" s="20" t="n">
        <v>8.65431703</v>
      </c>
      <c r="I44" s="18" t="s">
        <v>404</v>
      </c>
      <c r="J44" s="20" t="s">
        <v>404</v>
      </c>
      <c r="K44" s="18" t="s">
        <v>404</v>
      </c>
      <c r="L44" s="20" t="s">
        <v>404</v>
      </c>
      <c r="M44" s="18" t="s">
        <v>404</v>
      </c>
      <c r="N44" s="20" t="s">
        <v>404</v>
      </c>
      <c r="O44" s="18" t="s">
        <v>404</v>
      </c>
      <c r="P44" s="20" t="s">
        <v>404</v>
      </c>
      <c r="Q44" s="18" t="n">
        <v>373.05246534</v>
      </c>
      <c r="R44" s="20" t="n">
        <v>21.13056218</v>
      </c>
    </row>
    <row r="45" spans="1:18">
      <c r="A45" s="15" t="s">
        <v>442</v>
      </c>
      <c r="B45" s="17" t="n">
        <v>5519</v>
      </c>
      <c r="C45" s="18">
        <f>(0.0/B45*100)</f>
        <v/>
      </c>
      <c r="D45" s="19" t="n">
        <v>5519</v>
      </c>
      <c r="E45" s="18" t="n">
        <v>359.67597625</v>
      </c>
      <c r="F45" s="20" t="n">
        <v>2.99921612</v>
      </c>
      <c r="G45" s="18" t="n">
        <v>359.94522184</v>
      </c>
      <c r="H45" s="20" t="n">
        <v>15.69280468</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380.93915287</v>
      </c>
      <c r="F46" s="20" t="n">
        <v>3.7537598</v>
      </c>
      <c r="G46" s="18" t="n">
        <v>381.67529976</v>
      </c>
      <c r="H46" s="20" t="n">
        <v>8.765348100000001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450.98235244</v>
      </c>
      <c r="F47" s="20" t="n">
        <v>4.59842584</v>
      </c>
      <c r="G47" s="18" t="n">
        <v>411.28489756</v>
      </c>
      <c r="H47" s="20" t="n">
        <v>7.39886127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531.79947699</v>
      </c>
      <c r="F48" s="20" t="n">
        <v>5.17362024</v>
      </c>
      <c r="G48" s="18" t="n">
        <v>522.747353</v>
      </c>
      <c r="H48" s="20" t="n">
        <v>24.00747752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409.27959149</v>
      </c>
      <c r="F49" s="20" t="n">
        <v>3.33401696</v>
      </c>
      <c r="G49" s="18" t="n">
        <v>403.21338013</v>
      </c>
      <c r="H49" s="20" t="n">
        <v>12.53113513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388.82732938</v>
      </c>
      <c r="F50" s="20" t="n">
        <v>2.66140566</v>
      </c>
      <c r="G50" s="18" t="n">
        <v>414.15741748</v>
      </c>
      <c r="H50" s="20" t="n">
        <v>12.99782439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402.13903581</v>
      </c>
      <c r="F51" s="20" t="n">
        <v>2.87304355</v>
      </c>
      <c r="G51" s="18" t="n">
        <v>392.12555855</v>
      </c>
      <c r="H51" s="20" t="n">
        <v>5.92638992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467.64853557</v>
      </c>
      <c r="F52" s="20" t="n">
        <v>3.68650916</v>
      </c>
      <c r="G52" s="18" t="n">
        <v>453.72244653</v>
      </c>
      <c r="H52" s="20" t="n">
        <v>6.5588484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435.32154645</v>
      </c>
      <c r="F53" s="20" t="n">
        <v>1.78097786</v>
      </c>
      <c r="G53" s="18" t="n">
        <v>471.87240246</v>
      </c>
      <c r="H53" s="20" t="n">
        <v>5.13571397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328.22417343</v>
      </c>
      <c r="F54" s="20" t="n">
        <v>3.05130003</v>
      </c>
      <c r="G54" s="18" t="n">
        <v>324.63712844</v>
      </c>
      <c r="H54" s="20" t="n">
        <v>10.57739671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398.29723607</v>
      </c>
      <c r="F55" s="20" t="n">
        <v>3.42904176</v>
      </c>
      <c r="G55" s="18" t="n">
        <v>442.00044073</v>
      </c>
      <c r="H55" s="20" t="n">
        <v>7.5099048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565.00969057</v>
      </c>
      <c r="F56" s="20" t="n">
        <v>5.35871344</v>
      </c>
      <c r="G56" s="18" t="n">
        <v>535.45667886</v>
      </c>
      <c r="H56" s="20" t="n">
        <v>5.2039414</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399.62174107</v>
      </c>
      <c r="F57" s="20" t="n">
        <v>6.87009168</v>
      </c>
      <c r="G57" s="18" t="n">
        <v>379.5735987</v>
      </c>
      <c r="H57" s="20" t="n">
        <v>4.19326304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378.83739753</v>
      </c>
      <c r="F58" s="20" t="n">
        <v>2.76478036</v>
      </c>
      <c r="G58" s="18" t="n">
        <v>408.82107926</v>
      </c>
      <c r="H58" s="20" t="n">
        <v>14.12705203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361.07025376</v>
      </c>
      <c r="F59" s="20" t="n">
        <v>1.83162511</v>
      </c>
      <c r="G59" s="18" t="n">
        <v>365.83273862</v>
      </c>
      <c r="H59" s="20" t="n">
        <v>6.5856926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393.21703398</v>
      </c>
      <c r="F60" s="20" t="n">
        <v>5.18045581</v>
      </c>
      <c r="G60" s="18" t="n">
        <v>411.65294855</v>
      </c>
      <c r="H60" s="20" t="n">
        <v>7.403886</v>
      </c>
      <c r="I60" s="18" t="s">
        <v>404</v>
      </c>
      <c r="J60" s="20" t="s">
        <v>404</v>
      </c>
      <c r="K60" s="18" t="s">
        <v>404</v>
      </c>
      <c r="L60" s="20" t="s">
        <v>404</v>
      </c>
      <c r="M60" s="18" t="s">
        <v>404</v>
      </c>
      <c r="N60" s="20" t="s">
        <v>404</v>
      </c>
      <c r="O60" s="18" t="s">
        <v>404</v>
      </c>
      <c r="P60" s="20" t="s">
        <v>404</v>
      </c>
      <c r="Q60" s="18" t="n">
        <v>336.91609381</v>
      </c>
      <c r="R60" s="20" t="n">
        <v>32.8851478</v>
      </c>
    </row>
    <row r="61" spans="1:18">
      <c r="A61" s="15" t="s">
        <v>458</v>
      </c>
      <c r="B61" s="17" t="n">
        <v>6525</v>
      </c>
      <c r="C61" s="18">
        <f>(0.0/B61*100)</f>
        <v/>
      </c>
      <c r="D61" s="19" t="n">
        <v>6525</v>
      </c>
      <c r="E61" s="18" t="n">
        <v>477.26847447</v>
      </c>
      <c r="F61" s="20" t="n">
        <v>2.36446601</v>
      </c>
      <c r="G61" s="18" t="n">
        <v>500.28002697</v>
      </c>
      <c r="H61" s="20" t="n">
        <v>11.13915717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536.40679326</v>
      </c>
      <c r="F62" s="20" t="n">
        <v>1.83795542</v>
      </c>
      <c r="G62" s="18" t="n">
        <v>551.01533217</v>
      </c>
      <c r="H62" s="20" t="n">
        <v>1.70708823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361.76742948</v>
      </c>
      <c r="F63" s="20" t="n">
        <v>2.54653565</v>
      </c>
      <c r="G63" s="18" t="n">
        <v>374.23323287</v>
      </c>
      <c r="H63" s="20" t="n">
        <v>1.84235717</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479.93029438</v>
      </c>
      <c r="F64" s="20" t="n">
        <v>1.71847568</v>
      </c>
      <c r="G64" s="18" t="n">
        <v>308.33414348</v>
      </c>
      <c r="H64" s="20" t="n">
        <v>23.36240314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420.61947604</v>
      </c>
      <c r="F65" s="20" t="n">
        <v>2.81641296</v>
      </c>
      <c r="G65" s="18" t="n">
        <v>415.42165594</v>
      </c>
      <c r="H65" s="20" t="n">
        <v>7.95453111</v>
      </c>
      <c r="I65" s="18" t="s">
        <v>404</v>
      </c>
      <c r="J65" s="20" t="s">
        <v>404</v>
      </c>
      <c r="K65" s="18" t="s">
        <v>404</v>
      </c>
      <c r="L65" s="20" t="s">
        <v>404</v>
      </c>
      <c r="M65" s="18" t="s">
        <v>404</v>
      </c>
      <c r="N65" s="20" t="s">
        <v>404</v>
      </c>
      <c r="O65" s="18" t="s">
        <v>404</v>
      </c>
      <c r="P65" s="20" t="s">
        <v>404</v>
      </c>
      <c r="Q65" s="18" t="n">
        <v>384.79354615</v>
      </c>
      <c r="R65" s="20" t="n">
        <v>12.82847011</v>
      </c>
    </row>
    <row r="66" spans="1:18">
      <c r="A66" s="15" t="s">
        <v>463</v>
      </c>
      <c r="B66" s="17" t="n">
        <v>5665</v>
      </c>
      <c r="C66" s="18">
        <f>(0.0/B66*100)</f>
        <v/>
      </c>
      <c r="D66" s="19" t="n">
        <v>5665</v>
      </c>
      <c r="E66" s="18" t="n">
        <v>416.95284181</v>
      </c>
      <c r="F66" s="20" t="n">
        <v>1.48285348</v>
      </c>
      <c r="G66" s="18" t="n">
        <v>439.98184792</v>
      </c>
      <c r="H66" s="20" t="n">
        <v>6.69551614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385.18820084</v>
      </c>
      <c r="F67" s="20" t="n">
        <v>3.83103344</v>
      </c>
      <c r="G67" s="18" t="n">
        <v>389.35168207</v>
      </c>
      <c r="H67" s="20" t="n">
        <v>4.80957817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400.10307551</v>
      </c>
      <c r="F68" s="20" t="n">
        <v>1.30695071</v>
      </c>
      <c r="G68" s="18" t="n">
        <v>431.70977638</v>
      </c>
      <c r="H68" s="20" t="n">
        <v>3.39947957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442.22802771</v>
      </c>
      <c r="F69" s="20" t="n">
        <v>3.8857747</v>
      </c>
      <c r="G69" s="18" t="n">
        <v>456.48910471</v>
      </c>
      <c r="H69" s="20" t="n">
        <v>10.39518271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493.42735839</v>
      </c>
      <c r="F70" s="20" t="n">
        <v>3.28788643</v>
      </c>
      <c r="G70" s="18" t="n">
        <v>508.47049952</v>
      </c>
      <c r="H70" s="20" t="n">
        <v>17.09000325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562.03312266</v>
      </c>
      <c r="F71" s="20" t="n">
        <v>1.45313425</v>
      </c>
      <c r="G71" s="18" t="n">
        <v>614.7061601299999</v>
      </c>
      <c r="H71" s="20" t="n">
        <v>7.51753113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541.90347465</v>
      </c>
      <c r="F72" s="20" t="n">
        <v>3.81934541</v>
      </c>
      <c r="G72" s="18" t="n">
        <v>544.08247876</v>
      </c>
      <c r="H72" s="20" t="n">
        <v>10.555592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413.08596249</v>
      </c>
      <c r="F73" s="20" t="n">
        <v>5.85108419</v>
      </c>
      <c r="G73" s="18" t="n">
        <v>417.0964609</v>
      </c>
      <c r="H73" s="20" t="n">
        <v>3.93561277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415.42873431</v>
      </c>
      <c r="F74" s="20" t="n">
        <v>1.38701009</v>
      </c>
      <c r="G74" s="18" t="n">
        <v>413.91845881</v>
      </c>
      <c r="H74" s="20" t="n">
        <v>5.70603917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368.31037011</v>
      </c>
      <c r="F75" s="20" t="n">
        <v>3.61881598</v>
      </c>
      <c r="G75" s="18" t="n">
        <v>314.74495306</v>
      </c>
      <c r="H75" s="20" t="n">
        <v>22.38224705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422.76511586</v>
      </c>
      <c r="F76" s="20" t="n">
        <v>3.0108311</v>
      </c>
      <c r="G76" s="18" t="n">
        <v>459.56654944</v>
      </c>
      <c r="H76" s="20" t="n">
        <v>8.254694089999999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418.84409815</v>
      </c>
      <c r="F77" s="20" t="n">
        <v>2.6375546</v>
      </c>
      <c r="G77" s="18" t="n">
        <v>400.187648</v>
      </c>
      <c r="H77" s="20" t="n">
        <v>13.71356481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494.51831162</v>
      </c>
      <c r="F78" s="20" t="n">
        <v>4.45771317</v>
      </c>
      <c r="G78" s="18" t="s">
        <v>404</v>
      </c>
      <c r="H78" s="20" t="s">
        <v>404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452.63549416</v>
      </c>
      <c r="F79" s="20" t="n">
        <v>8.038998830000001</v>
      </c>
      <c r="G79" s="18" t="n">
        <v>487.34814078</v>
      </c>
      <c r="H79" s="20" t="n">
        <v>14.57235233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460.3458704</v>
      </c>
      <c r="F80" s="20" t="n">
        <v>4.14315034</v>
      </c>
      <c r="G80" s="18" t="n">
        <v>448.72564305</v>
      </c>
      <c r="H80" s="20" t="n">
        <v>27.29268036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446.22870888</v>
      </c>
      <c r="F81" s="20" t="n">
        <v>3.41552805</v>
      </c>
      <c r="G81" s="18" t="n">
        <v>443.46529875</v>
      </c>
      <c r="H81" s="20" t="n">
        <v>16.73007058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493.79106564</v>
      </c>
      <c r="F7" s="20" t="n">
        <v>1.78306589</v>
      </c>
      <c r="G7" s="18" t="n">
        <v>524.3753899</v>
      </c>
      <c r="H7" s="20" t="n">
        <v>13.57120871</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496.37496285</v>
      </c>
      <c r="F8" s="20" t="n">
        <v>2.8852015</v>
      </c>
      <c r="G8" s="18" t="n">
        <v>538.21293567</v>
      </c>
      <c r="H8" s="20" t="n">
        <v>32.90803485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513.36492259</v>
      </c>
      <c r="F9" s="20" t="n">
        <v>2.94303845</v>
      </c>
      <c r="G9" s="18" t="n">
        <v>499.67180076</v>
      </c>
      <c r="H9" s="20" t="n">
        <v>7.08989038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515.6209173</v>
      </c>
      <c r="F10" s="20" t="n">
        <v>2.53956928</v>
      </c>
      <c r="G10" s="18" t="n">
        <v>529.64231201</v>
      </c>
      <c r="H10" s="20" t="n">
        <v>9.681337729999999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417.76778733</v>
      </c>
      <c r="F11" s="20" t="n">
        <v>3.89884786</v>
      </c>
      <c r="G11" s="18" t="n">
        <v>432.53129708</v>
      </c>
      <c r="H11" s="20" t="n">
        <v>6.65509693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492.37852626</v>
      </c>
      <c r="F12" s="20" t="n">
        <v>2.41839079</v>
      </c>
      <c r="G12" s="18" t="n">
        <v>503.47479046</v>
      </c>
      <c r="H12" s="20" t="n">
        <v>8.08827449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510.76387622</v>
      </c>
      <c r="F13" s="20" t="n">
        <v>2.49633977</v>
      </c>
      <c r="G13" s="18" t="n">
        <v>504.98518337</v>
      </c>
      <c r="H13" s="20" t="n">
        <v>9.41467067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521.7270823</v>
      </c>
      <c r="F14" s="20" t="n">
        <v>2.11755592</v>
      </c>
      <c r="G14" s="18" t="n">
        <v>494.03764132</v>
      </c>
      <c r="H14" s="20" t="n">
        <v>9.41468572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510.99433229</v>
      </c>
      <c r="F15" s="20" t="n">
        <v>2.33134939</v>
      </c>
      <c r="G15" s="18" t="n">
        <v>519.53121011</v>
      </c>
      <c r="H15" s="20" t="n">
        <v>14.59238232</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495.0612516</v>
      </c>
      <c r="F16" s="20" t="n">
        <v>2.34595418</v>
      </c>
      <c r="G16" s="18" t="s">
        <v>404</v>
      </c>
      <c r="H16" s="20" t="s">
        <v>404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504.59872156</v>
      </c>
      <c r="F17" s="20" t="n">
        <v>3.39082647</v>
      </c>
      <c r="G17" s="18" t="n">
        <v>524.52940803</v>
      </c>
      <c r="H17" s="20" t="n">
        <v>29.05096948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452.54153504</v>
      </c>
      <c r="F18" s="20" t="n">
        <v>3.84956731</v>
      </c>
      <c r="G18" s="18" t="n">
        <v>508.96450824</v>
      </c>
      <c r="H18" s="20" t="n">
        <v>14.95591902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488.28986692</v>
      </c>
      <c r="F19" s="20" t="n">
        <v>4.65675077</v>
      </c>
      <c r="G19" s="18" t="n">
        <v>455.88147314</v>
      </c>
      <c r="H19" s="20" t="n">
        <v>7.62665247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488.02671055</v>
      </c>
      <c r="F20" s="20" t="n">
        <v>1.98213603</v>
      </c>
      <c r="G20" s="18" t="n">
        <v>505.25702893</v>
      </c>
      <c r="H20" s="20" t="n">
        <v>18.87684899</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512.65198951</v>
      </c>
      <c r="F21" s="20" t="n">
        <v>5.83722573</v>
      </c>
      <c r="G21" s="18" t="n">
        <v>502.42375292</v>
      </c>
      <c r="H21" s="20" t="n">
        <v>2.61043729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474.06824797</v>
      </c>
      <c r="F22" s="20" t="n">
        <v>4.27998098</v>
      </c>
      <c r="G22" s="18" t="n">
        <v>426.39337483</v>
      </c>
      <c r="H22" s="20" t="n">
        <v>16.52983764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493.51695032</v>
      </c>
      <c r="F23" s="20" t="n">
        <v>5.10037122</v>
      </c>
      <c r="G23" s="18" t="n">
        <v>490.40905938</v>
      </c>
      <c r="H23" s="20" t="n">
        <v>7.27117076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531.73317057</v>
      </c>
      <c r="F24" s="20" t="n">
        <v>3.14382624</v>
      </c>
      <c r="G24" s="18" t="n">
        <v>552.35703853</v>
      </c>
      <c r="H24" s="20" t="n">
        <v>18.18699702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525.13362389</v>
      </c>
      <c r="F25" s="20" t="n">
        <v>3.78591598</v>
      </c>
      <c r="G25" s="18" t="n">
        <v>506.06919526</v>
      </c>
      <c r="H25" s="20" t="n">
        <v>28.13818898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480.81458782</v>
      </c>
      <c r="F26" s="20" t="n">
        <v>2.41291538</v>
      </c>
      <c r="G26" s="18" t="n">
        <v>486.61064392</v>
      </c>
      <c r="H26" s="20" t="n">
        <v>3.57062484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483.64893068</v>
      </c>
      <c r="F27" s="20" t="n">
        <v>1.29633386</v>
      </c>
      <c r="G27" s="18" t="n">
        <v>523.50637451</v>
      </c>
      <c r="H27" s="20" t="n">
        <v>5.09888372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407.99320219</v>
      </c>
      <c r="F28" s="20" t="n">
        <v>2.86557666</v>
      </c>
      <c r="G28" s="18" t="n">
        <v>408.10897332</v>
      </c>
      <c r="H28" s="20" t="n">
        <v>5.70745226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514.75819609</v>
      </c>
      <c r="F29" s="20" t="n">
        <v>4.70063936</v>
      </c>
      <c r="G29" s="18" t="n">
        <v>512.81513261</v>
      </c>
      <c r="H29" s="20" t="n">
        <v>15.55914651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491.90249427</v>
      </c>
      <c r="F30" s="20" t="n">
        <v>2.99183906</v>
      </c>
      <c r="G30" s="18" t="n">
        <v>525.73796197</v>
      </c>
      <c r="H30" s="20" t="n">
        <v>8.04663654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501.36705885</v>
      </c>
      <c r="F31" s="20" t="n">
        <v>2.23372284</v>
      </c>
      <c r="G31" s="18" t="n">
        <v>514.83739244</v>
      </c>
      <c r="H31" s="20" t="n">
        <v>22.23943677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505.06209834</v>
      </c>
      <c r="F32" s="20" t="n">
        <v>2.50766907</v>
      </c>
      <c r="G32" s="18" t="n">
        <v>494.48119849</v>
      </c>
      <c r="H32" s="20" t="n">
        <v>8.724250919999999</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482.89904674</v>
      </c>
      <c r="F33" s="20" t="n">
        <v>4.9884468</v>
      </c>
      <c r="G33" s="18" t="n">
        <v>497.27689019</v>
      </c>
      <c r="H33" s="20" t="n">
        <v>3.78380817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475.70794297</v>
      </c>
      <c r="F34" s="20" t="n">
        <v>2.78737012</v>
      </c>
      <c r="G34" s="18" t="n">
        <v>465.57574673</v>
      </c>
      <c r="H34" s="20" t="n">
        <v>22.84446733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509.45856205</v>
      </c>
      <c r="F35" s="20" t="n">
        <v>1.36058087</v>
      </c>
      <c r="G35" s="18" t="n">
        <v>528.54569011</v>
      </c>
      <c r="H35" s="20" t="n">
        <v>4.09137158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488.16611579</v>
      </c>
      <c r="F36" s="20" t="n">
        <v>2.8427119</v>
      </c>
      <c r="G36" s="18" t="n">
        <v>479.43915908</v>
      </c>
      <c r="H36" s="20" t="n">
        <v>4.4265493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493.56981858</v>
      </c>
      <c r="F37" s="20" t="n">
        <v>3.36910513</v>
      </c>
      <c r="G37" s="18" t="n">
        <v>501.5371035</v>
      </c>
      <c r="H37" s="20" t="n">
        <v>13.75412939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528.81996068</v>
      </c>
      <c r="F38" s="20" t="n">
        <v>4.12088895</v>
      </c>
      <c r="G38" s="18" t="n">
        <v>506.94581375</v>
      </c>
      <c r="H38" s="20" t="n">
        <v>5.64389181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419.34206908</v>
      </c>
      <c r="F39" s="20" t="n">
        <v>7.30744223</v>
      </c>
      <c r="G39" s="18" t="n">
        <v>421.34882641</v>
      </c>
      <c r="H39" s="20" t="n">
        <v>5.34831256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496.2429516</v>
      </c>
      <c r="F40" s="20" t="n">
        <v>4.38575632</v>
      </c>
      <c r="G40" s="18" t="n">
        <v>488.43272041</v>
      </c>
      <c r="H40" s="20" t="n">
        <v>4.94035335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470.10084502</v>
      </c>
      <c r="F41" s="20" t="n">
        <v>3.70018329</v>
      </c>
      <c r="G41" s="18" t="n">
        <v>470.60263644</v>
      </c>
      <c r="H41" s="20" t="n">
        <v>5.37099241</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413.99005868</v>
      </c>
      <c r="F44" s="20" t="n">
        <v>3.9359285</v>
      </c>
      <c r="G44" s="18" t="n">
        <v>413.11842943</v>
      </c>
      <c r="H44" s="20" t="n">
        <v>7.96062891</v>
      </c>
      <c r="I44" s="18" t="s">
        <v>404</v>
      </c>
      <c r="J44" s="20" t="s">
        <v>404</v>
      </c>
      <c r="K44" s="18" t="s">
        <v>404</v>
      </c>
      <c r="L44" s="20" t="s">
        <v>404</v>
      </c>
      <c r="M44" s="18" t="s">
        <v>404</v>
      </c>
      <c r="N44" s="20" t="s">
        <v>404</v>
      </c>
      <c r="O44" s="18" t="s">
        <v>404</v>
      </c>
      <c r="P44" s="20" t="s">
        <v>404</v>
      </c>
      <c r="Q44" s="18" t="n">
        <v>373.05246534</v>
      </c>
      <c r="R44" s="20" t="n">
        <v>21.13056218</v>
      </c>
    </row>
    <row r="45" spans="1:18">
      <c r="A45" s="15" t="s">
        <v>442</v>
      </c>
      <c r="B45" s="17" t="n">
        <v>5519</v>
      </c>
      <c r="C45" s="18">
        <f>(0.0/B45*100)</f>
        <v/>
      </c>
      <c r="D45" s="19" t="n">
        <v>5519</v>
      </c>
      <c r="E45" s="18" t="n">
        <v>361.2620604</v>
      </c>
      <c r="F45" s="20" t="n">
        <v>3.21277245</v>
      </c>
      <c r="G45" s="18" t="n">
        <v>349.39209592</v>
      </c>
      <c r="H45" s="20" t="n">
        <v>9.597713990000001</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377.6427214</v>
      </c>
      <c r="F46" s="20" t="n">
        <v>3.60772544</v>
      </c>
      <c r="G46" s="18" t="n">
        <v>387.70365624</v>
      </c>
      <c r="H46" s="20" t="n">
        <v>6.42289338</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444.88587081</v>
      </c>
      <c r="F47" s="20" t="n">
        <v>4.21610508</v>
      </c>
      <c r="G47" s="18" t="n">
        <v>419.96528018</v>
      </c>
      <c r="H47" s="20" t="n">
        <v>15.44745347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538.12341809</v>
      </c>
      <c r="F48" s="20" t="n">
        <v>6.77878779</v>
      </c>
      <c r="G48" s="18" t="n">
        <v>516.4006631</v>
      </c>
      <c r="H48" s="20" t="n">
        <v>8.724306950000001</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410.98909546</v>
      </c>
      <c r="F49" s="20" t="n">
        <v>3.4854615</v>
      </c>
      <c r="G49" s="18" t="n">
        <v>399.11753503</v>
      </c>
      <c r="H49" s="20" t="n">
        <v>7.61762388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401.53841778</v>
      </c>
      <c r="F50" s="20" t="n">
        <v>3.84541203</v>
      </c>
      <c r="G50" s="18" t="n">
        <v>379.08218836</v>
      </c>
      <c r="H50" s="20" t="n">
        <v>3.9286637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400.29677443</v>
      </c>
      <c r="F51" s="20" t="n">
        <v>2.57730122</v>
      </c>
      <c r="G51" s="18" t="n">
        <v>399.38147751</v>
      </c>
      <c r="H51" s="20" t="n">
        <v>9.088645919999999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467.76784447</v>
      </c>
      <c r="F52" s="20" t="n">
        <v>3.57003387</v>
      </c>
      <c r="G52" s="18" t="n">
        <v>456.8579082</v>
      </c>
      <c r="H52" s="20" t="n">
        <v>6.78056361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432.93061449</v>
      </c>
      <c r="F53" s="20" t="n">
        <v>1.71418235</v>
      </c>
      <c r="G53" s="18" t="n">
        <v>479.45046374</v>
      </c>
      <c r="H53" s="20" t="n">
        <v>3.91189249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321.09877113</v>
      </c>
      <c r="F54" s="20" t="n">
        <v>3.9169415</v>
      </c>
      <c r="G54" s="18" t="n">
        <v>335.47026939</v>
      </c>
      <c r="H54" s="20" t="n">
        <v>4.9216833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402.78689297</v>
      </c>
      <c r="F55" s="20" t="n">
        <v>2.69689277</v>
      </c>
      <c r="G55" s="18" t="n">
        <v>437.58129746</v>
      </c>
      <c r="H55" s="20" t="n">
        <v>41.15196992</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546.39339507</v>
      </c>
      <c r="F56" s="20" t="n">
        <v>3.62732947</v>
      </c>
      <c r="G56" s="18" t="n">
        <v>558.3951641899999</v>
      </c>
      <c r="H56" s="20" t="n">
        <v>11.6631808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384.77311801</v>
      </c>
      <c r="F57" s="20" t="n">
        <v>4.29139943</v>
      </c>
      <c r="G57" s="18" t="n">
        <v>388.88727493</v>
      </c>
      <c r="H57" s="20" t="n">
        <v>6.14983653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381.01584417</v>
      </c>
      <c r="F58" s="20" t="n">
        <v>3.59005788</v>
      </c>
      <c r="G58" s="18" t="n">
        <v>378.54679473</v>
      </c>
      <c r="H58" s="20" t="n">
        <v>6.82724361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360.63415436</v>
      </c>
      <c r="F59" s="20" t="n">
        <v>1.91237798</v>
      </c>
      <c r="G59" s="18" t="n">
        <v>363.05821394</v>
      </c>
      <c r="H59" s="20" t="n">
        <v>2.69657286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389.08045104</v>
      </c>
      <c r="F60" s="20" t="n">
        <v>5.57148093</v>
      </c>
      <c r="G60" s="18" t="n">
        <v>413.45874603</v>
      </c>
      <c r="H60" s="20" t="n">
        <v>6.19910979</v>
      </c>
      <c r="I60" s="18" t="s">
        <v>404</v>
      </c>
      <c r="J60" s="20" t="s">
        <v>404</v>
      </c>
      <c r="K60" s="18" t="s">
        <v>404</v>
      </c>
      <c r="L60" s="20" t="s">
        <v>404</v>
      </c>
      <c r="M60" s="18" t="s">
        <v>404</v>
      </c>
      <c r="N60" s="20" t="s">
        <v>404</v>
      </c>
      <c r="O60" s="18" t="s">
        <v>404</v>
      </c>
      <c r="P60" s="20" t="s">
        <v>404</v>
      </c>
      <c r="Q60" s="18" t="n">
        <v>336.91609381</v>
      </c>
      <c r="R60" s="20" t="n">
        <v>32.8851478</v>
      </c>
    </row>
    <row r="61" spans="1:18">
      <c r="A61" s="15" t="s">
        <v>458</v>
      </c>
      <c r="B61" s="17" t="n">
        <v>6525</v>
      </c>
      <c r="C61" s="18">
        <f>(0.0/B61*100)</f>
        <v/>
      </c>
      <c r="D61" s="19" t="n">
        <v>6525</v>
      </c>
      <c r="E61" s="18" t="n">
        <v>477.99627134</v>
      </c>
      <c r="F61" s="20" t="n">
        <v>2.47296236</v>
      </c>
      <c r="G61" s="18" t="n">
        <v>485.74201649</v>
      </c>
      <c r="H61" s="20" t="n">
        <v>10.98775869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545.8644731000001</v>
      </c>
      <c r="F62" s="20" t="n">
        <v>1.41465851</v>
      </c>
      <c r="G62" s="18" t="n">
        <v>537.86666331</v>
      </c>
      <c r="H62" s="20" t="n">
        <v>2.55939705</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363.7613744</v>
      </c>
      <c r="F63" s="20" t="n">
        <v>2.01957216</v>
      </c>
      <c r="G63" s="18" t="n">
        <v>374.34942003</v>
      </c>
      <c r="H63" s="20" t="n">
        <v>2.18471837</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470.58985504</v>
      </c>
      <c r="F64" s="20" t="n">
        <v>2.06330078</v>
      </c>
      <c r="G64" s="18" t="n">
        <v>531.4913921900001</v>
      </c>
      <c r="H64" s="20" t="n">
        <v>4.421858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418.89428507</v>
      </c>
      <c r="F65" s="20" t="n">
        <v>3.71608597</v>
      </c>
      <c r="G65" s="18" t="n">
        <v>420.98204773</v>
      </c>
      <c r="H65" s="20" t="n">
        <v>4.68401679</v>
      </c>
      <c r="I65" s="18" t="s">
        <v>404</v>
      </c>
      <c r="J65" s="20" t="s">
        <v>404</v>
      </c>
      <c r="K65" s="18" t="s">
        <v>404</v>
      </c>
      <c r="L65" s="20" t="s">
        <v>404</v>
      </c>
      <c r="M65" s="18" t="s">
        <v>404</v>
      </c>
      <c r="N65" s="20" t="s">
        <v>404</v>
      </c>
      <c r="O65" s="18" t="s">
        <v>404</v>
      </c>
      <c r="P65" s="20" t="s">
        <v>404</v>
      </c>
      <c r="Q65" s="18" t="n">
        <v>384.79354615</v>
      </c>
      <c r="R65" s="20" t="n">
        <v>12.82847011</v>
      </c>
    </row>
    <row r="66" spans="1:18">
      <c r="A66" s="15" t="s">
        <v>463</v>
      </c>
      <c r="B66" s="17" t="n">
        <v>5665</v>
      </c>
      <c r="C66" s="18">
        <f>(0.0/B66*100)</f>
        <v/>
      </c>
      <c r="D66" s="19" t="n">
        <v>5665</v>
      </c>
      <c r="E66" s="18" t="n">
        <v>419.19168921</v>
      </c>
      <c r="F66" s="20" t="n">
        <v>1.73335127</v>
      </c>
      <c r="G66" s="18" t="n">
        <v>411.3458634</v>
      </c>
      <c r="H66" s="20" t="n">
        <v>3.39957505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389.55961483</v>
      </c>
      <c r="F67" s="20" t="n">
        <v>3.61083098</v>
      </c>
      <c r="G67" s="18" t="n">
        <v>380.50763982</v>
      </c>
      <c r="H67" s="20" t="n">
        <v>5.39183139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400.08972205</v>
      </c>
      <c r="F68" s="20" t="n">
        <v>1.39528489</v>
      </c>
      <c r="G68" s="18" t="n">
        <v>412.74660968</v>
      </c>
      <c r="H68" s="20" t="n">
        <v>2.35549136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446.879437</v>
      </c>
      <c r="F69" s="20" t="n">
        <v>4.60546418</v>
      </c>
      <c r="G69" s="18" t="n">
        <v>437.36243564</v>
      </c>
      <c r="H69" s="20" t="n">
        <v>7.72104523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494.99468247</v>
      </c>
      <c r="F70" s="20" t="n">
        <v>3.14266605</v>
      </c>
      <c r="G70" s="18" t="n">
        <v>479.67419143</v>
      </c>
      <c r="H70" s="20" t="n">
        <v>11.6186352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554.96105678</v>
      </c>
      <c r="F71" s="20" t="n">
        <v>1.77142836</v>
      </c>
      <c r="G71" s="18" t="n">
        <v>584.57387499</v>
      </c>
      <c r="H71" s="20" t="n">
        <v>3.77735967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544.93074917</v>
      </c>
      <c r="F72" s="20" t="n">
        <v>3.96473922</v>
      </c>
      <c r="G72" s="18" t="n">
        <v>525.52686303</v>
      </c>
      <c r="H72" s="20" t="n">
        <v>10.19025155</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411.21225638</v>
      </c>
      <c r="F73" s="20" t="n">
        <v>4.43184079</v>
      </c>
      <c r="G73" s="18" t="n">
        <v>419.77776263</v>
      </c>
      <c r="H73" s="20" t="n">
        <v>4.68589761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403.49535847</v>
      </c>
      <c r="F74" s="20" t="n">
        <v>1.43609307</v>
      </c>
      <c r="G74" s="18" t="n">
        <v>459.47796113</v>
      </c>
      <c r="H74" s="20" t="n">
        <v>2.93312272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370.55819447</v>
      </c>
      <c r="F75" s="20" t="n">
        <v>4.45046082</v>
      </c>
      <c r="G75" s="18" t="n">
        <v>357.49038328</v>
      </c>
      <c r="H75" s="20" t="n">
        <v>6.45158421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426.5537</v>
      </c>
      <c r="F76" s="20" t="n">
        <v>2.62543883</v>
      </c>
      <c r="G76" s="18" t="n">
        <v>447.16303159</v>
      </c>
      <c r="H76" s="20" t="n">
        <v>11.40662625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414.35105167</v>
      </c>
      <c r="F77" s="20" t="n">
        <v>3.0838326</v>
      </c>
      <c r="G77" s="18" t="n">
        <v>432.48235942</v>
      </c>
      <c r="H77" s="20" t="n">
        <v>8.42829483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496.66420128</v>
      </c>
      <c r="F78" s="20" t="n">
        <v>4.57106092</v>
      </c>
      <c r="G78" s="18" t="n">
        <v>472.43821405</v>
      </c>
      <c r="H78" s="20" t="n">
        <v>17.44181468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454.77519629</v>
      </c>
      <c r="F79" s="20" t="n">
        <v>8.50616535</v>
      </c>
      <c r="G79" s="18" t="n">
        <v>463.99679178</v>
      </c>
      <c r="H79" s="20" t="n">
        <v>14.79774467</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459.53421315</v>
      </c>
      <c r="F80" s="20" t="n">
        <v>4.55605305</v>
      </c>
      <c r="G80" s="18" t="n">
        <v>461.0910668</v>
      </c>
      <c r="H80" s="20" t="n">
        <v>10.05434796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446.5611278</v>
      </c>
      <c r="F81" s="20" t="n">
        <v>3.41130267</v>
      </c>
      <c r="G81" s="18" t="n">
        <v>438.22166983</v>
      </c>
      <c r="H81" s="20" t="n">
        <v>12.12251498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496.54012079</v>
      </c>
      <c r="F7" s="20" t="n">
        <v>1.88693017</v>
      </c>
      <c r="G7" s="18" t="n">
        <v>484.72032739</v>
      </c>
      <c r="H7" s="20" t="n">
        <v>4.39163168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502.37233201</v>
      </c>
      <c r="F8" s="20" t="n">
        <v>3.21408587</v>
      </c>
      <c r="G8" s="18" t="n">
        <v>455.74731191</v>
      </c>
      <c r="H8" s="20" t="n">
        <v>13.91506377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510.68791406</v>
      </c>
      <c r="F9" s="20" t="n">
        <v>2.53622321</v>
      </c>
      <c r="G9" s="18" t="n">
        <v>489.35884298</v>
      </c>
      <c r="H9" s="20" t="n">
        <v>9.95243576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519.18516364</v>
      </c>
      <c r="F10" s="20" t="n">
        <v>3.32234352</v>
      </c>
      <c r="G10" s="18" t="n">
        <v>512.80648048</v>
      </c>
      <c r="H10" s="20" t="n">
        <v>3.65222415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424.3359988</v>
      </c>
      <c r="F11" s="20" t="n">
        <v>2.84581845</v>
      </c>
      <c r="G11" s="18" t="n">
        <v>409.51555615</v>
      </c>
      <c r="H11" s="20" t="n">
        <v>12.19327371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490.88278478</v>
      </c>
      <c r="F12" s="20" t="n">
        <v>2.64696474</v>
      </c>
      <c r="G12" s="18" t="n">
        <v>523.98805586</v>
      </c>
      <c r="H12" s="20" t="n">
        <v>15.18968317</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511.73783664</v>
      </c>
      <c r="F13" s="20" t="n">
        <v>2.56906719</v>
      </c>
      <c r="G13" s="18" t="n">
        <v>499.84691695</v>
      </c>
      <c r="H13" s="20" t="n">
        <v>7.37669353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519.4928483</v>
      </c>
      <c r="F14" s="20" t="n">
        <v>2.45610743</v>
      </c>
      <c r="G14" s="18" t="n">
        <v>519.61587757</v>
      </c>
      <c r="H14" s="20" t="n">
        <v>3.51875426</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510.05101954</v>
      </c>
      <c r="F15" s="20" t="n">
        <v>3.17880796</v>
      </c>
      <c r="G15" s="18" t="n">
        <v>512.699565</v>
      </c>
      <c r="H15" s="20" t="n">
        <v>3.42180738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501.47830936</v>
      </c>
      <c r="F16" s="20" t="n">
        <v>6.36591333</v>
      </c>
      <c r="G16" s="18" t="n">
        <v>491.81579458</v>
      </c>
      <c r="H16" s="20" t="n">
        <v>3.78830597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504.70986813</v>
      </c>
      <c r="F17" s="20" t="n">
        <v>4.33706593</v>
      </c>
      <c r="G17" s="18" t="n">
        <v>505.18936833</v>
      </c>
      <c r="H17" s="20" t="n">
        <v>8.875700370000001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452.54516679</v>
      </c>
      <c r="F18" s="20" t="n">
        <v>3.98428003</v>
      </c>
      <c r="G18" s="18" t="n">
        <v>473.19974132</v>
      </c>
      <c r="H18" s="20" t="n">
        <v>14.60804886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476.76256428</v>
      </c>
      <c r="F19" s="20" t="n">
        <v>3.25289345</v>
      </c>
      <c r="G19" s="18" t="n">
        <v>479.99429099</v>
      </c>
      <c r="H19" s="20" t="n">
        <v>15.06120398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488.75657599</v>
      </c>
      <c r="F20" s="20" t="n">
        <v>2.13873755</v>
      </c>
      <c r="G20" s="18" t="n">
        <v>486.10004182</v>
      </c>
      <c r="H20" s="20" t="n">
        <v>3.98503205</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505.75687547</v>
      </c>
      <c r="F21" s="20" t="n">
        <v>2.06247989</v>
      </c>
      <c r="G21" s="18" t="n">
        <v>478.55480153</v>
      </c>
      <c r="H21" s="20" t="n">
        <v>19.17596455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470.19527283</v>
      </c>
      <c r="F22" s="20" t="n">
        <v>5.60819773</v>
      </c>
      <c r="G22" s="18" t="n">
        <v>468.85345388</v>
      </c>
      <c r="H22" s="20" t="n">
        <v>6.90988189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492.28513075</v>
      </c>
      <c r="F23" s="20" t="n">
        <v>3.38855914</v>
      </c>
      <c r="G23" s="18" t="n">
        <v>501.17136295</v>
      </c>
      <c r="H23" s="20" t="n">
        <v>24.97661956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531.3790997</v>
      </c>
      <c r="F24" s="20" t="n">
        <v>3.16130904</v>
      </c>
      <c r="G24" s="18" t="n">
        <v>561.90283183</v>
      </c>
      <c r="H24" s="20" t="n">
        <v>18.43180001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520.79924485</v>
      </c>
      <c r="F25" s="20" t="n">
        <v>4.06793274</v>
      </c>
      <c r="G25" s="18" t="n">
        <v>538.32407971</v>
      </c>
      <c r="H25" s="20" t="n">
        <v>9.76207155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480.09000942</v>
      </c>
      <c r="F26" s="20" t="n">
        <v>2.35342809</v>
      </c>
      <c r="G26" s="18" t="n">
        <v>488.56601745</v>
      </c>
      <c r="H26" s="20" t="n">
        <v>3.55301777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485.77062804</v>
      </c>
      <c r="F27" s="20" t="n">
        <v>1.26780926</v>
      </c>
      <c r="G27" s="18" t="s">
        <v>404</v>
      </c>
      <c r="H27" s="20" t="s">
        <v>404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405.05405199</v>
      </c>
      <c r="F28" s="20" t="n">
        <v>2.84883328</v>
      </c>
      <c r="G28" s="18" t="n">
        <v>414.8599389</v>
      </c>
      <c r="H28" s="20" t="n">
        <v>5.32943137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513.74559078</v>
      </c>
      <c r="F29" s="20" t="n">
        <v>4.2767679</v>
      </c>
      <c r="G29" s="18" t="n">
        <v>583.18998558</v>
      </c>
      <c r="H29" s="20" t="n">
        <v>7.57104939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502.66524796</v>
      </c>
      <c r="F31" s="20" t="n">
        <v>3.13519324</v>
      </c>
      <c r="G31" s="18" t="n">
        <v>500.46502537</v>
      </c>
      <c r="H31" s="20" t="n">
        <v>3.27319071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506.27814858</v>
      </c>
      <c r="F32" s="20" t="n">
        <v>2.84071831</v>
      </c>
      <c r="G32" s="18" t="n">
        <v>496.03475553</v>
      </c>
      <c r="H32" s="20" t="n">
        <v>4.91604333</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491.90276527</v>
      </c>
      <c r="F33" s="20" t="n">
        <v>2.90040712</v>
      </c>
      <c r="G33" s="18" t="n">
        <v>484.63140774</v>
      </c>
      <c r="H33" s="20" t="n">
        <v>8.753705979999999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471.49673616</v>
      </c>
      <c r="F34" s="20" t="n">
        <v>3.30721913</v>
      </c>
      <c r="G34" s="18" t="n">
        <v>513.93925901</v>
      </c>
      <c r="H34" s="20" t="n">
        <v>11.90182193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511.52193029</v>
      </c>
      <c r="F35" s="20" t="n">
        <v>1.28211927</v>
      </c>
      <c r="G35" s="18" t="n">
        <v>529.8102371700001</v>
      </c>
      <c r="H35" s="20" t="n">
        <v>17.70101079</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486.65740854</v>
      </c>
      <c r="F36" s="20" t="n">
        <v>5.57019851</v>
      </c>
      <c r="G36" s="18" t="n">
        <v>485.5950683</v>
      </c>
      <c r="H36" s="20" t="n">
        <v>2.60029226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495.00068446</v>
      </c>
      <c r="F37" s="20" t="n">
        <v>3.78229351</v>
      </c>
      <c r="G37" s="18" t="n">
        <v>490.7865197</v>
      </c>
      <c r="H37" s="20" t="n">
        <v>6.06080602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517.65386186</v>
      </c>
      <c r="F38" s="20" t="n">
        <v>4.5622689</v>
      </c>
      <c r="G38" s="18" t="n">
        <v>526.89245343</v>
      </c>
      <c r="H38" s="20" t="n">
        <v>5.78060625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422.36516824</v>
      </c>
      <c r="F39" s="20" t="n">
        <v>4.56717667</v>
      </c>
      <c r="G39" s="18" t="n">
        <v>403.5845483</v>
      </c>
      <c r="H39" s="20" t="n">
        <v>11.61232369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500.51863813</v>
      </c>
      <c r="F40" s="20" t="n">
        <v>4.01692682</v>
      </c>
      <c r="G40" s="18" t="n">
        <v>483.05284003</v>
      </c>
      <c r="H40" s="20" t="n">
        <v>6.01225114</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470.75820216</v>
      </c>
      <c r="F41" s="20" t="n">
        <v>4.69187246</v>
      </c>
      <c r="G41" s="18" t="n">
        <v>469.66808441</v>
      </c>
      <c r="H41" s="20" t="n">
        <v>4.87073803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414.70549358</v>
      </c>
      <c r="F44" s="20" t="n">
        <v>4.00209203</v>
      </c>
      <c r="G44" s="18" t="n">
        <v>411.14398714</v>
      </c>
      <c r="H44" s="20" t="n">
        <v>5.64014082</v>
      </c>
      <c r="I44" s="18" t="s">
        <v>404</v>
      </c>
      <c r="J44" s="20" t="s">
        <v>404</v>
      </c>
      <c r="K44" s="18" t="s">
        <v>404</v>
      </c>
      <c r="L44" s="20" t="s">
        <v>404</v>
      </c>
      <c r="M44" s="18" t="s">
        <v>404</v>
      </c>
      <c r="N44" s="20" t="s">
        <v>404</v>
      </c>
      <c r="O44" s="18" t="s">
        <v>404</v>
      </c>
      <c r="P44" s="20" t="s">
        <v>404</v>
      </c>
      <c r="Q44" s="18" t="n">
        <v>373.05246534</v>
      </c>
      <c r="R44" s="20" t="n">
        <v>21.13056218</v>
      </c>
    </row>
    <row r="45" spans="1:18">
      <c r="A45" s="15" t="s">
        <v>442</v>
      </c>
      <c r="B45" s="17" t="n">
        <v>5519</v>
      </c>
      <c r="C45" s="18">
        <f>(0.0/B45*100)</f>
        <v/>
      </c>
      <c r="D45" s="19" t="n">
        <v>5519</v>
      </c>
      <c r="E45" s="18" t="n">
        <v>356.820533</v>
      </c>
      <c r="F45" s="20" t="n">
        <v>3.43216537</v>
      </c>
      <c r="G45" s="18" t="n">
        <v>378.37643695</v>
      </c>
      <c r="H45" s="20" t="n">
        <v>11.6244346</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384.12848389</v>
      </c>
      <c r="F46" s="20" t="n">
        <v>4.02682533</v>
      </c>
      <c r="G46" s="18" t="n">
        <v>370.88170002</v>
      </c>
      <c r="H46" s="20" t="n">
        <v>5.90336051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438.27239533</v>
      </c>
      <c r="F47" s="20" t="n">
        <v>5.35506083</v>
      </c>
      <c r="G47" s="18" t="n">
        <v>461.55463145</v>
      </c>
      <c r="H47" s="20" t="n">
        <v>16.56388623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502.19465367</v>
      </c>
      <c r="F48" s="20" t="n">
        <v>8.845671169999999</v>
      </c>
      <c r="G48" s="18" t="n">
        <v>541.85713794</v>
      </c>
      <c r="H48" s="20" t="n">
        <v>6.79468373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410.6234651</v>
      </c>
      <c r="F49" s="20" t="n">
        <v>3.76702983</v>
      </c>
      <c r="G49" s="18" t="n">
        <v>405.25861885</v>
      </c>
      <c r="H49" s="20" t="n">
        <v>5.84401797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391.42029017</v>
      </c>
      <c r="F50" s="20" t="n">
        <v>2.70414079</v>
      </c>
      <c r="G50" s="18" t="n">
        <v>394.64085967</v>
      </c>
      <c r="H50" s="20" t="n">
        <v>6.38160173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400.17559664</v>
      </c>
      <c r="F51" s="20" t="n">
        <v>2.68912252</v>
      </c>
      <c r="G51" s="18" t="n">
        <v>401.66156489</v>
      </c>
      <c r="H51" s="20" t="n">
        <v>16.16944322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468.70104974</v>
      </c>
      <c r="F52" s="20" t="n">
        <v>6.59459988</v>
      </c>
      <c r="G52" s="18" t="n">
        <v>461.71309308</v>
      </c>
      <c r="H52" s="20" t="n">
        <v>4.00634491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403.89307518</v>
      </c>
      <c r="F55" s="20" t="n">
        <v>2.81567811</v>
      </c>
      <c r="G55" s="18" t="n">
        <v>344.71307173</v>
      </c>
      <c r="H55" s="20" t="n">
        <v>19.74478193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379.3362073</v>
      </c>
      <c r="F57" s="20" t="n">
        <v>3.75238529</v>
      </c>
      <c r="G57" s="18" t="n">
        <v>407.06253066</v>
      </c>
      <c r="H57" s="20" t="n">
        <v>6.98103129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380.95506546</v>
      </c>
      <c r="F58" s="20" t="n">
        <v>2.87167903</v>
      </c>
      <c r="G58" s="18" t="n">
        <v>370.86129979</v>
      </c>
      <c r="H58" s="20" t="n">
        <v>11.1609895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354.37270548</v>
      </c>
      <c r="F59" s="20" t="n">
        <v>2.5199044</v>
      </c>
      <c r="G59" s="18" t="n">
        <v>368.95405439</v>
      </c>
      <c r="H59" s="20" t="n">
        <v>2.20921059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400.26518587</v>
      </c>
      <c r="F60" s="20" t="n">
        <v>3.52107852</v>
      </c>
      <c r="G60" s="18" t="n">
        <v>375.75858793</v>
      </c>
      <c r="H60" s="20" t="n">
        <v>20.30421543</v>
      </c>
      <c r="I60" s="18" t="s">
        <v>404</v>
      </c>
      <c r="J60" s="20" t="s">
        <v>404</v>
      </c>
      <c r="K60" s="18" t="s">
        <v>404</v>
      </c>
      <c r="L60" s="20" t="s">
        <v>404</v>
      </c>
      <c r="M60" s="18" t="s">
        <v>404</v>
      </c>
      <c r="N60" s="20" t="s">
        <v>404</v>
      </c>
      <c r="O60" s="18" t="s">
        <v>404</v>
      </c>
      <c r="P60" s="20" t="s">
        <v>404</v>
      </c>
      <c r="Q60" s="18" t="n">
        <v>336.91609381</v>
      </c>
      <c r="R60" s="20" t="n">
        <v>32.8851478</v>
      </c>
    </row>
    <row r="61" spans="1:18">
      <c r="A61" s="15" t="s">
        <v>458</v>
      </c>
      <c r="B61" s="17" t="n">
        <v>6525</v>
      </c>
      <c r="C61" s="18">
        <f>(0.0/B61*100)</f>
        <v/>
      </c>
      <c r="D61" s="19" t="n">
        <v>6525</v>
      </c>
      <c r="E61" s="18" t="n">
        <v>478.14700424</v>
      </c>
      <c r="F61" s="20" t="n">
        <v>2.76484847</v>
      </c>
      <c r="G61" s="18" t="n">
        <v>480.05423797</v>
      </c>
      <c r="H61" s="20" t="n">
        <v>7.58134839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544.31935154</v>
      </c>
      <c r="F62" s="20" t="n">
        <v>1.21819328</v>
      </c>
      <c r="G62" s="18" t="n">
        <v>539.72899119</v>
      </c>
      <c r="H62" s="20" t="n">
        <v>3.14134066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368.68173888</v>
      </c>
      <c r="F63" s="20" t="n">
        <v>2.19250456</v>
      </c>
      <c r="G63" s="18" t="n">
        <v>368.42459049</v>
      </c>
      <c r="H63" s="20" t="n">
        <v>2.07382668</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492.46564237</v>
      </c>
      <c r="F64" s="20" t="n">
        <v>2.16965393</v>
      </c>
      <c r="G64" s="18" t="n">
        <v>464.71619099</v>
      </c>
      <c r="H64" s="20" t="n">
        <v>2.34296606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421.42218989</v>
      </c>
      <c r="F65" s="20" t="n">
        <v>2.7125686</v>
      </c>
      <c r="G65" s="18" t="n">
        <v>408.81323232</v>
      </c>
      <c r="H65" s="20" t="n">
        <v>10.45405714</v>
      </c>
      <c r="I65" s="18" t="s">
        <v>404</v>
      </c>
      <c r="J65" s="20" t="s">
        <v>404</v>
      </c>
      <c r="K65" s="18" t="s">
        <v>404</v>
      </c>
      <c r="L65" s="20" t="s">
        <v>404</v>
      </c>
      <c r="M65" s="18" t="s">
        <v>404</v>
      </c>
      <c r="N65" s="20" t="s">
        <v>404</v>
      </c>
      <c r="O65" s="18" t="s">
        <v>404</v>
      </c>
      <c r="P65" s="20" t="s">
        <v>404</v>
      </c>
      <c r="Q65" s="18" t="n">
        <v>384.79354615</v>
      </c>
      <c r="R65" s="20" t="n">
        <v>12.82847011</v>
      </c>
    </row>
    <row r="66" spans="1:18">
      <c r="A66" s="15" t="s">
        <v>463</v>
      </c>
      <c r="B66" s="17" t="n">
        <v>5665</v>
      </c>
      <c r="C66" s="18">
        <f>(0.0/B66*100)</f>
        <v/>
      </c>
      <c r="D66" s="19" t="n">
        <v>5665</v>
      </c>
      <c r="E66" s="18" t="n">
        <v>418.92332548</v>
      </c>
      <c r="F66" s="20" t="n">
        <v>1.50958632</v>
      </c>
      <c r="G66" s="18" t="n">
        <v>376.66866559</v>
      </c>
      <c r="H66" s="20" t="n">
        <v>8.98243935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387.53768676</v>
      </c>
      <c r="F67" s="20" t="n">
        <v>2.87275944</v>
      </c>
      <c r="G67" s="18" t="n">
        <v>376.11723163</v>
      </c>
      <c r="H67" s="20" t="n">
        <v>9.702943019999999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408.088581</v>
      </c>
      <c r="F68" s="20" t="n">
        <v>1.28407132</v>
      </c>
      <c r="G68" s="18" t="n">
        <v>375.52167204</v>
      </c>
      <c r="H68" s="20" t="n">
        <v>2.7592929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446.99325522</v>
      </c>
      <c r="F69" s="20" t="n">
        <v>4.84202968</v>
      </c>
      <c r="G69" s="18" t="n">
        <v>439.76431274</v>
      </c>
      <c r="H69" s="20" t="n">
        <v>6.29977388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494.60588597</v>
      </c>
      <c r="F70" s="20" t="n">
        <v>3.28383857</v>
      </c>
      <c r="G70" s="18" t="n">
        <v>489.34803896</v>
      </c>
      <c r="H70" s="20" t="n">
        <v>9.30461736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531.49817678</v>
      </c>
      <c r="F72" s="20" t="n">
        <v>4.78427215</v>
      </c>
      <c r="G72" s="18" t="n">
        <v>557.8249239100001</v>
      </c>
      <c r="H72" s="20" t="n">
        <v>5.79193082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412.62563199</v>
      </c>
      <c r="F73" s="20" t="n">
        <v>3.32553387</v>
      </c>
      <c r="G73" s="18" t="n">
        <v>438.53972027</v>
      </c>
      <c r="H73" s="20" t="n">
        <v>11.88886074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420.36229038</v>
      </c>
      <c r="F74" s="20" t="n">
        <v>2.0779677</v>
      </c>
      <c r="G74" s="18" t="n">
        <v>409.72352086</v>
      </c>
      <c r="H74" s="20" t="n">
        <v>1.91661426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370.79571336</v>
      </c>
      <c r="F75" s="20" t="n">
        <v>5.13251801</v>
      </c>
      <c r="G75" s="18" t="n">
        <v>362.7759166</v>
      </c>
      <c r="H75" s="20" t="n">
        <v>5.89448567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439.94605879</v>
      </c>
      <c r="F76" s="20" t="n">
        <v>3.58814343</v>
      </c>
      <c r="G76" s="18" t="n">
        <v>406.24203277</v>
      </c>
      <c r="H76" s="20" t="n">
        <v>5.92027738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420.51512235</v>
      </c>
      <c r="F77" s="20" t="n">
        <v>2.86240599</v>
      </c>
      <c r="G77" s="18" t="n">
        <v>393.16144334</v>
      </c>
      <c r="H77" s="20" t="n">
        <v>6.51245743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486.35500415</v>
      </c>
      <c r="F78" s="20" t="n">
        <v>6.90098125</v>
      </c>
      <c r="G78" s="18" t="n">
        <v>500.88189154</v>
      </c>
      <c r="H78" s="20" t="n">
        <v>5.96555414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464.939024</v>
      </c>
      <c r="F79" s="20" t="n">
        <v>9.71718461</v>
      </c>
      <c r="G79" s="18" t="n">
        <v>434.31727508</v>
      </c>
      <c r="H79" s="20" t="n">
        <v>12.5463221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460.60633062</v>
      </c>
      <c r="F80" s="20" t="n">
        <v>4.41029966</v>
      </c>
      <c r="G80" s="18" t="n">
        <v>444.67222193</v>
      </c>
      <c r="H80" s="20" t="n">
        <v>18.03582319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461.89566394</v>
      </c>
      <c r="F81" s="20" t="n">
        <v>8.71009404</v>
      </c>
      <c r="G81" s="18" t="n">
        <v>440.7061043</v>
      </c>
      <c r="H81" s="20" t="n">
        <v>3.86866547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494.59408139</v>
      </c>
      <c r="F7" s="20" t="n">
        <v>1.71711842</v>
      </c>
      <c r="G7" s="18" t="n">
        <v>467.79990334</v>
      </c>
      <c r="H7" s="20" t="n">
        <v>6.8515522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496.39544785</v>
      </c>
      <c r="F8" s="20" t="n">
        <v>2.90194554</v>
      </c>
      <c r="G8" s="18" t="n">
        <v>505.48072299</v>
      </c>
      <c r="H8" s="20" t="n">
        <v>20.03419718</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508.53235778</v>
      </c>
      <c r="F9" s="20" t="n">
        <v>2.80236549</v>
      </c>
      <c r="G9" s="18" t="n">
        <v>513.08840359</v>
      </c>
      <c r="H9" s="20" t="n">
        <v>9.165424010000001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517.5378588999999</v>
      </c>
      <c r="F10" s="20" t="n">
        <v>2.60497196</v>
      </c>
      <c r="G10" s="18" t="n">
        <v>506.42317964</v>
      </c>
      <c r="H10" s="20" t="n">
        <v>6.78556412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424.78872333</v>
      </c>
      <c r="F11" s="20" t="n">
        <v>2.85137385</v>
      </c>
      <c r="G11" s="18" t="n">
        <v>415.74333126</v>
      </c>
      <c r="H11" s="20" t="n">
        <v>9.186070279999999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491.20980416</v>
      </c>
      <c r="F12" s="20" t="n">
        <v>2.76585426</v>
      </c>
      <c r="G12" s="18" t="n">
        <v>546.37872911</v>
      </c>
      <c r="H12" s="20" t="n">
        <v>42.94496359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510.71762591</v>
      </c>
      <c r="F13" s="20" t="n">
        <v>2.35045456</v>
      </c>
      <c r="G13" s="18" t="n">
        <v>506.14507274</v>
      </c>
      <c r="H13" s="20" t="n">
        <v>17.12817518</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519.44501483</v>
      </c>
      <c r="F14" s="20" t="n">
        <v>2.08541597</v>
      </c>
      <c r="G14" s="18" t="n">
        <v>525.42780268</v>
      </c>
      <c r="H14" s="20" t="n">
        <v>10.92025341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511.28484939</v>
      </c>
      <c r="F15" s="20" t="n">
        <v>2.31684072</v>
      </c>
      <c r="G15" s="18" t="n">
        <v>500.06949883</v>
      </c>
      <c r="H15" s="20" t="n">
        <v>12.11433575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494.96161442</v>
      </c>
      <c r="F16" s="20" t="n">
        <v>2.39889678</v>
      </c>
      <c r="G16" s="18" t="n">
        <v>499.34714167</v>
      </c>
      <c r="H16" s="20" t="n">
        <v>22.22178272</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459.00541972</v>
      </c>
      <c r="F18" s="20" t="n">
        <v>4.29035272</v>
      </c>
      <c r="G18" s="18" t="n">
        <v>425.00483628</v>
      </c>
      <c r="H18" s="20" t="n">
        <v>9.35971245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478.37316556</v>
      </c>
      <c r="F19" s="20" t="n">
        <v>2.89217913</v>
      </c>
      <c r="G19" s="18" t="n">
        <v>415.77196688</v>
      </c>
      <c r="H19" s="20" t="n">
        <v>43.70277999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488.77506599</v>
      </c>
      <c r="F20" s="20" t="n">
        <v>1.99413928</v>
      </c>
      <c r="G20" s="18" t="n">
        <v>462.4661207</v>
      </c>
      <c r="H20" s="20" t="n">
        <v>11.45761005</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505.710423</v>
      </c>
      <c r="F21" s="20" t="n">
        <v>2.04118317</v>
      </c>
      <c r="G21" s="18" t="n">
        <v>480.05492801</v>
      </c>
      <c r="H21" s="20" t="n">
        <v>21.10732137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472.5397477</v>
      </c>
      <c r="F22" s="20" t="n">
        <v>4.23379788</v>
      </c>
      <c r="G22" s="18" t="n">
        <v>442.46524557</v>
      </c>
      <c r="H22" s="20" t="n">
        <v>14.57015649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492.24776398</v>
      </c>
      <c r="F23" s="20" t="n">
        <v>3.33256179</v>
      </c>
      <c r="G23" s="18" t="n">
        <v>510.95750679</v>
      </c>
      <c r="H23" s="20" t="n">
        <v>52.30414096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532.4398722</v>
      </c>
      <c r="F24" s="20" t="n">
        <v>3.00001481</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524.00795227</v>
      </c>
      <c r="F25" s="20" t="n">
        <v>3.83132608</v>
      </c>
      <c r="G25" s="18" t="n">
        <v>526.75376483</v>
      </c>
      <c r="H25" s="20" t="n">
        <v>29.52611032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487.76865667</v>
      </c>
      <c r="F26" s="20" t="n">
        <v>1.94660861</v>
      </c>
      <c r="G26" s="18" t="n">
        <v>462.97193737</v>
      </c>
      <c r="H26" s="20" t="n">
        <v>4.2585543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492.85985055</v>
      </c>
      <c r="F27" s="20" t="n">
        <v>1.57528547</v>
      </c>
      <c r="G27" s="18" t="n">
        <v>471.27908636</v>
      </c>
      <c r="H27" s="20" t="n">
        <v>2.05043525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408.331648</v>
      </c>
      <c r="F28" s="20" t="n">
        <v>2.74289856</v>
      </c>
      <c r="G28" s="18" t="n">
        <v>406.52519914</v>
      </c>
      <c r="H28" s="20" t="n">
        <v>5.35402776</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512.65688375</v>
      </c>
      <c r="F29" s="20" t="n">
        <v>4.48217583</v>
      </c>
      <c r="G29" s="18" t="n">
        <v>564.67016461</v>
      </c>
      <c r="H29" s="20" t="n">
        <v>57.40008738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494.77018815</v>
      </c>
      <c r="F30" s="20" t="n">
        <v>3.18236782</v>
      </c>
      <c r="G30" s="18" t="n">
        <v>506.69332703</v>
      </c>
      <c r="H30" s="20" t="n">
        <v>6.90456837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502.07256391</v>
      </c>
      <c r="F31" s="20" t="n">
        <v>2.28307891</v>
      </c>
      <c r="G31" s="18" t="n">
        <v>493.54983878</v>
      </c>
      <c r="H31" s="20" t="n">
        <v>8.26229062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504.55525387</v>
      </c>
      <c r="F32" s="20" t="n">
        <v>2.43787587</v>
      </c>
      <c r="G32" s="18" t="n">
        <v>501.58773783</v>
      </c>
      <c r="H32" s="20" t="n">
        <v>15.37553525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489.09650952</v>
      </c>
      <c r="F33" s="20" t="n">
        <v>3.36897021</v>
      </c>
      <c r="G33" s="18" t="n">
        <v>494.97557883</v>
      </c>
      <c r="H33" s="20" t="n">
        <v>5.25919681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474.95508714</v>
      </c>
      <c r="F34" s="20" t="n">
        <v>2.68586575</v>
      </c>
      <c r="G34" s="18" t="n">
        <v>507.28895817</v>
      </c>
      <c r="H34" s="20" t="n">
        <v>20.72565498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505.81693649</v>
      </c>
      <c r="F35" s="20" t="n">
        <v>2.20157813</v>
      </c>
      <c r="G35" s="18" t="n">
        <v>515.68486447</v>
      </c>
      <c r="H35" s="20" t="n">
        <v>1.72193244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486.89854178</v>
      </c>
      <c r="F36" s="20" t="n">
        <v>2.27823212</v>
      </c>
      <c r="G36" s="18" t="n">
        <v>469.37354274</v>
      </c>
      <c r="H36" s="20" t="n">
        <v>11.80478013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496.36119785</v>
      </c>
      <c r="F37" s="20" t="n">
        <v>3.46322683</v>
      </c>
      <c r="G37" s="18" t="n">
        <v>480.12287385</v>
      </c>
      <c r="H37" s="20" t="n">
        <v>7.93861328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520.76278045</v>
      </c>
      <c r="F38" s="20" t="n">
        <v>3.05925519</v>
      </c>
      <c r="G38" s="18" t="n">
        <v>531.65231405</v>
      </c>
      <c r="H38" s="20" t="n">
        <v>19.19454288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416.60467088</v>
      </c>
      <c r="F39" s="20" t="n">
        <v>5.64019746</v>
      </c>
      <c r="G39" s="18" t="n">
        <v>425.86745793</v>
      </c>
      <c r="H39" s="20" t="n">
        <v>8.451660560000001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493.87521287</v>
      </c>
      <c r="F40" s="20" t="n">
        <v>3.23999074</v>
      </c>
      <c r="G40" s="18" t="n">
        <v>487.91210856</v>
      </c>
      <c r="H40" s="20" t="n">
        <v>17.33701939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470.48130504</v>
      </c>
      <c r="F41" s="20" t="n">
        <v>3.26918294</v>
      </c>
      <c r="G41" s="18" t="n">
        <v>462.81302956</v>
      </c>
      <c r="H41" s="20" t="n">
        <v>12.19173393</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414.53420152</v>
      </c>
      <c r="F44" s="20" t="n">
        <v>3.65598219</v>
      </c>
      <c r="G44" s="18" t="n">
        <v>409.66101336</v>
      </c>
      <c r="H44" s="20" t="n">
        <v>8.688963599999999</v>
      </c>
      <c r="I44" s="18" t="s">
        <v>404</v>
      </c>
      <c r="J44" s="20" t="s">
        <v>404</v>
      </c>
      <c r="K44" s="18" t="s">
        <v>404</v>
      </c>
      <c r="L44" s="20" t="s">
        <v>404</v>
      </c>
      <c r="M44" s="18" t="s">
        <v>404</v>
      </c>
      <c r="N44" s="20" t="s">
        <v>404</v>
      </c>
      <c r="O44" s="18" t="s">
        <v>404</v>
      </c>
      <c r="P44" s="20" t="s">
        <v>404</v>
      </c>
      <c r="Q44" s="18" t="n">
        <v>373.05246534</v>
      </c>
      <c r="R44" s="20" t="n">
        <v>21.13056218</v>
      </c>
    </row>
    <row r="45" spans="1:18">
      <c r="A45" s="15" t="s">
        <v>442</v>
      </c>
      <c r="B45" s="17" t="n">
        <v>5519</v>
      </c>
      <c r="C45" s="18">
        <f>(0.0/B45*100)</f>
        <v/>
      </c>
      <c r="D45" s="19" t="n">
        <v>5519</v>
      </c>
      <c r="E45" s="18" t="n">
        <v>360.1305249</v>
      </c>
      <c r="F45" s="20" t="n">
        <v>3.07566933</v>
      </c>
      <c r="G45" s="18" t="n">
        <v>349.88607446</v>
      </c>
      <c r="H45" s="20" t="n">
        <v>7.86206502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380.76179002</v>
      </c>
      <c r="F46" s="20" t="n">
        <v>3.55939387</v>
      </c>
      <c r="G46" s="18" t="n">
        <v>384.79371496</v>
      </c>
      <c r="H46" s="20" t="n">
        <v>9.95095603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442.2440703</v>
      </c>
      <c r="F47" s="20" t="n">
        <v>4.20301381</v>
      </c>
      <c r="G47" s="18" t="n">
        <v>421.72123562</v>
      </c>
      <c r="H47" s="20" t="n">
        <v>15.63573836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531.3758043300001</v>
      </c>
      <c r="F48" s="20" t="n">
        <v>4.90977366</v>
      </c>
      <c r="G48" s="18" t="n">
        <v>516.26288226</v>
      </c>
      <c r="H48" s="20" t="n">
        <v>18.03174347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409.21845856</v>
      </c>
      <c r="F49" s="20" t="n">
        <v>3.13205934</v>
      </c>
      <c r="G49" s="18" t="n">
        <v>399.78232512</v>
      </c>
      <c r="H49" s="20" t="n">
        <v>19.4439307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391.77638378</v>
      </c>
      <c r="F50" s="20" t="n">
        <v>2.6188508</v>
      </c>
      <c r="G50" s="18" t="n">
        <v>389.66207168</v>
      </c>
      <c r="H50" s="20" t="n">
        <v>12.7920311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399.5932891</v>
      </c>
      <c r="F51" s="20" t="n">
        <v>2.71811903</v>
      </c>
      <c r="G51" s="18" t="n">
        <v>405.58973348</v>
      </c>
      <c r="H51" s="20" t="n">
        <v>11.37217962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461.01588186</v>
      </c>
      <c r="F52" s="20" t="n">
        <v>9.432414659999999</v>
      </c>
      <c r="G52" s="18" t="n">
        <v>464.62305139</v>
      </c>
      <c r="H52" s="20" t="n">
        <v>3.26406516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454.14725759</v>
      </c>
      <c r="F53" s="20" t="n">
        <v>2.97292002</v>
      </c>
      <c r="G53" s="18" t="n">
        <v>432.03534959</v>
      </c>
      <c r="H53" s="20" t="n">
        <v>1.75528349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327.79423163</v>
      </c>
      <c r="F54" s="20" t="n">
        <v>3.00566061</v>
      </c>
      <c r="G54" s="18" t="n">
        <v>326.43775369</v>
      </c>
      <c r="H54" s="20" t="n">
        <v>9.13513163</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407.38426052</v>
      </c>
      <c r="F55" s="20" t="n">
        <v>3.11684255</v>
      </c>
      <c r="G55" s="18" t="n">
        <v>387.59165488</v>
      </c>
      <c r="H55" s="20" t="n">
        <v>8.005063789999999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543.98085182</v>
      </c>
      <c r="F56" s="20" t="n">
        <v>3.52438243</v>
      </c>
      <c r="G56" s="18" t="n">
        <v>575.81034415</v>
      </c>
      <c r="H56" s="20" t="n">
        <v>9.761307329999999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385.22234337</v>
      </c>
      <c r="F57" s="20" t="n">
        <v>3.21350397</v>
      </c>
      <c r="G57" s="18" t="n">
        <v>427.62993581</v>
      </c>
      <c r="H57" s="20" t="n">
        <v>49.84133106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381.53792802</v>
      </c>
      <c r="F58" s="20" t="n">
        <v>2.80487382</v>
      </c>
      <c r="G58" s="18" t="n">
        <v>368.79071689</v>
      </c>
      <c r="H58" s="20" t="n">
        <v>7.39753373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364.23473446</v>
      </c>
      <c r="F59" s="20" t="n">
        <v>1.9697033</v>
      </c>
      <c r="G59" s="18" t="n">
        <v>349.30526586</v>
      </c>
      <c r="H59" s="20" t="n">
        <v>2.88694826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402.91789595</v>
      </c>
      <c r="F60" s="20" t="n">
        <v>4.05021544</v>
      </c>
      <c r="G60" s="18" t="n">
        <v>372.77055543</v>
      </c>
      <c r="H60" s="20" t="n">
        <v>11.00710393</v>
      </c>
      <c r="I60" s="18" t="s">
        <v>404</v>
      </c>
      <c r="J60" s="20" t="s">
        <v>404</v>
      </c>
      <c r="K60" s="18" t="s">
        <v>404</v>
      </c>
      <c r="L60" s="20" t="s">
        <v>404</v>
      </c>
      <c r="M60" s="18" t="s">
        <v>404</v>
      </c>
      <c r="N60" s="20" t="s">
        <v>404</v>
      </c>
      <c r="O60" s="18" t="s">
        <v>404</v>
      </c>
      <c r="P60" s="20" t="s">
        <v>404</v>
      </c>
      <c r="Q60" s="18" t="n">
        <v>336.91609381</v>
      </c>
      <c r="R60" s="20" t="n">
        <v>32.8851478</v>
      </c>
    </row>
    <row r="61" spans="1:18">
      <c r="A61" s="15" t="s">
        <v>458</v>
      </c>
      <c r="B61" s="17" t="n">
        <v>6525</v>
      </c>
      <c r="C61" s="18">
        <f>(0.0/B61*100)</f>
        <v/>
      </c>
      <c r="D61" s="19" t="n">
        <v>6525</v>
      </c>
      <c r="E61" s="18" t="n">
        <v>478.44419259</v>
      </c>
      <c r="F61" s="20" t="n">
        <v>2.34267993</v>
      </c>
      <c r="G61" s="18" t="n">
        <v>462.57824523</v>
      </c>
      <c r="H61" s="20" t="n">
        <v>7.73223531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543.78125555</v>
      </c>
      <c r="F62" s="20" t="n">
        <v>1.12878044</v>
      </c>
      <c r="G62" s="18" t="n">
        <v>545.98306539</v>
      </c>
      <c r="H62" s="20" t="n">
        <v>11.80323082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355.13176829</v>
      </c>
      <c r="F63" s="20" t="n">
        <v>2.64982373</v>
      </c>
      <c r="G63" s="18" t="n">
        <v>376.19457101</v>
      </c>
      <c r="H63" s="20" t="n">
        <v>1.78385256</v>
      </c>
      <c r="I63" s="18" t="s">
        <v>404</v>
      </c>
      <c r="J63" s="20" t="s">
        <v>404</v>
      </c>
      <c r="K63" s="18" t="s">
        <v>404</v>
      </c>
      <c r="L63" s="20" t="s">
        <v>404</v>
      </c>
      <c r="M63" s="18" t="s">
        <v>404</v>
      </c>
      <c r="N63" s="20" t="s">
        <v>404</v>
      </c>
      <c r="O63" s="18" t="s">
        <v>404</v>
      </c>
      <c r="P63" s="20" t="s">
        <v>404</v>
      </c>
      <c r="Q63" s="18" t="n">
        <v>401.71542828</v>
      </c>
      <c r="R63" s="20" t="n">
        <v>7.15236819</v>
      </c>
    </row>
    <row r="64" spans="1:18">
      <c r="A64" s="15" t="s">
        <v>461</v>
      </c>
      <c r="B64" s="17" t="n">
        <v>3634</v>
      </c>
      <c r="C64" s="18">
        <f>(27.0/B64*100)</f>
        <v/>
      </c>
      <c r="D64" s="19" t="n">
        <v>3607</v>
      </c>
      <c r="E64" s="18" t="n">
        <v>494.86566921</v>
      </c>
      <c r="F64" s="20" t="n">
        <v>2.1688925</v>
      </c>
      <c r="G64" s="18" t="n">
        <v>447.1964256</v>
      </c>
      <c r="H64" s="20" t="n">
        <v>2.46058713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419.97433186</v>
      </c>
      <c r="F65" s="20" t="n">
        <v>2.69970092</v>
      </c>
      <c r="G65" s="18" t="n">
        <v>419.10311267</v>
      </c>
      <c r="H65" s="20" t="n">
        <v>9.56853126</v>
      </c>
      <c r="I65" s="18" t="s">
        <v>404</v>
      </c>
      <c r="J65" s="20" t="s">
        <v>404</v>
      </c>
      <c r="K65" s="18" t="s">
        <v>404</v>
      </c>
      <c r="L65" s="20" t="s">
        <v>404</v>
      </c>
      <c r="M65" s="18" t="s">
        <v>404</v>
      </c>
      <c r="N65" s="20" t="s">
        <v>404</v>
      </c>
      <c r="O65" s="18" t="s">
        <v>404</v>
      </c>
      <c r="P65" s="20" t="s">
        <v>404</v>
      </c>
      <c r="Q65" s="18" t="n">
        <v>384.79354615</v>
      </c>
      <c r="R65" s="20" t="n">
        <v>12.82847011</v>
      </c>
    </row>
    <row r="66" spans="1:18">
      <c r="A66" s="15" t="s">
        <v>463</v>
      </c>
      <c r="B66" s="17" t="n">
        <v>5665</v>
      </c>
      <c r="C66" s="18">
        <f>(0.0/B66*100)</f>
        <v/>
      </c>
      <c r="D66" s="19" t="n">
        <v>5665</v>
      </c>
      <c r="E66" s="18" t="n">
        <v>405.19867811</v>
      </c>
      <c r="F66" s="20" t="n">
        <v>3.75676447</v>
      </c>
      <c r="G66" s="18" t="n">
        <v>419.49983585</v>
      </c>
      <c r="H66" s="20" t="n">
        <v>1.58512325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387.45092223</v>
      </c>
      <c r="F67" s="20" t="n">
        <v>2.92711622</v>
      </c>
      <c r="G67" s="18" t="n">
        <v>377.41992815</v>
      </c>
      <c r="H67" s="20" t="n">
        <v>7.96384414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442.79921592</v>
      </c>
      <c r="F68" s="20" t="n">
        <v>1.5047507</v>
      </c>
      <c r="G68" s="18" t="n">
        <v>364.8175199</v>
      </c>
      <c r="H68" s="20" t="n">
        <v>1.63918768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427.21451848</v>
      </c>
      <c r="F69" s="20" t="n">
        <v>6.14615544</v>
      </c>
      <c r="G69" s="18" t="n">
        <v>455.97106265</v>
      </c>
      <c r="H69" s="20" t="n">
        <v>4.83620667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494.12488245</v>
      </c>
      <c r="F70" s="20" t="n">
        <v>3.07821209</v>
      </c>
      <c r="G70" s="18" t="n">
        <v>491.20111015</v>
      </c>
      <c r="H70" s="20" t="n">
        <v>15.62099529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559.8273711000001</v>
      </c>
      <c r="F71" s="20" t="n">
        <v>2.08925717</v>
      </c>
      <c r="G71" s="18" t="n">
        <v>568.33804402</v>
      </c>
      <c r="H71" s="20" t="n">
        <v>1.89383048</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540.92149275</v>
      </c>
      <c r="F72" s="20" t="n">
        <v>3.46813273</v>
      </c>
      <c r="G72" s="18" t="n">
        <v>545.65086826</v>
      </c>
      <c r="H72" s="20" t="n">
        <v>8.890370730000001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413.84356805</v>
      </c>
      <c r="F73" s="20" t="n">
        <v>3.26786973</v>
      </c>
      <c r="G73" s="18" t="n">
        <v>433.76238272</v>
      </c>
      <c r="H73" s="20" t="n">
        <v>13.64978098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415.80211165</v>
      </c>
      <c r="F74" s="20" t="n">
        <v>2.41074969</v>
      </c>
      <c r="G74" s="18" t="n">
        <v>415.14335421</v>
      </c>
      <c r="H74" s="20" t="n">
        <v>1.66913577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365.38326801</v>
      </c>
      <c r="F75" s="20" t="n">
        <v>3.31717223</v>
      </c>
      <c r="G75" s="18" t="n">
        <v>399.12378892</v>
      </c>
      <c r="H75" s="20" t="n">
        <v>34.26031171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436.85888134</v>
      </c>
      <c r="F76" s="20" t="n">
        <v>2.96163692</v>
      </c>
      <c r="G76" s="18" t="n">
        <v>389.74057214</v>
      </c>
      <c r="H76" s="20" t="n">
        <v>7.6301335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423.44441593</v>
      </c>
      <c r="F77" s="20" t="n">
        <v>4.15086123</v>
      </c>
      <c r="G77" s="18" t="n">
        <v>410.77221008</v>
      </c>
      <c r="H77" s="20" t="n">
        <v>3.84081068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494.40521928</v>
      </c>
      <c r="F78" s="20" t="n">
        <v>4.64581925</v>
      </c>
      <c r="G78" s="18" t="n">
        <v>499.27408912</v>
      </c>
      <c r="H78" s="20" t="n">
        <v>22.29093045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457.12880433</v>
      </c>
      <c r="F79" s="20" t="n">
        <v>7.19794618</v>
      </c>
      <c r="G79" s="18" t="n">
        <v>385.07232138</v>
      </c>
      <c r="H79" s="20" t="n">
        <v>6.99194671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460.56475834</v>
      </c>
      <c r="F80" s="20" t="n">
        <v>4.37202613</v>
      </c>
      <c r="G80" s="18" t="n">
        <v>430.33280368</v>
      </c>
      <c r="H80" s="20" t="n">
        <v>23.93166891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445.28505174</v>
      </c>
      <c r="F81" s="20" t="n">
        <v>3.80353502</v>
      </c>
      <c r="G81" s="18" t="n">
        <v>448.24320397</v>
      </c>
      <c r="H81" s="20" t="n">
        <v>6.88482226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495.48952576</v>
      </c>
      <c r="F7" s="20" t="n">
        <v>2.02558785</v>
      </c>
      <c r="G7" s="18" t="n">
        <v>490.60663157</v>
      </c>
      <c r="H7" s="20" t="n">
        <v>4.55047318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502.27920764</v>
      </c>
      <c r="F8" s="20" t="n">
        <v>4.00476407</v>
      </c>
      <c r="G8" s="18" t="n">
        <v>483.39883319</v>
      </c>
      <c r="H8" s="20" t="n">
        <v>7.96968379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503.95872544</v>
      </c>
      <c r="F9" s="20" t="n">
        <v>4.31234194</v>
      </c>
      <c r="G9" s="18" t="n">
        <v>518.0209012399999</v>
      </c>
      <c r="H9" s="20" t="n">
        <v>5.71122878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516.21049237</v>
      </c>
      <c r="F10" s="20" t="n">
        <v>3.26844029</v>
      </c>
      <c r="G10" s="18" t="n">
        <v>516.71648311</v>
      </c>
      <c r="H10" s="20" t="n">
        <v>3.24151679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421.86276983</v>
      </c>
      <c r="F11" s="20" t="n">
        <v>3.39453597</v>
      </c>
      <c r="G11" s="18" t="n">
        <v>426.97177434</v>
      </c>
      <c r="H11" s="20" t="n">
        <v>7.08022931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493.80412828</v>
      </c>
      <c r="F12" s="20" t="n">
        <v>4.57895585</v>
      </c>
      <c r="G12" s="18" t="n">
        <v>491.00060179</v>
      </c>
      <c r="H12" s="20" t="n">
        <v>4.21245263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512.18318273</v>
      </c>
      <c r="F13" s="20" t="n">
        <v>3.89747164</v>
      </c>
      <c r="G13" s="18" t="n">
        <v>509.07784588</v>
      </c>
      <c r="H13" s="20" t="n">
        <v>2.9099504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520.18940006</v>
      </c>
      <c r="F14" s="20" t="n">
        <v>2.94773666</v>
      </c>
      <c r="G14" s="18" t="n">
        <v>518.82366025</v>
      </c>
      <c r="H14" s="20" t="n">
        <v>3.02668494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512.74939665</v>
      </c>
      <c r="F15" s="20" t="n">
        <v>2.8797496</v>
      </c>
      <c r="G15" s="18" t="n">
        <v>508.99315795</v>
      </c>
      <c r="H15" s="20" t="n">
        <v>3.69096773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497.37085851</v>
      </c>
      <c r="F16" s="20" t="n">
        <v>3.99823208</v>
      </c>
      <c r="G16" s="18" t="n">
        <v>489.59689916</v>
      </c>
      <c r="H16" s="20" t="n">
        <v>8.460712989999999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514.93070496</v>
      </c>
      <c r="F17" s="20" t="n">
        <v>4.22490046</v>
      </c>
      <c r="G17" s="18" t="n">
        <v>477.97046882</v>
      </c>
      <c r="H17" s="20" t="n">
        <v>7.4133051</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453.09645155</v>
      </c>
      <c r="F18" s="20" t="n">
        <v>3.8578468</v>
      </c>
      <c r="G18" s="18" t="n">
        <v>488.07808989</v>
      </c>
      <c r="H18" s="20" t="n">
        <v>21.83493564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479.01753053</v>
      </c>
      <c r="F19" s="20" t="n">
        <v>3.65436752</v>
      </c>
      <c r="G19" s="18" t="n">
        <v>469.07624102</v>
      </c>
      <c r="H19" s="20" t="n">
        <v>8.249478870000001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488.22337994</v>
      </c>
      <c r="F20" s="20" t="n">
        <v>2.49042822</v>
      </c>
      <c r="G20" s="18" t="n">
        <v>488.27348388</v>
      </c>
      <c r="H20" s="20" t="n">
        <v>3.22335901</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506.71175975</v>
      </c>
      <c r="F21" s="20" t="n">
        <v>2.62656951</v>
      </c>
      <c r="G21" s="18" t="n">
        <v>498.21841144</v>
      </c>
      <c r="H21" s="20" t="n">
        <v>4.75019535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471.40508043</v>
      </c>
      <c r="F22" s="20" t="n">
        <v>5.45897626</v>
      </c>
      <c r="G22" s="18" t="n">
        <v>467.33511294</v>
      </c>
      <c r="H22" s="20" t="n">
        <v>7.46416804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491.83216327</v>
      </c>
      <c r="F23" s="20" t="n">
        <v>3.7654809</v>
      </c>
      <c r="G23" s="18" t="n">
        <v>499.94053933</v>
      </c>
      <c r="H23" s="20" t="n">
        <v>20.17325708</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543.24027013</v>
      </c>
      <c r="F24" s="20" t="n">
        <v>8.41410746</v>
      </c>
      <c r="G24" s="18" t="n">
        <v>528.94236825</v>
      </c>
      <c r="H24" s="20" t="n">
        <v>3.80689482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525.4748896900001</v>
      </c>
      <c r="F25" s="20" t="n">
        <v>4.97888221</v>
      </c>
      <c r="G25" s="18" t="n">
        <v>521.9802776499999</v>
      </c>
      <c r="H25" s="20" t="n">
        <v>6.66933591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483.44339608</v>
      </c>
      <c r="F26" s="20" t="n">
        <v>2.87670374</v>
      </c>
      <c r="G26" s="18" t="n">
        <v>481.48002664</v>
      </c>
      <c r="H26" s="20" t="n">
        <v>2.743336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483.87631837</v>
      </c>
      <c r="F27" s="20" t="n">
        <v>1.26461635</v>
      </c>
      <c r="G27" s="18" t="n">
        <v>583.64793571</v>
      </c>
      <c r="H27" s="20" t="n">
        <v>10.71657393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408.78454247</v>
      </c>
      <c r="F28" s="20" t="n">
        <v>2.36985711</v>
      </c>
      <c r="G28" s="18" t="n">
        <v>399.59690231</v>
      </c>
      <c r="H28" s="20" t="n">
        <v>7.90345024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522.29742497</v>
      </c>
      <c r="F29" s="20" t="n">
        <v>7.33048608</v>
      </c>
      <c r="G29" s="18" t="n">
        <v>506.3756822</v>
      </c>
      <c r="H29" s="20" t="n">
        <v>8.01076567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495.49909954</v>
      </c>
      <c r="F30" s="20" t="n">
        <v>2.90734261</v>
      </c>
      <c r="G30" s="18" t="n">
        <v>509.59445651</v>
      </c>
      <c r="H30" s="20" t="n">
        <v>9.95479111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503.84515593</v>
      </c>
      <c r="F31" s="20" t="n">
        <v>5.11291279</v>
      </c>
      <c r="G31" s="18" t="n">
        <v>500.71466103</v>
      </c>
      <c r="H31" s="20" t="n">
        <v>2.39859348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507.01545252</v>
      </c>
      <c r="F32" s="20" t="n">
        <v>3.75617466</v>
      </c>
      <c r="G32" s="18" t="n">
        <v>502.14441225</v>
      </c>
      <c r="H32" s="20" t="n">
        <v>3.25075497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491.40399001</v>
      </c>
      <c r="F33" s="20" t="n">
        <v>2.66394938</v>
      </c>
      <c r="G33" s="18" t="n">
        <v>486.29627804</v>
      </c>
      <c r="H33" s="20" t="n">
        <v>13.10768546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473.9321546</v>
      </c>
      <c r="F34" s="20" t="n">
        <v>4.00993719</v>
      </c>
      <c r="G34" s="18" t="n">
        <v>477.93091836</v>
      </c>
      <c r="H34" s="20" t="n">
        <v>6.55299882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513.71843486</v>
      </c>
      <c r="F35" s="20" t="n">
        <v>1.59076613</v>
      </c>
      <c r="G35" s="18" t="n">
        <v>506.63044648</v>
      </c>
      <c r="H35" s="20" t="n">
        <v>2.59621128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482.46641676</v>
      </c>
      <c r="F36" s="20" t="n">
        <v>2.55383165</v>
      </c>
      <c r="G36" s="18" t="n">
        <v>499.03279545</v>
      </c>
      <c r="H36" s="20" t="n">
        <v>5.75810346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495.32500715</v>
      </c>
      <c r="F37" s="20" t="n">
        <v>4.08244445</v>
      </c>
      <c r="G37" s="18" t="n">
        <v>490.93582049</v>
      </c>
      <c r="H37" s="20" t="n">
        <v>5.00532255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530.44415446</v>
      </c>
      <c r="F38" s="20" t="n">
        <v>4.08636993</v>
      </c>
      <c r="G38" s="18" t="n">
        <v>499.5032007</v>
      </c>
      <c r="H38" s="20" t="n">
        <v>6.84873645</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420.8772491</v>
      </c>
      <c r="F39" s="20" t="n">
        <v>4.54281207</v>
      </c>
      <c r="G39" s="18" t="n">
        <v>414.19955953</v>
      </c>
      <c r="H39" s="20" t="n">
        <v>13.68667553</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496.82520159</v>
      </c>
      <c r="F40" s="20" t="n">
        <v>3.46021314</v>
      </c>
      <c r="G40" s="18" t="n">
        <v>473.94696175</v>
      </c>
      <c r="H40" s="20" t="n">
        <v>8.065198069999999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469.31571333</v>
      </c>
      <c r="F41" s="20" t="n">
        <v>5.53708337</v>
      </c>
      <c r="G41" s="18" t="n">
        <v>471.35846145</v>
      </c>
      <c r="H41" s="20" t="n">
        <v>3.88942797</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413.51459618</v>
      </c>
      <c r="F44" s="20" t="n">
        <v>3.56759923</v>
      </c>
      <c r="G44" s="18" t="n">
        <v>395.35340109</v>
      </c>
      <c r="H44" s="20" t="n">
        <v>13.39814339</v>
      </c>
      <c r="I44" s="18" t="s">
        <v>404</v>
      </c>
      <c r="J44" s="20" t="s">
        <v>404</v>
      </c>
      <c r="K44" s="18" t="s">
        <v>404</v>
      </c>
      <c r="L44" s="20" t="s">
        <v>404</v>
      </c>
      <c r="M44" s="18" t="s">
        <v>404</v>
      </c>
      <c r="N44" s="20" t="s">
        <v>404</v>
      </c>
      <c r="O44" s="18" t="s">
        <v>404</v>
      </c>
      <c r="P44" s="20" t="s">
        <v>404</v>
      </c>
      <c r="Q44" s="18" t="n">
        <v>473.64145281</v>
      </c>
      <c r="R44" s="20" t="n">
        <v>13.5717314</v>
      </c>
    </row>
    <row r="45" spans="1:18">
      <c r="A45" s="15" t="s">
        <v>442</v>
      </c>
      <c r="B45" s="17" t="n">
        <v>5519</v>
      </c>
      <c r="C45" s="18">
        <f>(0.0/B45*100)</f>
        <v/>
      </c>
      <c r="D45" s="19" t="n">
        <v>5519</v>
      </c>
      <c r="E45" s="18" t="n">
        <v>358.891622</v>
      </c>
      <c r="F45" s="20" t="n">
        <v>3.01612343</v>
      </c>
      <c r="G45" s="18" t="n">
        <v>374.86769096</v>
      </c>
      <c r="H45" s="20" t="n">
        <v>13.02285093</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375.57479365</v>
      </c>
      <c r="F46" s="20" t="n">
        <v>3.62640298</v>
      </c>
      <c r="G46" s="18" t="n">
        <v>417.95224305</v>
      </c>
      <c r="H46" s="20" t="n">
        <v>9.929948980000001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442.16794429</v>
      </c>
      <c r="F47" s="20" t="n">
        <v>3.95131092</v>
      </c>
      <c r="G47" s="18" t="n">
        <v>433.9300827</v>
      </c>
      <c r="H47" s="20" t="n">
        <v>14.09476518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528.91702186</v>
      </c>
      <c r="F48" s="20" t="n">
        <v>5.75077877</v>
      </c>
      <c r="G48" s="18" t="n">
        <v>550.80300246</v>
      </c>
      <c r="H48" s="20" t="n">
        <v>13.29875522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409.07194471</v>
      </c>
      <c r="F49" s="20" t="n">
        <v>3.34003283</v>
      </c>
      <c r="G49" s="18" t="n">
        <v>407.11542846</v>
      </c>
      <c r="H49" s="20" t="n">
        <v>9.05453629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388.30948011</v>
      </c>
      <c r="F50" s="20" t="n">
        <v>2.9836459</v>
      </c>
      <c r="G50" s="18" t="n">
        <v>404.97907612</v>
      </c>
      <c r="H50" s="20" t="n">
        <v>6.770331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400.08224036</v>
      </c>
      <c r="F51" s="20" t="n">
        <v>2.70576717</v>
      </c>
      <c r="G51" s="18" t="n">
        <v>401.09538652</v>
      </c>
      <c r="H51" s="20" t="n">
        <v>7.32770261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463.37749886</v>
      </c>
      <c r="F52" s="20" t="n">
        <v>3.01264211</v>
      </c>
      <c r="G52" s="18" t="n">
        <v>471.65337826</v>
      </c>
      <c r="H52" s="20" t="n">
        <v>14.87969745</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433.50657158</v>
      </c>
      <c r="F53" s="20" t="n">
        <v>1.63873511</v>
      </c>
      <c r="G53" s="18" t="n">
        <v>483.02239199</v>
      </c>
      <c r="H53" s="20" t="n">
        <v>5.58565004</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323.68762343</v>
      </c>
      <c r="F54" s="20" t="n">
        <v>3.06256185</v>
      </c>
      <c r="G54" s="18" t="n">
        <v>351.18097276</v>
      </c>
      <c r="H54" s="20" t="n">
        <v>10.34071089</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405.75381643</v>
      </c>
      <c r="F55" s="20" t="n">
        <v>3.02886187</v>
      </c>
      <c r="G55" s="18" t="n">
        <v>388.36575815</v>
      </c>
      <c r="H55" s="20" t="n">
        <v>9.221172879999999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550.7598584900001</v>
      </c>
      <c r="F56" s="20" t="n">
        <v>3.68354914</v>
      </c>
      <c r="G56" s="18" t="n">
        <v>540.73559082</v>
      </c>
      <c r="H56" s="20" t="n">
        <v>8.494095310000001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382.58303275</v>
      </c>
      <c r="F57" s="20" t="n">
        <v>5.73392404</v>
      </c>
      <c r="G57" s="18" t="n">
        <v>388.22197704</v>
      </c>
      <c r="H57" s="20" t="n">
        <v>3.85354472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378.3407612</v>
      </c>
      <c r="F58" s="20" t="n">
        <v>3.02883061</v>
      </c>
      <c r="G58" s="18" t="n">
        <v>402.34913464</v>
      </c>
      <c r="H58" s="20" t="n">
        <v>11.62795933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359.62350831</v>
      </c>
      <c r="F59" s="20" t="n">
        <v>1.70094187</v>
      </c>
      <c r="G59" s="18" t="n">
        <v>390.60966929</v>
      </c>
      <c r="H59" s="20" t="n">
        <v>7.43436306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387.82955265</v>
      </c>
      <c r="F60" s="20" t="n">
        <v>4.91043335</v>
      </c>
      <c r="G60" s="18" t="n">
        <v>417.16087521</v>
      </c>
      <c r="H60" s="20" t="n">
        <v>6.96926378</v>
      </c>
      <c r="I60" s="18" t="s">
        <v>404</v>
      </c>
      <c r="J60" s="20" t="s">
        <v>404</v>
      </c>
      <c r="K60" s="18" t="s">
        <v>404</v>
      </c>
      <c r="L60" s="20" t="s">
        <v>404</v>
      </c>
      <c r="M60" s="18" t="s">
        <v>404</v>
      </c>
      <c r="N60" s="20" t="s">
        <v>404</v>
      </c>
      <c r="O60" s="18" t="s">
        <v>404</v>
      </c>
      <c r="P60" s="20" t="s">
        <v>404</v>
      </c>
      <c r="Q60" s="18" t="n">
        <v>354.40374692</v>
      </c>
      <c r="R60" s="20" t="n">
        <v>18.06131943</v>
      </c>
    </row>
    <row r="61" spans="1:18">
      <c r="A61" s="15" t="s">
        <v>458</v>
      </c>
      <c r="B61" s="17" t="n">
        <v>6525</v>
      </c>
      <c r="C61" s="18">
        <f>(0.0/B61*100)</f>
        <v/>
      </c>
      <c r="D61" s="19" t="n">
        <v>6525</v>
      </c>
      <c r="E61" s="18" t="n">
        <v>477.29777792</v>
      </c>
      <c r="F61" s="20" t="n">
        <v>3.03153947</v>
      </c>
      <c r="G61" s="18" t="n">
        <v>480.87912858</v>
      </c>
      <c r="H61" s="20" t="n">
        <v>3.98983617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547.3736484900001</v>
      </c>
      <c r="F62" s="20" t="n">
        <v>2.4018707</v>
      </c>
      <c r="G62" s="18" t="n">
        <v>542.13523488</v>
      </c>
      <c r="H62" s="20" t="n">
        <v>1.33909868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366.2300292</v>
      </c>
      <c r="F63" s="20" t="n">
        <v>2.03499228</v>
      </c>
      <c r="G63" s="18" t="n">
        <v>375.70620704</v>
      </c>
      <c r="H63" s="20" t="n">
        <v>2.68779347</v>
      </c>
      <c r="I63" s="18" t="s">
        <v>404</v>
      </c>
      <c r="J63" s="20" t="s">
        <v>404</v>
      </c>
      <c r="K63" s="18" t="s">
        <v>404</v>
      </c>
      <c r="L63" s="20" t="s">
        <v>404</v>
      </c>
      <c r="M63" s="18" t="s">
        <v>404</v>
      </c>
      <c r="N63" s="20" t="s">
        <v>404</v>
      </c>
      <c r="O63" s="18" t="s">
        <v>404</v>
      </c>
      <c r="P63" s="20" t="s">
        <v>404</v>
      </c>
      <c r="Q63" s="18" t="n">
        <v>392.07712668</v>
      </c>
      <c r="R63" s="20" t="n">
        <v>7.55834652</v>
      </c>
    </row>
    <row r="64" spans="1:18">
      <c r="A64" s="15" t="s">
        <v>461</v>
      </c>
      <c r="B64" s="17" t="n">
        <v>3634</v>
      </c>
      <c r="C64" s="18">
        <f>(27.0/B64*100)</f>
        <v/>
      </c>
      <c r="D64" s="19" t="n">
        <v>3607</v>
      </c>
      <c r="E64" s="18" t="n">
        <v>460.9184118</v>
      </c>
      <c r="F64" s="20" t="n">
        <v>2.25189148</v>
      </c>
      <c r="G64" s="18" t="n">
        <v>505.29887336</v>
      </c>
      <c r="H64" s="20" t="n">
        <v>2.66221012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420.13002594</v>
      </c>
      <c r="F65" s="20" t="n">
        <v>2.45555188</v>
      </c>
      <c r="G65" s="18" t="n">
        <v>410.70381745</v>
      </c>
      <c r="H65" s="20" t="n">
        <v>11.0455233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417.7834205</v>
      </c>
      <c r="F66" s="20" t="n">
        <v>1.53531007</v>
      </c>
      <c r="G66" s="18" t="n">
        <v>430.0439622</v>
      </c>
      <c r="H66" s="20" t="n">
        <v>11.75816166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384.23359123</v>
      </c>
      <c r="F67" s="20" t="n">
        <v>3.54673186</v>
      </c>
      <c r="G67" s="18" t="n">
        <v>391.7384179</v>
      </c>
      <c r="H67" s="20" t="n">
        <v>5.97775173</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387.44788338</v>
      </c>
      <c r="F68" s="20" t="n">
        <v>1.33452161</v>
      </c>
      <c r="G68" s="18" t="n">
        <v>437.56257801</v>
      </c>
      <c r="H68" s="20" t="n">
        <v>1.88711285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447.0556795</v>
      </c>
      <c r="F69" s="20" t="n">
        <v>4.58615811</v>
      </c>
      <c r="G69" s="18" t="n">
        <v>433.71798028</v>
      </c>
      <c r="H69" s="20" t="n">
        <v>7.90374975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489.43999589</v>
      </c>
      <c r="F70" s="20" t="n">
        <v>3.38226152</v>
      </c>
      <c r="G70" s="18" t="n">
        <v>506.39921169</v>
      </c>
      <c r="H70" s="20" t="n">
        <v>5.94250834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562.54378548</v>
      </c>
      <c r="F71" s="20" t="n">
        <v>1.63375659</v>
      </c>
      <c r="G71" s="18" t="n">
        <v>569.4670268900001</v>
      </c>
      <c r="H71" s="20" t="n">
        <v>2.58657849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543.2168612</v>
      </c>
      <c r="F72" s="20" t="n">
        <v>3.6680153</v>
      </c>
      <c r="G72" s="18" t="n">
        <v>534.95444906</v>
      </c>
      <c r="H72" s="20" t="n">
        <v>17.29382569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410.44055927</v>
      </c>
      <c r="F73" s="20" t="n">
        <v>4.48285338</v>
      </c>
      <c r="G73" s="18" t="n">
        <v>420.67420976</v>
      </c>
      <c r="H73" s="20" t="n">
        <v>4.8194201</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399.36602021</v>
      </c>
      <c r="F74" s="20" t="n">
        <v>1.81662391</v>
      </c>
      <c r="G74" s="18" t="n">
        <v>431.73431911</v>
      </c>
      <c r="H74" s="20" t="n">
        <v>1.82202104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369.01165263</v>
      </c>
      <c r="F75" s="20" t="n">
        <v>3.62751138</v>
      </c>
      <c r="G75" s="18" t="n">
        <v>331.22743638</v>
      </c>
      <c r="H75" s="20" t="n">
        <v>18.32940818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410.1929633</v>
      </c>
      <c r="F76" s="20" t="n">
        <v>3.08317987</v>
      </c>
      <c r="G76" s="18" t="n">
        <v>462.76331855</v>
      </c>
      <c r="H76" s="20" t="n">
        <v>5.19760981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416.55574265</v>
      </c>
      <c r="F77" s="20" t="n">
        <v>3.03595992</v>
      </c>
      <c r="G77" s="18" t="n">
        <v>428.24110473</v>
      </c>
      <c r="H77" s="20" t="n">
        <v>9.65488992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492.39194358</v>
      </c>
      <c r="F78" s="20" t="n">
        <v>4.71439636</v>
      </c>
      <c r="G78" s="18" t="n">
        <v>510.46699979</v>
      </c>
      <c r="H78" s="20" t="n">
        <v>12.34941754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454.9661318</v>
      </c>
      <c r="F79" s="20" t="n">
        <v>7.36463771</v>
      </c>
      <c r="G79" s="18" t="n">
        <v>468.35706653</v>
      </c>
      <c r="H79" s="20" t="n">
        <v>22.25510826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460.716567</v>
      </c>
      <c r="F80" s="20" t="n">
        <v>4.48496196</v>
      </c>
      <c r="G80" s="18" t="n">
        <v>450.51123244</v>
      </c>
      <c r="H80" s="20" t="n">
        <v>13.32525913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447.82658361</v>
      </c>
      <c r="F81" s="20" t="n">
        <v>3.63366376</v>
      </c>
      <c r="G81" s="18" t="n">
        <v>437.31067841</v>
      </c>
      <c r="H81" s="20" t="n">
        <v>7.4964579</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494.1431281</v>
      </c>
      <c r="F7" s="20" t="n">
        <v>6.99920901</v>
      </c>
      <c r="G7" s="18" t="n">
        <v>494.58833</v>
      </c>
      <c r="H7" s="20" t="n">
        <v>1.86036823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502.54038099</v>
      </c>
      <c r="F8" s="20" t="n">
        <v>17.31610159</v>
      </c>
      <c r="G8" s="18" t="n">
        <v>496.12284118</v>
      </c>
      <c r="H8" s="20" t="n">
        <v>2.9714849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497.46385709</v>
      </c>
      <c r="F9" s="20" t="n">
        <v>14.9450489</v>
      </c>
      <c r="G9" s="18" t="n">
        <v>510.61355763</v>
      </c>
      <c r="H9" s="20" t="n">
        <v>2.91541925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515.0406547</v>
      </c>
      <c r="F10" s="20" t="n">
        <v>6.0817777</v>
      </c>
      <c r="G10" s="18" t="n">
        <v>516.84107923</v>
      </c>
      <c r="H10" s="20" t="n">
        <v>2.55040819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415.4750507</v>
      </c>
      <c r="F11" s="20" t="n">
        <v>7.87784544</v>
      </c>
      <c r="G11" s="18" t="n">
        <v>425.5046459</v>
      </c>
      <c r="H11" s="20" t="n">
        <v>3.58260015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498.54418882</v>
      </c>
      <c r="F12" s="20" t="n">
        <v>14.96304404</v>
      </c>
      <c r="G12" s="18" t="n">
        <v>491.95881069</v>
      </c>
      <c r="H12" s="20" t="n">
        <v>2.59757773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510.27068553</v>
      </c>
      <c r="F13" s="20" t="n">
        <v>9.233101639999999</v>
      </c>
      <c r="G13" s="18" t="n">
        <v>510.59194779</v>
      </c>
      <c r="H13" s="20" t="n">
        <v>2.49520806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519.87290392</v>
      </c>
      <c r="F14" s="20" t="n">
        <v>9.24193124</v>
      </c>
      <c r="G14" s="18" t="n">
        <v>519.50761086</v>
      </c>
      <c r="H14" s="20" t="n">
        <v>2.0720429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531.41718962</v>
      </c>
      <c r="F15" s="20" t="n">
        <v>14.13424175</v>
      </c>
      <c r="G15" s="18" t="n">
        <v>510.30422868</v>
      </c>
      <c r="H15" s="20" t="n">
        <v>2.28719145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502.59612894</v>
      </c>
      <c r="F16" s="20" t="n">
        <v>12.69800583</v>
      </c>
      <c r="G16" s="18" t="n">
        <v>494.01786228</v>
      </c>
      <c r="H16" s="20" t="n">
        <v>2.89329334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512.27117083</v>
      </c>
      <c r="F17" s="20" t="n">
        <v>12.10478686</v>
      </c>
      <c r="G17" s="18" t="n">
        <v>503.48835365</v>
      </c>
      <c r="H17" s="20" t="n">
        <v>3.7530032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453.29963832</v>
      </c>
      <c r="F18" s="20" t="n">
        <v>3.98916365</v>
      </c>
      <c r="G18" s="18" t="n">
        <v>459.32036465</v>
      </c>
      <c r="H18" s="20" t="n">
        <v>10.41622788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477.46523168</v>
      </c>
      <c r="F19" s="20" t="n">
        <v>14.33173646</v>
      </c>
      <c r="G19" s="18" t="n">
        <v>477.08451098</v>
      </c>
      <c r="H19" s="20" t="n">
        <v>3.59285966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445.23090776</v>
      </c>
      <c r="F20" s="20" t="n">
        <v>22.82089773</v>
      </c>
      <c r="G20" s="18" t="n">
        <v>488.52893682</v>
      </c>
      <c r="H20" s="20" t="n">
        <v>1.97450827</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510.62160351</v>
      </c>
      <c r="F21" s="20" t="n">
        <v>13.21940245</v>
      </c>
      <c r="G21" s="18" t="n">
        <v>504.24172856</v>
      </c>
      <c r="H21" s="20" t="n">
        <v>2.22068729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453.18392682</v>
      </c>
      <c r="F22" s="20" t="n">
        <v>14.39544752</v>
      </c>
      <c r="G22" s="18" t="n">
        <v>472.51404659</v>
      </c>
      <c r="H22" s="20" t="n">
        <v>3.9403043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476.07111107</v>
      </c>
      <c r="F23" s="20" t="n">
        <v>14.85286789</v>
      </c>
      <c r="G23" s="18" t="n">
        <v>494.11351491</v>
      </c>
      <c r="H23" s="20" t="n">
        <v>3.85038957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527.07140516</v>
      </c>
      <c r="F24" s="20" t="n">
        <v>4.44510213</v>
      </c>
      <c r="G24" s="18" t="n">
        <v>538.75022563</v>
      </c>
      <c r="H24" s="20" t="n">
        <v>5.76853399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527.98554481</v>
      </c>
      <c r="F25" s="20" t="n">
        <v>7.67249626</v>
      </c>
      <c r="G25" s="18" t="n">
        <v>522.61840209</v>
      </c>
      <c r="H25" s="20" t="n">
        <v>5.03755033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481.59812748</v>
      </c>
      <c r="F26" s="20" t="n">
        <v>7.26658672</v>
      </c>
      <c r="G26" s="18" t="n">
        <v>482.55618261</v>
      </c>
      <c r="H26" s="20" t="n">
        <v>1.95450723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492.6453495</v>
      </c>
      <c r="F27" s="20" t="n">
        <v>2.96409018</v>
      </c>
      <c r="G27" s="18" t="n">
        <v>484.53472007</v>
      </c>
      <c r="H27" s="20" t="n">
        <v>1.32118397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404.16240792</v>
      </c>
      <c r="F28" s="20" t="n">
        <v>3.07671758</v>
      </c>
      <c r="G28" s="18" t="n">
        <v>411.62792901</v>
      </c>
      <c r="H28" s="20" t="n">
        <v>3.77227958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507.16843431</v>
      </c>
      <c r="F29" s="20" t="n">
        <v>18.84361636</v>
      </c>
      <c r="G29" s="18" t="n">
        <v>515.7440435</v>
      </c>
      <c r="H29" s="20" t="n">
        <v>4.96125611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515.73308889</v>
      </c>
      <c r="F30" s="20" t="n">
        <v>13.01799127</v>
      </c>
      <c r="G30" s="18" t="n">
        <v>495.92197533</v>
      </c>
      <c r="H30" s="20" t="n">
        <v>2.76613307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496.20697306</v>
      </c>
      <c r="F31" s="20" t="n">
        <v>6.96759248</v>
      </c>
      <c r="G31" s="18" t="n">
        <v>502.38907345</v>
      </c>
      <c r="H31" s="20" t="n">
        <v>2.32724642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519.2644385999999</v>
      </c>
      <c r="F32" s="20" t="n">
        <v>16.38953828</v>
      </c>
      <c r="G32" s="18" t="n">
        <v>503.7974891</v>
      </c>
      <c r="H32" s="20" t="n">
        <v>2.47500368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504.12077022</v>
      </c>
      <c r="F33" s="20" t="n">
        <v>14.38913135</v>
      </c>
      <c r="G33" s="18" t="n">
        <v>490.54854961</v>
      </c>
      <c r="H33" s="20" t="n">
        <v>2.54904281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456.93313896</v>
      </c>
      <c r="F34" s="20" t="n">
        <v>30.612573</v>
      </c>
      <c r="G34" s="18" t="n">
        <v>476.18857808</v>
      </c>
      <c r="H34" s="20" t="n">
        <v>3.04496303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522.70825942</v>
      </c>
      <c r="F35" s="20" t="n">
        <v>3.92144768</v>
      </c>
      <c r="G35" s="18" t="n">
        <v>510.88316412</v>
      </c>
      <c r="H35" s="20" t="n">
        <v>1.40153088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490.08216287</v>
      </c>
      <c r="F36" s="20" t="n">
        <v>9.99546147</v>
      </c>
      <c r="G36" s="18" t="n">
        <v>485.50120728</v>
      </c>
      <c r="H36" s="20" t="n">
        <v>2.26490303</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502.52124549</v>
      </c>
      <c r="F37" s="20" t="n">
        <v>14.61565644</v>
      </c>
      <c r="G37" s="18" t="n">
        <v>493.68155292</v>
      </c>
      <c r="H37" s="20" t="n">
        <v>3.24440546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500.13458567</v>
      </c>
      <c r="F38" s="20" t="n">
        <v>5.71249229</v>
      </c>
      <c r="G38" s="18" t="n">
        <v>532.5405532</v>
      </c>
      <c r="H38" s="20" t="n">
        <v>4.63968702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422.6196026</v>
      </c>
      <c r="F39" s="20" t="n">
        <v>4.66359202</v>
      </c>
      <c r="G39" s="18" t="n">
        <v>403.74993167</v>
      </c>
      <c r="H39" s="20" t="n">
        <v>10.90002906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495.03411955</v>
      </c>
      <c r="F40" s="20" t="n">
        <v>9.91384219</v>
      </c>
      <c r="G40" s="18" t="n">
        <v>493.51915764</v>
      </c>
      <c r="H40" s="20" t="n">
        <v>3.21361417</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463.30600771</v>
      </c>
      <c r="F41" s="20" t="n">
        <v>5.80162086</v>
      </c>
      <c r="G41" s="18" t="n">
        <v>473.59827278</v>
      </c>
      <c r="H41" s="20" t="n">
        <v>4.02385338</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407.86278943</v>
      </c>
      <c r="F44" s="20" t="n">
        <v>11.71980723</v>
      </c>
      <c r="G44" s="18" t="n">
        <v>413.20830729</v>
      </c>
      <c r="H44" s="20" t="n">
        <v>3.83617324</v>
      </c>
      <c r="I44" s="18" t="s">
        <v>404</v>
      </c>
      <c r="J44" s="20" t="s">
        <v>404</v>
      </c>
      <c r="K44" s="18" t="s">
        <v>404</v>
      </c>
      <c r="L44" s="20" t="s">
        <v>404</v>
      </c>
      <c r="M44" s="18" t="s">
        <v>404</v>
      </c>
      <c r="N44" s="20" t="s">
        <v>404</v>
      </c>
      <c r="O44" s="18" t="s">
        <v>404</v>
      </c>
      <c r="P44" s="20" t="s">
        <v>404</v>
      </c>
      <c r="Q44" s="18" t="n">
        <v>473.64145281</v>
      </c>
      <c r="R44" s="20" t="n">
        <v>13.5717314</v>
      </c>
    </row>
    <row r="45" spans="1:18">
      <c r="A45" s="15" t="s">
        <v>442</v>
      </c>
      <c r="B45" s="17" t="n">
        <v>5519</v>
      </c>
      <c r="C45" s="18">
        <f>(0.0/B45*100)</f>
        <v/>
      </c>
      <c r="D45" s="19" t="n">
        <v>5519</v>
      </c>
      <c r="E45" s="18" t="n">
        <v>361.55562062</v>
      </c>
      <c r="F45" s="20" t="n">
        <v>3.51768195</v>
      </c>
      <c r="G45" s="18" t="n">
        <v>353.31197092</v>
      </c>
      <c r="H45" s="20" t="n">
        <v>8.650296920000001</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387.64012375</v>
      </c>
      <c r="F46" s="20" t="n">
        <v>10.47743289</v>
      </c>
      <c r="G46" s="18" t="n">
        <v>380.23612219</v>
      </c>
      <c r="H46" s="20" t="n">
        <v>3.47664684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444.32243009</v>
      </c>
      <c r="F47" s="20" t="n">
        <v>11.58502915</v>
      </c>
      <c r="G47" s="18" t="n">
        <v>440.50794311</v>
      </c>
      <c r="H47" s="20" t="n">
        <v>4.46574876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529.57754296</v>
      </c>
      <c r="F48" s="20" t="n">
        <v>5.63435678</v>
      </c>
      <c r="G48" s="18" t="n">
        <v>541.69636236</v>
      </c>
      <c r="H48" s="20" t="n">
        <v>16.28126618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403.91514828</v>
      </c>
      <c r="F49" s="20" t="n">
        <v>10.0542799</v>
      </c>
      <c r="G49" s="18" t="n">
        <v>409.20215782</v>
      </c>
      <c r="H49" s="20" t="n">
        <v>3.26283273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394.58585981</v>
      </c>
      <c r="F50" s="20" t="n">
        <v>4.31543773</v>
      </c>
      <c r="G50" s="18" t="n">
        <v>390.65891447</v>
      </c>
      <c r="H50" s="20" t="n">
        <v>3.43496481</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399.73597305</v>
      </c>
      <c r="F51" s="20" t="n">
        <v>6.22428957</v>
      </c>
      <c r="G51" s="18" t="n">
        <v>400.3363397</v>
      </c>
      <c r="H51" s="20" t="n">
        <v>2.77740407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483.63537784</v>
      </c>
      <c r="F52" s="20" t="n">
        <v>17.31518694</v>
      </c>
      <c r="G52" s="18" t="n">
        <v>463.53032738</v>
      </c>
      <c r="H52" s="20" t="n">
        <v>2.79080143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430.04484112</v>
      </c>
      <c r="F53" s="20" t="n">
        <v>1.77235252</v>
      </c>
      <c r="G53" s="18" t="n">
        <v>479.57487024</v>
      </c>
      <c r="H53" s="20" t="n">
        <v>4.02662827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321.15551674</v>
      </c>
      <c r="F54" s="20" t="n">
        <v>3.69663414</v>
      </c>
      <c r="G54" s="18" t="n">
        <v>347.05473287</v>
      </c>
      <c r="H54" s="20" t="n">
        <v>7.11890882</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364.74039546</v>
      </c>
      <c r="F55" s="20" t="n">
        <v>17.85506319</v>
      </c>
      <c r="G55" s="18" t="n">
        <v>405.69503689</v>
      </c>
      <c r="H55" s="20" t="n">
        <v>2.77812297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545.84745961</v>
      </c>
      <c r="F56" s="20" t="n">
        <v>10.87868285</v>
      </c>
      <c r="G56" s="18" t="n">
        <v>548.15865092</v>
      </c>
      <c r="H56" s="20" t="n">
        <v>3.39520119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385.62150953</v>
      </c>
      <c r="F57" s="20" t="n">
        <v>11.93849458</v>
      </c>
      <c r="G57" s="18" t="n">
        <v>386.1866732</v>
      </c>
      <c r="H57" s="20" t="n">
        <v>3.24438901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377.81351602</v>
      </c>
      <c r="F58" s="20" t="n">
        <v>2.81955765</v>
      </c>
      <c r="G58" s="18" t="n">
        <v>419.39913981</v>
      </c>
      <c r="H58" s="20" t="n">
        <v>13.07303699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359.72760172</v>
      </c>
      <c r="F59" s="20" t="n">
        <v>1.63803043</v>
      </c>
      <c r="G59" s="18" t="n">
        <v>366.73836735</v>
      </c>
      <c r="H59" s="20" t="n">
        <v>3.64293393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380.19103777</v>
      </c>
      <c r="F60" s="20" t="n">
        <v>5.82765408</v>
      </c>
      <c r="G60" s="18" t="n">
        <v>419.87632455</v>
      </c>
      <c r="H60" s="20" t="n">
        <v>6.03189472</v>
      </c>
      <c r="I60" s="18" t="s">
        <v>404</v>
      </c>
      <c r="J60" s="20" t="s">
        <v>404</v>
      </c>
      <c r="K60" s="18" t="s">
        <v>404</v>
      </c>
      <c r="L60" s="20" t="s">
        <v>404</v>
      </c>
      <c r="M60" s="18" t="s">
        <v>404</v>
      </c>
      <c r="N60" s="20" t="s">
        <v>404</v>
      </c>
      <c r="O60" s="18" t="s">
        <v>404</v>
      </c>
      <c r="P60" s="20" t="s">
        <v>404</v>
      </c>
      <c r="Q60" s="18" t="n">
        <v>354.40374692</v>
      </c>
      <c r="R60" s="20" t="n">
        <v>18.06131943</v>
      </c>
    </row>
    <row r="61" spans="1:18">
      <c r="A61" s="15" t="s">
        <v>458</v>
      </c>
      <c r="B61" s="17" t="n">
        <v>6525</v>
      </c>
      <c r="C61" s="18">
        <f>(0.0/B61*100)</f>
        <v/>
      </c>
      <c r="D61" s="19" t="n">
        <v>6525</v>
      </c>
      <c r="E61" s="18" t="n">
        <v>481.85694951</v>
      </c>
      <c r="F61" s="20" t="n">
        <v>8.82432412</v>
      </c>
      <c r="G61" s="18" t="n">
        <v>477.91627989</v>
      </c>
      <c r="H61" s="20" t="n">
        <v>2.51325219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595.01852386</v>
      </c>
      <c r="F62" s="20" t="n">
        <v>4.61338596</v>
      </c>
      <c r="G62" s="18" t="n">
        <v>541.06220674</v>
      </c>
      <c r="H62" s="20" t="n">
        <v>1.2039989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354.64634787</v>
      </c>
      <c r="F63" s="20" t="n">
        <v>3.33551323</v>
      </c>
      <c r="G63" s="18" t="n">
        <v>376.12052939</v>
      </c>
      <c r="H63" s="20" t="n">
        <v>1.52563396</v>
      </c>
      <c r="I63" s="18" t="s">
        <v>404</v>
      </c>
      <c r="J63" s="20" t="s">
        <v>404</v>
      </c>
      <c r="K63" s="18" t="s">
        <v>404</v>
      </c>
      <c r="L63" s="20" t="s">
        <v>404</v>
      </c>
      <c r="M63" s="18" t="s">
        <v>404</v>
      </c>
      <c r="N63" s="20" t="s">
        <v>404</v>
      </c>
      <c r="O63" s="18" t="s">
        <v>404</v>
      </c>
      <c r="P63" s="20" t="s">
        <v>404</v>
      </c>
      <c r="Q63" s="18" t="n">
        <v>392.07712668</v>
      </c>
      <c r="R63" s="20" t="n">
        <v>7.55834652</v>
      </c>
    </row>
    <row r="64" spans="1:18">
      <c r="A64" s="15" t="s">
        <v>461</v>
      </c>
      <c r="B64" s="17" t="n">
        <v>3634</v>
      </c>
      <c r="C64" s="18">
        <f>(27.0/B64*100)</f>
        <v/>
      </c>
      <c r="D64" s="19" t="n">
        <v>3607</v>
      </c>
      <c r="E64" s="18" t="n">
        <v>444.68148903</v>
      </c>
      <c r="F64" s="20" t="n">
        <v>2.68981923</v>
      </c>
      <c r="G64" s="18" t="n">
        <v>508.61291728</v>
      </c>
      <c r="H64" s="20" t="n">
        <v>2.32530744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425.34209775</v>
      </c>
      <c r="F65" s="20" t="n">
        <v>3.2099822</v>
      </c>
      <c r="G65" s="18" t="n">
        <v>412.89586743</v>
      </c>
      <c r="H65" s="20" t="n">
        <v>4.66901511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404.41013614</v>
      </c>
      <c r="F66" s="20" t="n">
        <v>2.51636341</v>
      </c>
      <c r="G66" s="18" t="n">
        <v>435.15701841</v>
      </c>
      <c r="H66" s="20" t="n">
        <v>2.12126572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381.99808468</v>
      </c>
      <c r="F67" s="20" t="n">
        <v>3.78736</v>
      </c>
      <c r="G67" s="18" t="n">
        <v>391.97730521</v>
      </c>
      <c r="H67" s="20" t="n">
        <v>4.52011462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380.51169218</v>
      </c>
      <c r="F68" s="20" t="n">
        <v>1.44405505</v>
      </c>
      <c r="G68" s="18" t="n">
        <v>452.69053771</v>
      </c>
      <c r="H68" s="20" t="n">
        <v>1.99166957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440.54800449</v>
      </c>
      <c r="F69" s="20" t="n">
        <v>8.344199229999999</v>
      </c>
      <c r="G69" s="18" t="n">
        <v>444.9759989</v>
      </c>
      <c r="H69" s="20" t="n">
        <v>4.482744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492.13996329</v>
      </c>
      <c r="F70" s="20" t="n">
        <v>6.57387781</v>
      </c>
      <c r="G70" s="18" t="n">
        <v>494.61352333</v>
      </c>
      <c r="H70" s="20" t="n">
        <v>3.64047158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553.15509186</v>
      </c>
      <c r="F71" s="20" t="n">
        <v>2.0326927</v>
      </c>
      <c r="G71" s="18" t="n">
        <v>570.57192054</v>
      </c>
      <c r="H71" s="20" t="n">
        <v>1.69594749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525.76583232</v>
      </c>
      <c r="F72" s="20" t="n">
        <v>7.50386271</v>
      </c>
      <c r="G72" s="18" t="n">
        <v>544.49392175</v>
      </c>
      <c r="H72" s="20" t="n">
        <v>3.43304733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407.722252</v>
      </c>
      <c r="F73" s="20" t="n">
        <v>10.53092895</v>
      </c>
      <c r="G73" s="18" t="n">
        <v>416.48870309</v>
      </c>
      <c r="H73" s="20" t="n">
        <v>3.18757687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420.69630283</v>
      </c>
      <c r="F74" s="20" t="n">
        <v>5.08311412</v>
      </c>
      <c r="G74" s="18" t="n">
        <v>414.83482931</v>
      </c>
      <c r="H74" s="20" t="n">
        <v>1.50961422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368.76075785</v>
      </c>
      <c r="F75" s="20" t="n">
        <v>3.64275763</v>
      </c>
      <c r="G75" s="18" t="n">
        <v>341.71080238</v>
      </c>
      <c r="H75" s="20" t="n">
        <v>15.62579495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403.08586608</v>
      </c>
      <c r="F76" s="20" t="n">
        <v>3.27772253</v>
      </c>
      <c r="G76" s="18" t="n">
        <v>477.17282294</v>
      </c>
      <c r="H76" s="20" t="n">
        <v>4.19340573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406.71844372</v>
      </c>
      <c r="F77" s="20" t="n">
        <v>3.92440893</v>
      </c>
      <c r="G77" s="18" t="n">
        <v>424.65787127</v>
      </c>
      <c r="H77" s="20" t="n">
        <v>3.69249907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495.2415396</v>
      </c>
      <c r="F78" s="20" t="n">
        <v>4.43430566</v>
      </c>
      <c r="G78" s="18" t="n">
        <v>489.17268092</v>
      </c>
      <c r="H78" s="20" t="n">
        <v>21.7615804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392.18748277</v>
      </c>
      <c r="F79" s="20" t="n">
        <v>25.52632538</v>
      </c>
      <c r="G79" s="18" t="n">
        <v>460.56939469</v>
      </c>
      <c r="H79" s="20" t="n">
        <v>7.18741893</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461.98385521</v>
      </c>
      <c r="F80" s="20" t="n">
        <v>5.0481147</v>
      </c>
      <c r="G80" s="18" t="n">
        <v>453.840867</v>
      </c>
      <c r="H80" s="20" t="n">
        <v>8.690965970000001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443.79182959</v>
      </c>
      <c r="F81" s="20" t="n">
        <v>3.36139857</v>
      </c>
      <c r="G81" s="18" t="n">
        <v>458.84161245</v>
      </c>
      <c r="H81" s="20" t="n">
        <v>11.23872846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494.68548749</v>
      </c>
      <c r="F7" s="20" t="n">
        <v>1.74335821</v>
      </c>
      <c r="G7" s="18" t="n">
        <v>485.7968038</v>
      </c>
      <c r="H7" s="20" t="n">
        <v>13.09881599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497.58574271</v>
      </c>
      <c r="F8" s="20" t="n">
        <v>3.67028106</v>
      </c>
      <c r="G8" s="18" t="n">
        <v>493.81259553</v>
      </c>
      <c r="H8" s="20" t="n">
        <v>8.179902500000001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509.89243627</v>
      </c>
      <c r="F9" s="20" t="n">
        <v>2.67211185</v>
      </c>
      <c r="G9" s="18" t="n">
        <v>506.37415501</v>
      </c>
      <c r="H9" s="20" t="n">
        <v>9.139735249999999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516.50858467</v>
      </c>
      <c r="F10" s="20" t="n">
        <v>2.60544053</v>
      </c>
      <c r="G10" s="18" t="n">
        <v>515.69552388</v>
      </c>
      <c r="H10" s="20" t="n">
        <v>9.06197261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423.03786352</v>
      </c>
      <c r="F11" s="20" t="n">
        <v>3.48032804</v>
      </c>
      <c r="G11" s="18" t="n">
        <v>423.74395845</v>
      </c>
      <c r="H11" s="20" t="n">
        <v>6.97147951</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492.93732052</v>
      </c>
      <c r="F12" s="20" t="n">
        <v>2.41745366</v>
      </c>
      <c r="G12" s="18" t="n">
        <v>446.76774853</v>
      </c>
      <c r="H12" s="20" t="n">
        <v>22.93266119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512.50763901</v>
      </c>
      <c r="F13" s="20" t="n">
        <v>2.76631952</v>
      </c>
      <c r="G13" s="18" t="n">
        <v>500.1441314</v>
      </c>
      <c r="H13" s="20" t="n">
        <v>6.03546207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519.98667629</v>
      </c>
      <c r="F14" s="20" t="n">
        <v>2.05888276</v>
      </c>
      <c r="G14" s="18" t="n">
        <v>491.96799909</v>
      </c>
      <c r="H14" s="20" t="n">
        <v>34.23590778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511.14082613</v>
      </c>
      <c r="F15" s="20" t="n">
        <v>2.32759506</v>
      </c>
      <c r="G15" s="18" t="n">
        <v>503.2900132</v>
      </c>
      <c r="H15" s="20" t="n">
        <v>11.75837427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498.28926743</v>
      </c>
      <c r="F16" s="20" t="n">
        <v>3.42903733</v>
      </c>
      <c r="G16" s="18" t="n">
        <v>482.07179941</v>
      </c>
      <c r="H16" s="20" t="n">
        <v>8.91515628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509.15576897</v>
      </c>
      <c r="F17" s="20" t="n">
        <v>6.01810982</v>
      </c>
      <c r="G17" s="18" t="n">
        <v>501.05892552</v>
      </c>
      <c r="H17" s="20" t="n">
        <v>5.17915073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453.62985087</v>
      </c>
      <c r="F18" s="20" t="n">
        <v>3.75358545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475.58474717</v>
      </c>
      <c r="F19" s="20" t="n">
        <v>5.22529866</v>
      </c>
      <c r="G19" s="18" t="n">
        <v>479.42550272</v>
      </c>
      <c r="H19" s="20" t="n">
        <v>6.16375819</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488.23987848</v>
      </c>
      <c r="F20" s="20" t="n">
        <v>1.97167624</v>
      </c>
      <c r="G20" s="18" t="s">
        <v>404</v>
      </c>
      <c r="H20" s="20" t="s">
        <v>404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504.43730902</v>
      </c>
      <c r="F21" s="20" t="n">
        <v>2.2235151</v>
      </c>
      <c r="G21" s="18" t="n">
        <v>495.85264815</v>
      </c>
      <c r="H21" s="20" t="n">
        <v>9.32019397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474.03921336</v>
      </c>
      <c r="F22" s="20" t="n">
        <v>4.23012627</v>
      </c>
      <c r="G22" s="18" t="n">
        <v>416.84913143</v>
      </c>
      <c r="H22" s="20" t="n">
        <v>18.58820578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495.0541256</v>
      </c>
      <c r="F23" s="20" t="n">
        <v>3.6998525</v>
      </c>
      <c r="G23" s="18" t="n">
        <v>475.42129722</v>
      </c>
      <c r="H23" s="20" t="n">
        <v>12.60032623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531.16354571</v>
      </c>
      <c r="F24" s="20" t="n">
        <v>3.09244701</v>
      </c>
      <c r="G24" s="18" t="n">
        <v>559.97088205</v>
      </c>
      <c r="H24" s="20" t="n">
        <v>18.8169913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520.99462471</v>
      </c>
      <c r="F25" s="20" t="n">
        <v>5.00855433</v>
      </c>
      <c r="G25" s="18" t="n">
        <v>527.33936037</v>
      </c>
      <c r="H25" s="20" t="n">
        <v>5.64770279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482.04291916</v>
      </c>
      <c r="F26" s="20" t="n">
        <v>2.24250425</v>
      </c>
      <c r="G26" s="18" t="n">
        <v>484.36922684</v>
      </c>
      <c r="H26" s="20" t="n">
        <v>4.07133988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483.87631837</v>
      </c>
      <c r="F27" s="20" t="n">
        <v>1.26461635</v>
      </c>
      <c r="G27" s="18" t="n">
        <v>583.64793571</v>
      </c>
      <c r="H27" s="20" t="n">
        <v>10.71657393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406.35278808</v>
      </c>
      <c r="F28" s="20" t="n">
        <v>2.46646917</v>
      </c>
      <c r="G28" s="18" t="n">
        <v>418.0650388</v>
      </c>
      <c r="H28" s="20" t="n">
        <v>6.98136698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516.49763516</v>
      </c>
      <c r="F29" s="20" t="n">
        <v>4.28391779</v>
      </c>
      <c r="G29" s="18" t="n">
        <v>426.40301513</v>
      </c>
      <c r="H29" s="20" t="n">
        <v>42.42582592</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497.08986264</v>
      </c>
      <c r="F30" s="20" t="n">
        <v>2.66337471</v>
      </c>
      <c r="G30" s="18" t="s">
        <v>404</v>
      </c>
      <c r="H30" s="20" t="s">
        <v>404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501.56838305</v>
      </c>
      <c r="F31" s="20" t="n">
        <v>2.19452917</v>
      </c>
      <c r="G31" s="18" t="n">
        <v>503.21529343</v>
      </c>
      <c r="H31" s="20" t="n">
        <v>15.40876288</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505.26806593</v>
      </c>
      <c r="F32" s="20" t="n">
        <v>2.83997036</v>
      </c>
      <c r="G32" s="18" t="n">
        <v>500.91186311</v>
      </c>
      <c r="H32" s="20" t="n">
        <v>6.5295906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490.47174902</v>
      </c>
      <c r="F33" s="20" t="n">
        <v>2.80304879</v>
      </c>
      <c r="G33" s="18" t="n">
        <v>495.87663091</v>
      </c>
      <c r="H33" s="20" t="n">
        <v>8.189749600000001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475.76965635</v>
      </c>
      <c r="F34" s="20" t="n">
        <v>2.71783002</v>
      </c>
      <c r="G34" s="18" t="n">
        <v>452.5677822</v>
      </c>
      <c r="H34" s="20" t="n">
        <v>6.39860822</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512.39621605</v>
      </c>
      <c r="F35" s="20" t="n">
        <v>1.50508823</v>
      </c>
      <c r="G35" s="18" t="n">
        <v>508.0859962</v>
      </c>
      <c r="H35" s="20" t="n">
        <v>3.86440383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488.77130266</v>
      </c>
      <c r="F36" s="20" t="n">
        <v>2.61307998</v>
      </c>
      <c r="G36" s="18" t="n">
        <v>474.36404947</v>
      </c>
      <c r="H36" s="20" t="n">
        <v>5.13166304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493.86389623</v>
      </c>
      <c r="F37" s="20" t="n">
        <v>3.20017056</v>
      </c>
      <c r="G37" s="18" t="n">
        <v>496.00131054</v>
      </c>
      <c r="H37" s="20" t="n">
        <v>14.88877356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523.7127296800001</v>
      </c>
      <c r="F38" s="20" t="n">
        <v>3.3286599</v>
      </c>
      <c r="G38" s="18" t="n">
        <v>488.15400104</v>
      </c>
      <c r="H38" s="20" t="n">
        <v>15.47905488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423.86420793</v>
      </c>
      <c r="F39" s="20" t="n">
        <v>6.01414787</v>
      </c>
      <c r="G39" s="18" t="n">
        <v>412.32543968</v>
      </c>
      <c r="H39" s="20" t="n">
        <v>7.03165277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494.05745415</v>
      </c>
      <c r="F40" s="20" t="n">
        <v>3.12017996</v>
      </c>
      <c r="G40" s="18" t="n">
        <v>451.22609039</v>
      </c>
      <c r="H40" s="20" t="n">
        <v>14.24027143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468.14641489</v>
      </c>
      <c r="F41" s="20" t="n">
        <v>4.53988693</v>
      </c>
      <c r="G41" s="18" t="n">
        <v>473.29896298</v>
      </c>
      <c r="H41" s="20" t="n">
        <v>4.73010746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412.00775501</v>
      </c>
      <c r="F44" s="20" t="n">
        <v>3.98565763</v>
      </c>
      <c r="G44" s="18" t="n">
        <v>415.9812964</v>
      </c>
      <c r="H44" s="20" t="n">
        <v>9.06246207</v>
      </c>
      <c r="I44" s="18" t="s">
        <v>404</v>
      </c>
      <c r="J44" s="20" t="s">
        <v>404</v>
      </c>
      <c r="K44" s="18" t="s">
        <v>404</v>
      </c>
      <c r="L44" s="20" t="s">
        <v>404</v>
      </c>
      <c r="M44" s="18" t="s">
        <v>404</v>
      </c>
      <c r="N44" s="20" t="s">
        <v>404</v>
      </c>
      <c r="O44" s="18" t="s">
        <v>404</v>
      </c>
      <c r="P44" s="20" t="s">
        <v>404</v>
      </c>
      <c r="Q44" s="18" t="n">
        <v>473.64145281</v>
      </c>
      <c r="R44" s="20" t="n">
        <v>13.5717314</v>
      </c>
    </row>
    <row r="45" spans="1:18">
      <c r="A45" s="15" t="s">
        <v>442</v>
      </c>
      <c r="B45" s="17" t="n">
        <v>5519</v>
      </c>
      <c r="C45" s="18">
        <f>(0.0/B45*100)</f>
        <v/>
      </c>
      <c r="D45" s="19" t="n">
        <v>5519</v>
      </c>
      <c r="E45" s="18" t="n">
        <v>359.43252103</v>
      </c>
      <c r="F45" s="20" t="n">
        <v>3.01151354</v>
      </c>
      <c r="G45" s="18" t="n">
        <v>368.57008402</v>
      </c>
      <c r="H45" s="20" t="n">
        <v>28.59945465</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377.59115085</v>
      </c>
      <c r="F46" s="20" t="n">
        <v>3.50197781</v>
      </c>
      <c r="G46" s="18" t="n">
        <v>399.73706836</v>
      </c>
      <c r="H46" s="20" t="n">
        <v>9.35692469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444.38945765</v>
      </c>
      <c r="F47" s="20" t="n">
        <v>5.54120896</v>
      </c>
      <c r="G47" s="18" t="n">
        <v>435.59654292</v>
      </c>
      <c r="H47" s="20" t="n">
        <v>7.99367517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524.9476035599999</v>
      </c>
      <c r="F48" s="20" t="n">
        <v>5.40290667</v>
      </c>
      <c r="G48" s="18" t="n">
        <v>560.71359778</v>
      </c>
      <c r="H48" s="20" t="n">
        <v>15.4097645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408.75926987</v>
      </c>
      <c r="F49" s="20" t="n">
        <v>3.2348401</v>
      </c>
      <c r="G49" s="18" t="n">
        <v>411.37745827</v>
      </c>
      <c r="H49" s="20" t="n">
        <v>14.16393032</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389.68210067</v>
      </c>
      <c r="F50" s="20" t="n">
        <v>3.38047313</v>
      </c>
      <c r="G50" s="18" t="n">
        <v>396.63428574</v>
      </c>
      <c r="H50" s="20" t="n">
        <v>5.25975017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400.15908241</v>
      </c>
      <c r="F51" s="20" t="n">
        <v>2.45510903</v>
      </c>
      <c r="G51" s="18" t="n">
        <v>407.39183835</v>
      </c>
      <c r="H51" s="20" t="n">
        <v>19.13980304</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464.25968438</v>
      </c>
      <c r="F52" s="20" t="n">
        <v>2.82577595</v>
      </c>
      <c r="G52" s="18" t="n">
        <v>457.81638508</v>
      </c>
      <c r="H52" s="20" t="n">
        <v>13.49869771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437.93208352</v>
      </c>
      <c r="F53" s="20" t="n">
        <v>1.64741204</v>
      </c>
      <c r="G53" s="18" t="n">
        <v>397.80828097</v>
      </c>
      <c r="H53" s="20" t="n">
        <v>10.09425575</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322.6597647</v>
      </c>
      <c r="F54" s="20" t="n">
        <v>3.13528538</v>
      </c>
      <c r="G54" s="18" t="n">
        <v>357.53918954</v>
      </c>
      <c r="H54" s="20" t="n">
        <v>12.0630385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402.82264709</v>
      </c>
      <c r="F55" s="20" t="n">
        <v>3.11237901</v>
      </c>
      <c r="G55" s="18" t="n">
        <v>407.30893832</v>
      </c>
      <c r="H55" s="20" t="n">
        <v>8.932222729999999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549.32696087</v>
      </c>
      <c r="F56" s="20" t="n">
        <v>2.92811083</v>
      </c>
      <c r="G56" s="18" t="n">
        <v>528.0400072899999</v>
      </c>
      <c r="H56" s="20" t="n">
        <v>21.66697591</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383.86410976</v>
      </c>
      <c r="F57" s="20" t="n">
        <v>3.28352512</v>
      </c>
      <c r="G57" s="18" t="n">
        <v>406.26486751</v>
      </c>
      <c r="H57" s="20" t="n">
        <v>16.23100802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377.98578684</v>
      </c>
      <c r="F58" s="20" t="n">
        <v>3.08365375</v>
      </c>
      <c r="G58" s="18" t="n">
        <v>402.28752043</v>
      </c>
      <c r="H58" s="20" t="n">
        <v>11.96089373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358.62361727</v>
      </c>
      <c r="F59" s="20" t="n">
        <v>1.58003943</v>
      </c>
      <c r="G59" s="18" t="n">
        <v>390.22176377</v>
      </c>
      <c r="H59" s="20" t="n">
        <v>7.05684958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386.11497983</v>
      </c>
      <c r="F60" s="20" t="n">
        <v>4.65646494</v>
      </c>
      <c r="G60" s="18" t="n">
        <v>416.47810514</v>
      </c>
      <c r="H60" s="20" t="n">
        <v>9.02959963</v>
      </c>
      <c r="I60" s="18" t="s">
        <v>404</v>
      </c>
      <c r="J60" s="20" t="s">
        <v>404</v>
      </c>
      <c r="K60" s="18" t="s">
        <v>404</v>
      </c>
      <c r="L60" s="20" t="s">
        <v>404</v>
      </c>
      <c r="M60" s="18" t="s">
        <v>404</v>
      </c>
      <c r="N60" s="20" t="s">
        <v>404</v>
      </c>
      <c r="O60" s="18" t="s">
        <v>404</v>
      </c>
      <c r="P60" s="20" t="s">
        <v>404</v>
      </c>
      <c r="Q60" s="18" t="n">
        <v>354.40374692</v>
      </c>
      <c r="R60" s="20" t="n">
        <v>18.06131943</v>
      </c>
    </row>
    <row r="61" spans="1:18">
      <c r="A61" s="15" t="s">
        <v>458</v>
      </c>
      <c r="B61" s="17" t="n">
        <v>6525</v>
      </c>
      <c r="C61" s="18">
        <f>(0.0/B61*100)</f>
        <v/>
      </c>
      <c r="D61" s="19" t="n">
        <v>6525</v>
      </c>
      <c r="E61" s="18" t="n">
        <v>480.34946068</v>
      </c>
      <c r="F61" s="20" t="n">
        <v>3.841063</v>
      </c>
      <c r="G61" s="18" t="n">
        <v>476.20381605</v>
      </c>
      <c r="H61" s="20" t="n">
        <v>3.29269104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545.1582812</v>
      </c>
      <c r="F62" s="20" t="n">
        <v>1.44287082</v>
      </c>
      <c r="G62" s="18" t="n">
        <v>540.6372324</v>
      </c>
      <c r="H62" s="20" t="n">
        <v>2.28556804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365.51082013</v>
      </c>
      <c r="F63" s="20" t="n">
        <v>1.92385166</v>
      </c>
      <c r="G63" s="18" t="n">
        <v>377.76879616</v>
      </c>
      <c r="H63" s="20" t="n">
        <v>2.70804643</v>
      </c>
      <c r="I63" s="18" t="s">
        <v>404</v>
      </c>
      <c r="J63" s="20" t="s">
        <v>404</v>
      </c>
      <c r="K63" s="18" t="s">
        <v>404</v>
      </c>
      <c r="L63" s="20" t="s">
        <v>404</v>
      </c>
      <c r="M63" s="18" t="s">
        <v>404</v>
      </c>
      <c r="N63" s="20" t="s">
        <v>404</v>
      </c>
      <c r="O63" s="18" t="s">
        <v>404</v>
      </c>
      <c r="P63" s="20" t="s">
        <v>404</v>
      </c>
      <c r="Q63" s="18" t="n">
        <v>392.07712668</v>
      </c>
      <c r="R63" s="20" t="n">
        <v>7.55834652</v>
      </c>
    </row>
    <row r="64" spans="1:18">
      <c r="A64" s="15" t="s">
        <v>461</v>
      </c>
      <c r="B64" s="17" t="n">
        <v>3634</v>
      </c>
      <c r="C64" s="18">
        <f>(27.0/B64*100)</f>
        <v/>
      </c>
      <c r="D64" s="19" t="n">
        <v>3607</v>
      </c>
      <c r="E64" s="18" t="n">
        <v>477.15717713</v>
      </c>
      <c r="F64" s="20" t="n">
        <v>1.79194331</v>
      </c>
      <c r="G64" s="18" t="n">
        <v>501.45616818</v>
      </c>
      <c r="H64" s="20" t="n">
        <v>6.62265394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417.0511365</v>
      </c>
      <c r="F65" s="20" t="n">
        <v>2.55290985</v>
      </c>
      <c r="G65" s="18" t="n">
        <v>447.26141686</v>
      </c>
      <c r="H65" s="20" t="n">
        <v>8.34631607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418.22502731</v>
      </c>
      <c r="F66" s="20" t="n">
        <v>1.48684649</v>
      </c>
      <c r="G66" s="18" t="n">
        <v>367.55944307</v>
      </c>
      <c r="H66" s="20" t="n">
        <v>14.71799953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385.01665774</v>
      </c>
      <c r="F67" s="20" t="n">
        <v>3.11458789</v>
      </c>
      <c r="G67" s="18" t="n">
        <v>398.28821932</v>
      </c>
      <c r="H67" s="20" t="n">
        <v>9.57571175</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399.44572564</v>
      </c>
      <c r="F68" s="20" t="n">
        <v>1.3556657</v>
      </c>
      <c r="G68" s="18" t="n">
        <v>429.8811947</v>
      </c>
      <c r="H68" s="20" t="n">
        <v>3.34143135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445.37627629</v>
      </c>
      <c r="F69" s="20" t="n">
        <v>3.86866508</v>
      </c>
      <c r="G69" s="18" t="n">
        <v>435.20929947</v>
      </c>
      <c r="H69" s="20" t="n">
        <v>12.85381868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491.90804169</v>
      </c>
      <c r="F70" s="20" t="n">
        <v>4.30625691</v>
      </c>
      <c r="G70" s="18" t="n">
        <v>497.04319963</v>
      </c>
      <c r="H70" s="20" t="n">
        <v>4.40742838</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581.40372875</v>
      </c>
      <c r="F71" s="20" t="n">
        <v>3.20012131</v>
      </c>
      <c r="G71" s="18" t="n">
        <v>558.32677619</v>
      </c>
      <c r="H71" s="20" t="n">
        <v>1.66387934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542.53650662</v>
      </c>
      <c r="F72" s="20" t="n">
        <v>3.92815032</v>
      </c>
      <c r="G72" s="18" t="n">
        <v>541.5303139599999</v>
      </c>
      <c r="H72" s="20" t="n">
        <v>9.283762039999999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412.20548134</v>
      </c>
      <c r="F73" s="20" t="n">
        <v>4.61879579</v>
      </c>
      <c r="G73" s="18" t="n">
        <v>419.08048628</v>
      </c>
      <c r="H73" s="20" t="n">
        <v>5.03858952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413.95578028</v>
      </c>
      <c r="F74" s="20" t="n">
        <v>1.45592305</v>
      </c>
      <c r="G74" s="18" t="n">
        <v>438.21096671</v>
      </c>
      <c r="H74" s="20" t="n">
        <v>6.8424873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367.66763873</v>
      </c>
      <c r="F75" s="20" t="n">
        <v>3.5808813</v>
      </c>
      <c r="G75" s="18" t="n">
        <v>431.71480332</v>
      </c>
      <c r="H75" s="20" t="n">
        <v>9.378525310000001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424.98768011</v>
      </c>
      <c r="F76" s="20" t="n">
        <v>2.71441148</v>
      </c>
      <c r="G76" s="18" t="n">
        <v>475.75806997</v>
      </c>
      <c r="H76" s="20" t="n">
        <v>7.37314221</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417.48962008</v>
      </c>
      <c r="F77" s="20" t="n">
        <v>2.68576223</v>
      </c>
      <c r="G77" s="18" t="n">
        <v>427.57444505</v>
      </c>
      <c r="H77" s="20" t="n">
        <v>17.23671817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491.88621789</v>
      </c>
      <c r="F78" s="20" t="n">
        <v>4.97376497</v>
      </c>
      <c r="G78" s="18" t="n">
        <v>505.13578992</v>
      </c>
      <c r="H78" s="20" t="n">
        <v>10.72752023</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458.17107278</v>
      </c>
      <c r="F79" s="20" t="n">
        <v>7.61566012</v>
      </c>
      <c r="G79" s="18" t="n">
        <v>437.32334833</v>
      </c>
      <c r="H79" s="20" t="n">
        <v>27.13015684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460.97075419</v>
      </c>
      <c r="F80" s="20" t="n">
        <v>5.01858993</v>
      </c>
      <c r="G80" s="18" t="n">
        <v>456.96737367</v>
      </c>
      <c r="H80" s="20" t="n">
        <v>8.70024164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446.77776719</v>
      </c>
      <c r="F81" s="20" t="n">
        <v>3.38200364</v>
      </c>
      <c r="G81" s="18" t="n">
        <v>430.20118419</v>
      </c>
      <c r="H81" s="20" t="n">
        <v>11.14923235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495.16806259</v>
      </c>
      <c r="F7" s="20" t="n">
        <v>1.73786739</v>
      </c>
      <c r="G7" s="18" t="n">
        <v>481.05097237</v>
      </c>
      <c r="H7" s="20" t="n">
        <v>9.62246532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497.50597499</v>
      </c>
      <c r="F8" s="20" t="n">
        <v>2.82193285</v>
      </c>
      <c r="G8" s="18" t="n">
        <v>405.8334493</v>
      </c>
      <c r="H8" s="20" t="n">
        <v>46.12221637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510.17936618</v>
      </c>
      <c r="F9" s="20" t="n">
        <v>2.45116949</v>
      </c>
      <c r="G9" s="18" t="n">
        <v>408.53022721</v>
      </c>
      <c r="H9" s="20" t="n">
        <v>6.96730638</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519.83991932</v>
      </c>
      <c r="F10" s="20" t="n">
        <v>2.60720221</v>
      </c>
      <c r="G10" s="18" t="n">
        <v>507.96883171</v>
      </c>
      <c r="H10" s="20" t="n">
        <v>4.88062404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423.61190394</v>
      </c>
      <c r="F11" s="20" t="n">
        <v>2.67745558</v>
      </c>
      <c r="G11" s="18" t="n">
        <v>379.22171676</v>
      </c>
      <c r="H11" s="20" t="n">
        <v>13.33658595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492.41947493</v>
      </c>
      <c r="F12" s="20" t="n">
        <v>2.41313448</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510.61129348</v>
      </c>
      <c r="F13" s="20" t="n">
        <v>2.47353179</v>
      </c>
      <c r="G13" s="18" t="n">
        <v>494.28905962</v>
      </c>
      <c r="H13" s="20" t="n">
        <v>7.22096757</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519.52913237</v>
      </c>
      <c r="F14" s="20" t="n">
        <v>2.04255433</v>
      </c>
      <c r="G14" s="18" t="s">
        <v>404</v>
      </c>
      <c r="H14" s="20" t="s">
        <v>404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511.21528502</v>
      </c>
      <c r="F15" s="20" t="n">
        <v>2.33383501</v>
      </c>
      <c r="G15" s="18" t="n">
        <v>494.04700069</v>
      </c>
      <c r="H15" s="20" t="n">
        <v>6.97434459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494.56650715</v>
      </c>
      <c r="F16" s="20" t="n">
        <v>2.48228725</v>
      </c>
      <c r="G16" s="18" t="n">
        <v>521.23310794</v>
      </c>
      <c r="H16" s="20" t="n">
        <v>33.13633606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506.76366775</v>
      </c>
      <c r="F17" s="20" t="n">
        <v>4.06948022</v>
      </c>
      <c r="G17" s="18" t="n">
        <v>495.97611822</v>
      </c>
      <c r="H17" s="20" t="n">
        <v>10.98547893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453.62985087</v>
      </c>
      <c r="F18" s="20" t="n">
        <v>3.75358545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476.80575243</v>
      </c>
      <c r="F19" s="20" t="n">
        <v>3.00368955</v>
      </c>
      <c r="G19" s="18" t="n">
        <v>480.03972386</v>
      </c>
      <c r="H19" s="20" t="n">
        <v>14.4519028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488.74706327</v>
      </c>
      <c r="F20" s="20" t="n">
        <v>1.99258881</v>
      </c>
      <c r="G20" s="18" t="n">
        <v>443.70785517</v>
      </c>
      <c r="H20" s="20" t="n">
        <v>20.34831605</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504.47221978</v>
      </c>
      <c r="F21" s="20" t="n">
        <v>2.2195774</v>
      </c>
      <c r="G21" s="18" t="n">
        <v>484.82425144</v>
      </c>
      <c r="H21" s="20" t="n">
        <v>7.37737037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469.4797224</v>
      </c>
      <c r="F22" s="20" t="n">
        <v>3.65464151</v>
      </c>
      <c r="G22" s="18" t="n">
        <v>506.60707661</v>
      </c>
      <c r="H22" s="20" t="n">
        <v>11.19559724</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492.5213906</v>
      </c>
      <c r="F23" s="20" t="n">
        <v>3.38707157</v>
      </c>
      <c r="G23" s="18" t="n">
        <v>486.87562671</v>
      </c>
      <c r="H23" s="20" t="n">
        <v>20.60852076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532.10569398</v>
      </c>
      <c r="F24" s="20" t="n">
        <v>3.92348105</v>
      </c>
      <c r="G24" s="18" t="n">
        <v>533.91062393</v>
      </c>
      <c r="H24" s="20" t="n">
        <v>9.386008220000001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524.4495141899999</v>
      </c>
      <c r="F25" s="20" t="n">
        <v>3.62371629</v>
      </c>
      <c r="G25" s="18" t="n">
        <v>515.2682243100001</v>
      </c>
      <c r="H25" s="20" t="n">
        <v>28.53307656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481.17765795</v>
      </c>
      <c r="F26" s="20" t="n">
        <v>2.00235819</v>
      </c>
      <c r="G26" s="18" t="n">
        <v>498.23596489</v>
      </c>
      <c r="H26" s="20" t="n">
        <v>7.39006997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489.12388069</v>
      </c>
      <c r="F27" s="20" t="n">
        <v>1.29381221</v>
      </c>
      <c r="G27" s="18" t="n">
        <v>452.55493869</v>
      </c>
      <c r="H27" s="20" t="n">
        <v>3.67654399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408.67776233</v>
      </c>
      <c r="F28" s="20" t="n">
        <v>2.77501512</v>
      </c>
      <c r="G28" s="18" t="n">
        <v>406.03279787</v>
      </c>
      <c r="H28" s="20" t="n">
        <v>4.95461754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501.18310845</v>
      </c>
      <c r="F31" s="20" t="n">
        <v>2.22863768</v>
      </c>
      <c r="G31" s="18" t="n">
        <v>512.42950797</v>
      </c>
      <c r="H31" s="20" t="n">
        <v>10.63898916</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504.46925149</v>
      </c>
      <c r="F32" s="20" t="n">
        <v>2.38982369</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491.16066273</v>
      </c>
      <c r="F33" s="20" t="n">
        <v>2.47719597</v>
      </c>
      <c r="G33" s="18" t="n">
        <v>430.86895057</v>
      </c>
      <c r="H33" s="20" t="n">
        <v>11.82391575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475.09328785</v>
      </c>
      <c r="F34" s="20" t="n">
        <v>2.67855578</v>
      </c>
      <c r="G34" s="18" t="n">
        <v>497.98662375</v>
      </c>
      <c r="H34" s="20" t="n">
        <v>15.01645024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511.84797828</v>
      </c>
      <c r="F35" s="20" t="n">
        <v>1.29187773</v>
      </c>
      <c r="G35" s="18" t="s">
        <v>404</v>
      </c>
      <c r="H35" s="20" t="s">
        <v>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485.8343794</v>
      </c>
      <c r="F36" s="20" t="n">
        <v>2.25075241</v>
      </c>
      <c r="G36" s="18" t="n">
        <v>486.6942692</v>
      </c>
      <c r="H36" s="20" t="n">
        <v>7.81149271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493.66413499</v>
      </c>
      <c r="F37" s="20" t="n">
        <v>3.23665085</v>
      </c>
      <c r="G37" s="18" t="n">
        <v>516.80824423</v>
      </c>
      <c r="H37" s="20" t="n">
        <v>31.07381025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554.7807632</v>
      </c>
      <c r="F38" s="20" t="n">
        <v>6.40900535</v>
      </c>
      <c r="G38" s="18" t="n">
        <v>499.30700611</v>
      </c>
      <c r="H38" s="20" t="n">
        <v>3.89209906</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421.22822193</v>
      </c>
      <c r="F39" s="20" t="n">
        <v>4.26764733</v>
      </c>
      <c r="G39" s="18" t="n">
        <v>402.12183563</v>
      </c>
      <c r="H39" s="20" t="n">
        <v>12.39852827</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493.62991352</v>
      </c>
      <c r="F40" s="20" t="n">
        <v>3.11818582</v>
      </c>
      <c r="G40" s="18" t="n">
        <v>482.11812755</v>
      </c>
      <c r="H40" s="20" t="n">
        <v>9.07663719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475.41250242</v>
      </c>
      <c r="F41" s="20" t="n">
        <v>4.61786726</v>
      </c>
      <c r="G41" s="18" t="n">
        <v>464.64017795</v>
      </c>
      <c r="H41" s="20" t="n">
        <v>5.00690569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412.61361242</v>
      </c>
      <c r="F44" s="20" t="n">
        <v>3.48783915</v>
      </c>
      <c r="G44" s="18" t="n">
        <v>414.02518892</v>
      </c>
      <c r="H44" s="20" t="n">
        <v>6.7859059</v>
      </c>
      <c r="I44" s="18" t="s">
        <v>404</v>
      </c>
      <c r="J44" s="20" t="s">
        <v>404</v>
      </c>
      <c r="K44" s="18" t="s">
        <v>404</v>
      </c>
      <c r="L44" s="20" t="s">
        <v>404</v>
      </c>
      <c r="M44" s="18" t="s">
        <v>404</v>
      </c>
      <c r="N44" s="20" t="s">
        <v>404</v>
      </c>
      <c r="O44" s="18" t="s">
        <v>404</v>
      </c>
      <c r="P44" s="20" t="s">
        <v>404</v>
      </c>
      <c r="Q44" s="18" t="n">
        <v>473.64145281</v>
      </c>
      <c r="R44" s="20" t="n">
        <v>13.5717314</v>
      </c>
    </row>
    <row r="45" spans="1:18">
      <c r="A45" s="15" t="s">
        <v>442</v>
      </c>
      <c r="B45" s="17" t="n">
        <v>5519</v>
      </c>
      <c r="C45" s="18">
        <f>(0.0/B45*100)</f>
        <v/>
      </c>
      <c r="D45" s="19" t="n">
        <v>5519</v>
      </c>
      <c r="E45" s="18" t="n">
        <v>360.05227509</v>
      </c>
      <c r="F45" s="20" t="n">
        <v>3.08095662</v>
      </c>
      <c r="G45" s="18" t="n">
        <v>350.56998857</v>
      </c>
      <c r="H45" s="20" t="n">
        <v>18.36634646</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382.62066557</v>
      </c>
      <c r="F46" s="20" t="n">
        <v>3.52604369</v>
      </c>
      <c r="G46" s="18" t="n">
        <v>353.06009544</v>
      </c>
      <c r="H46" s="20" t="n">
        <v>8.278254860000001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440.98453342</v>
      </c>
      <c r="F47" s="20" t="n">
        <v>3.89926649</v>
      </c>
      <c r="G47" s="18" t="n">
        <v>456.67411578</v>
      </c>
      <c r="H47" s="20" t="n">
        <v>49.62633046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513.98836691</v>
      </c>
      <c r="F48" s="20" t="n">
        <v>17.90432319</v>
      </c>
      <c r="G48" s="18" t="n">
        <v>534.18362273</v>
      </c>
      <c r="H48" s="20" t="n">
        <v>5.29739642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408.03220748</v>
      </c>
      <c r="F49" s="20" t="n">
        <v>3.06506334</v>
      </c>
      <c r="G49" s="18" t="n">
        <v>415.30027018</v>
      </c>
      <c r="H49" s="20" t="n">
        <v>10.59287521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391.89952445</v>
      </c>
      <c r="F50" s="20" t="n">
        <v>2.64734464</v>
      </c>
      <c r="G50" s="18" t="n">
        <v>386.88631427</v>
      </c>
      <c r="H50" s="20" t="n">
        <v>18.52081186</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399.93701577</v>
      </c>
      <c r="F51" s="20" t="n">
        <v>2.44876812</v>
      </c>
      <c r="G51" s="18" t="n">
        <v>416.27610034</v>
      </c>
      <c r="H51" s="20" t="n">
        <v>13.50812198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462.89129617</v>
      </c>
      <c r="F52" s="20" t="n">
        <v>2.86334849</v>
      </c>
      <c r="G52" s="18" t="n">
        <v>532.79323662</v>
      </c>
      <c r="H52" s="20" t="n">
        <v>11.23298187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327.69306782</v>
      </c>
      <c r="F54" s="20" t="n">
        <v>2.85990445</v>
      </c>
      <c r="G54" s="18" t="n">
        <v>323.52902022</v>
      </c>
      <c r="H54" s="20" t="n">
        <v>5.21030076</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403.80531763</v>
      </c>
      <c r="F55" s="20" t="n">
        <v>2.82341914</v>
      </c>
      <c r="G55" s="18" t="n">
        <v>360.773875</v>
      </c>
      <c r="H55" s="20" t="n">
        <v>21.25350918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385.15704467</v>
      </c>
      <c r="F57" s="20" t="n">
        <v>4.34856596</v>
      </c>
      <c r="G57" s="18" t="n">
        <v>388.86601989</v>
      </c>
      <c r="H57" s="20" t="n">
        <v>6.50199168</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378.80112834</v>
      </c>
      <c r="F58" s="20" t="n">
        <v>2.99922635</v>
      </c>
      <c r="G58" s="18" t="n">
        <v>392.72218292</v>
      </c>
      <c r="H58" s="20" t="n">
        <v>8.88723749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358.66593762</v>
      </c>
      <c r="F59" s="20" t="n">
        <v>1.72444932</v>
      </c>
      <c r="G59" s="18" t="n">
        <v>383.77929646</v>
      </c>
      <c r="H59" s="20" t="n">
        <v>5.34258787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395.42342609</v>
      </c>
      <c r="F60" s="20" t="n">
        <v>3.90019951</v>
      </c>
      <c r="G60" s="18" t="n">
        <v>412.94578397</v>
      </c>
      <c r="H60" s="20" t="n">
        <v>18.29764808</v>
      </c>
      <c r="I60" s="18" t="s">
        <v>404</v>
      </c>
      <c r="J60" s="20" t="s">
        <v>404</v>
      </c>
      <c r="K60" s="18" t="s">
        <v>404</v>
      </c>
      <c r="L60" s="20" t="s">
        <v>404</v>
      </c>
      <c r="M60" s="18" t="s">
        <v>404</v>
      </c>
      <c r="N60" s="20" t="s">
        <v>404</v>
      </c>
      <c r="O60" s="18" t="s">
        <v>404</v>
      </c>
      <c r="P60" s="20" t="s">
        <v>404</v>
      </c>
      <c r="Q60" s="18" t="n">
        <v>354.40374692</v>
      </c>
      <c r="R60" s="20" t="n">
        <v>18.06131943</v>
      </c>
    </row>
    <row r="61" spans="1:18">
      <c r="A61" s="15" t="s">
        <v>458</v>
      </c>
      <c r="B61" s="17" t="n">
        <v>6525</v>
      </c>
      <c r="C61" s="18">
        <f>(0.0/B61*100)</f>
        <v/>
      </c>
      <c r="D61" s="19" t="n">
        <v>6525</v>
      </c>
      <c r="E61" s="18" t="n">
        <v>478.31765506</v>
      </c>
      <c r="F61" s="20" t="n">
        <v>2.33772133</v>
      </c>
      <c r="G61" s="18" t="n">
        <v>497.78045724</v>
      </c>
      <c r="H61" s="20" t="n">
        <v>8.863052440000001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543.55109599</v>
      </c>
      <c r="F62" s="20" t="n">
        <v>1.1349576</v>
      </c>
      <c r="G62" s="18" t="n">
        <v>559.12415403</v>
      </c>
      <c r="H62" s="20" t="n">
        <v>9.96248566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366.03280805</v>
      </c>
      <c r="F63" s="20" t="n">
        <v>1.85854687</v>
      </c>
      <c r="G63" s="18" t="n">
        <v>378.42640554</v>
      </c>
      <c r="H63" s="20" t="n">
        <v>2.86280915</v>
      </c>
      <c r="I63" s="18" t="s">
        <v>404</v>
      </c>
      <c r="J63" s="20" t="s">
        <v>404</v>
      </c>
      <c r="K63" s="18" t="s">
        <v>404</v>
      </c>
      <c r="L63" s="20" t="s">
        <v>404</v>
      </c>
      <c r="M63" s="18" t="s">
        <v>404</v>
      </c>
      <c r="N63" s="20" t="s">
        <v>404</v>
      </c>
      <c r="O63" s="18" t="s">
        <v>404</v>
      </c>
      <c r="P63" s="20" t="s">
        <v>404</v>
      </c>
      <c r="Q63" s="18" t="n">
        <v>392.07712668</v>
      </c>
      <c r="R63" s="20" t="n">
        <v>7.55834652</v>
      </c>
    </row>
    <row r="64" spans="1:18">
      <c r="A64" s="15" t="s">
        <v>461</v>
      </c>
      <c r="B64" s="17" t="n">
        <v>3634</v>
      </c>
      <c r="C64" s="18">
        <f>(27.0/B64*100)</f>
        <v/>
      </c>
      <c r="D64" s="19" t="n">
        <v>3607</v>
      </c>
      <c r="E64" s="18" t="n">
        <v>476.27678082</v>
      </c>
      <c r="F64" s="20" t="n">
        <v>1.79734479</v>
      </c>
      <c r="G64" s="18" t="n">
        <v>581.88082517</v>
      </c>
      <c r="H64" s="20" t="n">
        <v>9.814632059999999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420.3159828</v>
      </c>
      <c r="F65" s="20" t="n">
        <v>2.6494778</v>
      </c>
      <c r="G65" s="18" t="n">
        <v>412.05506013</v>
      </c>
      <c r="H65" s="20" t="n">
        <v>7.91430442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417.92178566</v>
      </c>
      <c r="F66" s="20" t="n">
        <v>1.4658553</v>
      </c>
      <c r="G66" s="18" t="n">
        <v>428.41496667</v>
      </c>
      <c r="H66" s="20" t="n">
        <v>20.3374725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388.91282865</v>
      </c>
      <c r="F67" s="20" t="n">
        <v>2.96584048</v>
      </c>
      <c r="G67" s="18" t="n">
        <v>373.49201137</v>
      </c>
      <c r="H67" s="20" t="n">
        <v>7.86359549</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404.72684725</v>
      </c>
      <c r="F68" s="20" t="n">
        <v>1.31350396</v>
      </c>
      <c r="G68" s="18" t="n">
        <v>383.01870226</v>
      </c>
      <c r="H68" s="20" t="n">
        <v>3.39234329</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441.35219148</v>
      </c>
      <c r="F69" s="20" t="n">
        <v>4.16133123</v>
      </c>
      <c r="G69" s="18" t="n">
        <v>460.06725916</v>
      </c>
      <c r="H69" s="20" t="n">
        <v>13.08780743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494.09568321</v>
      </c>
      <c r="F70" s="20" t="n">
        <v>3.23862805</v>
      </c>
      <c r="G70" s="18" t="n">
        <v>493.72577854</v>
      </c>
      <c r="H70" s="20" t="n">
        <v>10.5221921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543.27337803</v>
      </c>
      <c r="F72" s="20" t="n">
        <v>3.16981165</v>
      </c>
      <c r="G72" s="18" t="n">
        <v>521.33337224</v>
      </c>
      <c r="H72" s="20" t="n">
        <v>8.742681360000001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414.34059471</v>
      </c>
      <c r="F73" s="20" t="n">
        <v>3.08659182</v>
      </c>
      <c r="G73" s="18" t="n">
        <v>451.44834183</v>
      </c>
      <c r="H73" s="20" t="n">
        <v>24.58991088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414.51867801</v>
      </c>
      <c r="F74" s="20" t="n">
        <v>1.45831089</v>
      </c>
      <c r="G74" s="18" t="n">
        <v>443.90584263</v>
      </c>
      <c r="H74" s="20" t="n">
        <v>7.31543777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369.23926374</v>
      </c>
      <c r="F75" s="20" t="n">
        <v>3.70746286</v>
      </c>
      <c r="G75" s="18" t="n">
        <v>329.64630979</v>
      </c>
      <c r="H75" s="20" t="n">
        <v>15.35868344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436.02941764</v>
      </c>
      <c r="F76" s="20" t="n">
        <v>3.13002907</v>
      </c>
      <c r="G76" s="18" t="n">
        <v>406.14388419</v>
      </c>
      <c r="H76" s="20" t="n">
        <v>5.39095269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418.18387873</v>
      </c>
      <c r="F77" s="20" t="n">
        <v>3.46268126</v>
      </c>
      <c r="G77" s="18" t="n">
        <v>417.57562963</v>
      </c>
      <c r="H77" s="20" t="n">
        <v>4.90408803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496.15833183</v>
      </c>
      <c r="F78" s="20" t="n">
        <v>5.13203731</v>
      </c>
      <c r="G78" s="18" t="n">
        <v>487.04351606</v>
      </c>
      <c r="H78" s="20" t="n">
        <v>12.13392305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459.95889831</v>
      </c>
      <c r="F79" s="20" t="n">
        <v>7.44389243</v>
      </c>
      <c r="G79" s="18" t="n">
        <v>381.56529693</v>
      </c>
      <c r="H79" s="20" t="n">
        <v>17.94781894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460.79078172</v>
      </c>
      <c r="F80" s="20" t="n">
        <v>4.6323757</v>
      </c>
      <c r="G80" s="18" t="n">
        <v>453.40513974</v>
      </c>
      <c r="H80" s="20" t="n">
        <v>8.066957390000001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443.4919873</v>
      </c>
      <c r="F81" s="20" t="n">
        <v>3.58844827</v>
      </c>
      <c r="G81" s="18" t="n">
        <v>463.51369346</v>
      </c>
      <c r="H81" s="20" t="n">
        <v>11.7672527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494.59300645</v>
      </c>
      <c r="F7" s="20" t="n">
        <v>1.70981391</v>
      </c>
      <c r="G7" s="18" t="n">
        <v>480.44183084</v>
      </c>
      <c r="H7" s="20" t="n">
        <v>10.70650152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495.79845028</v>
      </c>
      <c r="F8" s="20" t="n">
        <v>3.0363992</v>
      </c>
      <c r="G8" s="18" t="n">
        <v>512.72440118</v>
      </c>
      <c r="H8" s="20" t="n">
        <v>14.08898704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510.36244297</v>
      </c>
      <c r="F9" s="20" t="n">
        <v>2.47275371</v>
      </c>
      <c r="G9" s="18" t="n">
        <v>454.06056484</v>
      </c>
      <c r="H9" s="20" t="n">
        <v>24.45775247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520.54345461</v>
      </c>
      <c r="F10" s="20" t="n">
        <v>3.11150832</v>
      </c>
      <c r="G10" s="18" t="n">
        <v>508.32569683</v>
      </c>
      <c r="H10" s="20" t="n">
        <v>3.82187425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423.25687068</v>
      </c>
      <c r="F11" s="20" t="n">
        <v>3.33587802</v>
      </c>
      <c r="G11" s="18" t="n">
        <v>423.05854249</v>
      </c>
      <c r="H11" s="20" t="n">
        <v>6.73418439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492.40812783</v>
      </c>
      <c r="F12" s="20" t="n">
        <v>2.43554438</v>
      </c>
      <c r="G12" s="18" t="n">
        <v>492.59682791</v>
      </c>
      <c r="H12" s="20" t="n">
        <v>16.73919968</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510.57065155</v>
      </c>
      <c r="F13" s="20" t="n">
        <v>2.45963044</v>
      </c>
      <c r="G13" s="18" t="s">
        <v>404</v>
      </c>
      <c r="H13" s="20" t="s">
        <v>404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520.41473909</v>
      </c>
      <c r="F14" s="20" t="n">
        <v>2.20220312</v>
      </c>
      <c r="G14" s="18" t="n">
        <v>509.3272121</v>
      </c>
      <c r="H14" s="20" t="n">
        <v>6.32175798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511.09798797</v>
      </c>
      <c r="F15" s="20" t="n">
        <v>2.31413575</v>
      </c>
      <c r="G15" s="18" t="s">
        <v>404</v>
      </c>
      <c r="H15" s="20" t="s">
        <v>404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495.14449386</v>
      </c>
      <c r="F16" s="20" t="n">
        <v>2.46636839</v>
      </c>
      <c r="G16" s="18" t="n">
        <v>492.06353243</v>
      </c>
      <c r="H16" s="20" t="n">
        <v>29.3408351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454.00629435</v>
      </c>
      <c r="F18" s="20" t="n">
        <v>14.72057714</v>
      </c>
      <c r="G18" s="18" t="n">
        <v>453.613887</v>
      </c>
      <c r="H18" s="20" t="n">
        <v>3.94709925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472.48681952</v>
      </c>
      <c r="F19" s="20" t="n">
        <v>3.56700274</v>
      </c>
      <c r="G19" s="18" t="n">
        <v>499.64992679</v>
      </c>
      <c r="H19" s="20" t="n">
        <v>11.27450698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489.65787155</v>
      </c>
      <c r="F20" s="20" t="n">
        <v>2.10655075</v>
      </c>
      <c r="G20" s="18" t="n">
        <v>474.09777333</v>
      </c>
      <c r="H20" s="20" t="n">
        <v>5.35645141</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504.32818482</v>
      </c>
      <c r="F21" s="20" t="n">
        <v>2.19565997</v>
      </c>
      <c r="G21" s="18" t="s">
        <v>404</v>
      </c>
      <c r="H21" s="20" t="s">
        <v>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471.22587867</v>
      </c>
      <c r="F22" s="20" t="n">
        <v>6.09139106</v>
      </c>
      <c r="G22" s="18" t="n">
        <v>467.51879745</v>
      </c>
      <c r="H22" s="20" t="n">
        <v>6.96872581</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492.59703427</v>
      </c>
      <c r="F23" s="20" t="n">
        <v>3.40472149</v>
      </c>
      <c r="G23" s="18" t="n">
        <v>438.67004345</v>
      </c>
      <c r="H23" s="20" t="n">
        <v>20.25604951</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532.4594737800001</v>
      </c>
      <c r="F24" s="20" t="n">
        <v>3.04362573</v>
      </c>
      <c r="G24" s="18" t="n">
        <v>531.01366633</v>
      </c>
      <c r="H24" s="20" t="n">
        <v>22.93949619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523.96676917</v>
      </c>
      <c r="F25" s="20" t="n">
        <v>3.78989016</v>
      </c>
      <c r="G25" s="18" t="n">
        <v>528.30371459</v>
      </c>
      <c r="H25" s="20" t="n">
        <v>29.48653886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481.62084363</v>
      </c>
      <c r="F26" s="20" t="n">
        <v>2.33530095</v>
      </c>
      <c r="G26" s="18" t="n">
        <v>485.17682706</v>
      </c>
      <c r="H26" s="20" t="n">
        <v>3.71124033</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528.2596770599999</v>
      </c>
      <c r="F27" s="20" t="n">
        <v>3.87004104</v>
      </c>
      <c r="G27" s="18" t="n">
        <v>480.3973454</v>
      </c>
      <c r="H27" s="20" t="n">
        <v>1.24142067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412.41703755</v>
      </c>
      <c r="F28" s="20" t="n">
        <v>2.82367634</v>
      </c>
      <c r="G28" s="18" t="n">
        <v>387.21414562</v>
      </c>
      <c r="H28" s="20" t="n">
        <v>5.81295311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496.95842741</v>
      </c>
      <c r="F30" s="20" t="n">
        <v>2.69236571</v>
      </c>
      <c r="G30" s="18" t="n">
        <v>502.52961093</v>
      </c>
      <c r="H30" s="20" t="n">
        <v>18.83185628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501.66026984</v>
      </c>
      <c r="F31" s="20" t="n">
        <v>2.1954347</v>
      </c>
      <c r="G31" s="18" t="n">
        <v>496.54072881</v>
      </c>
      <c r="H31" s="20" t="n">
        <v>17.45155965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504.78858637</v>
      </c>
      <c r="F32" s="20" t="n">
        <v>2.53274405</v>
      </c>
      <c r="G32" s="18" t="n">
        <v>499.68097168</v>
      </c>
      <c r="H32" s="20" t="n">
        <v>9.59048127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491.74712209</v>
      </c>
      <c r="F33" s="20" t="n">
        <v>2.55492615</v>
      </c>
      <c r="G33" s="18" t="n">
        <v>482.29567831</v>
      </c>
      <c r="H33" s="20" t="n">
        <v>11.90203363</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470.76264932</v>
      </c>
      <c r="F34" s="20" t="n">
        <v>3.55401126</v>
      </c>
      <c r="G34" s="18" t="n">
        <v>493.76000158</v>
      </c>
      <c r="H34" s="20" t="n">
        <v>9.357543270000001</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510.97128647</v>
      </c>
      <c r="F35" s="20" t="n">
        <v>1.65028823</v>
      </c>
      <c r="G35" s="18" t="n">
        <v>513.67332549</v>
      </c>
      <c r="H35" s="20" t="n">
        <v>2.22988642</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485.89445271</v>
      </c>
      <c r="F36" s="20" t="n">
        <v>2.17664649</v>
      </c>
      <c r="G36" s="18" t="n">
        <v>485.01789613</v>
      </c>
      <c r="H36" s="20" t="n">
        <v>12.69747431</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494.26630288</v>
      </c>
      <c r="F37" s="20" t="n">
        <v>3.20576889</v>
      </c>
      <c r="G37" s="18" t="n">
        <v>468.99690522</v>
      </c>
      <c r="H37" s="20" t="n">
        <v>16.63195127</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521.39661555</v>
      </c>
      <c r="F38" s="20" t="n">
        <v>3.03105172</v>
      </c>
      <c r="G38" s="18" t="n">
        <v>494.82647742</v>
      </c>
      <c r="H38" s="20" t="n">
        <v>29.64775643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417.91035157</v>
      </c>
      <c r="F39" s="20" t="n">
        <v>6.1545784</v>
      </c>
      <c r="G39" s="18" t="n">
        <v>421.25875687</v>
      </c>
      <c r="H39" s="20" t="n">
        <v>5.28190376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494.0046645</v>
      </c>
      <c r="F40" s="20" t="n">
        <v>3.13184854</v>
      </c>
      <c r="G40" s="18" t="n">
        <v>460.26853455</v>
      </c>
      <c r="H40" s="20" t="n">
        <v>20.57240566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470.74385578</v>
      </c>
      <c r="F41" s="20" t="n">
        <v>3.25566488</v>
      </c>
      <c r="G41" s="18" t="n">
        <v>460.6545895</v>
      </c>
      <c r="H41" s="20" t="n">
        <v>17.77696684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411.70028108</v>
      </c>
      <c r="F44" s="20" t="n">
        <v>3.67089681</v>
      </c>
      <c r="G44" s="18" t="n">
        <v>430.57117306</v>
      </c>
      <c r="H44" s="20" t="n">
        <v>11.36394631</v>
      </c>
      <c r="I44" s="18" t="s">
        <v>404</v>
      </c>
      <c r="J44" s="20" t="s">
        <v>404</v>
      </c>
      <c r="K44" s="18" t="s">
        <v>404</v>
      </c>
      <c r="L44" s="20" t="s">
        <v>404</v>
      </c>
      <c r="M44" s="18" t="s">
        <v>404</v>
      </c>
      <c r="N44" s="20" t="s">
        <v>404</v>
      </c>
      <c r="O44" s="18" t="s">
        <v>404</v>
      </c>
      <c r="P44" s="20" t="s">
        <v>404</v>
      </c>
      <c r="Q44" s="18" t="n">
        <v>473.64145281</v>
      </c>
      <c r="R44" s="20" t="n">
        <v>13.5717314</v>
      </c>
    </row>
    <row r="45" spans="1:18">
      <c r="A45" s="15" t="s">
        <v>442</v>
      </c>
      <c r="B45" s="17" t="n">
        <v>5519</v>
      </c>
      <c r="C45" s="18">
        <f>(0.0/B45*100)</f>
        <v/>
      </c>
      <c r="D45" s="19" t="n">
        <v>5519</v>
      </c>
      <c r="E45" s="18" t="n">
        <v>354.61703985</v>
      </c>
      <c r="F45" s="20" t="n">
        <v>6.28371698</v>
      </c>
      <c r="G45" s="18" t="n">
        <v>362.20750147</v>
      </c>
      <c r="H45" s="20" t="n">
        <v>3.69203643</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381.45609727</v>
      </c>
      <c r="F46" s="20" t="n">
        <v>3.55565806</v>
      </c>
      <c r="G46" s="18" t="n">
        <v>367.93289913</v>
      </c>
      <c r="H46" s="20" t="n">
        <v>16.07732964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440.81000799</v>
      </c>
      <c r="F47" s="20" t="n">
        <v>4.10454612</v>
      </c>
      <c r="G47" s="18" t="n">
        <v>442.85530156</v>
      </c>
      <c r="H47" s="20" t="n">
        <v>13.1751175</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532.00853729</v>
      </c>
      <c r="F48" s="20" t="n">
        <v>5.57959357</v>
      </c>
      <c r="G48" s="18" t="n">
        <v>525.88370622</v>
      </c>
      <c r="H48" s="20" t="n">
        <v>17.13690653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408.29817457</v>
      </c>
      <c r="F49" s="20" t="n">
        <v>3.18587127</v>
      </c>
      <c r="G49" s="18" t="n">
        <v>422.59215443</v>
      </c>
      <c r="H49" s="20" t="n">
        <v>13.57009424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391.43710458</v>
      </c>
      <c r="F50" s="20" t="n">
        <v>2.6424478</v>
      </c>
      <c r="G50" s="18" t="n">
        <v>401.81032293</v>
      </c>
      <c r="H50" s="20" t="n">
        <v>11.18124748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400.91822261</v>
      </c>
      <c r="F51" s="20" t="n">
        <v>3.00960855</v>
      </c>
      <c r="G51" s="18" t="n">
        <v>398.03952725</v>
      </c>
      <c r="H51" s="20" t="n">
        <v>4.8764063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460.05849404</v>
      </c>
      <c r="F52" s="20" t="n">
        <v>5.27096462</v>
      </c>
      <c r="G52" s="18" t="n">
        <v>468.23793226</v>
      </c>
      <c r="H52" s="20" t="n">
        <v>5.70398737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485.86929418</v>
      </c>
      <c r="F53" s="20" t="n">
        <v>3.36098847</v>
      </c>
      <c r="G53" s="18" t="n">
        <v>427.602072</v>
      </c>
      <c r="H53" s="20" t="n">
        <v>1.79152718</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352.62353653</v>
      </c>
      <c r="F54" s="20" t="n">
        <v>7.93684236</v>
      </c>
      <c r="G54" s="18" t="n">
        <v>321.77444579</v>
      </c>
      <c r="H54" s="20" t="n">
        <v>2.94150247</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403.51200641</v>
      </c>
      <c r="F55" s="20" t="n">
        <v>2.94694965</v>
      </c>
      <c r="G55" s="18" t="n">
        <v>406.15209486</v>
      </c>
      <c r="H55" s="20" t="n">
        <v>14.74416784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547.78072797</v>
      </c>
      <c r="F56" s="20" t="n">
        <v>3.140665</v>
      </c>
      <c r="G56" s="18" t="n">
        <v>550.69219274</v>
      </c>
      <c r="H56" s="20" t="n">
        <v>20.88219029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384.24365523</v>
      </c>
      <c r="F57" s="20" t="n">
        <v>3.74470891</v>
      </c>
      <c r="G57" s="18" t="n">
        <v>394.05639383</v>
      </c>
      <c r="H57" s="20" t="n">
        <v>9.18710246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399.05928232</v>
      </c>
      <c r="F58" s="20" t="n">
        <v>7.40561983</v>
      </c>
      <c r="G58" s="18" t="n">
        <v>375.12771944</v>
      </c>
      <c r="H58" s="20" t="n">
        <v>3.5565547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355.22074111</v>
      </c>
      <c r="F59" s="20" t="n">
        <v>5.7078395</v>
      </c>
      <c r="G59" s="18" t="n">
        <v>362.52118482</v>
      </c>
      <c r="H59" s="20" t="n">
        <v>1.59984737</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409.81973279</v>
      </c>
      <c r="F60" s="20" t="n">
        <v>5.22794561</v>
      </c>
      <c r="G60" s="18" t="n">
        <v>377.60035784</v>
      </c>
      <c r="H60" s="20" t="n">
        <v>6.90154798</v>
      </c>
      <c r="I60" s="18" t="s">
        <v>404</v>
      </c>
      <c r="J60" s="20" t="s">
        <v>404</v>
      </c>
      <c r="K60" s="18" t="s">
        <v>404</v>
      </c>
      <c r="L60" s="20" t="s">
        <v>404</v>
      </c>
      <c r="M60" s="18" t="s">
        <v>404</v>
      </c>
      <c r="N60" s="20" t="s">
        <v>404</v>
      </c>
      <c r="O60" s="18" t="s">
        <v>404</v>
      </c>
      <c r="P60" s="20" t="s">
        <v>404</v>
      </c>
      <c r="Q60" s="18" t="n">
        <v>354.40374692</v>
      </c>
      <c r="R60" s="20" t="n">
        <v>18.06131943</v>
      </c>
    </row>
    <row r="61" spans="1:18">
      <c r="A61" s="15" t="s">
        <v>458</v>
      </c>
      <c r="B61" s="17" t="n">
        <v>6525</v>
      </c>
      <c r="C61" s="18">
        <f>(0.0/B61*100)</f>
        <v/>
      </c>
      <c r="D61" s="19" t="n">
        <v>6525</v>
      </c>
      <c r="E61" s="18" t="n">
        <v>477.51929069</v>
      </c>
      <c r="F61" s="20" t="n">
        <v>2.41973749</v>
      </c>
      <c r="G61" s="18" t="n">
        <v>500.49055156</v>
      </c>
      <c r="H61" s="20" t="n">
        <v>14.64056919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543.58345748</v>
      </c>
      <c r="F62" s="20" t="n">
        <v>1.08010316</v>
      </c>
      <c r="G62" s="18" t="n">
        <v>559.13736543</v>
      </c>
      <c r="H62" s="20" t="n">
        <v>11.83182112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375.18971369</v>
      </c>
      <c r="F63" s="20" t="n">
        <v>2.7437584</v>
      </c>
      <c r="G63" s="18" t="n">
        <v>367.81151079</v>
      </c>
      <c r="H63" s="20" t="n">
        <v>1.60499848</v>
      </c>
      <c r="I63" s="18" t="s">
        <v>404</v>
      </c>
      <c r="J63" s="20" t="s">
        <v>404</v>
      </c>
      <c r="K63" s="18" t="s">
        <v>404</v>
      </c>
      <c r="L63" s="20" t="s">
        <v>404</v>
      </c>
      <c r="M63" s="18" t="s">
        <v>404</v>
      </c>
      <c r="N63" s="20" t="s">
        <v>404</v>
      </c>
      <c r="O63" s="18" t="s">
        <v>404</v>
      </c>
      <c r="P63" s="20" t="s">
        <v>404</v>
      </c>
      <c r="Q63" s="18" t="n">
        <v>392.07712668</v>
      </c>
      <c r="R63" s="20" t="n">
        <v>7.55834652</v>
      </c>
    </row>
    <row r="64" spans="1:18">
      <c r="A64" s="15" t="s">
        <v>461</v>
      </c>
      <c r="B64" s="17" t="n">
        <v>3634</v>
      </c>
      <c r="C64" s="18">
        <f>(27.0/B64*100)</f>
        <v/>
      </c>
      <c r="D64" s="19" t="n">
        <v>3607</v>
      </c>
      <c r="E64" s="18" t="n">
        <v>519.39748232</v>
      </c>
      <c r="F64" s="20" t="n">
        <v>2.29403227</v>
      </c>
      <c r="G64" s="18" t="n">
        <v>442.27023634</v>
      </c>
      <c r="H64" s="20" t="n">
        <v>2.42580686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418.20609118</v>
      </c>
      <c r="F65" s="20" t="n">
        <v>6.73609744</v>
      </c>
      <c r="G65" s="18" t="n">
        <v>420.18510042</v>
      </c>
      <c r="H65" s="20" t="n">
        <v>3.1833593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450.04527222</v>
      </c>
      <c r="F66" s="20" t="n">
        <v>4.26430284</v>
      </c>
      <c r="G66" s="18" t="n">
        <v>414.69588393</v>
      </c>
      <c r="H66" s="20" t="n">
        <v>1.67930604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394.69415157</v>
      </c>
      <c r="F67" s="20" t="n">
        <v>4.61754218</v>
      </c>
      <c r="G67" s="18" t="n">
        <v>379.67804859</v>
      </c>
      <c r="H67" s="20" t="n">
        <v>3.62774664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454.34625575</v>
      </c>
      <c r="F68" s="20" t="n">
        <v>1.54532343</v>
      </c>
      <c r="G68" s="18" t="n">
        <v>365.67691382</v>
      </c>
      <c r="H68" s="20" t="n">
        <v>1.55486975</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442.11799924</v>
      </c>
      <c r="F69" s="20" t="n">
        <v>4.45956477</v>
      </c>
      <c r="G69" s="18" t="n">
        <v>450.52360254</v>
      </c>
      <c r="H69" s="20" t="n">
        <v>8.23816414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493.80551071</v>
      </c>
      <c r="F70" s="20" t="n">
        <v>3.6835249</v>
      </c>
      <c r="G70" s="18" t="n">
        <v>494.67548947</v>
      </c>
      <c r="H70" s="20" t="n">
        <v>5.63045882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562.20666378</v>
      </c>
      <c r="F71" s="20" t="n">
        <v>1.66659718</v>
      </c>
      <c r="G71" s="18" t="n">
        <v>568.93877266</v>
      </c>
      <c r="H71" s="20" t="n">
        <v>2.28083763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542.92342616</v>
      </c>
      <c r="F72" s="20" t="n">
        <v>3.16802819</v>
      </c>
      <c r="G72" s="18" t="n">
        <v>531.4497093799999</v>
      </c>
      <c r="H72" s="20" t="n">
        <v>13.30380119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413.67391537</v>
      </c>
      <c r="F73" s="20" t="n">
        <v>3.12287795</v>
      </c>
      <c r="G73" s="18" t="n">
        <v>445.70791964</v>
      </c>
      <c r="H73" s="20" t="n">
        <v>13.81236144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404.41495835</v>
      </c>
      <c r="F74" s="20" t="n">
        <v>1.98423266</v>
      </c>
      <c r="G74" s="18" t="n">
        <v>427.30944321</v>
      </c>
      <c r="H74" s="20" t="n">
        <v>1.85023097</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351.92270113</v>
      </c>
      <c r="F75" s="20" t="n">
        <v>14.15629682</v>
      </c>
      <c r="G75" s="18" t="n">
        <v>368.83372519</v>
      </c>
      <c r="H75" s="20" t="n">
        <v>3.81553765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451.2356918</v>
      </c>
      <c r="F76" s="20" t="n">
        <v>3.57362787</v>
      </c>
      <c r="G76" s="18" t="n">
        <v>400.31152453</v>
      </c>
      <c r="H76" s="20" t="n">
        <v>4.12862079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424.16043309</v>
      </c>
      <c r="F77" s="20" t="n">
        <v>4.75957757</v>
      </c>
      <c r="G77" s="18" t="n">
        <v>411.33966449</v>
      </c>
      <c r="H77" s="20" t="n">
        <v>4.20019815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502.57499845</v>
      </c>
      <c r="F78" s="20" t="n">
        <v>6.56815624</v>
      </c>
      <c r="G78" s="18" t="n">
        <v>486.21205836</v>
      </c>
      <c r="H78" s="20" t="n">
        <v>5.92322102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456.9549136</v>
      </c>
      <c r="F79" s="20" t="n">
        <v>7.08626406</v>
      </c>
      <c r="G79" s="18" t="n">
        <v>397.28168275</v>
      </c>
      <c r="H79" s="20" t="n">
        <v>4.92242616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453.31842654</v>
      </c>
      <c r="F80" s="20" t="n">
        <v>6.16027429</v>
      </c>
      <c r="G80" s="18" t="n">
        <v>465.75453267</v>
      </c>
      <c r="H80" s="20" t="n">
        <v>6.30031714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445.69095851</v>
      </c>
      <c r="F81" s="20" t="n">
        <v>8.54530997</v>
      </c>
      <c r="G81" s="18" t="n">
        <v>446.20451864</v>
      </c>
      <c r="H81" s="20" t="n">
        <v>3.66851778</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495.14089196</v>
      </c>
      <c r="F7" s="20" t="n">
        <v>2.0991032</v>
      </c>
      <c r="G7" s="18" t="n">
        <v>491.88723548</v>
      </c>
      <c r="H7" s="20" t="n">
        <v>4.58064057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500.09744179</v>
      </c>
      <c r="F8" s="20" t="n">
        <v>4.22210039</v>
      </c>
      <c r="G8" s="18" t="n">
        <v>488.55464478</v>
      </c>
      <c r="H8" s="20" t="n">
        <v>8.366394809999999</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507.7839504</v>
      </c>
      <c r="F9" s="20" t="n">
        <v>3.20131678</v>
      </c>
      <c r="G9" s="18" t="n">
        <v>516.02394693</v>
      </c>
      <c r="H9" s="20" t="n">
        <v>7.06673506</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515.5352269700001</v>
      </c>
      <c r="F10" s="20" t="n">
        <v>2.82432844</v>
      </c>
      <c r="G10" s="18" t="n">
        <v>519.39371127</v>
      </c>
      <c r="H10" s="20" t="n">
        <v>5.976156</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423.9793736</v>
      </c>
      <c r="F11" s="20" t="n">
        <v>3.41858671</v>
      </c>
      <c r="G11" s="18" t="n">
        <v>421.11532094</v>
      </c>
      <c r="H11" s="20" t="n">
        <v>7.33184053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489.99882647</v>
      </c>
      <c r="F12" s="20" t="n">
        <v>4.92939366</v>
      </c>
      <c r="G12" s="18" t="n">
        <v>493.63185352</v>
      </c>
      <c r="H12" s="20" t="n">
        <v>2.96763576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508.69140811</v>
      </c>
      <c r="F13" s="20" t="n">
        <v>3.25162004</v>
      </c>
      <c r="G13" s="18" t="n">
        <v>513.02107282</v>
      </c>
      <c r="H13" s="20" t="n">
        <v>3.94193853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523.0405604699999</v>
      </c>
      <c r="F14" s="20" t="n">
        <v>6.58121966</v>
      </c>
      <c r="G14" s="18" t="n">
        <v>519.24757148</v>
      </c>
      <c r="H14" s="20" t="n">
        <v>2.10824989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512.48858464</v>
      </c>
      <c r="F15" s="20" t="n">
        <v>2.75858805</v>
      </c>
      <c r="G15" s="18" t="n">
        <v>506.59870086</v>
      </c>
      <c r="H15" s="20" t="n">
        <v>4.38342751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496.85336559</v>
      </c>
      <c r="F16" s="20" t="n">
        <v>2.74323049</v>
      </c>
      <c r="G16" s="18" t="n">
        <v>466.77855943</v>
      </c>
      <c r="H16" s="20" t="n">
        <v>23.55071014</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514.39148607</v>
      </c>
      <c r="F17" s="20" t="n">
        <v>4.17522209</v>
      </c>
      <c r="G17" s="18" t="n">
        <v>473.53393514</v>
      </c>
      <c r="H17" s="20" t="n">
        <v>9.07941988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453.51170941</v>
      </c>
      <c r="F18" s="20" t="n">
        <v>3.78075071</v>
      </c>
      <c r="G18" s="18" t="n">
        <v>464.79663995</v>
      </c>
      <c r="H18" s="20" t="n">
        <v>22.02934261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474.62073574</v>
      </c>
      <c r="F19" s="20" t="n">
        <v>4.2071361</v>
      </c>
      <c r="G19" s="18" t="n">
        <v>486.48847156</v>
      </c>
      <c r="H19" s="20" t="n">
        <v>8.638777190000001</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487.19361611</v>
      </c>
      <c r="F20" s="20" t="n">
        <v>2.23845964</v>
      </c>
      <c r="G20" s="18" t="n">
        <v>490.84368731</v>
      </c>
      <c r="H20" s="20" t="n">
        <v>3.15437836</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504.68362675</v>
      </c>
      <c r="F21" s="20" t="n">
        <v>2.48762953</v>
      </c>
      <c r="G21" s="18" t="n">
        <v>502.8348998</v>
      </c>
      <c r="H21" s="20" t="n">
        <v>6.72539777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469.56728481</v>
      </c>
      <c r="F22" s="20" t="n">
        <v>5.29671617</v>
      </c>
      <c r="G22" s="18" t="n">
        <v>469.8076206</v>
      </c>
      <c r="H22" s="20" t="n">
        <v>7.97369146</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492.00932215</v>
      </c>
      <c r="F23" s="20" t="n">
        <v>3.34443159</v>
      </c>
      <c r="G23" s="18" t="n">
        <v>496.27359111</v>
      </c>
      <c r="H23" s="20" t="n">
        <v>14.46494383</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552.41422804</v>
      </c>
      <c r="F24" s="20" t="n">
        <v>10.99887063</v>
      </c>
      <c r="G24" s="18" t="n">
        <v>528.0405703599999</v>
      </c>
      <c r="H24" s="20" t="n">
        <v>3.51306595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524.49675742</v>
      </c>
      <c r="F25" s="20" t="n">
        <v>4.19565093</v>
      </c>
      <c r="G25" s="18" t="n">
        <v>522.89189247</v>
      </c>
      <c r="H25" s="20" t="n">
        <v>10.31299028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482.1373564</v>
      </c>
      <c r="F26" s="20" t="n">
        <v>2.19316935</v>
      </c>
      <c r="G26" s="18" t="n">
        <v>483.71821188</v>
      </c>
      <c r="H26" s="20" t="n">
        <v>3.36908375</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483.87631837</v>
      </c>
      <c r="F27" s="20" t="n">
        <v>1.26461635</v>
      </c>
      <c r="G27" s="18" t="n">
        <v>583.64793571</v>
      </c>
      <c r="H27" s="20" t="n">
        <v>10.71657393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407.91425286</v>
      </c>
      <c r="F28" s="20" t="n">
        <v>2.33340274</v>
      </c>
      <c r="G28" s="18" t="n">
        <v>410.41281691</v>
      </c>
      <c r="H28" s="20" t="n">
        <v>8.26829904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519.27395723</v>
      </c>
      <c r="F29" s="20" t="n">
        <v>5.48125035</v>
      </c>
      <c r="G29" s="18" t="n">
        <v>496.65768682</v>
      </c>
      <c r="H29" s="20" t="n">
        <v>15.54573051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496.38793603</v>
      </c>
      <c r="F30" s="20" t="n">
        <v>3.0176308</v>
      </c>
      <c r="G30" s="18" t="n">
        <v>499.61994164</v>
      </c>
      <c r="H30" s="20" t="n">
        <v>6.47717215</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502.86361413</v>
      </c>
      <c r="F31" s="20" t="n">
        <v>2.85797153</v>
      </c>
      <c r="G31" s="18" t="n">
        <v>499.53562284</v>
      </c>
      <c r="H31" s="20" t="n">
        <v>3.91790752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505.84921742</v>
      </c>
      <c r="F32" s="20" t="n">
        <v>3.52084479</v>
      </c>
      <c r="G32" s="18" t="n">
        <v>503.06435838</v>
      </c>
      <c r="H32" s="20" t="n">
        <v>3.53757538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492.69572408</v>
      </c>
      <c r="F33" s="20" t="n">
        <v>2.87372741</v>
      </c>
      <c r="G33" s="18" t="n">
        <v>479.7241744</v>
      </c>
      <c r="H33" s="20" t="n">
        <v>11.1690077</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475.67051766</v>
      </c>
      <c r="F34" s="20" t="n">
        <v>3.7467675</v>
      </c>
      <c r="G34" s="18" t="n">
        <v>474.2198295</v>
      </c>
      <c r="H34" s="20" t="n">
        <v>6.16482784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515.94721596</v>
      </c>
      <c r="F35" s="20" t="n">
        <v>1.48238612</v>
      </c>
      <c r="G35" s="18" t="n">
        <v>492.76228554</v>
      </c>
      <c r="H35" s="20" t="n">
        <v>3.22035308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482.80197716</v>
      </c>
      <c r="F36" s="20" t="n">
        <v>2.49079296</v>
      </c>
      <c r="G36" s="18" t="n">
        <v>502.50602737</v>
      </c>
      <c r="H36" s="20" t="n">
        <v>6.37167582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493.61584963</v>
      </c>
      <c r="F37" s="20" t="n">
        <v>3.62316433</v>
      </c>
      <c r="G37" s="18" t="n">
        <v>495.14053087</v>
      </c>
      <c r="H37" s="20" t="n">
        <v>5.82172535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522.24641616</v>
      </c>
      <c r="F38" s="20" t="n">
        <v>4.51939232</v>
      </c>
      <c r="G38" s="18" t="n">
        <v>517.51867184</v>
      </c>
      <c r="H38" s="20" t="n">
        <v>6.67329883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420.68656425</v>
      </c>
      <c r="F39" s="20" t="n">
        <v>4.23245274</v>
      </c>
      <c r="G39" s="18" t="n">
        <v>410.11581208</v>
      </c>
      <c r="H39" s="20" t="n">
        <v>11.90262072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495.29053274</v>
      </c>
      <c r="F40" s="20" t="n">
        <v>3.61167237</v>
      </c>
      <c r="G40" s="18" t="n">
        <v>486.29811348</v>
      </c>
      <c r="H40" s="20" t="n">
        <v>6.94215212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467.76246687</v>
      </c>
      <c r="F41" s="20" t="n">
        <v>4.93888313</v>
      </c>
      <c r="G41" s="18" t="n">
        <v>474.08993014</v>
      </c>
      <c r="H41" s="20" t="n">
        <v>4.83016012</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414.26524161</v>
      </c>
      <c r="F44" s="20" t="n">
        <v>3.78126501</v>
      </c>
      <c r="G44" s="18" t="n">
        <v>408.48582527</v>
      </c>
      <c r="H44" s="20" t="n">
        <v>8.356545909999999</v>
      </c>
      <c r="I44" s="18" t="s">
        <v>404</v>
      </c>
      <c r="J44" s="20" t="s">
        <v>404</v>
      </c>
      <c r="K44" s="18" t="s">
        <v>404</v>
      </c>
      <c r="L44" s="20" t="s">
        <v>404</v>
      </c>
      <c r="M44" s="18" t="s">
        <v>404</v>
      </c>
      <c r="N44" s="20" t="s">
        <v>404</v>
      </c>
      <c r="O44" s="18" t="s">
        <v>404</v>
      </c>
      <c r="P44" s="20" t="s">
        <v>404</v>
      </c>
      <c r="Q44" s="18" t="n">
        <v>410.23334408</v>
      </c>
      <c r="R44" s="20" t="n">
        <v>13.75762706</v>
      </c>
    </row>
    <row r="45" spans="1:18">
      <c r="A45" s="15" t="s">
        <v>442</v>
      </c>
      <c r="B45" s="17" t="n">
        <v>5519</v>
      </c>
      <c r="C45" s="18">
        <f>(0.0/B45*100)</f>
        <v/>
      </c>
      <c r="D45" s="19" t="n">
        <v>5519</v>
      </c>
      <c r="E45" s="18" t="n">
        <v>359.79635042</v>
      </c>
      <c r="F45" s="20" t="n">
        <v>2.98434635</v>
      </c>
      <c r="G45" s="18" t="n">
        <v>337.88177016</v>
      </c>
      <c r="H45" s="20" t="n">
        <v>17.44830308</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376.55534587</v>
      </c>
      <c r="F46" s="20" t="n">
        <v>3.8375985</v>
      </c>
      <c r="G46" s="18" t="n">
        <v>405.94997872</v>
      </c>
      <c r="H46" s="20" t="n">
        <v>7.68449142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443.0297003</v>
      </c>
      <c r="F47" s="20" t="n">
        <v>4.00733437</v>
      </c>
      <c r="G47" s="18" t="n">
        <v>415.81046824</v>
      </c>
      <c r="H47" s="20" t="n">
        <v>24.06242907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526.05287034</v>
      </c>
      <c r="F48" s="20" t="n">
        <v>5.90541527</v>
      </c>
      <c r="G48" s="18" t="n">
        <v>563.37406242</v>
      </c>
      <c r="H48" s="20" t="n">
        <v>11.8593433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409.02517197</v>
      </c>
      <c r="F49" s="20" t="n">
        <v>3.53032128</v>
      </c>
      <c r="G49" s="18" t="n">
        <v>407.8841746</v>
      </c>
      <c r="H49" s="20" t="n">
        <v>11.22218078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389.88318289</v>
      </c>
      <c r="F50" s="20" t="n">
        <v>3.19893664</v>
      </c>
      <c r="G50" s="18" t="n">
        <v>396.86965273</v>
      </c>
      <c r="H50" s="20" t="n">
        <v>6.71230255</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401.28359572</v>
      </c>
      <c r="F51" s="20" t="n">
        <v>2.47741348</v>
      </c>
      <c r="G51" s="18" t="n">
        <v>387.69101018</v>
      </c>
      <c r="H51" s="20" t="n">
        <v>11.60272313</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464.92291298</v>
      </c>
      <c r="F52" s="20" t="n">
        <v>2.853388</v>
      </c>
      <c r="G52" s="18" t="n">
        <v>445.73755422</v>
      </c>
      <c r="H52" s="20" t="n">
        <v>11.73051563</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430.29537223</v>
      </c>
      <c r="F53" s="20" t="n">
        <v>1.81539918</v>
      </c>
      <c r="G53" s="18" t="n">
        <v>520.93674951</v>
      </c>
      <c r="H53" s="20" t="n">
        <v>4.79247501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327.03502455</v>
      </c>
      <c r="F54" s="20" t="n">
        <v>3.07664187</v>
      </c>
      <c r="G54" s="18" t="n">
        <v>336.30690117</v>
      </c>
      <c r="H54" s="20" t="n">
        <v>11.11978241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402.98569212</v>
      </c>
      <c r="F55" s="20" t="n">
        <v>3.15949031</v>
      </c>
      <c r="G55" s="18" t="n">
        <v>406.39670529</v>
      </c>
      <c r="H55" s="20" t="n">
        <v>9.11452557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550.49792723</v>
      </c>
      <c r="F56" s="20" t="n">
        <v>3.64242864</v>
      </c>
      <c r="G56" s="18" t="n">
        <v>542.1703546799999</v>
      </c>
      <c r="H56" s="20" t="n">
        <v>8.867092599999999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383.44484212</v>
      </c>
      <c r="F57" s="20" t="n">
        <v>4.43879945</v>
      </c>
      <c r="G57" s="18" t="n">
        <v>391.07216094</v>
      </c>
      <c r="H57" s="20" t="n">
        <v>6.04985391</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378.60397571</v>
      </c>
      <c r="F58" s="20" t="n">
        <v>2.77430246</v>
      </c>
      <c r="G58" s="18" t="n">
        <v>406.59301527</v>
      </c>
      <c r="H58" s="20" t="n">
        <v>11.7868233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360.59333523</v>
      </c>
      <c r="F59" s="20" t="n">
        <v>1.86600234</v>
      </c>
      <c r="G59" s="18" t="n">
        <v>368.27944448</v>
      </c>
      <c r="H59" s="20" t="n">
        <v>3.79677138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386.13945831</v>
      </c>
      <c r="F60" s="20" t="n">
        <v>4.5278915</v>
      </c>
      <c r="G60" s="18" t="n">
        <v>431.65074334</v>
      </c>
      <c r="H60" s="20" t="n">
        <v>8.53843629</v>
      </c>
      <c r="I60" s="18" t="s">
        <v>404</v>
      </c>
      <c r="J60" s="20" t="s">
        <v>404</v>
      </c>
      <c r="K60" s="18" t="s">
        <v>404</v>
      </c>
      <c r="L60" s="20" t="s">
        <v>404</v>
      </c>
      <c r="M60" s="18" t="s">
        <v>404</v>
      </c>
      <c r="N60" s="20" t="s">
        <v>404</v>
      </c>
      <c r="O60" s="18" t="s">
        <v>404</v>
      </c>
      <c r="P60" s="20" t="s">
        <v>404</v>
      </c>
      <c r="Q60" s="18" t="n">
        <v>378.48975633</v>
      </c>
      <c r="R60" s="20" t="n">
        <v>29.32998324</v>
      </c>
    </row>
    <row r="61" spans="1:18">
      <c r="A61" s="15" t="s">
        <v>458</v>
      </c>
      <c r="B61" s="17" t="n">
        <v>6525</v>
      </c>
      <c r="C61" s="18">
        <f>(0.0/B61*100)</f>
        <v/>
      </c>
      <c r="D61" s="19" t="n">
        <v>6525</v>
      </c>
      <c r="E61" s="18" t="n">
        <v>478.57711566</v>
      </c>
      <c r="F61" s="20" t="n">
        <v>2.7413564</v>
      </c>
      <c r="G61" s="18" t="n">
        <v>477.57578409</v>
      </c>
      <c r="H61" s="20" t="n">
        <v>5.82050305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546.78744736</v>
      </c>
      <c r="F62" s="20" t="n">
        <v>1.6990967</v>
      </c>
      <c r="G62" s="18" t="n">
        <v>541.06932992</v>
      </c>
      <c r="H62" s="20" t="n">
        <v>1.4883518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366.37282327</v>
      </c>
      <c r="F63" s="20" t="n">
        <v>1.90875507</v>
      </c>
      <c r="G63" s="18" t="n">
        <v>377.21636383</v>
      </c>
      <c r="H63" s="20" t="n">
        <v>2.71630673</v>
      </c>
      <c r="I63" s="18" t="s">
        <v>404</v>
      </c>
      <c r="J63" s="20" t="s">
        <v>404</v>
      </c>
      <c r="K63" s="18" t="s">
        <v>404</v>
      </c>
      <c r="L63" s="20" t="s">
        <v>404</v>
      </c>
      <c r="M63" s="18" t="s">
        <v>404</v>
      </c>
      <c r="N63" s="20" t="s">
        <v>404</v>
      </c>
      <c r="O63" s="18" t="s">
        <v>404</v>
      </c>
      <c r="P63" s="20" t="s">
        <v>404</v>
      </c>
      <c r="Q63" s="18" t="n">
        <v>392.89213366</v>
      </c>
      <c r="R63" s="20" t="n">
        <v>8.5958366</v>
      </c>
    </row>
    <row r="64" spans="1:18">
      <c r="A64" s="15" t="s">
        <v>461</v>
      </c>
      <c r="B64" s="17" t="n">
        <v>3634</v>
      </c>
      <c r="C64" s="18">
        <f>(27.0/B64*100)</f>
        <v/>
      </c>
      <c r="D64" s="19" t="n">
        <v>3607</v>
      </c>
      <c r="E64" s="18" t="n">
        <v>462.08339212</v>
      </c>
      <c r="F64" s="20" t="n">
        <v>2.100522</v>
      </c>
      <c r="G64" s="18" t="n">
        <v>512.32827954</v>
      </c>
      <c r="H64" s="20" t="n">
        <v>2.71620451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420.37843639</v>
      </c>
      <c r="F65" s="20" t="n">
        <v>2.6353413</v>
      </c>
      <c r="G65" s="18" t="n">
        <v>410.69426981</v>
      </c>
      <c r="H65" s="20" t="n">
        <v>11.62826131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416.86930627</v>
      </c>
      <c r="F66" s="20" t="n">
        <v>1.49202383</v>
      </c>
      <c r="G66" s="18" t="n">
        <v>441.85170759</v>
      </c>
      <c r="H66" s="20" t="n">
        <v>6.26247369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378.5264874</v>
      </c>
      <c r="F67" s="20" t="n">
        <v>4.04184026</v>
      </c>
      <c r="G67" s="18" t="n">
        <v>397.34567993</v>
      </c>
      <c r="H67" s="20" t="n">
        <v>4.83670992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384.10484131</v>
      </c>
      <c r="F68" s="20" t="n">
        <v>1.30692103</v>
      </c>
      <c r="G68" s="18" t="n">
        <v>445.65353085</v>
      </c>
      <c r="H68" s="20" t="n">
        <v>2.08315791</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444.53756422</v>
      </c>
      <c r="F69" s="20" t="n">
        <v>4.20624976</v>
      </c>
      <c r="G69" s="18" t="n">
        <v>440.19449342</v>
      </c>
      <c r="H69" s="20" t="n">
        <v>10.71779465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489.90545141</v>
      </c>
      <c r="F70" s="20" t="n">
        <v>3.83753383</v>
      </c>
      <c r="G70" s="18" t="n">
        <v>500.97540474</v>
      </c>
      <c r="H70" s="20" t="n">
        <v>4.98092942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560.9582175199999</v>
      </c>
      <c r="F71" s="20" t="n">
        <v>1.59153539</v>
      </c>
      <c r="G71" s="18" t="n">
        <v>572.22715527</v>
      </c>
      <c r="H71" s="20" t="n">
        <v>2.46140259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541.71517326</v>
      </c>
      <c r="F72" s="20" t="n">
        <v>3.58513274</v>
      </c>
      <c r="G72" s="18" t="n">
        <v>547.26966606</v>
      </c>
      <c r="H72" s="20" t="n">
        <v>13.66924358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411.9893315</v>
      </c>
      <c r="F73" s="20" t="n">
        <v>4.05226411</v>
      </c>
      <c r="G73" s="18" t="n">
        <v>420.74393993</v>
      </c>
      <c r="H73" s="20" t="n">
        <v>5.01562877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404.71655988</v>
      </c>
      <c r="F74" s="20" t="n">
        <v>1.75134758</v>
      </c>
      <c r="G74" s="18" t="n">
        <v>435.9814372</v>
      </c>
      <c r="H74" s="20" t="n">
        <v>2.54399191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367.94026794</v>
      </c>
      <c r="F75" s="20" t="n">
        <v>3.60379935</v>
      </c>
      <c r="G75" s="18" t="n">
        <v>337.2781098</v>
      </c>
      <c r="H75" s="20" t="n">
        <v>15.29576212</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407.99200675</v>
      </c>
      <c r="F76" s="20" t="n">
        <v>3.17355802</v>
      </c>
      <c r="G76" s="18" t="n">
        <v>470.03814827</v>
      </c>
      <c r="H76" s="20" t="n">
        <v>5.09529343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414.24241342</v>
      </c>
      <c r="F77" s="20" t="n">
        <v>2.75699749</v>
      </c>
      <c r="G77" s="18" t="n">
        <v>460.26342101</v>
      </c>
      <c r="H77" s="20" t="n">
        <v>13.55715862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494.31388177</v>
      </c>
      <c r="F78" s="20" t="n">
        <v>5.30458817</v>
      </c>
      <c r="G78" s="18" t="n">
        <v>495.48720464</v>
      </c>
      <c r="H78" s="20" t="n">
        <v>10.69804154</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451.48597111</v>
      </c>
      <c r="F79" s="20" t="n">
        <v>9.345701289999999</v>
      </c>
      <c r="G79" s="18" t="n">
        <v>467.88507774</v>
      </c>
      <c r="H79" s="20" t="n">
        <v>11.00395069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461.62795777</v>
      </c>
      <c r="F80" s="20" t="n">
        <v>4.77625503</v>
      </c>
      <c r="G80" s="18" t="n">
        <v>445.93155535</v>
      </c>
      <c r="H80" s="20" t="n">
        <v>11.65602054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446.90369076</v>
      </c>
      <c r="F81" s="20" t="n">
        <v>3.51474946</v>
      </c>
      <c r="G81" s="18" t="n">
        <v>440.4776474</v>
      </c>
      <c r="H81" s="20" t="n">
        <v>9.72091805</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486.96502766</v>
      </c>
      <c r="F7" s="20" t="n">
        <v>3.28497255</v>
      </c>
      <c r="G7" s="18" t="n">
        <v>497.46967058</v>
      </c>
      <c r="H7" s="20" t="n">
        <v>2.29007002</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503.95906318</v>
      </c>
      <c r="F8" s="20" t="n">
        <v>7.1176946</v>
      </c>
      <c r="G8" s="18" t="n">
        <v>493.19465409</v>
      </c>
      <c r="H8" s="20" t="n">
        <v>4.05050912</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495.5295057</v>
      </c>
      <c r="F9" s="20" t="n">
        <v>5.96639341</v>
      </c>
      <c r="G9" s="18" t="n">
        <v>516.39252012</v>
      </c>
      <c r="H9" s="20" t="n">
        <v>3.45208839</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517.39217946</v>
      </c>
      <c r="F10" s="20" t="n">
        <v>3.82127134</v>
      </c>
      <c r="G10" s="18" t="n">
        <v>515.69517889</v>
      </c>
      <c r="H10" s="20" t="n">
        <v>3.29446681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419.53364173</v>
      </c>
      <c r="F11" s="20" t="n">
        <v>4.74473799</v>
      </c>
      <c r="G11" s="18" t="n">
        <v>426.51713588</v>
      </c>
      <c r="H11" s="20" t="n">
        <v>5.36281542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494.32480867</v>
      </c>
      <c r="F12" s="20" t="n">
        <v>13.79576592</v>
      </c>
      <c r="G12" s="18" t="n">
        <v>492.2117877</v>
      </c>
      <c r="H12" s="20" t="n">
        <v>2.564509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504.31842351</v>
      </c>
      <c r="F13" s="20" t="n">
        <v>7.70909187</v>
      </c>
      <c r="G13" s="18" t="n">
        <v>511.32659072</v>
      </c>
      <c r="H13" s="20" t="n">
        <v>2.55443136</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513.7439642000001</v>
      </c>
      <c r="F14" s="20" t="n">
        <v>3.90873227</v>
      </c>
      <c r="G14" s="18" t="n">
        <v>522.4791711</v>
      </c>
      <c r="H14" s="20" t="n">
        <v>2.51095394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504.18791356</v>
      </c>
      <c r="F15" s="20" t="n">
        <v>6.49122849</v>
      </c>
      <c r="G15" s="18" t="n">
        <v>513.03375783</v>
      </c>
      <c r="H15" s="20" t="n">
        <v>2.22812169</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496.34423835</v>
      </c>
      <c r="F16" s="20" t="n">
        <v>7.98380674</v>
      </c>
      <c r="G16" s="18" t="n">
        <v>494.58379329</v>
      </c>
      <c r="H16" s="20" t="n">
        <v>3.74383643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517.97617053</v>
      </c>
      <c r="F17" s="20" t="n">
        <v>6.61261515</v>
      </c>
      <c r="G17" s="18" t="n">
        <v>497.77190576</v>
      </c>
      <c r="H17" s="20" t="n">
        <v>4.56494633</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453.79776871</v>
      </c>
      <c r="F18" s="20" t="n">
        <v>3.78275374</v>
      </c>
      <c r="G18" s="18" t="n">
        <v>441.93696248</v>
      </c>
      <c r="H18" s="20" t="n">
        <v>31.43045911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467.58917233</v>
      </c>
      <c r="F19" s="20" t="n">
        <v>8.470472450000001</v>
      </c>
      <c r="G19" s="18" t="n">
        <v>482.05127463</v>
      </c>
      <c r="H19" s="20" t="n">
        <v>4.7375343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488.33026127</v>
      </c>
      <c r="F20" s="20" t="n">
        <v>6.33912551</v>
      </c>
      <c r="G20" s="18" t="n">
        <v>488.23186589</v>
      </c>
      <c r="H20" s="20" t="n">
        <v>2.00913114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504.04459364</v>
      </c>
      <c r="F21" s="20" t="n">
        <v>4.86338067</v>
      </c>
      <c r="G21" s="18" t="n">
        <v>504.42613045</v>
      </c>
      <c r="H21" s="20" t="n">
        <v>2.75961091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453.82926785</v>
      </c>
      <c r="F22" s="20" t="n">
        <v>15.25200037</v>
      </c>
      <c r="G22" s="18" t="n">
        <v>472.28626857</v>
      </c>
      <c r="H22" s="20" t="n">
        <v>4.0381895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476.44319203</v>
      </c>
      <c r="F23" s="20" t="n">
        <v>8.887526319999999</v>
      </c>
      <c r="G23" s="18" t="n">
        <v>497.32315983</v>
      </c>
      <c r="H23" s="20" t="n">
        <v>3.98322116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525.8069306</v>
      </c>
      <c r="F24" s="20" t="n">
        <v>4.97736442</v>
      </c>
      <c r="G24" s="18" t="n">
        <v>541.23451658</v>
      </c>
      <c r="H24" s="20" t="n">
        <v>5.80205541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529.44345728</v>
      </c>
      <c r="F25" s="20" t="n">
        <v>15.61319288</v>
      </c>
      <c r="G25" s="18" t="n">
        <v>523.5381754700001</v>
      </c>
      <c r="H25" s="20" t="n">
        <v>4.00396999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481.06274389</v>
      </c>
      <c r="F26" s="20" t="n">
        <v>3.27824766</v>
      </c>
      <c r="G26" s="18" t="n">
        <v>483.43132603</v>
      </c>
      <c r="H26" s="20" t="n">
        <v>2.56746891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495.23788929</v>
      </c>
      <c r="F27" s="20" t="n">
        <v>2.37489347</v>
      </c>
      <c r="G27" s="18" t="n">
        <v>483.27671915</v>
      </c>
      <c r="H27" s="20" t="n">
        <v>1.35143224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409.35237864</v>
      </c>
      <c r="F28" s="20" t="n">
        <v>2.57082402</v>
      </c>
      <c r="G28" s="18" t="n">
        <v>399.16937615</v>
      </c>
      <c r="H28" s="20" t="n">
        <v>5.98963247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515.48450942</v>
      </c>
      <c r="F29" s="20" t="n">
        <v>22.5070187</v>
      </c>
      <c r="G29" s="18" t="n">
        <v>514.44133827</v>
      </c>
      <c r="H29" s="20" t="n">
        <v>4.74178466</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505.81879806</v>
      </c>
      <c r="F30" s="20" t="n">
        <v>9.49985423</v>
      </c>
      <c r="G30" s="18" t="n">
        <v>496.63180865</v>
      </c>
      <c r="H30" s="20" t="n">
        <v>2.81561847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495.84764202</v>
      </c>
      <c r="F31" s="20" t="n">
        <v>4.69328742</v>
      </c>
      <c r="G31" s="18" t="n">
        <v>503.21076663</v>
      </c>
      <c r="H31" s="20" t="n">
        <v>2.42566471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523.32439915</v>
      </c>
      <c r="F32" s="20" t="n">
        <v>14.84905564</v>
      </c>
      <c r="G32" s="18" t="n">
        <v>503.3476403</v>
      </c>
      <c r="H32" s="20" t="n">
        <v>2.42763195</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494.70658564</v>
      </c>
      <c r="F33" s="20" t="n">
        <v>4.46152561</v>
      </c>
      <c r="G33" s="18" t="n">
        <v>486.5082639</v>
      </c>
      <c r="H33" s="20" t="n">
        <v>5.02287201</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476.87408835</v>
      </c>
      <c r="F34" s="20" t="n">
        <v>13.14978149</v>
      </c>
      <c r="G34" s="18" t="n">
        <v>475.00343075</v>
      </c>
      <c r="H34" s="20" t="n">
        <v>3.38597178</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511.87660429</v>
      </c>
      <c r="F35" s="20" t="n">
        <v>2.57989279</v>
      </c>
      <c r="G35" s="18" t="n">
        <v>511.83552118</v>
      </c>
      <c r="H35" s="20" t="n">
        <v>1.66110467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485.08505333</v>
      </c>
      <c r="F36" s="20" t="n">
        <v>3.68264069</v>
      </c>
      <c r="G36" s="18" t="n">
        <v>486.57663983</v>
      </c>
      <c r="H36" s="20" t="n">
        <v>3.162205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491.89421643</v>
      </c>
      <c r="F37" s="20" t="n">
        <v>8.71140791</v>
      </c>
      <c r="G37" s="18" t="n">
        <v>494.45458999</v>
      </c>
      <c r="H37" s="20" t="n">
        <v>3.43211945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507.00125472</v>
      </c>
      <c r="F38" s="20" t="n">
        <v>5.45503416</v>
      </c>
      <c r="G38" s="18" t="n">
        <v>531.31377893</v>
      </c>
      <c r="H38" s="20" t="n">
        <v>4.41390323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421.74044768</v>
      </c>
      <c r="F39" s="20" t="n">
        <v>4.47883891</v>
      </c>
      <c r="G39" s="18" t="n">
        <v>407.35544224</v>
      </c>
      <c r="H39" s="20" t="n">
        <v>13.30841374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495.27042743</v>
      </c>
      <c r="F40" s="20" t="n">
        <v>7.54902486</v>
      </c>
      <c r="G40" s="18" t="n">
        <v>493.44583749</v>
      </c>
      <c r="H40" s="20" t="n">
        <v>3.3092822</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460.271908</v>
      </c>
      <c r="F41" s="20" t="n">
        <v>6.09112298</v>
      </c>
      <c r="G41" s="18" t="n">
        <v>475.75642851</v>
      </c>
      <c r="H41" s="20" t="n">
        <v>3.91818769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410.09422892</v>
      </c>
      <c r="F44" s="20" t="n">
        <v>4.12541126</v>
      </c>
      <c r="G44" s="18" t="n">
        <v>417.72263814</v>
      </c>
      <c r="H44" s="20" t="n">
        <v>6.57277957</v>
      </c>
      <c r="I44" s="18" t="s">
        <v>404</v>
      </c>
      <c r="J44" s="20" t="s">
        <v>404</v>
      </c>
      <c r="K44" s="18" t="s">
        <v>404</v>
      </c>
      <c r="L44" s="20" t="s">
        <v>404</v>
      </c>
      <c r="M44" s="18" t="s">
        <v>404</v>
      </c>
      <c r="N44" s="20" t="s">
        <v>404</v>
      </c>
      <c r="O44" s="18" t="s">
        <v>404</v>
      </c>
      <c r="P44" s="20" t="s">
        <v>404</v>
      </c>
      <c r="Q44" s="18" t="n">
        <v>410.23334408</v>
      </c>
      <c r="R44" s="20" t="n">
        <v>13.75762706</v>
      </c>
    </row>
    <row r="45" spans="1:18">
      <c r="A45" s="15" t="s">
        <v>442</v>
      </c>
      <c r="B45" s="17" t="n">
        <v>5519</v>
      </c>
      <c r="C45" s="18">
        <f>(0.0/B45*100)</f>
        <v/>
      </c>
      <c r="D45" s="19" t="n">
        <v>5519</v>
      </c>
      <c r="E45" s="18" t="n">
        <v>362.04006591</v>
      </c>
      <c r="F45" s="20" t="n">
        <v>3.393839</v>
      </c>
      <c r="G45" s="18" t="n">
        <v>347.02949386</v>
      </c>
      <c r="H45" s="20" t="n">
        <v>7.68575824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373.0173641</v>
      </c>
      <c r="F46" s="20" t="n">
        <v>4.24673982</v>
      </c>
      <c r="G46" s="18" t="n">
        <v>391.1402615</v>
      </c>
      <c r="H46" s="20" t="n">
        <v>4.61666369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447.85371261</v>
      </c>
      <c r="F47" s="20" t="n">
        <v>4.89962394</v>
      </c>
      <c r="G47" s="18" t="n">
        <v>422.88039907</v>
      </c>
      <c r="H47" s="20" t="n">
        <v>10.31901877</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525.24687345</v>
      </c>
      <c r="F48" s="20" t="n">
        <v>6.83433116</v>
      </c>
      <c r="G48" s="18" t="n">
        <v>551.22466744</v>
      </c>
      <c r="H48" s="20" t="n">
        <v>11.14791062</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404.51113533</v>
      </c>
      <c r="F49" s="20" t="n">
        <v>4.75710486</v>
      </c>
      <c r="G49" s="18" t="n">
        <v>413.5540699</v>
      </c>
      <c r="H49" s="20" t="n">
        <v>5.04223455</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390.6870523</v>
      </c>
      <c r="F50" s="20" t="n">
        <v>4.10761802</v>
      </c>
      <c r="G50" s="18" t="n">
        <v>392.3030786</v>
      </c>
      <c r="H50" s="20" t="n">
        <v>3.8024243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403.53224682</v>
      </c>
      <c r="F51" s="20" t="n">
        <v>2.74719162</v>
      </c>
      <c r="G51" s="18" t="n">
        <v>390.83646299</v>
      </c>
      <c r="H51" s="20" t="n">
        <v>5.16559166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468.8317524</v>
      </c>
      <c r="F52" s="20" t="n">
        <v>5.38243059</v>
      </c>
      <c r="G52" s="18" t="n">
        <v>461.17556602</v>
      </c>
      <c r="H52" s="20" t="n">
        <v>4.76552704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431.13051025</v>
      </c>
      <c r="F53" s="20" t="n">
        <v>1.71411198</v>
      </c>
      <c r="G53" s="18" t="n">
        <v>484.25525913</v>
      </c>
      <c r="H53" s="20" t="n">
        <v>4.53112137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324.96010769</v>
      </c>
      <c r="F54" s="20" t="n">
        <v>3.10638193</v>
      </c>
      <c r="G54" s="18" t="n">
        <v>339.06975655</v>
      </c>
      <c r="H54" s="20" t="n">
        <v>9.783223550000001</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397.31753354</v>
      </c>
      <c r="F55" s="20" t="n">
        <v>3.8331506</v>
      </c>
      <c r="G55" s="18" t="n">
        <v>411.81365183</v>
      </c>
      <c r="H55" s="20" t="n">
        <v>5.92122589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553.8138224099999</v>
      </c>
      <c r="F56" s="20" t="n">
        <v>11.26789705</v>
      </c>
      <c r="G56" s="18" t="n">
        <v>547.28739677</v>
      </c>
      <c r="H56" s="20" t="n">
        <v>3.32393067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383.54578188</v>
      </c>
      <c r="F57" s="20" t="n">
        <v>10.47801023</v>
      </c>
      <c r="G57" s="18" t="n">
        <v>386.56120019</v>
      </c>
      <c r="H57" s="20" t="n">
        <v>3.28453699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377.28406844</v>
      </c>
      <c r="F58" s="20" t="n">
        <v>3.02133744</v>
      </c>
      <c r="G58" s="18" t="n">
        <v>423.25934234</v>
      </c>
      <c r="H58" s="20" t="n">
        <v>12.19194241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364.33101297</v>
      </c>
      <c r="F59" s="20" t="n">
        <v>1.84581018</v>
      </c>
      <c r="G59" s="18" t="n">
        <v>347.17623395</v>
      </c>
      <c r="H59" s="20" t="n">
        <v>4.83146056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380.78654837</v>
      </c>
      <c r="F60" s="20" t="n">
        <v>6.69951793</v>
      </c>
      <c r="G60" s="18" t="n">
        <v>414.97350829</v>
      </c>
      <c r="H60" s="20" t="n">
        <v>6.94217328</v>
      </c>
      <c r="I60" s="18" t="s">
        <v>404</v>
      </c>
      <c r="J60" s="20" t="s">
        <v>404</v>
      </c>
      <c r="K60" s="18" t="s">
        <v>404</v>
      </c>
      <c r="L60" s="20" t="s">
        <v>404</v>
      </c>
      <c r="M60" s="18" t="s">
        <v>404</v>
      </c>
      <c r="N60" s="20" t="s">
        <v>404</v>
      </c>
      <c r="O60" s="18" t="s">
        <v>404</v>
      </c>
      <c r="P60" s="20" t="s">
        <v>404</v>
      </c>
      <c r="Q60" s="18" t="n">
        <v>378.48975633</v>
      </c>
      <c r="R60" s="20" t="n">
        <v>29.32998324</v>
      </c>
    </row>
    <row r="61" spans="1:18">
      <c r="A61" s="15" t="s">
        <v>458</v>
      </c>
      <c r="B61" s="17" t="n">
        <v>6525</v>
      </c>
      <c r="C61" s="18">
        <f>(0.0/B61*100)</f>
        <v/>
      </c>
      <c r="D61" s="19" t="n">
        <v>6525</v>
      </c>
      <c r="E61" s="18" t="n">
        <v>480.82557487</v>
      </c>
      <c r="F61" s="20" t="n">
        <v>4.21325869</v>
      </c>
      <c r="G61" s="18" t="n">
        <v>477.81019172</v>
      </c>
      <c r="H61" s="20" t="n">
        <v>2.98805458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588.21847966</v>
      </c>
      <c r="F62" s="20" t="n">
        <v>4.24912248</v>
      </c>
      <c r="G62" s="18" t="n">
        <v>540.89576719</v>
      </c>
      <c r="H62" s="20" t="n">
        <v>1.21937789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371.87755349</v>
      </c>
      <c r="F63" s="20" t="n">
        <v>2.12408739</v>
      </c>
      <c r="G63" s="18" t="n">
        <v>367.42597662</v>
      </c>
      <c r="H63" s="20" t="n">
        <v>1.77448572</v>
      </c>
      <c r="I63" s="18" t="s">
        <v>404</v>
      </c>
      <c r="J63" s="20" t="s">
        <v>404</v>
      </c>
      <c r="K63" s="18" t="s">
        <v>404</v>
      </c>
      <c r="L63" s="20" t="s">
        <v>404</v>
      </c>
      <c r="M63" s="18" t="s">
        <v>404</v>
      </c>
      <c r="N63" s="20" t="s">
        <v>404</v>
      </c>
      <c r="O63" s="18" t="s">
        <v>404</v>
      </c>
      <c r="P63" s="20" t="s">
        <v>404</v>
      </c>
      <c r="Q63" s="18" t="n">
        <v>392.89213366</v>
      </c>
      <c r="R63" s="20" t="n">
        <v>8.5958366</v>
      </c>
    </row>
    <row r="64" spans="1:18">
      <c r="A64" s="15" t="s">
        <v>461</v>
      </c>
      <c r="B64" s="17" t="n">
        <v>3634</v>
      </c>
      <c r="C64" s="18">
        <f>(27.0/B64*100)</f>
        <v/>
      </c>
      <c r="D64" s="19" t="n">
        <v>3607</v>
      </c>
      <c r="E64" s="18" t="n">
        <v>458.46898527</v>
      </c>
      <c r="F64" s="20" t="n">
        <v>2.43143619</v>
      </c>
      <c r="G64" s="18" t="n">
        <v>518.51406558</v>
      </c>
      <c r="H64" s="20" t="n">
        <v>2.87471522</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424.86886506</v>
      </c>
      <c r="F65" s="20" t="n">
        <v>3.84498038</v>
      </c>
      <c r="G65" s="18" t="n">
        <v>414.95505345</v>
      </c>
      <c r="H65" s="20" t="n">
        <v>3.95913868</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407.83082872</v>
      </c>
      <c r="F66" s="20" t="n">
        <v>2.64571583</v>
      </c>
      <c r="G66" s="18" t="n">
        <v>428.84227126</v>
      </c>
      <c r="H66" s="20" t="n">
        <v>2.50577686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382.34541396</v>
      </c>
      <c r="F67" s="20" t="n">
        <v>4.59352628</v>
      </c>
      <c r="G67" s="18" t="n">
        <v>388.91988418</v>
      </c>
      <c r="H67" s="20" t="n">
        <v>3.77043027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383.12514317</v>
      </c>
      <c r="F68" s="20" t="n">
        <v>1.37982044</v>
      </c>
      <c r="G68" s="18" t="n">
        <v>449.51820132</v>
      </c>
      <c r="H68" s="20" t="n">
        <v>2.1339948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437.33280144</v>
      </c>
      <c r="F69" s="20" t="n">
        <v>6.88046235</v>
      </c>
      <c r="G69" s="18" t="n">
        <v>446.96602559</v>
      </c>
      <c r="H69" s="20" t="n">
        <v>4.95748582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489.70765031</v>
      </c>
      <c r="F70" s="20" t="n">
        <v>3.82289503</v>
      </c>
      <c r="G70" s="18" t="n">
        <v>498.10424453</v>
      </c>
      <c r="H70" s="20" t="n">
        <v>4.90898545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550.90638714</v>
      </c>
      <c r="F71" s="20" t="n">
        <v>1.70499579</v>
      </c>
      <c r="G71" s="18" t="n">
        <v>574.6693721300001</v>
      </c>
      <c r="H71" s="20" t="n">
        <v>2.0495474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524.22030856</v>
      </c>
      <c r="F72" s="20" t="n">
        <v>8.52535087</v>
      </c>
      <c r="G72" s="18" t="n">
        <v>544.597252</v>
      </c>
      <c r="H72" s="20" t="n">
        <v>3.45723361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405.90178859</v>
      </c>
      <c r="F73" s="20" t="n">
        <v>13.11069191</v>
      </c>
      <c r="G73" s="18" t="n">
        <v>416.37698408</v>
      </c>
      <c r="H73" s="20" t="n">
        <v>3.20389582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390.77041861</v>
      </c>
      <c r="F74" s="20" t="n">
        <v>2.0992692</v>
      </c>
      <c r="G74" s="18" t="n">
        <v>435.3217454</v>
      </c>
      <c r="H74" s="20" t="n">
        <v>1.87347611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366.2063545</v>
      </c>
      <c r="F75" s="20" t="n">
        <v>4.16824183</v>
      </c>
      <c r="G75" s="18" t="n">
        <v>376.33142549</v>
      </c>
      <c r="H75" s="20" t="n">
        <v>7.31906299</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406.0776129</v>
      </c>
      <c r="F76" s="20" t="n">
        <v>3.18140955</v>
      </c>
      <c r="G76" s="18" t="n">
        <v>472.5140421</v>
      </c>
      <c r="H76" s="20" t="n">
        <v>5.00421466</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410.19703867</v>
      </c>
      <c r="F77" s="20" t="n">
        <v>3.41164319</v>
      </c>
      <c r="G77" s="18" t="n">
        <v>431.65997416</v>
      </c>
      <c r="H77" s="20" t="n">
        <v>4.84035756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495.88723186</v>
      </c>
      <c r="F78" s="20" t="n">
        <v>4.78440212</v>
      </c>
      <c r="G78" s="18" t="n">
        <v>483.9946028</v>
      </c>
      <c r="H78" s="20" t="n">
        <v>10.66038148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424.26380123</v>
      </c>
      <c r="F79" s="20" t="n">
        <v>11.86484653</v>
      </c>
      <c r="G79" s="18" t="n">
        <v>473.80286589</v>
      </c>
      <c r="H79" s="20" t="n">
        <v>8.10406551</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461.36465638</v>
      </c>
      <c r="F80" s="20" t="n">
        <v>4.7503436</v>
      </c>
      <c r="G80" s="18" t="n">
        <v>452.4492788</v>
      </c>
      <c r="H80" s="20" t="n">
        <v>12.37971282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442.4490501</v>
      </c>
      <c r="F81" s="20" t="n">
        <v>3.42911459</v>
      </c>
      <c r="G81" s="18" t="n">
        <v>468.26249105</v>
      </c>
      <c r="H81" s="20" t="n">
        <v>10.90093374</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494.73817991</v>
      </c>
      <c r="F7" s="20" t="n">
        <v>1.77331627</v>
      </c>
      <c r="G7" s="18" t="n">
        <v>485.70010037</v>
      </c>
      <c r="H7" s="20" t="n">
        <v>10.33513779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496.61852691</v>
      </c>
      <c r="F8" s="20" t="n">
        <v>2.90204419</v>
      </c>
      <c r="G8" s="18" t="n">
        <v>505.13734575</v>
      </c>
      <c r="H8" s="20" t="n">
        <v>17.07169327</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510.64358675</v>
      </c>
      <c r="F9" s="20" t="n">
        <v>2.46133209</v>
      </c>
      <c r="G9" s="18" t="n">
        <v>485.81908269</v>
      </c>
      <c r="H9" s="20" t="n">
        <v>9.377692890000001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516.09870644</v>
      </c>
      <c r="F10" s="20" t="n">
        <v>2.46803034</v>
      </c>
      <c r="G10" s="18" t="n">
        <v>530.96292042</v>
      </c>
      <c r="H10" s="20" t="n">
        <v>14.96087782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422.49934559</v>
      </c>
      <c r="F11" s="20" t="n">
        <v>3.16209211</v>
      </c>
      <c r="G11" s="18" t="n">
        <v>426.26860876</v>
      </c>
      <c r="H11" s="20" t="n">
        <v>8.8736427</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493.57331148</v>
      </c>
      <c r="F12" s="20" t="n">
        <v>2.52115314</v>
      </c>
      <c r="G12" s="18" t="n">
        <v>465.22407546</v>
      </c>
      <c r="H12" s="20" t="n">
        <v>18.53348454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510.99103083</v>
      </c>
      <c r="F13" s="20" t="n">
        <v>2.52174261</v>
      </c>
      <c r="G13" s="18" t="n">
        <v>505.03950745</v>
      </c>
      <c r="H13" s="20" t="n">
        <v>7.30347292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516.60139965</v>
      </c>
      <c r="F14" s="20" t="n">
        <v>4.01611914</v>
      </c>
      <c r="G14" s="18" t="n">
        <v>520.81989102</v>
      </c>
      <c r="H14" s="20" t="n">
        <v>2.48031723</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510.50495708</v>
      </c>
      <c r="F15" s="20" t="n">
        <v>2.39743007</v>
      </c>
      <c r="G15" s="18" t="n">
        <v>530.0165915600001</v>
      </c>
      <c r="H15" s="20" t="n">
        <v>13.83119378</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495.91143015</v>
      </c>
      <c r="F16" s="20" t="n">
        <v>2.41150349</v>
      </c>
      <c r="G16" s="18" t="n">
        <v>389.06386748</v>
      </c>
      <c r="H16" s="20" t="n">
        <v>27.50405159</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506.19063724</v>
      </c>
      <c r="F17" s="20" t="n">
        <v>4.26243546</v>
      </c>
      <c r="G17" s="18" t="n">
        <v>500.15454071</v>
      </c>
      <c r="H17" s="20" t="n">
        <v>8.518255979999999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453.45028471</v>
      </c>
      <c r="F18" s="20" t="n">
        <v>3.76668726</v>
      </c>
      <c r="G18" s="18" t="n">
        <v>484.65931904</v>
      </c>
      <c r="H18" s="20" t="n">
        <v>6.70912071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475.91722977</v>
      </c>
      <c r="F19" s="20" t="n">
        <v>4.58076942</v>
      </c>
      <c r="G19" s="18" t="n">
        <v>479.5678148</v>
      </c>
      <c r="H19" s="20" t="n">
        <v>6.29517827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488.25643649</v>
      </c>
      <c r="F20" s="20" t="n">
        <v>1.97036451</v>
      </c>
      <c r="G20" s="18" t="n">
        <v>461.97325</v>
      </c>
      <c r="H20" s="20" t="n">
        <v>61.90114874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503.95533968</v>
      </c>
      <c r="F21" s="20" t="n">
        <v>2.2437764</v>
      </c>
      <c r="G21" s="18" t="n">
        <v>513.64151186</v>
      </c>
      <c r="H21" s="20" t="n">
        <v>11.91019404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474.21424146</v>
      </c>
      <c r="F22" s="20" t="n">
        <v>4.09021008</v>
      </c>
      <c r="G22" s="18" t="n">
        <v>420.37343974</v>
      </c>
      <c r="H22" s="20" t="n">
        <v>20.10687595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492.46398362</v>
      </c>
      <c r="F23" s="20" t="n">
        <v>3.34400439</v>
      </c>
      <c r="G23" s="18" t="n">
        <v>493.09249139</v>
      </c>
      <c r="H23" s="20" t="n">
        <v>31.86525434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533.42556967</v>
      </c>
      <c r="F24" s="20" t="n">
        <v>3.04327439</v>
      </c>
      <c r="G24" s="18" t="n">
        <v>508.44354521</v>
      </c>
      <c r="H24" s="20" t="n">
        <v>23.84284559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524.61552746</v>
      </c>
      <c r="F25" s="20" t="n">
        <v>3.80307212</v>
      </c>
      <c r="G25" s="18" t="n">
        <v>516.8473363000001</v>
      </c>
      <c r="H25" s="20" t="n">
        <v>14.87841524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481.88328811</v>
      </c>
      <c r="F26" s="20" t="n">
        <v>2.06276205</v>
      </c>
      <c r="G26" s="18" t="n">
        <v>490.99212034</v>
      </c>
      <c r="H26" s="20" t="n">
        <v>8.70797906</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483.87631837</v>
      </c>
      <c r="F27" s="20" t="n">
        <v>1.26461635</v>
      </c>
      <c r="G27" s="18" t="n">
        <v>583.64793571</v>
      </c>
      <c r="H27" s="20" t="n">
        <v>10.71657393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404.53069104</v>
      </c>
      <c r="F28" s="20" t="n">
        <v>2.35013847</v>
      </c>
      <c r="G28" s="18" t="n">
        <v>434.15697472</v>
      </c>
      <c r="H28" s="20" t="n">
        <v>8.874307549999999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515.06769088</v>
      </c>
      <c r="F29" s="20" t="n">
        <v>4.22264333</v>
      </c>
      <c r="G29" s="18" t="n">
        <v>435.94525261</v>
      </c>
      <c r="H29" s="20" t="n">
        <v>11.12266499</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496.94037869</v>
      </c>
      <c r="F30" s="20" t="n">
        <v>2.72563469</v>
      </c>
      <c r="G30" s="18" t="n">
        <v>504.04718265</v>
      </c>
      <c r="H30" s="20" t="n">
        <v>18.89484968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501.68209243</v>
      </c>
      <c r="F31" s="20" t="n">
        <v>2.19847195</v>
      </c>
      <c r="G31" s="18" t="n">
        <v>489.52658657</v>
      </c>
      <c r="H31" s="20" t="n">
        <v>15.90954364</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504.30822851</v>
      </c>
      <c r="F32" s="20" t="n">
        <v>2.74964113</v>
      </c>
      <c r="G32" s="18" t="n">
        <v>505.45161722</v>
      </c>
      <c r="H32" s="20" t="n">
        <v>7.44750528</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492.57242865</v>
      </c>
      <c r="F33" s="20" t="n">
        <v>3.07195734</v>
      </c>
      <c r="G33" s="18" t="n">
        <v>486.21783491</v>
      </c>
      <c r="H33" s="20" t="n">
        <v>6.0293042</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477.37775957</v>
      </c>
      <c r="F34" s="20" t="n">
        <v>2.8100298</v>
      </c>
      <c r="G34" s="18" t="n">
        <v>433.41463865</v>
      </c>
      <c r="H34" s="20" t="n">
        <v>20.62353819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513.8451757</v>
      </c>
      <c r="F35" s="20" t="n">
        <v>1.36437924</v>
      </c>
      <c r="G35" s="18" t="n">
        <v>483.64311482</v>
      </c>
      <c r="H35" s="20" t="n">
        <v>3.32890427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486.27426355</v>
      </c>
      <c r="F36" s="20" t="n">
        <v>2.1862869</v>
      </c>
      <c r="G36" s="18" t="n">
        <v>470.77733305</v>
      </c>
      <c r="H36" s="20" t="n">
        <v>11.96141159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493.55627854</v>
      </c>
      <c r="F37" s="20" t="n">
        <v>3.13307534</v>
      </c>
      <c r="G37" s="18" t="n">
        <v>511.95909174</v>
      </c>
      <c r="H37" s="20" t="n">
        <v>20.63601975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520.46227311</v>
      </c>
      <c r="F38" s="20" t="n">
        <v>3.13675652</v>
      </c>
      <c r="G38" s="18" t="n">
        <v>526.0592696</v>
      </c>
      <c r="H38" s="20" t="n">
        <v>20.72513112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420.29715018</v>
      </c>
      <c r="F39" s="20" t="n">
        <v>4.22631012</v>
      </c>
      <c r="G39" s="18" t="n">
        <v>425.46585802</v>
      </c>
      <c r="H39" s="20" t="n">
        <v>34.43644876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494.14260848</v>
      </c>
      <c r="F40" s="20" t="n">
        <v>3.08677347</v>
      </c>
      <c r="G40" s="18" t="n">
        <v>447.26766351</v>
      </c>
      <c r="H40" s="20" t="n">
        <v>10.46141299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470.36437044</v>
      </c>
      <c r="F41" s="20" t="n">
        <v>4.06021713</v>
      </c>
      <c r="G41" s="18" t="n">
        <v>470.01296464</v>
      </c>
      <c r="H41" s="20" t="n">
        <v>5.32059934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415.12444837</v>
      </c>
      <c r="F44" s="20" t="n">
        <v>4.59989517</v>
      </c>
      <c r="G44" s="18" t="n">
        <v>408.77986622</v>
      </c>
      <c r="H44" s="20" t="n">
        <v>5.24573703</v>
      </c>
      <c r="I44" s="18" t="s">
        <v>404</v>
      </c>
      <c r="J44" s="20" t="s">
        <v>404</v>
      </c>
      <c r="K44" s="18" t="s">
        <v>404</v>
      </c>
      <c r="L44" s="20" t="s">
        <v>404</v>
      </c>
      <c r="M44" s="18" t="s">
        <v>404</v>
      </c>
      <c r="N44" s="20" t="s">
        <v>404</v>
      </c>
      <c r="O44" s="18" t="s">
        <v>404</v>
      </c>
      <c r="P44" s="20" t="s">
        <v>404</v>
      </c>
      <c r="Q44" s="18" t="n">
        <v>410.23334408</v>
      </c>
      <c r="R44" s="20" t="n">
        <v>13.75762706</v>
      </c>
    </row>
    <row r="45" spans="1:18">
      <c r="A45" s="15" t="s">
        <v>442</v>
      </c>
      <c r="B45" s="17" t="n">
        <v>5519</v>
      </c>
      <c r="C45" s="18">
        <f>(0.0/B45*100)</f>
        <v/>
      </c>
      <c r="D45" s="19" t="n">
        <v>5519</v>
      </c>
      <c r="E45" s="18" t="n">
        <v>359.58124039</v>
      </c>
      <c r="F45" s="20" t="n">
        <v>2.98638055</v>
      </c>
      <c r="G45" s="18" t="n">
        <v>367.060518</v>
      </c>
      <c r="H45" s="20" t="n">
        <v>15.07622074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376.85659893</v>
      </c>
      <c r="F46" s="20" t="n">
        <v>3.50166429</v>
      </c>
      <c r="G46" s="18" t="n">
        <v>402.30034429</v>
      </c>
      <c r="H46" s="20" t="n">
        <v>9.07918725</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441.34122683</v>
      </c>
      <c r="F47" s="20" t="n">
        <v>4.30054368</v>
      </c>
      <c r="G47" s="18" t="n">
        <v>439.66202598</v>
      </c>
      <c r="H47" s="20" t="n">
        <v>21.1803842</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523.77463278</v>
      </c>
      <c r="F48" s="20" t="n">
        <v>5.81273465</v>
      </c>
      <c r="G48" s="18" t="n">
        <v>561.34809405</v>
      </c>
      <c r="H48" s="20" t="n">
        <v>13.91269856</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407.5026909</v>
      </c>
      <c r="F49" s="20" t="n">
        <v>3.23785294</v>
      </c>
      <c r="G49" s="18" t="n">
        <v>428.54774102</v>
      </c>
      <c r="H49" s="20" t="n">
        <v>9.032098810000001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393.1625087</v>
      </c>
      <c r="F50" s="20" t="n">
        <v>3.3228442</v>
      </c>
      <c r="G50" s="18" t="n">
        <v>388.7484407</v>
      </c>
      <c r="H50" s="20" t="n">
        <v>4.79759224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400.21088433</v>
      </c>
      <c r="F51" s="20" t="n">
        <v>2.48067824</v>
      </c>
      <c r="G51" s="18" t="n">
        <v>405.0823314</v>
      </c>
      <c r="H51" s="20" t="n">
        <v>8.011134180000001</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464.04009938</v>
      </c>
      <c r="F52" s="20" t="n">
        <v>2.77109765</v>
      </c>
      <c r="G52" s="18" t="s">
        <v>404</v>
      </c>
      <c r="H52" s="20" t="s">
        <v>404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436.32347046</v>
      </c>
      <c r="F53" s="20" t="n">
        <v>1.7431433</v>
      </c>
      <c r="G53" s="18" t="n">
        <v>472.39014235</v>
      </c>
      <c r="H53" s="20" t="n">
        <v>7.35451019</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326.8226284</v>
      </c>
      <c r="F54" s="20" t="n">
        <v>3.0238612</v>
      </c>
      <c r="G54" s="18" t="n">
        <v>339.74478946</v>
      </c>
      <c r="H54" s="20" t="n">
        <v>12.69832798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402.50523054</v>
      </c>
      <c r="F55" s="20" t="n">
        <v>2.80690299</v>
      </c>
      <c r="G55" s="18" t="n">
        <v>411.36078103</v>
      </c>
      <c r="H55" s="20" t="n">
        <v>12.64493314</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548.07799948</v>
      </c>
      <c r="F56" s="20" t="n">
        <v>3.04715033</v>
      </c>
      <c r="G56" s="18" t="n">
        <v>541.11059232</v>
      </c>
      <c r="H56" s="20" t="n">
        <v>30.46092149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386.22000971</v>
      </c>
      <c r="F57" s="20" t="n">
        <v>3.14175113</v>
      </c>
      <c r="G57" s="18" t="n">
        <v>383.95737342</v>
      </c>
      <c r="H57" s="20" t="n">
        <v>19.80922149</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378.42864799</v>
      </c>
      <c r="F58" s="20" t="n">
        <v>2.97540009</v>
      </c>
      <c r="G58" s="18" t="n">
        <v>405.6873056</v>
      </c>
      <c r="H58" s="20" t="n">
        <v>13.33956231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358.07261705</v>
      </c>
      <c r="F59" s="20" t="n">
        <v>1.64123141</v>
      </c>
      <c r="G59" s="18" t="n">
        <v>386.65900529</v>
      </c>
      <c r="H59" s="20" t="n">
        <v>5.8979943</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390.07300954</v>
      </c>
      <c r="F60" s="20" t="n">
        <v>4.36092822</v>
      </c>
      <c r="G60" s="18" t="n">
        <v>414.27415708</v>
      </c>
      <c r="H60" s="20" t="n">
        <v>11.62791526</v>
      </c>
      <c r="I60" s="18" t="s">
        <v>404</v>
      </c>
      <c r="J60" s="20" t="s">
        <v>404</v>
      </c>
      <c r="K60" s="18" t="s">
        <v>404</v>
      </c>
      <c r="L60" s="20" t="s">
        <v>404</v>
      </c>
      <c r="M60" s="18" t="s">
        <v>404</v>
      </c>
      <c r="N60" s="20" t="s">
        <v>404</v>
      </c>
      <c r="O60" s="18" t="s">
        <v>404</v>
      </c>
      <c r="P60" s="20" t="s">
        <v>404</v>
      </c>
      <c r="Q60" s="18" t="n">
        <v>378.48975633</v>
      </c>
      <c r="R60" s="20" t="n">
        <v>29.32998324</v>
      </c>
    </row>
    <row r="61" spans="1:18">
      <c r="A61" s="15" t="s">
        <v>458</v>
      </c>
      <c r="B61" s="17" t="n">
        <v>6525</v>
      </c>
      <c r="C61" s="18">
        <f>(0.0/B61*100)</f>
        <v/>
      </c>
      <c r="D61" s="19" t="n">
        <v>6525</v>
      </c>
      <c r="E61" s="18" t="n">
        <v>479.33581902</v>
      </c>
      <c r="F61" s="20" t="n">
        <v>2.9363681</v>
      </c>
      <c r="G61" s="18" t="n">
        <v>474.59824499</v>
      </c>
      <c r="H61" s="20" t="n">
        <v>5.64262361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544.06319449</v>
      </c>
      <c r="F62" s="20" t="n">
        <v>1.33679389</v>
      </c>
      <c r="G62" s="18" t="n">
        <v>542.91067721</v>
      </c>
      <c r="H62" s="20" t="n">
        <v>2.65388203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365.2724184</v>
      </c>
      <c r="F63" s="20" t="n">
        <v>1.84143176</v>
      </c>
      <c r="G63" s="18" t="n">
        <v>380.1536336</v>
      </c>
      <c r="H63" s="20" t="n">
        <v>2.77093604</v>
      </c>
      <c r="I63" s="18" t="s">
        <v>404</v>
      </c>
      <c r="J63" s="20" t="s">
        <v>404</v>
      </c>
      <c r="K63" s="18" t="s">
        <v>404</v>
      </c>
      <c r="L63" s="20" t="s">
        <v>404</v>
      </c>
      <c r="M63" s="18" t="s">
        <v>404</v>
      </c>
      <c r="N63" s="20" t="s">
        <v>404</v>
      </c>
      <c r="O63" s="18" t="s">
        <v>404</v>
      </c>
      <c r="P63" s="20" t="s">
        <v>404</v>
      </c>
      <c r="Q63" s="18" t="n">
        <v>392.89213366</v>
      </c>
      <c r="R63" s="20" t="n">
        <v>8.5958366</v>
      </c>
    </row>
    <row r="64" spans="1:18">
      <c r="A64" s="15" t="s">
        <v>461</v>
      </c>
      <c r="B64" s="17" t="n">
        <v>3634</v>
      </c>
      <c r="C64" s="18">
        <f>(27.0/B64*100)</f>
        <v/>
      </c>
      <c r="D64" s="19" t="n">
        <v>3607</v>
      </c>
      <c r="E64" s="18" t="n">
        <v>477.32448373</v>
      </c>
      <c r="F64" s="20" t="n">
        <v>1.8226158</v>
      </c>
      <c r="G64" s="18" t="n">
        <v>507.91528587</v>
      </c>
      <c r="H64" s="20" t="n">
        <v>9.018085900000001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420.57560688</v>
      </c>
      <c r="F65" s="20" t="n">
        <v>2.73490302</v>
      </c>
      <c r="G65" s="18" t="n">
        <v>411.73471986</v>
      </c>
      <c r="H65" s="20" t="n">
        <v>9.356812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418.22502731</v>
      </c>
      <c r="F66" s="20" t="n">
        <v>1.48684649</v>
      </c>
      <c r="G66" s="18" t="n">
        <v>367.55944307</v>
      </c>
      <c r="H66" s="20" t="n">
        <v>14.71799953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385.77659516</v>
      </c>
      <c r="F67" s="20" t="n">
        <v>2.93569475</v>
      </c>
      <c r="G67" s="18" t="n">
        <v>392.88255985</v>
      </c>
      <c r="H67" s="20" t="n">
        <v>8.48874097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397.92371696</v>
      </c>
      <c r="F68" s="20" t="n">
        <v>1.37925274</v>
      </c>
      <c r="G68" s="18" t="n">
        <v>448.99953204</v>
      </c>
      <c r="H68" s="20" t="n">
        <v>3.10824708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448.10998826</v>
      </c>
      <c r="F69" s="20" t="n">
        <v>4.26307933</v>
      </c>
      <c r="G69" s="18" t="n">
        <v>422.49250402</v>
      </c>
      <c r="H69" s="20" t="n">
        <v>7.67200477</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493.63543266</v>
      </c>
      <c r="F70" s="20" t="n">
        <v>4.14283009</v>
      </c>
      <c r="G70" s="18" t="n">
        <v>494.54953855</v>
      </c>
      <c r="H70" s="20" t="n">
        <v>4.47492452</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571.6308598099999</v>
      </c>
      <c r="F71" s="20" t="n">
        <v>2.3865844</v>
      </c>
      <c r="G71" s="18" t="n">
        <v>560.05554919</v>
      </c>
      <c r="H71" s="20" t="n">
        <v>1.74245529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546.0713458499999</v>
      </c>
      <c r="F72" s="20" t="n">
        <v>4.05675957</v>
      </c>
      <c r="G72" s="18" t="n">
        <v>526.33722989</v>
      </c>
      <c r="H72" s="20" t="n">
        <v>8.253753870000001</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413.84678616</v>
      </c>
      <c r="F73" s="20" t="n">
        <v>3.55449503</v>
      </c>
      <c r="G73" s="18" t="n">
        <v>420.13183765</v>
      </c>
      <c r="H73" s="20" t="n">
        <v>6.87319744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414.74091926</v>
      </c>
      <c r="F74" s="20" t="n">
        <v>1.47193558</v>
      </c>
      <c r="G74" s="18" t="n">
        <v>428.39255374</v>
      </c>
      <c r="H74" s="20" t="n">
        <v>5.79598725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367.77417506</v>
      </c>
      <c r="F75" s="20" t="n">
        <v>3.57687539</v>
      </c>
      <c r="G75" s="18" t="s">
        <v>404</v>
      </c>
      <c r="H75" s="20" t="s">
        <v>404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424.64571188</v>
      </c>
      <c r="F76" s="20" t="n">
        <v>2.52228017</v>
      </c>
      <c r="G76" s="18" t="n">
        <v>478.7498026</v>
      </c>
      <c r="H76" s="20" t="n">
        <v>6.85714688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417.5810202</v>
      </c>
      <c r="F77" s="20" t="n">
        <v>2.44029559</v>
      </c>
      <c r="G77" s="18" t="n">
        <v>427.28740678</v>
      </c>
      <c r="H77" s="20" t="n">
        <v>17.23754225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488.53326975</v>
      </c>
      <c r="F78" s="20" t="n">
        <v>4.34376531</v>
      </c>
      <c r="G78" s="18" t="n">
        <v>521.01583237</v>
      </c>
      <c r="H78" s="20" t="n">
        <v>14.68934369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458.32485468</v>
      </c>
      <c r="F79" s="20" t="n">
        <v>8.32350944</v>
      </c>
      <c r="G79" s="18" t="n">
        <v>445.99485859</v>
      </c>
      <c r="H79" s="20" t="n">
        <v>16.81738296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463.70307435</v>
      </c>
      <c r="F80" s="20" t="n">
        <v>5.23473801</v>
      </c>
      <c r="G80" s="18" t="n">
        <v>449.8910207</v>
      </c>
      <c r="H80" s="20" t="n">
        <v>7.77285904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446.03425833</v>
      </c>
      <c r="F81" s="20" t="n">
        <v>3.38415012</v>
      </c>
      <c r="G81" s="18" t="n">
        <v>447.89959002</v>
      </c>
      <c r="H81" s="20" t="n">
        <v>15.58363647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495.44229382</v>
      </c>
      <c r="F7" s="20" t="n">
        <v>2.53860585</v>
      </c>
      <c r="G7" s="18" t="n">
        <v>493.48255612</v>
      </c>
      <c r="H7" s="20" t="n">
        <v>2.88739447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502.57507503</v>
      </c>
      <c r="F8" s="20" t="n">
        <v>3.49558023</v>
      </c>
      <c r="G8" s="18" t="n">
        <v>461.80403908</v>
      </c>
      <c r="H8" s="20" t="n">
        <v>9.59350334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512.7993364599999</v>
      </c>
      <c r="F9" s="20" t="n">
        <v>2.87987028</v>
      </c>
      <c r="G9" s="18" t="n">
        <v>491.99828548</v>
      </c>
      <c r="H9" s="20" t="n">
        <v>9.411807</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517.979662</v>
      </c>
      <c r="F10" s="20" t="n">
        <v>2.79993654</v>
      </c>
      <c r="G10" s="18" t="n">
        <v>509.8811171</v>
      </c>
      <c r="H10" s="20" t="n">
        <v>5.97747369</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423.20856658</v>
      </c>
      <c r="F11" s="20" t="n">
        <v>2.62614246</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492.41947493</v>
      </c>
      <c r="F12" s="20" t="n">
        <v>2.41313448</v>
      </c>
      <c r="G12" s="18" t="s">
        <v>404</v>
      </c>
      <c r="H12" s="20" t="s">
        <v>404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511.45704267</v>
      </c>
      <c r="F13" s="20" t="n">
        <v>2.55562544</v>
      </c>
      <c r="G13" s="18" t="n">
        <v>498.95417104</v>
      </c>
      <c r="H13" s="20" t="n">
        <v>8.558667460000001</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518.92985766</v>
      </c>
      <c r="F14" s="20" t="n">
        <v>2.22888453</v>
      </c>
      <c r="G14" s="18" t="n">
        <v>524.12268852</v>
      </c>
      <c r="H14" s="20" t="n">
        <v>5.19752762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513.60361239</v>
      </c>
      <c r="F15" s="20" t="n">
        <v>2.60942797</v>
      </c>
      <c r="G15" s="18" t="n">
        <v>504.17576106</v>
      </c>
      <c r="H15" s="20" t="n">
        <v>4.93448154</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490.72750759</v>
      </c>
      <c r="F16" s="20" t="n">
        <v>2.89217958</v>
      </c>
      <c r="G16" s="18" t="n">
        <v>519.63494368</v>
      </c>
      <c r="H16" s="20" t="n">
        <v>10.47236445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491.71911774</v>
      </c>
      <c r="F17" s="20" t="n">
        <v>7.7730341</v>
      </c>
      <c r="G17" s="18" t="n">
        <v>510.30703874</v>
      </c>
      <c r="H17" s="20" t="n">
        <v>4.44651097</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453.62985087</v>
      </c>
      <c r="F18" s="20" t="n">
        <v>3.75358545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477.72057784</v>
      </c>
      <c r="F19" s="20" t="n">
        <v>3.0475275</v>
      </c>
      <c r="G19" s="18" t="n">
        <v>468.36676919</v>
      </c>
      <c r="H19" s="20" t="n">
        <v>19.01674623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487.76535217</v>
      </c>
      <c r="F20" s="20" t="n">
        <v>2.03790292</v>
      </c>
      <c r="G20" s="18" t="n">
        <v>496.32282009</v>
      </c>
      <c r="H20" s="20" t="n">
        <v>7.8786365</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504.3370929</v>
      </c>
      <c r="F21" s="20" t="n">
        <v>2.21215801</v>
      </c>
      <c r="G21" s="18" t="n">
        <v>503.22546549</v>
      </c>
      <c r="H21" s="20" t="n">
        <v>5.36411622</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470.18524861</v>
      </c>
      <c r="F22" s="20" t="n">
        <v>3.72571348</v>
      </c>
      <c r="G22" s="18" t="n">
        <v>329.35718077</v>
      </c>
      <c r="H22" s="20" t="n">
        <v>13.89294713</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492.5296069</v>
      </c>
      <c r="F23" s="20" t="n">
        <v>3.33778075</v>
      </c>
      <c r="G23" s="18" t="n">
        <v>490.71157172</v>
      </c>
      <c r="H23" s="20" t="n">
        <v>29.14956027</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531.48223217</v>
      </c>
      <c r="F24" s="20" t="n">
        <v>3.29329057</v>
      </c>
      <c r="G24" s="18" t="n">
        <v>546.67621747</v>
      </c>
      <c r="H24" s="20" t="n">
        <v>17.229117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522.6935606</v>
      </c>
      <c r="F25" s="20" t="n">
        <v>3.72185604</v>
      </c>
      <c r="G25" s="18" t="n">
        <v>539.31478029</v>
      </c>
      <c r="H25" s="20" t="n">
        <v>16.8736263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482.45572508</v>
      </c>
      <c r="F26" s="20" t="n">
        <v>1.9660346</v>
      </c>
      <c r="G26" s="18" t="n">
        <v>483.37007805</v>
      </c>
      <c r="H26" s="20" t="n">
        <v>8.613146589999999</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489.29106522</v>
      </c>
      <c r="F27" s="20" t="n">
        <v>1.27619626</v>
      </c>
      <c r="G27" s="18" t="n">
        <v>443.82902723</v>
      </c>
      <c r="H27" s="20" t="n">
        <v>4.29970378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406.30678871</v>
      </c>
      <c r="F28" s="20" t="n">
        <v>2.56481668</v>
      </c>
      <c r="G28" s="18" t="n">
        <v>412.51711371</v>
      </c>
      <c r="H28" s="20" t="n">
        <v>4.89314929</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500.95564123</v>
      </c>
      <c r="F31" s="20" t="n">
        <v>2.50058648</v>
      </c>
      <c r="G31" s="18" t="n">
        <v>506.87024833</v>
      </c>
      <c r="H31" s="20" t="n">
        <v>7.49253607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504.46925149</v>
      </c>
      <c r="F32" s="20" t="n">
        <v>2.38982369</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491.15022275</v>
      </c>
      <c r="F33" s="20" t="n">
        <v>2.63651127</v>
      </c>
      <c r="G33" s="18" t="n">
        <v>490.76753928</v>
      </c>
      <c r="H33" s="20" t="n">
        <v>8.25642579</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474.86281448</v>
      </c>
      <c r="F34" s="20" t="n">
        <v>2.70055134</v>
      </c>
      <c r="G34" s="18" t="n">
        <v>509.35734967</v>
      </c>
      <c r="H34" s="20" t="n">
        <v>34.0197093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513.34695743</v>
      </c>
      <c r="F35" s="20" t="n">
        <v>1.40581757</v>
      </c>
      <c r="G35" s="18" t="n">
        <v>492.35032869</v>
      </c>
      <c r="H35" s="20" t="n">
        <v>4.30448101</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490.08287413</v>
      </c>
      <c r="F36" s="20" t="n">
        <v>4.46050646</v>
      </c>
      <c r="G36" s="18" t="n">
        <v>484.20663213</v>
      </c>
      <c r="H36" s="20" t="n">
        <v>2.63632599</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493.89917088</v>
      </c>
      <c r="F37" s="20" t="n">
        <v>3.17893865</v>
      </c>
      <c r="G37" s="18" t="n">
        <v>494.88716929</v>
      </c>
      <c r="H37" s="20" t="n">
        <v>20.2480563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546.83821583</v>
      </c>
      <c r="F38" s="20" t="n">
        <v>7.50771962</v>
      </c>
      <c r="G38" s="18" t="n">
        <v>506.96535111</v>
      </c>
      <c r="H38" s="20" t="n">
        <v>4.29607334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420.65830437</v>
      </c>
      <c r="F39" s="20" t="n">
        <v>4.24172571</v>
      </c>
      <c r="G39" s="18" t="n">
        <v>413.32573398</v>
      </c>
      <c r="H39" s="20" t="n">
        <v>9.37538646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493.74240935</v>
      </c>
      <c r="F40" s="20" t="n">
        <v>3.14752228</v>
      </c>
      <c r="G40" s="18" t="n">
        <v>485.26321483</v>
      </c>
      <c r="H40" s="20" t="n">
        <v>6.78166149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478.95570776</v>
      </c>
      <c r="F41" s="20" t="n">
        <v>5.34778252</v>
      </c>
      <c r="G41" s="18" t="n">
        <v>464.71659856</v>
      </c>
      <c r="H41" s="20" t="n">
        <v>4.08239335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413.55547364</v>
      </c>
      <c r="F44" s="20" t="n">
        <v>3.64750186</v>
      </c>
      <c r="G44" s="18" t="n">
        <v>411.50635164</v>
      </c>
      <c r="H44" s="20" t="n">
        <v>9.41306958</v>
      </c>
      <c r="I44" s="18" t="s">
        <v>404</v>
      </c>
      <c r="J44" s="20" t="s">
        <v>404</v>
      </c>
      <c r="K44" s="18" t="s">
        <v>404</v>
      </c>
      <c r="L44" s="20" t="s">
        <v>404</v>
      </c>
      <c r="M44" s="18" t="s">
        <v>404</v>
      </c>
      <c r="N44" s="20" t="s">
        <v>404</v>
      </c>
      <c r="O44" s="18" t="s">
        <v>404</v>
      </c>
      <c r="P44" s="20" t="s">
        <v>404</v>
      </c>
      <c r="Q44" s="18" t="n">
        <v>410.23334408</v>
      </c>
      <c r="R44" s="20" t="n">
        <v>13.75762706</v>
      </c>
    </row>
    <row r="45" spans="1:18">
      <c r="A45" s="15" t="s">
        <v>442</v>
      </c>
      <c r="B45" s="17" t="n">
        <v>5519</v>
      </c>
      <c r="C45" s="18">
        <f>(0.0/B45*100)</f>
        <v/>
      </c>
      <c r="D45" s="19" t="n">
        <v>5519</v>
      </c>
      <c r="E45" s="18" t="n">
        <v>359.68555481</v>
      </c>
      <c r="F45" s="20" t="n">
        <v>2.95829829</v>
      </c>
      <c r="G45" s="18" t="s">
        <v>404</v>
      </c>
      <c r="H45" s="20" t="s">
        <v>404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392.47608112</v>
      </c>
      <c r="F46" s="20" t="n">
        <v>5.20381349</v>
      </c>
      <c r="G46" s="18" t="n">
        <v>370.79145701</v>
      </c>
      <c r="H46" s="20" t="n">
        <v>3.79616134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443.88242629</v>
      </c>
      <c r="F47" s="20" t="n">
        <v>4.27418219</v>
      </c>
      <c r="G47" s="18" t="n">
        <v>410.28405072</v>
      </c>
      <c r="H47" s="20" t="n">
        <v>20.84253514</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533.13265376</v>
      </c>
      <c r="F48" s="20" t="n">
        <v>13.02946677</v>
      </c>
      <c r="G48" s="18" t="n">
        <v>530.78125104</v>
      </c>
      <c r="H48" s="20" t="n">
        <v>6.14010335</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409.15976942</v>
      </c>
      <c r="F49" s="20" t="n">
        <v>6.20026923</v>
      </c>
      <c r="G49" s="18" t="n">
        <v>408.71576974</v>
      </c>
      <c r="H49" s="20" t="n">
        <v>3.78153143</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390.25906216</v>
      </c>
      <c r="F50" s="20" t="n">
        <v>2.66506435</v>
      </c>
      <c r="G50" s="18" t="n">
        <v>412.9438302</v>
      </c>
      <c r="H50" s="20" t="n">
        <v>13.78313978</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399.97557657</v>
      </c>
      <c r="F51" s="20" t="n">
        <v>2.51857657</v>
      </c>
      <c r="G51" s="18" t="n">
        <v>410.11597062</v>
      </c>
      <c r="H51" s="20" t="n">
        <v>17.55656307</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464.36264819</v>
      </c>
      <c r="F52" s="20" t="n">
        <v>2.81137146</v>
      </c>
      <c r="G52" s="18" t="n">
        <v>440.05609773</v>
      </c>
      <c r="H52" s="20" t="n">
        <v>7.92035097</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327.69306782</v>
      </c>
      <c r="F54" s="20" t="n">
        <v>2.85990445</v>
      </c>
      <c r="G54" s="18" t="n">
        <v>323.52902022</v>
      </c>
      <c r="H54" s="20" t="n">
        <v>5.21030076</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403.92623009</v>
      </c>
      <c r="F55" s="20" t="n">
        <v>2.82961981</v>
      </c>
      <c r="G55" s="18" t="n">
        <v>375.84421981</v>
      </c>
      <c r="H55" s="20" t="n">
        <v>18.44934439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382.28973089</v>
      </c>
      <c r="F57" s="20" t="n">
        <v>3.67382983</v>
      </c>
      <c r="G57" s="18" t="n">
        <v>404.58111234</v>
      </c>
      <c r="H57" s="20" t="n">
        <v>8.70489785</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379.24991954</v>
      </c>
      <c r="F58" s="20" t="n">
        <v>2.91868882</v>
      </c>
      <c r="G58" s="18" t="n">
        <v>391.34860985</v>
      </c>
      <c r="H58" s="20" t="n">
        <v>8.002824670000001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364.96785085</v>
      </c>
      <c r="F59" s="20" t="n">
        <v>2.17213322</v>
      </c>
      <c r="G59" s="18" t="n">
        <v>354.16795209</v>
      </c>
      <c r="H59" s="20" t="n">
        <v>2.71780276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395.23638724</v>
      </c>
      <c r="F60" s="20" t="n">
        <v>3.95342624</v>
      </c>
      <c r="G60" s="18" t="n">
        <v>408.3197318</v>
      </c>
      <c r="H60" s="20" t="n">
        <v>17.58419997</v>
      </c>
      <c r="I60" s="18" t="s">
        <v>404</v>
      </c>
      <c r="J60" s="20" t="s">
        <v>404</v>
      </c>
      <c r="K60" s="18" t="s">
        <v>404</v>
      </c>
      <c r="L60" s="20" t="s">
        <v>404</v>
      </c>
      <c r="M60" s="18" t="s">
        <v>404</v>
      </c>
      <c r="N60" s="20" t="s">
        <v>404</v>
      </c>
      <c r="O60" s="18" t="s">
        <v>404</v>
      </c>
      <c r="P60" s="20" t="s">
        <v>404</v>
      </c>
      <c r="Q60" s="18" t="n">
        <v>378.48975633</v>
      </c>
      <c r="R60" s="20" t="n">
        <v>29.32998324</v>
      </c>
    </row>
    <row r="61" spans="1:18">
      <c r="A61" s="15" t="s">
        <v>458</v>
      </c>
      <c r="B61" s="17" t="n">
        <v>6525</v>
      </c>
      <c r="C61" s="18">
        <f>(0.0/B61*100)</f>
        <v/>
      </c>
      <c r="D61" s="19" t="n">
        <v>6525</v>
      </c>
      <c r="E61" s="18" t="n">
        <v>478.55773863</v>
      </c>
      <c r="F61" s="20" t="n">
        <v>2.32808743</v>
      </c>
      <c r="G61" s="18" t="n">
        <v>450.86438675</v>
      </c>
      <c r="H61" s="20" t="n">
        <v>10.25959275</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543.95533556</v>
      </c>
      <c r="F62" s="20" t="n">
        <v>1.17742421</v>
      </c>
      <c r="G62" s="18" t="n">
        <v>541.85122963</v>
      </c>
      <c r="H62" s="20" t="n">
        <v>3.78061064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366.35274844</v>
      </c>
      <c r="F63" s="20" t="n">
        <v>1.86004807</v>
      </c>
      <c r="G63" s="18" t="n">
        <v>378.42640554</v>
      </c>
      <c r="H63" s="20" t="n">
        <v>2.86280915</v>
      </c>
      <c r="I63" s="18" t="s">
        <v>404</v>
      </c>
      <c r="J63" s="20" t="s">
        <v>404</v>
      </c>
      <c r="K63" s="18" t="s">
        <v>404</v>
      </c>
      <c r="L63" s="20" t="s">
        <v>404</v>
      </c>
      <c r="M63" s="18" t="s">
        <v>404</v>
      </c>
      <c r="N63" s="20" t="s">
        <v>404</v>
      </c>
      <c r="O63" s="18" t="s">
        <v>404</v>
      </c>
      <c r="P63" s="20" t="s">
        <v>404</v>
      </c>
      <c r="Q63" s="18" t="n">
        <v>392.89213366</v>
      </c>
      <c r="R63" s="20" t="n">
        <v>8.5958366</v>
      </c>
    </row>
    <row r="64" spans="1:18">
      <c r="A64" s="15" t="s">
        <v>461</v>
      </c>
      <c r="B64" s="17" t="n">
        <v>3634</v>
      </c>
      <c r="C64" s="18">
        <f>(27.0/B64*100)</f>
        <v/>
      </c>
      <c r="D64" s="19" t="n">
        <v>3607</v>
      </c>
      <c r="E64" s="18" t="n">
        <v>475.3349498</v>
      </c>
      <c r="F64" s="20" t="n">
        <v>1.83126592</v>
      </c>
      <c r="G64" s="18" t="n">
        <v>539.27214623</v>
      </c>
      <c r="H64" s="20" t="n">
        <v>6.7394708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420.79216316</v>
      </c>
      <c r="F65" s="20" t="n">
        <v>2.68091683</v>
      </c>
      <c r="G65" s="18" t="n">
        <v>405.73186859</v>
      </c>
      <c r="H65" s="20" t="n">
        <v>9.530919129999999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417.92178566</v>
      </c>
      <c r="F66" s="20" t="n">
        <v>1.4658553</v>
      </c>
      <c r="G66" s="18" t="n">
        <v>428.41496667</v>
      </c>
      <c r="H66" s="20" t="n">
        <v>20.3374725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388.09813558</v>
      </c>
      <c r="F67" s="20" t="n">
        <v>3.12156598</v>
      </c>
      <c r="G67" s="18" t="n">
        <v>379.9602854</v>
      </c>
      <c r="H67" s="20" t="n">
        <v>7.37271621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400.62509304</v>
      </c>
      <c r="F68" s="20" t="n">
        <v>1.24353693</v>
      </c>
      <c r="G68" s="18" t="n">
        <v>412.74589866</v>
      </c>
      <c r="H68" s="20" t="n">
        <v>2.84325548</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445.18915598</v>
      </c>
      <c r="F69" s="20" t="n">
        <v>4.28577441</v>
      </c>
      <c r="G69" s="18" t="n">
        <v>436.52113679</v>
      </c>
      <c r="H69" s="20" t="n">
        <v>10.0910266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493.60462515</v>
      </c>
      <c r="F70" s="20" t="n">
        <v>3.41268407</v>
      </c>
      <c r="G70" s="18" t="n">
        <v>495.34190373</v>
      </c>
      <c r="H70" s="20" t="n">
        <v>5.84460377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542.62902723</v>
      </c>
      <c r="F72" s="20" t="n">
        <v>3.23024839</v>
      </c>
      <c r="G72" s="18" t="n">
        <v>537.85292938</v>
      </c>
      <c r="H72" s="20" t="n">
        <v>10.92457499</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414.50848447</v>
      </c>
      <c r="F73" s="20" t="n">
        <v>3.22710952</v>
      </c>
      <c r="G73" s="18" t="n">
        <v>435.46952045</v>
      </c>
      <c r="H73" s="20" t="n">
        <v>15.695216</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413.80744541</v>
      </c>
      <c r="F74" s="20" t="n">
        <v>1.43768491</v>
      </c>
      <c r="G74" s="18" t="n">
        <v>447.02878556</v>
      </c>
      <c r="H74" s="20" t="n">
        <v>5.86253152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369.00232432</v>
      </c>
      <c r="F75" s="20" t="n">
        <v>3.67432403</v>
      </c>
      <c r="G75" s="18" t="n">
        <v>333.13706604</v>
      </c>
      <c r="H75" s="20" t="n">
        <v>19.33356355</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434.70676331</v>
      </c>
      <c r="F76" s="20" t="n">
        <v>3.16367909</v>
      </c>
      <c r="G76" s="18" t="n">
        <v>412.66702148</v>
      </c>
      <c r="H76" s="20" t="n">
        <v>5.2301433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419.28130956</v>
      </c>
      <c r="F77" s="20" t="n">
        <v>3.39654736</v>
      </c>
      <c r="G77" s="18" t="n">
        <v>415.35160552</v>
      </c>
      <c r="H77" s="20" t="n">
        <v>5.76312242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498.99288249</v>
      </c>
      <c r="F78" s="20" t="n">
        <v>5.72470978</v>
      </c>
      <c r="G78" s="18" t="n">
        <v>481.34049623</v>
      </c>
      <c r="H78" s="20" t="n">
        <v>8.691489389999999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473.63523446</v>
      </c>
      <c r="F79" s="20" t="n">
        <v>11.61037659</v>
      </c>
      <c r="G79" s="18" t="n">
        <v>443.87935457</v>
      </c>
      <c r="H79" s="20" t="n">
        <v>10.1013575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458.88139219</v>
      </c>
      <c r="F80" s="20" t="n">
        <v>4.77643553</v>
      </c>
      <c r="G80" s="18" t="n">
        <v>466.12692643</v>
      </c>
      <c r="H80" s="20" t="n">
        <v>10.37907123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446.53514062</v>
      </c>
      <c r="F81" s="20" t="n">
        <v>3.57184909</v>
      </c>
      <c r="G81" s="18" t="n">
        <v>440.62163834</v>
      </c>
      <c r="H81" s="20" t="n">
        <v>12.05572253</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495.46075404</v>
      </c>
      <c r="F7" s="20" t="n">
        <v>2.07824805</v>
      </c>
      <c r="G7" s="18" t="n">
        <v>491.82955237</v>
      </c>
      <c r="H7" s="20" t="n">
        <v>4.24443483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485.9549634</v>
      </c>
      <c r="F8" s="20" t="n">
        <v>5.64790949</v>
      </c>
      <c r="G8" s="18" t="n">
        <v>506.55209407</v>
      </c>
      <c r="H8" s="20" t="n">
        <v>5.30011281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516.6935069</v>
      </c>
      <c r="F9" s="20" t="n">
        <v>3.75353832</v>
      </c>
      <c r="G9" s="18" t="n">
        <v>500.36228767</v>
      </c>
      <c r="H9" s="20" t="n">
        <v>5.79521763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527.6376709</v>
      </c>
      <c r="F10" s="20" t="n">
        <v>5.62110154</v>
      </c>
      <c r="G10" s="18" t="n">
        <v>513.10809211</v>
      </c>
      <c r="H10" s="20" t="n">
        <v>2.93277774</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425.74337329</v>
      </c>
      <c r="F11" s="20" t="n">
        <v>5.59836732</v>
      </c>
      <c r="G11" s="18" t="n">
        <v>421.35457</v>
      </c>
      <c r="H11" s="20" t="n">
        <v>3.97194893</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490.8704451</v>
      </c>
      <c r="F12" s="20" t="n">
        <v>2.61975498</v>
      </c>
      <c r="G12" s="18" t="n">
        <v>498.68415938</v>
      </c>
      <c r="H12" s="20" t="n">
        <v>6.43500133</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511.06754211</v>
      </c>
      <c r="F13" s="20" t="n">
        <v>2.9215845</v>
      </c>
      <c r="G13" s="18" t="n">
        <v>509.28341923</v>
      </c>
      <c r="H13" s="20" t="n">
        <v>4.41074734</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518.54444526</v>
      </c>
      <c r="F14" s="20" t="n">
        <v>2.14869852</v>
      </c>
      <c r="G14" s="18" t="n">
        <v>535.26253288</v>
      </c>
      <c r="H14" s="20" t="n">
        <v>6.2964433</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512.24819608</v>
      </c>
      <c r="F15" s="20" t="n">
        <v>3.02705277</v>
      </c>
      <c r="G15" s="18" t="n">
        <v>509.18274261</v>
      </c>
      <c r="H15" s="20" t="n">
        <v>4.06083883</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483.92162233</v>
      </c>
      <c r="F16" s="20" t="n">
        <v>4.96526792</v>
      </c>
      <c r="G16" s="18" t="n">
        <v>507.26251944</v>
      </c>
      <c r="H16" s="20" t="n">
        <v>5.03729126</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430.8674143</v>
      </c>
      <c r="F18" s="20" t="n">
        <v>22.82125878</v>
      </c>
      <c r="G18" s="18" t="n">
        <v>453.98444207</v>
      </c>
      <c r="H18" s="20" t="n">
        <v>3.79623832</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470.66180368</v>
      </c>
      <c r="F19" s="20" t="n">
        <v>5.72264077</v>
      </c>
      <c r="G19" s="18" t="n">
        <v>482.91882676</v>
      </c>
      <c r="H19" s="20" t="n">
        <v>5.29549683</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489.05392599</v>
      </c>
      <c r="F20" s="20" t="n">
        <v>2.33047332</v>
      </c>
      <c r="G20" s="18" t="n">
        <v>486.34711366</v>
      </c>
      <c r="H20" s="20" t="n">
        <v>3.14579149</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505.3277663</v>
      </c>
      <c r="F21" s="20" t="n">
        <v>3.70254763</v>
      </c>
      <c r="G21" s="18" t="n">
        <v>503.54178955</v>
      </c>
      <c r="H21" s="20" t="n">
        <v>3.58647708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473.59778238</v>
      </c>
      <c r="F22" s="20" t="n">
        <v>6.12429726</v>
      </c>
      <c r="G22" s="18" t="n">
        <v>463.37441481</v>
      </c>
      <c r="H22" s="20" t="n">
        <v>7.27756115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491.71913322</v>
      </c>
      <c r="F23" s="20" t="n">
        <v>4.45546286</v>
      </c>
      <c r="G23" s="18" t="n">
        <v>493.96847261</v>
      </c>
      <c r="H23" s="20" t="n">
        <v>6.93468024</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531.22859485</v>
      </c>
      <c r="F24" s="20" t="n">
        <v>3.15624976</v>
      </c>
      <c r="G24" s="18" t="n">
        <v>602.79588743</v>
      </c>
      <c r="H24" s="20" t="n">
        <v>24.96360978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524.97710049</v>
      </c>
      <c r="F25" s="20" t="n">
        <v>3.75282483</v>
      </c>
      <c r="G25" s="18" t="n">
        <v>507.92337513</v>
      </c>
      <c r="H25" s="20" t="n">
        <v>18.80455315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483.94345807</v>
      </c>
      <c r="F26" s="20" t="n">
        <v>3.6301155</v>
      </c>
      <c r="G26" s="18" t="n">
        <v>481.96119866</v>
      </c>
      <c r="H26" s="20" t="n">
        <v>2.23638344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480.72594529</v>
      </c>
      <c r="F27" s="20" t="n">
        <v>3.10405274</v>
      </c>
      <c r="G27" s="18" t="n">
        <v>486.78366922</v>
      </c>
      <c r="H27" s="20" t="n">
        <v>1.3155863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417.90761327</v>
      </c>
      <c r="F28" s="20" t="n">
        <v>4.42255814</v>
      </c>
      <c r="G28" s="18" t="n">
        <v>401.04725354</v>
      </c>
      <c r="H28" s="20" t="n">
        <v>3.06056107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513.3789517599999</v>
      </c>
      <c r="F29" s="20" t="n">
        <v>4.67382514</v>
      </c>
      <c r="G29" s="18" t="n">
        <v>528.98861766</v>
      </c>
      <c r="H29" s="20" t="n">
        <v>18.23986183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496.29541133</v>
      </c>
      <c r="F30" s="20" t="n">
        <v>3.37389154</v>
      </c>
      <c r="G30" s="18" t="n">
        <v>499.94416015</v>
      </c>
      <c r="H30" s="20" t="n">
        <v>6.36141333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500.61339792</v>
      </c>
      <c r="F31" s="20" t="n">
        <v>3.74560315</v>
      </c>
      <c r="G31" s="18" t="n">
        <v>502.44003575</v>
      </c>
      <c r="H31" s="20" t="n">
        <v>3.06524512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504.43601928</v>
      </c>
      <c r="F32" s="20" t="n">
        <v>2.40557332</v>
      </c>
      <c r="G32" s="18" t="n">
        <v>505.81937283</v>
      </c>
      <c r="H32" s="20" t="n">
        <v>19.53922967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485.07707918</v>
      </c>
      <c r="F33" s="20" t="n">
        <v>5.22415463</v>
      </c>
      <c r="G33" s="18" t="n">
        <v>494.03674548</v>
      </c>
      <c r="H33" s="20" t="n">
        <v>3.66432468</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466.62349436</v>
      </c>
      <c r="F34" s="20" t="n">
        <v>4.75960898</v>
      </c>
      <c r="G34" s="18" t="n">
        <v>486.68515162</v>
      </c>
      <c r="H34" s="20" t="n">
        <v>5.7824899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500.92232425</v>
      </c>
      <c r="F35" s="20" t="n">
        <v>2.52119562</v>
      </c>
      <c r="G35" s="18" t="n">
        <v>515.8366161599999</v>
      </c>
      <c r="H35" s="20" t="n">
        <v>1.56646556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485.22572392</v>
      </c>
      <c r="F36" s="20" t="n">
        <v>2.64399955</v>
      </c>
      <c r="G36" s="18" t="n">
        <v>488.02956051</v>
      </c>
      <c r="H36" s="20" t="n">
        <v>5.56844322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494.17324973</v>
      </c>
      <c r="F37" s="20" t="n">
        <v>4.2718568</v>
      </c>
      <c r="G37" s="18" t="n">
        <v>493.60987021</v>
      </c>
      <c r="H37" s="20" t="n">
        <v>4.91130059</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517.78620251</v>
      </c>
      <c r="F38" s="20" t="n">
        <v>3.67408908</v>
      </c>
      <c r="G38" s="18" t="n">
        <v>534.58903131</v>
      </c>
      <c r="H38" s="20" t="n">
        <v>9.07209527</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396.62344099</v>
      </c>
      <c r="F39" s="20" t="n">
        <v>9.164038290000001</v>
      </c>
      <c r="G39" s="18" t="n">
        <v>421.46966592</v>
      </c>
      <c r="H39" s="20" t="n">
        <v>4.27757989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493.68624224</v>
      </c>
      <c r="F40" s="20" t="n">
        <v>3.37765625</v>
      </c>
      <c r="G40" s="18" t="n">
        <v>493.11890009</v>
      </c>
      <c r="H40" s="20" t="n">
        <v>10.01080126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471.27647685</v>
      </c>
      <c r="F41" s="20" t="n">
        <v>3.41590966</v>
      </c>
      <c r="G41" s="18" t="n">
        <v>461.06766719</v>
      </c>
      <c r="H41" s="20" t="n">
        <v>9.55710796</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413.38167749</v>
      </c>
      <c r="F44" s="20" t="n">
        <v>4.27066701</v>
      </c>
      <c r="G44" s="18" t="n">
        <v>413.35026777</v>
      </c>
      <c r="H44" s="20" t="n">
        <v>5.99556553</v>
      </c>
      <c r="I44" s="18" t="s">
        <v>404</v>
      </c>
      <c r="J44" s="20" t="s">
        <v>404</v>
      </c>
      <c r="K44" s="18" t="s">
        <v>404</v>
      </c>
      <c r="L44" s="20" t="s">
        <v>404</v>
      </c>
      <c r="M44" s="18" t="s">
        <v>404</v>
      </c>
      <c r="N44" s="20" t="s">
        <v>404</v>
      </c>
      <c r="O44" s="18" t="s">
        <v>404</v>
      </c>
      <c r="P44" s="20" t="s">
        <v>404</v>
      </c>
      <c r="Q44" s="18" t="n">
        <v>410.23334408</v>
      </c>
      <c r="R44" s="20" t="n">
        <v>13.75762706</v>
      </c>
    </row>
    <row r="45" spans="1:18">
      <c r="A45" s="15" t="s">
        <v>442</v>
      </c>
      <c r="B45" s="17" t="n">
        <v>5519</v>
      </c>
      <c r="C45" s="18">
        <f>(0.0/B45*100)</f>
        <v/>
      </c>
      <c r="D45" s="19" t="n">
        <v>5519</v>
      </c>
      <c r="E45" s="18" t="n">
        <v>352.78711419</v>
      </c>
      <c r="F45" s="20" t="n">
        <v>6.88519322</v>
      </c>
      <c r="G45" s="18" t="n">
        <v>361.19268717</v>
      </c>
      <c r="H45" s="20" t="n">
        <v>3.45455001</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379.35654364</v>
      </c>
      <c r="F46" s="20" t="n">
        <v>3.37440184</v>
      </c>
      <c r="G46" s="18" t="n">
        <v>392.16385098</v>
      </c>
      <c r="H46" s="20" t="n">
        <v>10.68181643</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431.58159886</v>
      </c>
      <c r="F47" s="20" t="n">
        <v>14.21700684</v>
      </c>
      <c r="G47" s="18" t="n">
        <v>443.26407473</v>
      </c>
      <c r="H47" s="20" t="n">
        <v>4.33411196</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533.64239675</v>
      </c>
      <c r="F48" s="20" t="n">
        <v>6.22797833</v>
      </c>
      <c r="G48" s="18" t="n">
        <v>523.76245749</v>
      </c>
      <c r="H48" s="20" t="n">
        <v>10.43092017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409.72842818</v>
      </c>
      <c r="F49" s="20" t="n">
        <v>3.48825954</v>
      </c>
      <c r="G49" s="18" t="n">
        <v>404.70508786</v>
      </c>
      <c r="H49" s="20" t="n">
        <v>10.70140787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388.07397273</v>
      </c>
      <c r="F50" s="20" t="n">
        <v>2.98851416</v>
      </c>
      <c r="G50" s="18" t="n">
        <v>407.01174886</v>
      </c>
      <c r="H50" s="20" t="n">
        <v>6.52545614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386.8009826</v>
      </c>
      <c r="F51" s="20" t="n">
        <v>7.20005354</v>
      </c>
      <c r="G51" s="18" t="n">
        <v>402.29984553</v>
      </c>
      <c r="H51" s="20" t="n">
        <v>2.51719879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436.67517584</v>
      </c>
      <c r="F52" s="20" t="n">
        <v>11.28312075</v>
      </c>
      <c r="G52" s="18" t="n">
        <v>466.82150749</v>
      </c>
      <c r="H52" s="20" t="n">
        <v>2.95870036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495.61591543</v>
      </c>
      <c r="F53" s="20" t="n">
        <v>3.46859144</v>
      </c>
      <c r="G53" s="18" t="n">
        <v>426.29426479</v>
      </c>
      <c r="H53" s="20" t="n">
        <v>1.7501297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323.85415984</v>
      </c>
      <c r="F54" s="20" t="n">
        <v>8.72423914</v>
      </c>
      <c r="G54" s="18" t="n">
        <v>328.21816607</v>
      </c>
      <c r="H54" s="20" t="n">
        <v>3.10779784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402.6794737</v>
      </c>
      <c r="F55" s="20" t="n">
        <v>5.58817152</v>
      </c>
      <c r="G55" s="18" t="n">
        <v>404.63535222</v>
      </c>
      <c r="H55" s="20" t="n">
        <v>3.73571827</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547.50535989</v>
      </c>
      <c r="F56" s="20" t="n">
        <v>3.45419705</v>
      </c>
      <c r="G56" s="18" t="n">
        <v>550.81786799</v>
      </c>
      <c r="H56" s="20" t="n">
        <v>14.38822082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382.89632202</v>
      </c>
      <c r="F57" s="20" t="n">
        <v>3.65953751</v>
      </c>
      <c r="G57" s="18" t="n">
        <v>395.07834762</v>
      </c>
      <c r="H57" s="20" t="n">
        <v>7.77917396</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402.62144639</v>
      </c>
      <c r="F58" s="20" t="n">
        <v>7.77293739</v>
      </c>
      <c r="G58" s="18" t="n">
        <v>375.22008266</v>
      </c>
      <c r="H58" s="20" t="n">
        <v>3.34164554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362.72839976</v>
      </c>
      <c r="F59" s="20" t="n">
        <v>2.55098535</v>
      </c>
      <c r="G59" s="18" t="n">
        <v>360.28058052</v>
      </c>
      <c r="H59" s="20" t="n">
        <v>1.99664194</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403.67297851</v>
      </c>
      <c r="F60" s="20" t="n">
        <v>6.34614512</v>
      </c>
      <c r="G60" s="18" t="n">
        <v>389.67697362</v>
      </c>
      <c r="H60" s="20" t="n">
        <v>6.15456026</v>
      </c>
      <c r="I60" s="18" t="s">
        <v>404</v>
      </c>
      <c r="J60" s="20" t="s">
        <v>404</v>
      </c>
      <c r="K60" s="18" t="s">
        <v>404</v>
      </c>
      <c r="L60" s="20" t="s">
        <v>404</v>
      </c>
      <c r="M60" s="18" t="s">
        <v>404</v>
      </c>
      <c r="N60" s="20" t="s">
        <v>404</v>
      </c>
      <c r="O60" s="18" t="s">
        <v>404</v>
      </c>
      <c r="P60" s="20" t="s">
        <v>404</v>
      </c>
      <c r="Q60" s="18" t="n">
        <v>378.48975633</v>
      </c>
      <c r="R60" s="20" t="n">
        <v>29.32998324</v>
      </c>
    </row>
    <row r="61" spans="1:18">
      <c r="A61" s="15" t="s">
        <v>458</v>
      </c>
      <c r="B61" s="17" t="n">
        <v>6525</v>
      </c>
      <c r="C61" s="18">
        <f>(0.0/B61*100)</f>
        <v/>
      </c>
      <c r="D61" s="19" t="n">
        <v>6525</v>
      </c>
      <c r="E61" s="18" t="n">
        <v>478.38977297</v>
      </c>
      <c r="F61" s="20" t="n">
        <v>3.16763697</v>
      </c>
      <c r="G61" s="18" t="n">
        <v>478.37019751</v>
      </c>
      <c r="H61" s="20" t="n">
        <v>4.07334574</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543.45078496</v>
      </c>
      <c r="F62" s="20" t="n">
        <v>1.09784241</v>
      </c>
      <c r="G62" s="18" t="n">
        <v>557.68937009</v>
      </c>
      <c r="H62" s="20" t="n">
        <v>9.02001046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350.29869154</v>
      </c>
      <c r="F63" s="20" t="n">
        <v>4.07039471</v>
      </c>
      <c r="G63" s="18" t="n">
        <v>372.63301989</v>
      </c>
      <c r="H63" s="20" t="n">
        <v>1.43633185</v>
      </c>
      <c r="I63" s="18" t="s">
        <v>404</v>
      </c>
      <c r="J63" s="20" t="s">
        <v>404</v>
      </c>
      <c r="K63" s="18" t="s">
        <v>404</v>
      </c>
      <c r="L63" s="20" t="s">
        <v>404</v>
      </c>
      <c r="M63" s="18" t="s">
        <v>404</v>
      </c>
      <c r="N63" s="20" t="s">
        <v>404</v>
      </c>
      <c r="O63" s="18" t="s">
        <v>404</v>
      </c>
      <c r="P63" s="20" t="s">
        <v>404</v>
      </c>
      <c r="Q63" s="18" t="n">
        <v>392.89213366</v>
      </c>
      <c r="R63" s="20" t="n">
        <v>8.5958366</v>
      </c>
    </row>
    <row r="64" spans="1:18">
      <c r="A64" s="15" t="s">
        <v>461</v>
      </c>
      <c r="B64" s="17" t="n">
        <v>3634</v>
      </c>
      <c r="C64" s="18">
        <f>(27.0/B64*100)</f>
        <v/>
      </c>
      <c r="D64" s="19" t="n">
        <v>3607</v>
      </c>
      <c r="E64" s="18" t="n">
        <v>538.51985837</v>
      </c>
      <c r="F64" s="20" t="n">
        <v>3.58329048</v>
      </c>
      <c r="G64" s="18" t="n">
        <v>461.41003355</v>
      </c>
      <c r="H64" s="20" t="n">
        <v>2.06824983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414.47081409</v>
      </c>
      <c r="F65" s="20" t="n">
        <v>4.84857339</v>
      </c>
      <c r="G65" s="18" t="n">
        <v>422.49110893</v>
      </c>
      <c r="H65" s="20" t="n">
        <v>3.32061453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418.61537812</v>
      </c>
      <c r="F66" s="20" t="n">
        <v>3.47402149</v>
      </c>
      <c r="G66" s="18" t="n">
        <v>417.80081721</v>
      </c>
      <c r="H66" s="20" t="n">
        <v>1.65230518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393.64879676</v>
      </c>
      <c r="F67" s="20" t="n">
        <v>4.15680909</v>
      </c>
      <c r="G67" s="18" t="n">
        <v>379.17181393</v>
      </c>
      <c r="H67" s="20" t="n">
        <v>3.98266994</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456.55483671</v>
      </c>
      <c r="F68" s="20" t="n">
        <v>1.88244572</v>
      </c>
      <c r="G68" s="18" t="n">
        <v>374.68445109</v>
      </c>
      <c r="H68" s="20" t="n">
        <v>1.65371624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443.42652195</v>
      </c>
      <c r="F69" s="20" t="n">
        <v>5.21490343</v>
      </c>
      <c r="G69" s="18" t="n">
        <v>444.69131038</v>
      </c>
      <c r="H69" s="20" t="n">
        <v>6.70009149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492.344266</v>
      </c>
      <c r="F70" s="20" t="n">
        <v>4.50264592</v>
      </c>
      <c r="G70" s="18" t="n">
        <v>495.86550742</v>
      </c>
      <c r="H70" s="20" t="n">
        <v>4.14235071</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569.67901763</v>
      </c>
      <c r="F71" s="20" t="n">
        <v>2.05418506</v>
      </c>
      <c r="G71" s="18" t="n">
        <v>559.99178433</v>
      </c>
      <c r="H71" s="20" t="n">
        <v>1.71836803</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542.53210328</v>
      </c>
      <c r="F72" s="20" t="n">
        <v>3.07382975</v>
      </c>
      <c r="G72" s="18" t="n">
        <v>540.7902417</v>
      </c>
      <c r="H72" s="20" t="n">
        <v>14.66800998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413.92703892</v>
      </c>
      <c r="F73" s="20" t="n">
        <v>3.27876606</v>
      </c>
      <c r="G73" s="18" t="n">
        <v>435.68160813</v>
      </c>
      <c r="H73" s="20" t="n">
        <v>11.6821787</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423.07340256</v>
      </c>
      <c r="F74" s="20" t="n">
        <v>3.36417255</v>
      </c>
      <c r="G74" s="18" t="n">
        <v>413.69555769</v>
      </c>
      <c r="H74" s="20" t="n">
        <v>1.47604423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371.73401134</v>
      </c>
      <c r="F75" s="20" t="n">
        <v>10.16440223</v>
      </c>
      <c r="G75" s="18" t="n">
        <v>367.27561956</v>
      </c>
      <c r="H75" s="20" t="n">
        <v>3.99048318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448.08602604</v>
      </c>
      <c r="F76" s="20" t="n">
        <v>3.95761449</v>
      </c>
      <c r="G76" s="18" t="n">
        <v>407.71971722</v>
      </c>
      <c r="H76" s="20" t="n">
        <v>4.08589045</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423.17856913</v>
      </c>
      <c r="F77" s="20" t="n">
        <v>6.54689896</v>
      </c>
      <c r="G77" s="18" t="n">
        <v>415.94565513</v>
      </c>
      <c r="H77" s="20" t="n">
        <v>3.21307159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497.62030918</v>
      </c>
      <c r="F78" s="20" t="n">
        <v>6.12169754</v>
      </c>
      <c r="G78" s="18" t="n">
        <v>489.98511339</v>
      </c>
      <c r="H78" s="20" t="n">
        <v>6.46531213</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459.03831364</v>
      </c>
      <c r="F79" s="20" t="n">
        <v>8.765050909999999</v>
      </c>
      <c r="G79" s="18" t="n">
        <v>447.38476273</v>
      </c>
      <c r="H79" s="20" t="n">
        <v>15.80785262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451.19209294</v>
      </c>
      <c r="F80" s="20" t="n">
        <v>7.67560711</v>
      </c>
      <c r="G80" s="18" t="n">
        <v>465.30187126</v>
      </c>
      <c r="H80" s="20" t="n">
        <v>5.57563848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448.49703581</v>
      </c>
      <c r="F81" s="20" t="n">
        <v>9.73837943</v>
      </c>
      <c r="G81" s="18" t="n">
        <v>445.73243632</v>
      </c>
      <c r="H81" s="20" t="n">
        <v>3.58485847</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490.27729126</v>
      </c>
      <c r="F7" s="20" t="n">
        <v>4.33545208</v>
      </c>
      <c r="G7" s="18" t="n">
        <v>495.57775808</v>
      </c>
      <c r="H7" s="20" t="n">
        <v>2.02978973</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479.57313196</v>
      </c>
      <c r="F8" s="20" t="n">
        <v>5.97555259</v>
      </c>
      <c r="G8" s="18" t="n">
        <v>507.67287407</v>
      </c>
      <c r="H8" s="20" t="n">
        <v>4.46573283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501.75091253</v>
      </c>
      <c r="F9" s="20" t="n">
        <v>6.44898035</v>
      </c>
      <c r="G9" s="18" t="n">
        <v>514.12445408</v>
      </c>
      <c r="H9" s="20" t="n">
        <v>3.47433411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539.09094413</v>
      </c>
      <c r="F10" s="20" t="n">
        <v>8.177406700000001</v>
      </c>
      <c r="G10" s="18" t="n">
        <v>514.20406265</v>
      </c>
      <c r="H10" s="20" t="n">
        <v>2.59739681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414.73256374</v>
      </c>
      <c r="F11" s="20" t="n">
        <v>5.0727511</v>
      </c>
      <c r="G11" s="18" t="n">
        <v>427.87416718</v>
      </c>
      <c r="H11" s="20" t="n">
        <v>4.08124465</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487.42137522</v>
      </c>
      <c r="F12" s="20" t="n">
        <v>10.77733271</v>
      </c>
      <c r="G12" s="18" t="n">
        <v>492.75736218</v>
      </c>
      <c r="H12" s="20" t="n">
        <v>2.49356116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502.83256823</v>
      </c>
      <c r="F13" s="20" t="n">
        <v>6.11162173</v>
      </c>
      <c r="G13" s="18" t="n">
        <v>512.26337634</v>
      </c>
      <c r="H13" s="20" t="n">
        <v>2.7100452</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516.2059555</v>
      </c>
      <c r="F14" s="20" t="n">
        <v>5.84295433</v>
      </c>
      <c r="G14" s="18" t="n">
        <v>520.06514958</v>
      </c>
      <c r="H14" s="20" t="n">
        <v>2.29914281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508.52974569</v>
      </c>
      <c r="F15" s="20" t="n">
        <v>4.91295042</v>
      </c>
      <c r="G15" s="18" t="n">
        <v>511.78060016</v>
      </c>
      <c r="H15" s="20" t="n">
        <v>2.61423575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490.63530109</v>
      </c>
      <c r="F16" s="20" t="n">
        <v>3.7328425</v>
      </c>
      <c r="G16" s="18" t="n">
        <v>503.30076022</v>
      </c>
      <c r="H16" s="20" t="n">
        <v>5.4772003</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478.16096915</v>
      </c>
      <c r="F17" s="20" t="n">
        <v>9.3280741</v>
      </c>
      <c r="G17" s="18" t="n">
        <v>508.34558887</v>
      </c>
      <c r="H17" s="20" t="n">
        <v>3.73738182</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453.01150897</v>
      </c>
      <c r="F18" s="20" t="n">
        <v>3.84118641</v>
      </c>
      <c r="G18" s="18" t="n">
        <v>476.31104998</v>
      </c>
      <c r="H18" s="20" t="n">
        <v>11.45866168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471.61296658</v>
      </c>
      <c r="F19" s="20" t="n">
        <v>4.62031556</v>
      </c>
      <c r="G19" s="18" t="n">
        <v>489.45016238</v>
      </c>
      <c r="H19" s="20" t="n">
        <v>7.06713366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472.19937183</v>
      </c>
      <c r="F20" s="20" t="n">
        <v>5.52365305</v>
      </c>
      <c r="G20" s="18" t="n">
        <v>490.38953553</v>
      </c>
      <c r="H20" s="20" t="n">
        <v>1.99700333</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498.12342964</v>
      </c>
      <c r="F21" s="20" t="n">
        <v>6.35445442</v>
      </c>
      <c r="G21" s="18" t="n">
        <v>505.34141192</v>
      </c>
      <c r="H21" s="20" t="n">
        <v>2.41306839</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451.44563818</v>
      </c>
      <c r="F22" s="20" t="n">
        <v>17.53013628</v>
      </c>
      <c r="G22" s="18" t="n">
        <v>472.05959214</v>
      </c>
      <c r="H22" s="20" t="n">
        <v>3.78814559</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489.77264481</v>
      </c>
      <c r="F23" s="20" t="n">
        <v>4.16507298</v>
      </c>
      <c r="G23" s="18" t="n">
        <v>498.12995833</v>
      </c>
      <c r="H23" s="20" t="n">
        <v>8.64353036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547.88493376</v>
      </c>
      <c r="F24" s="20" t="n">
        <v>9.20438826</v>
      </c>
      <c r="G24" s="18" t="n">
        <v>528.51901513</v>
      </c>
      <c r="H24" s="20" t="n">
        <v>3.72857997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527.25586599</v>
      </c>
      <c r="F25" s="20" t="n">
        <v>6.52640706</v>
      </c>
      <c r="G25" s="18" t="n">
        <v>522.3292076</v>
      </c>
      <c r="H25" s="20" t="n">
        <v>5.40015163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480.34963861</v>
      </c>
      <c r="F26" s="20" t="n">
        <v>3.52782181</v>
      </c>
      <c r="G26" s="18" t="n">
        <v>483.47046837</v>
      </c>
      <c r="H26" s="20" t="n">
        <v>2.44018627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481.99088002</v>
      </c>
      <c r="F27" s="20" t="n">
        <v>1.59299765</v>
      </c>
      <c r="G27" s="18" t="n">
        <v>488.62504459</v>
      </c>
      <c r="H27" s="20" t="n">
        <v>1.81592795</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406.90874861</v>
      </c>
      <c r="F28" s="20" t="n">
        <v>2.41906135</v>
      </c>
      <c r="G28" s="18" t="n">
        <v>424.53523226</v>
      </c>
      <c r="H28" s="20" t="n">
        <v>6.94839858</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533.00764455</v>
      </c>
      <c r="F29" s="20" t="n">
        <v>19.37942224</v>
      </c>
      <c r="G29" s="18" t="n">
        <v>512.70502413</v>
      </c>
      <c r="H29" s="20" t="n">
        <v>4.6123217</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492.16496782</v>
      </c>
      <c r="F30" s="20" t="n">
        <v>7.38954598</v>
      </c>
      <c r="G30" s="18" t="n">
        <v>498.10620301</v>
      </c>
      <c r="H30" s="20" t="n">
        <v>3.22031238</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501.84989276</v>
      </c>
      <c r="F31" s="20" t="n">
        <v>5.56289544</v>
      </c>
      <c r="G31" s="18" t="n">
        <v>501.54179502</v>
      </c>
      <c r="H31" s="20" t="n">
        <v>2.31820345</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504.63455756</v>
      </c>
      <c r="F32" s="20" t="n">
        <v>3.88832244</v>
      </c>
      <c r="G32" s="18" t="n">
        <v>504.37262856</v>
      </c>
      <c r="H32" s="20" t="n">
        <v>3.39768244</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493.10462426</v>
      </c>
      <c r="F33" s="20" t="n">
        <v>4.35192075</v>
      </c>
      <c r="G33" s="18" t="n">
        <v>488.17253625</v>
      </c>
      <c r="H33" s="20" t="n">
        <v>5.51006156</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460.69302427</v>
      </c>
      <c r="F34" s="20" t="n">
        <v>8.88100899</v>
      </c>
      <c r="G34" s="18" t="n">
        <v>479.62929152</v>
      </c>
      <c r="H34" s="20" t="n">
        <v>3.60379959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500.16257155</v>
      </c>
      <c r="F35" s="20" t="n">
        <v>2.21319442</v>
      </c>
      <c r="G35" s="18" t="n">
        <v>519.8653192100001</v>
      </c>
      <c r="H35" s="20" t="n">
        <v>1.75800404</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478.20284868</v>
      </c>
      <c r="F36" s="20" t="n">
        <v>2.97785485</v>
      </c>
      <c r="G36" s="18" t="n">
        <v>493.31742464</v>
      </c>
      <c r="H36" s="20" t="n">
        <v>3.3963765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493.37275364</v>
      </c>
      <c r="F37" s="20" t="n">
        <v>3.69700064</v>
      </c>
      <c r="G37" s="18" t="n">
        <v>494.65130922</v>
      </c>
      <c r="H37" s="20" t="n">
        <v>5.34414703</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524.94112022</v>
      </c>
      <c r="F38" s="20" t="n">
        <v>5.06108018</v>
      </c>
      <c r="G38" s="18" t="n">
        <v>516.6469625</v>
      </c>
      <c r="H38" s="20" t="n">
        <v>5.32845524</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419.93079661</v>
      </c>
      <c r="F39" s="20" t="n">
        <v>4.86251143</v>
      </c>
      <c r="G39" s="18" t="n">
        <v>426.10423936</v>
      </c>
      <c r="H39" s="20" t="n">
        <v>20.23138291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492.06372448</v>
      </c>
      <c r="F40" s="20" t="n">
        <v>7.24218769</v>
      </c>
      <c r="G40" s="18" t="n">
        <v>493.94291864</v>
      </c>
      <c r="H40" s="20" t="n">
        <v>3.21421215</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452.08081263</v>
      </c>
      <c r="F41" s="20" t="n">
        <v>7.55754241</v>
      </c>
      <c r="G41" s="18" t="n">
        <v>474.28133939</v>
      </c>
      <c r="H41" s="20" t="n">
        <v>3.51951959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408.74832378</v>
      </c>
      <c r="F44" s="20" t="n">
        <v>4.14102233</v>
      </c>
      <c r="G44" s="18" t="n">
        <v>421.11646787</v>
      </c>
      <c r="H44" s="20" t="n">
        <v>7.2971092</v>
      </c>
      <c r="I44" s="18" t="s">
        <v>404</v>
      </c>
      <c r="J44" s="20" t="s">
        <v>404</v>
      </c>
      <c r="K44" s="18" t="s">
        <v>404</v>
      </c>
      <c r="L44" s="20" t="s">
        <v>404</v>
      </c>
      <c r="M44" s="18" t="s">
        <v>404</v>
      </c>
      <c r="N44" s="20" t="s">
        <v>404</v>
      </c>
      <c r="O44" s="18" t="n">
        <v>332.67883284</v>
      </c>
      <c r="P44" s="20" t="n">
        <v>18.35699744</v>
      </c>
      <c r="Q44" s="18" t="n">
        <v>418.14996306</v>
      </c>
      <c r="R44" s="20" t="n">
        <v>10.24619542</v>
      </c>
    </row>
    <row r="45" spans="1:18">
      <c r="A45" s="15" t="s">
        <v>442</v>
      </c>
      <c r="B45" s="17" t="n">
        <v>5519</v>
      </c>
      <c r="C45" s="18">
        <f>(0.0/B45*100)</f>
        <v/>
      </c>
      <c r="D45" s="19" t="n">
        <v>5519</v>
      </c>
      <c r="E45" s="18" t="n">
        <v>359.92754671</v>
      </c>
      <c r="F45" s="20" t="n">
        <v>3.02858509</v>
      </c>
      <c r="G45" s="18" t="n">
        <v>353.68730007</v>
      </c>
      <c r="H45" s="20" t="n">
        <v>10.18488562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370.71517823</v>
      </c>
      <c r="F46" s="20" t="n">
        <v>3.94449957</v>
      </c>
      <c r="G46" s="18" t="n">
        <v>407.41088328</v>
      </c>
      <c r="H46" s="20" t="n">
        <v>6.12903094</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440.43313523</v>
      </c>
      <c r="F47" s="20" t="n">
        <v>4.02942809</v>
      </c>
      <c r="G47" s="18" t="n">
        <v>445.45953378</v>
      </c>
      <c r="H47" s="20" t="n">
        <v>13.75642081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521.7862391</v>
      </c>
      <c r="F48" s="20" t="n">
        <v>6.18191494</v>
      </c>
      <c r="G48" s="18" t="n">
        <v>559.40191795</v>
      </c>
      <c r="H48" s="20" t="n">
        <v>13.1971218</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406.73788883</v>
      </c>
      <c r="F49" s="20" t="n">
        <v>3.44590025</v>
      </c>
      <c r="G49" s="18" t="n">
        <v>423.13596889</v>
      </c>
      <c r="H49" s="20" t="n">
        <v>9.84765251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383.80411941</v>
      </c>
      <c r="F50" s="20" t="n">
        <v>3.33945959</v>
      </c>
      <c r="G50" s="18" t="n">
        <v>398.81710201</v>
      </c>
      <c r="H50" s="20" t="n">
        <v>3.82309134</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403.66024874</v>
      </c>
      <c r="F51" s="20" t="n">
        <v>2.72690432</v>
      </c>
      <c r="G51" s="18" t="n">
        <v>386.76125978</v>
      </c>
      <c r="H51" s="20" t="n">
        <v>5.43332015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464.64681433</v>
      </c>
      <c r="F52" s="20" t="n">
        <v>3.60469001</v>
      </c>
      <c r="G52" s="18" t="n">
        <v>461.73264952</v>
      </c>
      <c r="H52" s="20" t="n">
        <v>8.19123594</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426.61281776</v>
      </c>
      <c r="F53" s="20" t="n">
        <v>1.76281437</v>
      </c>
      <c r="G53" s="18" t="n">
        <v>490.4701802</v>
      </c>
      <c r="H53" s="20" t="n">
        <v>3.70829812</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327.92151889</v>
      </c>
      <c r="F54" s="20" t="n">
        <v>2.98596357</v>
      </c>
      <c r="G54" s="18" t="n">
        <v>324.78749151</v>
      </c>
      <c r="H54" s="20" t="n">
        <v>9.87968358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402.77620355</v>
      </c>
      <c r="F55" s="20" t="n">
        <v>3.68303666</v>
      </c>
      <c r="G55" s="18" t="n">
        <v>405.02367221</v>
      </c>
      <c r="H55" s="20" t="n">
        <v>5.27061886</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566.79874384</v>
      </c>
      <c r="F56" s="20" t="n">
        <v>7.44889187</v>
      </c>
      <c r="G56" s="18" t="n">
        <v>543.34207371</v>
      </c>
      <c r="H56" s="20" t="n">
        <v>3.84108247</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381.85800849</v>
      </c>
      <c r="F57" s="20" t="n">
        <v>6.57756001</v>
      </c>
      <c r="G57" s="18" t="n">
        <v>388.5071455</v>
      </c>
      <c r="H57" s="20" t="n">
        <v>3.56877283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378.37914821</v>
      </c>
      <c r="F58" s="20" t="n">
        <v>3.01475939</v>
      </c>
      <c r="G58" s="18" t="n">
        <v>400.59932424</v>
      </c>
      <c r="H58" s="20" t="n">
        <v>10.84976811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360.75305035</v>
      </c>
      <c r="F59" s="20" t="n">
        <v>1.80551385</v>
      </c>
      <c r="G59" s="18" t="n">
        <v>365.28850494</v>
      </c>
      <c r="H59" s="20" t="n">
        <v>3.54041682</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378.51255437</v>
      </c>
      <c r="F60" s="20" t="n">
        <v>5.43495479</v>
      </c>
      <c r="G60" s="18" t="n">
        <v>426.9307308</v>
      </c>
      <c r="H60" s="20" t="n">
        <v>7.15684385</v>
      </c>
      <c r="I60" s="18" t="s">
        <v>404</v>
      </c>
      <c r="J60" s="20" t="s">
        <v>404</v>
      </c>
      <c r="K60" s="18" t="s">
        <v>404</v>
      </c>
      <c r="L60" s="20" t="s">
        <v>404</v>
      </c>
      <c r="M60" s="18" t="s">
        <v>404</v>
      </c>
      <c r="N60" s="20" t="s">
        <v>404</v>
      </c>
      <c r="O60" s="18" t="s">
        <v>404</v>
      </c>
      <c r="P60" s="20" t="s">
        <v>404</v>
      </c>
      <c r="Q60" s="18" t="n">
        <v>370.32210428</v>
      </c>
      <c r="R60" s="20" t="n">
        <v>28.26068955</v>
      </c>
    </row>
    <row r="61" spans="1:18">
      <c r="A61" s="15" t="s">
        <v>458</v>
      </c>
      <c r="B61" s="17" t="n">
        <v>6525</v>
      </c>
      <c r="C61" s="18">
        <f>(0.0/B61*100)</f>
        <v/>
      </c>
      <c r="D61" s="19" t="n">
        <v>6525</v>
      </c>
      <c r="E61" s="18" t="n">
        <v>482.33610128</v>
      </c>
      <c r="F61" s="20" t="n">
        <v>3.42101225</v>
      </c>
      <c r="G61" s="18" t="n">
        <v>474.0422611</v>
      </c>
      <c r="H61" s="20" t="n">
        <v>3.73918277</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550.12510668</v>
      </c>
      <c r="F62" s="20" t="n">
        <v>3.46868408</v>
      </c>
      <c r="G62" s="18" t="n">
        <v>543.12766706</v>
      </c>
      <c r="H62" s="20" t="n">
        <v>1.22066611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364.89029592</v>
      </c>
      <c r="F63" s="20" t="n">
        <v>2.05475622</v>
      </c>
      <c r="G63" s="18" t="n">
        <v>376.93790557</v>
      </c>
      <c r="H63" s="20" t="n">
        <v>2.33832579</v>
      </c>
      <c r="I63" s="18" t="s">
        <v>404</v>
      </c>
      <c r="J63" s="20" t="s">
        <v>404</v>
      </c>
      <c r="K63" s="18" t="s">
        <v>404</v>
      </c>
      <c r="L63" s="20" t="s">
        <v>404</v>
      </c>
      <c r="M63" s="18" t="s">
        <v>404</v>
      </c>
      <c r="N63" s="20" t="s">
        <v>404</v>
      </c>
      <c r="O63" s="18" t="s">
        <v>404</v>
      </c>
      <c r="P63" s="20" t="s">
        <v>404</v>
      </c>
      <c r="Q63" s="18" t="n">
        <v>391.44632</v>
      </c>
      <c r="R63" s="20" t="n">
        <v>8.3154623</v>
      </c>
    </row>
    <row r="64" spans="1:18">
      <c r="A64" s="15" t="s">
        <v>461</v>
      </c>
      <c r="B64" s="17" t="n">
        <v>3634</v>
      </c>
      <c r="C64" s="18">
        <f>(27.0/B64*100)</f>
        <v/>
      </c>
      <c r="D64" s="19" t="n">
        <v>3607</v>
      </c>
      <c r="E64" s="18" t="n">
        <v>451.14388275</v>
      </c>
      <c r="F64" s="20" t="n">
        <v>2.4701472</v>
      </c>
      <c r="G64" s="18" t="n">
        <v>521.75746353</v>
      </c>
      <c r="H64" s="20" t="n">
        <v>2.5754293</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419.6003921</v>
      </c>
      <c r="F65" s="20" t="n">
        <v>2.74962754</v>
      </c>
      <c r="G65" s="18" t="n">
        <v>419.8414122</v>
      </c>
      <c r="H65" s="20" t="n">
        <v>6.56771302</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413.38108034</v>
      </c>
      <c r="F66" s="20" t="n">
        <v>1.92323917</v>
      </c>
      <c r="G66" s="18" t="n">
        <v>430.75693569</v>
      </c>
      <c r="H66" s="20" t="n">
        <v>3.55698361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379.9806383</v>
      </c>
      <c r="F67" s="20" t="n">
        <v>4.31172314</v>
      </c>
      <c r="G67" s="18" t="n">
        <v>393.43297698</v>
      </c>
      <c r="H67" s="20" t="n">
        <v>4.40996221</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367.88693972</v>
      </c>
      <c r="F68" s="20" t="n">
        <v>1.7906142</v>
      </c>
      <c r="G68" s="18" t="n">
        <v>430.20934009</v>
      </c>
      <c r="H68" s="20" t="n">
        <v>1.47631124</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442.3704418</v>
      </c>
      <c r="F69" s="20" t="n">
        <v>5.05313928</v>
      </c>
      <c r="G69" s="18" t="n">
        <v>447.08999315</v>
      </c>
      <c r="H69" s="20" t="n">
        <v>6.7339114</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492.85577191</v>
      </c>
      <c r="F70" s="20" t="n">
        <v>4.98228424</v>
      </c>
      <c r="G70" s="18" t="n">
        <v>495.23424015</v>
      </c>
      <c r="H70" s="20" t="n">
        <v>4.68674567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563.58078512</v>
      </c>
      <c r="F71" s="20" t="n">
        <v>2.61271803</v>
      </c>
      <c r="G71" s="18" t="n">
        <v>564.46720122</v>
      </c>
      <c r="H71" s="20" t="n">
        <v>1.86904122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537.7241683</v>
      </c>
      <c r="F72" s="20" t="n">
        <v>3.86218186</v>
      </c>
      <c r="G72" s="18" t="n">
        <v>562.05186284</v>
      </c>
      <c r="H72" s="20" t="n">
        <v>11.62113138</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408.97498989</v>
      </c>
      <c r="F73" s="20" t="n">
        <v>4.37380576</v>
      </c>
      <c r="G73" s="18" t="n">
        <v>420.28848791</v>
      </c>
      <c r="H73" s="20" t="n">
        <v>4.24136058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387.78841247</v>
      </c>
      <c r="F74" s="20" t="n">
        <v>3.90992636</v>
      </c>
      <c r="G74" s="18" t="n">
        <v>421.55488858</v>
      </c>
      <c r="H74" s="20" t="n">
        <v>1.44886858</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368.1561</v>
      </c>
      <c r="F75" s="20" t="n">
        <v>3.61419012</v>
      </c>
      <c r="G75" s="18" t="n">
        <v>332.16051017</v>
      </c>
      <c r="H75" s="20" t="n">
        <v>12.81166697</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397.51039527</v>
      </c>
      <c r="F76" s="20" t="n">
        <v>3.15520723</v>
      </c>
      <c r="G76" s="18" t="n">
        <v>473.8485746</v>
      </c>
      <c r="H76" s="20" t="n">
        <v>4.79196988</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411.69707503</v>
      </c>
      <c r="F77" s="20" t="n">
        <v>3.49199385</v>
      </c>
      <c r="G77" s="18" t="n">
        <v>430.67446792</v>
      </c>
      <c r="H77" s="20" t="n">
        <v>5.04926895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494.99944957</v>
      </c>
      <c r="F78" s="20" t="n">
        <v>4.48347584</v>
      </c>
      <c r="G78" s="18" t="n">
        <v>492.9752541</v>
      </c>
      <c r="H78" s="20" t="n">
        <v>12.83942772</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438.6863527</v>
      </c>
      <c r="F79" s="20" t="n">
        <v>8.689938079999999</v>
      </c>
      <c r="G79" s="18" t="n">
        <v>486.61290513</v>
      </c>
      <c r="H79" s="20" t="n">
        <v>11.75661542</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461.63016089</v>
      </c>
      <c r="F80" s="20" t="n">
        <v>5.03693033</v>
      </c>
      <c r="G80" s="18" t="n">
        <v>452.84862426</v>
      </c>
      <c r="H80" s="20" t="n">
        <v>8.386523909999999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446.80030416</v>
      </c>
      <c r="F81" s="20" t="n">
        <v>5.74935612</v>
      </c>
      <c r="G81" s="18" t="n">
        <v>445.79051649</v>
      </c>
      <c r="H81" s="20" t="n">
        <v>4.23030282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496.90385395</v>
      </c>
      <c r="F7" s="20" t="n">
        <v>2.86245722</v>
      </c>
      <c r="G7" s="18" t="n">
        <v>493.14805809</v>
      </c>
      <c r="H7" s="20" t="n">
        <v>2.29443378</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499.17007444</v>
      </c>
      <c r="F8" s="20" t="n">
        <v>4.48269043</v>
      </c>
      <c r="G8" s="18" t="n">
        <v>492.38755203</v>
      </c>
      <c r="H8" s="20" t="n">
        <v>6.56029563</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507.34614931</v>
      </c>
      <c r="F9" s="20" t="n">
        <v>4.11989472</v>
      </c>
      <c r="G9" s="18" t="n">
        <v>512.1728307</v>
      </c>
      <c r="H9" s="20" t="n">
        <v>5.21243321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514.39998594</v>
      </c>
      <c r="F10" s="20" t="n">
        <v>4.06969954</v>
      </c>
      <c r="G10" s="18" t="n">
        <v>518.22707029</v>
      </c>
      <c r="H10" s="20" t="n">
        <v>2.98267027</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421.34613664</v>
      </c>
      <c r="F11" s="20" t="n">
        <v>3.30425348</v>
      </c>
      <c r="G11" s="18" t="n">
        <v>429.92947382</v>
      </c>
      <c r="H11" s="20" t="n">
        <v>9.463322959999999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491.4574036</v>
      </c>
      <c r="F12" s="20" t="n">
        <v>5.1473387</v>
      </c>
      <c r="G12" s="18" t="n">
        <v>493.02892809</v>
      </c>
      <c r="H12" s="20" t="n">
        <v>4.24272964</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510.23736146</v>
      </c>
      <c r="F13" s="20" t="n">
        <v>3.78389469</v>
      </c>
      <c r="G13" s="18" t="n">
        <v>510.9613403</v>
      </c>
      <c r="H13" s="20" t="n">
        <v>3.16525253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523.89701427</v>
      </c>
      <c r="F14" s="20" t="n">
        <v>4.81271214</v>
      </c>
      <c r="G14" s="18" t="n">
        <v>518.4986473</v>
      </c>
      <c r="H14" s="20" t="n">
        <v>2.3609913</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515.40853849</v>
      </c>
      <c r="F15" s="20" t="n">
        <v>4.20086122</v>
      </c>
      <c r="G15" s="18" t="n">
        <v>508.74264235</v>
      </c>
      <c r="H15" s="20" t="n">
        <v>2.8586037</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499.2521742</v>
      </c>
      <c r="F16" s="20" t="n">
        <v>5.49108777</v>
      </c>
      <c r="G16" s="18" t="n">
        <v>492.31925015</v>
      </c>
      <c r="H16" s="20" t="n">
        <v>4.1620651</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523.41649281</v>
      </c>
      <c r="F17" s="20" t="n">
        <v>5.07264725</v>
      </c>
      <c r="G17" s="18" t="n">
        <v>484.5695868</v>
      </c>
      <c r="H17" s="20" t="n">
        <v>5.92197298</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453.11284993</v>
      </c>
      <c r="F18" s="20" t="n">
        <v>3.95593769</v>
      </c>
      <c r="G18" s="18" t="n">
        <v>461.47446754</v>
      </c>
      <c r="H18" s="20" t="n">
        <v>11.89783128</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466.09426331</v>
      </c>
      <c r="F19" s="20" t="n">
        <v>4.66912985</v>
      </c>
      <c r="G19" s="18" t="n">
        <v>491.38522647</v>
      </c>
      <c r="H19" s="20" t="n">
        <v>5.72372748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485.29060842</v>
      </c>
      <c r="F20" s="20" t="n">
        <v>3.14132817</v>
      </c>
      <c r="G20" s="18" t="n">
        <v>490.40643429</v>
      </c>
      <c r="H20" s="20" t="n">
        <v>2.31694755</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505.60715443</v>
      </c>
      <c r="F21" s="20" t="n">
        <v>3.45932093</v>
      </c>
      <c r="G21" s="18" t="n">
        <v>503.32032116</v>
      </c>
      <c r="H21" s="20" t="n">
        <v>3.35706121</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470.88444541</v>
      </c>
      <c r="F22" s="20" t="n">
        <v>6.36746256</v>
      </c>
      <c r="G22" s="18" t="n">
        <v>467.49921777</v>
      </c>
      <c r="H22" s="20" t="n">
        <v>6.65417992</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487.08928198</v>
      </c>
      <c r="F23" s="20" t="n">
        <v>6.15235155</v>
      </c>
      <c r="G23" s="18" t="n">
        <v>496.21369039</v>
      </c>
      <c r="H23" s="20" t="n">
        <v>6.01003056</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525.43184003</v>
      </c>
      <c r="F24" s="20" t="n">
        <v>4.75198558</v>
      </c>
      <c r="G24" s="18" t="n">
        <v>543.05726961</v>
      </c>
      <c r="H24" s="20" t="n">
        <v>5.97499546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527.15069751</v>
      </c>
      <c r="F25" s="20" t="n">
        <v>7.069896</v>
      </c>
      <c r="G25" s="18" t="n">
        <v>522.16197169</v>
      </c>
      <c r="H25" s="20" t="n">
        <v>4.80982204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480.78168738</v>
      </c>
      <c r="F26" s="20" t="n">
        <v>2.73874162</v>
      </c>
      <c r="G26" s="18" t="n">
        <v>484.30059804</v>
      </c>
      <c r="H26" s="20" t="n">
        <v>2.89998874</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481.01474732</v>
      </c>
      <c r="F27" s="20" t="n">
        <v>1.81860141</v>
      </c>
      <c r="G27" s="18" t="n">
        <v>489.45661433</v>
      </c>
      <c r="H27" s="20" t="n">
        <v>1.69533777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407.44266607</v>
      </c>
      <c r="F28" s="20" t="n">
        <v>2.28529557</v>
      </c>
      <c r="G28" s="18" t="n">
        <v>437.51605255</v>
      </c>
      <c r="H28" s="20" t="n">
        <v>10.56746447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529.74573702</v>
      </c>
      <c r="F29" s="20" t="n">
        <v>6.67496622</v>
      </c>
      <c r="G29" s="18" t="n">
        <v>491.07862153</v>
      </c>
      <c r="H29" s="20" t="n">
        <v>8.698090110000001</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506.09026227</v>
      </c>
      <c r="F30" s="20" t="n">
        <v>5.72924584</v>
      </c>
      <c r="G30" s="18" t="n">
        <v>493.58878007</v>
      </c>
      <c r="H30" s="20" t="n">
        <v>3.21079524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503.87938643</v>
      </c>
      <c r="F31" s="20" t="n">
        <v>2.64484767</v>
      </c>
      <c r="G31" s="18" t="n">
        <v>497.72490119</v>
      </c>
      <c r="H31" s="20" t="n">
        <v>3.91997587</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500.57983664</v>
      </c>
      <c r="F32" s="20" t="n">
        <v>2.97667535</v>
      </c>
      <c r="G32" s="18" t="n">
        <v>512.2906631</v>
      </c>
      <c r="H32" s="20" t="n">
        <v>5.02769566</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494.42030172</v>
      </c>
      <c r="F33" s="20" t="n">
        <v>3.66279983</v>
      </c>
      <c r="G33" s="18" t="n">
        <v>484.01723529</v>
      </c>
      <c r="H33" s="20" t="n">
        <v>6.34328605</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472.89874745</v>
      </c>
      <c r="F34" s="20" t="n">
        <v>7.19736773</v>
      </c>
      <c r="G34" s="18" t="n">
        <v>476.04206419</v>
      </c>
      <c r="H34" s="20" t="n">
        <v>3.84413664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511.1340775</v>
      </c>
      <c r="F35" s="20" t="n">
        <v>1.58377482</v>
      </c>
      <c r="G35" s="18" t="n">
        <v>512.5878186800001</v>
      </c>
      <c r="H35" s="20" t="n">
        <v>2.28583437</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485.88984261</v>
      </c>
      <c r="F36" s="20" t="n">
        <v>2.68965477</v>
      </c>
      <c r="G36" s="18" t="n">
        <v>485.87818817</v>
      </c>
      <c r="H36" s="20" t="n">
        <v>4.3997132</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488.68844272</v>
      </c>
      <c r="F37" s="20" t="n">
        <v>5.07120124</v>
      </c>
      <c r="G37" s="18" t="n">
        <v>498.70856642</v>
      </c>
      <c r="H37" s="20" t="n">
        <v>3.77035691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530.18792864</v>
      </c>
      <c r="F38" s="20" t="n">
        <v>4.24383058</v>
      </c>
      <c r="G38" s="18" t="n">
        <v>501.36098392</v>
      </c>
      <c r="H38" s="20" t="n">
        <v>5.5054433</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422.56779426</v>
      </c>
      <c r="F39" s="20" t="n">
        <v>4.69484697</v>
      </c>
      <c r="G39" s="18" t="n">
        <v>405.02207532</v>
      </c>
      <c r="H39" s="20" t="n">
        <v>12.06432325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507.14221121</v>
      </c>
      <c r="F40" s="20" t="n">
        <v>7.7841446</v>
      </c>
      <c r="G40" s="18" t="n">
        <v>490.28895041</v>
      </c>
      <c r="H40" s="20" t="n">
        <v>3.5742219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457.2140474</v>
      </c>
      <c r="F41" s="20" t="n">
        <v>5.69079138</v>
      </c>
      <c r="G41" s="18" t="n">
        <v>478.54917526</v>
      </c>
      <c r="H41" s="20" t="n">
        <v>3.99483844</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412.39905983</v>
      </c>
      <c r="F44" s="20" t="n">
        <v>4.36468835</v>
      </c>
      <c r="G44" s="18" t="n">
        <v>414.9129262</v>
      </c>
      <c r="H44" s="20" t="n">
        <v>6.06681418</v>
      </c>
      <c r="I44" s="18" t="s">
        <v>404</v>
      </c>
      <c r="J44" s="20" t="s">
        <v>404</v>
      </c>
      <c r="K44" s="18" t="s">
        <v>404</v>
      </c>
      <c r="L44" s="20" t="s">
        <v>404</v>
      </c>
      <c r="M44" s="18" t="s">
        <v>404</v>
      </c>
      <c r="N44" s="20" t="s">
        <v>404</v>
      </c>
      <c r="O44" s="18" t="n">
        <v>332.67883284</v>
      </c>
      <c r="P44" s="20" t="n">
        <v>18.35699744</v>
      </c>
      <c r="Q44" s="18" t="n">
        <v>418.14996306</v>
      </c>
      <c r="R44" s="20" t="n">
        <v>10.24619542</v>
      </c>
    </row>
    <row r="45" spans="1:18">
      <c r="A45" s="15" t="s">
        <v>442</v>
      </c>
      <c r="B45" s="17" t="n">
        <v>5519</v>
      </c>
      <c r="C45" s="18">
        <f>(0.0/B45*100)</f>
        <v/>
      </c>
      <c r="D45" s="19" t="n">
        <v>5519</v>
      </c>
      <c r="E45" s="18" t="n">
        <v>362.46381631</v>
      </c>
      <c r="F45" s="20" t="n">
        <v>3.53144376</v>
      </c>
      <c r="G45" s="18" t="n">
        <v>349.94145411</v>
      </c>
      <c r="H45" s="20" t="n">
        <v>5.88034361</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379.60458199</v>
      </c>
      <c r="F46" s="20" t="n">
        <v>3.79203071</v>
      </c>
      <c r="G46" s="18" t="n">
        <v>388.92314988</v>
      </c>
      <c r="H46" s="20" t="n">
        <v>7.66210799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443.34678957</v>
      </c>
      <c r="F47" s="20" t="n">
        <v>4.17787881</v>
      </c>
      <c r="G47" s="18" t="n">
        <v>421.90011566</v>
      </c>
      <c r="H47" s="20" t="n">
        <v>11.89459401</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521.72649119</v>
      </c>
      <c r="F48" s="20" t="n">
        <v>5.54050121</v>
      </c>
      <c r="G48" s="18" t="n">
        <v>574.90933513</v>
      </c>
      <c r="H48" s="20" t="n">
        <v>15.03898583</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407.95627094</v>
      </c>
      <c r="F49" s="20" t="n">
        <v>3.20658453</v>
      </c>
      <c r="G49" s="18" t="n">
        <v>426.83647607</v>
      </c>
      <c r="H49" s="20" t="n">
        <v>14.39363704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392.46023727</v>
      </c>
      <c r="F50" s="20" t="n">
        <v>2.89979976</v>
      </c>
      <c r="G50" s="18" t="n">
        <v>388.79386474</v>
      </c>
      <c r="H50" s="20" t="n">
        <v>6.67372797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400.64211499</v>
      </c>
      <c r="F51" s="20" t="n">
        <v>2.46741616</v>
      </c>
      <c r="G51" s="18" t="n">
        <v>388.25472626</v>
      </c>
      <c r="H51" s="20" t="n">
        <v>13.05774595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467.29136128</v>
      </c>
      <c r="F52" s="20" t="n">
        <v>3.49989818</v>
      </c>
      <c r="G52" s="18" t="n">
        <v>453.30120236</v>
      </c>
      <c r="H52" s="20" t="n">
        <v>8.836735190000001</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433.63519088</v>
      </c>
      <c r="F53" s="20" t="n">
        <v>1.65468866</v>
      </c>
      <c r="G53" s="18" t="n">
        <v>470.45848912</v>
      </c>
      <c r="H53" s="20" t="n">
        <v>5.21361007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327.81070938</v>
      </c>
      <c r="F54" s="20" t="n">
        <v>2.903918</v>
      </c>
      <c r="G54" s="18" t="n">
        <v>324.07619574</v>
      </c>
      <c r="H54" s="20" t="n">
        <v>13.74361685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396.16504512</v>
      </c>
      <c r="F55" s="20" t="n">
        <v>3.59164</v>
      </c>
      <c r="G55" s="18" t="n">
        <v>414.42460133</v>
      </c>
      <c r="H55" s="20" t="n">
        <v>5.3508608</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552.86873719</v>
      </c>
      <c r="F56" s="20" t="n">
        <v>7.64311114</v>
      </c>
      <c r="G56" s="18" t="n">
        <v>546.90444367</v>
      </c>
      <c r="H56" s="20" t="n">
        <v>3.55968568</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389.4587724</v>
      </c>
      <c r="F57" s="20" t="n">
        <v>7.64985597</v>
      </c>
      <c r="G57" s="18" t="n">
        <v>384.24016863</v>
      </c>
      <c r="H57" s="20" t="n">
        <v>4.22429873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379.26809998</v>
      </c>
      <c r="F58" s="20" t="n">
        <v>2.666311</v>
      </c>
      <c r="G58" s="18" t="n">
        <v>397.37059805</v>
      </c>
      <c r="H58" s="20" t="n">
        <v>23.8571997</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363.30425031</v>
      </c>
      <c r="F59" s="20" t="n">
        <v>1.78546252</v>
      </c>
      <c r="G59" s="18" t="n">
        <v>346.22379441</v>
      </c>
      <c r="H59" s="20" t="n">
        <v>4.5794498</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392.18443348</v>
      </c>
      <c r="F60" s="20" t="n">
        <v>6.1428815</v>
      </c>
      <c r="G60" s="18" t="n">
        <v>401.50961314</v>
      </c>
      <c r="H60" s="20" t="n">
        <v>6.12119379</v>
      </c>
      <c r="I60" s="18" t="s">
        <v>404</v>
      </c>
      <c r="J60" s="20" t="s">
        <v>404</v>
      </c>
      <c r="K60" s="18" t="s">
        <v>404</v>
      </c>
      <c r="L60" s="20" t="s">
        <v>404</v>
      </c>
      <c r="M60" s="18" t="s">
        <v>404</v>
      </c>
      <c r="N60" s="20" t="s">
        <v>404</v>
      </c>
      <c r="O60" s="18" t="s">
        <v>404</v>
      </c>
      <c r="P60" s="20" t="s">
        <v>404</v>
      </c>
      <c r="Q60" s="18" t="n">
        <v>370.32210428</v>
      </c>
      <c r="R60" s="20" t="n">
        <v>28.26068955</v>
      </c>
    </row>
    <row r="61" spans="1:18">
      <c r="A61" s="15" t="s">
        <v>458</v>
      </c>
      <c r="B61" s="17" t="n">
        <v>6525</v>
      </c>
      <c r="C61" s="18">
        <f>(0.0/B61*100)</f>
        <v/>
      </c>
      <c r="D61" s="19" t="n">
        <v>6525</v>
      </c>
      <c r="E61" s="18" t="n">
        <v>464.13215708</v>
      </c>
      <c r="F61" s="20" t="n">
        <v>5.65909142</v>
      </c>
      <c r="G61" s="18" t="n">
        <v>481.48947592</v>
      </c>
      <c r="H61" s="20" t="n">
        <v>2.88618259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543.96548654</v>
      </c>
      <c r="F62" s="20" t="n">
        <v>2.28779996</v>
      </c>
      <c r="G62" s="18" t="n">
        <v>543.7558289999999</v>
      </c>
      <c r="H62" s="20" t="n">
        <v>1.28614968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368.33760568</v>
      </c>
      <c r="F63" s="20" t="n">
        <v>2.25688731</v>
      </c>
      <c r="G63" s="18" t="n">
        <v>371.74486873</v>
      </c>
      <c r="H63" s="20" t="n">
        <v>2.18794591</v>
      </c>
      <c r="I63" s="18" t="s">
        <v>404</v>
      </c>
      <c r="J63" s="20" t="s">
        <v>404</v>
      </c>
      <c r="K63" s="18" t="s">
        <v>404</v>
      </c>
      <c r="L63" s="20" t="s">
        <v>404</v>
      </c>
      <c r="M63" s="18" t="s">
        <v>404</v>
      </c>
      <c r="N63" s="20" t="s">
        <v>404</v>
      </c>
      <c r="O63" s="18" t="s">
        <v>404</v>
      </c>
      <c r="P63" s="20" t="s">
        <v>404</v>
      </c>
      <c r="Q63" s="18" t="n">
        <v>391.44632</v>
      </c>
      <c r="R63" s="20" t="n">
        <v>8.3154623</v>
      </c>
    </row>
    <row r="64" spans="1:18">
      <c r="A64" s="15" t="s">
        <v>461</v>
      </c>
      <c r="B64" s="17" t="n">
        <v>3634</v>
      </c>
      <c r="C64" s="18">
        <f>(27.0/B64*100)</f>
        <v/>
      </c>
      <c r="D64" s="19" t="n">
        <v>3607</v>
      </c>
      <c r="E64" s="18" t="n">
        <v>476.23964397</v>
      </c>
      <c r="F64" s="20" t="n">
        <v>1.99753383</v>
      </c>
      <c r="G64" s="18" t="n">
        <v>487.55380894</v>
      </c>
      <c r="H64" s="20" t="n">
        <v>3.87331294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420.40997359</v>
      </c>
      <c r="F65" s="20" t="n">
        <v>3.37865063</v>
      </c>
      <c r="G65" s="18" t="n">
        <v>418.56858043</v>
      </c>
      <c r="H65" s="20" t="n">
        <v>5.37365677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410.35231926</v>
      </c>
      <c r="F66" s="20" t="n">
        <v>1.73882434</v>
      </c>
      <c r="G66" s="18" t="n">
        <v>434.52990324</v>
      </c>
      <c r="H66" s="20" t="n">
        <v>2.81547174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385.85697223</v>
      </c>
      <c r="F67" s="20" t="n">
        <v>3.66128483</v>
      </c>
      <c r="G67" s="18" t="n">
        <v>387.89011809</v>
      </c>
      <c r="H67" s="20" t="n">
        <v>4.64552752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397.56242907</v>
      </c>
      <c r="F68" s="20" t="n">
        <v>1.19853986</v>
      </c>
      <c r="G68" s="18" t="n">
        <v>416.6490694</v>
      </c>
      <c r="H68" s="20" t="n">
        <v>2.1663356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442.33259037</v>
      </c>
      <c r="F69" s="20" t="n">
        <v>6.3224361</v>
      </c>
      <c r="G69" s="18" t="n">
        <v>445.51804301</v>
      </c>
      <c r="H69" s="20" t="n">
        <v>5.6314476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482.72004221</v>
      </c>
      <c r="F70" s="20" t="n">
        <v>5.11274761</v>
      </c>
      <c r="G70" s="18" t="n">
        <v>501.70758653</v>
      </c>
      <c r="H70" s="20" t="n">
        <v>4.07522876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559.87186018</v>
      </c>
      <c r="F71" s="20" t="n">
        <v>1.5234481</v>
      </c>
      <c r="G71" s="18" t="n">
        <v>574.4348374800001</v>
      </c>
      <c r="H71" s="20" t="n">
        <v>2.81975662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537.3585246</v>
      </c>
      <c r="F72" s="20" t="n">
        <v>6.96890384</v>
      </c>
      <c r="G72" s="18" t="n">
        <v>544.04195275</v>
      </c>
      <c r="H72" s="20" t="n">
        <v>4.1708192</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400.14175055</v>
      </c>
      <c r="F73" s="20" t="n">
        <v>10.07244153</v>
      </c>
      <c r="G73" s="18" t="n">
        <v>418.20668674</v>
      </c>
      <c r="H73" s="20" t="n">
        <v>3.31476682</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403.6519365</v>
      </c>
      <c r="F74" s="20" t="n">
        <v>2.80321241</v>
      </c>
      <c r="G74" s="18" t="n">
        <v>422.05170013</v>
      </c>
      <c r="H74" s="20" t="n">
        <v>1.56244286</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367.31000437</v>
      </c>
      <c r="F75" s="20" t="n">
        <v>3.68010589</v>
      </c>
      <c r="G75" s="18" t="n">
        <v>383.17763287</v>
      </c>
      <c r="H75" s="20" t="n">
        <v>11.55259144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411.15344119</v>
      </c>
      <c r="F76" s="20" t="n">
        <v>3.0965392</v>
      </c>
      <c r="G76" s="18" t="n">
        <v>481.43259264</v>
      </c>
      <c r="H76" s="20" t="n">
        <v>5.49011327</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421.51300394</v>
      </c>
      <c r="F77" s="20" t="n">
        <v>2.63030226</v>
      </c>
      <c r="G77" s="18" t="n">
        <v>396.60261758</v>
      </c>
      <c r="H77" s="20" t="n">
        <v>7.7234246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496.19327274</v>
      </c>
      <c r="F78" s="20" t="n">
        <v>4.32648427</v>
      </c>
      <c r="G78" s="18" t="n">
        <v>447.06144313</v>
      </c>
      <c r="H78" s="20" t="n">
        <v>26.61563491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455.66757533</v>
      </c>
      <c r="F79" s="20" t="n">
        <v>7.66143508</v>
      </c>
      <c r="G79" s="18" t="n">
        <v>461.76454858</v>
      </c>
      <c r="H79" s="20" t="n">
        <v>13.99050418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460.12739927</v>
      </c>
      <c r="F80" s="20" t="n">
        <v>4.71642671</v>
      </c>
      <c r="G80" s="18" t="n">
        <v>457.95059607</v>
      </c>
      <c r="H80" s="20" t="n">
        <v>10.72505823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445.89047068</v>
      </c>
      <c r="F81" s="20" t="n">
        <v>3.58067878</v>
      </c>
      <c r="G81" s="18" t="n">
        <v>446.77972865</v>
      </c>
      <c r="H81" s="20" t="n">
        <v>8.35141552</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493.53650162</v>
      </c>
      <c r="F7" s="20" t="n">
        <v>1.8326155</v>
      </c>
      <c r="G7" s="18" t="n">
        <v>505.31397328</v>
      </c>
      <c r="H7" s="20" t="n">
        <v>5.22181169</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491.66368001</v>
      </c>
      <c r="F8" s="20" t="n">
        <v>4.30851019</v>
      </c>
      <c r="G8" s="18" t="n">
        <v>504.68989882</v>
      </c>
      <c r="H8" s="20" t="n">
        <v>6.16435594</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505.40885558</v>
      </c>
      <c r="F9" s="20" t="n">
        <v>3.29728402</v>
      </c>
      <c r="G9" s="18" t="n">
        <v>519.57010559</v>
      </c>
      <c r="H9" s="20" t="n">
        <v>6.78189991</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515.34391892</v>
      </c>
      <c r="F10" s="20" t="n">
        <v>2.60193195</v>
      </c>
      <c r="G10" s="18" t="n">
        <v>525.43163658</v>
      </c>
      <c r="H10" s="20" t="n">
        <v>6.66132652</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423.30062157</v>
      </c>
      <c r="F11" s="20" t="n">
        <v>4.08854118</v>
      </c>
      <c r="G11" s="18" t="n">
        <v>423.09976782</v>
      </c>
      <c r="H11" s="20" t="n">
        <v>5.59289072</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494.64577517</v>
      </c>
      <c r="F12" s="20" t="n">
        <v>2.64489765</v>
      </c>
      <c r="G12" s="18" t="n">
        <v>472.06998591</v>
      </c>
      <c r="H12" s="20" t="n">
        <v>9.098257050000001</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509.53534691</v>
      </c>
      <c r="F13" s="20" t="n">
        <v>3.6672584</v>
      </c>
      <c r="G13" s="18" t="n">
        <v>511.53202661</v>
      </c>
      <c r="H13" s="20" t="n">
        <v>3.52983063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519.93524882</v>
      </c>
      <c r="F14" s="20" t="n">
        <v>2.78421793</v>
      </c>
      <c r="G14" s="18" t="n">
        <v>519.01976909</v>
      </c>
      <c r="H14" s="20" t="n">
        <v>3.14284505</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509.41110241</v>
      </c>
      <c r="F15" s="20" t="n">
        <v>2.36941119</v>
      </c>
      <c r="G15" s="18" t="n">
        <v>534.97655791</v>
      </c>
      <c r="H15" s="20" t="n">
        <v>10.20542251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495.32590628</v>
      </c>
      <c r="F16" s="20" t="n">
        <v>2.77148144</v>
      </c>
      <c r="G16" s="18" t="n">
        <v>493.00677731</v>
      </c>
      <c r="H16" s="20" t="n">
        <v>11.43102568</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507.58299836</v>
      </c>
      <c r="F17" s="20" t="n">
        <v>4.58053423</v>
      </c>
      <c r="G17" s="18" t="n">
        <v>497.34496469</v>
      </c>
      <c r="H17" s="20" t="n">
        <v>6.67879059</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453.45028471</v>
      </c>
      <c r="F18" s="20" t="n">
        <v>3.76668726</v>
      </c>
      <c r="G18" s="18" t="n">
        <v>484.65931904</v>
      </c>
      <c r="H18" s="20" t="n">
        <v>6.70912071</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474.30534416</v>
      </c>
      <c r="F19" s="20" t="n">
        <v>5.51016764</v>
      </c>
      <c r="G19" s="18" t="n">
        <v>479.69178034</v>
      </c>
      <c r="H19" s="20" t="n">
        <v>4.5916576</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488.47439723</v>
      </c>
      <c r="F20" s="20" t="n">
        <v>1.99530744</v>
      </c>
      <c r="G20" s="18" t="n">
        <v>467.2553949</v>
      </c>
      <c r="H20" s="20" t="n">
        <v>16.17282906</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506.50132784</v>
      </c>
      <c r="F21" s="20" t="n">
        <v>5.58092416</v>
      </c>
      <c r="G21" s="18" t="n">
        <v>503.41291659</v>
      </c>
      <c r="H21" s="20" t="n">
        <v>3.01452718</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473.83007179</v>
      </c>
      <c r="F22" s="20" t="n">
        <v>4.66029074</v>
      </c>
      <c r="G22" s="18" t="n">
        <v>441.75324281</v>
      </c>
      <c r="H22" s="20" t="n">
        <v>14.48436427</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486.85602218</v>
      </c>
      <c r="F23" s="20" t="n">
        <v>5.06194769</v>
      </c>
      <c r="G23" s="18" t="n">
        <v>499.56651665</v>
      </c>
      <c r="H23" s="20" t="n">
        <v>6.61716922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533.80055111</v>
      </c>
      <c r="F24" s="20" t="n">
        <v>3.09854561</v>
      </c>
      <c r="G24" s="18" t="n">
        <v>509.90898588</v>
      </c>
      <c r="H24" s="20" t="n">
        <v>17.12790747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522.37910503</v>
      </c>
      <c r="F25" s="20" t="n">
        <v>4.44803739</v>
      </c>
      <c r="G25" s="18" t="n">
        <v>527.98841516</v>
      </c>
      <c r="H25" s="20" t="n">
        <v>7.26063331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481.1966316</v>
      </c>
      <c r="F26" s="20" t="n">
        <v>2.37277855</v>
      </c>
      <c r="G26" s="18" t="n">
        <v>484.99416798</v>
      </c>
      <c r="H26" s="20" t="n">
        <v>3.28251238</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478.83301313</v>
      </c>
      <c r="F27" s="20" t="n">
        <v>1.39201458</v>
      </c>
      <c r="G27" s="18" t="n">
        <v>502.01971381</v>
      </c>
      <c r="H27" s="20" t="n">
        <v>2.1857052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404.63933141</v>
      </c>
      <c r="F28" s="20" t="n">
        <v>2.44424706</v>
      </c>
      <c r="G28" s="18" t="n">
        <v>434.64235605</v>
      </c>
      <c r="H28" s="20" t="n">
        <v>9.96902564</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513.56227613</v>
      </c>
      <c r="F29" s="20" t="n">
        <v>5.29734905</v>
      </c>
      <c r="G29" s="18" t="n">
        <v>518.80715365</v>
      </c>
      <c r="H29" s="20" t="n">
        <v>11.63094808</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496.06108772</v>
      </c>
      <c r="F30" s="20" t="n">
        <v>3.03429807</v>
      </c>
      <c r="G30" s="18" t="n">
        <v>502.02727692</v>
      </c>
      <c r="H30" s="20" t="n">
        <v>7.14054177</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501.81279865</v>
      </c>
      <c r="F31" s="20" t="n">
        <v>2.17372209</v>
      </c>
      <c r="G31" s="18" t="n">
        <v>496.98427806</v>
      </c>
      <c r="H31" s="20" t="n">
        <v>12.79465981</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505.83962802</v>
      </c>
      <c r="F32" s="20" t="n">
        <v>2.62673889</v>
      </c>
      <c r="G32" s="18" t="n">
        <v>492.83668231</v>
      </c>
      <c r="H32" s="20" t="n">
        <v>6.14209201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489.61537424</v>
      </c>
      <c r="F33" s="20" t="n">
        <v>4.98580834</v>
      </c>
      <c r="G33" s="18" t="n">
        <v>492.31879038</v>
      </c>
      <c r="H33" s="20" t="n">
        <v>4.26787934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475.56884965</v>
      </c>
      <c r="F34" s="20" t="n">
        <v>2.76718493</v>
      </c>
      <c r="G34" s="18" t="n">
        <v>472.51448645</v>
      </c>
      <c r="H34" s="20" t="n">
        <v>12.99057654</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506.01414422</v>
      </c>
      <c r="F35" s="20" t="n">
        <v>1.73231801</v>
      </c>
      <c r="G35" s="18" t="n">
        <v>520.2102227399999</v>
      </c>
      <c r="H35" s="20" t="n">
        <v>1.81438298</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488.91525326</v>
      </c>
      <c r="F36" s="20" t="n">
        <v>2.69405918</v>
      </c>
      <c r="G36" s="18" t="n">
        <v>472.55811547</v>
      </c>
      <c r="H36" s="20" t="n">
        <v>5.89063446</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493.55967788</v>
      </c>
      <c r="F37" s="20" t="n">
        <v>3.17876186</v>
      </c>
      <c r="G37" s="18" t="n">
        <v>516.23787271</v>
      </c>
      <c r="H37" s="20" t="n">
        <v>12.98941216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523.9139377499999</v>
      </c>
      <c r="F38" s="20" t="n">
        <v>4.14789126</v>
      </c>
      <c r="G38" s="18" t="n">
        <v>513.08092889</v>
      </c>
      <c r="H38" s="20" t="n">
        <v>7.44025352</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420.25789956</v>
      </c>
      <c r="F39" s="20" t="n">
        <v>5.60926628</v>
      </c>
      <c r="G39" s="18" t="n">
        <v>420.8965178</v>
      </c>
      <c r="H39" s="20" t="n">
        <v>6.79622086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489.95884496</v>
      </c>
      <c r="F40" s="20" t="n">
        <v>4.21503504</v>
      </c>
      <c r="G40" s="18" t="n">
        <v>502.33977251</v>
      </c>
      <c r="H40" s="20" t="n">
        <v>6.43753246</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468.40313329</v>
      </c>
      <c r="F41" s="20" t="n">
        <v>3.65524479</v>
      </c>
      <c r="G41" s="18" t="n">
        <v>472.5973448</v>
      </c>
      <c r="H41" s="20" t="n">
        <v>5.82721459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413.05775472</v>
      </c>
      <c r="F44" s="20" t="n">
        <v>4.82062692</v>
      </c>
      <c r="G44" s="18" t="n">
        <v>413.18202225</v>
      </c>
      <c r="H44" s="20" t="n">
        <v>5.9598188</v>
      </c>
      <c r="I44" s="18" t="s">
        <v>404</v>
      </c>
      <c r="J44" s="20" t="s">
        <v>404</v>
      </c>
      <c r="K44" s="18" t="s">
        <v>404</v>
      </c>
      <c r="L44" s="20" t="s">
        <v>404</v>
      </c>
      <c r="M44" s="18" t="s">
        <v>404</v>
      </c>
      <c r="N44" s="20" t="s">
        <v>404</v>
      </c>
      <c r="O44" s="18" t="n">
        <v>332.67883284</v>
      </c>
      <c r="P44" s="20" t="n">
        <v>18.35699744</v>
      </c>
      <c r="Q44" s="18" t="n">
        <v>418.14996306</v>
      </c>
      <c r="R44" s="20" t="n">
        <v>10.24619542</v>
      </c>
    </row>
    <row r="45" spans="1:18">
      <c r="A45" s="15" t="s">
        <v>442</v>
      </c>
      <c r="B45" s="17" t="n">
        <v>5519</v>
      </c>
      <c r="C45" s="18">
        <f>(0.0/B45*100)</f>
        <v/>
      </c>
      <c r="D45" s="19" t="n">
        <v>5519</v>
      </c>
      <c r="E45" s="18" t="n">
        <v>361.28146855</v>
      </c>
      <c r="F45" s="20" t="n">
        <v>3.02708285</v>
      </c>
      <c r="G45" s="18" t="n">
        <v>330.54916312</v>
      </c>
      <c r="H45" s="20" t="n">
        <v>12.17037513</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372.51668463</v>
      </c>
      <c r="F46" s="20" t="n">
        <v>3.96421603</v>
      </c>
      <c r="G46" s="18" t="n">
        <v>400.7981626</v>
      </c>
      <c r="H46" s="20" t="n">
        <v>6.36423002</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440.27523938</v>
      </c>
      <c r="F47" s="20" t="n">
        <v>6.08443033</v>
      </c>
      <c r="G47" s="18" t="n">
        <v>441.9488831</v>
      </c>
      <c r="H47" s="20" t="n">
        <v>6.90724109</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517.64444088</v>
      </c>
      <c r="F48" s="20" t="n">
        <v>6.36348666</v>
      </c>
      <c r="G48" s="18" t="n">
        <v>564.31254248</v>
      </c>
      <c r="H48" s="20" t="n">
        <v>10.62893647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408.05934107</v>
      </c>
      <c r="F49" s="20" t="n">
        <v>3.39516669</v>
      </c>
      <c r="G49" s="18" t="n">
        <v>416.2846349</v>
      </c>
      <c r="H49" s="20" t="n">
        <v>9.777636169999999</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396.46978436</v>
      </c>
      <c r="F50" s="20" t="n">
        <v>3.63518814</v>
      </c>
      <c r="G50" s="18" t="n">
        <v>385.55455623</v>
      </c>
      <c r="H50" s="20" t="n">
        <v>4.02796523</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400.53146347</v>
      </c>
      <c r="F51" s="20" t="n">
        <v>2.41749575</v>
      </c>
      <c r="G51" s="18" t="n">
        <v>394.33867006</v>
      </c>
      <c r="H51" s="20" t="n">
        <v>12.36068255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465.16156058</v>
      </c>
      <c r="F52" s="20" t="n">
        <v>3.24587021</v>
      </c>
      <c r="G52" s="18" t="n">
        <v>451.79330171</v>
      </c>
      <c r="H52" s="20" t="n">
        <v>15.11691116</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432.93915416</v>
      </c>
      <c r="F53" s="20" t="n">
        <v>1.75026282</v>
      </c>
      <c r="G53" s="18" t="n">
        <v>481.44192059</v>
      </c>
      <c r="H53" s="20" t="n">
        <v>4.70755871</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325.74614771</v>
      </c>
      <c r="F54" s="20" t="n">
        <v>2.84877733</v>
      </c>
      <c r="G54" s="18" t="n">
        <v>351.21087768</v>
      </c>
      <c r="H54" s="20" t="n">
        <v>12.04514035</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401.43041115</v>
      </c>
      <c r="F55" s="20" t="n">
        <v>3.02963294</v>
      </c>
      <c r="G55" s="18" t="n">
        <v>412.14073219</v>
      </c>
      <c r="H55" s="20" t="n">
        <v>8.66596683</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549.94249899</v>
      </c>
      <c r="F56" s="20" t="n">
        <v>4.61935542</v>
      </c>
      <c r="G56" s="18" t="n">
        <v>543.73266003</v>
      </c>
      <c r="H56" s="20" t="n">
        <v>7.23498419</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384.45145014</v>
      </c>
      <c r="F57" s="20" t="n">
        <v>3.48964858</v>
      </c>
      <c r="G57" s="18" t="n">
        <v>400.58871875</v>
      </c>
      <c r="H57" s="20" t="n">
        <v>14.81991223</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377.87779869</v>
      </c>
      <c r="F58" s="20" t="n">
        <v>3.03615003</v>
      </c>
      <c r="G58" s="18" t="n">
        <v>401.4720772</v>
      </c>
      <c r="H58" s="20" t="n">
        <v>8.588069389999999</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357.86569277</v>
      </c>
      <c r="F59" s="20" t="n">
        <v>1.62445322</v>
      </c>
      <c r="G59" s="18" t="n">
        <v>382.74796066</v>
      </c>
      <c r="H59" s="20" t="n">
        <v>6.13045049</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383.83440111</v>
      </c>
      <c r="F60" s="20" t="n">
        <v>4.27424808</v>
      </c>
      <c r="G60" s="18" t="n">
        <v>426.14081401</v>
      </c>
      <c r="H60" s="20" t="n">
        <v>10.23884894</v>
      </c>
      <c r="I60" s="18" t="s">
        <v>404</v>
      </c>
      <c r="J60" s="20" t="s">
        <v>404</v>
      </c>
      <c r="K60" s="18" t="s">
        <v>404</v>
      </c>
      <c r="L60" s="20" t="s">
        <v>404</v>
      </c>
      <c r="M60" s="18" t="s">
        <v>404</v>
      </c>
      <c r="N60" s="20" t="s">
        <v>404</v>
      </c>
      <c r="O60" s="18" t="s">
        <v>404</v>
      </c>
      <c r="P60" s="20" t="s">
        <v>404</v>
      </c>
      <c r="Q60" s="18" t="n">
        <v>370.32210428</v>
      </c>
      <c r="R60" s="20" t="n">
        <v>28.26068955</v>
      </c>
    </row>
    <row r="61" spans="1:18">
      <c r="A61" s="15" t="s">
        <v>458</v>
      </c>
      <c r="B61" s="17" t="n">
        <v>6525</v>
      </c>
      <c r="C61" s="18">
        <f>(0.0/B61*100)</f>
        <v/>
      </c>
      <c r="D61" s="19" t="n">
        <v>6525</v>
      </c>
      <c r="E61" s="18" t="n">
        <v>478.18418885</v>
      </c>
      <c r="F61" s="20" t="n">
        <v>3.77934661</v>
      </c>
      <c r="G61" s="18" t="n">
        <v>478.62540742</v>
      </c>
      <c r="H61" s="20" t="n">
        <v>3.89254401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546.08732013</v>
      </c>
      <c r="F62" s="20" t="n">
        <v>1.55228417</v>
      </c>
      <c r="G62" s="18" t="n">
        <v>539.80223689</v>
      </c>
      <c r="H62" s="20" t="n">
        <v>2.13550862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365.34683762</v>
      </c>
      <c r="F63" s="20" t="n">
        <v>1.96882706</v>
      </c>
      <c r="G63" s="18" t="n">
        <v>377.88649676</v>
      </c>
      <c r="H63" s="20" t="n">
        <v>2.40811238</v>
      </c>
      <c r="I63" s="18" t="s">
        <v>404</v>
      </c>
      <c r="J63" s="20" t="s">
        <v>404</v>
      </c>
      <c r="K63" s="18" t="s">
        <v>404</v>
      </c>
      <c r="L63" s="20" t="s">
        <v>404</v>
      </c>
      <c r="M63" s="18" t="s">
        <v>404</v>
      </c>
      <c r="N63" s="20" t="s">
        <v>404</v>
      </c>
      <c r="O63" s="18" t="s">
        <v>404</v>
      </c>
      <c r="P63" s="20" t="s">
        <v>404</v>
      </c>
      <c r="Q63" s="18" t="n">
        <v>391.44632</v>
      </c>
      <c r="R63" s="20" t="n">
        <v>8.3154623</v>
      </c>
    </row>
    <row r="64" spans="1:18">
      <c r="A64" s="15" t="s">
        <v>461</v>
      </c>
      <c r="B64" s="17" t="n">
        <v>3634</v>
      </c>
      <c r="C64" s="18">
        <f>(27.0/B64*100)</f>
        <v/>
      </c>
      <c r="D64" s="19" t="n">
        <v>3607</v>
      </c>
      <c r="E64" s="18" t="n">
        <v>473.16515485</v>
      </c>
      <c r="F64" s="20" t="n">
        <v>1.83871799</v>
      </c>
      <c r="G64" s="18" t="n">
        <v>520.14197327</v>
      </c>
      <c r="H64" s="20" t="n">
        <v>5.18285346</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416.24776077</v>
      </c>
      <c r="F65" s="20" t="n">
        <v>4.0989525</v>
      </c>
      <c r="G65" s="18" t="n">
        <v>422.39389453</v>
      </c>
      <c r="H65" s="20" t="n">
        <v>3.72346463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410.37027367</v>
      </c>
      <c r="F66" s="20" t="n">
        <v>1.75551569</v>
      </c>
      <c r="G66" s="18" t="n">
        <v>430.47751294</v>
      </c>
      <c r="H66" s="20" t="n">
        <v>2.49683153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384.60644508</v>
      </c>
      <c r="F67" s="20" t="n">
        <v>3.1055092</v>
      </c>
      <c r="G67" s="18" t="n">
        <v>397.6190373</v>
      </c>
      <c r="H67" s="20" t="n">
        <v>8.28747042</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393.41334392</v>
      </c>
      <c r="F68" s="20" t="n">
        <v>1.35486222</v>
      </c>
      <c r="G68" s="18" t="n">
        <v>431.50949437</v>
      </c>
      <c r="H68" s="20" t="n">
        <v>2.23494287</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444.31824126</v>
      </c>
      <c r="F69" s="20" t="n">
        <v>5.69805471</v>
      </c>
      <c r="G69" s="18" t="n">
        <v>443.68751323</v>
      </c>
      <c r="H69" s="20" t="n">
        <v>5.66199308</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500.14342323</v>
      </c>
      <c r="F70" s="20" t="n">
        <v>4.34549317</v>
      </c>
      <c r="G70" s="18" t="n">
        <v>490.22958029</v>
      </c>
      <c r="H70" s="20" t="n">
        <v>3.90507425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580.91136592</v>
      </c>
      <c r="F71" s="20" t="n">
        <v>3.70270177</v>
      </c>
      <c r="G71" s="18" t="n">
        <v>560.3820142</v>
      </c>
      <c r="H71" s="20" t="n">
        <v>1.78475749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543.66424862</v>
      </c>
      <c r="F72" s="20" t="n">
        <v>4.60937439</v>
      </c>
      <c r="G72" s="18" t="n">
        <v>540.09820819</v>
      </c>
      <c r="H72" s="20" t="n">
        <v>6.04212003</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414.47062968</v>
      </c>
      <c r="F73" s="20" t="n">
        <v>3.77699125</v>
      </c>
      <c r="G73" s="18" t="n">
        <v>416.73955089</v>
      </c>
      <c r="H73" s="20" t="n">
        <v>5.36108398</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411.00781162</v>
      </c>
      <c r="F74" s="20" t="n">
        <v>1.36980827</v>
      </c>
      <c r="G74" s="18" t="n">
        <v>438.02707404</v>
      </c>
      <c r="H74" s="20" t="n">
        <v>4.1023923</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367.77607632</v>
      </c>
      <c r="F75" s="20" t="n">
        <v>3.6029742</v>
      </c>
      <c r="G75" s="18" t="n">
        <v>367.53077047</v>
      </c>
      <c r="H75" s="20" t="n">
        <v>13.70052958</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416.40600625</v>
      </c>
      <c r="F76" s="20" t="n">
        <v>2.98584614</v>
      </c>
      <c r="G76" s="18" t="n">
        <v>479.87823105</v>
      </c>
      <c r="H76" s="20" t="n">
        <v>5.731844</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408.06576133</v>
      </c>
      <c r="F77" s="20" t="n">
        <v>2.66629729</v>
      </c>
      <c r="G77" s="18" t="n">
        <v>446.51127291</v>
      </c>
      <c r="H77" s="20" t="n">
        <v>6.06042902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493.57060863</v>
      </c>
      <c r="F78" s="20" t="n">
        <v>4.79533927</v>
      </c>
      <c r="G78" s="18" t="n">
        <v>498.93862257</v>
      </c>
      <c r="H78" s="20" t="n">
        <v>11.37737699</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454.03426142</v>
      </c>
      <c r="F79" s="20" t="n">
        <v>9.406823019999999</v>
      </c>
      <c r="G79" s="18" t="n">
        <v>463.81731571</v>
      </c>
      <c r="H79" s="20" t="n">
        <v>11.38619235</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463.19492503</v>
      </c>
      <c r="F80" s="20" t="n">
        <v>6.03309062</v>
      </c>
      <c r="G80" s="18" t="n">
        <v>456.8579294</v>
      </c>
      <c r="H80" s="20" t="n">
        <v>5.88997187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446.45342331</v>
      </c>
      <c r="F81" s="20" t="n">
        <v>3.56644735</v>
      </c>
      <c r="G81" s="18" t="n">
        <v>443.68118781</v>
      </c>
      <c r="H81" s="20" t="n">
        <v>9.78621356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495.72195741</v>
      </c>
      <c r="F7" s="20" t="n">
        <v>2.02705847</v>
      </c>
      <c r="G7" s="18" t="n">
        <v>489.38747269</v>
      </c>
      <c r="H7" s="20" t="n">
        <v>4.92520514</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500.87491886</v>
      </c>
      <c r="F8" s="20" t="n">
        <v>3.73306618</v>
      </c>
      <c r="G8" s="18" t="n">
        <v>484.13636393</v>
      </c>
      <c r="H8" s="20" t="n">
        <v>7.56390855</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514.6340717099999</v>
      </c>
      <c r="F9" s="20" t="n">
        <v>2.78841985</v>
      </c>
      <c r="G9" s="18" t="n">
        <v>493.89830401</v>
      </c>
      <c r="H9" s="20" t="n">
        <v>7.30697383</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519.78792846</v>
      </c>
      <c r="F10" s="20" t="n">
        <v>3.20157643</v>
      </c>
      <c r="G10" s="18" t="n">
        <v>508.06340622</v>
      </c>
      <c r="H10" s="20" t="n">
        <v>4.4724071</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426.72782704</v>
      </c>
      <c r="F11" s="20" t="n">
        <v>3.16175633</v>
      </c>
      <c r="G11" s="18" t="n">
        <v>394.80162142</v>
      </c>
      <c r="H11" s="20" t="n">
        <v>11.19141049</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492.63496139</v>
      </c>
      <c r="F12" s="20" t="n">
        <v>2.42571544</v>
      </c>
      <c r="G12" s="18" t="n">
        <v>450.69020079</v>
      </c>
      <c r="H12" s="20" t="n">
        <v>42.43123166</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512.08724963</v>
      </c>
      <c r="F13" s="20" t="n">
        <v>2.78763385</v>
      </c>
      <c r="G13" s="18" t="n">
        <v>503.97680306</v>
      </c>
      <c r="H13" s="20" t="n">
        <v>5.44806983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519.60937906</v>
      </c>
      <c r="F14" s="20" t="n">
        <v>2.05600553</v>
      </c>
      <c r="G14" s="18" t="n">
        <v>517.2310753199999</v>
      </c>
      <c r="H14" s="20" t="n">
        <v>6.57491918</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515.69880698</v>
      </c>
      <c r="F15" s="20" t="n">
        <v>2.75068092</v>
      </c>
      <c r="G15" s="18" t="n">
        <v>501.46171434</v>
      </c>
      <c r="H15" s="20" t="n">
        <v>3.99912525</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488.30273256</v>
      </c>
      <c r="F16" s="20" t="n">
        <v>3.41474117</v>
      </c>
      <c r="G16" s="18" t="n">
        <v>515.89629724</v>
      </c>
      <c r="H16" s="20" t="n">
        <v>7.59364327</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(1494.0/B17*100)</f>
        <v/>
      </c>
      <c r="D17" s="19" t="n">
        <v>5010</v>
      </c>
      <c r="E17" s="18" t="n">
        <v>502.9101638</v>
      </c>
      <c r="F17" s="20" t="n">
        <v>3.91361436</v>
      </c>
      <c r="G17" s="18" t="n">
        <v>511.55167844</v>
      </c>
      <c r="H17" s="20" t="n">
        <v>9.66547914</v>
      </c>
      <c r="I17" s="18" t="s">
        <v>404</v>
      </c>
      <c r="J17" s="20" t="s">
        <v>404</v>
      </c>
      <c r="K17" s="18" t="s">
        <v>404</v>
      </c>
      <c r="L17" s="20" t="s">
        <v>404</v>
      </c>
      <c r="M17" s="18" t="s">
        <v>404</v>
      </c>
      <c r="N17" s="20" t="s">
        <v>404</v>
      </c>
      <c r="O17" s="18" t="s">
        <v>404</v>
      </c>
      <c r="P17" s="20" t="s">
        <v>404</v>
      </c>
      <c r="Q17" s="18" t="s">
        <v>404</v>
      </c>
      <c r="R17" s="20" t="s">
        <v>404</v>
      </c>
    </row>
    <row r="18" spans="1:18">
      <c r="A18" s="15" t="s">
        <v>415</v>
      </c>
      <c r="B18" s="17" t="n">
        <v>5532</v>
      </c>
      <c r="C18" s="18">
        <f>(0.0/B18*100)</f>
        <v/>
      </c>
      <c r="D18" s="19" t="n">
        <v>5532</v>
      </c>
      <c r="E18" s="18" t="n">
        <v>453.62985087</v>
      </c>
      <c r="F18" s="20" t="n">
        <v>3.75358545</v>
      </c>
      <c r="G18" s="18" t="s">
        <v>404</v>
      </c>
      <c r="H18" s="20" t="s">
        <v>404</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477.82376839</v>
      </c>
      <c r="F19" s="20" t="n">
        <v>3.18320873</v>
      </c>
      <c r="G19" s="18" t="n">
        <v>470.63145345</v>
      </c>
      <c r="H19" s="20" t="n">
        <v>15.14676208</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488.94551927</v>
      </c>
      <c r="F20" s="20" t="n">
        <v>2.05860193</v>
      </c>
      <c r="G20" s="18" t="n">
        <v>479.75981577</v>
      </c>
      <c r="H20" s="20" t="n">
        <v>6.26084284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507.1188393</v>
      </c>
      <c r="F21" s="20" t="n">
        <v>2.07694132</v>
      </c>
      <c r="G21" s="18" t="n">
        <v>470.26573774</v>
      </c>
      <c r="H21" s="20" t="n">
        <v>14.99849527</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470.39303746</v>
      </c>
      <c r="F22" s="20" t="n">
        <v>4.35262067</v>
      </c>
      <c r="G22" s="18" t="n">
        <v>464.63102482</v>
      </c>
      <c r="H22" s="20" t="n">
        <v>15.33902168</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490.84028844</v>
      </c>
      <c r="F23" s="20" t="n">
        <v>3.7276147</v>
      </c>
      <c r="G23" s="18" t="n">
        <v>501.28350715</v>
      </c>
      <c r="H23" s="20" t="n">
        <v>9.276431519999999</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532.52901264</v>
      </c>
      <c r="F24" s="20" t="n">
        <v>3.36968315</v>
      </c>
      <c r="G24" s="18" t="n">
        <v>531.4765776</v>
      </c>
      <c r="H24" s="20" t="n">
        <v>12.15410808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523.74059081</v>
      </c>
      <c r="F25" s="20" t="n">
        <v>3.81627681</v>
      </c>
      <c r="G25" s="18" t="n">
        <v>525.9599322399999</v>
      </c>
      <c r="H25" s="20" t="n">
        <v>10.93920944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482.13804647</v>
      </c>
      <c r="F26" s="20" t="n">
        <v>2.02817955</v>
      </c>
      <c r="G26" s="18" t="n">
        <v>485.52894916</v>
      </c>
      <c r="H26" s="20" t="n">
        <v>5.72306111</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488.68234385</v>
      </c>
      <c r="F27" s="20" t="n">
        <v>1.28063486</v>
      </c>
      <c r="G27" s="18" t="n">
        <v>437.31006253</v>
      </c>
      <c r="H27" s="20" t="n">
        <v>4.46938279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408.66086719</v>
      </c>
      <c r="F28" s="20" t="n">
        <v>2.84764247</v>
      </c>
      <c r="G28" s="18" t="n">
        <v>406.66786067</v>
      </c>
      <c r="H28" s="20" t="n">
        <v>4.00820847</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514.55937293</v>
      </c>
      <c r="F29" s="20" t="n">
        <v>4.2274325</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n">
        <v>495.22325646</v>
      </c>
      <c r="N30" s="20" t="n">
        <v>2.26537897</v>
      </c>
      <c r="O30" s="18" t="s">
        <v>404</v>
      </c>
      <c r="P30" s="20" t="s">
        <v>404</v>
      </c>
      <c r="Q30" s="18" t="s">
        <v>404</v>
      </c>
      <c r="R30" s="20" t="s">
        <v>404</v>
      </c>
    </row>
    <row r="31" spans="1:18">
      <c r="A31" s="15" t="s">
        <v>428</v>
      </c>
      <c r="B31" s="17" t="n">
        <v>5456</v>
      </c>
      <c r="C31" s="18">
        <f>(808.0/B31*100)</f>
        <v/>
      </c>
      <c r="D31" s="19" t="n">
        <v>4648</v>
      </c>
      <c r="E31" s="18" t="n">
        <v>500.59578755</v>
      </c>
      <c r="F31" s="20" t="n">
        <v>2.32777197</v>
      </c>
      <c r="G31" s="18" t="n">
        <v>506.73592914</v>
      </c>
      <c r="H31" s="20" t="n">
        <v>5.4113602</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506.71453856</v>
      </c>
      <c r="F32" s="20" t="n">
        <v>2.54190042</v>
      </c>
      <c r="G32" s="18" t="n">
        <v>490.54733276</v>
      </c>
      <c r="H32" s="20" t="n">
        <v>4.94103337</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490.85199538</v>
      </c>
      <c r="F33" s="20" t="n">
        <v>3.5896124</v>
      </c>
      <c r="G33" s="18" t="n">
        <v>491.746732</v>
      </c>
      <c r="H33" s="20" t="n">
        <v>3.9674894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474.21809296</v>
      </c>
      <c r="F34" s="20" t="n">
        <v>2.7582686</v>
      </c>
      <c r="G34" s="18" t="n">
        <v>545.2566007299999</v>
      </c>
      <c r="H34" s="20" t="n">
        <v>11.68786489</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512.50352572</v>
      </c>
      <c r="F35" s="20" t="n">
        <v>1.4794309</v>
      </c>
      <c r="G35" s="18" t="n">
        <v>505.87388698</v>
      </c>
      <c r="H35" s="20" t="n">
        <v>3.79487053</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486.14765222</v>
      </c>
      <c r="F36" s="20" t="n">
        <v>3.88124126</v>
      </c>
      <c r="G36" s="18" t="n">
        <v>485.69615229</v>
      </c>
      <c r="H36" s="20" t="n">
        <v>2.82156874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493.44411722</v>
      </c>
      <c r="F37" s="20" t="n">
        <v>3.21041013</v>
      </c>
      <c r="G37" s="18" t="n">
        <v>498.71979348</v>
      </c>
      <c r="H37" s="20" t="n">
        <v>13.15838345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526.22600771</v>
      </c>
      <c r="F38" s="20" t="n">
        <v>6.21341952</v>
      </c>
      <c r="G38" s="18" t="n">
        <v>518.56057965</v>
      </c>
      <c r="H38" s="20" t="n">
        <v>4.01030131</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420.94666364</v>
      </c>
      <c r="F39" s="20" t="n">
        <v>4.24085326</v>
      </c>
      <c r="G39" s="18" t="n">
        <v>403.1523598</v>
      </c>
      <c r="H39" s="20" t="n">
        <v>10.28498021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493.7218868</v>
      </c>
      <c r="F40" s="20" t="n">
        <v>3.19754513</v>
      </c>
      <c r="G40" s="18" t="n">
        <v>488.68599078</v>
      </c>
      <c r="H40" s="20" t="n">
        <v>5.48003353</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476.58515147</v>
      </c>
      <c r="F41" s="20" t="n">
        <v>4.96101373</v>
      </c>
      <c r="G41" s="18" t="n">
        <v>463.55418435</v>
      </c>
      <c r="H41" s="20" t="n">
        <v>4.20667825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414.71575986</v>
      </c>
      <c r="F44" s="20" t="n">
        <v>3.96585637</v>
      </c>
      <c r="G44" s="18" t="n">
        <v>404.65426164</v>
      </c>
      <c r="H44" s="20" t="n">
        <v>6.30662724</v>
      </c>
      <c r="I44" s="18" t="s">
        <v>404</v>
      </c>
      <c r="J44" s="20" t="s">
        <v>404</v>
      </c>
      <c r="K44" s="18" t="s">
        <v>404</v>
      </c>
      <c r="L44" s="20" t="s">
        <v>404</v>
      </c>
      <c r="M44" s="18" t="s">
        <v>404</v>
      </c>
      <c r="N44" s="20" t="s">
        <v>404</v>
      </c>
      <c r="O44" s="18" t="n">
        <v>332.67883284</v>
      </c>
      <c r="P44" s="20" t="n">
        <v>18.35699744</v>
      </c>
      <c r="Q44" s="18" t="n">
        <v>418.14996306</v>
      </c>
      <c r="R44" s="20" t="n">
        <v>10.24619542</v>
      </c>
    </row>
    <row r="45" spans="1:18">
      <c r="A45" s="15" t="s">
        <v>442</v>
      </c>
      <c r="B45" s="17" t="n">
        <v>5519</v>
      </c>
      <c r="C45" s="18">
        <f>(0.0/B45*100)</f>
        <v/>
      </c>
      <c r="D45" s="19" t="n">
        <v>5519</v>
      </c>
      <c r="E45" s="18" t="n">
        <v>359.7414909</v>
      </c>
      <c r="F45" s="20" t="n">
        <v>2.9996829</v>
      </c>
      <c r="G45" s="18" t="n">
        <v>356.10530581</v>
      </c>
      <c r="H45" s="20" t="n">
        <v>8.05149832</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401.70015907</v>
      </c>
      <c r="F46" s="20" t="n">
        <v>5.85407005</v>
      </c>
      <c r="G46" s="18" t="n">
        <v>367.77284015</v>
      </c>
      <c r="H46" s="20" t="n">
        <v>3.61936461</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443.8175284</v>
      </c>
      <c r="F47" s="20" t="n">
        <v>4.05578864</v>
      </c>
      <c r="G47" s="18" t="n">
        <v>398.28368636</v>
      </c>
      <c r="H47" s="20" t="n">
        <v>20.94986808</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541.5700034499999</v>
      </c>
      <c r="F48" s="20" t="n">
        <v>19.34742689</v>
      </c>
      <c r="G48" s="18" t="n">
        <v>529.21395804</v>
      </c>
      <c r="H48" s="20" t="n">
        <v>5.08005424</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414.99949316</v>
      </c>
      <c r="F49" s="20" t="n">
        <v>8.66745658</v>
      </c>
      <c r="G49" s="18" t="n">
        <v>407.86689241</v>
      </c>
      <c r="H49" s="20" t="n">
        <v>3.49957598</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393.43140371</v>
      </c>
      <c r="F50" s="20" t="n">
        <v>2.67455191</v>
      </c>
      <c r="G50" s="18" t="n">
        <v>384.71374053</v>
      </c>
      <c r="H50" s="20" t="n">
        <v>7.5725907</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400.42381666</v>
      </c>
      <c r="F51" s="20" t="n">
        <v>2.48022558</v>
      </c>
      <c r="G51" s="18" t="n">
        <v>390.9348277</v>
      </c>
      <c r="H51" s="20" t="n">
        <v>22.16086388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464.67418667</v>
      </c>
      <c r="F52" s="20" t="n">
        <v>2.82137659</v>
      </c>
      <c r="G52" s="18" t="n">
        <v>436.61713247</v>
      </c>
      <c r="H52" s="20" t="n">
        <v>14.63937998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s">
        <v>404</v>
      </c>
      <c r="F53" s="20" t="s">
        <v>404</v>
      </c>
      <c r="G53" s="18" t="s">
        <v>404</v>
      </c>
      <c r="H53" s="20" t="s">
        <v>404</v>
      </c>
      <c r="I53" s="18" t="s">
        <v>404</v>
      </c>
      <c r="J53" s="20" t="s">
        <v>404</v>
      </c>
      <c r="K53" s="18" t="s">
        <v>404</v>
      </c>
      <c r="L53" s="20" t="s">
        <v>404</v>
      </c>
      <c r="M53" s="18" t="n">
        <v>437.12852379</v>
      </c>
      <c r="N53" s="20" t="n">
        <v>1.71824983</v>
      </c>
      <c r="O53" s="18" t="s">
        <v>404</v>
      </c>
      <c r="P53" s="20" t="s">
        <v>404</v>
      </c>
      <c r="Q53" s="18" t="s">
        <v>404</v>
      </c>
      <c r="R53" s="20" t="s">
        <v>404</v>
      </c>
    </row>
    <row r="54" spans="1:18">
      <c r="A54" s="15" t="s">
        <v>451</v>
      </c>
      <c r="B54" s="17" t="n">
        <v>4740</v>
      </c>
      <c r="C54" s="18">
        <f>(262.0/B54*100)</f>
        <v/>
      </c>
      <c r="D54" s="19" t="n">
        <v>4478</v>
      </c>
      <c r="E54" s="18" t="n">
        <v>327.6650114</v>
      </c>
      <c r="F54" s="20" t="n">
        <v>2.83442586</v>
      </c>
      <c r="G54" s="18" t="s">
        <v>404</v>
      </c>
      <c r="H54" s="20" t="s">
        <v>404</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403.92623009</v>
      </c>
      <c r="F55" s="20" t="n">
        <v>2.82961981</v>
      </c>
      <c r="G55" s="18" t="n">
        <v>375.84421981</v>
      </c>
      <c r="H55" s="20" t="n">
        <v>18.44934439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s">
        <v>404</v>
      </c>
      <c r="F56" s="20" t="s">
        <v>404</v>
      </c>
      <c r="G56" s="18" t="s">
        <v>404</v>
      </c>
      <c r="H56" s="20" t="s">
        <v>404</v>
      </c>
      <c r="I56" s="18" t="s">
        <v>404</v>
      </c>
      <c r="J56" s="20" t="s">
        <v>404</v>
      </c>
      <c r="K56" s="18" t="s">
        <v>404</v>
      </c>
      <c r="L56" s="20" t="s">
        <v>404</v>
      </c>
      <c r="M56" s="18" t="n">
        <v>547.93104937</v>
      </c>
      <c r="N56" s="20" t="n">
        <v>2.98001194</v>
      </c>
      <c r="O56" s="18" t="s">
        <v>404</v>
      </c>
      <c r="P56" s="20" t="s">
        <v>404</v>
      </c>
      <c r="Q56" s="18" t="s">
        <v>404</v>
      </c>
      <c r="R56" s="20" t="s">
        <v>404</v>
      </c>
    </row>
    <row r="57" spans="1:18">
      <c r="A57" s="15" t="s">
        <v>454</v>
      </c>
      <c r="B57" s="17" t="n">
        <v>6513</v>
      </c>
      <c r="C57" s="18">
        <f>(0.0/B57*100)</f>
        <v/>
      </c>
      <c r="D57" s="19" t="n">
        <v>6513</v>
      </c>
      <c r="E57" s="18" t="n">
        <v>385.16289429</v>
      </c>
      <c r="F57" s="20" t="n">
        <v>3.82078335</v>
      </c>
      <c r="G57" s="18" t="n">
        <v>389.73585639</v>
      </c>
      <c r="H57" s="20" t="n">
        <v>6.45642262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379.19821084</v>
      </c>
      <c r="F58" s="20" t="n">
        <v>2.87526297</v>
      </c>
      <c r="G58" s="18" t="n">
        <v>390.55979745</v>
      </c>
      <c r="H58" s="20" t="n">
        <v>9.647883070000001</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363.85845669</v>
      </c>
      <c r="F59" s="20" t="n">
        <v>2.15240674</v>
      </c>
      <c r="G59" s="18" t="n">
        <v>357.9119648</v>
      </c>
      <c r="H59" s="20" t="n">
        <v>2.41329781</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397.18283679</v>
      </c>
      <c r="F60" s="20" t="n">
        <v>3.98747068</v>
      </c>
      <c r="G60" s="18" t="n">
        <v>393.22162837</v>
      </c>
      <c r="H60" s="20" t="n">
        <v>14.88324399</v>
      </c>
      <c r="I60" s="18" t="s">
        <v>404</v>
      </c>
      <c r="J60" s="20" t="s">
        <v>404</v>
      </c>
      <c r="K60" s="18" t="s">
        <v>404</v>
      </c>
      <c r="L60" s="20" t="s">
        <v>404</v>
      </c>
      <c r="M60" s="18" t="s">
        <v>404</v>
      </c>
      <c r="N60" s="20" t="s">
        <v>404</v>
      </c>
      <c r="O60" s="18" t="s">
        <v>404</v>
      </c>
      <c r="P60" s="20" t="s">
        <v>404</v>
      </c>
      <c r="Q60" s="18" t="n">
        <v>370.32210428</v>
      </c>
      <c r="R60" s="20" t="n">
        <v>28.26068955</v>
      </c>
    </row>
    <row r="61" spans="1:18">
      <c r="A61" s="15" t="s">
        <v>458</v>
      </c>
      <c r="B61" s="17" t="n">
        <v>6525</v>
      </c>
      <c r="C61" s="18">
        <f>(0.0/B61*100)</f>
        <v/>
      </c>
      <c r="D61" s="19" t="n">
        <v>6525</v>
      </c>
      <c r="E61" s="18" t="n">
        <v>479.37675477</v>
      </c>
      <c r="F61" s="20" t="n">
        <v>2.35068493</v>
      </c>
      <c r="G61" s="18" t="n">
        <v>434.85346722</v>
      </c>
      <c r="H61" s="20" t="n">
        <v>9.23437309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543.5053050400001</v>
      </c>
      <c r="F62" s="20" t="n">
        <v>1.58304483</v>
      </c>
      <c r="G62" s="18" t="n">
        <v>544.51062424</v>
      </c>
      <c r="H62" s="20" t="n">
        <v>1.91543889</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366.43853529</v>
      </c>
      <c r="F63" s="20" t="n">
        <v>1.86656731</v>
      </c>
      <c r="G63" s="18" t="n">
        <v>378.42640554</v>
      </c>
      <c r="H63" s="20" t="n">
        <v>2.86280915</v>
      </c>
      <c r="I63" s="18" t="s">
        <v>404</v>
      </c>
      <c r="J63" s="20" t="s">
        <v>404</v>
      </c>
      <c r="K63" s="18" t="s">
        <v>404</v>
      </c>
      <c r="L63" s="20" t="s">
        <v>404</v>
      </c>
      <c r="M63" s="18" t="s">
        <v>404</v>
      </c>
      <c r="N63" s="20" t="s">
        <v>404</v>
      </c>
      <c r="O63" s="18" t="s">
        <v>404</v>
      </c>
      <c r="P63" s="20" t="s">
        <v>404</v>
      </c>
      <c r="Q63" s="18" t="n">
        <v>391.44632</v>
      </c>
      <c r="R63" s="20" t="n">
        <v>8.3154623</v>
      </c>
    </row>
    <row r="64" spans="1:18">
      <c r="A64" s="15" t="s">
        <v>461</v>
      </c>
      <c r="B64" s="17" t="n">
        <v>3634</v>
      </c>
      <c r="C64" s="18">
        <f>(27.0/B64*100)</f>
        <v/>
      </c>
      <c r="D64" s="19" t="n">
        <v>3607</v>
      </c>
      <c r="E64" s="18" t="n">
        <v>473.82835118</v>
      </c>
      <c r="F64" s="20" t="n">
        <v>1.86756303</v>
      </c>
      <c r="G64" s="18" t="n">
        <v>521.26012678</v>
      </c>
      <c r="H64" s="20" t="n">
        <v>5.6236768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420.36964143</v>
      </c>
      <c r="F65" s="20" t="n">
        <v>2.69719658</v>
      </c>
      <c r="G65" s="18" t="n">
        <v>415.68940585</v>
      </c>
      <c r="H65" s="20" t="n">
        <v>7.64787051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419.01643302</v>
      </c>
      <c r="F66" s="20" t="n">
        <v>1.45761326</v>
      </c>
      <c r="G66" s="18" t="n">
        <v>368.15585459</v>
      </c>
      <c r="H66" s="20" t="n">
        <v>9.46245137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388.90983064</v>
      </c>
      <c r="F67" s="20" t="n">
        <v>3.02212398</v>
      </c>
      <c r="G67" s="18" t="n">
        <v>376.27521976</v>
      </c>
      <c r="H67" s="20" t="n">
        <v>6.49146497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407.37033499</v>
      </c>
      <c r="F68" s="20" t="n">
        <v>1.49953179</v>
      </c>
      <c r="G68" s="18" t="n">
        <v>377.31918541</v>
      </c>
      <c r="H68" s="20" t="n">
        <v>2.20537243</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446.55662107</v>
      </c>
      <c r="F69" s="20" t="n">
        <v>4.97054786</v>
      </c>
      <c r="G69" s="18" t="n">
        <v>438.86354656</v>
      </c>
      <c r="H69" s="20" t="n">
        <v>6.44293821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493.76667981</v>
      </c>
      <c r="F70" s="20" t="n">
        <v>3.20278478</v>
      </c>
      <c r="G70" s="18" t="n">
        <v>495.27493899</v>
      </c>
      <c r="H70" s="20" t="n">
        <v>6.94210056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s">
        <v>404</v>
      </c>
      <c r="F71" s="20" t="s">
        <v>404</v>
      </c>
      <c r="G71" s="18" t="s">
        <v>404</v>
      </c>
      <c r="H71" s="20" t="s">
        <v>404</v>
      </c>
      <c r="I71" s="18" t="s">
        <v>404</v>
      </c>
      <c r="J71" s="20" t="s">
        <v>404</v>
      </c>
      <c r="K71" s="18" t="s">
        <v>404</v>
      </c>
      <c r="L71" s="20" t="s">
        <v>404</v>
      </c>
      <c r="M71" s="18" t="n">
        <v>564.18967857</v>
      </c>
      <c r="N71" s="20" t="n">
        <v>1.4662683</v>
      </c>
      <c r="O71" s="18" t="s">
        <v>404</v>
      </c>
      <c r="P71" s="20" t="s">
        <v>404</v>
      </c>
      <c r="Q71" s="18" t="s">
        <v>404</v>
      </c>
      <c r="R71" s="20" t="s">
        <v>404</v>
      </c>
    </row>
    <row r="72" spans="1:18">
      <c r="A72" s="15" t="s">
        <v>469</v>
      </c>
      <c r="B72" s="17" t="n">
        <v>7708</v>
      </c>
      <c r="C72" s="18">
        <f>(0.0/B72*100)</f>
        <v/>
      </c>
      <c r="D72" s="19" t="n">
        <v>7708</v>
      </c>
      <c r="E72" s="18" t="n">
        <v>542.40659514</v>
      </c>
      <c r="F72" s="20" t="n">
        <v>3.33383486</v>
      </c>
      <c r="G72" s="18" t="n">
        <v>541.47562992</v>
      </c>
      <c r="H72" s="20" t="n">
        <v>8.47832017</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415.24803144</v>
      </c>
      <c r="F73" s="20" t="n">
        <v>3.18014354</v>
      </c>
      <c r="G73" s="18" t="n">
        <v>418.57065745</v>
      </c>
      <c r="H73" s="20" t="n">
        <v>14.84867173</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413.73346528</v>
      </c>
      <c r="F74" s="20" t="n">
        <v>1.41022145</v>
      </c>
      <c r="G74" s="18" t="n">
        <v>440.41991501</v>
      </c>
      <c r="H74" s="20" t="n">
        <v>5.71025915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368.97326239</v>
      </c>
      <c r="F75" s="20" t="n">
        <v>3.66077395</v>
      </c>
      <c r="G75" s="18" t="n">
        <v>320.38879092</v>
      </c>
      <c r="H75" s="20" t="n">
        <v>15.52767871</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437.02778343</v>
      </c>
      <c r="F76" s="20" t="n">
        <v>3.0318158</v>
      </c>
      <c r="G76" s="18" t="n">
        <v>403.49889551</v>
      </c>
      <c r="H76" s="20" t="n">
        <v>6.01588843</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422.05682142</v>
      </c>
      <c r="F77" s="20" t="n">
        <v>2.96421297</v>
      </c>
      <c r="G77" s="18" t="n">
        <v>400.7663346</v>
      </c>
      <c r="H77" s="20" t="n">
        <v>6.67706316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498.16984727</v>
      </c>
      <c r="F78" s="20" t="n">
        <v>8.114558450000001</v>
      </c>
      <c r="G78" s="18" t="n">
        <v>492.10401629</v>
      </c>
      <c r="H78" s="20" t="n">
        <v>5.22905757</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478.89964381</v>
      </c>
      <c r="F79" s="20" t="n">
        <v>14.15502004</v>
      </c>
      <c r="G79" s="18" t="n">
        <v>446.13535279</v>
      </c>
      <c r="H79" s="20" t="n">
        <v>8.562357629999999</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460.18352789</v>
      </c>
      <c r="F80" s="20" t="n">
        <v>5.03620936</v>
      </c>
      <c r="G80" s="18" t="n">
        <v>458.28595179</v>
      </c>
      <c r="H80" s="20" t="n">
        <v>8.178074000000001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448.50422385</v>
      </c>
      <c r="F81" s="20" t="n">
        <v>3.89125569</v>
      </c>
      <c r="G81" s="18" t="n">
        <v>436.55900473</v>
      </c>
      <c r="H81" s="20" t="n">
        <v>7.67444241</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494.92391266</v>
      </c>
      <c r="F7" s="20" t="n">
        <v>1.84950695</v>
      </c>
      <c r="G7" s="18" t="n">
        <v>489.52042678</v>
      </c>
      <c r="H7" s="20" t="n">
        <v>8.99525317</v>
      </c>
      <c r="I7" s="18" t="s">
        <v>404</v>
      </c>
      <c r="J7" s="20" t="s">
        <v>404</v>
      </c>
      <c r="K7" s="18" t="s">
        <v>404</v>
      </c>
      <c r="L7" s="20" t="s">
        <v>404</v>
      </c>
      <c r="M7" s="18" t="s">
        <v>404</v>
      </c>
      <c r="N7" s="20" t="s">
        <v>404</v>
      </c>
      <c r="O7" s="18" t="s">
        <v>404</v>
      </c>
      <c r="P7" s="20" t="s">
        <v>404</v>
      </c>
      <c r="Q7" s="18" t="s">
        <v>404</v>
      </c>
      <c r="R7" s="20" t="s">
        <v>404</v>
      </c>
    </row>
    <row r="8" spans="1:18">
      <c r="A8" s="15" t="s">
        <v>405</v>
      </c>
      <c r="B8" s="17" t="n">
        <v>7007</v>
      </c>
      <c r="C8" s="18">
        <f>(0.0/B8*100)</f>
        <v/>
      </c>
      <c r="D8" s="19" t="n">
        <v>7007</v>
      </c>
      <c r="E8" s="18" t="n">
        <v>488.69082656</v>
      </c>
      <c r="F8" s="20" t="n">
        <v>5.73475445</v>
      </c>
      <c r="G8" s="18" t="n">
        <v>505.91894658</v>
      </c>
      <c r="H8" s="20" t="n">
        <v>4.75425121</v>
      </c>
      <c r="I8" s="18" t="s">
        <v>404</v>
      </c>
      <c r="J8" s="20" t="s">
        <v>404</v>
      </c>
      <c r="K8" s="18" t="s">
        <v>404</v>
      </c>
      <c r="L8" s="20" t="s">
        <v>404</v>
      </c>
      <c r="M8" s="18" t="s">
        <v>404</v>
      </c>
      <c r="N8" s="20" t="s">
        <v>404</v>
      </c>
      <c r="O8" s="18" t="s">
        <v>404</v>
      </c>
      <c r="P8" s="20" t="s">
        <v>404</v>
      </c>
      <c r="Q8" s="18" t="s">
        <v>404</v>
      </c>
      <c r="R8" s="20" t="s">
        <v>404</v>
      </c>
    </row>
    <row r="9" spans="1:18">
      <c r="A9" s="15" t="s">
        <v>406</v>
      </c>
      <c r="B9" s="17" t="n">
        <v>9651</v>
      </c>
      <c r="C9" s="18">
        <f>(350.0/B9*100)</f>
        <v/>
      </c>
      <c r="D9" s="19" t="n">
        <v>9301</v>
      </c>
      <c r="E9" s="18" t="n">
        <v>517.51887117</v>
      </c>
      <c r="F9" s="20" t="n">
        <v>3.42809623</v>
      </c>
      <c r="G9" s="18" t="n">
        <v>495.126963</v>
      </c>
      <c r="H9" s="20" t="n">
        <v>5.72735415</v>
      </c>
      <c r="I9" s="18" t="s">
        <v>404</v>
      </c>
      <c r="J9" s="20" t="s">
        <v>404</v>
      </c>
      <c r="K9" s="18" t="s">
        <v>404</v>
      </c>
      <c r="L9" s="20" t="s">
        <v>404</v>
      </c>
      <c r="M9" s="18" t="s">
        <v>404</v>
      </c>
      <c r="N9" s="20" t="s">
        <v>404</v>
      </c>
      <c r="O9" s="18" t="s">
        <v>404</v>
      </c>
      <c r="P9" s="20" t="s">
        <v>404</v>
      </c>
      <c r="Q9" s="18" t="s">
        <v>404</v>
      </c>
      <c r="R9" s="20" t="s">
        <v>404</v>
      </c>
    </row>
    <row r="10" spans="1:18">
      <c r="A10" s="15" t="s">
        <v>407</v>
      </c>
      <c r="B10" s="17" t="n">
        <v>20058</v>
      </c>
      <c r="C10" s="18">
        <f>(2893.0/B10*100)</f>
        <v/>
      </c>
      <c r="D10" s="19" t="n">
        <v>17165</v>
      </c>
      <c r="E10" s="18" t="n">
        <v>518.21751498</v>
      </c>
      <c r="F10" s="20" t="n">
        <v>3.26095432</v>
      </c>
      <c r="G10" s="18" t="n">
        <v>512.16791147</v>
      </c>
      <c r="H10" s="20" t="n">
        <v>3.95336365</v>
      </c>
      <c r="I10" s="18" t="s">
        <v>404</v>
      </c>
      <c r="J10" s="20" t="s">
        <v>404</v>
      </c>
      <c r="K10" s="18" t="s">
        <v>404</v>
      </c>
      <c r="L10" s="20" t="s">
        <v>404</v>
      </c>
      <c r="M10" s="18" t="s">
        <v>404</v>
      </c>
      <c r="N10" s="20" t="s">
        <v>404</v>
      </c>
      <c r="O10" s="18" t="s">
        <v>404</v>
      </c>
      <c r="P10" s="20" t="s">
        <v>404</v>
      </c>
      <c r="Q10" s="18" t="s">
        <v>404</v>
      </c>
      <c r="R10" s="20" t="s">
        <v>404</v>
      </c>
    </row>
    <row r="11" spans="1:18">
      <c r="A11" s="15" t="s">
        <v>408</v>
      </c>
      <c r="B11" s="17" t="n">
        <v>7053</v>
      </c>
      <c r="C11" s="18">
        <f>(137.0/B11*100)</f>
        <v/>
      </c>
      <c r="D11" s="19" t="n">
        <v>6916</v>
      </c>
      <c r="E11" s="18" t="n">
        <v>421.57910824</v>
      </c>
      <c r="F11" s="20" t="n">
        <v>3.5790457</v>
      </c>
      <c r="G11" s="18" t="n">
        <v>430.16707889</v>
      </c>
      <c r="H11" s="20" t="n">
        <v>7.43627538</v>
      </c>
      <c r="I11" s="18" t="s">
        <v>404</v>
      </c>
      <c r="J11" s="20" t="s">
        <v>404</v>
      </c>
      <c r="K11" s="18" t="s">
        <v>404</v>
      </c>
      <c r="L11" s="20" t="s">
        <v>404</v>
      </c>
      <c r="M11" s="18" t="s">
        <v>404</v>
      </c>
      <c r="N11" s="20" t="s">
        <v>404</v>
      </c>
      <c r="O11" s="18" t="s">
        <v>404</v>
      </c>
      <c r="P11" s="20" t="s">
        <v>404</v>
      </c>
      <c r="Q11" s="18" t="s">
        <v>404</v>
      </c>
      <c r="R11" s="20" t="s">
        <v>404</v>
      </c>
    </row>
    <row r="12" spans="1:18">
      <c r="A12" s="15" t="s">
        <v>409</v>
      </c>
      <c r="B12" s="17" t="n">
        <v>6894</v>
      </c>
      <c r="C12" s="18">
        <f>(116.0/B12*100)</f>
        <v/>
      </c>
      <c r="D12" s="19" t="n">
        <v>6778</v>
      </c>
      <c r="E12" s="18" t="n">
        <v>492.15703769</v>
      </c>
      <c r="F12" s="20" t="n">
        <v>2.67233411</v>
      </c>
      <c r="G12" s="18" t="n">
        <v>494.6289944</v>
      </c>
      <c r="H12" s="20" t="n">
        <v>11.12192689</v>
      </c>
      <c r="I12" s="18" t="s">
        <v>404</v>
      </c>
      <c r="J12" s="20" t="s">
        <v>404</v>
      </c>
      <c r="K12" s="18" t="s">
        <v>404</v>
      </c>
      <c r="L12" s="20" t="s">
        <v>404</v>
      </c>
      <c r="M12" s="18" t="s">
        <v>404</v>
      </c>
      <c r="N12" s="20" t="s">
        <v>404</v>
      </c>
      <c r="O12" s="18" t="s">
        <v>404</v>
      </c>
      <c r="P12" s="20" t="s">
        <v>404</v>
      </c>
      <c r="Q12" s="18" t="s">
        <v>404</v>
      </c>
      <c r="R12" s="20" t="s">
        <v>404</v>
      </c>
    </row>
    <row r="13" spans="1:18">
      <c r="A13" s="15" t="s">
        <v>410</v>
      </c>
      <c r="B13" s="17" t="n">
        <v>7161</v>
      </c>
      <c r="C13" s="18">
        <f>(1486.0/B13*100)</f>
        <v/>
      </c>
      <c r="D13" s="19" t="n">
        <v>5675</v>
      </c>
      <c r="E13" s="18" t="n">
        <v>510.05236191</v>
      </c>
      <c r="F13" s="20" t="n">
        <v>3.49334851</v>
      </c>
      <c r="G13" s="18" t="n">
        <v>511.2491135</v>
      </c>
      <c r="H13" s="20" t="n">
        <v>3.57283253</v>
      </c>
      <c r="I13" s="18" t="s">
        <v>404</v>
      </c>
      <c r="J13" s="20" t="s">
        <v>404</v>
      </c>
      <c r="K13" s="18" t="s">
        <v>404</v>
      </c>
      <c r="L13" s="20" t="s">
        <v>404</v>
      </c>
      <c r="M13" s="18" t="s">
        <v>404</v>
      </c>
      <c r="N13" s="20" t="s">
        <v>404</v>
      </c>
      <c r="O13" s="18" t="s">
        <v>404</v>
      </c>
      <c r="P13" s="20" t="s">
        <v>404</v>
      </c>
      <c r="Q13" s="18" t="s">
        <v>404</v>
      </c>
      <c r="R13" s="20" t="s">
        <v>404</v>
      </c>
    </row>
    <row r="14" spans="1:18">
      <c r="A14" s="15" t="s">
        <v>411</v>
      </c>
      <c r="B14" s="17" t="n">
        <v>5587</v>
      </c>
      <c r="C14" s="18">
        <f>(0.0/B14*100)</f>
        <v/>
      </c>
      <c r="D14" s="19" t="n">
        <v>5587</v>
      </c>
      <c r="E14" s="18" t="n">
        <v>519.64113516</v>
      </c>
      <c r="F14" s="20" t="n">
        <v>2.14803305</v>
      </c>
      <c r="G14" s="18" t="n">
        <v>517.8894550799999</v>
      </c>
      <c r="H14" s="20" t="n">
        <v>9.5755061</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(40.0/B15*100)</f>
        <v/>
      </c>
      <c r="D15" s="19" t="n">
        <v>5842</v>
      </c>
      <c r="E15" s="18" t="n">
        <v>511.53571046</v>
      </c>
      <c r="F15" s="20" t="n">
        <v>2.3934189</v>
      </c>
      <c r="G15" s="18" t="n">
        <v>508.4395237</v>
      </c>
      <c r="H15" s="20" t="n">
        <v>7.3396411</v>
      </c>
      <c r="I15" s="18" t="s">
        <v>404</v>
      </c>
      <c r="J15" s="20" t="s">
        <v>404</v>
      </c>
      <c r="K15" s="18" t="s">
        <v>404</v>
      </c>
      <c r="L15" s="20" t="s">
        <v>404</v>
      </c>
      <c r="M15" s="18" t="s">
        <v>404</v>
      </c>
      <c r="N15" s="20" t="s">
        <v>404</v>
      </c>
      <c r="O15" s="18" t="s">
        <v>404</v>
      </c>
      <c r="P15" s="20" t="s">
        <v>404</v>
      </c>
      <c r="Q15" s="18" t="s">
        <v>404</v>
      </c>
      <c r="R15" s="20" t="s">
        <v>404</v>
      </c>
    </row>
    <row r="16" spans="1:18">
      <c r="A16" s="15" t="s">
        <v>413</v>
      </c>
      <c r="B16" s="17" t="n">
        <v>6108</v>
      </c>
      <c r="C16" s="18">
        <f>(390.0/B16*100)</f>
        <v/>
      </c>
      <c r="D16" s="19" t="n">
        <v>5718</v>
      </c>
      <c r="E16" s="18" t="n">
        <v>486.99914844</v>
      </c>
      <c r="F16" s="20" t="n">
        <v>4.58318273</v>
      </c>
      <c r="G16" s="18" t="n">
        <v>505.99572725</v>
      </c>
      <c r="H16" s="20" t="n">
        <v>5.30873665</v>
      </c>
      <c r="I16" s="18" t="s">
        <v>404</v>
      </c>
      <c r="J16" s="20" t="s">
        <v>404</v>
      </c>
      <c r="K16" s="18" t="s">
        <v>404</v>
      </c>
      <c r="L16" s="20" t="s">
        <v>404</v>
      </c>
      <c r="M16" s="18" t="s">
        <v>404</v>
      </c>
      <c r="N16" s="20" t="s">
        <v>404</v>
      </c>
      <c r="O16" s="18" t="s">
        <v>404</v>
      </c>
      <c r="P16" s="20" t="s">
        <v>404</v>
      </c>
      <c r="Q16" s="18" t="s">
        <v>404</v>
      </c>
      <c r="R16" s="20" t="s">
        <v>404</v>
      </c>
    </row>
    <row r="17" spans="1:18">
      <c r="A17" s="15" t="s">
        <v>414</v>
      </c>
      <c r="B17" s="17" t="n">
        <v>6504</v>
      </c>
      <c r="C17" s="18">
        <f>(0.0/B17*100)</f>
        <v/>
      </c>
      <c r="D17" s="19" t="n">
        <v>6504</v>
      </c>
      <c r="E17" s="18" t="s">
        <v>404</v>
      </c>
      <c r="F17" s="20" t="s">
        <v>404</v>
      </c>
      <c r="G17" s="18" t="s">
        <v>404</v>
      </c>
      <c r="H17" s="20" t="s">
        <v>404</v>
      </c>
      <c r="I17" s="18" t="s">
        <v>404</v>
      </c>
      <c r="J17" s="20" t="s">
        <v>404</v>
      </c>
      <c r="K17" s="18" t="s">
        <v>404</v>
      </c>
      <c r="L17" s="20" t="s">
        <v>404</v>
      </c>
      <c r="M17" s="18" t="n">
        <v>505.97128242</v>
      </c>
      <c r="N17" s="20" t="n">
        <v>2.8878866</v>
      </c>
      <c r="O17" s="18" t="s">
        <v>404</v>
      </c>
      <c r="P17" s="20" t="s">
        <v>404</v>
      </c>
      <c r="Q17" s="18" t="s">
        <v>404</v>
      </c>
      <c r="R17" s="20" t="s">
        <v>404</v>
      </c>
    </row>
    <row r="18" spans="1:18">
      <c r="A18" s="15" t="s">
        <v>415</v>
      </c>
      <c r="B18" s="17" t="n">
        <v>5532</v>
      </c>
      <c r="C18" s="18">
        <f>(0.0/B18*100)</f>
        <v/>
      </c>
      <c r="D18" s="19" t="n">
        <v>5532</v>
      </c>
      <c r="E18" s="18" t="n">
        <v>448.07184007</v>
      </c>
      <c r="F18" s="20" t="n">
        <v>25.23415799</v>
      </c>
      <c r="G18" s="18" t="n">
        <v>453.79996481</v>
      </c>
      <c r="H18" s="20" t="n">
        <v>3.82308776</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474.47825594</v>
      </c>
      <c r="F19" s="20" t="n">
        <v>6.07680726</v>
      </c>
      <c r="G19" s="18" t="n">
        <v>479.39083563</v>
      </c>
      <c r="H19" s="20" t="n">
        <v>5.29000037</v>
      </c>
      <c r="I19" s="18" t="s">
        <v>404</v>
      </c>
      <c r="J19" s="20" t="s">
        <v>404</v>
      </c>
      <c r="K19" s="18" t="s">
        <v>404</v>
      </c>
      <c r="L19" s="20" t="s">
        <v>404</v>
      </c>
      <c r="M19" s="18" t="s">
        <v>404</v>
      </c>
      <c r="N19" s="20" t="s">
        <v>404</v>
      </c>
      <c r="O19" s="18" t="s">
        <v>404</v>
      </c>
      <c r="P19" s="20" t="s">
        <v>404</v>
      </c>
      <c r="Q19" s="18" t="s">
        <v>404</v>
      </c>
      <c r="R19" s="20" t="s">
        <v>404</v>
      </c>
    </row>
    <row r="20" spans="1:18">
      <c r="A20" s="15" t="s">
        <v>417</v>
      </c>
      <c r="B20" s="17" t="n">
        <v>3371</v>
      </c>
      <c r="C20" s="18">
        <f>(24.0/B20*100)</f>
        <v/>
      </c>
      <c r="D20" s="19" t="n">
        <v>3347</v>
      </c>
      <c r="E20" s="18" t="n">
        <v>489.38901549</v>
      </c>
      <c r="F20" s="20" t="n">
        <v>2.81376566</v>
      </c>
      <c r="G20" s="18" t="n">
        <v>487.39579047</v>
      </c>
      <c r="H20" s="20" t="n">
        <v>2.48652464</v>
      </c>
      <c r="I20" s="18" t="s">
        <v>404</v>
      </c>
      <c r="J20" s="20" t="s">
        <v>404</v>
      </c>
      <c r="K20" s="18" t="s">
        <v>404</v>
      </c>
      <c r="L20" s="20" t="s">
        <v>404</v>
      </c>
      <c r="M20" s="18" t="s">
        <v>404</v>
      </c>
      <c r="N20" s="20" t="s">
        <v>404</v>
      </c>
      <c r="O20" s="18" t="s">
        <v>404</v>
      </c>
      <c r="P20" s="20" t="s">
        <v>404</v>
      </c>
      <c r="Q20" s="18" t="n">
        <v>434.18359047</v>
      </c>
      <c r="R20" s="20" t="n">
        <v>27.48098916</v>
      </c>
    </row>
    <row r="21" spans="1:18">
      <c r="A21" s="15" t="s">
        <v>418</v>
      </c>
      <c r="B21" s="17" t="n">
        <v>5741</v>
      </c>
      <c r="C21" s="18">
        <f>(338.0/B21*100)</f>
        <v/>
      </c>
      <c r="D21" s="19" t="n">
        <v>5403</v>
      </c>
      <c r="E21" s="18" t="n">
        <v>505.48860326</v>
      </c>
      <c r="F21" s="20" t="n">
        <v>2.31217132</v>
      </c>
      <c r="G21" s="18" t="n">
        <v>497.57998279</v>
      </c>
      <c r="H21" s="20" t="n">
        <v>9.51212585</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473.07055765</v>
      </c>
      <c r="F22" s="20" t="n">
        <v>6.75490899</v>
      </c>
      <c r="G22" s="18" t="n">
        <v>466.35048723</v>
      </c>
      <c r="H22" s="20" t="n">
        <v>6.90383435</v>
      </c>
      <c r="I22" s="18" t="s">
        <v>404</v>
      </c>
      <c r="J22" s="20" t="s">
        <v>404</v>
      </c>
      <c r="K22" s="18" t="s">
        <v>404</v>
      </c>
      <c r="L22" s="20" t="s">
        <v>404</v>
      </c>
      <c r="M22" s="18" t="s">
        <v>404</v>
      </c>
      <c r="N22" s="20" t="s">
        <v>404</v>
      </c>
      <c r="O22" s="18" t="s">
        <v>404</v>
      </c>
      <c r="P22" s="20" t="s">
        <v>404</v>
      </c>
      <c r="Q22" s="18" t="s">
        <v>404</v>
      </c>
      <c r="R22" s="20" t="s">
        <v>404</v>
      </c>
    </row>
    <row r="23" spans="1:18">
      <c r="A23" s="15" t="s">
        <v>420</v>
      </c>
      <c r="B23" s="17" t="n">
        <v>11583</v>
      </c>
      <c r="C23" s="18">
        <f>(3151.0/B23*100)</f>
        <v/>
      </c>
      <c r="D23" s="19" t="n">
        <v>8432</v>
      </c>
      <c r="E23" s="18" t="n">
        <v>487.24619703</v>
      </c>
      <c r="F23" s="20" t="n">
        <v>4.52877602</v>
      </c>
      <c r="G23" s="18" t="n">
        <v>506.09644145</v>
      </c>
      <c r="H23" s="20" t="n">
        <v>7.55711232</v>
      </c>
      <c r="I23" s="18" t="s">
        <v>404</v>
      </c>
      <c r="J23" s="20" t="s">
        <v>404</v>
      </c>
      <c r="K23" s="18" t="s">
        <v>404</v>
      </c>
      <c r="L23" s="20" t="s">
        <v>404</v>
      </c>
      <c r="M23" s="18" t="s">
        <v>404</v>
      </c>
      <c r="N23" s="20" t="s">
        <v>404</v>
      </c>
      <c r="O23" s="18" t="s">
        <v>404</v>
      </c>
      <c r="P23" s="20" t="s">
        <v>404</v>
      </c>
      <c r="Q23" s="18" t="s">
        <v>404</v>
      </c>
      <c r="R23" s="20" t="s">
        <v>404</v>
      </c>
    </row>
    <row r="24" spans="1:18">
      <c r="A24" s="15" t="s">
        <v>421</v>
      </c>
      <c r="B24" s="17" t="n">
        <v>6647</v>
      </c>
      <c r="C24" s="18">
        <f>(0.0/B24*100)</f>
        <v/>
      </c>
      <c r="D24" s="19" t="n">
        <v>6647</v>
      </c>
      <c r="E24" s="18" t="n">
        <v>532.4398722</v>
      </c>
      <c r="F24" s="20" t="n">
        <v>3.00001481</v>
      </c>
      <c r="G24" s="18" t="s">
        <v>404</v>
      </c>
      <c r="H24" s="20" t="s">
        <v>404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524.67341848</v>
      </c>
      <c r="F25" s="20" t="n">
        <v>3.57160714</v>
      </c>
      <c r="G25" s="18" t="n">
        <v>515.85211727</v>
      </c>
      <c r="H25" s="20" t="n">
        <v>20.30488251</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481.92684763</v>
      </c>
      <c r="F26" s="20" t="n">
        <v>2.42839304</v>
      </c>
      <c r="G26" s="18" t="n">
        <v>483.64119641</v>
      </c>
      <c r="H26" s="20" t="n">
        <v>3.55812417</v>
      </c>
      <c r="I26" s="18" t="s">
        <v>404</v>
      </c>
      <c r="J26" s="20" t="s">
        <v>404</v>
      </c>
      <c r="K26" s="18" t="s">
        <v>404</v>
      </c>
      <c r="L26" s="20" t="s">
        <v>404</v>
      </c>
      <c r="M26" s="18" t="s">
        <v>404</v>
      </c>
      <c r="N26" s="20" t="s">
        <v>404</v>
      </c>
      <c r="O26" s="18" t="s">
        <v>404</v>
      </c>
      <c r="P26" s="20" t="s">
        <v>404</v>
      </c>
      <c r="Q26" s="18" t="s">
        <v>404</v>
      </c>
      <c r="R26" s="20" t="s">
        <v>404</v>
      </c>
    </row>
    <row r="27" spans="1:18">
      <c r="A27" s="15" t="s">
        <v>424</v>
      </c>
      <c r="B27" s="17" t="n">
        <v>5299</v>
      </c>
      <c r="C27" s="18">
        <f>(0.0/B27*100)</f>
        <v/>
      </c>
      <c r="D27" s="19" t="n">
        <v>5299</v>
      </c>
      <c r="E27" s="18" t="n">
        <v>489.11370587</v>
      </c>
      <c r="F27" s="20" t="n">
        <v>2.26382799</v>
      </c>
      <c r="G27" s="18" t="n">
        <v>484.15190443</v>
      </c>
      <c r="H27" s="20" t="n">
        <v>1.33321239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419.43083505</v>
      </c>
      <c r="F28" s="20" t="n">
        <v>4.1236569</v>
      </c>
      <c r="G28" s="18" t="n">
        <v>400.9043118</v>
      </c>
      <c r="H28" s="20" t="n">
        <v>3.00681401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(1656.0/B29*100)</f>
        <v/>
      </c>
      <c r="D29" s="19" t="n">
        <v>3729</v>
      </c>
      <c r="E29" s="18" t="n">
        <v>515.12985847</v>
      </c>
      <c r="F29" s="20" t="n">
        <v>5.0806126</v>
      </c>
      <c r="G29" s="18" t="n">
        <v>511.09669939</v>
      </c>
      <c r="H29" s="20" t="n">
        <v>20.60155603</v>
      </c>
      <c r="I29" s="18" t="s">
        <v>404</v>
      </c>
      <c r="J29" s="20" t="s">
        <v>404</v>
      </c>
      <c r="K29" s="18" t="s">
        <v>404</v>
      </c>
      <c r="L29" s="20" t="s">
        <v>404</v>
      </c>
      <c r="M29" s="18" t="s">
        <v>404</v>
      </c>
      <c r="N29" s="20" t="s">
        <v>404</v>
      </c>
      <c r="O29" s="18" t="s">
        <v>404</v>
      </c>
      <c r="P29" s="20" t="s">
        <v>404</v>
      </c>
      <c r="Q29" s="18" t="s">
        <v>404</v>
      </c>
      <c r="R29" s="20" t="s">
        <v>404</v>
      </c>
    </row>
    <row r="30" spans="1:18">
      <c r="A30" s="15" t="s">
        <v>427</v>
      </c>
      <c r="B30" s="17" t="n">
        <v>4520</v>
      </c>
      <c r="C30" s="18">
        <f>(957.0/B30*100)</f>
        <v/>
      </c>
      <c r="D30" s="19" t="n">
        <v>3563</v>
      </c>
      <c r="E30" s="18" t="n">
        <v>497.51545076</v>
      </c>
      <c r="F30" s="20" t="n">
        <v>2.91877374</v>
      </c>
      <c r="G30" s="18" t="n">
        <v>488.96539415</v>
      </c>
      <c r="H30" s="20" t="n">
        <v>13.52476344</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(808.0/B31*100)</f>
        <v/>
      </c>
      <c r="D31" s="19" t="n">
        <v>4648</v>
      </c>
      <c r="E31" s="18" t="n">
        <v>498.84995399</v>
      </c>
      <c r="F31" s="20" t="n">
        <v>3.68643345</v>
      </c>
      <c r="G31" s="18" t="n">
        <v>503.91273681</v>
      </c>
      <c r="H31" s="20" t="n">
        <v>2.8907759</v>
      </c>
      <c r="I31" s="18" t="s">
        <v>404</v>
      </c>
      <c r="J31" s="20" t="s">
        <v>404</v>
      </c>
      <c r="K31" s="18" t="s">
        <v>404</v>
      </c>
      <c r="L31" s="20" t="s">
        <v>404</v>
      </c>
      <c r="M31" s="18" t="s">
        <v>404</v>
      </c>
      <c r="N31" s="20" t="s">
        <v>404</v>
      </c>
      <c r="O31" s="18" t="s">
        <v>404</v>
      </c>
      <c r="P31" s="20" t="s">
        <v>404</v>
      </c>
      <c r="Q31" s="18" t="s">
        <v>404</v>
      </c>
      <c r="R31" s="20" t="s">
        <v>404</v>
      </c>
    </row>
    <row r="32" spans="1:18">
      <c r="A32" s="15" t="s">
        <v>429</v>
      </c>
      <c r="B32" s="17" t="n">
        <v>4478</v>
      </c>
      <c r="C32" s="18">
        <f>(0.0/B32*100)</f>
        <v/>
      </c>
      <c r="D32" s="19" t="n">
        <v>4478</v>
      </c>
      <c r="E32" s="18" t="n">
        <v>507.27800408</v>
      </c>
      <c r="F32" s="20" t="n">
        <v>4.11230387</v>
      </c>
      <c r="G32" s="18" t="n">
        <v>501.64559589</v>
      </c>
      <c r="H32" s="20" t="n">
        <v>3.58223721</v>
      </c>
      <c r="I32" s="18" t="s">
        <v>404</v>
      </c>
      <c r="J32" s="20" t="s">
        <v>404</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491.50803197</v>
      </c>
      <c r="F33" s="20" t="n">
        <v>3.66904233</v>
      </c>
      <c r="G33" s="18" t="n">
        <v>490.6441004</v>
      </c>
      <c r="H33" s="20" t="n">
        <v>4.58383954</v>
      </c>
      <c r="I33" s="18" t="s">
        <v>404</v>
      </c>
      <c r="J33" s="20" t="s">
        <v>404</v>
      </c>
      <c r="K33" s="18" t="s">
        <v>404</v>
      </c>
      <c r="L33" s="20" t="s">
        <v>404</v>
      </c>
      <c r="M33" s="18" t="s">
        <v>404</v>
      </c>
      <c r="N33" s="20" t="s">
        <v>404</v>
      </c>
      <c r="O33" s="18" t="s">
        <v>404</v>
      </c>
      <c r="P33" s="20" t="s">
        <v>404</v>
      </c>
      <c r="Q33" s="18" t="s">
        <v>404</v>
      </c>
      <c r="R33" s="20" t="s">
        <v>404</v>
      </c>
    </row>
    <row r="34" spans="1:18">
      <c r="A34" s="15" t="s">
        <v>431</v>
      </c>
      <c r="B34" s="17" t="n">
        <v>6350</v>
      </c>
      <c r="C34" s="18">
        <f>(0.0/B34*100)</f>
        <v/>
      </c>
      <c r="D34" s="19" t="n">
        <v>6350</v>
      </c>
      <c r="E34" s="18" t="n">
        <v>469.65330126</v>
      </c>
      <c r="F34" s="20" t="n">
        <v>4.24626549</v>
      </c>
      <c r="G34" s="18" t="n">
        <v>485.74356954</v>
      </c>
      <c r="H34" s="20" t="n">
        <v>7.18158943</v>
      </c>
      <c r="I34" s="18" t="s">
        <v>404</v>
      </c>
      <c r="J34" s="20" t="s">
        <v>404</v>
      </c>
      <c r="K34" s="18" t="s">
        <v>404</v>
      </c>
      <c r="L34" s="20" t="s">
        <v>404</v>
      </c>
      <c r="M34" s="18" t="s">
        <v>404</v>
      </c>
      <c r="N34" s="20" t="s">
        <v>404</v>
      </c>
      <c r="O34" s="18" t="s">
        <v>404</v>
      </c>
      <c r="P34" s="20" t="s">
        <v>404</v>
      </c>
      <c r="Q34" s="18" t="s">
        <v>404</v>
      </c>
      <c r="R34" s="20" t="s">
        <v>404</v>
      </c>
    </row>
    <row r="35" spans="1:18">
      <c r="A35" s="15" t="s">
        <v>432</v>
      </c>
      <c r="B35" s="17" t="n">
        <v>6406</v>
      </c>
      <c r="C35" s="18">
        <f>(468.0/B35*100)</f>
        <v/>
      </c>
      <c r="D35" s="19" t="n">
        <v>5938</v>
      </c>
      <c r="E35" s="18" t="n">
        <v>499.37228476</v>
      </c>
      <c r="F35" s="20" t="n">
        <v>2.6476875</v>
      </c>
      <c r="G35" s="18" t="n">
        <v>515.76327872</v>
      </c>
      <c r="H35" s="20" t="n">
        <v>1.41815726</v>
      </c>
      <c r="I35" s="18" t="s">
        <v>404</v>
      </c>
      <c r="J35" s="20" t="s">
        <v>404</v>
      </c>
      <c r="K35" s="18" t="s">
        <v>404</v>
      </c>
      <c r="L35" s="20" t="s">
        <v>404</v>
      </c>
      <c r="M35" s="18" t="s">
        <v>404</v>
      </c>
      <c r="N35" s="20" t="s">
        <v>404</v>
      </c>
      <c r="O35" s="18" t="s">
        <v>404</v>
      </c>
      <c r="P35" s="20" t="s">
        <v>404</v>
      </c>
      <c r="Q35" s="18" t="s">
        <v>404</v>
      </c>
      <c r="R35" s="20" t="s">
        <v>404</v>
      </c>
    </row>
    <row r="36" spans="1:18">
      <c r="A36" s="15" t="s">
        <v>433</v>
      </c>
      <c r="B36" s="17" t="n">
        <v>6736</v>
      </c>
      <c r="C36" s="18">
        <f>(10.0/B36*100)</f>
        <v/>
      </c>
      <c r="D36" s="19" t="n">
        <v>6726</v>
      </c>
      <c r="E36" s="18" t="n">
        <v>485.63491501</v>
      </c>
      <c r="F36" s="20" t="n">
        <v>2.38141685</v>
      </c>
      <c r="G36" s="18" t="n">
        <v>487.48632456</v>
      </c>
      <c r="H36" s="20" t="n">
        <v>7.93558024</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494.72890798</v>
      </c>
      <c r="F37" s="20" t="n">
        <v>4.1236235</v>
      </c>
      <c r="G37" s="18" t="n">
        <v>492.9336687</v>
      </c>
      <c r="H37" s="20" t="n">
        <v>4.75129651</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(308.0/B38*100)</f>
        <v/>
      </c>
      <c r="D38" s="19" t="n">
        <v>5552</v>
      </c>
      <c r="E38" s="18" t="n">
        <v>517.4212975200001</v>
      </c>
      <c r="F38" s="20" t="n">
        <v>3.46033011</v>
      </c>
      <c r="G38" s="18" t="n">
        <v>540.6935849400001</v>
      </c>
      <c r="H38" s="20" t="n">
        <v>10.6806348</v>
      </c>
      <c r="I38" s="18" t="s">
        <v>404</v>
      </c>
      <c r="J38" s="20" t="s">
        <v>404</v>
      </c>
      <c r="K38" s="18" t="s">
        <v>404</v>
      </c>
      <c r="L38" s="20" t="s">
        <v>404</v>
      </c>
      <c r="M38" s="18" t="s">
        <v>404</v>
      </c>
      <c r="N38" s="20" t="s">
        <v>404</v>
      </c>
      <c r="O38" s="18" t="s">
        <v>404</v>
      </c>
      <c r="P38" s="20" t="s">
        <v>404</v>
      </c>
      <c r="Q38" s="18" t="s">
        <v>404</v>
      </c>
      <c r="R38" s="20" t="s">
        <v>404</v>
      </c>
    </row>
    <row r="39" spans="1:18">
      <c r="A39" s="15" t="s">
        <v>436</v>
      </c>
      <c r="B39" s="17" t="n">
        <v>5895</v>
      </c>
      <c r="C39" s="18">
        <f>(0.0/B39*100)</f>
        <v/>
      </c>
      <c r="D39" s="19" t="n">
        <v>5895</v>
      </c>
      <c r="E39" s="18" t="n">
        <v>434.91835776</v>
      </c>
      <c r="F39" s="20" t="n">
        <v>8.76261206</v>
      </c>
      <c r="G39" s="18" t="n">
        <v>417.10754044</v>
      </c>
      <c r="H39" s="20" t="n">
        <v>4.90849666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(3050.0/B40*100)</f>
        <v/>
      </c>
      <c r="D40" s="19" t="n">
        <v>11107</v>
      </c>
      <c r="E40" s="18" t="n">
        <v>492.22549838</v>
      </c>
      <c r="F40" s="20" t="n">
        <v>2.95959198</v>
      </c>
      <c r="G40" s="18" t="n">
        <v>509.64909984</v>
      </c>
      <c r="H40" s="20" t="n">
        <v>19.29126919</v>
      </c>
      <c r="I40" s="18" t="s">
        <v>404</v>
      </c>
      <c r="J40" s="20" t="s">
        <v>404</v>
      </c>
      <c r="K40" s="18" t="s">
        <v>404</v>
      </c>
      <c r="L40" s="20" t="s">
        <v>404</v>
      </c>
      <c r="M40" s="18" t="s">
        <v>404</v>
      </c>
      <c r="N40" s="20" t="s">
        <v>404</v>
      </c>
      <c r="O40" s="18" t="s">
        <v>404</v>
      </c>
      <c r="P40" s="20" t="s">
        <v>404</v>
      </c>
      <c r="Q40" s="18" t="s">
        <v>404</v>
      </c>
      <c r="R40" s="20" t="s">
        <v>404</v>
      </c>
    </row>
    <row r="41" spans="1:18">
      <c r="A41" s="15" t="s">
        <v>438</v>
      </c>
      <c r="B41" s="17" t="n">
        <v>5712</v>
      </c>
      <c r="C41" s="18">
        <f>(70.0/B41*100)</f>
        <v/>
      </c>
      <c r="D41" s="19" t="n">
        <v>5642</v>
      </c>
      <c r="E41" s="18" t="n">
        <v>471.03848137</v>
      </c>
      <c r="F41" s="20" t="n">
        <v>3.28745521</v>
      </c>
      <c r="G41" s="18" t="n">
        <v>455.7049257</v>
      </c>
      <c r="H41" s="20" t="n">
        <v>10.91059335</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415.04839046</v>
      </c>
      <c r="F44" s="20" t="n">
        <v>4.551914</v>
      </c>
      <c r="G44" s="18" t="n">
        <v>406.65301245</v>
      </c>
      <c r="H44" s="20" t="n">
        <v>5.90224325</v>
      </c>
      <c r="I44" s="18" t="s">
        <v>404</v>
      </c>
      <c r="J44" s="20" t="s">
        <v>404</v>
      </c>
      <c r="K44" s="18" t="s">
        <v>404</v>
      </c>
      <c r="L44" s="20" t="s">
        <v>404</v>
      </c>
      <c r="M44" s="18" t="s">
        <v>404</v>
      </c>
      <c r="N44" s="20" t="s">
        <v>404</v>
      </c>
      <c r="O44" s="18" t="n">
        <v>332.67883284</v>
      </c>
      <c r="P44" s="20" t="n">
        <v>18.35699744</v>
      </c>
      <c r="Q44" s="18" t="n">
        <v>418.14996306</v>
      </c>
      <c r="R44" s="20" t="n">
        <v>10.24619542</v>
      </c>
    </row>
    <row r="45" spans="1:18">
      <c r="A45" s="15" t="s">
        <v>442</v>
      </c>
      <c r="B45" s="17" t="n">
        <v>5519</v>
      </c>
      <c r="C45" s="18">
        <f>(0.0/B45*100)</f>
        <v/>
      </c>
      <c r="D45" s="19" t="n">
        <v>5519</v>
      </c>
      <c r="E45" s="18" t="n">
        <v>346.74158169</v>
      </c>
      <c r="F45" s="20" t="n">
        <v>5.43771097</v>
      </c>
      <c r="G45" s="18" t="n">
        <v>364.39230035</v>
      </c>
      <c r="H45" s="20" t="n">
        <v>3.60013304</v>
      </c>
      <c r="I45" s="18" t="s">
        <v>404</v>
      </c>
      <c r="J45" s="20" t="s">
        <v>404</v>
      </c>
      <c r="K45" s="18" t="s">
        <v>404</v>
      </c>
      <c r="L45" s="20" t="s">
        <v>404</v>
      </c>
      <c r="M45" s="18" t="s">
        <v>404</v>
      </c>
      <c r="N45" s="20" t="s">
        <v>404</v>
      </c>
      <c r="O45" s="18" t="s">
        <v>404</v>
      </c>
      <c r="P45" s="20" t="s">
        <v>404</v>
      </c>
      <c r="Q45" s="18" t="n">
        <v>313.63325883</v>
      </c>
      <c r="R45" s="20" t="n">
        <v>13.98347442</v>
      </c>
    </row>
    <row r="46" spans="1:18">
      <c r="A46" s="15" t="s">
        <v>443</v>
      </c>
      <c r="B46" s="17" t="n">
        <v>23141</v>
      </c>
      <c r="C46" s="18">
        <f>(5205.0/B46*100)</f>
        <v/>
      </c>
      <c r="D46" s="19" t="n">
        <v>17936</v>
      </c>
      <c r="E46" s="18" t="n">
        <v>380.33521194</v>
      </c>
      <c r="F46" s="20" t="n">
        <v>3.48554877</v>
      </c>
      <c r="G46" s="18" t="n">
        <v>385.92277082</v>
      </c>
      <c r="H46" s="20" t="n">
        <v>9.962064549999999</v>
      </c>
      <c r="I46" s="18" t="s">
        <v>404</v>
      </c>
      <c r="J46" s="20" t="s">
        <v>404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448.22165125</v>
      </c>
      <c r="F47" s="20" t="n">
        <v>13.7654902</v>
      </c>
      <c r="G47" s="18" t="n">
        <v>439.17899407</v>
      </c>
      <c r="H47" s="20" t="n">
        <v>4.60554273</v>
      </c>
      <c r="I47" s="18" t="s">
        <v>404</v>
      </c>
      <c r="J47" s="20" t="s">
        <v>404</v>
      </c>
      <c r="K47" s="18" t="s">
        <v>404</v>
      </c>
      <c r="L47" s="20" t="s">
        <v>404</v>
      </c>
      <c r="M47" s="18" t="s">
        <v>404</v>
      </c>
      <c r="N47" s="20" t="s">
        <v>404</v>
      </c>
      <c r="O47" s="18" t="s">
        <v>404</v>
      </c>
      <c r="P47" s="20" t="s">
        <v>404</v>
      </c>
      <c r="Q47" s="18" t="s">
        <v>404</v>
      </c>
      <c r="R47" s="20" t="s">
        <v>404</v>
      </c>
    </row>
    <row r="48" spans="1:18">
      <c r="A48" s="15" t="s">
        <v>445</v>
      </c>
      <c r="B48" s="17" t="n">
        <v>9841</v>
      </c>
      <c r="C48" s="18">
        <f>(0.0/B48*100)</f>
        <v/>
      </c>
      <c r="D48" s="19" t="n">
        <v>9841</v>
      </c>
      <c r="E48" s="18" t="n">
        <v>526.0627393</v>
      </c>
      <c r="F48" s="20" t="n">
        <v>6.16427327</v>
      </c>
      <c r="G48" s="18" t="n">
        <v>543.3804894899999</v>
      </c>
      <c r="H48" s="20" t="n">
        <v>12.243247</v>
      </c>
      <c r="I48" s="18" t="s">
        <v>404</v>
      </c>
      <c r="J48" s="20" t="s">
        <v>404</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409.68002171</v>
      </c>
      <c r="F49" s="20" t="n">
        <v>3.52311369</v>
      </c>
      <c r="G49" s="18" t="n">
        <v>405.5414253</v>
      </c>
      <c r="H49" s="20" t="n">
        <v>8.719615360000001</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(1482.0/B50*100)</f>
        <v/>
      </c>
      <c r="D50" s="19" t="n">
        <v>10313</v>
      </c>
      <c r="E50" s="18" t="n">
        <v>392.15918886</v>
      </c>
      <c r="F50" s="20" t="n">
        <v>2.66340219</v>
      </c>
      <c r="G50" s="18" t="n">
        <v>388.62088994</v>
      </c>
      <c r="H50" s="20" t="n">
        <v>11.22873219</v>
      </c>
      <c r="I50" s="18" t="s">
        <v>404</v>
      </c>
      <c r="J50" s="20" t="s">
        <v>404</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387.79265288</v>
      </c>
      <c r="F51" s="20" t="n">
        <v>6.36031525</v>
      </c>
      <c r="G51" s="18" t="n">
        <v>401.83478475</v>
      </c>
      <c r="H51" s="20" t="n">
        <v>2.45731359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443.71800537</v>
      </c>
      <c r="F52" s="20" t="n">
        <v>13.48031689</v>
      </c>
      <c r="G52" s="18" t="n">
        <v>464.88857884</v>
      </c>
      <c r="H52" s="20" t="n">
        <v>2.84082788</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487.19314327</v>
      </c>
      <c r="F53" s="20" t="n">
        <v>3.16955711</v>
      </c>
      <c r="G53" s="18" t="n">
        <v>426.06286202</v>
      </c>
      <c r="H53" s="20" t="n">
        <v>1.7306107</v>
      </c>
      <c r="I53" s="18" t="s">
        <v>404</v>
      </c>
      <c r="J53" s="20" t="s">
        <v>404</v>
      </c>
      <c r="K53" s="18" t="s">
        <v>404</v>
      </c>
      <c r="L53" s="20" t="s">
        <v>404</v>
      </c>
      <c r="M53" s="18" t="s">
        <v>404</v>
      </c>
      <c r="N53" s="20" t="s">
        <v>404</v>
      </c>
      <c r="O53" s="18" t="s">
        <v>404</v>
      </c>
      <c r="P53" s="20" t="s">
        <v>404</v>
      </c>
      <c r="Q53" s="18" t="s">
        <v>404</v>
      </c>
      <c r="R53" s="20" t="s">
        <v>404</v>
      </c>
    </row>
    <row r="54" spans="1:18">
      <c r="A54" s="15" t="s">
        <v>451</v>
      </c>
      <c r="B54" s="17" t="n">
        <v>4740</v>
      </c>
      <c r="C54" s="18">
        <f>(262.0/B54*100)</f>
        <v/>
      </c>
      <c r="D54" s="19" t="n">
        <v>4478</v>
      </c>
      <c r="E54" s="18" t="n">
        <v>331.81039372</v>
      </c>
      <c r="F54" s="20" t="n">
        <v>11.15330002</v>
      </c>
      <c r="G54" s="18" t="n">
        <v>327.17129209</v>
      </c>
      <c r="H54" s="20" t="n">
        <v>3.0613808</v>
      </c>
      <c r="I54" s="18" t="s">
        <v>404</v>
      </c>
      <c r="J54" s="20" t="s">
        <v>404</v>
      </c>
      <c r="K54" s="18" t="s">
        <v>404</v>
      </c>
      <c r="L54" s="20" t="s">
        <v>404</v>
      </c>
      <c r="M54" s="18" t="s">
        <v>404</v>
      </c>
      <c r="N54" s="20" t="s">
        <v>404</v>
      </c>
      <c r="O54" s="18" t="s">
        <v>404</v>
      </c>
      <c r="P54" s="20" t="s">
        <v>404</v>
      </c>
      <c r="Q54" s="18" t="s">
        <v>404</v>
      </c>
      <c r="R54" s="20" t="s">
        <v>404</v>
      </c>
    </row>
    <row r="55" spans="1:18">
      <c r="A55" s="15" t="s">
        <v>452</v>
      </c>
      <c r="B55" s="17" t="n">
        <v>5316</v>
      </c>
      <c r="C55" s="18">
        <f>(43.0/B55*100)</f>
        <v/>
      </c>
      <c r="D55" s="19" t="n">
        <v>5273</v>
      </c>
      <c r="E55" s="18" t="n">
        <v>402.81762597</v>
      </c>
      <c r="F55" s="20" t="n">
        <v>5.56464557</v>
      </c>
      <c r="G55" s="18" t="n">
        <v>404.48021298</v>
      </c>
      <c r="H55" s="20" t="n">
        <v>3.64934549</v>
      </c>
      <c r="I55" s="18" t="s">
        <v>404</v>
      </c>
      <c r="J55" s="20" t="s">
        <v>404</v>
      </c>
      <c r="K55" s="18" t="s">
        <v>404</v>
      </c>
      <c r="L55" s="20" t="s">
        <v>404</v>
      </c>
      <c r="M55" s="18" t="s">
        <v>404</v>
      </c>
      <c r="N55" s="20" t="s">
        <v>404</v>
      </c>
      <c r="O55" s="18" t="s">
        <v>404</v>
      </c>
      <c r="P55" s="20" t="s">
        <v>404</v>
      </c>
      <c r="Q55" s="18" t="s">
        <v>404</v>
      </c>
      <c r="R55" s="20" t="s">
        <v>404</v>
      </c>
    </row>
    <row r="56" spans="1:18">
      <c r="A56" s="15" t="s">
        <v>453</v>
      </c>
      <c r="B56" s="17" t="n">
        <v>5359</v>
      </c>
      <c r="C56" s="18">
        <f>(0.0/B56*100)</f>
        <v/>
      </c>
      <c r="D56" s="19" t="n">
        <v>5359</v>
      </c>
      <c r="E56" s="18" t="n">
        <v>546.66766237</v>
      </c>
      <c r="F56" s="20" t="n">
        <v>3.47442358</v>
      </c>
      <c r="G56" s="18" t="n">
        <v>560.40988025</v>
      </c>
      <c r="H56" s="20" t="n">
        <v>16.42537342</v>
      </c>
      <c r="I56" s="18" t="s">
        <v>404</v>
      </c>
      <c r="J56" s="20" t="s">
        <v>404</v>
      </c>
      <c r="K56" s="18" t="s">
        <v>404</v>
      </c>
      <c r="L56" s="20" t="s">
        <v>404</v>
      </c>
      <c r="M56" s="18" t="s">
        <v>404</v>
      </c>
      <c r="N56" s="20" t="s">
        <v>404</v>
      </c>
      <c r="O56" s="18" t="s">
        <v>404</v>
      </c>
      <c r="P56" s="20" t="s">
        <v>404</v>
      </c>
      <c r="Q56" s="18" t="s">
        <v>404</v>
      </c>
      <c r="R56" s="20" t="s">
        <v>404</v>
      </c>
    </row>
    <row r="57" spans="1:18">
      <c r="A57" s="15" t="s">
        <v>454</v>
      </c>
      <c r="B57" s="17" t="n">
        <v>6513</v>
      </c>
      <c r="C57" s="18">
        <f>(0.0/B57*100)</f>
        <v/>
      </c>
      <c r="D57" s="19" t="n">
        <v>6513</v>
      </c>
      <c r="E57" s="18" t="n">
        <v>383.49687621</v>
      </c>
      <c r="F57" s="20" t="n">
        <v>3.5863896</v>
      </c>
      <c r="G57" s="18" t="n">
        <v>394.05217435</v>
      </c>
      <c r="H57" s="20" t="n">
        <v>8.48493234</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395.12991887</v>
      </c>
      <c r="F58" s="20" t="n">
        <v>8.283515619999999</v>
      </c>
      <c r="G58" s="18" t="n">
        <v>375.96990656</v>
      </c>
      <c r="H58" s="20" t="n">
        <v>3.42162098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364.87669483</v>
      </c>
      <c r="F59" s="20" t="n">
        <v>2.57158986</v>
      </c>
      <c r="G59" s="18" t="n">
        <v>358.71280643</v>
      </c>
      <c r="H59" s="20" t="n">
        <v>1.93650626</v>
      </c>
      <c r="I59" s="18" t="s">
        <v>404</v>
      </c>
      <c r="J59" s="20" t="s">
        <v>404</v>
      </c>
      <c r="K59" s="18" t="s">
        <v>404</v>
      </c>
      <c r="L59" s="20" t="s">
        <v>404</v>
      </c>
      <c r="M59" s="18" t="s">
        <v>404</v>
      </c>
      <c r="N59" s="20" t="s">
        <v>404</v>
      </c>
      <c r="O59" s="18" t="s">
        <v>404</v>
      </c>
      <c r="P59" s="20" t="s">
        <v>404</v>
      </c>
      <c r="Q59" s="18" t="s">
        <v>404</v>
      </c>
      <c r="R59" s="20" t="s">
        <v>404</v>
      </c>
    </row>
    <row r="60" spans="1:18">
      <c r="A60" s="15" t="s">
        <v>457</v>
      </c>
      <c r="B60" s="17" t="n">
        <v>4546</v>
      </c>
      <c r="C60" s="18">
        <f>(0.0/B60*100)</f>
        <v/>
      </c>
      <c r="D60" s="19" t="n">
        <v>4546</v>
      </c>
      <c r="E60" s="18" t="n">
        <v>401.8829907</v>
      </c>
      <c r="F60" s="20" t="n">
        <v>5.09499009</v>
      </c>
      <c r="G60" s="18" t="n">
        <v>388.31254197</v>
      </c>
      <c r="H60" s="20" t="n">
        <v>7.442081</v>
      </c>
      <c r="I60" s="18" t="s">
        <v>404</v>
      </c>
      <c r="J60" s="20" t="s">
        <v>404</v>
      </c>
      <c r="K60" s="18" t="s">
        <v>404</v>
      </c>
      <c r="L60" s="20" t="s">
        <v>404</v>
      </c>
      <c r="M60" s="18" t="s">
        <v>404</v>
      </c>
      <c r="N60" s="20" t="s">
        <v>404</v>
      </c>
      <c r="O60" s="18" t="s">
        <v>404</v>
      </c>
      <c r="P60" s="20" t="s">
        <v>404</v>
      </c>
      <c r="Q60" s="18" t="n">
        <v>370.32210428</v>
      </c>
      <c r="R60" s="20" t="n">
        <v>28.26068955</v>
      </c>
    </row>
    <row r="61" spans="1:18">
      <c r="A61" s="15" t="s">
        <v>458</v>
      </c>
      <c r="B61" s="17" t="n">
        <v>6525</v>
      </c>
      <c r="C61" s="18">
        <f>(0.0/B61*100)</f>
        <v/>
      </c>
      <c r="D61" s="19" t="n">
        <v>6525</v>
      </c>
      <c r="E61" s="18" t="n">
        <v>480.62635586</v>
      </c>
      <c r="F61" s="20" t="n">
        <v>2.38056327</v>
      </c>
      <c r="G61" s="18" t="n">
        <v>456.22023577</v>
      </c>
      <c r="H61" s="20" t="n">
        <v>7.81905281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543.1812515300001</v>
      </c>
      <c r="F62" s="20" t="n">
        <v>1.12567679</v>
      </c>
      <c r="G62" s="18" t="n">
        <v>558.25846876</v>
      </c>
      <c r="H62" s="20" t="n">
        <v>6.70046728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374.58188438</v>
      </c>
      <c r="F63" s="20" t="n">
        <v>3.5829312</v>
      </c>
      <c r="G63" s="18" t="n">
        <v>369.00864634</v>
      </c>
      <c r="H63" s="20" t="n">
        <v>1.66160434</v>
      </c>
      <c r="I63" s="18" t="s">
        <v>404</v>
      </c>
      <c r="J63" s="20" t="s">
        <v>404</v>
      </c>
      <c r="K63" s="18" t="s">
        <v>404</v>
      </c>
      <c r="L63" s="20" t="s">
        <v>404</v>
      </c>
      <c r="M63" s="18" t="s">
        <v>404</v>
      </c>
      <c r="N63" s="20" t="s">
        <v>404</v>
      </c>
      <c r="O63" s="18" t="s">
        <v>404</v>
      </c>
      <c r="P63" s="20" t="s">
        <v>404</v>
      </c>
      <c r="Q63" s="18" t="n">
        <v>391.44632</v>
      </c>
      <c r="R63" s="20" t="n">
        <v>8.3154623</v>
      </c>
    </row>
    <row r="64" spans="1:18">
      <c r="A64" s="15" t="s">
        <v>461</v>
      </c>
      <c r="B64" s="17" t="n">
        <v>3634</v>
      </c>
      <c r="C64" s="18">
        <f>(27.0/B64*100)</f>
        <v/>
      </c>
      <c r="D64" s="19" t="n">
        <v>3607</v>
      </c>
      <c r="E64" s="18" t="n">
        <v>531.44899571</v>
      </c>
      <c r="F64" s="20" t="n">
        <v>2.83906498</v>
      </c>
      <c r="G64" s="18" t="n">
        <v>452.01785514</v>
      </c>
      <c r="H64" s="20" t="n">
        <v>2.11510471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418.84865982</v>
      </c>
      <c r="F65" s="20" t="n">
        <v>3.68479014</v>
      </c>
      <c r="G65" s="18" t="n">
        <v>421.20356478</v>
      </c>
      <c r="H65" s="20" t="n">
        <v>5.99730294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409.61475374</v>
      </c>
      <c r="F66" s="20" t="n">
        <v>2.63797215</v>
      </c>
      <c r="G66" s="18" t="n">
        <v>420.50795356</v>
      </c>
      <c r="H66" s="20" t="n">
        <v>1.72871508</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399.63598436</v>
      </c>
      <c r="F67" s="20" t="n">
        <v>4.71219247</v>
      </c>
      <c r="G67" s="18" t="n">
        <v>377.27282858</v>
      </c>
      <c r="H67" s="20" t="n">
        <v>3.55116717</v>
      </c>
      <c r="I67" s="18" t="s">
        <v>404</v>
      </c>
      <c r="J67" s="20" t="s">
        <v>404</v>
      </c>
      <c r="K67" s="18" t="s">
        <v>404</v>
      </c>
      <c r="L67" s="20" t="s">
        <v>404</v>
      </c>
      <c r="M67" s="18" t="s">
        <v>404</v>
      </c>
      <c r="N67" s="20" t="s">
        <v>404</v>
      </c>
      <c r="O67" s="18" t="s">
        <v>404</v>
      </c>
      <c r="P67" s="20" t="s">
        <v>404</v>
      </c>
      <c r="Q67" s="18" t="s">
        <v>404</v>
      </c>
      <c r="R67" s="20" t="s">
        <v>404</v>
      </c>
    </row>
    <row r="68" spans="1:18">
      <c r="A68" s="15" t="s">
        <v>465</v>
      </c>
      <c r="B68" s="17" t="n">
        <v>12083</v>
      </c>
      <c r="C68" s="18">
        <f>(0.0/B68*100)</f>
        <v/>
      </c>
      <c r="D68" s="19" t="n">
        <v>12083</v>
      </c>
      <c r="E68" s="18" t="n">
        <v>435.48688235</v>
      </c>
      <c r="F68" s="20" t="n">
        <v>1.20069146</v>
      </c>
      <c r="G68" s="18" t="n">
        <v>366.96233878</v>
      </c>
      <c r="H68" s="20" t="n">
        <v>1.79236216</v>
      </c>
      <c r="I68" s="18" t="s">
        <v>404</v>
      </c>
      <c r="J68" s="20" t="s">
        <v>404</v>
      </c>
      <c r="K68" s="18" t="s">
        <v>404</v>
      </c>
      <c r="L68" s="20" t="s">
        <v>404</v>
      </c>
      <c r="M68" s="18" t="s">
        <v>404</v>
      </c>
      <c r="N68" s="20" t="s">
        <v>404</v>
      </c>
      <c r="O68" s="18" t="s">
        <v>404</v>
      </c>
      <c r="P68" s="20" t="s">
        <v>404</v>
      </c>
      <c r="Q68" s="18" t="s">
        <v>404</v>
      </c>
      <c r="R68" s="20" t="s">
        <v>404</v>
      </c>
    </row>
    <row r="69" spans="1:18">
      <c r="A69" s="15" t="s">
        <v>466</v>
      </c>
      <c r="B69" s="17" t="n">
        <v>4876</v>
      </c>
      <c r="C69" s="18">
        <f>(0.0/B69*100)</f>
        <v/>
      </c>
      <c r="D69" s="19" t="n">
        <v>4876</v>
      </c>
      <c r="E69" s="18" t="n">
        <v>439.63690798</v>
      </c>
      <c r="F69" s="20" t="n">
        <v>4.97352653</v>
      </c>
      <c r="G69" s="18" t="n">
        <v>454.58547525</v>
      </c>
      <c r="H69" s="20" t="n">
        <v>7.52695412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494.85064171</v>
      </c>
      <c r="F70" s="20" t="n">
        <v>3.43254215</v>
      </c>
      <c r="G70" s="18" t="n">
        <v>491.00384463</v>
      </c>
      <c r="H70" s="20" t="n">
        <v>7.41389569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561.06790031</v>
      </c>
      <c r="F71" s="20" t="n">
        <v>1.69037641</v>
      </c>
      <c r="G71" s="18" t="n">
        <v>570.87097256</v>
      </c>
      <c r="H71" s="20" t="n">
        <v>2.38278157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543.20097795</v>
      </c>
      <c r="F72" s="20" t="n">
        <v>3.64409558</v>
      </c>
      <c r="G72" s="18" t="n">
        <v>537.24776609</v>
      </c>
      <c r="H72" s="20" t="n">
        <v>9.52847324</v>
      </c>
      <c r="I72" s="18" t="s">
        <v>404</v>
      </c>
      <c r="J72" s="20" t="s">
        <v>404</v>
      </c>
      <c r="K72" s="18" t="s">
        <v>404</v>
      </c>
      <c r="L72" s="20" t="s">
        <v>404</v>
      </c>
      <c r="M72" s="18" t="s">
        <v>404</v>
      </c>
      <c r="N72" s="20" t="s">
        <v>404</v>
      </c>
      <c r="O72" s="18" t="s">
        <v>404</v>
      </c>
      <c r="P72" s="20" t="s">
        <v>404</v>
      </c>
      <c r="Q72" s="18" t="s">
        <v>404</v>
      </c>
      <c r="R72" s="20" t="s">
        <v>404</v>
      </c>
    </row>
    <row r="73" spans="1:18">
      <c r="A73" s="15" t="s">
        <v>470</v>
      </c>
      <c r="B73" s="17" t="n">
        <v>8249</v>
      </c>
      <c r="C73" s="18">
        <f>(0.0/B73*100)</f>
        <v/>
      </c>
      <c r="D73" s="19" t="n">
        <v>8249</v>
      </c>
      <c r="E73" s="18" t="n">
        <v>413.14327268</v>
      </c>
      <c r="F73" s="20" t="n">
        <v>3.09470591</v>
      </c>
      <c r="G73" s="18" t="n">
        <v>445.26961363</v>
      </c>
      <c r="H73" s="20" t="n">
        <v>18.82832034</v>
      </c>
      <c r="I73" s="18" t="s">
        <v>404</v>
      </c>
      <c r="J73" s="20" t="s">
        <v>404</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406.55416584</v>
      </c>
      <c r="F74" s="20" t="n">
        <v>1.93748754</v>
      </c>
      <c r="G74" s="18" t="n">
        <v>422.87290023</v>
      </c>
      <c r="H74" s="20" t="n">
        <v>1.7441041</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(703.0/B75*100)</f>
        <v/>
      </c>
      <c r="D75" s="19" t="n">
        <v>4672</v>
      </c>
      <c r="E75" s="18" t="n">
        <v>368.173564</v>
      </c>
      <c r="F75" s="20" t="n">
        <v>20.58913403</v>
      </c>
      <c r="G75" s="18" t="n">
        <v>367.75942987</v>
      </c>
      <c r="H75" s="20" t="n">
        <v>3.71415764</v>
      </c>
      <c r="I75" s="18" t="s">
        <v>404</v>
      </c>
      <c r="J75" s="20" t="s">
        <v>404</v>
      </c>
      <c r="K75" s="18" t="s">
        <v>404</v>
      </c>
      <c r="L75" s="20" t="s">
        <v>404</v>
      </c>
      <c r="M75" s="18" t="s">
        <v>404</v>
      </c>
      <c r="N75" s="20" t="s">
        <v>404</v>
      </c>
      <c r="O75" s="18" t="s">
        <v>404</v>
      </c>
      <c r="P75" s="20" t="s">
        <v>404</v>
      </c>
      <c r="Q75" s="18" t="s">
        <v>404</v>
      </c>
      <c r="R75" s="20" t="s">
        <v>404</v>
      </c>
    </row>
    <row r="76" spans="1:18">
      <c r="A76" s="15" t="s">
        <v>473</v>
      </c>
      <c r="B76" s="17" t="n">
        <v>14167</v>
      </c>
      <c r="C76" s="18">
        <f>(1771.0/B76*100)</f>
        <v/>
      </c>
      <c r="D76" s="19" t="n">
        <v>12396</v>
      </c>
      <c r="E76" s="18" t="n">
        <v>451.23231335</v>
      </c>
      <c r="F76" s="20" t="n">
        <v>3.80234776</v>
      </c>
      <c r="G76" s="18" t="n">
        <v>401.5306286</v>
      </c>
      <c r="H76" s="20" t="n">
        <v>4.44807519</v>
      </c>
      <c r="I76" s="18" t="s">
        <v>404</v>
      </c>
      <c r="J76" s="20" t="s">
        <v>404</v>
      </c>
      <c r="K76" s="18" t="s">
        <v>404</v>
      </c>
      <c r="L76" s="20" t="s">
        <v>404</v>
      </c>
      <c r="M76" s="18" t="s">
        <v>404</v>
      </c>
      <c r="N76" s="20" t="s">
        <v>404</v>
      </c>
      <c r="O76" s="18" t="s">
        <v>404</v>
      </c>
      <c r="P76" s="20" t="s">
        <v>404</v>
      </c>
      <c r="Q76" s="18" t="s">
        <v>404</v>
      </c>
      <c r="R76" s="20" t="s">
        <v>404</v>
      </c>
    </row>
    <row r="77" spans="1:18">
      <c r="A77" s="15" t="s">
        <v>474</v>
      </c>
      <c r="B77" s="17" t="n">
        <v>6062</v>
      </c>
      <c r="C77" s="18">
        <f>(0.0/B77*100)</f>
        <v/>
      </c>
      <c r="D77" s="19" t="n">
        <v>6062</v>
      </c>
      <c r="E77" s="18" t="n">
        <v>439.48445684</v>
      </c>
      <c r="F77" s="20" t="n">
        <v>6.75837631</v>
      </c>
      <c r="G77" s="18" t="n">
        <v>409.71764349</v>
      </c>
      <c r="H77" s="20" t="n">
        <v>3.34820113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495.90444627</v>
      </c>
      <c r="F78" s="20" t="n">
        <v>4.72903896</v>
      </c>
      <c r="G78" s="18" t="n">
        <v>471.19460148</v>
      </c>
      <c r="H78" s="20" t="n">
        <v>10.60937061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453.08956328</v>
      </c>
      <c r="F79" s="20" t="n">
        <v>8.91098045</v>
      </c>
      <c r="G79" s="18" t="n">
        <v>466.49702171</v>
      </c>
      <c r="H79" s="20" t="n">
        <v>11.79409888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456.17921241</v>
      </c>
      <c r="F80" s="20" t="n">
        <v>4.85430411</v>
      </c>
      <c r="G80" s="18" t="n">
        <v>469.49450251</v>
      </c>
      <c r="H80" s="20" t="n">
        <v>7.82630914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443.53118015</v>
      </c>
      <c r="F81" s="20" t="n">
        <v>4.25111065</v>
      </c>
      <c r="G81" s="18" t="n">
        <v>450.3901169</v>
      </c>
      <c r="H81" s="20" t="n">
        <v>5.88855106</v>
      </c>
      <c r="I81" s="18" t="s">
        <v>404</v>
      </c>
      <c r="J81" s="20" t="s">
        <v>404</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606</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489.07053007</v>
      </c>
      <c r="F7" s="20" t="n">
        <v>3.95071306</v>
      </c>
      <c r="G7" s="18" t="n">
        <v>494.76834415</v>
      </c>
      <c r="H7" s="20" t="n">
        <v>3.32700684</v>
      </c>
      <c r="I7" s="18" t="n">
        <v>499.62378076</v>
      </c>
      <c r="J7" s="20" t="n">
        <v>3.72213901</v>
      </c>
      <c r="K7" s="18" t="s">
        <v>404</v>
      </c>
      <c r="L7" s="20" t="s">
        <v>404</v>
      </c>
      <c r="M7" s="18" t="s">
        <v>404</v>
      </c>
      <c r="N7" s="20" t="s">
        <v>404</v>
      </c>
      <c r="O7" s="18" t="s">
        <v>404</v>
      </c>
      <c r="P7" s="20" t="s">
        <v>404</v>
      </c>
      <c r="Q7" s="18" t="s">
        <v>404</v>
      </c>
      <c r="R7" s="20" t="s">
        <v>404</v>
      </c>
      <c r="S7" s="18" t="n">
        <v>484.58466022</v>
      </c>
      <c r="T7" s="20" t="n">
        <v>9.306676980000001</v>
      </c>
    </row>
    <row r="8" spans="1:20">
      <c r="A8" s="15" t="s">
        <v>405</v>
      </c>
      <c r="B8" s="17" t="n">
        <v>7007</v>
      </c>
      <c r="C8" s="18">
        <f>(0.0/B8*100)</f>
        <v/>
      </c>
      <c r="D8" s="19" t="n">
        <v>7007</v>
      </c>
      <c r="E8" s="18" t="n">
        <v>425.24364209</v>
      </c>
      <c r="F8" s="20" t="n">
        <v>6.68347325</v>
      </c>
      <c r="G8" s="18" t="n">
        <v>488.31801806</v>
      </c>
      <c r="H8" s="20" t="n">
        <v>15.21296277</v>
      </c>
      <c r="I8" s="18" t="n">
        <v>515.05136033</v>
      </c>
      <c r="J8" s="20" t="n">
        <v>3.65887211</v>
      </c>
      <c r="K8" s="18" t="s">
        <v>404</v>
      </c>
      <c r="L8" s="20" t="s">
        <v>404</v>
      </c>
      <c r="M8" s="18" t="s">
        <v>404</v>
      </c>
      <c r="N8" s="20" t="s">
        <v>404</v>
      </c>
      <c r="O8" s="18" t="s">
        <v>404</v>
      </c>
      <c r="P8" s="20" t="s">
        <v>404</v>
      </c>
      <c r="Q8" s="18" t="s">
        <v>404</v>
      </c>
      <c r="R8" s="20" t="s">
        <v>404</v>
      </c>
      <c r="S8" s="18" t="n">
        <v>434.79728134</v>
      </c>
      <c r="T8" s="20" t="n">
        <v>13.12315542</v>
      </c>
    </row>
    <row r="9" spans="1:20">
      <c r="A9" s="15" t="s">
        <v>406</v>
      </c>
      <c r="B9" s="17" t="n">
        <v>9651</v>
      </c>
      <c r="C9" s="18">
        <f>(200.0/B9*100)</f>
        <v/>
      </c>
      <c r="D9" s="19" t="n">
        <v>9451</v>
      </c>
      <c r="E9" s="18" t="n">
        <v>502.40317677</v>
      </c>
      <c r="F9" s="20" t="n">
        <v>5.93345194</v>
      </c>
      <c r="G9" s="18" t="n">
        <v>512.05293339</v>
      </c>
      <c r="H9" s="20" t="n">
        <v>8.237658250000001</v>
      </c>
      <c r="I9" s="18" t="n">
        <v>515.6220671900001</v>
      </c>
      <c r="J9" s="20" t="n">
        <v>7.24076142</v>
      </c>
      <c r="K9" s="18" t="s">
        <v>404</v>
      </c>
      <c r="L9" s="20" t="s">
        <v>404</v>
      </c>
      <c r="M9" s="18" t="s">
        <v>404</v>
      </c>
      <c r="N9" s="20" t="s">
        <v>404</v>
      </c>
      <c r="O9" s="18" t="s">
        <v>404</v>
      </c>
      <c r="P9" s="20" t="s">
        <v>404</v>
      </c>
      <c r="Q9" s="18" t="s">
        <v>404</v>
      </c>
      <c r="R9" s="20" t="s">
        <v>404</v>
      </c>
      <c r="S9" s="18" t="n">
        <v>482.03211058</v>
      </c>
      <c r="T9" s="20" t="n">
        <v>17.73887866</v>
      </c>
    </row>
    <row r="10" spans="1:20">
      <c r="A10" s="15" t="s">
        <v>407</v>
      </c>
      <c r="B10" s="17" t="n">
        <v>20058</v>
      </c>
      <c r="C10" s="18">
        <f>(2893.0/B10*100)</f>
        <v/>
      </c>
      <c r="D10" s="19" t="n">
        <v>17165</v>
      </c>
      <c r="E10" s="18" t="n">
        <v>505.69527473</v>
      </c>
      <c r="F10" s="20" t="n">
        <v>3.15773822</v>
      </c>
      <c r="G10" s="18" t="n">
        <v>512.89407642</v>
      </c>
      <c r="H10" s="20" t="n">
        <v>4.26397545</v>
      </c>
      <c r="I10" s="18" t="n">
        <v>529.5891536399999</v>
      </c>
      <c r="J10" s="20" t="n">
        <v>5.27636199</v>
      </c>
      <c r="K10" s="18" t="s">
        <v>404</v>
      </c>
      <c r="L10" s="20" t="s">
        <v>404</v>
      </c>
      <c r="M10" s="18" t="s">
        <v>404</v>
      </c>
      <c r="N10" s="20" t="s">
        <v>404</v>
      </c>
      <c r="O10" s="18" t="s">
        <v>404</v>
      </c>
      <c r="P10" s="20" t="s">
        <v>404</v>
      </c>
      <c r="Q10" s="18" t="s">
        <v>404</v>
      </c>
      <c r="R10" s="20" t="s">
        <v>404</v>
      </c>
      <c r="S10" s="18" t="n">
        <v>558.0094129399999</v>
      </c>
      <c r="T10" s="20" t="n">
        <v>16.95258731</v>
      </c>
    </row>
    <row r="11" spans="1:20">
      <c r="A11" s="15" t="s">
        <v>408</v>
      </c>
      <c r="B11" s="17" t="n">
        <v>7053</v>
      </c>
      <c r="C11" s="18">
        <f>(137.0/B11*100)</f>
        <v/>
      </c>
      <c r="D11" s="19" t="n">
        <v>6916</v>
      </c>
      <c r="E11" s="18" t="n">
        <v>401.43351293</v>
      </c>
      <c r="F11" s="20" t="n">
        <v>4.15107911</v>
      </c>
      <c r="G11" s="18" t="n">
        <v>436.77012913</v>
      </c>
      <c r="H11" s="20" t="n">
        <v>5.68577295</v>
      </c>
      <c r="I11" s="18" t="n">
        <v>462.02805624</v>
      </c>
      <c r="J11" s="20" t="n">
        <v>8.06368413</v>
      </c>
      <c r="K11" s="18" t="s">
        <v>404</v>
      </c>
      <c r="L11" s="20" t="s">
        <v>404</v>
      </c>
      <c r="M11" s="18" t="s">
        <v>404</v>
      </c>
      <c r="N11" s="20" t="s">
        <v>404</v>
      </c>
      <c r="O11" s="18" t="s">
        <v>404</v>
      </c>
      <c r="P11" s="20" t="s">
        <v>404</v>
      </c>
      <c r="Q11" s="18" t="s">
        <v>404</v>
      </c>
      <c r="R11" s="20" t="s">
        <v>404</v>
      </c>
      <c r="S11" s="18" t="n">
        <v>395.32031122</v>
      </c>
      <c r="T11" s="20" t="n">
        <v>6.89193748</v>
      </c>
    </row>
    <row r="12" spans="1:20">
      <c r="A12" s="15" t="s">
        <v>409</v>
      </c>
      <c r="B12" s="17" t="n">
        <v>6894</v>
      </c>
      <c r="C12" s="18">
        <f>(106.0/B12*100)</f>
        <v/>
      </c>
      <c r="D12" s="19" t="n">
        <v>6788</v>
      </c>
      <c r="E12" s="18" t="n">
        <v>464.93891548</v>
      </c>
      <c r="F12" s="20" t="n">
        <v>4.52243687</v>
      </c>
      <c r="G12" s="18" t="n">
        <v>460.49701919</v>
      </c>
      <c r="H12" s="20" t="n">
        <v>6.86285479</v>
      </c>
      <c r="I12" s="18" t="n">
        <v>517.6865225</v>
      </c>
      <c r="J12" s="20" t="n">
        <v>3.57037892</v>
      </c>
      <c r="K12" s="18" t="s">
        <v>404</v>
      </c>
      <c r="L12" s="20" t="s">
        <v>404</v>
      </c>
      <c r="M12" s="18" t="s">
        <v>404</v>
      </c>
      <c r="N12" s="20" t="s">
        <v>404</v>
      </c>
      <c r="O12" s="18" t="s">
        <v>404</v>
      </c>
      <c r="P12" s="20" t="s">
        <v>404</v>
      </c>
      <c r="Q12" s="18" t="s">
        <v>404</v>
      </c>
      <c r="R12" s="20" t="s">
        <v>404</v>
      </c>
      <c r="S12" s="18" t="n">
        <v>473.83113531</v>
      </c>
      <c r="T12" s="20" t="n">
        <v>21.34812336</v>
      </c>
    </row>
    <row r="13" spans="1:20">
      <c r="A13" s="15" t="s">
        <v>410</v>
      </c>
      <c r="B13" s="17" t="n">
        <v>7161</v>
      </c>
      <c r="C13" s="18">
        <f>(1175.0/B13*100)</f>
        <v/>
      </c>
      <c r="D13" s="19" t="n">
        <v>5986</v>
      </c>
      <c r="E13" s="18" t="n">
        <v>507.69804814</v>
      </c>
      <c r="F13" s="20" t="n">
        <v>2.79325289</v>
      </c>
      <c r="G13" s="18" t="n">
        <v>516.36960547</v>
      </c>
      <c r="H13" s="20" t="n">
        <v>5.15224258</v>
      </c>
      <c r="I13" s="18" t="n">
        <v>517.32471875</v>
      </c>
      <c r="J13" s="20" t="n">
        <v>7.74618679</v>
      </c>
      <c r="K13" s="18" t="s">
        <v>404</v>
      </c>
      <c r="L13" s="20" t="s">
        <v>404</v>
      </c>
      <c r="M13" s="18" t="s">
        <v>404</v>
      </c>
      <c r="N13" s="20" t="s">
        <v>404</v>
      </c>
      <c r="O13" s="18" t="s">
        <v>404</v>
      </c>
      <c r="P13" s="20" t="s">
        <v>404</v>
      </c>
      <c r="Q13" s="18" t="s">
        <v>404</v>
      </c>
      <c r="R13" s="20" t="s">
        <v>404</v>
      </c>
      <c r="S13" s="18" t="n">
        <v>504.81596394</v>
      </c>
      <c r="T13" s="20" t="n">
        <v>7.56643359</v>
      </c>
    </row>
    <row r="14" spans="1:20">
      <c r="A14" s="15" t="s">
        <v>411</v>
      </c>
      <c r="B14" s="17" t="n">
        <v>5587</v>
      </c>
      <c r="C14" s="18">
        <f>(0.0/B14*100)</f>
        <v/>
      </c>
      <c r="D14" s="19" t="n">
        <v>5587</v>
      </c>
      <c r="E14" s="18" t="n">
        <v>506.40989589</v>
      </c>
      <c r="F14" s="20" t="n">
        <v>4.36355173</v>
      </c>
      <c r="G14" s="18" t="n">
        <v>520.38413195</v>
      </c>
      <c r="H14" s="20" t="n">
        <v>3.18623582</v>
      </c>
      <c r="I14" s="18" t="n">
        <v>530.97889191</v>
      </c>
      <c r="J14" s="20" t="n">
        <v>4.26355904</v>
      </c>
      <c r="K14" s="18" t="s">
        <v>404</v>
      </c>
      <c r="L14" s="20" t="s">
        <v>404</v>
      </c>
      <c r="M14" s="18" t="s">
        <v>404</v>
      </c>
      <c r="N14" s="20" t="s">
        <v>404</v>
      </c>
      <c r="O14" s="18" t="s">
        <v>404</v>
      </c>
      <c r="P14" s="20" t="s">
        <v>404</v>
      </c>
      <c r="Q14" s="18" t="s">
        <v>404</v>
      </c>
      <c r="R14" s="20" t="s">
        <v>404</v>
      </c>
      <c r="S14" s="18" t="n">
        <v>535.44010765</v>
      </c>
      <c r="T14" s="20" t="n">
        <v>20.75801813</v>
      </c>
    </row>
    <row r="15" spans="1:20">
      <c r="A15" s="15" t="s">
        <v>412</v>
      </c>
      <c r="B15" s="17" t="n">
        <v>5882</v>
      </c>
      <c r="C15" s="18">
        <f>(0.0/B15*100)</f>
        <v/>
      </c>
      <c r="D15" s="19" t="n">
        <v>5882</v>
      </c>
      <c r="E15" s="18" t="n">
        <v>510.00345651</v>
      </c>
      <c r="F15" s="20" t="n">
        <v>2.64787996</v>
      </c>
      <c r="G15" s="18" t="n">
        <v>514.81992438</v>
      </c>
      <c r="H15" s="20" t="n">
        <v>6.09734247</v>
      </c>
      <c r="I15" s="18" t="n">
        <v>510.36837848</v>
      </c>
      <c r="J15" s="20" t="n">
        <v>14.1468999</v>
      </c>
      <c r="K15" s="18" t="s">
        <v>404</v>
      </c>
      <c r="L15" s="20" t="s">
        <v>404</v>
      </c>
      <c r="M15" s="18" t="s">
        <v>404</v>
      </c>
      <c r="N15" s="20" t="s">
        <v>404</v>
      </c>
      <c r="O15" s="18" t="s">
        <v>404</v>
      </c>
      <c r="P15" s="20" t="s">
        <v>404</v>
      </c>
      <c r="Q15" s="18" t="s">
        <v>404</v>
      </c>
      <c r="R15" s="20" t="s">
        <v>404</v>
      </c>
      <c r="S15" s="18" t="n">
        <v>523.61644856</v>
      </c>
      <c r="T15" s="20" t="n">
        <v>18.8547467</v>
      </c>
    </row>
    <row r="16" spans="1:20">
      <c r="A16" s="15" t="s">
        <v>413</v>
      </c>
      <c r="B16" s="17" t="n">
        <v>6108</v>
      </c>
      <c r="C16" s="18">
        <f>(390.0/B16*100)</f>
        <v/>
      </c>
      <c r="D16" s="19" t="n">
        <v>5718</v>
      </c>
      <c r="E16" s="18" t="n">
        <v>467.99772403</v>
      </c>
      <c r="F16" s="20" t="n">
        <v>6.74825663</v>
      </c>
      <c r="G16" s="18" t="n">
        <v>511.10859987</v>
      </c>
      <c r="H16" s="20" t="n">
        <v>5.07728028</v>
      </c>
      <c r="I16" s="18" t="n">
        <v>509.40649628</v>
      </c>
      <c r="J16" s="20" t="n">
        <v>6.52132453</v>
      </c>
      <c r="K16" s="18" t="s">
        <v>404</v>
      </c>
      <c r="L16" s="20" t="s">
        <v>404</v>
      </c>
      <c r="M16" s="18" t="s">
        <v>404</v>
      </c>
      <c r="N16" s="20" t="s">
        <v>404</v>
      </c>
      <c r="O16" s="18" t="s">
        <v>404</v>
      </c>
      <c r="P16" s="20" t="s">
        <v>404</v>
      </c>
      <c r="Q16" s="18" t="s">
        <v>404</v>
      </c>
      <c r="R16" s="20" t="s">
        <v>404</v>
      </c>
      <c r="S16" s="18" t="n">
        <v>461.03114166</v>
      </c>
      <c r="T16" s="20" t="n">
        <v>35.26220612</v>
      </c>
    </row>
    <row r="17" spans="1:20">
      <c r="A17" s="15" t="s">
        <v>414</v>
      </c>
      <c r="B17" s="17" t="n">
        <v>6504</v>
      </c>
      <c r="C17" s="18">
        <f>(1325.0/B17*100)</f>
        <v/>
      </c>
      <c r="D17" s="19" t="n">
        <v>5179</v>
      </c>
      <c r="E17" s="18" t="n">
        <v>474.16937659</v>
      </c>
      <c r="F17" s="20" t="n">
        <v>10.10561974</v>
      </c>
      <c r="G17" s="18" t="n">
        <v>508.19633836</v>
      </c>
      <c r="H17" s="20" t="n">
        <v>6.57845721</v>
      </c>
      <c r="I17" s="18" t="n">
        <v>515.9265174</v>
      </c>
      <c r="J17" s="20" t="n">
        <v>5.29047471</v>
      </c>
      <c r="K17" s="18" t="s">
        <v>404</v>
      </c>
      <c r="L17" s="20" t="s">
        <v>404</v>
      </c>
      <c r="M17" s="18" t="s">
        <v>404</v>
      </c>
      <c r="N17" s="20" t="s">
        <v>404</v>
      </c>
      <c r="O17" s="18" t="s">
        <v>404</v>
      </c>
      <c r="P17" s="20" t="s">
        <v>404</v>
      </c>
      <c r="Q17" s="18" t="s">
        <v>404</v>
      </c>
      <c r="R17" s="20" t="s">
        <v>404</v>
      </c>
      <c r="S17" s="18" t="n">
        <v>547.07980331</v>
      </c>
      <c r="T17" s="20" t="n">
        <v>15.75478929</v>
      </c>
    </row>
    <row r="18" spans="1:20">
      <c r="A18" s="15" t="s">
        <v>415</v>
      </c>
      <c r="B18" s="17" t="n">
        <v>5532</v>
      </c>
      <c r="C18" s="18">
        <f>(0.0/B18*100)</f>
        <v/>
      </c>
      <c r="D18" s="19" t="n">
        <v>5532</v>
      </c>
      <c r="E18" s="18" t="n">
        <v>447.06653767</v>
      </c>
      <c r="F18" s="20" t="n">
        <v>4.59342839</v>
      </c>
      <c r="G18" s="18" t="n">
        <v>468.44540103</v>
      </c>
      <c r="H18" s="20" t="n">
        <v>6.84229344</v>
      </c>
      <c r="I18" s="18" t="n">
        <v>500.15747345</v>
      </c>
      <c r="J18" s="20" t="n">
        <v>13.97460393</v>
      </c>
      <c r="K18" s="18" t="s">
        <v>404</v>
      </c>
      <c r="L18" s="20" t="s">
        <v>404</v>
      </c>
      <c r="M18" s="18" t="s">
        <v>404</v>
      </c>
      <c r="N18" s="20" t="s">
        <v>404</v>
      </c>
      <c r="O18" s="18" t="s">
        <v>404</v>
      </c>
      <c r="P18" s="20" t="s">
        <v>404</v>
      </c>
      <c r="Q18" s="18" t="s">
        <v>404</v>
      </c>
      <c r="R18" s="20" t="s">
        <v>404</v>
      </c>
      <c r="S18" s="18" t="n">
        <v>413.41021165</v>
      </c>
      <c r="T18" s="20" t="n">
        <v>24.96461484</v>
      </c>
    </row>
    <row r="19" spans="1:20">
      <c r="A19" s="15" t="s">
        <v>416</v>
      </c>
      <c r="B19" s="17" t="n">
        <v>5658</v>
      </c>
      <c r="C19" s="18">
        <f>(327.0/B19*100)</f>
        <v/>
      </c>
      <c r="D19" s="19" t="n">
        <v>5331</v>
      </c>
      <c r="E19" s="18" t="n">
        <v>383.4417004</v>
      </c>
      <c r="F19" s="20" t="n">
        <v>11.75202817</v>
      </c>
      <c r="G19" s="18" t="n">
        <v>441.1188365</v>
      </c>
      <c r="H19" s="20" t="n">
        <v>9.248479659999999</v>
      </c>
      <c r="I19" s="18" t="n">
        <v>490.86784732</v>
      </c>
      <c r="J19" s="20" t="n">
        <v>3.23334891</v>
      </c>
      <c r="K19" s="18" t="s">
        <v>404</v>
      </c>
      <c r="L19" s="20" t="s">
        <v>404</v>
      </c>
      <c r="M19" s="18" t="s">
        <v>404</v>
      </c>
      <c r="N19" s="20" t="s">
        <v>404</v>
      </c>
      <c r="O19" s="18" t="s">
        <v>404</v>
      </c>
      <c r="P19" s="20" t="s">
        <v>404</v>
      </c>
      <c r="Q19" s="18" t="s">
        <v>404</v>
      </c>
      <c r="R19" s="20" t="s">
        <v>404</v>
      </c>
      <c r="S19" s="18" t="n">
        <v>406.80227866</v>
      </c>
      <c r="T19" s="20" t="n">
        <v>35.43670558</v>
      </c>
    </row>
    <row r="20" spans="1:20">
      <c r="A20" s="15" t="s">
        <v>417</v>
      </c>
      <c r="B20" s="17" t="n">
        <v>3371</v>
      </c>
      <c r="C20" s="18">
        <f>(24.0/B20*100)</f>
        <v/>
      </c>
      <c r="D20" s="19" t="n">
        <v>3347</v>
      </c>
      <c r="E20" s="18" t="n">
        <v>488.32730015</v>
      </c>
      <c r="F20" s="20" t="n">
        <v>2.25915669</v>
      </c>
      <c r="G20" s="18" t="n">
        <v>486.25742998</v>
      </c>
      <c r="H20" s="20" t="n">
        <v>3.95393084</v>
      </c>
      <c r="I20" s="18" t="n">
        <v>490.61484085</v>
      </c>
      <c r="J20" s="20" t="n">
        <v>4.59141924</v>
      </c>
      <c r="K20" s="18" t="s">
        <v>404</v>
      </c>
      <c r="L20" s="20" t="s">
        <v>404</v>
      </c>
      <c r="M20" s="18" t="s">
        <v>404</v>
      </c>
      <c r="N20" s="20" t="s">
        <v>404</v>
      </c>
      <c r="O20" s="18" t="s">
        <v>404</v>
      </c>
      <c r="P20" s="20" t="s">
        <v>404</v>
      </c>
      <c r="Q20" s="18" t="s">
        <v>404</v>
      </c>
      <c r="R20" s="20" t="s">
        <v>404</v>
      </c>
      <c r="S20" s="18" t="n">
        <v>430.67805329</v>
      </c>
      <c r="T20" s="20" t="n">
        <v>25.03411083</v>
      </c>
    </row>
    <row r="21" spans="1:20">
      <c r="A21" s="15" t="s">
        <v>418</v>
      </c>
      <c r="B21" s="17" t="n">
        <v>5741</v>
      </c>
      <c r="C21" s="18">
        <f>(0.0/B21*100)</f>
        <v/>
      </c>
      <c r="D21" s="19" t="n">
        <v>5741</v>
      </c>
      <c r="E21" s="18" t="n">
        <v>506.77127839</v>
      </c>
      <c r="F21" s="20" t="n">
        <v>3.34304031</v>
      </c>
      <c r="G21" s="18" t="n">
        <v>508.88842506</v>
      </c>
      <c r="H21" s="20" t="n">
        <v>7.37339146</v>
      </c>
      <c r="I21" s="18" t="n">
        <v>494.30268062</v>
      </c>
      <c r="J21" s="20" t="n">
        <v>5.31781749</v>
      </c>
      <c r="K21" s="18" t="s">
        <v>404</v>
      </c>
      <c r="L21" s="20" t="s">
        <v>404</v>
      </c>
      <c r="M21" s="18" t="s">
        <v>404</v>
      </c>
      <c r="N21" s="20" t="s">
        <v>404</v>
      </c>
      <c r="O21" s="18" t="s">
        <v>404</v>
      </c>
      <c r="P21" s="20" t="s">
        <v>404</v>
      </c>
      <c r="Q21" s="18" t="s">
        <v>404</v>
      </c>
      <c r="R21" s="20" t="s">
        <v>404</v>
      </c>
      <c r="S21" s="18" t="n">
        <v>495.87243249</v>
      </c>
      <c r="T21" s="20" t="n">
        <v>7.57214883</v>
      </c>
    </row>
    <row r="22" spans="1:20">
      <c r="A22" s="15" t="s">
        <v>419</v>
      </c>
      <c r="B22" s="17" t="n">
        <v>6598</v>
      </c>
      <c r="C22" s="18">
        <f>(0.0/B22*100)</f>
        <v/>
      </c>
      <c r="D22" s="19" t="n">
        <v>6598</v>
      </c>
      <c r="E22" s="18" t="n">
        <v>472.16044818</v>
      </c>
      <c r="F22" s="20" t="n">
        <v>12.38641595</v>
      </c>
      <c r="G22" s="18" t="n">
        <v>472.05510815</v>
      </c>
      <c r="H22" s="20" t="n">
        <v>7.96524838</v>
      </c>
      <c r="I22" s="18" t="n">
        <v>466.99946364</v>
      </c>
      <c r="J22" s="20" t="n">
        <v>5.56407648</v>
      </c>
      <c r="K22" s="18" t="s">
        <v>404</v>
      </c>
      <c r="L22" s="20" t="s">
        <v>404</v>
      </c>
      <c r="M22" s="18" t="s">
        <v>404</v>
      </c>
      <c r="N22" s="20" t="s">
        <v>404</v>
      </c>
      <c r="O22" s="18" t="s">
        <v>404</v>
      </c>
      <c r="P22" s="20" t="s">
        <v>404</v>
      </c>
      <c r="Q22" s="18" t="s">
        <v>404</v>
      </c>
      <c r="R22" s="20" t="s">
        <v>404</v>
      </c>
      <c r="S22" s="18" t="n">
        <v>510.231597</v>
      </c>
      <c r="T22" s="20" t="n">
        <v>6.85324294</v>
      </c>
    </row>
    <row r="23" spans="1:20">
      <c r="A23" s="15" t="s">
        <v>420</v>
      </c>
      <c r="B23" s="17" t="n">
        <v>11583</v>
      </c>
      <c r="C23" s="18">
        <f>(3151.0/B23*100)</f>
        <v/>
      </c>
      <c r="D23" s="19" t="n">
        <v>8432</v>
      </c>
      <c r="E23" s="18" t="n">
        <v>493.92491683</v>
      </c>
      <c r="F23" s="20" t="n">
        <v>8.430158179999999</v>
      </c>
      <c r="G23" s="18" t="n">
        <v>497.80716627</v>
      </c>
      <c r="H23" s="20" t="n">
        <v>8.01167877</v>
      </c>
      <c r="I23" s="18" t="n">
        <v>489.18470958</v>
      </c>
      <c r="J23" s="20" t="n">
        <v>6.17154661</v>
      </c>
      <c r="K23" s="18" t="s">
        <v>404</v>
      </c>
      <c r="L23" s="20" t="s">
        <v>404</v>
      </c>
      <c r="M23" s="18" t="s">
        <v>404</v>
      </c>
      <c r="N23" s="20" t="s">
        <v>404</v>
      </c>
      <c r="O23" s="18" t="s">
        <v>404</v>
      </c>
      <c r="P23" s="20" t="s">
        <v>404</v>
      </c>
      <c r="Q23" s="18" t="s">
        <v>404</v>
      </c>
      <c r="R23" s="20" t="s">
        <v>404</v>
      </c>
      <c r="S23" s="18" t="n">
        <v>489.9303024</v>
      </c>
      <c r="T23" s="20" t="n">
        <v>25.17303465</v>
      </c>
    </row>
    <row r="24" spans="1:20">
      <c r="A24" s="15" t="s">
        <v>421</v>
      </c>
      <c r="B24" s="17" t="n">
        <v>6647</v>
      </c>
      <c r="C24" s="18">
        <f>(0.0/B24*100)</f>
        <v/>
      </c>
      <c r="D24" s="19" t="n">
        <v>6647</v>
      </c>
      <c r="E24" s="18" t="n">
        <v>666.64625143</v>
      </c>
      <c r="F24" s="20" t="n">
        <v>7.91782691</v>
      </c>
      <c r="G24" s="18" t="n">
        <v>542.5387759</v>
      </c>
      <c r="H24" s="20" t="n">
        <v>16.99538446</v>
      </c>
      <c r="I24" s="18" t="n">
        <v>530.94157306</v>
      </c>
      <c r="J24" s="20" t="n">
        <v>3.22128508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540.98451482</v>
      </c>
      <c r="F25" s="20" t="n">
        <v>4.21215467</v>
      </c>
      <c r="G25" s="18" t="n">
        <v>513.48889161</v>
      </c>
      <c r="H25" s="20" t="n">
        <v>9.09349493</v>
      </c>
      <c r="I25" s="18" t="n">
        <v>510.82119466</v>
      </c>
      <c r="J25" s="20" t="n">
        <v>7.0177393</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464.32026003</v>
      </c>
      <c r="F26" s="20" t="n">
        <v>3.38519262</v>
      </c>
      <c r="G26" s="18" t="n">
        <v>486.11773712</v>
      </c>
      <c r="H26" s="20" t="n">
        <v>3.59933938</v>
      </c>
      <c r="I26" s="18" t="n">
        <v>501.8106345</v>
      </c>
      <c r="J26" s="20" t="n">
        <v>3.52514942</v>
      </c>
      <c r="K26" s="18" t="s">
        <v>404</v>
      </c>
      <c r="L26" s="20" t="s">
        <v>404</v>
      </c>
      <c r="M26" s="18" t="s">
        <v>404</v>
      </c>
      <c r="N26" s="20" t="s">
        <v>404</v>
      </c>
      <c r="O26" s="18" t="s">
        <v>404</v>
      </c>
      <c r="P26" s="20" t="s">
        <v>404</v>
      </c>
      <c r="Q26" s="18" t="s">
        <v>404</v>
      </c>
      <c r="R26" s="20" t="s">
        <v>404</v>
      </c>
      <c r="S26" s="18" t="n">
        <v>485.29621139</v>
      </c>
      <c r="T26" s="20" t="n">
        <v>12.9215233</v>
      </c>
    </row>
    <row r="27" spans="1:20">
      <c r="A27" s="15" t="s">
        <v>424</v>
      </c>
      <c r="B27" s="17" t="n">
        <v>5299</v>
      </c>
      <c r="C27" s="18">
        <f>(0.0/B27*100)</f>
        <v/>
      </c>
      <c r="D27" s="19" t="n">
        <v>5299</v>
      </c>
      <c r="E27" s="18" t="n">
        <v>472.81888508</v>
      </c>
      <c r="F27" s="20" t="n">
        <v>3.77778304</v>
      </c>
      <c r="G27" s="18" t="n">
        <v>494.57618569</v>
      </c>
      <c r="H27" s="20" t="n">
        <v>2.66710613</v>
      </c>
      <c r="I27" s="18" t="n">
        <v>485.29248346</v>
      </c>
      <c r="J27" s="20" t="n">
        <v>1.4178485</v>
      </c>
      <c r="K27" s="18" t="s">
        <v>404</v>
      </c>
      <c r="L27" s="20" t="s">
        <v>404</v>
      </c>
      <c r="M27" s="18" t="s">
        <v>404</v>
      </c>
      <c r="N27" s="20" t="s">
        <v>404</v>
      </c>
      <c r="O27" s="18" t="s">
        <v>404</v>
      </c>
      <c r="P27" s="20" t="s">
        <v>404</v>
      </c>
      <c r="Q27" s="18" t="s">
        <v>404</v>
      </c>
      <c r="R27" s="20" t="s">
        <v>404</v>
      </c>
      <c r="S27" s="18" t="n">
        <v>465.27073414</v>
      </c>
      <c r="T27" s="20" t="n">
        <v>25.34217899</v>
      </c>
    </row>
    <row r="28" spans="1:20">
      <c r="A28" s="15" t="s">
        <v>425</v>
      </c>
      <c r="B28" s="17" t="n">
        <v>7568</v>
      </c>
      <c r="C28" s="18">
        <f>(0.0/B28*100)</f>
        <v/>
      </c>
      <c r="D28" s="19" t="n">
        <v>7568</v>
      </c>
      <c r="E28" s="18" t="n">
        <v>394.10378854</v>
      </c>
      <c r="F28" s="20" t="n">
        <v>5.27771978</v>
      </c>
      <c r="G28" s="18" t="n">
        <v>395.95958564</v>
      </c>
      <c r="H28" s="20" t="n">
        <v>5.49809429</v>
      </c>
      <c r="I28" s="18" t="n">
        <v>416.66662939</v>
      </c>
      <c r="J28" s="20" t="n">
        <v>3.61652702</v>
      </c>
      <c r="K28" s="18" t="s">
        <v>404</v>
      </c>
      <c r="L28" s="20" t="s">
        <v>404</v>
      </c>
      <c r="M28" s="18" t="s">
        <v>404</v>
      </c>
      <c r="N28" s="20" t="s">
        <v>404</v>
      </c>
      <c r="O28" s="18" t="s">
        <v>404</v>
      </c>
      <c r="P28" s="20" t="s">
        <v>404</v>
      </c>
      <c r="Q28" s="18" t="s">
        <v>404</v>
      </c>
      <c r="R28" s="20" t="s">
        <v>404</v>
      </c>
      <c r="S28" s="18" t="n">
        <v>440.32523027</v>
      </c>
      <c r="T28" s="20" t="n">
        <v>14.645206</v>
      </c>
    </row>
    <row r="29" spans="1:20">
      <c r="A29" s="15" t="s">
        <v>426</v>
      </c>
      <c r="B29" s="17" t="n">
        <v>5385</v>
      </c>
      <c r="C29" s="18">
        <f>(1123.0/B29*100)</f>
        <v/>
      </c>
      <c r="D29" s="19" t="n">
        <v>4262</v>
      </c>
      <c r="E29" s="18" t="n">
        <v>546.72374188</v>
      </c>
      <c r="F29" s="20" t="n">
        <v>23.11927576</v>
      </c>
      <c r="G29" s="18" t="n">
        <v>538.88843983</v>
      </c>
      <c r="H29" s="20" t="n">
        <v>13.92946858</v>
      </c>
      <c r="I29" s="18" t="n">
        <v>504.01515241</v>
      </c>
      <c r="J29" s="20" t="n">
        <v>5.47383484</v>
      </c>
      <c r="K29" s="18" t="s">
        <v>404</v>
      </c>
      <c r="L29" s="20" t="s">
        <v>404</v>
      </c>
      <c r="M29" s="18" t="s">
        <v>404</v>
      </c>
      <c r="N29" s="20" t="s">
        <v>404</v>
      </c>
      <c r="O29" s="18" t="s">
        <v>404</v>
      </c>
      <c r="P29" s="20" t="s">
        <v>404</v>
      </c>
      <c r="Q29" s="18" t="s">
        <v>404</v>
      </c>
      <c r="R29" s="20" t="s">
        <v>404</v>
      </c>
      <c r="S29" s="18" t="n">
        <v>501.4440465</v>
      </c>
      <c r="T29" s="20" t="n">
        <v>13.62427843</v>
      </c>
    </row>
    <row r="30" spans="1:20">
      <c r="A30" s="15" t="s">
        <v>427</v>
      </c>
      <c r="B30" s="17" t="n">
        <v>4520</v>
      </c>
      <c r="C30" s="18">
        <f>(957.0/B30*100)</f>
        <v/>
      </c>
      <c r="D30" s="19" t="n">
        <v>3563</v>
      </c>
      <c r="E30" s="18" t="n">
        <v>500.44910931</v>
      </c>
      <c r="F30" s="20" t="n">
        <v>4.34321841</v>
      </c>
      <c r="G30" s="18" t="n">
        <v>495.29668073</v>
      </c>
      <c r="H30" s="20" t="n">
        <v>4.77338944</v>
      </c>
      <c r="I30" s="18" t="n">
        <v>495.582511</v>
      </c>
      <c r="J30" s="20" t="n">
        <v>5.63001957</v>
      </c>
      <c r="K30" s="18" t="s">
        <v>404</v>
      </c>
      <c r="L30" s="20" t="s">
        <v>404</v>
      </c>
      <c r="M30" s="18" t="s">
        <v>404</v>
      </c>
      <c r="N30" s="20" t="s">
        <v>404</v>
      </c>
      <c r="O30" s="18" t="s">
        <v>404</v>
      </c>
      <c r="P30" s="20" t="s">
        <v>404</v>
      </c>
      <c r="Q30" s="18" t="s">
        <v>404</v>
      </c>
      <c r="R30" s="20" t="s">
        <v>404</v>
      </c>
      <c r="S30" s="18" t="n">
        <v>486.93831711</v>
      </c>
      <c r="T30" s="20" t="n">
        <v>12.19816748</v>
      </c>
    </row>
    <row r="31" spans="1:20">
      <c r="A31" s="15" t="s">
        <v>428</v>
      </c>
      <c r="B31" s="17" t="n">
        <v>5456</v>
      </c>
      <c r="C31" s="18">
        <f>(502.0/B31*100)</f>
        <v/>
      </c>
      <c r="D31" s="19" t="n">
        <v>4954</v>
      </c>
      <c r="E31" s="18" t="n">
        <v>501.15531532</v>
      </c>
      <c r="F31" s="20" t="n">
        <v>2.25576247</v>
      </c>
      <c r="G31" s="18" t="n">
        <v>510.97008684</v>
      </c>
      <c r="H31" s="20" t="n">
        <v>11.68342519</v>
      </c>
      <c r="I31" s="18" t="n">
        <v>511.74985587</v>
      </c>
      <c r="J31" s="20" t="n">
        <v>9.30587972</v>
      </c>
      <c r="K31" s="18" t="s">
        <v>404</v>
      </c>
      <c r="L31" s="20" t="s">
        <v>404</v>
      </c>
      <c r="M31" s="18" t="s">
        <v>404</v>
      </c>
      <c r="N31" s="20" t="s">
        <v>404</v>
      </c>
      <c r="O31" s="18" t="s">
        <v>404</v>
      </c>
      <c r="P31" s="20" t="s">
        <v>404</v>
      </c>
      <c r="Q31" s="18" t="s">
        <v>404</v>
      </c>
      <c r="R31" s="20" t="s">
        <v>404</v>
      </c>
      <c r="S31" s="18" t="n">
        <v>501.24364098</v>
      </c>
      <c r="T31" s="20" t="n">
        <v>8.42134027</v>
      </c>
    </row>
    <row r="32" spans="1:20">
      <c r="A32" s="15" t="s">
        <v>429</v>
      </c>
      <c r="B32" s="17" t="n">
        <v>4478</v>
      </c>
      <c r="C32" s="18">
        <f>(0.0/B32*100)</f>
        <v/>
      </c>
      <c r="D32" s="19" t="n">
        <v>4478</v>
      </c>
      <c r="E32" s="18" t="n">
        <v>489.23355711</v>
      </c>
      <c r="F32" s="20" t="n">
        <v>3.48799225</v>
      </c>
      <c r="G32" s="18" t="n">
        <v>510.39863621</v>
      </c>
      <c r="H32" s="20" t="n">
        <v>4.06809409</v>
      </c>
      <c r="I32" s="18" t="n">
        <v>524.54604627</v>
      </c>
      <c r="J32" s="20" t="n">
        <v>8.073233549999999</v>
      </c>
      <c r="K32" s="18" t="s">
        <v>404</v>
      </c>
      <c r="L32" s="20" t="s">
        <v>404</v>
      </c>
      <c r="M32" s="18" t="s">
        <v>404</v>
      </c>
      <c r="N32" s="20" t="s">
        <v>404</v>
      </c>
      <c r="O32" s="18" t="s">
        <v>404</v>
      </c>
      <c r="P32" s="20" t="s">
        <v>404</v>
      </c>
      <c r="Q32" s="18" t="s">
        <v>404</v>
      </c>
      <c r="R32" s="20" t="s">
        <v>404</v>
      </c>
      <c r="S32" s="18" t="n">
        <v>540.91184613</v>
      </c>
      <c r="T32" s="20" t="n">
        <v>8.655846110000001</v>
      </c>
    </row>
    <row r="33" spans="1:20">
      <c r="A33" s="15" t="s">
        <v>430</v>
      </c>
      <c r="B33" s="17" t="n">
        <v>7325</v>
      </c>
      <c r="C33" s="18">
        <f>(29.0/B33*100)</f>
        <v/>
      </c>
      <c r="D33" s="19" t="n">
        <v>7296</v>
      </c>
      <c r="E33" s="18" t="n">
        <v>485.32262235</v>
      </c>
      <c r="F33" s="20" t="n">
        <v>5.50730615</v>
      </c>
      <c r="G33" s="18" t="n">
        <v>494.07492875</v>
      </c>
      <c r="H33" s="20" t="n">
        <v>6.07718129</v>
      </c>
      <c r="I33" s="18" t="n">
        <v>493.66642806</v>
      </c>
      <c r="J33" s="20" t="n">
        <v>6.52868898</v>
      </c>
      <c r="K33" s="18" t="s">
        <v>404</v>
      </c>
      <c r="L33" s="20" t="s">
        <v>404</v>
      </c>
      <c r="M33" s="18" t="s">
        <v>404</v>
      </c>
      <c r="N33" s="20" t="s">
        <v>404</v>
      </c>
      <c r="O33" s="18" t="s">
        <v>404</v>
      </c>
      <c r="P33" s="20" t="s">
        <v>404</v>
      </c>
      <c r="Q33" s="18" t="s">
        <v>404</v>
      </c>
      <c r="R33" s="20" t="s">
        <v>404</v>
      </c>
      <c r="S33" s="18" t="n">
        <v>526.15404538</v>
      </c>
      <c r="T33" s="20" t="n">
        <v>32.64155465</v>
      </c>
    </row>
    <row r="34" spans="1:20">
      <c r="A34" s="15" t="s">
        <v>431</v>
      </c>
      <c r="B34" s="17" t="n">
        <v>6350</v>
      </c>
      <c r="C34" s="18">
        <f>(0.0/B34*100)</f>
        <v/>
      </c>
      <c r="D34" s="19" t="n">
        <v>6350</v>
      </c>
      <c r="E34" s="18" t="n">
        <v>442.97331289</v>
      </c>
      <c r="F34" s="20" t="n">
        <v>5.58008223</v>
      </c>
      <c r="G34" s="18" t="n">
        <v>457.00503861</v>
      </c>
      <c r="H34" s="20" t="n">
        <v>10.60330942</v>
      </c>
      <c r="I34" s="18" t="n">
        <v>497.7736496</v>
      </c>
      <c r="J34" s="20" t="n">
        <v>3.64054827</v>
      </c>
      <c r="K34" s="18" t="s">
        <v>404</v>
      </c>
      <c r="L34" s="20" t="s">
        <v>404</v>
      </c>
      <c r="M34" s="18" t="s">
        <v>404</v>
      </c>
      <c r="N34" s="20" t="s">
        <v>404</v>
      </c>
      <c r="O34" s="18" t="s">
        <v>404</v>
      </c>
      <c r="P34" s="20" t="s">
        <v>404</v>
      </c>
      <c r="Q34" s="18" t="s">
        <v>404</v>
      </c>
      <c r="R34" s="20" t="s">
        <v>404</v>
      </c>
      <c r="S34" s="18" t="n">
        <v>437.50901931</v>
      </c>
      <c r="T34" s="20" t="n">
        <v>22.78723144</v>
      </c>
    </row>
    <row r="35" spans="1:20">
      <c r="A35" s="15" t="s">
        <v>432</v>
      </c>
      <c r="B35" s="17" t="n">
        <v>6406</v>
      </c>
      <c r="C35" s="18">
        <f>(443.0/B35*100)</f>
        <v/>
      </c>
      <c r="D35" s="19" t="n">
        <v>5963</v>
      </c>
      <c r="E35" s="18" t="n">
        <v>487.78303883</v>
      </c>
      <c r="F35" s="20" t="n">
        <v>2.56797044</v>
      </c>
      <c r="G35" s="18" t="n">
        <v>506.72977329</v>
      </c>
      <c r="H35" s="20" t="n">
        <v>1.85031087</v>
      </c>
      <c r="I35" s="18" t="n">
        <v>540.37148094</v>
      </c>
      <c r="J35" s="20" t="n">
        <v>2.74428456</v>
      </c>
      <c r="K35" s="18" t="s">
        <v>404</v>
      </c>
      <c r="L35" s="20" t="s">
        <v>404</v>
      </c>
      <c r="M35" s="18" t="s">
        <v>404</v>
      </c>
      <c r="N35" s="20" t="s">
        <v>404</v>
      </c>
      <c r="O35" s="18" t="s">
        <v>404</v>
      </c>
      <c r="P35" s="20" t="s">
        <v>404</v>
      </c>
      <c r="Q35" s="18" t="s">
        <v>404</v>
      </c>
      <c r="R35" s="20" t="s">
        <v>404</v>
      </c>
      <c r="S35" s="18" t="n">
        <v>482.39388344</v>
      </c>
      <c r="T35" s="20" t="n">
        <v>11.86396618</v>
      </c>
    </row>
    <row r="36" spans="1:20">
      <c r="A36" s="15" t="s">
        <v>433</v>
      </c>
      <c r="B36" s="17" t="n">
        <v>6736</v>
      </c>
      <c r="C36" s="18">
        <f>(10.0/B36*100)</f>
        <v/>
      </c>
      <c r="D36" s="19" t="n">
        <v>6726</v>
      </c>
      <c r="E36" s="18" t="n">
        <v>483.00599365</v>
      </c>
      <c r="F36" s="20" t="n">
        <v>2.44270915</v>
      </c>
      <c r="G36" s="18" t="n">
        <v>498.03985761</v>
      </c>
      <c r="H36" s="20" t="n">
        <v>5.85351621</v>
      </c>
      <c r="I36" s="18" t="n">
        <v>491.7371273</v>
      </c>
      <c r="J36" s="20" t="n">
        <v>11.32966317</v>
      </c>
      <c r="K36" s="18" t="s">
        <v>404</v>
      </c>
      <c r="L36" s="20" t="s">
        <v>404</v>
      </c>
      <c r="M36" s="18" t="s">
        <v>404</v>
      </c>
      <c r="N36" s="20" t="s">
        <v>404</v>
      </c>
      <c r="O36" s="18" t="s">
        <v>404</v>
      </c>
      <c r="P36" s="20" t="s">
        <v>404</v>
      </c>
      <c r="Q36" s="18" t="s">
        <v>404</v>
      </c>
      <c r="R36" s="20" t="s">
        <v>404</v>
      </c>
      <c r="S36" s="18" t="n">
        <v>544.12750449</v>
      </c>
      <c r="T36" s="20" t="n">
        <v>9.695753330000001</v>
      </c>
    </row>
    <row r="37" spans="1:20">
      <c r="A37" s="15" t="s">
        <v>434</v>
      </c>
      <c r="B37" s="17" t="n">
        <v>5458</v>
      </c>
      <c r="C37" s="18">
        <f>(0.0/B37*100)</f>
        <v/>
      </c>
      <c r="D37" s="19" t="n">
        <v>5458</v>
      </c>
      <c r="E37" s="18" t="n">
        <v>491.18232215</v>
      </c>
      <c r="F37" s="20" t="n">
        <v>3.24190263</v>
      </c>
      <c r="G37" s="18" t="n">
        <v>501.99918587</v>
      </c>
      <c r="H37" s="20" t="n">
        <v>10.97908047</v>
      </c>
      <c r="I37" s="18" t="n">
        <v>532.98004708</v>
      </c>
      <c r="J37" s="20" t="n">
        <v>20.41946753</v>
      </c>
      <c r="K37" s="18" t="s">
        <v>404</v>
      </c>
      <c r="L37" s="20" t="s">
        <v>404</v>
      </c>
      <c r="M37" s="18" t="s">
        <v>404</v>
      </c>
      <c r="N37" s="20" t="s">
        <v>404</v>
      </c>
      <c r="O37" s="18" t="s">
        <v>404</v>
      </c>
      <c r="P37" s="20" t="s">
        <v>404</v>
      </c>
      <c r="Q37" s="18" t="s">
        <v>404</v>
      </c>
      <c r="R37" s="20" t="s">
        <v>404</v>
      </c>
      <c r="S37" s="18" t="n">
        <v>476.70512719</v>
      </c>
      <c r="T37" s="20" t="n">
        <v>15.72056975</v>
      </c>
    </row>
    <row r="38" spans="1:20">
      <c r="A38" s="15" t="s">
        <v>435</v>
      </c>
      <c r="B38" s="17" t="n">
        <v>5860</v>
      </c>
      <c r="C38" s="18">
        <f>(268.0/B38*100)</f>
        <v/>
      </c>
      <c r="D38" s="19" t="n">
        <v>5592</v>
      </c>
      <c r="E38" s="18" t="n">
        <v>509.69628945</v>
      </c>
      <c r="F38" s="20" t="n">
        <v>7.68429279</v>
      </c>
      <c r="G38" s="18" t="n">
        <v>523.52158202</v>
      </c>
      <c r="H38" s="20" t="n">
        <v>9.782900550000001</v>
      </c>
      <c r="I38" s="18" t="n">
        <v>523.95455135</v>
      </c>
      <c r="J38" s="20" t="n">
        <v>4.65005287</v>
      </c>
      <c r="K38" s="18" t="s">
        <v>404</v>
      </c>
      <c r="L38" s="20" t="s">
        <v>404</v>
      </c>
      <c r="M38" s="18" t="s">
        <v>404</v>
      </c>
      <c r="N38" s="20" t="s">
        <v>404</v>
      </c>
      <c r="O38" s="18" t="s">
        <v>404</v>
      </c>
      <c r="P38" s="20" t="s">
        <v>404</v>
      </c>
      <c r="Q38" s="18" t="s">
        <v>404</v>
      </c>
      <c r="R38" s="20" t="s">
        <v>404</v>
      </c>
      <c r="S38" s="18" t="n">
        <v>534.07246911</v>
      </c>
      <c r="T38" s="20" t="n">
        <v>26.54937363</v>
      </c>
    </row>
    <row r="39" spans="1:20">
      <c r="A39" s="15" t="s">
        <v>436</v>
      </c>
      <c r="B39" s="17" t="n">
        <v>5895</v>
      </c>
      <c r="C39" s="18">
        <f>(0.0/B39*100)</f>
        <v/>
      </c>
      <c r="D39" s="19" t="n">
        <v>5895</v>
      </c>
      <c r="E39" s="18" t="n">
        <v>372.85621087</v>
      </c>
      <c r="F39" s="20" t="n">
        <v>8.63430129</v>
      </c>
      <c r="G39" s="18" t="n">
        <v>390.74586028</v>
      </c>
      <c r="H39" s="20" t="n">
        <v>5.6590473</v>
      </c>
      <c r="I39" s="18" t="n">
        <v>431.29742895</v>
      </c>
      <c r="J39" s="20" t="n">
        <v>5.34000427</v>
      </c>
      <c r="K39" s="18" t="s">
        <v>404</v>
      </c>
      <c r="L39" s="20" t="s">
        <v>404</v>
      </c>
      <c r="M39" s="18" t="s">
        <v>404</v>
      </c>
      <c r="N39" s="20" t="s">
        <v>404</v>
      </c>
      <c r="O39" s="18" t="s">
        <v>404</v>
      </c>
      <c r="P39" s="20" t="s">
        <v>404</v>
      </c>
      <c r="Q39" s="18" t="s">
        <v>404</v>
      </c>
      <c r="R39" s="20" t="s">
        <v>404</v>
      </c>
      <c r="S39" s="18" t="n">
        <v>380.33562704</v>
      </c>
      <c r="T39" s="20" t="n">
        <v>12.05635212</v>
      </c>
    </row>
    <row r="40" spans="1:20">
      <c r="A40" s="15" t="s">
        <v>437</v>
      </c>
      <c r="B40" s="17" t="n">
        <v>14157</v>
      </c>
      <c r="C40" s="18">
        <f>(2728.0/B40*100)</f>
        <v/>
      </c>
      <c r="D40" s="19" t="n">
        <v>11429</v>
      </c>
      <c r="E40" s="18" t="n">
        <v>486.20271607</v>
      </c>
      <c r="F40" s="20" t="n">
        <v>3.41495842</v>
      </c>
      <c r="G40" s="18" t="n">
        <v>477.57854061</v>
      </c>
      <c r="H40" s="20" t="n">
        <v>9.36762143</v>
      </c>
      <c r="I40" s="18" t="n">
        <v>521.53786078</v>
      </c>
      <c r="J40" s="20" t="n">
        <v>9.168513300000001</v>
      </c>
      <c r="K40" s="18" t="s">
        <v>404</v>
      </c>
      <c r="L40" s="20" t="s">
        <v>404</v>
      </c>
      <c r="M40" s="18" t="s">
        <v>404</v>
      </c>
      <c r="N40" s="20" t="s">
        <v>404</v>
      </c>
      <c r="O40" s="18" t="s">
        <v>404</v>
      </c>
      <c r="P40" s="20" t="s">
        <v>404</v>
      </c>
      <c r="Q40" s="18" t="s">
        <v>404</v>
      </c>
      <c r="R40" s="20" t="s">
        <v>404</v>
      </c>
      <c r="S40" s="18" t="n">
        <v>509.68924048</v>
      </c>
      <c r="T40" s="20" t="n">
        <v>8.887658610000001</v>
      </c>
    </row>
    <row r="41" spans="1:20">
      <c r="A41" s="15" t="s">
        <v>438</v>
      </c>
      <c r="B41" s="17" t="n">
        <v>5712</v>
      </c>
      <c r="C41" s="18">
        <f>(99.0/B41*100)</f>
        <v/>
      </c>
      <c r="D41" s="19" t="n">
        <v>5613</v>
      </c>
      <c r="E41" s="18" t="n">
        <v>465.62845098</v>
      </c>
      <c r="F41" s="20" t="n">
        <v>4.65294812</v>
      </c>
      <c r="G41" s="18" t="n">
        <v>472.17789572</v>
      </c>
      <c r="H41" s="20" t="n">
        <v>8.16146415</v>
      </c>
      <c r="I41" s="18" t="n">
        <v>475.03702759</v>
      </c>
      <c r="J41" s="20" t="n">
        <v>5.63779734</v>
      </c>
      <c r="K41" s="18" t="s">
        <v>404</v>
      </c>
      <c r="L41" s="20" t="s">
        <v>404</v>
      </c>
      <c r="M41" s="18" t="s">
        <v>404</v>
      </c>
      <c r="N41" s="20" t="s">
        <v>404</v>
      </c>
      <c r="O41" s="18" t="s">
        <v>404</v>
      </c>
      <c r="P41" s="20" t="s">
        <v>404</v>
      </c>
      <c r="Q41" s="18" t="s">
        <v>404</v>
      </c>
      <c r="R41" s="20" t="s">
        <v>404</v>
      </c>
      <c r="S41" s="18" t="n">
        <v>475.90544543</v>
      </c>
      <c r="T41" s="20" t="n">
        <v>15.12692843</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401.10441391</v>
      </c>
      <c r="F44" s="20" t="n">
        <v>6.69015565</v>
      </c>
      <c r="G44" s="18" t="n">
        <v>418.27787736</v>
      </c>
      <c r="H44" s="20" t="n">
        <v>4.48188731</v>
      </c>
      <c r="I44" s="18" t="n">
        <v>414.42278264</v>
      </c>
      <c r="J44" s="20" t="n">
        <v>5.10662474</v>
      </c>
      <c r="K44" s="18" t="s">
        <v>404</v>
      </c>
      <c r="L44" s="20" t="s">
        <v>404</v>
      </c>
      <c r="M44" s="18" t="s">
        <v>404</v>
      </c>
      <c r="N44" s="20" t="s">
        <v>404</v>
      </c>
      <c r="O44" s="18" t="s">
        <v>404</v>
      </c>
      <c r="P44" s="20" t="s">
        <v>404</v>
      </c>
      <c r="Q44" s="18" t="s">
        <v>404</v>
      </c>
      <c r="R44" s="20" t="s">
        <v>404</v>
      </c>
      <c r="S44" s="18" t="n">
        <v>390.90321479</v>
      </c>
      <c r="T44" s="20" t="n">
        <v>37.4770894</v>
      </c>
    </row>
    <row r="45" spans="1:20">
      <c r="A45" s="15" t="s">
        <v>442</v>
      </c>
      <c r="B45" s="17" t="n">
        <v>5519</v>
      </c>
      <c r="C45" s="18">
        <f>(0.0/B45*100)</f>
        <v/>
      </c>
      <c r="D45" s="19" t="n">
        <v>5519</v>
      </c>
      <c r="E45" s="18" t="n">
        <v>353.6192005</v>
      </c>
      <c r="F45" s="20" t="n">
        <v>7.92610621</v>
      </c>
      <c r="G45" s="18" t="n">
        <v>370.53044612</v>
      </c>
      <c r="H45" s="20" t="n">
        <v>6.40446462</v>
      </c>
      <c r="I45" s="18" t="n">
        <v>356.71393065</v>
      </c>
      <c r="J45" s="20" t="n">
        <v>4.27451694</v>
      </c>
      <c r="K45" s="18" t="s">
        <v>404</v>
      </c>
      <c r="L45" s="20" t="s">
        <v>404</v>
      </c>
      <c r="M45" s="18" t="s">
        <v>404</v>
      </c>
      <c r="N45" s="20" t="s">
        <v>404</v>
      </c>
      <c r="O45" s="18" t="s">
        <v>404</v>
      </c>
      <c r="P45" s="20" t="s">
        <v>404</v>
      </c>
      <c r="Q45" s="18" t="s">
        <v>404</v>
      </c>
      <c r="R45" s="20" t="s">
        <v>404</v>
      </c>
      <c r="S45" s="18" t="n">
        <v>356.13416102</v>
      </c>
      <c r="T45" s="20" t="n">
        <v>17.11504959</v>
      </c>
    </row>
    <row r="46" spans="1:20">
      <c r="A46" s="15" t="s">
        <v>443</v>
      </c>
      <c r="B46" s="17" t="n">
        <v>23141</v>
      </c>
      <c r="C46" s="18">
        <f>(4196.0/B46*100)</f>
        <v/>
      </c>
      <c r="D46" s="19" t="n">
        <v>18945</v>
      </c>
      <c r="E46" s="18" t="n">
        <v>376.05388615</v>
      </c>
      <c r="F46" s="20" t="n">
        <v>3.88031274</v>
      </c>
      <c r="G46" s="18" t="n">
        <v>388.35494619</v>
      </c>
      <c r="H46" s="20" t="n">
        <v>9.676548439999999</v>
      </c>
      <c r="I46" s="18" t="n">
        <v>388.06430011</v>
      </c>
      <c r="J46" s="20" t="n">
        <v>8.28484514</v>
      </c>
      <c r="K46" s="18" t="s">
        <v>404</v>
      </c>
      <c r="L46" s="20" t="s">
        <v>404</v>
      </c>
      <c r="M46" s="18" t="s">
        <v>404</v>
      </c>
      <c r="N46" s="20" t="s">
        <v>404</v>
      </c>
      <c r="O46" s="18" t="s">
        <v>404</v>
      </c>
      <c r="P46" s="20" t="s">
        <v>404</v>
      </c>
      <c r="Q46" s="18" t="s">
        <v>404</v>
      </c>
      <c r="R46" s="20" t="s">
        <v>404</v>
      </c>
      <c r="S46" s="18" t="n">
        <v>348.72514774</v>
      </c>
      <c r="T46" s="20" t="n">
        <v>8.590239779999999</v>
      </c>
    </row>
    <row r="47" spans="1:20">
      <c r="A47" s="15" t="s">
        <v>444</v>
      </c>
      <c r="B47" s="17" t="n">
        <v>5928</v>
      </c>
      <c r="C47" s="18">
        <f>(0.0/B47*100)</f>
        <v/>
      </c>
      <c r="D47" s="19" t="n">
        <v>5928</v>
      </c>
      <c r="E47" s="18" t="n">
        <v>364.82363398</v>
      </c>
      <c r="F47" s="20" t="n">
        <v>19.51212814</v>
      </c>
      <c r="G47" s="18" t="n">
        <v>411.03165314</v>
      </c>
      <c r="H47" s="20" t="n">
        <v>6.92384565</v>
      </c>
      <c r="I47" s="18" t="n">
        <v>448.65219311</v>
      </c>
      <c r="J47" s="20" t="n">
        <v>4.41288163</v>
      </c>
      <c r="K47" s="18" t="s">
        <v>404</v>
      </c>
      <c r="L47" s="20" t="s">
        <v>404</v>
      </c>
      <c r="M47" s="18" t="s">
        <v>404</v>
      </c>
      <c r="N47" s="20" t="s">
        <v>404</v>
      </c>
      <c r="O47" s="18" t="s">
        <v>404</v>
      </c>
      <c r="P47" s="20" t="s">
        <v>404</v>
      </c>
      <c r="Q47" s="18" t="s">
        <v>404</v>
      </c>
      <c r="R47" s="20" t="s">
        <v>404</v>
      </c>
      <c r="S47" s="18" t="n">
        <v>495.21215567</v>
      </c>
      <c r="T47" s="20" t="n">
        <v>12.79141024</v>
      </c>
    </row>
    <row r="48" spans="1:20">
      <c r="A48" s="15" t="s">
        <v>445</v>
      </c>
      <c r="B48" s="17" t="n">
        <v>9841</v>
      </c>
      <c r="C48" s="18">
        <f>(40.0/B48*100)</f>
        <v/>
      </c>
      <c r="D48" s="19" t="n">
        <v>9801</v>
      </c>
      <c r="E48" s="18" t="n">
        <v>492.05476382</v>
      </c>
      <c r="F48" s="20" t="n">
        <v>6.30925816</v>
      </c>
      <c r="G48" s="18" t="n">
        <v>512.5045415</v>
      </c>
      <c r="H48" s="20" t="n">
        <v>10.07113723</v>
      </c>
      <c r="I48" s="18" t="n">
        <v>578.53688444</v>
      </c>
      <c r="J48" s="20" t="n">
        <v>8.685061940000001</v>
      </c>
      <c r="K48" s="18" t="s">
        <v>404</v>
      </c>
      <c r="L48" s="20" t="s">
        <v>404</v>
      </c>
      <c r="M48" s="18" t="s">
        <v>404</v>
      </c>
      <c r="N48" s="20" t="s">
        <v>404</v>
      </c>
      <c r="O48" s="18" t="s">
        <v>404</v>
      </c>
      <c r="P48" s="20" t="s">
        <v>404</v>
      </c>
      <c r="Q48" s="18" t="s">
        <v>404</v>
      </c>
      <c r="R48" s="20" t="s">
        <v>404</v>
      </c>
      <c r="S48" s="18" t="n">
        <v>480.25898759</v>
      </c>
      <c r="T48" s="20" t="n">
        <v>72.13393431</v>
      </c>
    </row>
    <row r="49" spans="1:20">
      <c r="A49" s="15" t="s">
        <v>446</v>
      </c>
      <c r="B49" s="17" t="n">
        <v>6349</v>
      </c>
      <c r="C49" s="18">
        <f>(52.0/B49*100)</f>
        <v/>
      </c>
      <c r="D49" s="19" t="n">
        <v>6297</v>
      </c>
      <c r="E49" s="18" t="n">
        <v>402.80673233</v>
      </c>
      <c r="F49" s="20" t="n">
        <v>4.23397295</v>
      </c>
      <c r="G49" s="18" t="n">
        <v>423.17991187</v>
      </c>
      <c r="H49" s="20" t="n">
        <v>7.0625132</v>
      </c>
      <c r="I49" s="18" t="n">
        <v>430.75971978</v>
      </c>
      <c r="J49" s="20" t="n">
        <v>11.11169307</v>
      </c>
      <c r="K49" s="18" t="s">
        <v>404</v>
      </c>
      <c r="L49" s="20" t="s">
        <v>404</v>
      </c>
      <c r="M49" s="18" t="s">
        <v>404</v>
      </c>
      <c r="N49" s="20" t="s">
        <v>404</v>
      </c>
      <c r="O49" s="18" t="s">
        <v>404</v>
      </c>
      <c r="P49" s="20" t="s">
        <v>404</v>
      </c>
      <c r="Q49" s="18" t="s">
        <v>404</v>
      </c>
      <c r="R49" s="20" t="s">
        <v>404</v>
      </c>
      <c r="S49" s="18" t="n">
        <v>376.30755352</v>
      </c>
      <c r="T49" s="20" t="n">
        <v>11.30240678</v>
      </c>
    </row>
    <row r="50" spans="1:20">
      <c r="A50" s="15" t="s">
        <v>447</v>
      </c>
      <c r="B50" s="17" t="n">
        <v>11795</v>
      </c>
      <c r="C50" s="18">
        <f>(1031.0/B50*100)</f>
        <v/>
      </c>
      <c r="D50" s="19" t="n">
        <v>10764</v>
      </c>
      <c r="E50" s="18" t="n">
        <v>383.42086368</v>
      </c>
      <c r="F50" s="20" t="n">
        <v>5.28359236</v>
      </c>
      <c r="G50" s="18" t="n">
        <v>388.63517148</v>
      </c>
      <c r="H50" s="20" t="n">
        <v>5.90932029</v>
      </c>
      <c r="I50" s="18" t="n">
        <v>397.73229988</v>
      </c>
      <c r="J50" s="20" t="n">
        <v>4.32219766</v>
      </c>
      <c r="K50" s="18" t="s">
        <v>404</v>
      </c>
      <c r="L50" s="20" t="s">
        <v>404</v>
      </c>
      <c r="M50" s="18" t="s">
        <v>404</v>
      </c>
      <c r="N50" s="20" t="s">
        <v>404</v>
      </c>
      <c r="O50" s="18" t="s">
        <v>404</v>
      </c>
      <c r="P50" s="20" t="s">
        <v>404</v>
      </c>
      <c r="Q50" s="18" t="s">
        <v>404</v>
      </c>
      <c r="R50" s="20" t="s">
        <v>404</v>
      </c>
      <c r="S50" s="18" t="n">
        <v>391.35052394</v>
      </c>
      <c r="T50" s="20" t="n">
        <v>12.2199172</v>
      </c>
    </row>
    <row r="51" spans="1:20">
      <c r="A51" s="15" t="s">
        <v>448</v>
      </c>
      <c r="B51" s="17" t="n">
        <v>6866</v>
      </c>
      <c r="C51" s="18">
        <f>(0.0/B51*100)</f>
        <v/>
      </c>
      <c r="D51" s="19" t="n">
        <v>6866</v>
      </c>
      <c r="E51" s="18" t="n">
        <v>406.61220797</v>
      </c>
      <c r="F51" s="20" t="n">
        <v>7.42474501</v>
      </c>
      <c r="G51" s="18" t="n">
        <v>396.26318538</v>
      </c>
      <c r="H51" s="20" t="n">
        <v>4.48275714</v>
      </c>
      <c r="I51" s="18" t="n">
        <v>400.56770835</v>
      </c>
      <c r="J51" s="20" t="n">
        <v>4.53741513</v>
      </c>
      <c r="K51" s="18" t="s">
        <v>404</v>
      </c>
      <c r="L51" s="20" t="s">
        <v>404</v>
      </c>
      <c r="M51" s="18" t="s">
        <v>404</v>
      </c>
      <c r="N51" s="20" t="s">
        <v>404</v>
      </c>
      <c r="O51" s="18" t="s">
        <v>404</v>
      </c>
      <c r="P51" s="20" t="s">
        <v>404</v>
      </c>
      <c r="Q51" s="18" t="s">
        <v>404</v>
      </c>
      <c r="R51" s="20" t="s">
        <v>404</v>
      </c>
      <c r="S51" s="18" t="n">
        <v>395.73392003</v>
      </c>
      <c r="T51" s="20" t="n">
        <v>17.74785564</v>
      </c>
    </row>
    <row r="52" spans="1:20">
      <c r="A52" s="15" t="s">
        <v>449</v>
      </c>
      <c r="B52" s="17" t="n">
        <v>5809</v>
      </c>
      <c r="C52" s="18">
        <f>(0.0/B52*100)</f>
        <v/>
      </c>
      <c r="D52" s="19" t="n">
        <v>5809</v>
      </c>
      <c r="E52" s="18" t="n">
        <v>461.92890493</v>
      </c>
      <c r="F52" s="20" t="n">
        <v>35.38128596</v>
      </c>
      <c r="G52" s="18" t="n">
        <v>401.61961721</v>
      </c>
      <c r="H52" s="20" t="n">
        <v>9.064328160000001</v>
      </c>
      <c r="I52" s="18" t="n">
        <v>465.33093768</v>
      </c>
      <c r="J52" s="20" t="n">
        <v>2.97084869</v>
      </c>
      <c r="K52" s="18" t="s">
        <v>404</v>
      </c>
      <c r="L52" s="20" t="s">
        <v>404</v>
      </c>
      <c r="M52" s="18" t="s">
        <v>404</v>
      </c>
      <c r="N52" s="20" t="s">
        <v>404</v>
      </c>
      <c r="O52" s="18" t="s">
        <v>404</v>
      </c>
      <c r="P52" s="20" t="s">
        <v>404</v>
      </c>
      <c r="Q52" s="18" t="s">
        <v>404</v>
      </c>
      <c r="R52" s="20" t="s">
        <v>404</v>
      </c>
      <c r="S52" s="18" t="n">
        <v>486.54961977</v>
      </c>
      <c r="T52" s="20" t="n">
        <v>13.70503381</v>
      </c>
    </row>
    <row r="53" spans="1:20">
      <c r="A53" s="15" t="s">
        <v>450</v>
      </c>
      <c r="B53" s="17" t="n">
        <v>5571</v>
      </c>
      <c r="C53" s="18">
        <f>(0.0/B53*100)</f>
        <v/>
      </c>
      <c r="D53" s="19" t="n">
        <v>5571</v>
      </c>
      <c r="E53" s="18" t="n">
        <v>432.48099199</v>
      </c>
      <c r="F53" s="20" t="n">
        <v>1.74007595</v>
      </c>
      <c r="G53" s="18" t="n">
        <v>414.34881266</v>
      </c>
      <c r="H53" s="20" t="n">
        <v>3.92735517</v>
      </c>
      <c r="I53" s="18" t="n">
        <v>468.05567319</v>
      </c>
      <c r="J53" s="20" t="n">
        <v>2.84935851</v>
      </c>
      <c r="K53" s="18" t="s">
        <v>404</v>
      </c>
      <c r="L53" s="20" t="s">
        <v>404</v>
      </c>
      <c r="M53" s="18" t="s">
        <v>404</v>
      </c>
      <c r="N53" s="20" t="s">
        <v>404</v>
      </c>
      <c r="O53" s="18" t="s">
        <v>404</v>
      </c>
      <c r="P53" s="20" t="s">
        <v>404</v>
      </c>
      <c r="Q53" s="18" t="s">
        <v>404</v>
      </c>
      <c r="R53" s="20" t="s">
        <v>404</v>
      </c>
      <c r="S53" s="18" t="n">
        <v>368.16785561</v>
      </c>
      <c r="T53" s="20" t="n">
        <v>16.66649506</v>
      </c>
    </row>
    <row r="54" spans="1:20">
      <c r="A54" s="15" t="s">
        <v>451</v>
      </c>
      <c r="B54" s="17" t="n">
        <v>4740</v>
      </c>
      <c r="C54" s="18">
        <f>(199.0/B54*100)</f>
        <v/>
      </c>
      <c r="D54" s="19" t="n">
        <v>4541</v>
      </c>
      <c r="E54" s="18" t="n">
        <v>310.71592581</v>
      </c>
      <c r="F54" s="20" t="n">
        <v>3.57898186</v>
      </c>
      <c r="G54" s="18" t="n">
        <v>337.36249548</v>
      </c>
      <c r="H54" s="20" t="n">
        <v>8.30776565</v>
      </c>
      <c r="I54" s="18" t="n">
        <v>348.35481192</v>
      </c>
      <c r="J54" s="20" t="n">
        <v>6.31898871</v>
      </c>
      <c r="K54" s="18" t="s">
        <v>404</v>
      </c>
      <c r="L54" s="20" t="s">
        <v>404</v>
      </c>
      <c r="M54" s="18" t="s">
        <v>404</v>
      </c>
      <c r="N54" s="20" t="s">
        <v>404</v>
      </c>
      <c r="O54" s="18" t="s">
        <v>404</v>
      </c>
      <c r="P54" s="20" t="s">
        <v>404</v>
      </c>
      <c r="Q54" s="18" t="s">
        <v>404</v>
      </c>
      <c r="R54" s="20" t="s">
        <v>404</v>
      </c>
      <c r="S54" s="18" t="n">
        <v>323.58008592</v>
      </c>
      <c r="T54" s="20" t="n">
        <v>10.54798398</v>
      </c>
    </row>
    <row r="55" spans="1:20">
      <c r="A55" s="15" t="s">
        <v>452</v>
      </c>
      <c r="B55" s="17" t="n">
        <v>5316</v>
      </c>
      <c r="C55" s="18">
        <f>(43.0/B55*100)</f>
        <v/>
      </c>
      <c r="D55" s="19" t="n">
        <v>5273</v>
      </c>
      <c r="E55" s="18" t="n">
        <v>391.78180168</v>
      </c>
      <c r="F55" s="20" t="n">
        <v>4.3059832</v>
      </c>
      <c r="G55" s="18" t="n">
        <v>410.16644224</v>
      </c>
      <c r="H55" s="20" t="n">
        <v>4.13734512</v>
      </c>
      <c r="I55" s="18" t="n">
        <v>414.1896885</v>
      </c>
      <c r="J55" s="20" t="n">
        <v>7.13295147</v>
      </c>
      <c r="K55" s="18" t="s">
        <v>404</v>
      </c>
      <c r="L55" s="20" t="s">
        <v>404</v>
      </c>
      <c r="M55" s="18" t="s">
        <v>404</v>
      </c>
      <c r="N55" s="20" t="s">
        <v>404</v>
      </c>
      <c r="O55" s="18" t="s">
        <v>404</v>
      </c>
      <c r="P55" s="20" t="s">
        <v>404</v>
      </c>
      <c r="Q55" s="18" t="s">
        <v>404</v>
      </c>
      <c r="R55" s="20" t="s">
        <v>404</v>
      </c>
      <c r="S55" s="18" t="n">
        <v>372.70568863</v>
      </c>
      <c r="T55" s="20" t="n">
        <v>19.20457429</v>
      </c>
    </row>
    <row r="56" spans="1:20">
      <c r="A56" s="15" t="s">
        <v>453</v>
      </c>
      <c r="B56" s="17" t="n">
        <v>5359</v>
      </c>
      <c r="C56" s="18">
        <f>(0.0/B56*100)</f>
        <v/>
      </c>
      <c r="D56" s="19" t="n">
        <v>5359</v>
      </c>
      <c r="E56" s="18" t="s">
        <v>404</v>
      </c>
      <c r="F56" s="20" t="s">
        <v>404</v>
      </c>
      <c r="G56" s="18" t="n">
        <v>467.83218838</v>
      </c>
      <c r="H56" s="20" t="n">
        <v>15.31249725</v>
      </c>
      <c r="I56" s="18" t="n">
        <v>553.38869077</v>
      </c>
      <c r="J56" s="20" t="n">
        <v>3.37404215</v>
      </c>
      <c r="K56" s="18" t="s">
        <v>404</v>
      </c>
      <c r="L56" s="20" t="s">
        <v>404</v>
      </c>
      <c r="M56" s="18" t="s">
        <v>404</v>
      </c>
      <c r="N56" s="20" t="s">
        <v>404</v>
      </c>
      <c r="O56" s="18" t="s">
        <v>404</v>
      </c>
      <c r="P56" s="20" t="s">
        <v>404</v>
      </c>
      <c r="Q56" s="18" t="s">
        <v>404</v>
      </c>
      <c r="R56" s="20" t="s">
        <v>404</v>
      </c>
      <c r="S56" s="18" t="n">
        <v>546.86677602</v>
      </c>
      <c r="T56" s="20" t="n">
        <v>12.70542204</v>
      </c>
    </row>
    <row r="57" spans="1:20">
      <c r="A57" s="15" t="s">
        <v>454</v>
      </c>
      <c r="B57" s="17" t="n">
        <v>6513</v>
      </c>
      <c r="C57" s="18">
        <f>(0.0/B57*100)</f>
        <v/>
      </c>
      <c r="D57" s="19" t="n">
        <v>6513</v>
      </c>
      <c r="E57" s="18" t="n">
        <v>361.32378309</v>
      </c>
      <c r="F57" s="20" t="n">
        <v>10.59559831</v>
      </c>
      <c r="G57" s="18" t="n">
        <v>360.25294051</v>
      </c>
      <c r="H57" s="20" t="n">
        <v>6.87813073</v>
      </c>
      <c r="I57" s="18" t="n">
        <v>400.19358361</v>
      </c>
      <c r="J57" s="20" t="n">
        <v>4.11794879</v>
      </c>
      <c r="K57" s="18" t="s">
        <v>404</v>
      </c>
      <c r="L57" s="20" t="s">
        <v>404</v>
      </c>
      <c r="M57" s="18" t="s">
        <v>404</v>
      </c>
      <c r="N57" s="20" t="s">
        <v>404</v>
      </c>
      <c r="O57" s="18" t="s">
        <v>404</v>
      </c>
      <c r="P57" s="20" t="s">
        <v>404</v>
      </c>
      <c r="Q57" s="18" t="s">
        <v>404</v>
      </c>
      <c r="R57" s="20" t="s">
        <v>404</v>
      </c>
      <c r="S57" s="18" t="n">
        <v>368.471912</v>
      </c>
      <c r="T57" s="20" t="n">
        <v>12.63414779</v>
      </c>
    </row>
    <row r="58" spans="1:20">
      <c r="A58" s="15" t="s">
        <v>455</v>
      </c>
      <c r="B58" s="17" t="n">
        <v>7267</v>
      </c>
      <c r="C58" s="18">
        <f>(0.0/B58*100)</f>
        <v/>
      </c>
      <c r="D58" s="19" t="n">
        <v>7267</v>
      </c>
      <c r="E58" s="18" t="n">
        <v>362.85331385</v>
      </c>
      <c r="F58" s="20" t="n">
        <v>8.24552781</v>
      </c>
      <c r="G58" s="18" t="n">
        <v>378.56336203</v>
      </c>
      <c r="H58" s="20" t="n">
        <v>4.03732317</v>
      </c>
      <c r="I58" s="18" t="n">
        <v>395.97679504</v>
      </c>
      <c r="J58" s="20" t="n">
        <v>6.45576844</v>
      </c>
      <c r="K58" s="18" t="s">
        <v>404</v>
      </c>
      <c r="L58" s="20" t="s">
        <v>404</v>
      </c>
      <c r="M58" s="18" t="s">
        <v>404</v>
      </c>
      <c r="N58" s="20" t="s">
        <v>404</v>
      </c>
      <c r="O58" s="18" t="s">
        <v>404</v>
      </c>
      <c r="P58" s="20" t="s">
        <v>404</v>
      </c>
      <c r="Q58" s="18" t="s">
        <v>404</v>
      </c>
      <c r="R58" s="20" t="s">
        <v>404</v>
      </c>
      <c r="S58" s="18" t="n">
        <v>393.23271909</v>
      </c>
      <c r="T58" s="20" t="n">
        <v>14.88717886</v>
      </c>
    </row>
    <row r="59" spans="1:20">
      <c r="A59" s="15" t="s">
        <v>456</v>
      </c>
      <c r="B59" s="17" t="n">
        <v>4826</v>
      </c>
      <c r="C59" s="18">
        <f>(0.0/B59*100)</f>
        <v/>
      </c>
      <c r="D59" s="19" t="n">
        <v>4826</v>
      </c>
      <c r="E59" s="18" t="n">
        <v>341.76159779</v>
      </c>
      <c r="F59" s="20" t="n">
        <v>6.16682239</v>
      </c>
      <c r="G59" s="18" t="n">
        <v>356.77407167</v>
      </c>
      <c r="H59" s="20" t="n">
        <v>4.06058724</v>
      </c>
      <c r="I59" s="18" t="n">
        <v>364.62853251</v>
      </c>
      <c r="J59" s="20" t="n">
        <v>2.08638857</v>
      </c>
      <c r="K59" s="18" t="s">
        <v>404</v>
      </c>
      <c r="L59" s="20" t="s">
        <v>404</v>
      </c>
      <c r="M59" s="18" t="s">
        <v>404</v>
      </c>
      <c r="N59" s="20" t="s">
        <v>404</v>
      </c>
      <c r="O59" s="18" t="s">
        <v>404</v>
      </c>
      <c r="P59" s="20" t="s">
        <v>404</v>
      </c>
      <c r="Q59" s="18" t="s">
        <v>404</v>
      </c>
      <c r="R59" s="20" t="s">
        <v>404</v>
      </c>
      <c r="S59" s="18" t="n">
        <v>336.90114011</v>
      </c>
      <c r="T59" s="20" t="n">
        <v>12.92215206</v>
      </c>
    </row>
    <row r="60" spans="1:20">
      <c r="A60" s="15" t="s">
        <v>457</v>
      </c>
      <c r="B60" s="17" t="n">
        <v>4546</v>
      </c>
      <c r="C60" s="18">
        <f>(0.0/B60*100)</f>
        <v/>
      </c>
      <c r="D60" s="19" t="n">
        <v>4546</v>
      </c>
      <c r="E60" s="18" t="n">
        <v>383.63039803</v>
      </c>
      <c r="F60" s="20" t="n">
        <v>11.94148616</v>
      </c>
      <c r="G60" s="18" t="n">
        <v>395.81460341</v>
      </c>
      <c r="H60" s="20" t="n">
        <v>12.10889206</v>
      </c>
      <c r="I60" s="18" t="n">
        <v>397.34997301</v>
      </c>
      <c r="J60" s="20" t="n">
        <v>4.71438384</v>
      </c>
      <c r="K60" s="18" t="s">
        <v>404</v>
      </c>
      <c r="L60" s="20" t="s">
        <v>404</v>
      </c>
      <c r="M60" s="18" t="s">
        <v>404</v>
      </c>
      <c r="N60" s="20" t="s">
        <v>404</v>
      </c>
      <c r="O60" s="18" t="s">
        <v>404</v>
      </c>
      <c r="P60" s="20" t="s">
        <v>404</v>
      </c>
      <c r="Q60" s="18" t="s">
        <v>404</v>
      </c>
      <c r="R60" s="20" t="s">
        <v>404</v>
      </c>
      <c r="S60" s="18" t="n">
        <v>378.40776397</v>
      </c>
      <c r="T60" s="20" t="n">
        <v>15.14518612</v>
      </c>
    </row>
    <row r="61" spans="1:20">
      <c r="A61" s="15" t="s">
        <v>458</v>
      </c>
      <c r="B61" s="17" t="n">
        <v>6525</v>
      </c>
      <c r="C61" s="18">
        <f>(0.0/B61*100)</f>
        <v/>
      </c>
      <c r="D61" s="19" t="n">
        <v>6525</v>
      </c>
      <c r="E61" s="18" t="n">
        <v>457.33254506</v>
      </c>
      <c r="F61" s="20" t="n">
        <v>3.53148429</v>
      </c>
      <c r="G61" s="18" t="n">
        <v>472.90542955</v>
      </c>
      <c r="H61" s="20" t="n">
        <v>4.1918627</v>
      </c>
      <c r="I61" s="18" t="n">
        <v>515.86698703</v>
      </c>
      <c r="J61" s="20" t="n">
        <v>5.70668352</v>
      </c>
      <c r="K61" s="18" t="s">
        <v>404</v>
      </c>
      <c r="L61" s="20" t="s">
        <v>404</v>
      </c>
      <c r="M61" s="18" t="s">
        <v>404</v>
      </c>
      <c r="N61" s="20" t="s">
        <v>404</v>
      </c>
      <c r="O61" s="18" t="s">
        <v>404</v>
      </c>
      <c r="P61" s="20" t="s">
        <v>404</v>
      </c>
      <c r="Q61" s="18" t="s">
        <v>404</v>
      </c>
      <c r="R61" s="20" t="s">
        <v>404</v>
      </c>
      <c r="S61" s="18" t="n">
        <v>495.93833884</v>
      </c>
      <c r="T61" s="20" t="n">
        <v>13.51403603</v>
      </c>
    </row>
    <row r="62" spans="1:20">
      <c r="A62" s="15" t="s">
        <v>459</v>
      </c>
      <c r="B62" s="17" t="n">
        <v>4476</v>
      </c>
      <c r="C62" s="18">
        <f>(0.0/B62*100)</f>
        <v/>
      </c>
      <c r="D62" s="19" t="n">
        <v>4476</v>
      </c>
      <c r="E62" s="18" t="n">
        <v>472.56033785</v>
      </c>
      <c r="F62" s="20" t="n">
        <v>8.77010299</v>
      </c>
      <c r="G62" s="18" t="n">
        <v>532.44831778</v>
      </c>
      <c r="H62" s="20" t="n">
        <v>2.8536145</v>
      </c>
      <c r="I62" s="18" t="n">
        <v>548.51719728</v>
      </c>
      <c r="J62" s="20" t="n">
        <v>1.21412016</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364.51513592</v>
      </c>
      <c r="F63" s="20" t="n">
        <v>3.91124198</v>
      </c>
      <c r="G63" s="18" t="n">
        <v>382.48336875</v>
      </c>
      <c r="H63" s="20" t="n">
        <v>3.96066644</v>
      </c>
      <c r="I63" s="18" t="n">
        <v>365.323838</v>
      </c>
      <c r="J63" s="20" t="n">
        <v>1.68032611</v>
      </c>
      <c r="K63" s="18" t="s">
        <v>404</v>
      </c>
      <c r="L63" s="20" t="s">
        <v>404</v>
      </c>
      <c r="M63" s="18" t="s">
        <v>404</v>
      </c>
      <c r="N63" s="20" t="s">
        <v>404</v>
      </c>
      <c r="O63" s="18" t="s">
        <v>404</v>
      </c>
      <c r="P63" s="20" t="s">
        <v>404</v>
      </c>
      <c r="Q63" s="18" t="s">
        <v>404</v>
      </c>
      <c r="R63" s="20" t="s">
        <v>404</v>
      </c>
      <c r="S63" s="18" t="n">
        <v>396.21524272</v>
      </c>
      <c r="T63" s="20" t="n">
        <v>5.71614221</v>
      </c>
    </row>
    <row r="64" spans="1:20">
      <c r="A64" s="15" t="s">
        <v>461</v>
      </c>
      <c r="B64" s="17" t="n">
        <v>3634</v>
      </c>
      <c r="C64" s="18">
        <f>(27.0/B64*100)</f>
        <v/>
      </c>
      <c r="D64" s="19" t="n">
        <v>3607</v>
      </c>
      <c r="E64" s="18" t="n">
        <v>481.12906701</v>
      </c>
      <c r="F64" s="20" t="n">
        <v>2.01001719</v>
      </c>
      <c r="G64" s="18" t="n">
        <v>487.2842255</v>
      </c>
      <c r="H64" s="20" t="n">
        <v>4.85700992</v>
      </c>
      <c r="I64" s="18" t="n">
        <v>463.94543791</v>
      </c>
      <c r="J64" s="20" t="n">
        <v>3.1684711</v>
      </c>
      <c r="K64" s="18" t="s">
        <v>404</v>
      </c>
      <c r="L64" s="20" t="s">
        <v>404</v>
      </c>
      <c r="M64" s="18" t="s">
        <v>404</v>
      </c>
      <c r="N64" s="20" t="s">
        <v>404</v>
      </c>
      <c r="O64" s="18" t="n">
        <v>526.67445308</v>
      </c>
      <c r="P64" s="20" t="n">
        <v>12.07713487</v>
      </c>
      <c r="Q64" s="18" t="s">
        <v>404</v>
      </c>
      <c r="R64" s="20" t="s">
        <v>404</v>
      </c>
      <c r="S64" s="18" t="n">
        <v>525.18515335</v>
      </c>
      <c r="T64" s="20" t="n">
        <v>8.991374329999999</v>
      </c>
    </row>
    <row r="65" spans="1:20">
      <c r="A65" s="15" t="s">
        <v>462</v>
      </c>
      <c r="B65" s="17" t="n">
        <v>5325</v>
      </c>
      <c r="C65" s="18">
        <f>(0.0/B65*100)</f>
        <v/>
      </c>
      <c r="D65" s="19" t="n">
        <v>5325</v>
      </c>
      <c r="E65" s="18" t="n">
        <v>407.22663999</v>
      </c>
      <c r="F65" s="20" t="n">
        <v>4.59843395</v>
      </c>
      <c r="G65" s="18" t="n">
        <v>435.96301244</v>
      </c>
      <c r="H65" s="20" t="n">
        <v>8.953077629999999</v>
      </c>
      <c r="I65" s="18" t="n">
        <v>424.16926381</v>
      </c>
      <c r="J65" s="20" t="n">
        <v>4.39693142</v>
      </c>
      <c r="K65" s="18" t="s">
        <v>404</v>
      </c>
      <c r="L65" s="20" t="s">
        <v>404</v>
      </c>
      <c r="M65" s="18" t="s">
        <v>404</v>
      </c>
      <c r="N65" s="20" t="s">
        <v>404</v>
      </c>
      <c r="O65" s="18" t="s">
        <v>404</v>
      </c>
      <c r="P65" s="20" t="s">
        <v>404</v>
      </c>
      <c r="Q65" s="18" t="s">
        <v>404</v>
      </c>
      <c r="R65" s="20" t="s">
        <v>404</v>
      </c>
      <c r="S65" s="18" t="n">
        <v>443.08106086</v>
      </c>
      <c r="T65" s="20" t="n">
        <v>10.15086705</v>
      </c>
    </row>
    <row r="66" spans="1:20">
      <c r="A66" s="15" t="s">
        <v>463</v>
      </c>
      <c r="B66" s="17" t="n">
        <v>5665</v>
      </c>
      <c r="C66" s="18">
        <f>(0.0/B66*100)</f>
        <v/>
      </c>
      <c r="D66" s="19" t="n">
        <v>5665</v>
      </c>
      <c r="E66" s="18" t="n">
        <v>417.3396027</v>
      </c>
      <c r="F66" s="20" t="n">
        <v>3.64899609</v>
      </c>
      <c r="G66" s="18" t="n">
        <v>401.27811366</v>
      </c>
      <c r="H66" s="20" t="n">
        <v>3.49184368</v>
      </c>
      <c r="I66" s="18" t="n">
        <v>423.32095079</v>
      </c>
      <c r="J66" s="20" t="n">
        <v>1.75566323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375.91409713</v>
      </c>
      <c r="F67" s="20" t="n">
        <v>3.67989621</v>
      </c>
      <c r="G67" s="18" t="n">
        <v>386.00420538</v>
      </c>
      <c r="H67" s="20" t="n">
        <v>6.76818643</v>
      </c>
      <c r="I67" s="18" t="n">
        <v>413.49796512</v>
      </c>
      <c r="J67" s="20" t="n">
        <v>7.40388219</v>
      </c>
      <c r="K67" s="18" t="s">
        <v>404</v>
      </c>
      <c r="L67" s="20" t="s">
        <v>404</v>
      </c>
      <c r="M67" s="18" t="s">
        <v>404</v>
      </c>
      <c r="N67" s="20" t="s">
        <v>404</v>
      </c>
      <c r="O67" s="18" t="s">
        <v>404</v>
      </c>
      <c r="P67" s="20" t="s">
        <v>404</v>
      </c>
      <c r="Q67" s="18" t="s">
        <v>404</v>
      </c>
      <c r="R67" s="20" t="s">
        <v>404</v>
      </c>
      <c r="S67" s="18" t="n">
        <v>439.40045742</v>
      </c>
      <c r="T67" s="20" t="n">
        <v>24.59917159</v>
      </c>
    </row>
    <row r="68" spans="1:20">
      <c r="A68" s="15" t="s">
        <v>465</v>
      </c>
      <c r="B68" s="17" t="n">
        <v>12083</v>
      </c>
      <c r="C68" s="18">
        <f>(0.0/B68*100)</f>
        <v/>
      </c>
      <c r="D68" s="19" t="n">
        <v>12083</v>
      </c>
      <c r="E68" s="18" t="n">
        <v>360.65623251</v>
      </c>
      <c r="F68" s="20" t="n">
        <v>2.37476258</v>
      </c>
      <c r="G68" s="18" t="n">
        <v>394.15786292</v>
      </c>
      <c r="H68" s="20" t="n">
        <v>1.97869119</v>
      </c>
      <c r="I68" s="18" t="n">
        <v>423.19897248</v>
      </c>
      <c r="J68" s="20" t="n">
        <v>1.43301857</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444.38602362</v>
      </c>
      <c r="F69" s="20" t="n">
        <v>7.92966007</v>
      </c>
      <c r="G69" s="18" t="n">
        <v>445.54897045</v>
      </c>
      <c r="H69" s="20" t="n">
        <v>8.56192225</v>
      </c>
      <c r="I69" s="18" t="n">
        <v>443.84567838</v>
      </c>
      <c r="J69" s="20" t="n">
        <v>5.75540666</v>
      </c>
      <c r="K69" s="18" t="s">
        <v>404</v>
      </c>
      <c r="L69" s="20" t="s">
        <v>404</v>
      </c>
      <c r="M69" s="18" t="s">
        <v>404</v>
      </c>
      <c r="N69" s="20" t="s">
        <v>404</v>
      </c>
      <c r="O69" s="18" t="s">
        <v>404</v>
      </c>
      <c r="P69" s="20" t="s">
        <v>404</v>
      </c>
      <c r="Q69" s="18" t="s">
        <v>404</v>
      </c>
      <c r="R69" s="20" t="s">
        <v>404</v>
      </c>
      <c r="S69" s="18" t="n">
        <v>381.93539143</v>
      </c>
      <c r="T69" s="20" t="n">
        <v>10.24748043</v>
      </c>
    </row>
    <row r="70" spans="1:20">
      <c r="A70" s="15" t="s">
        <v>467</v>
      </c>
      <c r="B70" s="17" t="n">
        <v>6036</v>
      </c>
      <c r="C70" s="18">
        <f>(0.0/B70*100)</f>
        <v/>
      </c>
      <c r="D70" s="19" t="n">
        <v>6036</v>
      </c>
      <c r="E70" s="18" t="n">
        <v>489.02995365</v>
      </c>
      <c r="F70" s="20" t="n">
        <v>3.46034071</v>
      </c>
      <c r="G70" s="18" t="n">
        <v>499.07221801</v>
      </c>
      <c r="H70" s="20" t="n">
        <v>6.41825753</v>
      </c>
      <c r="I70" s="18" t="n">
        <v>502.10442156</v>
      </c>
      <c r="J70" s="20" t="n">
        <v>6.51809675</v>
      </c>
      <c r="K70" s="18" t="s">
        <v>404</v>
      </c>
      <c r="L70" s="20" t="s">
        <v>404</v>
      </c>
      <c r="M70" s="18" t="s">
        <v>404</v>
      </c>
      <c r="N70" s="20" t="s">
        <v>404</v>
      </c>
      <c r="O70" s="18" t="s">
        <v>404</v>
      </c>
      <c r="P70" s="20" t="s">
        <v>404</v>
      </c>
      <c r="Q70" s="18" t="s">
        <v>404</v>
      </c>
      <c r="R70" s="20" t="s">
        <v>404</v>
      </c>
      <c r="S70" s="18" t="n">
        <v>486.14931429</v>
      </c>
      <c r="T70" s="20" t="n">
        <v>11.96308944</v>
      </c>
    </row>
    <row r="71" spans="1:20">
      <c r="A71" s="15" t="s">
        <v>468</v>
      </c>
      <c r="B71" s="17" t="n">
        <v>6115</v>
      </c>
      <c r="C71" s="18">
        <f>(0.0/B71*100)</f>
        <v/>
      </c>
      <c r="D71" s="19" t="n">
        <v>6115</v>
      </c>
      <c r="E71" s="18" t="s">
        <v>404</v>
      </c>
      <c r="F71" s="20" t="s">
        <v>404</v>
      </c>
      <c r="G71" s="18" t="n">
        <v>576.05820658</v>
      </c>
      <c r="H71" s="20" t="n">
        <v>3.32736029</v>
      </c>
      <c r="I71" s="18" t="n">
        <v>562.7513092299999</v>
      </c>
      <c r="J71" s="20" t="n">
        <v>1.56338331</v>
      </c>
      <c r="K71" s="18" t="s">
        <v>404</v>
      </c>
      <c r="L71" s="20" t="s">
        <v>404</v>
      </c>
      <c r="M71" s="18" t="s">
        <v>404</v>
      </c>
      <c r="N71" s="20" t="s">
        <v>404</v>
      </c>
      <c r="O71" s="18" t="s">
        <v>404</v>
      </c>
      <c r="P71" s="20" t="s">
        <v>404</v>
      </c>
      <c r="Q71" s="18" t="s">
        <v>404</v>
      </c>
      <c r="R71" s="20" t="s">
        <v>404</v>
      </c>
      <c r="S71" s="18" t="n">
        <v>526.6590188599999</v>
      </c>
      <c r="T71" s="20" t="n">
        <v>17.65920086</v>
      </c>
    </row>
    <row r="72" spans="1:20">
      <c r="A72" s="15" t="s">
        <v>469</v>
      </c>
      <c r="B72" s="17" t="n">
        <v>7708</v>
      </c>
      <c r="C72" s="18">
        <f>(0.0/B72*100)</f>
        <v/>
      </c>
      <c r="D72" s="19" t="n">
        <v>7708</v>
      </c>
      <c r="E72" s="18" t="n">
        <v>514.82308366</v>
      </c>
      <c r="F72" s="20" t="n">
        <v>4.83294161</v>
      </c>
      <c r="G72" s="18" t="n">
        <v>531.49673838</v>
      </c>
      <c r="H72" s="20" t="n">
        <v>7.69292692</v>
      </c>
      <c r="I72" s="18" t="n">
        <v>566.87003164</v>
      </c>
      <c r="J72" s="20" t="n">
        <v>5.91003071</v>
      </c>
      <c r="K72" s="18" t="s">
        <v>404</v>
      </c>
      <c r="L72" s="20" t="s">
        <v>404</v>
      </c>
      <c r="M72" s="18" t="s">
        <v>404</v>
      </c>
      <c r="N72" s="20" t="s">
        <v>404</v>
      </c>
      <c r="O72" s="18" t="s">
        <v>404</v>
      </c>
      <c r="P72" s="20" t="s">
        <v>404</v>
      </c>
      <c r="Q72" s="18" t="s">
        <v>404</v>
      </c>
      <c r="R72" s="20" t="s">
        <v>404</v>
      </c>
      <c r="S72" s="18" t="n">
        <v>519.74249772</v>
      </c>
      <c r="T72" s="20" t="n">
        <v>41.91161192</v>
      </c>
    </row>
    <row r="73" spans="1:20">
      <c r="A73" s="15" t="s">
        <v>470</v>
      </c>
      <c r="B73" s="17" t="n">
        <v>8249</v>
      </c>
      <c r="C73" s="18">
        <f>(0.0/B73*100)</f>
        <v/>
      </c>
      <c r="D73" s="19" t="n">
        <v>8249</v>
      </c>
      <c r="E73" s="18" t="n">
        <v>386.3395579</v>
      </c>
      <c r="F73" s="20" t="n">
        <v>24.78775811</v>
      </c>
      <c r="G73" s="18" t="n">
        <v>385.14714767</v>
      </c>
      <c r="H73" s="20" t="n">
        <v>8.56588707</v>
      </c>
      <c r="I73" s="18" t="n">
        <v>419.24814933</v>
      </c>
      <c r="J73" s="20" t="n">
        <v>3.47805703</v>
      </c>
      <c r="K73" s="18" t="s">
        <v>404</v>
      </c>
      <c r="L73" s="20" t="s">
        <v>404</v>
      </c>
      <c r="M73" s="18" t="s">
        <v>404</v>
      </c>
      <c r="N73" s="20" t="s">
        <v>404</v>
      </c>
      <c r="O73" s="18" t="s">
        <v>404</v>
      </c>
      <c r="P73" s="20" t="s">
        <v>404</v>
      </c>
      <c r="Q73" s="18" t="s">
        <v>404</v>
      </c>
      <c r="R73" s="20" t="s">
        <v>404</v>
      </c>
      <c r="S73" s="18" t="n">
        <v>406.86420069</v>
      </c>
      <c r="T73" s="20" t="n">
        <v>15.09644488</v>
      </c>
    </row>
    <row r="74" spans="1:20">
      <c r="A74" s="15" t="s">
        <v>471</v>
      </c>
      <c r="B74" s="17" t="n">
        <v>4692</v>
      </c>
      <c r="C74" s="18">
        <f>(484.0/B74*100)</f>
        <v/>
      </c>
      <c r="D74" s="19" t="n">
        <v>4208</v>
      </c>
      <c r="E74" s="18" t="n">
        <v>380.07316382</v>
      </c>
      <c r="F74" s="20" t="n">
        <v>5.59529352</v>
      </c>
      <c r="G74" s="18" t="n">
        <v>405.24142667</v>
      </c>
      <c r="H74" s="20" t="n">
        <v>2.82558861</v>
      </c>
      <c r="I74" s="18" t="n">
        <v>422.09941453</v>
      </c>
      <c r="J74" s="20" t="n">
        <v>1.93356821</v>
      </c>
      <c r="K74" s="18" t="s">
        <v>404</v>
      </c>
      <c r="L74" s="20" t="s">
        <v>404</v>
      </c>
      <c r="M74" s="18" t="s">
        <v>404</v>
      </c>
      <c r="N74" s="20" t="s">
        <v>404</v>
      </c>
      <c r="O74" s="18" t="s">
        <v>404</v>
      </c>
      <c r="P74" s="20" t="s">
        <v>404</v>
      </c>
      <c r="Q74" s="18" t="s">
        <v>404</v>
      </c>
      <c r="R74" s="20" t="s">
        <v>404</v>
      </c>
      <c r="S74" s="18" t="n">
        <v>304.29778609</v>
      </c>
      <c r="T74" s="20" t="n">
        <v>24.1525348</v>
      </c>
    </row>
    <row r="75" spans="1:20">
      <c r="A75" s="15" t="s">
        <v>472</v>
      </c>
      <c r="B75" s="17" t="n">
        <v>5375</v>
      </c>
      <c r="C75" s="18">
        <f>(483.0/B75*100)</f>
        <v/>
      </c>
      <c r="D75" s="19" t="n">
        <v>4892</v>
      </c>
      <c r="E75" s="18" t="n">
        <v>325.20615799</v>
      </c>
      <c r="F75" s="20" t="n">
        <v>16.7818421</v>
      </c>
      <c r="G75" s="18" t="n">
        <v>371.37075131</v>
      </c>
      <c r="H75" s="20" t="n">
        <v>7.64966989</v>
      </c>
      <c r="I75" s="18" t="n">
        <v>367.52491793</v>
      </c>
      <c r="J75" s="20" t="n">
        <v>4.4378687</v>
      </c>
      <c r="K75" s="18" t="s">
        <v>404</v>
      </c>
      <c r="L75" s="20" t="s">
        <v>404</v>
      </c>
      <c r="M75" s="18" t="s">
        <v>404</v>
      </c>
      <c r="N75" s="20" t="s">
        <v>404</v>
      </c>
      <c r="O75" s="18" t="s">
        <v>404</v>
      </c>
      <c r="P75" s="20" t="s">
        <v>404</v>
      </c>
      <c r="Q75" s="18" t="s">
        <v>404</v>
      </c>
      <c r="R75" s="20" t="s">
        <v>404</v>
      </c>
      <c r="S75" s="18" t="n">
        <v>383.01052918</v>
      </c>
      <c r="T75" s="20" t="n">
        <v>28.36044865</v>
      </c>
    </row>
    <row r="76" spans="1:20">
      <c r="A76" s="15" t="s">
        <v>473</v>
      </c>
      <c r="B76" s="17" t="n">
        <v>14167</v>
      </c>
      <c r="C76" s="18">
        <f>(1400.0/B76*100)</f>
        <v/>
      </c>
      <c r="D76" s="19" t="n">
        <v>12767</v>
      </c>
      <c r="E76" s="18" t="n">
        <v>390.88717454</v>
      </c>
      <c r="F76" s="20" t="n">
        <v>13.41409919</v>
      </c>
      <c r="G76" s="18" t="n">
        <v>408.32237144</v>
      </c>
      <c r="H76" s="20" t="n">
        <v>4.32794658</v>
      </c>
      <c r="I76" s="18" t="n">
        <v>441.05022936</v>
      </c>
      <c r="J76" s="20" t="n">
        <v>3.79780567</v>
      </c>
      <c r="K76" s="18" t="s">
        <v>404</v>
      </c>
      <c r="L76" s="20" t="s">
        <v>404</v>
      </c>
      <c r="M76" s="18" t="s">
        <v>404</v>
      </c>
      <c r="N76" s="20" t="s">
        <v>404</v>
      </c>
      <c r="O76" s="18" t="s">
        <v>404</v>
      </c>
      <c r="P76" s="20" t="s">
        <v>404</v>
      </c>
      <c r="Q76" s="18" t="s">
        <v>404</v>
      </c>
      <c r="R76" s="20" t="s">
        <v>404</v>
      </c>
      <c r="S76" s="18" t="n">
        <v>426.21652974</v>
      </c>
      <c r="T76" s="20" t="n">
        <v>8.209260759999999</v>
      </c>
    </row>
    <row r="77" spans="1:20">
      <c r="A77" s="15" t="s">
        <v>474</v>
      </c>
      <c r="B77" s="17" t="n">
        <v>6062</v>
      </c>
      <c r="C77" s="18">
        <f>(0.0/B77*100)</f>
        <v/>
      </c>
      <c r="D77" s="19" t="n">
        <v>6062</v>
      </c>
      <c r="E77" s="18" t="n">
        <v>408.31890251</v>
      </c>
      <c r="F77" s="20" t="n">
        <v>3.43927005</v>
      </c>
      <c r="G77" s="18" t="n">
        <v>431.48750475</v>
      </c>
      <c r="H77" s="20" t="n">
        <v>9.758954770000001</v>
      </c>
      <c r="I77" s="18" t="n">
        <v>432.04176117</v>
      </c>
      <c r="J77" s="20" t="n">
        <v>7.04994535</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454.97495658</v>
      </c>
      <c r="F78" s="20" t="n">
        <v>13.49651273</v>
      </c>
      <c r="G78" s="18" t="n">
        <v>469.30699226</v>
      </c>
      <c r="H78" s="20" t="n">
        <v>11.30583642</v>
      </c>
      <c r="I78" s="18" t="n">
        <v>500.71926751</v>
      </c>
      <c r="J78" s="20" t="n">
        <v>4.82382354</v>
      </c>
      <c r="K78" s="18" t="s">
        <v>404</v>
      </c>
      <c r="L78" s="20" t="s">
        <v>404</v>
      </c>
      <c r="M78" s="18" t="s">
        <v>404</v>
      </c>
      <c r="N78" s="20" t="s">
        <v>404</v>
      </c>
      <c r="O78" s="18" t="s">
        <v>404</v>
      </c>
      <c r="P78" s="20" t="s">
        <v>404</v>
      </c>
      <c r="Q78" s="18" t="s">
        <v>404</v>
      </c>
      <c r="R78" s="20" t="s">
        <v>404</v>
      </c>
      <c r="S78" s="18" t="n">
        <v>509.95744988</v>
      </c>
      <c r="T78" s="20" t="n">
        <v>28.16881757</v>
      </c>
    </row>
    <row customHeight="1" ht="25" r="79" spans="1:20">
      <c r="A79" s="15" t="s">
        <v>476</v>
      </c>
      <c r="B79" s="17" t="n">
        <v>1657</v>
      </c>
      <c r="C79" s="18">
        <f>(21.0/B79*100)</f>
        <v/>
      </c>
      <c r="D79" s="19" t="n">
        <v>1636</v>
      </c>
      <c r="E79" s="18" t="n">
        <v>425.30768129</v>
      </c>
      <c r="F79" s="20" t="n">
        <v>14.30474985</v>
      </c>
      <c r="G79" s="18" t="n">
        <v>456.50142803</v>
      </c>
      <c r="H79" s="20" t="n">
        <v>12.64234425</v>
      </c>
      <c r="I79" s="18" t="n">
        <v>488.67152474</v>
      </c>
      <c r="J79" s="20" t="n">
        <v>12.39119871</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457.45707534</v>
      </c>
      <c r="F80" s="20" t="n">
        <v>7.44964586</v>
      </c>
      <c r="G80" s="18" t="n">
        <v>467.4184848</v>
      </c>
      <c r="H80" s="20" t="n">
        <v>7.91230585</v>
      </c>
      <c r="I80" s="18" t="n">
        <v>458.38222392</v>
      </c>
      <c r="J80" s="20" t="n">
        <v>6.75094408</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426.13200385</v>
      </c>
      <c r="F81" s="20" t="n">
        <v>8.16420508</v>
      </c>
      <c r="G81" s="18" t="n">
        <v>435.87764737</v>
      </c>
      <c r="H81" s="20" t="n">
        <v>6.42040078</v>
      </c>
      <c r="I81" s="18" t="n">
        <v>454.63185944</v>
      </c>
      <c r="J81" s="20" t="n">
        <v>4.51477902</v>
      </c>
      <c r="K81" s="18" t="s">
        <v>404</v>
      </c>
      <c r="L81" s="20" t="s">
        <v>404</v>
      </c>
      <c r="M81" s="18" t="s">
        <v>404</v>
      </c>
      <c r="N81" s="20" t="s">
        <v>404</v>
      </c>
      <c r="O81" s="18" t="s">
        <v>404</v>
      </c>
      <c r="P81" s="20" t="s">
        <v>404</v>
      </c>
      <c r="Q81" s="18" t="s">
        <v>404</v>
      </c>
      <c r="R81" s="20" t="s">
        <v>404</v>
      </c>
      <c r="S81" s="18" t="n">
        <v>436.00999599</v>
      </c>
      <c r="T81" s="20" t="n">
        <v>13.03684667</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610</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495.96706465</v>
      </c>
      <c r="F7" s="20" t="n">
        <v>4.57700382</v>
      </c>
      <c r="G7" s="18" t="n">
        <v>501.11336853</v>
      </c>
      <c r="H7" s="20" t="n">
        <v>2.65344917</v>
      </c>
      <c r="I7" s="18" t="n">
        <v>486.56032342</v>
      </c>
      <c r="J7" s="20" t="n">
        <v>3.81576969</v>
      </c>
      <c r="K7" s="18" t="s">
        <v>404</v>
      </c>
      <c r="L7" s="20" t="s">
        <v>404</v>
      </c>
      <c r="M7" s="18" t="s">
        <v>404</v>
      </c>
      <c r="N7" s="20" t="s">
        <v>404</v>
      </c>
      <c r="O7" s="18" t="s">
        <v>404</v>
      </c>
      <c r="P7" s="20" t="s">
        <v>404</v>
      </c>
      <c r="Q7" s="18" t="s">
        <v>404</v>
      </c>
      <c r="R7" s="20" t="s">
        <v>404</v>
      </c>
      <c r="S7" s="18" t="n">
        <v>482.19683977</v>
      </c>
      <c r="T7" s="20" t="n">
        <v>8.78691467</v>
      </c>
    </row>
    <row r="8" spans="1:20">
      <c r="A8" s="15" t="s">
        <v>405</v>
      </c>
      <c r="B8" s="17" t="n">
        <v>7007</v>
      </c>
      <c r="C8" s="18">
        <f>(0.0/B8*100)</f>
        <v/>
      </c>
      <c r="D8" s="19" t="n">
        <v>7007</v>
      </c>
      <c r="E8" s="18" t="n">
        <v>485.64839449</v>
      </c>
      <c r="F8" s="20" t="n">
        <v>5.72954759</v>
      </c>
      <c r="G8" s="18" t="n">
        <v>511.42611491</v>
      </c>
      <c r="H8" s="20" t="n">
        <v>5.71625428</v>
      </c>
      <c r="I8" s="18" t="n">
        <v>508.90250678</v>
      </c>
      <c r="J8" s="20" t="n">
        <v>13.86622727</v>
      </c>
      <c r="K8" s="18" t="s">
        <v>404</v>
      </c>
      <c r="L8" s="20" t="s">
        <v>404</v>
      </c>
      <c r="M8" s="18" t="s">
        <v>404</v>
      </c>
      <c r="N8" s="20" t="s">
        <v>404</v>
      </c>
      <c r="O8" s="18" t="s">
        <v>404</v>
      </c>
      <c r="P8" s="20" t="s">
        <v>404</v>
      </c>
      <c r="Q8" s="18" t="s">
        <v>404</v>
      </c>
      <c r="R8" s="20" t="s">
        <v>404</v>
      </c>
      <c r="S8" s="18" t="n">
        <v>434.62882242</v>
      </c>
      <c r="T8" s="20" t="n">
        <v>12.33880357</v>
      </c>
    </row>
    <row r="9" spans="1:20">
      <c r="A9" s="15" t="s">
        <v>406</v>
      </c>
      <c r="B9" s="17" t="n">
        <v>9651</v>
      </c>
      <c r="C9" s="18">
        <f>(200.0/B9*100)</f>
        <v/>
      </c>
      <c r="D9" s="19" t="n">
        <v>9451</v>
      </c>
      <c r="E9" s="18" t="n">
        <v>501.64944537</v>
      </c>
      <c r="F9" s="20" t="n">
        <v>5.3472344</v>
      </c>
      <c r="G9" s="18" t="n">
        <v>514.0866998400001</v>
      </c>
      <c r="H9" s="20" t="n">
        <v>5.55151771</v>
      </c>
      <c r="I9" s="18" t="n">
        <v>533.56292172</v>
      </c>
      <c r="J9" s="20" t="n">
        <v>14.48273884</v>
      </c>
      <c r="K9" s="18" t="s">
        <v>404</v>
      </c>
      <c r="L9" s="20" t="s">
        <v>404</v>
      </c>
      <c r="M9" s="18" t="s">
        <v>404</v>
      </c>
      <c r="N9" s="20" t="s">
        <v>404</v>
      </c>
      <c r="O9" s="18" t="s">
        <v>404</v>
      </c>
      <c r="P9" s="20" t="s">
        <v>404</v>
      </c>
      <c r="Q9" s="18" t="s">
        <v>404</v>
      </c>
      <c r="R9" s="20" t="s">
        <v>404</v>
      </c>
      <c r="S9" s="18" t="n">
        <v>488.01314448</v>
      </c>
      <c r="T9" s="20" t="n">
        <v>15.63112084</v>
      </c>
    </row>
    <row r="10" spans="1:20">
      <c r="A10" s="15" t="s">
        <v>407</v>
      </c>
      <c r="B10" s="17" t="n">
        <v>20058</v>
      </c>
      <c r="C10" s="18">
        <f>(2893.0/B10*100)</f>
        <v/>
      </c>
      <c r="D10" s="19" t="n">
        <v>17165</v>
      </c>
      <c r="E10" s="18" t="n">
        <v>512.24135919</v>
      </c>
      <c r="F10" s="20" t="n">
        <v>3.6194795</v>
      </c>
      <c r="G10" s="18" t="n">
        <v>520.28621032</v>
      </c>
      <c r="H10" s="20" t="n">
        <v>4.01279799</v>
      </c>
      <c r="I10" s="18" t="n">
        <v>509.89091406</v>
      </c>
      <c r="J10" s="20" t="n">
        <v>4.53398792</v>
      </c>
      <c r="K10" s="18" t="s">
        <v>404</v>
      </c>
      <c r="L10" s="20" t="s">
        <v>404</v>
      </c>
      <c r="M10" s="18" t="s">
        <v>404</v>
      </c>
      <c r="N10" s="20" t="s">
        <v>404</v>
      </c>
      <c r="O10" s="18" t="s">
        <v>404</v>
      </c>
      <c r="P10" s="20" t="s">
        <v>404</v>
      </c>
      <c r="Q10" s="18" t="s">
        <v>404</v>
      </c>
      <c r="R10" s="20" t="s">
        <v>404</v>
      </c>
      <c r="S10" s="18" t="n">
        <v>549.52475322</v>
      </c>
      <c r="T10" s="20" t="n">
        <v>15.66616903</v>
      </c>
    </row>
    <row r="11" spans="1:20">
      <c r="A11" s="15" t="s">
        <v>408</v>
      </c>
      <c r="B11" s="17" t="n">
        <v>7053</v>
      </c>
      <c r="C11" s="18">
        <f>(137.0/B11*100)</f>
        <v/>
      </c>
      <c r="D11" s="19" t="n">
        <v>6916</v>
      </c>
      <c r="E11" s="18" t="n">
        <v>416.59340847</v>
      </c>
      <c r="F11" s="20" t="n">
        <v>4.24045441</v>
      </c>
      <c r="G11" s="18" t="n">
        <v>432.2542815</v>
      </c>
      <c r="H11" s="20" t="n">
        <v>6.7018816</v>
      </c>
      <c r="I11" s="18" t="n">
        <v>458.28946227</v>
      </c>
      <c r="J11" s="20" t="n">
        <v>19.31176102</v>
      </c>
      <c r="K11" s="18" t="s">
        <v>404</v>
      </c>
      <c r="L11" s="20" t="s">
        <v>404</v>
      </c>
      <c r="M11" s="18" t="s">
        <v>404</v>
      </c>
      <c r="N11" s="20" t="s">
        <v>404</v>
      </c>
      <c r="O11" s="18" t="s">
        <v>404</v>
      </c>
      <c r="P11" s="20" t="s">
        <v>404</v>
      </c>
      <c r="Q11" s="18" t="s">
        <v>404</v>
      </c>
      <c r="R11" s="20" t="s">
        <v>404</v>
      </c>
      <c r="S11" s="18" t="n">
        <v>395.32031122</v>
      </c>
      <c r="T11" s="20" t="n">
        <v>6.89193748</v>
      </c>
    </row>
    <row r="12" spans="1:20">
      <c r="A12" s="15" t="s">
        <v>409</v>
      </c>
      <c r="B12" s="17" t="n">
        <v>6894</v>
      </c>
      <c r="C12" s="18">
        <f>(106.0/B12*100)</f>
        <v/>
      </c>
      <c r="D12" s="19" t="n">
        <v>6788</v>
      </c>
      <c r="E12" s="18" t="n">
        <v>498.21035931</v>
      </c>
      <c r="F12" s="20" t="n">
        <v>4.37288098</v>
      </c>
      <c r="G12" s="18" t="n">
        <v>484.76208278</v>
      </c>
      <c r="H12" s="20" t="n">
        <v>5.11791557</v>
      </c>
      <c r="I12" s="18" t="n">
        <v>488.22784355</v>
      </c>
      <c r="J12" s="20" t="n">
        <v>13.8527668</v>
      </c>
      <c r="K12" s="18" t="s">
        <v>404</v>
      </c>
      <c r="L12" s="20" t="s">
        <v>404</v>
      </c>
      <c r="M12" s="18" t="s">
        <v>404</v>
      </c>
      <c r="N12" s="20" t="s">
        <v>404</v>
      </c>
      <c r="O12" s="18" t="s">
        <v>404</v>
      </c>
      <c r="P12" s="20" t="s">
        <v>404</v>
      </c>
      <c r="Q12" s="18" t="s">
        <v>404</v>
      </c>
      <c r="R12" s="20" t="s">
        <v>404</v>
      </c>
      <c r="S12" s="18" t="n">
        <v>473.83113531</v>
      </c>
      <c r="T12" s="20" t="n">
        <v>21.34812336</v>
      </c>
    </row>
    <row r="13" spans="1:20">
      <c r="A13" s="15" t="s">
        <v>410</v>
      </c>
      <c r="B13" s="17" t="n">
        <v>7161</v>
      </c>
      <c r="C13" s="18">
        <f>(1175.0/B13*100)</f>
        <v/>
      </c>
      <c r="D13" s="19" t="n">
        <v>5986</v>
      </c>
      <c r="E13" s="18" t="n">
        <v>507.88392836</v>
      </c>
      <c r="F13" s="20" t="n">
        <v>3.98156213</v>
      </c>
      <c r="G13" s="18" t="n">
        <v>514.0961153</v>
      </c>
      <c r="H13" s="20" t="n">
        <v>3.40155238</v>
      </c>
      <c r="I13" s="18" t="n">
        <v>510.11186613</v>
      </c>
      <c r="J13" s="20" t="n">
        <v>8.3526735</v>
      </c>
      <c r="K13" s="18" t="s">
        <v>404</v>
      </c>
      <c r="L13" s="20" t="s">
        <v>404</v>
      </c>
      <c r="M13" s="18" t="s">
        <v>404</v>
      </c>
      <c r="N13" s="20" t="s">
        <v>404</v>
      </c>
      <c r="O13" s="18" t="s">
        <v>404</v>
      </c>
      <c r="P13" s="20" t="s">
        <v>404</v>
      </c>
      <c r="Q13" s="18" t="s">
        <v>404</v>
      </c>
      <c r="R13" s="20" t="s">
        <v>404</v>
      </c>
      <c r="S13" s="18" t="n">
        <v>505.88149544</v>
      </c>
      <c r="T13" s="20" t="n">
        <v>6.84036145</v>
      </c>
    </row>
    <row r="14" spans="1:20">
      <c r="A14" s="15" t="s">
        <v>411</v>
      </c>
      <c r="B14" s="17" t="n">
        <v>5587</v>
      </c>
      <c r="C14" s="18">
        <f>(0.0/B14*100)</f>
        <v/>
      </c>
      <c r="D14" s="19" t="n">
        <v>5587</v>
      </c>
      <c r="E14" s="18" t="n">
        <v>518.33231331</v>
      </c>
      <c r="F14" s="20" t="n">
        <v>3.30744044</v>
      </c>
      <c r="G14" s="18" t="n">
        <v>520.04826095</v>
      </c>
      <c r="H14" s="20" t="n">
        <v>2.83546011</v>
      </c>
      <c r="I14" s="18" t="n">
        <v>517.4257113800001</v>
      </c>
      <c r="J14" s="20" t="n">
        <v>9.34525489</v>
      </c>
      <c r="K14" s="18" t="s">
        <v>404</v>
      </c>
      <c r="L14" s="20" t="s">
        <v>404</v>
      </c>
      <c r="M14" s="18" t="s">
        <v>404</v>
      </c>
      <c r="N14" s="20" t="s">
        <v>404</v>
      </c>
      <c r="O14" s="18" t="s">
        <v>404</v>
      </c>
      <c r="P14" s="20" t="s">
        <v>404</v>
      </c>
      <c r="Q14" s="18" t="s">
        <v>404</v>
      </c>
      <c r="R14" s="20" t="s">
        <v>404</v>
      </c>
      <c r="S14" s="18" t="n">
        <v>535.44010765</v>
      </c>
      <c r="T14" s="20" t="n">
        <v>20.75801813</v>
      </c>
    </row>
    <row r="15" spans="1:20">
      <c r="A15" s="15" t="s">
        <v>412</v>
      </c>
      <c r="B15" s="17" t="n">
        <v>5882</v>
      </c>
      <c r="C15" s="18">
        <f>(0.0/B15*100)</f>
        <v/>
      </c>
      <c r="D15" s="19" t="n">
        <v>5882</v>
      </c>
      <c r="E15" s="18" t="n">
        <v>509.45854357</v>
      </c>
      <c r="F15" s="20" t="n">
        <v>2.71991222</v>
      </c>
      <c r="G15" s="18" t="n">
        <v>515.81544954</v>
      </c>
      <c r="H15" s="20" t="n">
        <v>5.40619622</v>
      </c>
      <c r="I15" s="18" t="n">
        <v>511.96767353</v>
      </c>
      <c r="J15" s="20" t="n">
        <v>17.3282393</v>
      </c>
      <c r="K15" s="18" t="s">
        <v>404</v>
      </c>
      <c r="L15" s="20" t="s">
        <v>404</v>
      </c>
      <c r="M15" s="18" t="s">
        <v>404</v>
      </c>
      <c r="N15" s="20" t="s">
        <v>404</v>
      </c>
      <c r="O15" s="18" t="s">
        <v>404</v>
      </c>
      <c r="P15" s="20" t="s">
        <v>404</v>
      </c>
      <c r="Q15" s="18" t="s">
        <v>404</v>
      </c>
      <c r="R15" s="20" t="s">
        <v>404</v>
      </c>
      <c r="S15" s="18" t="n">
        <v>519.68756941</v>
      </c>
      <c r="T15" s="20" t="n">
        <v>16.10766862</v>
      </c>
    </row>
    <row r="16" spans="1:20">
      <c r="A16" s="15" t="s">
        <v>413</v>
      </c>
      <c r="B16" s="17" t="n">
        <v>6108</v>
      </c>
      <c r="C16" s="18">
        <f>(390.0/B16*100)</f>
        <v/>
      </c>
      <c r="D16" s="19" t="n">
        <v>5718</v>
      </c>
      <c r="E16" s="18" t="n">
        <v>484.74544197</v>
      </c>
      <c r="F16" s="20" t="n">
        <v>5.04186989</v>
      </c>
      <c r="G16" s="18" t="n">
        <v>507.12805011</v>
      </c>
      <c r="H16" s="20" t="n">
        <v>5.66013441</v>
      </c>
      <c r="I16" s="18" t="n">
        <v>507.76407548</v>
      </c>
      <c r="J16" s="20" t="n">
        <v>19.02827286</v>
      </c>
      <c r="K16" s="18" t="s">
        <v>404</v>
      </c>
      <c r="L16" s="20" t="s">
        <v>404</v>
      </c>
      <c r="M16" s="18" t="s">
        <v>404</v>
      </c>
      <c r="N16" s="20" t="s">
        <v>404</v>
      </c>
      <c r="O16" s="18" t="s">
        <v>404</v>
      </c>
      <c r="P16" s="20" t="s">
        <v>404</v>
      </c>
      <c r="Q16" s="18" t="s">
        <v>404</v>
      </c>
      <c r="R16" s="20" t="s">
        <v>404</v>
      </c>
      <c r="S16" s="18" t="n">
        <v>486.3745579</v>
      </c>
      <c r="T16" s="20" t="n">
        <v>20.42491827</v>
      </c>
    </row>
    <row r="17" spans="1:20">
      <c r="A17" s="15" t="s">
        <v>414</v>
      </c>
      <c r="B17" s="17" t="n">
        <v>6504</v>
      </c>
      <c r="C17" s="18">
        <f>(1325.0/B17*100)</f>
        <v/>
      </c>
      <c r="D17" s="19" t="n">
        <v>5179</v>
      </c>
      <c r="E17" s="18" t="n">
        <v>482.940711</v>
      </c>
      <c r="F17" s="20" t="n">
        <v>10.13193334</v>
      </c>
      <c r="G17" s="18" t="n">
        <v>503.43278853</v>
      </c>
      <c r="H17" s="20" t="n">
        <v>5.20324671</v>
      </c>
      <c r="I17" s="18" t="n">
        <v>516.96676499</v>
      </c>
      <c r="J17" s="20" t="n">
        <v>6.89485486</v>
      </c>
      <c r="K17" s="18" t="s">
        <v>404</v>
      </c>
      <c r="L17" s="20" t="s">
        <v>404</v>
      </c>
      <c r="M17" s="18" t="s">
        <v>404</v>
      </c>
      <c r="N17" s="20" t="s">
        <v>404</v>
      </c>
      <c r="O17" s="18" t="s">
        <v>404</v>
      </c>
      <c r="P17" s="20" t="s">
        <v>404</v>
      </c>
      <c r="Q17" s="18" t="s">
        <v>404</v>
      </c>
      <c r="R17" s="20" t="s">
        <v>404</v>
      </c>
      <c r="S17" s="18" t="n">
        <v>548.17142269</v>
      </c>
      <c r="T17" s="20" t="n">
        <v>15.7529314</v>
      </c>
    </row>
    <row r="18" spans="1:20">
      <c r="A18" s="15" t="s">
        <v>415</v>
      </c>
      <c r="B18" s="17" t="n">
        <v>5532</v>
      </c>
      <c r="C18" s="18">
        <f>(0.0/B18*100)</f>
        <v/>
      </c>
      <c r="D18" s="19" t="n">
        <v>5532</v>
      </c>
      <c r="E18" s="18" t="n">
        <v>448.75433645</v>
      </c>
      <c r="F18" s="20" t="n">
        <v>5.57537662</v>
      </c>
      <c r="G18" s="18" t="n">
        <v>462.60544569</v>
      </c>
      <c r="H18" s="20" t="n">
        <v>5.54634866</v>
      </c>
      <c r="I18" s="18" t="n">
        <v>464.93709707</v>
      </c>
      <c r="J18" s="20" t="n">
        <v>11.1425445</v>
      </c>
      <c r="K18" s="18" t="s">
        <v>404</v>
      </c>
      <c r="L18" s="20" t="s">
        <v>404</v>
      </c>
      <c r="M18" s="18" t="s">
        <v>404</v>
      </c>
      <c r="N18" s="20" t="s">
        <v>404</v>
      </c>
      <c r="O18" s="18" t="s">
        <v>404</v>
      </c>
      <c r="P18" s="20" t="s">
        <v>404</v>
      </c>
      <c r="Q18" s="18" t="s">
        <v>404</v>
      </c>
      <c r="R18" s="20" t="s">
        <v>404</v>
      </c>
      <c r="S18" s="18" t="n">
        <v>405.31415109</v>
      </c>
      <c r="T18" s="20" t="n">
        <v>16.73660473</v>
      </c>
    </row>
    <row r="19" spans="1:20">
      <c r="A19" s="15" t="s">
        <v>416</v>
      </c>
      <c r="B19" s="17" t="n">
        <v>5658</v>
      </c>
      <c r="C19" s="18">
        <f>(327.0/B19*100)</f>
        <v/>
      </c>
      <c r="D19" s="19" t="n">
        <v>5331</v>
      </c>
      <c r="E19" s="18" t="n">
        <v>479.47720247</v>
      </c>
      <c r="F19" s="20" t="n">
        <v>5.62683263</v>
      </c>
      <c r="G19" s="18" t="n">
        <v>480.07750387</v>
      </c>
      <c r="H19" s="20" t="n">
        <v>5.57022025</v>
      </c>
      <c r="I19" s="18" t="n">
        <v>444.56667304</v>
      </c>
      <c r="J19" s="20" t="n">
        <v>16.93705815</v>
      </c>
      <c r="K19" s="18" t="s">
        <v>404</v>
      </c>
      <c r="L19" s="20" t="s">
        <v>404</v>
      </c>
      <c r="M19" s="18" t="s">
        <v>404</v>
      </c>
      <c r="N19" s="20" t="s">
        <v>404</v>
      </c>
      <c r="O19" s="18" t="s">
        <v>404</v>
      </c>
      <c r="P19" s="20" t="s">
        <v>404</v>
      </c>
      <c r="Q19" s="18" t="s">
        <v>404</v>
      </c>
      <c r="R19" s="20" t="s">
        <v>404</v>
      </c>
      <c r="S19" s="18" t="n">
        <v>478.36517101</v>
      </c>
      <c r="T19" s="20" t="n">
        <v>43.18701365</v>
      </c>
    </row>
    <row r="20" spans="1:20">
      <c r="A20" s="15" t="s">
        <v>417</v>
      </c>
      <c r="B20" s="17" t="n">
        <v>3371</v>
      </c>
      <c r="C20" s="18">
        <f>(24.0/B20*100)</f>
        <v/>
      </c>
      <c r="D20" s="19" t="n">
        <v>3347</v>
      </c>
      <c r="E20" s="18" t="n">
        <v>479.60231735</v>
      </c>
      <c r="F20" s="20" t="n">
        <v>3.50404746</v>
      </c>
      <c r="G20" s="18" t="n">
        <v>491.08854803</v>
      </c>
      <c r="H20" s="20" t="n">
        <v>2.31047665</v>
      </c>
      <c r="I20" s="18" t="n">
        <v>494.05287245</v>
      </c>
      <c r="J20" s="20" t="n">
        <v>4.27530083</v>
      </c>
      <c r="K20" s="18" t="s">
        <v>404</v>
      </c>
      <c r="L20" s="20" t="s">
        <v>404</v>
      </c>
      <c r="M20" s="18" t="s">
        <v>404</v>
      </c>
      <c r="N20" s="20" t="s">
        <v>404</v>
      </c>
      <c r="O20" s="18" t="s">
        <v>404</v>
      </c>
      <c r="P20" s="20" t="s">
        <v>404</v>
      </c>
      <c r="Q20" s="18" t="s">
        <v>404</v>
      </c>
      <c r="R20" s="20" t="s">
        <v>404</v>
      </c>
      <c r="S20" s="18" t="n">
        <v>451.59258988</v>
      </c>
      <c r="T20" s="20" t="n">
        <v>19.83348604</v>
      </c>
    </row>
    <row r="21" spans="1:20">
      <c r="A21" s="15" t="s">
        <v>418</v>
      </c>
      <c r="B21" s="17" t="n">
        <v>5741</v>
      </c>
      <c r="C21" s="18">
        <f>(0.0/B21*100)</f>
        <v/>
      </c>
      <c r="D21" s="19" t="n">
        <v>5741</v>
      </c>
      <c r="E21" s="18" t="n">
        <v>511.17862511</v>
      </c>
      <c r="F21" s="20" t="n">
        <v>3.26124368</v>
      </c>
      <c r="G21" s="18" t="n">
        <v>504.57174537</v>
      </c>
      <c r="H21" s="20" t="n">
        <v>5.9935141</v>
      </c>
      <c r="I21" s="18" t="n">
        <v>491.19988194</v>
      </c>
      <c r="J21" s="20" t="n">
        <v>5.85545771</v>
      </c>
      <c r="K21" s="18" t="s">
        <v>404</v>
      </c>
      <c r="L21" s="20" t="s">
        <v>404</v>
      </c>
      <c r="M21" s="18" t="s">
        <v>404</v>
      </c>
      <c r="N21" s="20" t="s">
        <v>404</v>
      </c>
      <c r="O21" s="18" t="s">
        <v>404</v>
      </c>
      <c r="P21" s="20" t="s">
        <v>404</v>
      </c>
      <c r="Q21" s="18" t="s">
        <v>404</v>
      </c>
      <c r="R21" s="20" t="s">
        <v>404</v>
      </c>
      <c r="S21" s="18" t="n">
        <v>494.55695119</v>
      </c>
      <c r="T21" s="20" t="n">
        <v>8.03812273</v>
      </c>
    </row>
    <row r="22" spans="1:20">
      <c r="A22" s="15" t="s">
        <v>419</v>
      </c>
      <c r="B22" s="17" t="n">
        <v>6598</v>
      </c>
      <c r="C22" s="18">
        <f>(0.0/B22*100)</f>
        <v/>
      </c>
      <c r="D22" s="19" t="n">
        <v>6598</v>
      </c>
      <c r="E22" s="18" t="n">
        <v>447.64123569</v>
      </c>
      <c r="F22" s="20" t="n">
        <v>14.71164423</v>
      </c>
      <c r="G22" s="18" t="n">
        <v>469.2245212</v>
      </c>
      <c r="H22" s="20" t="n">
        <v>5.67602421</v>
      </c>
      <c r="I22" s="18" t="n">
        <v>476.87724286</v>
      </c>
      <c r="J22" s="20" t="n">
        <v>8.62646232</v>
      </c>
      <c r="K22" s="18" t="s">
        <v>404</v>
      </c>
      <c r="L22" s="20" t="s">
        <v>404</v>
      </c>
      <c r="M22" s="18" t="s">
        <v>404</v>
      </c>
      <c r="N22" s="20" t="s">
        <v>404</v>
      </c>
      <c r="O22" s="18" t="s">
        <v>404</v>
      </c>
      <c r="P22" s="20" t="s">
        <v>404</v>
      </c>
      <c r="Q22" s="18" t="s">
        <v>404</v>
      </c>
      <c r="R22" s="20" t="s">
        <v>404</v>
      </c>
      <c r="S22" s="18" t="n">
        <v>491.99862555</v>
      </c>
      <c r="T22" s="20" t="n">
        <v>16.3317296</v>
      </c>
    </row>
    <row r="23" spans="1:20">
      <c r="A23" s="15" t="s">
        <v>420</v>
      </c>
      <c r="B23" s="17" t="n">
        <v>11583</v>
      </c>
      <c r="C23" s="18">
        <f>(3151.0/B23*100)</f>
        <v/>
      </c>
      <c r="D23" s="19" t="n">
        <v>8432</v>
      </c>
      <c r="E23" s="18" t="n">
        <v>487.78424175</v>
      </c>
      <c r="F23" s="20" t="n">
        <v>9.622234819999999</v>
      </c>
      <c r="G23" s="18" t="n">
        <v>493.02328264</v>
      </c>
      <c r="H23" s="20" t="n">
        <v>7.86114858</v>
      </c>
      <c r="I23" s="18" t="n">
        <v>493.44298702</v>
      </c>
      <c r="J23" s="20" t="n">
        <v>5.73601485</v>
      </c>
      <c r="K23" s="18" t="s">
        <v>404</v>
      </c>
      <c r="L23" s="20" t="s">
        <v>404</v>
      </c>
      <c r="M23" s="18" t="s">
        <v>404</v>
      </c>
      <c r="N23" s="20" t="s">
        <v>404</v>
      </c>
      <c r="O23" s="18" t="s">
        <v>404</v>
      </c>
      <c r="P23" s="20" t="s">
        <v>404</v>
      </c>
      <c r="Q23" s="18" t="s">
        <v>404</v>
      </c>
      <c r="R23" s="20" t="s">
        <v>404</v>
      </c>
      <c r="S23" s="18" t="n">
        <v>493.73448549</v>
      </c>
      <c r="T23" s="20" t="n">
        <v>24.00051247</v>
      </c>
    </row>
    <row r="24" spans="1:20">
      <c r="A24" s="15" t="s">
        <v>421</v>
      </c>
      <c r="B24" s="17" t="n">
        <v>6647</v>
      </c>
      <c r="C24" s="18">
        <f>(0.0/B24*100)</f>
        <v/>
      </c>
      <c r="D24" s="19" t="n">
        <v>6647</v>
      </c>
      <c r="E24" s="18" t="n">
        <v>539.13517386</v>
      </c>
      <c r="F24" s="20" t="n">
        <v>6.87943724</v>
      </c>
      <c r="G24" s="18" t="n">
        <v>541.92090106</v>
      </c>
      <c r="H24" s="20" t="n">
        <v>7.61572483</v>
      </c>
      <c r="I24" s="18" t="n">
        <v>516.82437372</v>
      </c>
      <c r="J24" s="20" t="n">
        <v>7.1649994</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524.96561228</v>
      </c>
      <c r="F25" s="20" t="n">
        <v>4.66924283</v>
      </c>
      <c r="G25" s="18" t="n">
        <v>515.19819315</v>
      </c>
      <c r="H25" s="20" t="n">
        <v>9.292993689999999</v>
      </c>
      <c r="I25" s="18" t="n">
        <v>531.0029951400001</v>
      </c>
      <c r="J25" s="20" t="n">
        <v>13.67981443</v>
      </c>
      <c r="K25" s="18" t="s">
        <v>404</v>
      </c>
      <c r="L25" s="20" t="s">
        <v>404</v>
      </c>
      <c r="M25" s="18" t="s">
        <v>404</v>
      </c>
      <c r="N25" s="20" t="s">
        <v>404</v>
      </c>
      <c r="O25" s="18" t="s">
        <v>404</v>
      </c>
      <c r="P25" s="20" t="s">
        <v>404</v>
      </c>
      <c r="Q25" s="18" t="s">
        <v>404</v>
      </c>
      <c r="R25" s="20" t="s">
        <v>404</v>
      </c>
      <c r="S25" s="18" t="n">
        <v>629.40719078</v>
      </c>
      <c r="T25" s="20" t="n">
        <v>9.60103896</v>
      </c>
    </row>
    <row r="26" spans="1:20">
      <c r="A26" s="15" t="s">
        <v>423</v>
      </c>
      <c r="B26" s="17" t="n">
        <v>4869</v>
      </c>
      <c r="C26" s="18">
        <f>(11.0/B26*100)</f>
        <v/>
      </c>
      <c r="D26" s="19" t="n">
        <v>4858</v>
      </c>
      <c r="E26" s="18" t="n">
        <v>477.08590894</v>
      </c>
      <c r="F26" s="20" t="n">
        <v>2.81773851</v>
      </c>
      <c r="G26" s="18" t="n">
        <v>490.87824797</v>
      </c>
      <c r="H26" s="20" t="n">
        <v>2.60683115</v>
      </c>
      <c r="I26" s="18" t="n">
        <v>468.79713967</v>
      </c>
      <c r="J26" s="20" t="n">
        <v>10.88666011</v>
      </c>
      <c r="K26" s="18" t="s">
        <v>404</v>
      </c>
      <c r="L26" s="20" t="s">
        <v>404</v>
      </c>
      <c r="M26" s="18" t="s">
        <v>404</v>
      </c>
      <c r="N26" s="20" t="s">
        <v>404</v>
      </c>
      <c r="O26" s="18" t="s">
        <v>404</v>
      </c>
      <c r="P26" s="20" t="s">
        <v>404</v>
      </c>
      <c r="Q26" s="18" t="s">
        <v>404</v>
      </c>
      <c r="R26" s="20" t="s">
        <v>404</v>
      </c>
      <c r="S26" s="18" t="n">
        <v>487.01088421</v>
      </c>
      <c r="T26" s="20" t="n">
        <v>18.33641791</v>
      </c>
    </row>
    <row r="27" spans="1:20">
      <c r="A27" s="15" t="s">
        <v>424</v>
      </c>
      <c r="B27" s="17" t="n">
        <v>5299</v>
      </c>
      <c r="C27" s="18">
        <f>(0.0/B27*100)</f>
        <v/>
      </c>
      <c r="D27" s="19" t="n">
        <v>5299</v>
      </c>
      <c r="E27" s="18" t="n">
        <v>484.33342794</v>
      </c>
      <c r="F27" s="20" t="n">
        <v>2.96163511</v>
      </c>
      <c r="G27" s="18" t="n">
        <v>494.0787972</v>
      </c>
      <c r="H27" s="20" t="n">
        <v>1.74520299</v>
      </c>
      <c r="I27" s="18" t="n">
        <v>466.34077281</v>
      </c>
      <c r="J27" s="20" t="n">
        <v>2.45331294</v>
      </c>
      <c r="K27" s="18" t="s">
        <v>404</v>
      </c>
      <c r="L27" s="20" t="s">
        <v>404</v>
      </c>
      <c r="M27" s="18" t="s">
        <v>404</v>
      </c>
      <c r="N27" s="20" t="s">
        <v>404</v>
      </c>
      <c r="O27" s="18" t="s">
        <v>404</v>
      </c>
      <c r="P27" s="20" t="s">
        <v>404</v>
      </c>
      <c r="Q27" s="18" t="s">
        <v>404</v>
      </c>
      <c r="R27" s="20" t="s">
        <v>404</v>
      </c>
      <c r="S27" s="18" t="n">
        <v>465.27073414</v>
      </c>
      <c r="T27" s="20" t="n">
        <v>25.34217899</v>
      </c>
    </row>
    <row r="28" spans="1:20">
      <c r="A28" s="15" t="s">
        <v>425</v>
      </c>
      <c r="B28" s="17" t="n">
        <v>7568</v>
      </c>
      <c r="C28" s="18">
        <f>(0.0/B28*100)</f>
        <v/>
      </c>
      <c r="D28" s="19" t="n">
        <v>7568</v>
      </c>
      <c r="E28" s="18" t="n">
        <v>409.75167497</v>
      </c>
      <c r="F28" s="20" t="n">
        <v>2.74358311</v>
      </c>
      <c r="G28" s="18" t="n">
        <v>407.68736126</v>
      </c>
      <c r="H28" s="20" t="n">
        <v>4.56663282</v>
      </c>
      <c r="I28" s="18" t="n">
        <v>398.16849228</v>
      </c>
      <c r="J28" s="20" t="n">
        <v>7.43074632</v>
      </c>
      <c r="K28" s="18" t="s">
        <v>404</v>
      </c>
      <c r="L28" s="20" t="s">
        <v>404</v>
      </c>
      <c r="M28" s="18" t="s">
        <v>404</v>
      </c>
      <c r="N28" s="20" t="s">
        <v>404</v>
      </c>
      <c r="O28" s="18" t="s">
        <v>404</v>
      </c>
      <c r="P28" s="20" t="s">
        <v>404</v>
      </c>
      <c r="Q28" s="18" t="s">
        <v>404</v>
      </c>
      <c r="R28" s="20" t="s">
        <v>404</v>
      </c>
      <c r="S28" s="18" t="n">
        <v>433.27927873</v>
      </c>
      <c r="T28" s="20" t="n">
        <v>9.19759339</v>
      </c>
    </row>
    <row r="29" spans="1:20">
      <c r="A29" s="15" t="s">
        <v>426</v>
      </c>
      <c r="B29" s="17" t="n">
        <v>5385</v>
      </c>
      <c r="C29" s="18">
        <f>(1123.0/B29*100)</f>
        <v/>
      </c>
      <c r="D29" s="19" t="n">
        <v>4262</v>
      </c>
      <c r="E29" s="18" t="n">
        <v>539.59341019</v>
      </c>
      <c r="F29" s="20" t="n">
        <v>31.38445019</v>
      </c>
      <c r="G29" s="18" t="n">
        <v>514.97650012</v>
      </c>
      <c r="H29" s="20" t="n">
        <v>20.18965432</v>
      </c>
      <c r="I29" s="18" t="n">
        <v>512.40869062</v>
      </c>
      <c r="J29" s="20" t="n">
        <v>5.03610229</v>
      </c>
      <c r="K29" s="18" t="s">
        <v>404</v>
      </c>
      <c r="L29" s="20" t="s">
        <v>404</v>
      </c>
      <c r="M29" s="18" t="s">
        <v>404</v>
      </c>
      <c r="N29" s="20" t="s">
        <v>404</v>
      </c>
      <c r="O29" s="18" t="s">
        <v>404</v>
      </c>
      <c r="P29" s="20" t="s">
        <v>404</v>
      </c>
      <c r="Q29" s="18" t="s">
        <v>404</v>
      </c>
      <c r="R29" s="20" t="s">
        <v>404</v>
      </c>
      <c r="S29" s="18" t="n">
        <v>501.4440465</v>
      </c>
      <c r="T29" s="20" t="n">
        <v>13.62427843</v>
      </c>
    </row>
    <row r="30" spans="1:20">
      <c r="A30" s="15" t="s">
        <v>427</v>
      </c>
      <c r="B30" s="17" t="n">
        <v>4520</v>
      </c>
      <c r="C30" s="18">
        <f>(957.0/B30*100)</f>
        <v/>
      </c>
      <c r="D30" s="19" t="n">
        <v>3563</v>
      </c>
      <c r="E30" s="18" t="n">
        <v>506.89092261</v>
      </c>
      <c r="F30" s="20" t="n">
        <v>4.46534524</v>
      </c>
      <c r="G30" s="18" t="n">
        <v>490.3043249</v>
      </c>
      <c r="H30" s="20" t="n">
        <v>5.58155143</v>
      </c>
      <c r="I30" s="18" t="n">
        <v>494.98866397</v>
      </c>
      <c r="J30" s="20" t="n">
        <v>5.29866072</v>
      </c>
      <c r="K30" s="18" t="s">
        <v>404</v>
      </c>
      <c r="L30" s="20" t="s">
        <v>404</v>
      </c>
      <c r="M30" s="18" t="s">
        <v>404</v>
      </c>
      <c r="N30" s="20" t="s">
        <v>404</v>
      </c>
      <c r="O30" s="18" t="s">
        <v>404</v>
      </c>
      <c r="P30" s="20" t="s">
        <v>404</v>
      </c>
      <c r="Q30" s="18" t="s">
        <v>404</v>
      </c>
      <c r="R30" s="20" t="s">
        <v>404</v>
      </c>
      <c r="S30" s="18" t="n">
        <v>486.93831711</v>
      </c>
      <c r="T30" s="20" t="n">
        <v>12.19816748</v>
      </c>
    </row>
    <row r="31" spans="1:20">
      <c r="A31" s="15" t="s">
        <v>428</v>
      </c>
      <c r="B31" s="17" t="n">
        <v>5456</v>
      </c>
      <c r="C31" s="18">
        <f>(502.0/B31*100)</f>
        <v/>
      </c>
      <c r="D31" s="19" t="n">
        <v>4954</v>
      </c>
      <c r="E31" s="18" t="n">
        <v>501.86235113</v>
      </c>
      <c r="F31" s="20" t="n">
        <v>2.52027011</v>
      </c>
      <c r="G31" s="18" t="n">
        <v>498.19885116</v>
      </c>
      <c r="H31" s="20" t="n">
        <v>6.50614225</v>
      </c>
      <c r="I31" s="18" t="n">
        <v>514.69163525</v>
      </c>
      <c r="J31" s="20" t="n">
        <v>6.62752474</v>
      </c>
      <c r="K31" s="18" t="s">
        <v>404</v>
      </c>
      <c r="L31" s="20" t="s">
        <v>404</v>
      </c>
      <c r="M31" s="18" t="s">
        <v>404</v>
      </c>
      <c r="N31" s="20" t="s">
        <v>404</v>
      </c>
      <c r="O31" s="18" t="s">
        <v>404</v>
      </c>
      <c r="P31" s="20" t="s">
        <v>404</v>
      </c>
      <c r="Q31" s="18" t="s">
        <v>404</v>
      </c>
      <c r="R31" s="20" t="s">
        <v>404</v>
      </c>
      <c r="S31" s="18" t="n">
        <v>501.24364098</v>
      </c>
      <c r="T31" s="20" t="n">
        <v>8.42134027</v>
      </c>
    </row>
    <row r="32" spans="1:20">
      <c r="A32" s="15" t="s">
        <v>429</v>
      </c>
      <c r="B32" s="17" t="n">
        <v>4478</v>
      </c>
      <c r="C32" s="18">
        <f>(0.0/B32*100)</f>
        <v/>
      </c>
      <c r="D32" s="19" t="n">
        <v>4478</v>
      </c>
      <c r="E32" s="18" t="n">
        <v>497.67762616</v>
      </c>
      <c r="F32" s="20" t="n">
        <v>4.20349859</v>
      </c>
      <c r="G32" s="18" t="n">
        <v>509.9755312</v>
      </c>
      <c r="H32" s="20" t="n">
        <v>3.73895908</v>
      </c>
      <c r="I32" s="18" t="n">
        <v>502.95304382</v>
      </c>
      <c r="J32" s="20" t="n">
        <v>13.66217244</v>
      </c>
      <c r="K32" s="18" t="s">
        <v>404</v>
      </c>
      <c r="L32" s="20" t="s">
        <v>404</v>
      </c>
      <c r="M32" s="18" t="s">
        <v>404</v>
      </c>
      <c r="N32" s="20" t="s">
        <v>404</v>
      </c>
      <c r="O32" s="18" t="s">
        <v>404</v>
      </c>
      <c r="P32" s="20" t="s">
        <v>404</v>
      </c>
      <c r="Q32" s="18" t="s">
        <v>404</v>
      </c>
      <c r="R32" s="20" t="s">
        <v>404</v>
      </c>
      <c r="S32" s="18" t="n">
        <v>540.91184613</v>
      </c>
      <c r="T32" s="20" t="n">
        <v>8.655846110000001</v>
      </c>
    </row>
    <row r="33" spans="1:20">
      <c r="A33" s="15" t="s">
        <v>430</v>
      </c>
      <c r="B33" s="17" t="n">
        <v>7325</v>
      </c>
      <c r="C33" s="18">
        <f>(29.0/B33*100)</f>
        <v/>
      </c>
      <c r="D33" s="19" t="n">
        <v>7296</v>
      </c>
      <c r="E33" s="18" t="n">
        <v>491.22604988</v>
      </c>
      <c r="F33" s="20" t="n">
        <v>3.59132637</v>
      </c>
      <c r="G33" s="18" t="n">
        <v>489.56934622</v>
      </c>
      <c r="H33" s="20" t="n">
        <v>5.83892483</v>
      </c>
      <c r="I33" s="18" t="n">
        <v>486.72807819</v>
      </c>
      <c r="J33" s="20" t="n">
        <v>18.14132447</v>
      </c>
      <c r="K33" s="18" t="s">
        <v>404</v>
      </c>
      <c r="L33" s="20" t="s">
        <v>404</v>
      </c>
      <c r="M33" s="18" t="s">
        <v>404</v>
      </c>
      <c r="N33" s="20" t="s">
        <v>404</v>
      </c>
      <c r="O33" s="18" t="s">
        <v>404</v>
      </c>
      <c r="P33" s="20" t="s">
        <v>404</v>
      </c>
      <c r="Q33" s="18" t="s">
        <v>404</v>
      </c>
      <c r="R33" s="20" t="s">
        <v>404</v>
      </c>
      <c r="S33" s="18" t="n">
        <v>540.46370252</v>
      </c>
      <c r="T33" s="20" t="n">
        <v>16.35639818</v>
      </c>
    </row>
    <row r="34" spans="1:20">
      <c r="A34" s="15" t="s">
        <v>431</v>
      </c>
      <c r="B34" s="17" t="n">
        <v>6350</v>
      </c>
      <c r="C34" s="18">
        <f>(0.0/B34*100)</f>
        <v/>
      </c>
      <c r="D34" s="19" t="n">
        <v>6350</v>
      </c>
      <c r="E34" s="18" t="n">
        <v>476.76860133</v>
      </c>
      <c r="F34" s="20" t="n">
        <v>5.69726606</v>
      </c>
      <c r="G34" s="18" t="n">
        <v>476.74897812</v>
      </c>
      <c r="H34" s="20" t="n">
        <v>5.00602834</v>
      </c>
      <c r="I34" s="18" t="n">
        <v>464.11101357</v>
      </c>
      <c r="J34" s="20" t="n">
        <v>13.11980685</v>
      </c>
      <c r="K34" s="18" t="s">
        <v>404</v>
      </c>
      <c r="L34" s="20" t="s">
        <v>404</v>
      </c>
      <c r="M34" s="18" t="s">
        <v>404</v>
      </c>
      <c r="N34" s="20" t="s">
        <v>404</v>
      </c>
      <c r="O34" s="18" t="s">
        <v>404</v>
      </c>
      <c r="P34" s="20" t="s">
        <v>404</v>
      </c>
      <c r="Q34" s="18" t="s">
        <v>404</v>
      </c>
      <c r="R34" s="20" t="s">
        <v>404</v>
      </c>
      <c r="S34" s="18" t="n">
        <v>457.91005206</v>
      </c>
      <c r="T34" s="20" t="n">
        <v>23.34167254</v>
      </c>
    </row>
    <row r="35" spans="1:20">
      <c r="A35" s="15" t="s">
        <v>432</v>
      </c>
      <c r="B35" s="17" t="n">
        <v>6406</v>
      </c>
      <c r="C35" s="18">
        <f>(443.0/B35*100)</f>
        <v/>
      </c>
      <c r="D35" s="19" t="n">
        <v>5963</v>
      </c>
      <c r="E35" s="18" t="n">
        <v>516.84071665</v>
      </c>
      <c r="F35" s="20" t="n">
        <v>1.9203891</v>
      </c>
      <c r="G35" s="18" t="n">
        <v>504.190562</v>
      </c>
      <c r="H35" s="20" t="n">
        <v>2.39670282</v>
      </c>
      <c r="I35" s="18" t="n">
        <v>499.63350427</v>
      </c>
      <c r="J35" s="20" t="n">
        <v>5.45946398</v>
      </c>
      <c r="K35" s="18" t="s">
        <v>404</v>
      </c>
      <c r="L35" s="20" t="s">
        <v>404</v>
      </c>
      <c r="M35" s="18" t="s">
        <v>404</v>
      </c>
      <c r="N35" s="20" t="s">
        <v>404</v>
      </c>
      <c r="O35" s="18" t="s">
        <v>404</v>
      </c>
      <c r="P35" s="20" t="s">
        <v>404</v>
      </c>
      <c r="Q35" s="18" t="s">
        <v>404</v>
      </c>
      <c r="R35" s="20" t="s">
        <v>404</v>
      </c>
      <c r="S35" s="18" t="n">
        <v>480.88333011</v>
      </c>
      <c r="T35" s="20" t="n">
        <v>10.63005153</v>
      </c>
    </row>
    <row r="36" spans="1:20">
      <c r="A36" s="15" t="s">
        <v>433</v>
      </c>
      <c r="B36" s="17" t="n">
        <v>6736</v>
      </c>
      <c r="C36" s="18">
        <f>(10.0/B36*100)</f>
        <v/>
      </c>
      <c r="D36" s="19" t="n">
        <v>6726</v>
      </c>
      <c r="E36" s="18" t="n">
        <v>483.12647942</v>
      </c>
      <c r="F36" s="20" t="n">
        <v>2.44131232</v>
      </c>
      <c r="G36" s="18" t="n">
        <v>502.98955614</v>
      </c>
      <c r="H36" s="20" t="n">
        <v>5.97673484</v>
      </c>
      <c r="I36" s="18" t="n">
        <v>482.90748087</v>
      </c>
      <c r="J36" s="20" t="n">
        <v>8.264046840000001</v>
      </c>
      <c r="K36" s="18" t="s">
        <v>404</v>
      </c>
      <c r="L36" s="20" t="s">
        <v>404</v>
      </c>
      <c r="M36" s="18" t="s">
        <v>404</v>
      </c>
      <c r="N36" s="20" t="s">
        <v>404</v>
      </c>
      <c r="O36" s="18" t="s">
        <v>404</v>
      </c>
      <c r="P36" s="20" t="s">
        <v>404</v>
      </c>
      <c r="Q36" s="18" t="s">
        <v>404</v>
      </c>
      <c r="R36" s="20" t="s">
        <v>404</v>
      </c>
      <c r="S36" s="18" t="n">
        <v>527.92089247</v>
      </c>
      <c r="T36" s="20" t="n">
        <v>15.4508888</v>
      </c>
    </row>
    <row r="37" spans="1:20">
      <c r="A37" s="15" t="s">
        <v>434</v>
      </c>
      <c r="B37" s="17" t="n">
        <v>5458</v>
      </c>
      <c r="C37" s="18">
        <f>(0.0/B37*100)</f>
        <v/>
      </c>
      <c r="D37" s="19" t="n">
        <v>5458</v>
      </c>
      <c r="E37" s="18" t="n">
        <v>496.18392094</v>
      </c>
      <c r="F37" s="20" t="n">
        <v>3.51933605</v>
      </c>
      <c r="G37" s="18" t="n">
        <v>490.80838676</v>
      </c>
      <c r="H37" s="20" t="n">
        <v>8.94737192</v>
      </c>
      <c r="I37" s="18" t="n">
        <v>487.93313011</v>
      </c>
      <c r="J37" s="20" t="n">
        <v>16.05740848</v>
      </c>
      <c r="K37" s="18" t="s">
        <v>404</v>
      </c>
      <c r="L37" s="20" t="s">
        <v>404</v>
      </c>
      <c r="M37" s="18" t="s">
        <v>404</v>
      </c>
      <c r="N37" s="20" t="s">
        <v>404</v>
      </c>
      <c r="O37" s="18" t="s">
        <v>404</v>
      </c>
      <c r="P37" s="20" t="s">
        <v>404</v>
      </c>
      <c r="Q37" s="18" t="s">
        <v>404</v>
      </c>
      <c r="R37" s="20" t="s">
        <v>404</v>
      </c>
      <c r="S37" s="18" t="n">
        <v>473.46978563</v>
      </c>
      <c r="T37" s="20" t="n">
        <v>11.40004539</v>
      </c>
    </row>
    <row r="38" spans="1:20">
      <c r="A38" s="15" t="s">
        <v>435</v>
      </c>
      <c r="B38" s="17" t="n">
        <v>5860</v>
      </c>
      <c r="C38" s="18">
        <f>(268.0/B38*100)</f>
        <v/>
      </c>
      <c r="D38" s="19" t="n">
        <v>5592</v>
      </c>
      <c r="E38" s="18" t="n">
        <v>529.13316442</v>
      </c>
      <c r="F38" s="20" t="n">
        <v>6.3095052</v>
      </c>
      <c r="G38" s="18" t="n">
        <v>519.5097961</v>
      </c>
      <c r="H38" s="20" t="n">
        <v>7.75566624</v>
      </c>
      <c r="I38" s="18" t="n">
        <v>514.57018622</v>
      </c>
      <c r="J38" s="20" t="n">
        <v>6.95517466</v>
      </c>
      <c r="K38" s="18" t="s">
        <v>404</v>
      </c>
      <c r="L38" s="20" t="s">
        <v>404</v>
      </c>
      <c r="M38" s="18" t="s">
        <v>404</v>
      </c>
      <c r="N38" s="20" t="s">
        <v>404</v>
      </c>
      <c r="O38" s="18" t="s">
        <v>404</v>
      </c>
      <c r="P38" s="20" t="s">
        <v>404</v>
      </c>
      <c r="Q38" s="18" t="s">
        <v>404</v>
      </c>
      <c r="R38" s="20" t="s">
        <v>404</v>
      </c>
      <c r="S38" s="18" t="n">
        <v>530.14195362</v>
      </c>
      <c r="T38" s="20" t="n">
        <v>26.36546115</v>
      </c>
    </row>
    <row r="39" spans="1:20">
      <c r="A39" s="15" t="s">
        <v>436</v>
      </c>
      <c r="B39" s="17" t="n">
        <v>5895</v>
      </c>
      <c r="C39" s="18">
        <f>(0.0/B39*100)</f>
        <v/>
      </c>
      <c r="D39" s="19" t="n">
        <v>5895</v>
      </c>
      <c r="E39" s="18" t="n">
        <v>428.38668676</v>
      </c>
      <c r="F39" s="20" t="n">
        <v>6.00807525</v>
      </c>
      <c r="G39" s="18" t="n">
        <v>402.13320481</v>
      </c>
      <c r="H39" s="20" t="n">
        <v>9.464986809999999</v>
      </c>
      <c r="I39" s="18" t="n">
        <v>401.46983381</v>
      </c>
      <c r="J39" s="20" t="n">
        <v>13.27411939</v>
      </c>
      <c r="K39" s="18" t="s">
        <v>404</v>
      </c>
      <c r="L39" s="20" t="s">
        <v>404</v>
      </c>
      <c r="M39" s="18" t="s">
        <v>404</v>
      </c>
      <c r="N39" s="20" t="s">
        <v>404</v>
      </c>
      <c r="O39" s="18" t="s">
        <v>404</v>
      </c>
      <c r="P39" s="20" t="s">
        <v>404</v>
      </c>
      <c r="Q39" s="18" t="s">
        <v>404</v>
      </c>
      <c r="R39" s="20" t="s">
        <v>404</v>
      </c>
      <c r="S39" s="18" t="n">
        <v>380.33562704</v>
      </c>
      <c r="T39" s="20" t="n">
        <v>12.05635212</v>
      </c>
    </row>
    <row r="40" spans="1:20">
      <c r="A40" s="15" t="s">
        <v>437</v>
      </c>
      <c r="B40" s="17" t="n">
        <v>14157</v>
      </c>
      <c r="C40" s="18">
        <f>(2728.0/B40*100)</f>
        <v/>
      </c>
      <c r="D40" s="19" t="n">
        <v>11429</v>
      </c>
      <c r="E40" s="18" t="n">
        <v>493.16954217</v>
      </c>
      <c r="F40" s="20" t="n">
        <v>4.09778219</v>
      </c>
      <c r="G40" s="18" t="n">
        <v>492.05675033</v>
      </c>
      <c r="H40" s="20" t="n">
        <v>8.03863621</v>
      </c>
      <c r="I40" s="18" t="n">
        <v>491.25542982</v>
      </c>
      <c r="J40" s="20" t="n">
        <v>8.78680896</v>
      </c>
      <c r="K40" s="18" t="s">
        <v>404</v>
      </c>
      <c r="L40" s="20" t="s">
        <v>404</v>
      </c>
      <c r="M40" s="18" t="s">
        <v>404</v>
      </c>
      <c r="N40" s="20" t="s">
        <v>404</v>
      </c>
      <c r="O40" s="18" t="s">
        <v>404</v>
      </c>
      <c r="P40" s="20" t="s">
        <v>404</v>
      </c>
      <c r="Q40" s="18" t="s">
        <v>404</v>
      </c>
      <c r="R40" s="20" t="s">
        <v>404</v>
      </c>
      <c r="S40" s="18" t="n">
        <v>510.9292905</v>
      </c>
      <c r="T40" s="20" t="n">
        <v>8.012268450000001</v>
      </c>
    </row>
    <row r="41" spans="1:20">
      <c r="A41" s="15" t="s">
        <v>438</v>
      </c>
      <c r="B41" s="17" t="n">
        <v>5712</v>
      </c>
      <c r="C41" s="18">
        <f>(99.0/B41*100)</f>
        <v/>
      </c>
      <c r="D41" s="19" t="n">
        <v>5613</v>
      </c>
      <c r="E41" s="18" t="n">
        <v>466.75402588</v>
      </c>
      <c r="F41" s="20" t="n">
        <v>4.40638908</v>
      </c>
      <c r="G41" s="18" t="n">
        <v>468.41876847</v>
      </c>
      <c r="H41" s="20" t="n">
        <v>7.7510407</v>
      </c>
      <c r="I41" s="18" t="n">
        <v>477.39083214</v>
      </c>
      <c r="J41" s="20" t="n">
        <v>6.80645881</v>
      </c>
      <c r="K41" s="18" t="s">
        <v>404</v>
      </c>
      <c r="L41" s="20" t="s">
        <v>404</v>
      </c>
      <c r="M41" s="18" t="s">
        <v>404</v>
      </c>
      <c r="N41" s="20" t="s">
        <v>404</v>
      </c>
      <c r="O41" s="18" t="s">
        <v>404</v>
      </c>
      <c r="P41" s="20" t="s">
        <v>404</v>
      </c>
      <c r="Q41" s="18" t="s">
        <v>404</v>
      </c>
      <c r="R41" s="20" t="s">
        <v>404</v>
      </c>
      <c r="S41" s="18" t="n">
        <v>491.72772965</v>
      </c>
      <c r="T41" s="20" t="n">
        <v>17.81819722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398.70280334</v>
      </c>
      <c r="F44" s="20" t="n">
        <v>8.42232076</v>
      </c>
      <c r="G44" s="18" t="n">
        <v>419.01881094</v>
      </c>
      <c r="H44" s="20" t="n">
        <v>6.65135519</v>
      </c>
      <c r="I44" s="18" t="n">
        <v>414.71375823</v>
      </c>
      <c r="J44" s="20" t="n">
        <v>3.97186409</v>
      </c>
      <c r="K44" s="18" t="s">
        <v>404</v>
      </c>
      <c r="L44" s="20" t="s">
        <v>404</v>
      </c>
      <c r="M44" s="18" t="s">
        <v>404</v>
      </c>
      <c r="N44" s="20" t="s">
        <v>404</v>
      </c>
      <c r="O44" s="18" t="s">
        <v>404</v>
      </c>
      <c r="P44" s="20" t="s">
        <v>404</v>
      </c>
      <c r="Q44" s="18" t="s">
        <v>404</v>
      </c>
      <c r="R44" s="20" t="s">
        <v>404</v>
      </c>
      <c r="S44" s="18" t="n">
        <v>405.79357695</v>
      </c>
      <c r="T44" s="20" t="n">
        <v>13.01850247</v>
      </c>
    </row>
    <row r="45" spans="1:20">
      <c r="A45" s="15" t="s">
        <v>442</v>
      </c>
      <c r="B45" s="17" t="n">
        <v>5519</v>
      </c>
      <c r="C45" s="18">
        <f>(0.0/B45*100)</f>
        <v/>
      </c>
      <c r="D45" s="19" t="n">
        <v>5519</v>
      </c>
      <c r="E45" s="18" t="n">
        <v>372.82340014</v>
      </c>
      <c r="F45" s="20" t="n">
        <v>6.76166454</v>
      </c>
      <c r="G45" s="18" t="n">
        <v>349.62305313</v>
      </c>
      <c r="H45" s="20" t="n">
        <v>5.13520211</v>
      </c>
      <c r="I45" s="18" t="n">
        <v>356.70361916</v>
      </c>
      <c r="J45" s="20" t="n">
        <v>7.46134708</v>
      </c>
      <c r="K45" s="18" t="s">
        <v>404</v>
      </c>
      <c r="L45" s="20" t="s">
        <v>404</v>
      </c>
      <c r="M45" s="18" t="s">
        <v>404</v>
      </c>
      <c r="N45" s="20" t="s">
        <v>404</v>
      </c>
      <c r="O45" s="18" t="s">
        <v>404</v>
      </c>
      <c r="P45" s="20" t="s">
        <v>404</v>
      </c>
      <c r="Q45" s="18" t="s">
        <v>404</v>
      </c>
      <c r="R45" s="20" t="s">
        <v>404</v>
      </c>
      <c r="S45" s="18" t="n">
        <v>363.55198143</v>
      </c>
      <c r="T45" s="20" t="n">
        <v>17.60722033</v>
      </c>
    </row>
    <row r="46" spans="1:20">
      <c r="A46" s="15" t="s">
        <v>443</v>
      </c>
      <c r="B46" s="17" t="n">
        <v>23141</v>
      </c>
      <c r="C46" s="18">
        <f>(4196.0/B46*100)</f>
        <v/>
      </c>
      <c r="D46" s="19" t="n">
        <v>18945</v>
      </c>
      <c r="E46" s="18" t="n">
        <v>383.39102514</v>
      </c>
      <c r="F46" s="20" t="n">
        <v>4.09623168</v>
      </c>
      <c r="G46" s="18" t="n">
        <v>382.30549025</v>
      </c>
      <c r="H46" s="20" t="n">
        <v>6.63207841</v>
      </c>
      <c r="I46" s="18" t="n">
        <v>361.07405297</v>
      </c>
      <c r="J46" s="20" t="n">
        <v>10.42646629</v>
      </c>
      <c r="K46" s="18" t="s">
        <v>404</v>
      </c>
      <c r="L46" s="20" t="s">
        <v>404</v>
      </c>
      <c r="M46" s="18" t="s">
        <v>404</v>
      </c>
      <c r="N46" s="20" t="s">
        <v>404</v>
      </c>
      <c r="O46" s="18" t="s">
        <v>404</v>
      </c>
      <c r="P46" s="20" t="s">
        <v>404</v>
      </c>
      <c r="Q46" s="18" t="s">
        <v>404</v>
      </c>
      <c r="R46" s="20" t="s">
        <v>404</v>
      </c>
      <c r="S46" s="18" t="n">
        <v>348.04339805</v>
      </c>
      <c r="T46" s="20" t="n">
        <v>8.35554069</v>
      </c>
    </row>
    <row r="47" spans="1:20">
      <c r="A47" s="15" t="s">
        <v>444</v>
      </c>
      <c r="B47" s="17" t="n">
        <v>5928</v>
      </c>
      <c r="C47" s="18">
        <f>(0.0/B47*100)</f>
        <v/>
      </c>
      <c r="D47" s="19" t="n">
        <v>5928</v>
      </c>
      <c r="E47" s="18" t="n">
        <v>452.73470515</v>
      </c>
      <c r="F47" s="20" t="n">
        <v>7.69732258</v>
      </c>
      <c r="G47" s="18" t="n">
        <v>425.44063886</v>
      </c>
      <c r="H47" s="20" t="n">
        <v>6.89301134</v>
      </c>
      <c r="I47" s="18" t="n">
        <v>451.72362939</v>
      </c>
      <c r="J47" s="20" t="n">
        <v>11.68956062</v>
      </c>
      <c r="K47" s="18" t="s">
        <v>404</v>
      </c>
      <c r="L47" s="20" t="s">
        <v>404</v>
      </c>
      <c r="M47" s="18" t="s">
        <v>404</v>
      </c>
      <c r="N47" s="20" t="s">
        <v>404</v>
      </c>
      <c r="O47" s="18" t="s">
        <v>404</v>
      </c>
      <c r="P47" s="20" t="s">
        <v>404</v>
      </c>
      <c r="Q47" s="18" t="s">
        <v>404</v>
      </c>
      <c r="R47" s="20" t="s">
        <v>404</v>
      </c>
      <c r="S47" s="18" t="n">
        <v>460.47815851</v>
      </c>
      <c r="T47" s="20" t="n">
        <v>34.28207086</v>
      </c>
    </row>
    <row r="48" spans="1:20">
      <c r="A48" s="15" t="s">
        <v>445</v>
      </c>
      <c r="B48" s="17" t="n">
        <v>9841</v>
      </c>
      <c r="C48" s="18">
        <f>(40.0/B48*100)</f>
        <v/>
      </c>
      <c r="D48" s="19" t="n">
        <v>9801</v>
      </c>
      <c r="E48" s="18" t="n">
        <v>517.85875928</v>
      </c>
      <c r="F48" s="20" t="n">
        <v>8.90261349</v>
      </c>
      <c r="G48" s="18" t="n">
        <v>545.1237073</v>
      </c>
      <c r="H48" s="20" t="n">
        <v>8.83623908</v>
      </c>
      <c r="I48" s="18" t="n">
        <v>531.9293555199999</v>
      </c>
      <c r="J48" s="20" t="n">
        <v>21.53175304</v>
      </c>
      <c r="K48" s="18" t="s">
        <v>404</v>
      </c>
      <c r="L48" s="20" t="s">
        <v>404</v>
      </c>
      <c r="M48" s="18" t="s">
        <v>404</v>
      </c>
      <c r="N48" s="20" t="s">
        <v>404</v>
      </c>
      <c r="O48" s="18" t="s">
        <v>404</v>
      </c>
      <c r="P48" s="20" t="s">
        <v>404</v>
      </c>
      <c r="Q48" s="18" t="s">
        <v>404</v>
      </c>
      <c r="R48" s="20" t="s">
        <v>404</v>
      </c>
      <c r="S48" s="18" t="n">
        <v>397.95104778</v>
      </c>
      <c r="T48" s="20" t="n">
        <v>11.78810797</v>
      </c>
    </row>
    <row r="49" spans="1:20">
      <c r="A49" s="15" t="s">
        <v>446</v>
      </c>
      <c r="B49" s="17" t="n">
        <v>6349</v>
      </c>
      <c r="C49" s="18">
        <f>(52.0/B49*100)</f>
        <v/>
      </c>
      <c r="D49" s="19" t="n">
        <v>6297</v>
      </c>
      <c r="E49" s="18" t="n">
        <v>405.83230498</v>
      </c>
      <c r="F49" s="20" t="n">
        <v>4.63260924</v>
      </c>
      <c r="G49" s="18" t="n">
        <v>416.1304563</v>
      </c>
      <c r="H49" s="20" t="n">
        <v>4.42314348</v>
      </c>
      <c r="I49" s="18" t="n">
        <v>383.36956639</v>
      </c>
      <c r="J49" s="20" t="n">
        <v>21.48052012</v>
      </c>
      <c r="K49" s="18" t="s">
        <v>404</v>
      </c>
      <c r="L49" s="20" t="s">
        <v>404</v>
      </c>
      <c r="M49" s="18" t="s">
        <v>404</v>
      </c>
      <c r="N49" s="20" t="s">
        <v>404</v>
      </c>
      <c r="O49" s="18" t="s">
        <v>404</v>
      </c>
      <c r="P49" s="20" t="s">
        <v>404</v>
      </c>
      <c r="Q49" s="18" t="s">
        <v>404</v>
      </c>
      <c r="R49" s="20" t="s">
        <v>404</v>
      </c>
      <c r="S49" s="18" t="n">
        <v>376.30755352</v>
      </c>
      <c r="T49" s="20" t="n">
        <v>11.30240678</v>
      </c>
    </row>
    <row r="50" spans="1:20">
      <c r="A50" s="15" t="s">
        <v>447</v>
      </c>
      <c r="B50" s="17" t="n">
        <v>11795</v>
      </c>
      <c r="C50" s="18">
        <f>(1031.0/B50*100)</f>
        <v/>
      </c>
      <c r="D50" s="19" t="n">
        <v>10764</v>
      </c>
      <c r="E50" s="18" t="n">
        <v>392.29121976</v>
      </c>
      <c r="F50" s="20" t="n">
        <v>3.69049993</v>
      </c>
      <c r="G50" s="18" t="n">
        <v>386.40045661</v>
      </c>
      <c r="H50" s="20" t="n">
        <v>5.75412329</v>
      </c>
      <c r="I50" s="18" t="n">
        <v>402.24916805</v>
      </c>
      <c r="J50" s="20" t="n">
        <v>9.68682162</v>
      </c>
      <c r="K50" s="18" t="s">
        <v>404</v>
      </c>
      <c r="L50" s="20" t="s">
        <v>404</v>
      </c>
      <c r="M50" s="18" t="s">
        <v>404</v>
      </c>
      <c r="N50" s="20" t="s">
        <v>404</v>
      </c>
      <c r="O50" s="18" t="s">
        <v>404</v>
      </c>
      <c r="P50" s="20" t="s">
        <v>404</v>
      </c>
      <c r="Q50" s="18" t="s">
        <v>404</v>
      </c>
      <c r="R50" s="20" t="s">
        <v>404</v>
      </c>
      <c r="S50" s="18" t="n">
        <v>389.08585874</v>
      </c>
      <c r="T50" s="20" t="n">
        <v>11.73715745</v>
      </c>
    </row>
    <row r="51" spans="1:20">
      <c r="A51" s="15" t="s">
        <v>448</v>
      </c>
      <c r="B51" s="17" t="n">
        <v>6866</v>
      </c>
      <c r="C51" s="18">
        <f>(0.0/B51*100)</f>
        <v/>
      </c>
      <c r="D51" s="19" t="n">
        <v>6866</v>
      </c>
      <c r="E51" s="18" t="n">
        <v>399.61670177</v>
      </c>
      <c r="F51" s="20" t="n">
        <v>4.79640487</v>
      </c>
      <c r="G51" s="18" t="n">
        <v>401.99233332</v>
      </c>
      <c r="H51" s="20" t="n">
        <v>4.65185497</v>
      </c>
      <c r="I51" s="18" t="n">
        <v>397.98760271</v>
      </c>
      <c r="J51" s="20" t="n">
        <v>6.11778367</v>
      </c>
      <c r="K51" s="18" t="s">
        <v>404</v>
      </c>
      <c r="L51" s="20" t="s">
        <v>404</v>
      </c>
      <c r="M51" s="18" t="s">
        <v>404</v>
      </c>
      <c r="N51" s="20" t="s">
        <v>404</v>
      </c>
      <c r="O51" s="18" t="s">
        <v>404</v>
      </c>
      <c r="P51" s="20" t="s">
        <v>404</v>
      </c>
      <c r="Q51" s="18" t="s">
        <v>404</v>
      </c>
      <c r="R51" s="20" t="s">
        <v>404</v>
      </c>
      <c r="S51" s="18" t="n">
        <v>402.0124729</v>
      </c>
      <c r="T51" s="20" t="n">
        <v>7.06663587</v>
      </c>
    </row>
    <row r="52" spans="1:20">
      <c r="A52" s="15" t="s">
        <v>449</v>
      </c>
      <c r="B52" s="17" t="n">
        <v>5809</v>
      </c>
      <c r="C52" s="18">
        <f>(0.0/B52*100)</f>
        <v/>
      </c>
      <c r="D52" s="19" t="n">
        <v>5809</v>
      </c>
      <c r="E52" s="18" t="n">
        <v>468.58105976</v>
      </c>
      <c r="F52" s="20" t="n">
        <v>4.96412114</v>
      </c>
      <c r="G52" s="18" t="n">
        <v>459.95226991</v>
      </c>
      <c r="H52" s="20" t="n">
        <v>6.67832147</v>
      </c>
      <c r="I52" s="18" t="n">
        <v>450.84351131</v>
      </c>
      <c r="J52" s="20" t="n">
        <v>9.629266449999999</v>
      </c>
      <c r="K52" s="18" t="s">
        <v>404</v>
      </c>
      <c r="L52" s="20" t="s">
        <v>404</v>
      </c>
      <c r="M52" s="18" t="s">
        <v>404</v>
      </c>
      <c r="N52" s="20" t="s">
        <v>404</v>
      </c>
      <c r="O52" s="18" t="s">
        <v>404</v>
      </c>
      <c r="P52" s="20" t="s">
        <v>404</v>
      </c>
      <c r="Q52" s="18" t="s">
        <v>404</v>
      </c>
      <c r="R52" s="20" t="s">
        <v>404</v>
      </c>
      <c r="S52" s="18" t="n">
        <v>480.63050223</v>
      </c>
      <c r="T52" s="20" t="n">
        <v>13.56847589</v>
      </c>
    </row>
    <row r="53" spans="1:20">
      <c r="A53" s="15" t="s">
        <v>450</v>
      </c>
      <c r="B53" s="17" t="n">
        <v>5571</v>
      </c>
      <c r="C53" s="18">
        <f>(0.0/B53*100)</f>
        <v/>
      </c>
      <c r="D53" s="19" t="n">
        <v>5571</v>
      </c>
      <c r="E53" s="18" t="n">
        <v>435.77425158</v>
      </c>
      <c r="F53" s="20" t="n">
        <v>1.88718612</v>
      </c>
      <c r="G53" s="18" t="n">
        <v>439.37358683</v>
      </c>
      <c r="H53" s="20" t="n">
        <v>3.55210043</v>
      </c>
      <c r="I53" s="18" t="n">
        <v>443.82870158</v>
      </c>
      <c r="J53" s="20" t="n">
        <v>4.50827172</v>
      </c>
      <c r="K53" s="18" t="s">
        <v>404</v>
      </c>
      <c r="L53" s="20" t="s">
        <v>404</v>
      </c>
      <c r="M53" s="18" t="s">
        <v>404</v>
      </c>
      <c r="N53" s="20" t="s">
        <v>404</v>
      </c>
      <c r="O53" s="18" t="s">
        <v>404</v>
      </c>
      <c r="P53" s="20" t="s">
        <v>404</v>
      </c>
      <c r="Q53" s="18" t="s">
        <v>404</v>
      </c>
      <c r="R53" s="20" t="s">
        <v>404</v>
      </c>
      <c r="S53" s="18" t="n">
        <v>367.75440694</v>
      </c>
      <c r="T53" s="20" t="n">
        <v>21.22939795</v>
      </c>
    </row>
    <row r="54" spans="1:20">
      <c r="A54" s="15" t="s">
        <v>451</v>
      </c>
      <c r="B54" s="17" t="n">
        <v>4740</v>
      </c>
      <c r="C54" s="18">
        <f>(199.0/B54*100)</f>
        <v/>
      </c>
      <c r="D54" s="19" t="n">
        <v>4541</v>
      </c>
      <c r="E54" s="18" t="n">
        <v>323.57274786</v>
      </c>
      <c r="F54" s="20" t="n">
        <v>8.01224719</v>
      </c>
      <c r="G54" s="18" t="n">
        <v>341.09596319</v>
      </c>
      <c r="H54" s="20" t="n">
        <v>7.92353931</v>
      </c>
      <c r="I54" s="18" t="n">
        <v>322.03889452</v>
      </c>
      <c r="J54" s="20" t="n">
        <v>4.10822099</v>
      </c>
      <c r="K54" s="18" t="s">
        <v>404</v>
      </c>
      <c r="L54" s="20" t="s">
        <v>404</v>
      </c>
      <c r="M54" s="18" t="s">
        <v>404</v>
      </c>
      <c r="N54" s="20" t="s">
        <v>404</v>
      </c>
      <c r="O54" s="18" t="s">
        <v>404</v>
      </c>
      <c r="P54" s="20" t="s">
        <v>404</v>
      </c>
      <c r="Q54" s="18" t="s">
        <v>404</v>
      </c>
      <c r="R54" s="20" t="s">
        <v>404</v>
      </c>
      <c r="S54" s="18" t="n">
        <v>331.6363593</v>
      </c>
      <c r="T54" s="20" t="n">
        <v>8.718002289999999</v>
      </c>
    </row>
    <row r="55" spans="1:20">
      <c r="A55" s="15" t="s">
        <v>452</v>
      </c>
      <c r="B55" s="17" t="n">
        <v>5316</v>
      </c>
      <c r="C55" s="18">
        <f>(43.0/B55*100)</f>
        <v/>
      </c>
      <c r="D55" s="19" t="n">
        <v>5273</v>
      </c>
      <c r="E55" s="18" t="n">
        <v>397.35352644</v>
      </c>
      <c r="F55" s="20" t="n">
        <v>4.50379706</v>
      </c>
      <c r="G55" s="18" t="n">
        <v>415.62691497</v>
      </c>
      <c r="H55" s="20" t="n">
        <v>6.34643674</v>
      </c>
      <c r="I55" s="18" t="n">
        <v>395.43297247</v>
      </c>
      <c r="J55" s="20" t="n">
        <v>6.63222708</v>
      </c>
      <c r="K55" s="18" t="s">
        <v>404</v>
      </c>
      <c r="L55" s="20" t="s">
        <v>404</v>
      </c>
      <c r="M55" s="18" t="s">
        <v>404</v>
      </c>
      <c r="N55" s="20" t="s">
        <v>404</v>
      </c>
      <c r="O55" s="18" t="s">
        <v>404</v>
      </c>
      <c r="P55" s="20" t="s">
        <v>404</v>
      </c>
      <c r="Q55" s="18" t="n">
        <v>426.42412405</v>
      </c>
      <c r="R55" s="20" t="n">
        <v>7.89455771</v>
      </c>
      <c r="S55" s="18" t="n">
        <v>357.35574338</v>
      </c>
      <c r="T55" s="20" t="n">
        <v>18.32472057</v>
      </c>
    </row>
    <row r="56" spans="1:20">
      <c r="A56" s="15" t="s">
        <v>453</v>
      </c>
      <c r="B56" s="17" t="n">
        <v>5359</v>
      </c>
      <c r="C56" s="18">
        <f>(0.0/B56*100)</f>
        <v/>
      </c>
      <c r="D56" s="19" t="n">
        <v>5359</v>
      </c>
      <c r="E56" s="18" t="n">
        <v>564.12201846</v>
      </c>
      <c r="F56" s="20" t="n">
        <v>17.55616116</v>
      </c>
      <c r="G56" s="18" t="n">
        <v>555.6993867</v>
      </c>
      <c r="H56" s="20" t="n">
        <v>4.93288086</v>
      </c>
      <c r="I56" s="18" t="n">
        <v>535.55773618</v>
      </c>
      <c r="J56" s="20" t="n">
        <v>7.00091013</v>
      </c>
      <c r="K56" s="18" t="s">
        <v>404</v>
      </c>
      <c r="L56" s="20" t="s">
        <v>404</v>
      </c>
      <c r="M56" s="18" t="s">
        <v>404</v>
      </c>
      <c r="N56" s="20" t="s">
        <v>404</v>
      </c>
      <c r="O56" s="18" t="s">
        <v>404</v>
      </c>
      <c r="P56" s="20" t="s">
        <v>404</v>
      </c>
      <c r="Q56" s="18" t="s">
        <v>404</v>
      </c>
      <c r="R56" s="20" t="s">
        <v>404</v>
      </c>
      <c r="S56" s="18" t="n">
        <v>547.17909031</v>
      </c>
      <c r="T56" s="20" t="n">
        <v>11.44603671</v>
      </c>
    </row>
    <row r="57" spans="1:20">
      <c r="A57" s="15" t="s">
        <v>454</v>
      </c>
      <c r="B57" s="17" t="n">
        <v>6513</v>
      </c>
      <c r="C57" s="18">
        <f>(0.0/B57*100)</f>
        <v/>
      </c>
      <c r="D57" s="19" t="n">
        <v>6513</v>
      </c>
      <c r="E57" s="18" t="n">
        <v>385.50914555</v>
      </c>
      <c r="F57" s="20" t="n">
        <v>6.44616865</v>
      </c>
      <c r="G57" s="18" t="n">
        <v>392.8916703</v>
      </c>
      <c r="H57" s="20" t="n">
        <v>6.69742997</v>
      </c>
      <c r="I57" s="18" t="n">
        <v>382.24615369</v>
      </c>
      <c r="J57" s="20" t="n">
        <v>6.22671447</v>
      </c>
      <c r="K57" s="18" t="s">
        <v>404</v>
      </c>
      <c r="L57" s="20" t="s">
        <v>404</v>
      </c>
      <c r="M57" s="18" t="s">
        <v>404</v>
      </c>
      <c r="N57" s="20" t="s">
        <v>404</v>
      </c>
      <c r="O57" s="18" t="s">
        <v>404</v>
      </c>
      <c r="P57" s="20" t="s">
        <v>404</v>
      </c>
      <c r="Q57" s="18" t="s">
        <v>404</v>
      </c>
      <c r="R57" s="20" t="s">
        <v>404</v>
      </c>
      <c r="S57" s="18" t="s">
        <v>404</v>
      </c>
      <c r="T57" s="20" t="s">
        <v>404</v>
      </c>
    </row>
    <row r="58" spans="1:20">
      <c r="A58" s="15" t="s">
        <v>455</v>
      </c>
      <c r="B58" s="17" t="n">
        <v>7267</v>
      </c>
      <c r="C58" s="18">
        <f>(0.0/B58*100)</f>
        <v/>
      </c>
      <c r="D58" s="19" t="n">
        <v>7267</v>
      </c>
      <c r="E58" s="18" t="n">
        <v>378.05887654</v>
      </c>
      <c r="F58" s="20" t="n">
        <v>5.89975435</v>
      </c>
      <c r="G58" s="18" t="n">
        <v>381.04280396</v>
      </c>
      <c r="H58" s="20" t="n">
        <v>4.82196935</v>
      </c>
      <c r="I58" s="18" t="n">
        <v>379.64250179</v>
      </c>
      <c r="J58" s="20" t="n">
        <v>8.36004578</v>
      </c>
      <c r="K58" s="18" t="s">
        <v>404</v>
      </c>
      <c r="L58" s="20" t="s">
        <v>404</v>
      </c>
      <c r="M58" s="18" t="s">
        <v>404</v>
      </c>
      <c r="N58" s="20" t="s">
        <v>404</v>
      </c>
      <c r="O58" s="18" t="s">
        <v>404</v>
      </c>
      <c r="P58" s="20" t="s">
        <v>404</v>
      </c>
      <c r="Q58" s="18" t="n">
        <v>378.67871812</v>
      </c>
      <c r="R58" s="20" t="n">
        <v>12.62449061</v>
      </c>
      <c r="S58" s="18" t="n">
        <v>396.76625253</v>
      </c>
      <c r="T58" s="20" t="n">
        <v>29.09795729</v>
      </c>
    </row>
    <row r="59" spans="1:20">
      <c r="A59" s="15" t="s">
        <v>456</v>
      </c>
      <c r="B59" s="17" t="n">
        <v>4826</v>
      </c>
      <c r="C59" s="18">
        <f>(0.0/B59*100)</f>
        <v/>
      </c>
      <c r="D59" s="19" t="n">
        <v>4826</v>
      </c>
      <c r="E59" s="18" t="n">
        <v>368.69260875</v>
      </c>
      <c r="F59" s="20" t="n">
        <v>3.2390624</v>
      </c>
      <c r="G59" s="18" t="n">
        <v>373.4027401</v>
      </c>
      <c r="H59" s="20" t="n">
        <v>2.99828632</v>
      </c>
      <c r="I59" s="18" t="n">
        <v>348.23604129</v>
      </c>
      <c r="J59" s="20" t="n">
        <v>2.70513833</v>
      </c>
      <c r="K59" s="18" t="s">
        <v>404</v>
      </c>
      <c r="L59" s="20" t="s">
        <v>404</v>
      </c>
      <c r="M59" s="18" t="s">
        <v>404</v>
      </c>
      <c r="N59" s="20" t="s">
        <v>404</v>
      </c>
      <c r="O59" s="18" t="s">
        <v>404</v>
      </c>
      <c r="P59" s="20" t="s">
        <v>404</v>
      </c>
      <c r="Q59" s="18" t="s">
        <v>404</v>
      </c>
      <c r="R59" s="20" t="s">
        <v>404</v>
      </c>
      <c r="S59" s="18" t="n">
        <v>352.93322005</v>
      </c>
      <c r="T59" s="20" t="n">
        <v>6.72098505</v>
      </c>
    </row>
    <row r="60" spans="1:20">
      <c r="A60" s="15" t="s">
        <v>457</v>
      </c>
      <c r="B60" s="17" t="n">
        <v>4546</v>
      </c>
      <c r="C60" s="18">
        <f>(0.0/B60*100)</f>
        <v/>
      </c>
      <c r="D60" s="19" t="n">
        <v>4546</v>
      </c>
      <c r="E60" s="18" t="n">
        <v>380.9280544</v>
      </c>
      <c r="F60" s="20" t="n">
        <v>10.33466027</v>
      </c>
      <c r="G60" s="18" t="n">
        <v>405.77418811</v>
      </c>
      <c r="H60" s="20" t="n">
        <v>7.37740052</v>
      </c>
      <c r="I60" s="18" t="n">
        <v>391.91294499</v>
      </c>
      <c r="J60" s="20" t="n">
        <v>6.25563009</v>
      </c>
      <c r="K60" s="18" t="s">
        <v>404</v>
      </c>
      <c r="L60" s="20" t="s">
        <v>404</v>
      </c>
      <c r="M60" s="18" t="s">
        <v>404</v>
      </c>
      <c r="N60" s="20" t="s">
        <v>404</v>
      </c>
      <c r="O60" s="18" t="s">
        <v>404</v>
      </c>
      <c r="P60" s="20" t="s">
        <v>404</v>
      </c>
      <c r="Q60" s="18" t="s">
        <v>404</v>
      </c>
      <c r="R60" s="20" t="s">
        <v>404</v>
      </c>
      <c r="S60" s="18" t="n">
        <v>419.41072493</v>
      </c>
      <c r="T60" s="20" t="n">
        <v>26.86638826</v>
      </c>
    </row>
    <row r="61" spans="1:20">
      <c r="A61" s="15" t="s">
        <v>458</v>
      </c>
      <c r="B61" s="17" t="n">
        <v>6525</v>
      </c>
      <c r="C61" s="18">
        <f>(0.0/B61*100)</f>
        <v/>
      </c>
      <c r="D61" s="19" t="n">
        <v>6525</v>
      </c>
      <c r="E61" s="18" t="n">
        <v>474.76726</v>
      </c>
      <c r="F61" s="20" t="n">
        <v>4.18203999</v>
      </c>
      <c r="G61" s="18" t="n">
        <v>482.56074123</v>
      </c>
      <c r="H61" s="20" t="n">
        <v>3.10422024</v>
      </c>
      <c r="I61" s="18" t="n">
        <v>462.5871459</v>
      </c>
      <c r="J61" s="20" t="n">
        <v>25.73920291</v>
      </c>
      <c r="K61" s="18" t="s">
        <v>404</v>
      </c>
      <c r="L61" s="20" t="s">
        <v>404</v>
      </c>
      <c r="M61" s="18" t="s">
        <v>404</v>
      </c>
      <c r="N61" s="20" t="s">
        <v>404</v>
      </c>
      <c r="O61" s="18" t="s">
        <v>404</v>
      </c>
      <c r="P61" s="20" t="s">
        <v>404</v>
      </c>
      <c r="Q61" s="18" t="s">
        <v>404</v>
      </c>
      <c r="R61" s="20" t="s">
        <v>404</v>
      </c>
      <c r="S61" s="18" t="n">
        <v>495.93833884</v>
      </c>
      <c r="T61" s="20" t="n">
        <v>13.51403603</v>
      </c>
    </row>
    <row r="62" spans="1:20">
      <c r="A62" s="15" t="s">
        <v>459</v>
      </c>
      <c r="B62" s="17" t="n">
        <v>4476</v>
      </c>
      <c r="C62" s="18">
        <f>(0.0/B62*100)</f>
        <v/>
      </c>
      <c r="D62" s="19" t="n">
        <v>4476</v>
      </c>
      <c r="E62" s="18" t="n">
        <v>470.49680224</v>
      </c>
      <c r="F62" s="20" t="n">
        <v>6.51761437</v>
      </c>
      <c r="G62" s="18" t="n">
        <v>552.47411375</v>
      </c>
      <c r="H62" s="20" t="n">
        <v>1.43618588</v>
      </c>
      <c r="I62" s="18" t="n">
        <v>533.48746625</v>
      </c>
      <c r="J62" s="20" t="n">
        <v>1.98239152</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368.35669052</v>
      </c>
      <c r="F63" s="20" t="n">
        <v>2.64937667</v>
      </c>
      <c r="G63" s="18" t="n">
        <v>364.79131226</v>
      </c>
      <c r="H63" s="20" t="n">
        <v>2.41560256</v>
      </c>
      <c r="I63" s="18" t="n">
        <v>374.68694636</v>
      </c>
      <c r="J63" s="20" t="n">
        <v>2.90327155</v>
      </c>
      <c r="K63" s="18" t="s">
        <v>404</v>
      </c>
      <c r="L63" s="20" t="s">
        <v>404</v>
      </c>
      <c r="M63" s="18" t="s">
        <v>404</v>
      </c>
      <c r="N63" s="20" t="s">
        <v>404</v>
      </c>
      <c r="O63" s="18" t="s">
        <v>404</v>
      </c>
      <c r="P63" s="20" t="s">
        <v>404</v>
      </c>
      <c r="Q63" s="18" t="s">
        <v>404</v>
      </c>
      <c r="R63" s="20" t="s">
        <v>404</v>
      </c>
      <c r="S63" s="18" t="n">
        <v>401.29238528</v>
      </c>
      <c r="T63" s="20" t="n">
        <v>7.00197004</v>
      </c>
    </row>
    <row r="64" spans="1:20">
      <c r="A64" s="15" t="s">
        <v>461</v>
      </c>
      <c r="B64" s="17" t="n">
        <v>3634</v>
      </c>
      <c r="C64" s="18">
        <f>(27.0/B64*100)</f>
        <v/>
      </c>
      <c r="D64" s="19" t="n">
        <v>3607</v>
      </c>
      <c r="E64" s="18" t="n">
        <v>477.07919016</v>
      </c>
      <c r="F64" s="20" t="n">
        <v>2.0120158</v>
      </c>
      <c r="G64" s="18" t="n">
        <v>479.28855479</v>
      </c>
      <c r="H64" s="20" t="n">
        <v>4.20002281</v>
      </c>
      <c r="I64" s="18" t="n">
        <v>470.85423588</v>
      </c>
      <c r="J64" s="20" t="n">
        <v>4.23540355</v>
      </c>
      <c r="K64" s="18" t="s">
        <v>404</v>
      </c>
      <c r="L64" s="20" t="s">
        <v>404</v>
      </c>
      <c r="M64" s="18" t="s">
        <v>404</v>
      </c>
      <c r="N64" s="20" t="s">
        <v>404</v>
      </c>
      <c r="O64" s="18" t="n">
        <v>526.67445308</v>
      </c>
      <c r="P64" s="20" t="n">
        <v>12.07713487</v>
      </c>
      <c r="Q64" s="18" t="s">
        <v>404</v>
      </c>
      <c r="R64" s="20" t="s">
        <v>404</v>
      </c>
      <c r="S64" s="18" t="n">
        <v>499.48764368</v>
      </c>
      <c r="T64" s="20" t="n">
        <v>8.189591350000001</v>
      </c>
    </row>
    <row r="65" spans="1:20">
      <c r="A65" s="15" t="s">
        <v>462</v>
      </c>
      <c r="B65" s="17" t="n">
        <v>5325</v>
      </c>
      <c r="C65" s="18">
        <f>(0.0/B65*100)</f>
        <v/>
      </c>
      <c r="D65" s="19" t="n">
        <v>5325</v>
      </c>
      <c r="E65" s="18" t="n">
        <v>410.15371637</v>
      </c>
      <c r="F65" s="20" t="n">
        <v>3.5536599</v>
      </c>
      <c r="G65" s="18" t="n">
        <v>427.76914329</v>
      </c>
      <c r="H65" s="20" t="n">
        <v>5.03420905</v>
      </c>
      <c r="I65" s="18" t="n">
        <v>428.11095211</v>
      </c>
      <c r="J65" s="20" t="n">
        <v>7.8084859</v>
      </c>
      <c r="K65" s="18" t="s">
        <v>404</v>
      </c>
      <c r="L65" s="20" t="s">
        <v>404</v>
      </c>
      <c r="M65" s="18" t="s">
        <v>404</v>
      </c>
      <c r="N65" s="20" t="s">
        <v>404</v>
      </c>
      <c r="O65" s="18" t="s">
        <v>404</v>
      </c>
      <c r="P65" s="20" t="s">
        <v>404</v>
      </c>
      <c r="Q65" s="18" t="s">
        <v>404</v>
      </c>
      <c r="R65" s="20" t="s">
        <v>404</v>
      </c>
      <c r="S65" s="18" t="s">
        <v>404</v>
      </c>
      <c r="T65" s="20" t="s">
        <v>404</v>
      </c>
    </row>
    <row r="66" spans="1:20">
      <c r="A66" s="15" t="s">
        <v>463</v>
      </c>
      <c r="B66" s="17" t="n">
        <v>5665</v>
      </c>
      <c r="C66" s="18">
        <f>(0.0/B66*100)</f>
        <v/>
      </c>
      <c r="D66" s="19" t="n">
        <v>5665</v>
      </c>
      <c r="E66" s="18" t="n">
        <v>417.33099272</v>
      </c>
      <c r="F66" s="20" t="n">
        <v>2.25840033</v>
      </c>
      <c r="G66" s="18" t="n">
        <v>418.47266945</v>
      </c>
      <c r="H66" s="20" t="n">
        <v>2.23447326</v>
      </c>
      <c r="I66" s="18" t="n">
        <v>418.28473854</v>
      </c>
      <c r="J66" s="20" t="n">
        <v>3.03639702</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381.61471484</v>
      </c>
      <c r="F67" s="20" t="n">
        <v>3.38041511</v>
      </c>
      <c r="G67" s="18" t="n">
        <v>393.72702863</v>
      </c>
      <c r="H67" s="20" t="n">
        <v>6.22029829</v>
      </c>
      <c r="I67" s="18" t="n">
        <v>401.62050945</v>
      </c>
      <c r="J67" s="20" t="n">
        <v>12.65830693</v>
      </c>
      <c r="K67" s="18" t="s">
        <v>404</v>
      </c>
      <c r="L67" s="20" t="s">
        <v>404</v>
      </c>
      <c r="M67" s="18" t="s">
        <v>404</v>
      </c>
      <c r="N67" s="20" t="s">
        <v>404</v>
      </c>
      <c r="O67" s="18" t="s">
        <v>404</v>
      </c>
      <c r="P67" s="20" t="s">
        <v>404</v>
      </c>
      <c r="Q67" s="18" t="s">
        <v>404</v>
      </c>
      <c r="R67" s="20" t="s">
        <v>404</v>
      </c>
      <c r="S67" s="18" t="n">
        <v>430.56938476</v>
      </c>
      <c r="T67" s="20" t="n">
        <v>20.69154238</v>
      </c>
    </row>
    <row r="68" spans="1:20">
      <c r="A68" s="15" t="s">
        <v>465</v>
      </c>
      <c r="B68" s="17" t="n">
        <v>12083</v>
      </c>
      <c r="C68" s="18">
        <f>(0.0/B68*100)</f>
        <v/>
      </c>
      <c r="D68" s="19" t="n">
        <v>12083</v>
      </c>
      <c r="E68" s="18" t="n">
        <v>384.28468336</v>
      </c>
      <c r="F68" s="20" t="n">
        <v>1.87116226</v>
      </c>
      <c r="G68" s="18" t="n">
        <v>397.36184441</v>
      </c>
      <c r="H68" s="20" t="n">
        <v>2.21419477</v>
      </c>
      <c r="I68" s="18" t="n">
        <v>423.78798648</v>
      </c>
      <c r="J68" s="20" t="n">
        <v>1.62303816</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444.76777678</v>
      </c>
      <c r="F69" s="20" t="n">
        <v>5.56971566</v>
      </c>
      <c r="G69" s="18" t="n">
        <v>440.64003197</v>
      </c>
      <c r="H69" s="20" t="n">
        <v>7.13897684</v>
      </c>
      <c r="I69" s="18" t="n">
        <v>453.33215837</v>
      </c>
      <c r="J69" s="20" t="n">
        <v>13.67982893</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497.46602889</v>
      </c>
      <c r="F70" s="20" t="n">
        <v>3.91194354</v>
      </c>
      <c r="G70" s="18" t="n">
        <v>492.38630159</v>
      </c>
      <c r="H70" s="20" t="n">
        <v>4.73237847</v>
      </c>
      <c r="I70" s="18" t="n">
        <v>485.56465503</v>
      </c>
      <c r="J70" s="20" t="n">
        <v>11.4364806</v>
      </c>
      <c r="K70" s="18" t="s">
        <v>404</v>
      </c>
      <c r="L70" s="20" t="s">
        <v>404</v>
      </c>
      <c r="M70" s="18" t="s">
        <v>404</v>
      </c>
      <c r="N70" s="20" t="s">
        <v>404</v>
      </c>
      <c r="O70" s="18" t="s">
        <v>404</v>
      </c>
      <c r="P70" s="20" t="s">
        <v>404</v>
      </c>
      <c r="Q70" s="18" t="s">
        <v>404</v>
      </c>
      <c r="R70" s="20" t="s">
        <v>404</v>
      </c>
      <c r="S70" s="18" t="n">
        <v>486.14931429</v>
      </c>
      <c r="T70" s="20" t="n">
        <v>11.96308944</v>
      </c>
    </row>
    <row r="71" spans="1:20">
      <c r="A71" s="15" t="s">
        <v>468</v>
      </c>
      <c r="B71" s="17" t="n">
        <v>6115</v>
      </c>
      <c r="C71" s="18">
        <f>(0.0/B71*100)</f>
        <v/>
      </c>
      <c r="D71" s="19" t="n">
        <v>6115</v>
      </c>
      <c r="E71" s="18" t="n">
        <v>551.53624359</v>
      </c>
      <c r="F71" s="20" t="n">
        <v>2.98852555</v>
      </c>
      <c r="G71" s="18" t="n">
        <v>570.76321426</v>
      </c>
      <c r="H71" s="20" t="n">
        <v>1.92169722</v>
      </c>
      <c r="I71" s="18" t="n">
        <v>560.31102148</v>
      </c>
      <c r="J71" s="20" t="n">
        <v>2.51428092</v>
      </c>
      <c r="K71" s="18" t="s">
        <v>404</v>
      </c>
      <c r="L71" s="20" t="s">
        <v>404</v>
      </c>
      <c r="M71" s="18" t="s">
        <v>404</v>
      </c>
      <c r="N71" s="20" t="s">
        <v>404</v>
      </c>
      <c r="O71" s="18" t="s">
        <v>404</v>
      </c>
      <c r="P71" s="20" t="s">
        <v>404</v>
      </c>
      <c r="Q71" s="18" t="s">
        <v>404</v>
      </c>
      <c r="R71" s="20" t="s">
        <v>404</v>
      </c>
      <c r="S71" s="18" t="n">
        <v>526.6590188599999</v>
      </c>
      <c r="T71" s="20" t="n">
        <v>17.65920086</v>
      </c>
    </row>
    <row r="72" spans="1:20">
      <c r="A72" s="15" t="s">
        <v>469</v>
      </c>
      <c r="B72" s="17" t="n">
        <v>7708</v>
      </c>
      <c r="C72" s="18">
        <f>(0.0/B72*100)</f>
        <v/>
      </c>
      <c r="D72" s="19" t="n">
        <v>7708</v>
      </c>
      <c r="E72" s="18" t="n">
        <v>551.77234635</v>
      </c>
      <c r="F72" s="20" t="n">
        <v>7.42139642</v>
      </c>
      <c r="G72" s="18" t="n">
        <v>543.12876584</v>
      </c>
      <c r="H72" s="20" t="n">
        <v>5.5221026</v>
      </c>
      <c r="I72" s="18" t="n">
        <v>517.7753929</v>
      </c>
      <c r="J72" s="20" t="n">
        <v>10.18322237</v>
      </c>
      <c r="K72" s="18" t="s">
        <v>404</v>
      </c>
      <c r="L72" s="20" t="s">
        <v>404</v>
      </c>
      <c r="M72" s="18" t="s">
        <v>404</v>
      </c>
      <c r="N72" s="20" t="s">
        <v>404</v>
      </c>
      <c r="O72" s="18" t="s">
        <v>404</v>
      </c>
      <c r="P72" s="20" t="s">
        <v>404</v>
      </c>
      <c r="Q72" s="18" t="s">
        <v>404</v>
      </c>
      <c r="R72" s="20" t="s">
        <v>404</v>
      </c>
      <c r="S72" s="18" t="n">
        <v>551.04427071</v>
      </c>
      <c r="T72" s="20" t="n">
        <v>37.91298357</v>
      </c>
    </row>
    <row r="73" spans="1:20">
      <c r="A73" s="15" t="s">
        <v>470</v>
      </c>
      <c r="B73" s="17" t="n">
        <v>8249</v>
      </c>
      <c r="C73" s="18">
        <f>(0.0/B73*100)</f>
        <v/>
      </c>
      <c r="D73" s="19" t="n">
        <v>8249</v>
      </c>
      <c r="E73" s="18" t="n">
        <v>409.44995641</v>
      </c>
      <c r="F73" s="20" t="n">
        <v>31.29929463</v>
      </c>
      <c r="G73" s="18" t="n">
        <v>416.82059493</v>
      </c>
      <c r="H73" s="20" t="n">
        <v>8.72976304</v>
      </c>
      <c r="I73" s="18" t="n">
        <v>415.88095862</v>
      </c>
      <c r="J73" s="20" t="n">
        <v>3.58991819</v>
      </c>
      <c r="K73" s="18" t="s">
        <v>404</v>
      </c>
      <c r="L73" s="20" t="s">
        <v>404</v>
      </c>
      <c r="M73" s="18" t="s">
        <v>404</v>
      </c>
      <c r="N73" s="20" t="s">
        <v>404</v>
      </c>
      <c r="O73" s="18" t="s">
        <v>404</v>
      </c>
      <c r="P73" s="20" t="s">
        <v>404</v>
      </c>
      <c r="Q73" s="18" t="s">
        <v>404</v>
      </c>
      <c r="R73" s="20" t="s">
        <v>404</v>
      </c>
      <c r="S73" s="18" t="n">
        <v>406.86420069</v>
      </c>
      <c r="T73" s="20" t="n">
        <v>15.09644488</v>
      </c>
    </row>
    <row r="74" spans="1:20">
      <c r="A74" s="15" t="s">
        <v>471</v>
      </c>
      <c r="B74" s="17" t="n">
        <v>4692</v>
      </c>
      <c r="C74" s="18">
        <f>(484.0/B74*100)</f>
        <v/>
      </c>
      <c r="D74" s="19" t="n">
        <v>4208</v>
      </c>
      <c r="E74" s="18" t="n">
        <v>391.02327468</v>
      </c>
      <c r="F74" s="20" t="n">
        <v>3.48515638</v>
      </c>
      <c r="G74" s="18" t="n">
        <v>427.68659603</v>
      </c>
      <c r="H74" s="20" t="n">
        <v>2.05445093</v>
      </c>
      <c r="I74" s="18" t="n">
        <v>416.15490798</v>
      </c>
      <c r="J74" s="20" t="n">
        <v>2.22502797</v>
      </c>
      <c r="K74" s="18" t="s">
        <v>404</v>
      </c>
      <c r="L74" s="20" t="s">
        <v>404</v>
      </c>
      <c r="M74" s="18" t="s">
        <v>404</v>
      </c>
      <c r="N74" s="20" t="s">
        <v>404</v>
      </c>
      <c r="O74" s="18" t="s">
        <v>404</v>
      </c>
      <c r="P74" s="20" t="s">
        <v>404</v>
      </c>
      <c r="Q74" s="18" t="s">
        <v>404</v>
      </c>
      <c r="R74" s="20" t="s">
        <v>404</v>
      </c>
      <c r="S74" s="18" t="n">
        <v>286.00327984</v>
      </c>
      <c r="T74" s="20" t="n">
        <v>17.16177765</v>
      </c>
    </row>
    <row r="75" spans="1:20">
      <c r="A75" s="15" t="s">
        <v>472</v>
      </c>
      <c r="B75" s="17" t="n">
        <v>5375</v>
      </c>
      <c r="C75" s="18">
        <f>(483.0/B75*100)</f>
        <v/>
      </c>
      <c r="D75" s="19" t="n">
        <v>4892</v>
      </c>
      <c r="E75" s="18" t="n">
        <v>376.73999023</v>
      </c>
      <c r="F75" s="20" t="n">
        <v>10.36120987</v>
      </c>
      <c r="G75" s="18" t="n">
        <v>363.04199208</v>
      </c>
      <c r="H75" s="20" t="n">
        <v>5.01776214</v>
      </c>
      <c r="I75" s="18" t="n">
        <v>366.86920594</v>
      </c>
      <c r="J75" s="20" t="n">
        <v>8.23606099</v>
      </c>
      <c r="K75" s="18" t="s">
        <v>404</v>
      </c>
      <c r="L75" s="20" t="s">
        <v>404</v>
      </c>
      <c r="M75" s="18" t="s">
        <v>404</v>
      </c>
      <c r="N75" s="20" t="s">
        <v>404</v>
      </c>
      <c r="O75" s="18" t="s">
        <v>404</v>
      </c>
      <c r="P75" s="20" t="s">
        <v>404</v>
      </c>
      <c r="Q75" s="18" t="s">
        <v>404</v>
      </c>
      <c r="R75" s="20" t="s">
        <v>404</v>
      </c>
      <c r="S75" s="18" t="n">
        <v>353.13674326</v>
      </c>
      <c r="T75" s="20" t="n">
        <v>24.82692746</v>
      </c>
    </row>
    <row r="76" spans="1:20">
      <c r="A76" s="15" t="s">
        <v>473</v>
      </c>
      <c r="B76" s="17" t="n">
        <v>14167</v>
      </c>
      <c r="C76" s="18">
        <f>(1400.0/B76*100)</f>
        <v/>
      </c>
      <c r="D76" s="19" t="n">
        <v>12767</v>
      </c>
      <c r="E76" s="18" t="n">
        <v>408.87044172</v>
      </c>
      <c r="F76" s="20" t="n">
        <v>10.57984578</v>
      </c>
      <c r="G76" s="18" t="n">
        <v>431.58138224</v>
      </c>
      <c r="H76" s="20" t="n">
        <v>4.42143659</v>
      </c>
      <c r="I76" s="18" t="n">
        <v>436.63879259</v>
      </c>
      <c r="J76" s="20" t="n">
        <v>5.61313675</v>
      </c>
      <c r="K76" s="18" t="s">
        <v>404</v>
      </c>
      <c r="L76" s="20" t="s">
        <v>404</v>
      </c>
      <c r="M76" s="18" t="s">
        <v>404</v>
      </c>
      <c r="N76" s="20" t="s">
        <v>404</v>
      </c>
      <c r="O76" s="18" t="s">
        <v>404</v>
      </c>
      <c r="P76" s="20" t="s">
        <v>404</v>
      </c>
      <c r="Q76" s="18" t="s">
        <v>404</v>
      </c>
      <c r="R76" s="20" t="s">
        <v>404</v>
      </c>
      <c r="S76" s="18" t="n">
        <v>426.33033603</v>
      </c>
      <c r="T76" s="20" t="n">
        <v>8.26980687</v>
      </c>
    </row>
    <row r="77" spans="1:20">
      <c r="A77" s="15" t="s">
        <v>474</v>
      </c>
      <c r="B77" s="17" t="n">
        <v>6062</v>
      </c>
      <c r="C77" s="18">
        <f>(0.0/B77*100)</f>
        <v/>
      </c>
      <c r="D77" s="19" t="n">
        <v>6062</v>
      </c>
      <c r="E77" s="18" t="n">
        <v>413.51671121</v>
      </c>
      <c r="F77" s="20" t="n">
        <v>3.89433151</v>
      </c>
      <c r="G77" s="18" t="n">
        <v>427.9945929</v>
      </c>
      <c r="H77" s="20" t="n">
        <v>6.88173247</v>
      </c>
      <c r="I77" s="18" t="n">
        <v>417.28862779</v>
      </c>
      <c r="J77" s="20" t="n">
        <v>11.01786071</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486.75503359</v>
      </c>
      <c r="F78" s="20" t="n">
        <v>9.378459899999999</v>
      </c>
      <c r="G78" s="18" t="n">
        <v>493.31162594</v>
      </c>
      <c r="H78" s="20" t="n">
        <v>6.09669507</v>
      </c>
      <c r="I78" s="18" t="n">
        <v>496.60290873</v>
      </c>
      <c r="J78" s="20" t="n">
        <v>8.53036565</v>
      </c>
      <c r="K78" s="18" t="s">
        <v>404</v>
      </c>
      <c r="L78" s="20" t="s">
        <v>404</v>
      </c>
      <c r="M78" s="18" t="s">
        <v>404</v>
      </c>
      <c r="N78" s="20" t="s">
        <v>404</v>
      </c>
      <c r="O78" s="18" t="s">
        <v>404</v>
      </c>
      <c r="P78" s="20" t="s">
        <v>404</v>
      </c>
      <c r="Q78" s="18" t="s">
        <v>404</v>
      </c>
      <c r="R78" s="20" t="s">
        <v>404</v>
      </c>
      <c r="S78" s="18" t="n">
        <v>550.62525668</v>
      </c>
      <c r="T78" s="20" t="n">
        <v>19.75766247</v>
      </c>
    </row>
    <row customHeight="1" ht="25" r="79" spans="1:20">
      <c r="A79" s="15" t="s">
        <v>476</v>
      </c>
      <c r="B79" s="17" t="n">
        <v>1657</v>
      </c>
      <c r="C79" s="18">
        <f>(21.0/B79*100)</f>
        <v/>
      </c>
      <c r="D79" s="19" t="n">
        <v>1636</v>
      </c>
      <c r="E79" s="18" t="n">
        <v>459.89160857</v>
      </c>
      <c r="F79" s="20" t="n">
        <v>13.87046501</v>
      </c>
      <c r="G79" s="18" t="n">
        <v>456.08934324</v>
      </c>
      <c r="H79" s="20" t="n">
        <v>7.97885342</v>
      </c>
      <c r="I79" s="18" t="n">
        <v>429.45658587</v>
      </c>
      <c r="J79" s="20" t="n">
        <v>31.30192681</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461.88725585</v>
      </c>
      <c r="F80" s="20" t="n">
        <v>7.52065335</v>
      </c>
      <c r="G80" s="18" t="n">
        <v>459.37592404</v>
      </c>
      <c r="H80" s="20" t="n">
        <v>7.00610109</v>
      </c>
      <c r="I80" s="18" t="n">
        <v>458.5706128</v>
      </c>
      <c r="J80" s="20" t="n">
        <v>7.69920566</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450.43870769</v>
      </c>
      <c r="F81" s="20" t="n">
        <v>7.76072504</v>
      </c>
      <c r="G81" s="18" t="n">
        <v>447.29330322</v>
      </c>
      <c r="H81" s="20" t="n">
        <v>6.25714937</v>
      </c>
      <c r="I81" s="18" t="n">
        <v>441.99696648</v>
      </c>
      <c r="J81" s="20" t="n">
        <v>4.90574153</v>
      </c>
      <c r="K81" s="18" t="s">
        <v>404</v>
      </c>
      <c r="L81" s="20" t="s">
        <v>404</v>
      </c>
      <c r="M81" s="18" t="s">
        <v>404</v>
      </c>
      <c r="N81" s="20" t="s">
        <v>404</v>
      </c>
      <c r="O81" s="18" t="s">
        <v>404</v>
      </c>
      <c r="P81" s="20" t="s">
        <v>404</v>
      </c>
      <c r="Q81" s="18" t="s">
        <v>404</v>
      </c>
      <c r="R81" s="20" t="s">
        <v>404</v>
      </c>
      <c r="S81" s="18" t="n">
        <v>436.00999599</v>
      </c>
      <c r="T81" s="20" t="n">
        <v>13.03684667</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611</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484.32400717</v>
      </c>
      <c r="F7" s="20" t="n">
        <v>2.90692431</v>
      </c>
      <c r="G7" s="18" t="n">
        <v>502.77633507</v>
      </c>
      <c r="H7" s="20" t="n">
        <v>3.24719101</v>
      </c>
      <c r="I7" s="18" t="n">
        <v>504.65021514</v>
      </c>
      <c r="J7" s="20" t="n">
        <v>3.07037411</v>
      </c>
      <c r="K7" s="18" t="s">
        <v>404</v>
      </c>
      <c r="L7" s="20" t="s">
        <v>404</v>
      </c>
      <c r="M7" s="18" t="s">
        <v>404</v>
      </c>
      <c r="N7" s="20" t="s">
        <v>404</v>
      </c>
      <c r="O7" s="18" t="s">
        <v>404</v>
      </c>
      <c r="P7" s="20" t="s">
        <v>404</v>
      </c>
      <c r="Q7" s="18" t="s">
        <v>404</v>
      </c>
      <c r="R7" s="20" t="s">
        <v>404</v>
      </c>
      <c r="S7" s="18" t="n">
        <v>485.28655623</v>
      </c>
      <c r="T7" s="20" t="n">
        <v>8.69776851</v>
      </c>
    </row>
    <row r="8" spans="1:20">
      <c r="A8" s="15" t="s">
        <v>405</v>
      </c>
      <c r="B8" s="17" t="n">
        <v>7007</v>
      </c>
      <c r="C8" s="18">
        <f>(0.0/B8*100)</f>
        <v/>
      </c>
      <c r="D8" s="19" t="n">
        <v>7007</v>
      </c>
      <c r="E8" s="18" t="n">
        <v>497.05812345</v>
      </c>
      <c r="F8" s="20" t="n">
        <v>3.96692186</v>
      </c>
      <c r="G8" s="18" t="n">
        <v>488.99957518</v>
      </c>
      <c r="H8" s="20" t="n">
        <v>8.70356299</v>
      </c>
      <c r="I8" s="18" t="n">
        <v>513.72468959</v>
      </c>
      <c r="J8" s="20" t="n">
        <v>13.24198478</v>
      </c>
      <c r="K8" s="18" t="s">
        <v>404</v>
      </c>
      <c r="L8" s="20" t="s">
        <v>404</v>
      </c>
      <c r="M8" s="18" t="s">
        <v>404</v>
      </c>
      <c r="N8" s="20" t="s">
        <v>404</v>
      </c>
      <c r="O8" s="18" t="s">
        <v>404</v>
      </c>
      <c r="P8" s="20" t="s">
        <v>404</v>
      </c>
      <c r="Q8" s="18" t="s">
        <v>404</v>
      </c>
      <c r="R8" s="20" t="s">
        <v>404</v>
      </c>
      <c r="S8" s="18" t="n">
        <v>479.93729828</v>
      </c>
      <c r="T8" s="20" t="n">
        <v>20.801112</v>
      </c>
    </row>
    <row r="9" spans="1:20">
      <c r="A9" s="15" t="s">
        <v>406</v>
      </c>
      <c r="B9" s="17" t="n">
        <v>9651</v>
      </c>
      <c r="C9" s="18">
        <f>(200.0/B9*100)</f>
        <v/>
      </c>
      <c r="D9" s="19" t="n">
        <v>9451</v>
      </c>
      <c r="E9" s="18" t="n">
        <v>509.27436971</v>
      </c>
      <c r="F9" s="20" t="n">
        <v>5.95915591</v>
      </c>
      <c r="G9" s="18" t="n">
        <v>517.19566021</v>
      </c>
      <c r="H9" s="20" t="n">
        <v>9.62642494</v>
      </c>
      <c r="I9" s="18" t="n">
        <v>502.97593407</v>
      </c>
      <c r="J9" s="20" t="n">
        <v>5.07922785</v>
      </c>
      <c r="K9" s="18" t="s">
        <v>404</v>
      </c>
      <c r="L9" s="20" t="s">
        <v>404</v>
      </c>
      <c r="M9" s="18" t="s">
        <v>404</v>
      </c>
      <c r="N9" s="20" t="s">
        <v>404</v>
      </c>
      <c r="O9" s="18" t="s">
        <v>404</v>
      </c>
      <c r="P9" s="20" t="s">
        <v>404</v>
      </c>
      <c r="Q9" s="18" t="s">
        <v>404</v>
      </c>
      <c r="R9" s="20" t="s">
        <v>404</v>
      </c>
      <c r="S9" s="18" t="n">
        <v>495.02762121</v>
      </c>
      <c r="T9" s="20" t="n">
        <v>15.56105667</v>
      </c>
    </row>
    <row r="10" spans="1:20">
      <c r="A10" s="15" t="s">
        <v>407</v>
      </c>
      <c r="B10" s="17" t="n">
        <v>20058</v>
      </c>
      <c r="C10" s="18">
        <f>(2893.0/B10*100)</f>
        <v/>
      </c>
      <c r="D10" s="19" t="n">
        <v>17165</v>
      </c>
      <c r="E10" s="18" t="n">
        <v>514.91225405</v>
      </c>
      <c r="F10" s="20" t="n">
        <v>3.07370718</v>
      </c>
      <c r="G10" s="18" t="n">
        <v>510.40018135</v>
      </c>
      <c r="H10" s="20" t="n">
        <v>5.31752241</v>
      </c>
      <c r="I10" s="18" t="n">
        <v>520.9592310100001</v>
      </c>
      <c r="J10" s="20" t="n">
        <v>5.49361221</v>
      </c>
      <c r="K10" s="18" t="s">
        <v>404</v>
      </c>
      <c r="L10" s="20" t="s">
        <v>404</v>
      </c>
      <c r="M10" s="18" t="s">
        <v>404</v>
      </c>
      <c r="N10" s="20" t="s">
        <v>404</v>
      </c>
      <c r="O10" s="18" t="s">
        <v>404</v>
      </c>
      <c r="P10" s="20" t="s">
        <v>404</v>
      </c>
      <c r="Q10" s="18" t="s">
        <v>404</v>
      </c>
      <c r="R10" s="20" t="s">
        <v>404</v>
      </c>
      <c r="S10" s="18" t="n">
        <v>562.11059785</v>
      </c>
      <c r="T10" s="20" t="n">
        <v>15.62156342</v>
      </c>
    </row>
    <row r="11" spans="1:20">
      <c r="A11" s="15" t="s">
        <v>408</v>
      </c>
      <c r="B11" s="17" t="n">
        <v>7053</v>
      </c>
      <c r="C11" s="18">
        <f>(137.0/B11*100)</f>
        <v/>
      </c>
      <c r="D11" s="19" t="n">
        <v>6916</v>
      </c>
      <c r="E11" s="18" t="n">
        <v>414.90433159</v>
      </c>
      <c r="F11" s="20" t="n">
        <v>3.76620136</v>
      </c>
      <c r="G11" s="18" t="n">
        <v>426.1854733</v>
      </c>
      <c r="H11" s="20" t="n">
        <v>9.98133633</v>
      </c>
      <c r="I11" s="18" t="n">
        <v>460.44330628</v>
      </c>
      <c r="J11" s="20" t="n">
        <v>10.02882636</v>
      </c>
      <c r="K11" s="18" t="s">
        <v>404</v>
      </c>
      <c r="L11" s="20" t="s">
        <v>404</v>
      </c>
      <c r="M11" s="18" t="s">
        <v>404</v>
      </c>
      <c r="N11" s="20" t="s">
        <v>404</v>
      </c>
      <c r="O11" s="18" t="s">
        <v>404</v>
      </c>
      <c r="P11" s="20" t="s">
        <v>404</v>
      </c>
      <c r="Q11" s="18" t="s">
        <v>404</v>
      </c>
      <c r="R11" s="20" t="s">
        <v>404</v>
      </c>
      <c r="S11" s="18" t="n">
        <v>394.38695576</v>
      </c>
      <c r="T11" s="20" t="n">
        <v>6.27291579</v>
      </c>
    </row>
    <row r="12" spans="1:20">
      <c r="A12" s="15" t="s">
        <v>409</v>
      </c>
      <c r="B12" s="17" t="n">
        <v>6894</v>
      </c>
      <c r="C12" s="18">
        <f>(106.0/B12*100)</f>
        <v/>
      </c>
      <c r="D12" s="19" t="n">
        <v>6788</v>
      </c>
      <c r="E12" s="18" t="n">
        <v>498.86162296</v>
      </c>
      <c r="F12" s="20" t="n">
        <v>3.10542983</v>
      </c>
      <c r="G12" s="18" t="n">
        <v>477.91253616</v>
      </c>
      <c r="H12" s="20" t="n">
        <v>6.86485956</v>
      </c>
      <c r="I12" s="18" t="n">
        <v>479.51293623</v>
      </c>
      <c r="J12" s="20" t="n">
        <v>6.1718601</v>
      </c>
      <c r="K12" s="18" t="s">
        <v>404</v>
      </c>
      <c r="L12" s="20" t="s">
        <v>404</v>
      </c>
      <c r="M12" s="18" t="s">
        <v>404</v>
      </c>
      <c r="N12" s="20" t="s">
        <v>404</v>
      </c>
      <c r="O12" s="18" t="s">
        <v>404</v>
      </c>
      <c r="P12" s="20" t="s">
        <v>404</v>
      </c>
      <c r="Q12" s="18" t="s">
        <v>404</v>
      </c>
      <c r="R12" s="20" t="s">
        <v>404</v>
      </c>
      <c r="S12" s="18" t="n">
        <v>449.08940302</v>
      </c>
      <c r="T12" s="20" t="n">
        <v>33.39197003</v>
      </c>
    </row>
    <row r="13" spans="1:20">
      <c r="A13" s="15" t="s">
        <v>410</v>
      </c>
      <c r="B13" s="17" t="n">
        <v>7161</v>
      </c>
      <c r="C13" s="18">
        <f>(1175.0/B13*100)</f>
        <v/>
      </c>
      <c r="D13" s="19" t="n">
        <v>5986</v>
      </c>
      <c r="E13" s="18" t="n">
        <v>503.66652181</v>
      </c>
      <c r="F13" s="20" t="n">
        <v>3.14181969</v>
      </c>
      <c r="G13" s="18" t="n">
        <v>519.04667561</v>
      </c>
      <c r="H13" s="20" t="n">
        <v>4.62935761</v>
      </c>
      <c r="I13" s="18" t="n">
        <v>517.72667907</v>
      </c>
      <c r="J13" s="20" t="n">
        <v>6.66000423</v>
      </c>
      <c r="K13" s="18" t="s">
        <v>404</v>
      </c>
      <c r="L13" s="20" t="s">
        <v>404</v>
      </c>
      <c r="M13" s="18" t="s">
        <v>404</v>
      </c>
      <c r="N13" s="20" t="s">
        <v>404</v>
      </c>
      <c r="O13" s="18" t="s">
        <v>404</v>
      </c>
      <c r="P13" s="20" t="s">
        <v>404</v>
      </c>
      <c r="Q13" s="18" t="s">
        <v>404</v>
      </c>
      <c r="R13" s="20" t="s">
        <v>404</v>
      </c>
      <c r="S13" s="18" t="n">
        <v>508.79693386</v>
      </c>
      <c r="T13" s="20" t="n">
        <v>7.33521359</v>
      </c>
    </row>
    <row r="14" spans="1:20">
      <c r="A14" s="15" t="s">
        <v>411</v>
      </c>
      <c r="B14" s="17" t="n">
        <v>5587</v>
      </c>
      <c r="C14" s="18">
        <f>(0.0/B14*100)</f>
        <v/>
      </c>
      <c r="D14" s="19" t="n">
        <v>5587</v>
      </c>
      <c r="E14" s="18" t="n">
        <v>523.73623867</v>
      </c>
      <c r="F14" s="20" t="n">
        <v>3.45462974</v>
      </c>
      <c r="G14" s="18" t="n">
        <v>515.86189032</v>
      </c>
      <c r="H14" s="20" t="n">
        <v>3.47328215</v>
      </c>
      <c r="I14" s="18" t="n">
        <v>512.23718376</v>
      </c>
      <c r="J14" s="20" t="n">
        <v>5.17889143</v>
      </c>
      <c r="K14" s="18" t="s">
        <v>404</v>
      </c>
      <c r="L14" s="20" t="s">
        <v>404</v>
      </c>
      <c r="M14" s="18" t="s">
        <v>404</v>
      </c>
      <c r="N14" s="20" t="s">
        <v>404</v>
      </c>
      <c r="O14" s="18" t="s">
        <v>404</v>
      </c>
      <c r="P14" s="20" t="s">
        <v>404</v>
      </c>
      <c r="Q14" s="18" t="s">
        <v>404</v>
      </c>
      <c r="R14" s="20" t="s">
        <v>404</v>
      </c>
      <c r="S14" s="18" t="n">
        <v>527.85382974</v>
      </c>
      <c r="T14" s="20" t="n">
        <v>14.58837771</v>
      </c>
    </row>
    <row r="15" spans="1:20">
      <c r="A15" s="15" t="s">
        <v>412</v>
      </c>
      <c r="B15" s="17" t="n">
        <v>5882</v>
      </c>
      <c r="C15" s="18">
        <f>(0.0/B15*100)</f>
        <v/>
      </c>
      <c r="D15" s="19" t="n">
        <v>5882</v>
      </c>
      <c r="E15" s="18" t="n">
        <v>508.7430795</v>
      </c>
      <c r="F15" s="20" t="n">
        <v>2.76306921</v>
      </c>
      <c r="G15" s="18" t="n">
        <v>511.47588211</v>
      </c>
      <c r="H15" s="20" t="n">
        <v>5.97316425</v>
      </c>
      <c r="I15" s="18" t="n">
        <v>531.44871963</v>
      </c>
      <c r="J15" s="20" t="n">
        <v>10.72899275</v>
      </c>
      <c r="K15" s="18" t="s">
        <v>404</v>
      </c>
      <c r="L15" s="20" t="s">
        <v>404</v>
      </c>
      <c r="M15" s="18" t="s">
        <v>404</v>
      </c>
      <c r="N15" s="20" t="s">
        <v>404</v>
      </c>
      <c r="O15" s="18" t="s">
        <v>404</v>
      </c>
      <c r="P15" s="20" t="s">
        <v>404</v>
      </c>
      <c r="Q15" s="18" t="s">
        <v>404</v>
      </c>
      <c r="R15" s="20" t="s">
        <v>404</v>
      </c>
      <c r="S15" s="18" t="n">
        <v>526.61522284</v>
      </c>
      <c r="T15" s="20" t="n">
        <v>18.45439572</v>
      </c>
    </row>
    <row r="16" spans="1:20">
      <c r="A16" s="15" t="s">
        <v>413</v>
      </c>
      <c r="B16" s="17" t="n">
        <v>6108</v>
      </c>
      <c r="C16" s="18">
        <f>(390.0/B16*100)</f>
        <v/>
      </c>
      <c r="D16" s="19" t="n">
        <v>5718</v>
      </c>
      <c r="E16" s="18" t="n">
        <v>491.02203695</v>
      </c>
      <c r="F16" s="20" t="n">
        <v>3.55098332</v>
      </c>
      <c r="G16" s="18" t="n">
        <v>487.57730255</v>
      </c>
      <c r="H16" s="20" t="n">
        <v>12.38380233</v>
      </c>
      <c r="I16" s="18" t="n">
        <v>521.62352145</v>
      </c>
      <c r="J16" s="20" t="n">
        <v>9.266606100000001</v>
      </c>
      <c r="K16" s="18" t="s">
        <v>404</v>
      </c>
      <c r="L16" s="20" t="s">
        <v>404</v>
      </c>
      <c r="M16" s="18" t="s">
        <v>404</v>
      </c>
      <c r="N16" s="20" t="s">
        <v>404</v>
      </c>
      <c r="O16" s="18" t="s">
        <v>404</v>
      </c>
      <c r="P16" s="20" t="s">
        <v>404</v>
      </c>
      <c r="Q16" s="18" t="s">
        <v>404</v>
      </c>
      <c r="R16" s="20" t="s">
        <v>404</v>
      </c>
      <c r="S16" s="18" t="n">
        <v>474.95593942</v>
      </c>
      <c r="T16" s="20" t="n">
        <v>22.14076246</v>
      </c>
    </row>
    <row r="17" spans="1:20">
      <c r="A17" s="15" t="s">
        <v>414</v>
      </c>
      <c r="B17" s="17" t="n">
        <v>6504</v>
      </c>
      <c r="C17" s="18">
        <f>(1325.0/B17*100)</f>
        <v/>
      </c>
      <c r="D17" s="19" t="n">
        <v>5179</v>
      </c>
      <c r="E17" s="18" t="n">
        <v>499.5814422</v>
      </c>
      <c r="F17" s="20" t="n">
        <v>5.27529486</v>
      </c>
      <c r="G17" s="18" t="n">
        <v>511.57636719</v>
      </c>
      <c r="H17" s="20" t="n">
        <v>8.997560719999999</v>
      </c>
      <c r="I17" s="18" t="n">
        <v>516.77037126</v>
      </c>
      <c r="J17" s="20" t="n">
        <v>7.86569052</v>
      </c>
      <c r="K17" s="18" t="s">
        <v>404</v>
      </c>
      <c r="L17" s="20" t="s">
        <v>404</v>
      </c>
      <c r="M17" s="18" t="s">
        <v>404</v>
      </c>
      <c r="N17" s="20" t="s">
        <v>404</v>
      </c>
      <c r="O17" s="18" t="s">
        <v>404</v>
      </c>
      <c r="P17" s="20" t="s">
        <v>404</v>
      </c>
      <c r="Q17" s="18" t="s">
        <v>404</v>
      </c>
      <c r="R17" s="20" t="s">
        <v>404</v>
      </c>
      <c r="S17" s="18" t="n">
        <v>547.6006694</v>
      </c>
      <c r="T17" s="20" t="n">
        <v>18.86972864</v>
      </c>
    </row>
    <row r="18" spans="1:20">
      <c r="A18" s="15" t="s">
        <v>415</v>
      </c>
      <c r="B18" s="17" t="n">
        <v>5532</v>
      </c>
      <c r="C18" s="18">
        <f>(0.0/B18*100)</f>
        <v/>
      </c>
      <c r="D18" s="19" t="n">
        <v>5532</v>
      </c>
      <c r="E18" s="18" t="n">
        <v>450.57111631</v>
      </c>
      <c r="F18" s="20" t="n">
        <v>4.3228989</v>
      </c>
      <c r="G18" s="18" t="n">
        <v>471.55856026</v>
      </c>
      <c r="H18" s="20" t="n">
        <v>7.52373546</v>
      </c>
      <c r="I18" s="18" t="n">
        <v>468.1881858</v>
      </c>
      <c r="J18" s="20" t="n">
        <v>10.27344018</v>
      </c>
      <c r="K18" s="18" t="s">
        <v>404</v>
      </c>
      <c r="L18" s="20" t="s">
        <v>404</v>
      </c>
      <c r="M18" s="18" t="s">
        <v>404</v>
      </c>
      <c r="N18" s="20" t="s">
        <v>404</v>
      </c>
      <c r="O18" s="18" t="s">
        <v>404</v>
      </c>
      <c r="P18" s="20" t="s">
        <v>404</v>
      </c>
      <c r="Q18" s="18" t="s">
        <v>404</v>
      </c>
      <c r="R18" s="20" t="s">
        <v>404</v>
      </c>
      <c r="S18" s="18" t="n">
        <v>413.41021165</v>
      </c>
      <c r="T18" s="20" t="n">
        <v>24.96461484</v>
      </c>
    </row>
    <row r="19" spans="1:20">
      <c r="A19" s="15" t="s">
        <v>416</v>
      </c>
      <c r="B19" s="17" t="n">
        <v>5658</v>
      </c>
      <c r="C19" s="18">
        <f>(327.0/B19*100)</f>
        <v/>
      </c>
      <c r="D19" s="19" t="n">
        <v>5331</v>
      </c>
      <c r="E19" s="18" t="n">
        <v>487.94827221</v>
      </c>
      <c r="F19" s="20" t="n">
        <v>5.20111191</v>
      </c>
      <c r="G19" s="18" t="n">
        <v>453.43904283</v>
      </c>
      <c r="H19" s="20" t="n">
        <v>7.41080284</v>
      </c>
      <c r="I19" s="18" t="n">
        <v>479.59502828</v>
      </c>
      <c r="J19" s="20" t="n">
        <v>7.65789971</v>
      </c>
      <c r="K19" s="18" t="s">
        <v>404</v>
      </c>
      <c r="L19" s="20" t="s">
        <v>404</v>
      </c>
      <c r="M19" s="18" t="s">
        <v>404</v>
      </c>
      <c r="N19" s="20" t="s">
        <v>404</v>
      </c>
      <c r="O19" s="18" t="s">
        <v>404</v>
      </c>
      <c r="P19" s="20" t="s">
        <v>404</v>
      </c>
      <c r="Q19" s="18" t="s">
        <v>404</v>
      </c>
      <c r="R19" s="20" t="s">
        <v>404</v>
      </c>
      <c r="S19" s="18" t="n">
        <v>406.80227866</v>
      </c>
      <c r="T19" s="20" t="n">
        <v>35.43670558</v>
      </c>
    </row>
    <row r="20" spans="1:20">
      <c r="A20" s="15" t="s">
        <v>417</v>
      </c>
      <c r="B20" s="17" t="n">
        <v>3371</v>
      </c>
      <c r="C20" s="18">
        <f>(24.0/B20*100)</f>
        <v/>
      </c>
      <c r="D20" s="19" t="n">
        <v>3347</v>
      </c>
      <c r="E20" s="18" t="n">
        <v>489.10669133</v>
      </c>
      <c r="F20" s="20" t="n">
        <v>2.18233108</v>
      </c>
      <c r="G20" s="18" t="n">
        <v>488.90338953</v>
      </c>
      <c r="H20" s="20" t="n">
        <v>4.35938647</v>
      </c>
      <c r="I20" s="18" t="n">
        <v>476.973651</v>
      </c>
      <c r="J20" s="20" t="n">
        <v>7.25658469</v>
      </c>
      <c r="K20" s="18" t="s">
        <v>404</v>
      </c>
      <c r="L20" s="20" t="s">
        <v>404</v>
      </c>
      <c r="M20" s="18" t="s">
        <v>404</v>
      </c>
      <c r="N20" s="20" t="s">
        <v>404</v>
      </c>
      <c r="O20" s="18" t="s">
        <v>404</v>
      </c>
      <c r="P20" s="20" t="s">
        <v>404</v>
      </c>
      <c r="Q20" s="18" t="s">
        <v>404</v>
      </c>
      <c r="R20" s="20" t="s">
        <v>404</v>
      </c>
      <c r="S20" s="18" t="n">
        <v>430.67805329</v>
      </c>
      <c r="T20" s="20" t="n">
        <v>25.03411083</v>
      </c>
    </row>
    <row r="21" spans="1:20">
      <c r="A21" s="15" t="s">
        <v>418</v>
      </c>
      <c r="B21" s="17" t="n">
        <v>5741</v>
      </c>
      <c r="C21" s="18">
        <f>(0.0/B21*100)</f>
        <v/>
      </c>
      <c r="D21" s="19" t="n">
        <v>5741</v>
      </c>
      <c r="E21" s="18" t="n">
        <v>501.6838908</v>
      </c>
      <c r="F21" s="20" t="n">
        <v>3.73702089</v>
      </c>
      <c r="G21" s="18" t="n">
        <v>508.48205493</v>
      </c>
      <c r="H21" s="20" t="n">
        <v>5.22726993</v>
      </c>
      <c r="I21" s="18" t="n">
        <v>506.90861005</v>
      </c>
      <c r="J21" s="20" t="n">
        <v>4.87241689</v>
      </c>
      <c r="K21" s="18" t="s">
        <v>404</v>
      </c>
      <c r="L21" s="20" t="s">
        <v>404</v>
      </c>
      <c r="M21" s="18" t="s">
        <v>404</v>
      </c>
      <c r="N21" s="20" t="s">
        <v>404</v>
      </c>
      <c r="O21" s="18" t="s">
        <v>404</v>
      </c>
      <c r="P21" s="20" t="s">
        <v>404</v>
      </c>
      <c r="Q21" s="18" t="s">
        <v>404</v>
      </c>
      <c r="R21" s="20" t="s">
        <v>404</v>
      </c>
      <c r="S21" s="18" t="n">
        <v>492.17933387</v>
      </c>
      <c r="T21" s="20" t="n">
        <v>7.77004393</v>
      </c>
    </row>
    <row r="22" spans="1:20">
      <c r="A22" s="15" t="s">
        <v>419</v>
      </c>
      <c r="B22" s="17" t="n">
        <v>6598</v>
      </c>
      <c r="C22" s="18">
        <f>(0.0/B22*100)</f>
        <v/>
      </c>
      <c r="D22" s="19" t="n">
        <v>6598</v>
      </c>
      <c r="E22" s="18" t="n">
        <v>477.31869087</v>
      </c>
      <c r="F22" s="20" t="n">
        <v>7.32456783</v>
      </c>
      <c r="G22" s="18" t="n">
        <v>442.90004381</v>
      </c>
      <c r="H22" s="20" t="n">
        <v>10.31860303</v>
      </c>
      <c r="I22" s="18" t="n">
        <v>478.24275321</v>
      </c>
      <c r="J22" s="20" t="n">
        <v>8.16956654</v>
      </c>
      <c r="K22" s="18" t="s">
        <v>404</v>
      </c>
      <c r="L22" s="20" t="s">
        <v>404</v>
      </c>
      <c r="M22" s="18" t="s">
        <v>404</v>
      </c>
      <c r="N22" s="20" t="s">
        <v>404</v>
      </c>
      <c r="O22" s="18" t="s">
        <v>404</v>
      </c>
      <c r="P22" s="20" t="s">
        <v>404</v>
      </c>
      <c r="Q22" s="18" t="s">
        <v>404</v>
      </c>
      <c r="R22" s="20" t="s">
        <v>404</v>
      </c>
      <c r="S22" s="18" t="n">
        <v>430.02354585</v>
      </c>
      <c r="T22" s="20" t="n">
        <v>44.05778768</v>
      </c>
    </row>
    <row r="23" spans="1:20">
      <c r="A23" s="15" t="s">
        <v>420</v>
      </c>
      <c r="B23" s="17" t="n">
        <v>11583</v>
      </c>
      <c r="C23" s="18">
        <f>(3151.0/B23*100)</f>
        <v/>
      </c>
      <c r="D23" s="19" t="n">
        <v>8432</v>
      </c>
      <c r="E23" s="18" t="n">
        <v>495.41879857</v>
      </c>
      <c r="F23" s="20" t="n">
        <v>6.58302654</v>
      </c>
      <c r="G23" s="18" t="n">
        <v>485.59285079</v>
      </c>
      <c r="H23" s="20" t="n">
        <v>10.68252731</v>
      </c>
      <c r="I23" s="18" t="n">
        <v>493.20870614</v>
      </c>
      <c r="J23" s="20" t="n">
        <v>5.55977158</v>
      </c>
      <c r="K23" s="18" t="s">
        <v>404</v>
      </c>
      <c r="L23" s="20" t="s">
        <v>404</v>
      </c>
      <c r="M23" s="18" t="s">
        <v>404</v>
      </c>
      <c r="N23" s="20" t="s">
        <v>404</v>
      </c>
      <c r="O23" s="18" t="s">
        <v>404</v>
      </c>
      <c r="P23" s="20" t="s">
        <v>404</v>
      </c>
      <c r="Q23" s="18" t="s">
        <v>404</v>
      </c>
      <c r="R23" s="20" t="s">
        <v>404</v>
      </c>
      <c r="S23" s="18" t="n">
        <v>489.9303024</v>
      </c>
      <c r="T23" s="20" t="n">
        <v>25.17303465</v>
      </c>
    </row>
    <row r="24" spans="1:20">
      <c r="A24" s="15" t="s">
        <v>421</v>
      </c>
      <c r="B24" s="17" t="n">
        <v>6647</v>
      </c>
      <c r="C24" s="18">
        <f>(0.0/B24*100)</f>
        <v/>
      </c>
      <c r="D24" s="19" t="n">
        <v>6647</v>
      </c>
      <c r="E24" s="18" t="n">
        <v>533.4689185</v>
      </c>
      <c r="F24" s="20" t="n">
        <v>3.41360385</v>
      </c>
      <c r="G24" s="18" t="n">
        <v>531.62159465</v>
      </c>
      <c r="H24" s="20" t="n">
        <v>13.68948068</v>
      </c>
      <c r="I24" s="18" t="n">
        <v>526.6049881599999</v>
      </c>
      <c r="J24" s="20" t="n">
        <v>13.46830531</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519.4040192800001</v>
      </c>
      <c r="F25" s="20" t="n">
        <v>3.78352122</v>
      </c>
      <c r="G25" s="18" t="n">
        <v>519.70295963</v>
      </c>
      <c r="H25" s="20" t="n">
        <v>11.14093417</v>
      </c>
      <c r="I25" s="18" t="n">
        <v>541.42662845</v>
      </c>
      <c r="J25" s="20" t="n">
        <v>9.242465839999999</v>
      </c>
      <c r="K25" s="18" t="s">
        <v>404</v>
      </c>
      <c r="L25" s="20" t="s">
        <v>404</v>
      </c>
      <c r="M25" s="18" t="s">
        <v>404</v>
      </c>
      <c r="N25" s="20" t="s">
        <v>404</v>
      </c>
      <c r="O25" s="18" t="s">
        <v>404</v>
      </c>
      <c r="P25" s="20" t="s">
        <v>404</v>
      </c>
      <c r="Q25" s="18" t="s">
        <v>404</v>
      </c>
      <c r="R25" s="20" t="s">
        <v>404</v>
      </c>
      <c r="S25" s="18" t="n">
        <v>527.82289258</v>
      </c>
      <c r="T25" s="20" t="n">
        <v>24.18197744</v>
      </c>
    </row>
    <row r="26" spans="1:20">
      <c r="A26" s="15" t="s">
        <v>423</v>
      </c>
      <c r="B26" s="17" t="n">
        <v>4869</v>
      </c>
      <c r="C26" s="18">
        <f>(11.0/B26*100)</f>
        <v/>
      </c>
      <c r="D26" s="19" t="n">
        <v>4858</v>
      </c>
      <c r="E26" s="18" t="n">
        <v>482.3382279</v>
      </c>
      <c r="F26" s="20" t="n">
        <v>2.45257623</v>
      </c>
      <c r="G26" s="18" t="n">
        <v>486.89215321</v>
      </c>
      <c r="H26" s="20" t="n">
        <v>5.26924906</v>
      </c>
      <c r="I26" s="18" t="n">
        <v>471.84725736</v>
      </c>
      <c r="J26" s="20" t="n">
        <v>11.56614533</v>
      </c>
      <c r="K26" s="18" t="s">
        <v>404</v>
      </c>
      <c r="L26" s="20" t="s">
        <v>404</v>
      </c>
      <c r="M26" s="18" t="s">
        <v>404</v>
      </c>
      <c r="N26" s="20" t="s">
        <v>404</v>
      </c>
      <c r="O26" s="18" t="s">
        <v>404</v>
      </c>
      <c r="P26" s="20" t="s">
        <v>404</v>
      </c>
      <c r="Q26" s="18" t="s">
        <v>404</v>
      </c>
      <c r="R26" s="20" t="s">
        <v>404</v>
      </c>
      <c r="S26" s="18" t="n">
        <v>484.59001034</v>
      </c>
      <c r="T26" s="20" t="n">
        <v>13.40376613</v>
      </c>
    </row>
    <row r="27" spans="1:20">
      <c r="A27" s="15" t="s">
        <v>424</v>
      </c>
      <c r="B27" s="17" t="n">
        <v>5299</v>
      </c>
      <c r="C27" s="18">
        <f>(0.0/B27*100)</f>
        <v/>
      </c>
      <c r="D27" s="19" t="n">
        <v>5299</v>
      </c>
      <c r="E27" s="18" t="n">
        <v>487.18178399</v>
      </c>
      <c r="F27" s="20" t="n">
        <v>1.78515495</v>
      </c>
      <c r="G27" s="18" t="n">
        <v>483.11326666</v>
      </c>
      <c r="H27" s="20" t="n">
        <v>1.7241971</v>
      </c>
      <c r="I27" s="18" t="n">
        <v>486.01950052</v>
      </c>
      <c r="J27" s="20" t="n">
        <v>2.79052881</v>
      </c>
      <c r="K27" s="18" t="s">
        <v>404</v>
      </c>
      <c r="L27" s="20" t="s">
        <v>404</v>
      </c>
      <c r="M27" s="18" t="s">
        <v>404</v>
      </c>
      <c r="N27" s="20" t="s">
        <v>404</v>
      </c>
      <c r="O27" s="18" t="s">
        <v>404</v>
      </c>
      <c r="P27" s="20" t="s">
        <v>404</v>
      </c>
      <c r="Q27" s="18" t="s">
        <v>404</v>
      </c>
      <c r="R27" s="20" t="s">
        <v>404</v>
      </c>
      <c r="S27" s="18" t="n">
        <v>465.27073414</v>
      </c>
      <c r="T27" s="20" t="n">
        <v>25.34217899</v>
      </c>
    </row>
    <row r="28" spans="1:20">
      <c r="A28" s="15" t="s">
        <v>425</v>
      </c>
      <c r="B28" s="17" t="n">
        <v>7568</v>
      </c>
      <c r="C28" s="18">
        <f>(0.0/B28*100)</f>
        <v/>
      </c>
      <c r="D28" s="19" t="n">
        <v>7568</v>
      </c>
      <c r="E28" s="18" t="n">
        <v>405.45985727</v>
      </c>
      <c r="F28" s="20" t="n">
        <v>2.50945158</v>
      </c>
      <c r="G28" s="18" t="n">
        <v>410.41802893</v>
      </c>
      <c r="H28" s="20" t="n">
        <v>8.583859779999999</v>
      </c>
      <c r="I28" s="18" t="n">
        <v>423.36239884</v>
      </c>
      <c r="J28" s="20" t="n">
        <v>6.86931556</v>
      </c>
      <c r="K28" s="18" t="s">
        <v>404</v>
      </c>
      <c r="L28" s="20" t="s">
        <v>404</v>
      </c>
      <c r="M28" s="18" t="s">
        <v>404</v>
      </c>
      <c r="N28" s="20" t="s">
        <v>404</v>
      </c>
      <c r="O28" s="18" t="s">
        <v>404</v>
      </c>
      <c r="P28" s="20" t="s">
        <v>404</v>
      </c>
      <c r="Q28" s="18" t="s">
        <v>404</v>
      </c>
      <c r="R28" s="20" t="s">
        <v>404</v>
      </c>
      <c r="S28" s="18" t="n">
        <v>440.32523027</v>
      </c>
      <c r="T28" s="20" t="n">
        <v>14.645206</v>
      </c>
    </row>
    <row r="29" spans="1:20">
      <c r="A29" s="15" t="s">
        <v>426</v>
      </c>
      <c r="B29" s="17" t="n">
        <v>5385</v>
      </c>
      <c r="C29" s="18">
        <f>(1123.0/B29*100)</f>
        <v/>
      </c>
      <c r="D29" s="19" t="n">
        <v>4262</v>
      </c>
      <c r="E29" s="18" t="n">
        <v>530.63039455</v>
      </c>
      <c r="F29" s="20" t="n">
        <v>9.6264526</v>
      </c>
      <c r="G29" s="18" t="n">
        <v>512.9774631400001</v>
      </c>
      <c r="H29" s="20" t="n">
        <v>9.414398930000001</v>
      </c>
      <c r="I29" s="18" t="n">
        <v>485.45569251</v>
      </c>
      <c r="J29" s="20" t="n">
        <v>11.24829418</v>
      </c>
      <c r="K29" s="18" t="s">
        <v>404</v>
      </c>
      <c r="L29" s="20" t="s">
        <v>404</v>
      </c>
      <c r="M29" s="18" t="s">
        <v>404</v>
      </c>
      <c r="N29" s="20" t="s">
        <v>404</v>
      </c>
      <c r="O29" s="18" t="s">
        <v>404</v>
      </c>
      <c r="P29" s="20" t="s">
        <v>404</v>
      </c>
      <c r="Q29" s="18" t="s">
        <v>404</v>
      </c>
      <c r="R29" s="20" t="s">
        <v>404</v>
      </c>
      <c r="S29" s="18" t="n">
        <v>499.74478349</v>
      </c>
      <c r="T29" s="20" t="n">
        <v>13.13407666</v>
      </c>
    </row>
    <row r="30" spans="1:20">
      <c r="A30" s="15" t="s">
        <v>427</v>
      </c>
      <c r="B30" s="17" t="n">
        <v>4520</v>
      </c>
      <c r="C30" s="18">
        <f>(957.0/B30*100)</f>
        <v/>
      </c>
      <c r="D30" s="19" t="n">
        <v>3563</v>
      </c>
      <c r="E30" s="18" t="n">
        <v>497.99933035</v>
      </c>
      <c r="F30" s="20" t="n">
        <v>3.97145249</v>
      </c>
      <c r="G30" s="18" t="n">
        <v>499.50150656</v>
      </c>
      <c r="H30" s="20" t="n">
        <v>6.62174053</v>
      </c>
      <c r="I30" s="18" t="n">
        <v>495.43132779</v>
      </c>
      <c r="J30" s="20" t="n">
        <v>7.29257484</v>
      </c>
      <c r="K30" s="18" t="s">
        <v>404</v>
      </c>
      <c r="L30" s="20" t="s">
        <v>404</v>
      </c>
      <c r="M30" s="18" t="s">
        <v>404</v>
      </c>
      <c r="N30" s="20" t="s">
        <v>404</v>
      </c>
      <c r="O30" s="18" t="s">
        <v>404</v>
      </c>
      <c r="P30" s="20" t="s">
        <v>404</v>
      </c>
      <c r="Q30" s="18" t="s">
        <v>404</v>
      </c>
      <c r="R30" s="20" t="s">
        <v>404</v>
      </c>
      <c r="S30" s="18" t="n">
        <v>481.99052688</v>
      </c>
      <c r="T30" s="20" t="n">
        <v>11.07575386</v>
      </c>
    </row>
    <row r="31" spans="1:20">
      <c r="A31" s="15" t="s">
        <v>428</v>
      </c>
      <c r="B31" s="17" t="n">
        <v>5456</v>
      </c>
      <c r="C31" s="18">
        <f>(502.0/B31*100)</f>
        <v/>
      </c>
      <c r="D31" s="19" t="n">
        <v>4954</v>
      </c>
      <c r="E31" s="18" t="n">
        <v>501.71500276</v>
      </c>
      <c r="F31" s="20" t="n">
        <v>2.26962912</v>
      </c>
      <c r="G31" s="18" t="s">
        <v>404</v>
      </c>
      <c r="H31" s="20" t="s">
        <v>404</v>
      </c>
      <c r="I31" s="18" t="n">
        <v>511.26590427</v>
      </c>
      <c r="J31" s="20" t="n">
        <v>14.02721505</v>
      </c>
      <c r="K31" s="18" t="s">
        <v>404</v>
      </c>
      <c r="L31" s="20" t="s">
        <v>404</v>
      </c>
      <c r="M31" s="18" t="s">
        <v>404</v>
      </c>
      <c r="N31" s="20" t="s">
        <v>404</v>
      </c>
      <c r="O31" s="18" t="s">
        <v>404</v>
      </c>
      <c r="P31" s="20" t="s">
        <v>404</v>
      </c>
      <c r="Q31" s="18" t="s">
        <v>404</v>
      </c>
      <c r="R31" s="20" t="s">
        <v>404</v>
      </c>
      <c r="S31" s="18" t="n">
        <v>502.05272692</v>
      </c>
      <c r="T31" s="20" t="n">
        <v>8.09533787</v>
      </c>
    </row>
    <row r="32" spans="1:20">
      <c r="A32" s="15" t="s">
        <v>429</v>
      </c>
      <c r="B32" s="17" t="n">
        <v>4478</v>
      </c>
      <c r="C32" s="18">
        <f>(0.0/B32*100)</f>
        <v/>
      </c>
      <c r="D32" s="19" t="n">
        <v>4478</v>
      </c>
      <c r="E32" s="18" t="n">
        <v>501.13256669</v>
      </c>
      <c r="F32" s="20" t="n">
        <v>2.85594295</v>
      </c>
      <c r="G32" s="18" t="n">
        <v>506.09186865</v>
      </c>
      <c r="H32" s="20" t="n">
        <v>6.8282368</v>
      </c>
      <c r="I32" s="18" t="n">
        <v>540.54830015</v>
      </c>
      <c r="J32" s="20" t="n">
        <v>16.73103589</v>
      </c>
      <c r="K32" s="18" t="s">
        <v>404</v>
      </c>
      <c r="L32" s="20" t="s">
        <v>404</v>
      </c>
      <c r="M32" s="18" t="s">
        <v>404</v>
      </c>
      <c r="N32" s="20" t="s">
        <v>404</v>
      </c>
      <c r="O32" s="18" t="s">
        <v>404</v>
      </c>
      <c r="P32" s="20" t="s">
        <v>404</v>
      </c>
      <c r="Q32" s="18" t="s">
        <v>404</v>
      </c>
      <c r="R32" s="20" t="s">
        <v>404</v>
      </c>
      <c r="S32" s="18" t="n">
        <v>540.91184613</v>
      </c>
      <c r="T32" s="20" t="n">
        <v>8.655846110000001</v>
      </c>
    </row>
    <row r="33" spans="1:20">
      <c r="A33" s="15" t="s">
        <v>430</v>
      </c>
      <c r="B33" s="17" t="n">
        <v>7325</v>
      </c>
      <c r="C33" s="18">
        <f>(29.0/B33*100)</f>
        <v/>
      </c>
      <c r="D33" s="19" t="n">
        <v>7296</v>
      </c>
      <c r="E33" s="18" t="n">
        <v>482.50446835</v>
      </c>
      <c r="F33" s="20" t="n">
        <v>5.12452346</v>
      </c>
      <c r="G33" s="18" t="n">
        <v>489.46886414</v>
      </c>
      <c r="H33" s="20" t="n">
        <v>7.4430257</v>
      </c>
      <c r="I33" s="18" t="n">
        <v>501.63630552</v>
      </c>
      <c r="J33" s="20" t="n">
        <v>5.06753074</v>
      </c>
      <c r="K33" s="18" t="s">
        <v>404</v>
      </c>
      <c r="L33" s="20" t="s">
        <v>404</v>
      </c>
      <c r="M33" s="18" t="s">
        <v>404</v>
      </c>
      <c r="N33" s="20" t="s">
        <v>404</v>
      </c>
      <c r="O33" s="18" t="s">
        <v>404</v>
      </c>
      <c r="P33" s="20" t="s">
        <v>404</v>
      </c>
      <c r="Q33" s="18" t="s">
        <v>404</v>
      </c>
      <c r="R33" s="20" t="s">
        <v>404</v>
      </c>
      <c r="S33" s="18" t="n">
        <v>474.91919423</v>
      </c>
      <c r="T33" s="20" t="n">
        <v>24.67240862</v>
      </c>
    </row>
    <row r="34" spans="1:20">
      <c r="A34" s="15" t="s">
        <v>431</v>
      </c>
      <c r="B34" s="17" t="n">
        <v>6350</v>
      </c>
      <c r="C34" s="18">
        <f>(0.0/B34*100)</f>
        <v/>
      </c>
      <c r="D34" s="19" t="n">
        <v>6350</v>
      </c>
      <c r="E34" s="18" t="n">
        <v>473.54135057</v>
      </c>
      <c r="F34" s="20" t="n">
        <v>4.96176455</v>
      </c>
      <c r="G34" s="18" t="n">
        <v>478.24935895</v>
      </c>
      <c r="H34" s="20" t="n">
        <v>9.213180100000001</v>
      </c>
      <c r="I34" s="18" t="n">
        <v>477.85858399</v>
      </c>
      <c r="J34" s="20" t="n">
        <v>7.46856229</v>
      </c>
      <c r="K34" s="18" t="s">
        <v>404</v>
      </c>
      <c r="L34" s="20" t="s">
        <v>404</v>
      </c>
      <c r="M34" s="18" t="s">
        <v>404</v>
      </c>
      <c r="N34" s="20" t="s">
        <v>404</v>
      </c>
      <c r="O34" s="18" t="s">
        <v>404</v>
      </c>
      <c r="P34" s="20" t="s">
        <v>404</v>
      </c>
      <c r="Q34" s="18" t="s">
        <v>404</v>
      </c>
      <c r="R34" s="20" t="s">
        <v>404</v>
      </c>
      <c r="S34" s="18" t="n">
        <v>479.54640519</v>
      </c>
      <c r="T34" s="20" t="n">
        <v>30.2131949</v>
      </c>
    </row>
    <row r="35" spans="1:20">
      <c r="A35" s="15" t="s">
        <v>432</v>
      </c>
      <c r="B35" s="17" t="n">
        <v>6406</v>
      </c>
      <c r="C35" s="18">
        <f>(443.0/B35*100)</f>
        <v/>
      </c>
      <c r="D35" s="19" t="n">
        <v>5963</v>
      </c>
      <c r="E35" s="18" t="n">
        <v>511.6723624</v>
      </c>
      <c r="F35" s="20" t="n">
        <v>1.38091593</v>
      </c>
      <c r="G35" s="18" t="n">
        <v>493.86938567</v>
      </c>
      <c r="H35" s="20" t="n">
        <v>5.74214097</v>
      </c>
      <c r="I35" s="18" t="n">
        <v>560.29237937</v>
      </c>
      <c r="J35" s="20" t="n">
        <v>9.198691950000001</v>
      </c>
      <c r="K35" s="18" t="s">
        <v>404</v>
      </c>
      <c r="L35" s="20" t="s">
        <v>404</v>
      </c>
      <c r="M35" s="18" t="s">
        <v>404</v>
      </c>
      <c r="N35" s="20" t="s">
        <v>404</v>
      </c>
      <c r="O35" s="18" t="s">
        <v>404</v>
      </c>
      <c r="P35" s="20" t="s">
        <v>404</v>
      </c>
      <c r="Q35" s="18" t="s">
        <v>404</v>
      </c>
      <c r="R35" s="20" t="s">
        <v>404</v>
      </c>
      <c r="S35" s="18" t="n">
        <v>488.70191326</v>
      </c>
      <c r="T35" s="20" t="n">
        <v>12.28171451</v>
      </c>
    </row>
    <row r="36" spans="1:20">
      <c r="A36" s="15" t="s">
        <v>433</v>
      </c>
      <c r="B36" s="17" t="n">
        <v>6736</v>
      </c>
      <c r="C36" s="18">
        <f>(10.0/B36*100)</f>
        <v/>
      </c>
      <c r="D36" s="19" t="n">
        <v>6726</v>
      </c>
      <c r="E36" s="18" t="n">
        <v>480.20497177</v>
      </c>
      <c r="F36" s="20" t="n">
        <v>2.38978741</v>
      </c>
      <c r="G36" s="18" t="n">
        <v>502.85609175</v>
      </c>
      <c r="H36" s="20" t="n">
        <v>8.17625767</v>
      </c>
      <c r="I36" s="18" t="n">
        <v>503.94339302</v>
      </c>
      <c r="J36" s="20" t="n">
        <v>5.13318674</v>
      </c>
      <c r="K36" s="18" t="s">
        <v>404</v>
      </c>
      <c r="L36" s="20" t="s">
        <v>404</v>
      </c>
      <c r="M36" s="18" t="s">
        <v>404</v>
      </c>
      <c r="N36" s="20" t="s">
        <v>404</v>
      </c>
      <c r="O36" s="18" t="s">
        <v>404</v>
      </c>
      <c r="P36" s="20" t="s">
        <v>404</v>
      </c>
      <c r="Q36" s="18" t="s">
        <v>404</v>
      </c>
      <c r="R36" s="20" t="s">
        <v>404</v>
      </c>
      <c r="S36" s="18" t="n">
        <v>544.12750449</v>
      </c>
      <c r="T36" s="20" t="n">
        <v>9.695753330000001</v>
      </c>
    </row>
    <row r="37" spans="1:20">
      <c r="A37" s="15" t="s">
        <v>434</v>
      </c>
      <c r="B37" s="17" t="n">
        <v>5458</v>
      </c>
      <c r="C37" s="18">
        <f>(0.0/B37*100)</f>
        <v/>
      </c>
      <c r="D37" s="19" t="n">
        <v>5458</v>
      </c>
      <c r="E37" s="18" t="n">
        <v>496.97066955</v>
      </c>
      <c r="F37" s="20" t="n">
        <v>3.87708947</v>
      </c>
      <c r="G37" s="18" t="n">
        <v>478.84115399</v>
      </c>
      <c r="H37" s="20" t="n">
        <v>7.39241153</v>
      </c>
      <c r="I37" s="18" t="n">
        <v>490.72898422</v>
      </c>
      <c r="J37" s="20" t="n">
        <v>12.27472307</v>
      </c>
      <c r="K37" s="18" t="s">
        <v>404</v>
      </c>
      <c r="L37" s="20" t="s">
        <v>404</v>
      </c>
      <c r="M37" s="18" t="s">
        <v>404</v>
      </c>
      <c r="N37" s="20" t="s">
        <v>404</v>
      </c>
      <c r="O37" s="18" t="s">
        <v>404</v>
      </c>
      <c r="P37" s="20" t="s">
        <v>404</v>
      </c>
      <c r="Q37" s="18" t="s">
        <v>404</v>
      </c>
      <c r="R37" s="20" t="s">
        <v>404</v>
      </c>
      <c r="S37" s="18" t="n">
        <v>477.98637966</v>
      </c>
      <c r="T37" s="20" t="n">
        <v>10.17070753</v>
      </c>
    </row>
    <row r="38" spans="1:20">
      <c r="A38" s="15" t="s">
        <v>435</v>
      </c>
      <c r="B38" s="17" t="n">
        <v>5860</v>
      </c>
      <c r="C38" s="18">
        <f>(268.0/B38*100)</f>
        <v/>
      </c>
      <c r="D38" s="19" t="n">
        <v>5592</v>
      </c>
      <c r="E38" s="18" t="n">
        <v>524.051743</v>
      </c>
      <c r="F38" s="20" t="n">
        <v>3.79614064</v>
      </c>
      <c r="G38" s="18" t="n">
        <v>506.73674994</v>
      </c>
      <c r="H38" s="20" t="n">
        <v>11.09776308</v>
      </c>
      <c r="I38" s="18" t="n">
        <v>490.77945533</v>
      </c>
      <c r="J38" s="20" t="n">
        <v>8.600906950000001</v>
      </c>
      <c r="K38" s="18" t="s">
        <v>404</v>
      </c>
      <c r="L38" s="20" t="s">
        <v>404</v>
      </c>
      <c r="M38" s="18" t="s">
        <v>404</v>
      </c>
      <c r="N38" s="20" t="s">
        <v>404</v>
      </c>
      <c r="O38" s="18" t="s">
        <v>404</v>
      </c>
      <c r="P38" s="20" t="s">
        <v>404</v>
      </c>
      <c r="Q38" s="18" t="s">
        <v>404</v>
      </c>
      <c r="R38" s="20" t="s">
        <v>404</v>
      </c>
      <c r="S38" s="18" t="n">
        <v>534.07246911</v>
      </c>
      <c r="T38" s="20" t="n">
        <v>26.54937363</v>
      </c>
    </row>
    <row r="39" spans="1:20">
      <c r="A39" s="15" t="s">
        <v>436</v>
      </c>
      <c r="B39" s="17" t="n">
        <v>5895</v>
      </c>
      <c r="C39" s="18">
        <f>(0.0/B39*100)</f>
        <v/>
      </c>
      <c r="D39" s="19" t="n">
        <v>5895</v>
      </c>
      <c r="E39" s="18" t="n">
        <v>421.88476372</v>
      </c>
      <c r="F39" s="20" t="n">
        <v>10.25421951</v>
      </c>
      <c r="G39" s="18" t="n">
        <v>424.98425756</v>
      </c>
      <c r="H39" s="20" t="n">
        <v>7.00643479</v>
      </c>
      <c r="I39" s="18" t="n">
        <v>410.80095943</v>
      </c>
      <c r="J39" s="20" t="n">
        <v>11.2728341</v>
      </c>
      <c r="K39" s="18" t="s">
        <v>404</v>
      </c>
      <c r="L39" s="20" t="s">
        <v>404</v>
      </c>
      <c r="M39" s="18" t="s">
        <v>404</v>
      </c>
      <c r="N39" s="20" t="s">
        <v>404</v>
      </c>
      <c r="O39" s="18" t="s">
        <v>404</v>
      </c>
      <c r="P39" s="20" t="s">
        <v>404</v>
      </c>
      <c r="Q39" s="18" t="s">
        <v>404</v>
      </c>
      <c r="R39" s="20" t="s">
        <v>404</v>
      </c>
      <c r="S39" s="18" t="n">
        <v>382.09919708</v>
      </c>
      <c r="T39" s="20" t="n">
        <v>9.17595609</v>
      </c>
    </row>
    <row r="40" spans="1:20">
      <c r="A40" s="15" t="s">
        <v>437</v>
      </c>
      <c r="B40" s="17" t="n">
        <v>14157</v>
      </c>
      <c r="C40" s="18">
        <f>(2728.0/B40*100)</f>
        <v/>
      </c>
      <c r="D40" s="19" t="n">
        <v>11429</v>
      </c>
      <c r="E40" s="18" t="n">
        <v>493.43823981</v>
      </c>
      <c r="F40" s="20" t="n">
        <v>4.12026875</v>
      </c>
      <c r="G40" s="18" t="n">
        <v>495.46806365</v>
      </c>
      <c r="H40" s="20" t="n">
        <v>8.578617830000001</v>
      </c>
      <c r="I40" s="18" t="n">
        <v>481.85265238</v>
      </c>
      <c r="J40" s="20" t="n">
        <v>8.63072221</v>
      </c>
      <c r="K40" s="18" t="s">
        <v>404</v>
      </c>
      <c r="L40" s="20" t="s">
        <v>404</v>
      </c>
      <c r="M40" s="18" t="s">
        <v>404</v>
      </c>
      <c r="N40" s="20" t="s">
        <v>404</v>
      </c>
      <c r="O40" s="18" t="s">
        <v>404</v>
      </c>
      <c r="P40" s="20" t="s">
        <v>404</v>
      </c>
      <c r="Q40" s="18" t="s">
        <v>404</v>
      </c>
      <c r="R40" s="20" t="s">
        <v>404</v>
      </c>
      <c r="S40" s="18" t="n">
        <v>516.10983104</v>
      </c>
      <c r="T40" s="20" t="n">
        <v>7.7944453</v>
      </c>
    </row>
    <row r="41" spans="1:20">
      <c r="A41" s="15" t="s">
        <v>438</v>
      </c>
      <c r="B41" s="17" t="n">
        <v>5712</v>
      </c>
      <c r="C41" s="18">
        <f>(99.0/B41*100)</f>
        <v/>
      </c>
      <c r="D41" s="19" t="n">
        <v>5613</v>
      </c>
      <c r="E41" s="18" t="n">
        <v>470.78702583</v>
      </c>
      <c r="F41" s="20" t="n">
        <v>3.68379501</v>
      </c>
      <c r="G41" s="18" t="n">
        <v>460.81588582</v>
      </c>
      <c r="H41" s="20" t="n">
        <v>7.13416658</v>
      </c>
      <c r="I41" s="18" t="n">
        <v>474.82675492</v>
      </c>
      <c r="J41" s="20" t="n">
        <v>12.90396804</v>
      </c>
      <c r="K41" s="18" t="s">
        <v>404</v>
      </c>
      <c r="L41" s="20" t="s">
        <v>404</v>
      </c>
      <c r="M41" s="18" t="s">
        <v>404</v>
      </c>
      <c r="N41" s="20" t="s">
        <v>404</v>
      </c>
      <c r="O41" s="18" t="s">
        <v>404</v>
      </c>
      <c r="P41" s="20" t="s">
        <v>404</v>
      </c>
      <c r="Q41" s="18" t="s">
        <v>404</v>
      </c>
      <c r="R41" s="20" t="s">
        <v>404</v>
      </c>
      <c r="S41" s="18" t="n">
        <v>491.72772965</v>
      </c>
      <c r="T41" s="20" t="n">
        <v>17.81819722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406.72660233</v>
      </c>
      <c r="F44" s="20" t="n">
        <v>4.69141916</v>
      </c>
      <c r="G44" s="18" t="n">
        <v>408.21019952</v>
      </c>
      <c r="H44" s="20" t="n">
        <v>5.57351449</v>
      </c>
      <c r="I44" s="18" t="n">
        <v>418.22997673</v>
      </c>
      <c r="J44" s="20" t="n">
        <v>5.75920904</v>
      </c>
      <c r="K44" s="18" t="s">
        <v>404</v>
      </c>
      <c r="L44" s="20" t="s">
        <v>404</v>
      </c>
      <c r="M44" s="18" t="s">
        <v>404</v>
      </c>
      <c r="N44" s="20" t="s">
        <v>404</v>
      </c>
      <c r="O44" s="18" t="s">
        <v>404</v>
      </c>
      <c r="P44" s="20" t="s">
        <v>404</v>
      </c>
      <c r="Q44" s="18" t="s">
        <v>404</v>
      </c>
      <c r="R44" s="20" t="s">
        <v>404</v>
      </c>
      <c r="S44" s="18" t="n">
        <v>432.90687239</v>
      </c>
      <c r="T44" s="20" t="n">
        <v>13.40623717</v>
      </c>
    </row>
    <row r="45" spans="1:20">
      <c r="A45" s="15" t="s">
        <v>442</v>
      </c>
      <c r="B45" s="17" t="n">
        <v>5519</v>
      </c>
      <c r="C45" s="18">
        <f>(0.0/B45*100)</f>
        <v/>
      </c>
      <c r="D45" s="19" t="n">
        <v>5519</v>
      </c>
      <c r="E45" s="18" t="n">
        <v>361.95481377</v>
      </c>
      <c r="F45" s="20" t="n">
        <v>3.9438417</v>
      </c>
      <c r="G45" s="18" t="n">
        <v>349.86321719</v>
      </c>
      <c r="H45" s="20" t="n">
        <v>6.86245474</v>
      </c>
      <c r="I45" s="18" t="n">
        <v>367.36653892</v>
      </c>
      <c r="J45" s="20" t="n">
        <v>14.43520324</v>
      </c>
      <c r="K45" s="18" t="s">
        <v>404</v>
      </c>
      <c r="L45" s="20" t="s">
        <v>404</v>
      </c>
      <c r="M45" s="18" t="s">
        <v>404</v>
      </c>
      <c r="N45" s="20" t="s">
        <v>404</v>
      </c>
      <c r="O45" s="18" t="s">
        <v>404</v>
      </c>
      <c r="P45" s="20" t="s">
        <v>404</v>
      </c>
      <c r="Q45" s="18" t="s">
        <v>404</v>
      </c>
      <c r="R45" s="20" t="s">
        <v>404</v>
      </c>
      <c r="S45" s="18" t="n">
        <v>348.70566322</v>
      </c>
      <c r="T45" s="20" t="n">
        <v>16.48499956</v>
      </c>
    </row>
    <row r="46" spans="1:20">
      <c r="A46" s="15" t="s">
        <v>443</v>
      </c>
      <c r="B46" s="17" t="n">
        <v>23141</v>
      </c>
      <c r="C46" s="18">
        <f>(4196.0/B46*100)</f>
        <v/>
      </c>
      <c r="D46" s="19" t="n">
        <v>18945</v>
      </c>
      <c r="E46" s="18" t="n">
        <v>373.63399253</v>
      </c>
      <c r="F46" s="20" t="n">
        <v>4.26582288</v>
      </c>
      <c r="G46" s="18" t="n">
        <v>383.49464764</v>
      </c>
      <c r="H46" s="20" t="n">
        <v>7.19375631</v>
      </c>
      <c r="I46" s="18" t="n">
        <v>403.22526271</v>
      </c>
      <c r="J46" s="20" t="n">
        <v>7.81979075</v>
      </c>
      <c r="K46" s="18" t="s">
        <v>404</v>
      </c>
      <c r="L46" s="20" t="s">
        <v>404</v>
      </c>
      <c r="M46" s="18" t="s">
        <v>404</v>
      </c>
      <c r="N46" s="20" t="s">
        <v>404</v>
      </c>
      <c r="O46" s="18" t="s">
        <v>404</v>
      </c>
      <c r="P46" s="20" t="s">
        <v>404</v>
      </c>
      <c r="Q46" s="18" t="s">
        <v>404</v>
      </c>
      <c r="R46" s="20" t="s">
        <v>404</v>
      </c>
      <c r="S46" s="18" t="n">
        <v>348.28521912</v>
      </c>
      <c r="T46" s="20" t="n">
        <v>8.476060240000001</v>
      </c>
    </row>
    <row r="47" spans="1:20">
      <c r="A47" s="15" t="s">
        <v>444</v>
      </c>
      <c r="B47" s="17" t="n">
        <v>5928</v>
      </c>
      <c r="C47" s="18">
        <f>(0.0/B47*100)</f>
        <v/>
      </c>
      <c r="D47" s="19" t="n">
        <v>5928</v>
      </c>
      <c r="E47" s="18" t="n">
        <v>463.33629165</v>
      </c>
      <c r="F47" s="20" t="n">
        <v>7.30748239</v>
      </c>
      <c r="G47" s="18" t="n">
        <v>440.94416452</v>
      </c>
      <c r="H47" s="20" t="n">
        <v>11.76538511</v>
      </c>
      <c r="I47" s="18" t="n">
        <v>416.92074129</v>
      </c>
      <c r="J47" s="20" t="n">
        <v>6.89560804</v>
      </c>
      <c r="K47" s="18" t="s">
        <v>404</v>
      </c>
      <c r="L47" s="20" t="s">
        <v>404</v>
      </c>
      <c r="M47" s="18" t="s">
        <v>404</v>
      </c>
      <c r="N47" s="20" t="s">
        <v>404</v>
      </c>
      <c r="O47" s="18" t="s">
        <v>404</v>
      </c>
      <c r="P47" s="20" t="s">
        <v>404</v>
      </c>
      <c r="Q47" s="18" t="s">
        <v>404</v>
      </c>
      <c r="R47" s="20" t="s">
        <v>404</v>
      </c>
      <c r="S47" s="18" t="n">
        <v>459.94681592</v>
      </c>
      <c r="T47" s="20" t="n">
        <v>25.51228116</v>
      </c>
    </row>
    <row r="48" spans="1:20">
      <c r="A48" s="15" t="s">
        <v>445</v>
      </c>
      <c r="B48" s="17" t="n">
        <v>9841</v>
      </c>
      <c r="C48" s="18">
        <f>(40.0/B48*100)</f>
        <v/>
      </c>
      <c r="D48" s="19" t="n">
        <v>9801</v>
      </c>
      <c r="E48" s="18" t="n">
        <v>522.04278614</v>
      </c>
      <c r="F48" s="20" t="n">
        <v>11.47950525</v>
      </c>
      <c r="G48" s="18" t="n">
        <v>533.24138952</v>
      </c>
      <c r="H48" s="20" t="n">
        <v>8.91292919</v>
      </c>
      <c r="I48" s="18" t="n">
        <v>534.57802094</v>
      </c>
      <c r="J48" s="20" t="n">
        <v>10.14124647</v>
      </c>
      <c r="K48" s="18" t="s">
        <v>404</v>
      </c>
      <c r="L48" s="20" t="s">
        <v>404</v>
      </c>
      <c r="M48" s="18" t="s">
        <v>404</v>
      </c>
      <c r="N48" s="20" t="s">
        <v>404</v>
      </c>
      <c r="O48" s="18" t="s">
        <v>404</v>
      </c>
      <c r="P48" s="20" t="s">
        <v>404</v>
      </c>
      <c r="Q48" s="18" t="s">
        <v>404</v>
      </c>
      <c r="R48" s="20" t="s">
        <v>404</v>
      </c>
      <c r="S48" s="18" t="n">
        <v>397.95104778</v>
      </c>
      <c r="T48" s="20" t="n">
        <v>11.78810797</v>
      </c>
    </row>
    <row r="49" spans="1:20">
      <c r="A49" s="15" t="s">
        <v>446</v>
      </c>
      <c r="B49" s="17" t="n">
        <v>6349</v>
      </c>
      <c r="C49" s="18">
        <f>(52.0/B49*100)</f>
        <v/>
      </c>
      <c r="D49" s="19" t="n">
        <v>6297</v>
      </c>
      <c r="E49" s="18" t="n">
        <v>402.76244433</v>
      </c>
      <c r="F49" s="20" t="n">
        <v>4.88733364</v>
      </c>
      <c r="G49" s="18" t="n">
        <v>407.59933957</v>
      </c>
      <c r="H49" s="20" t="n">
        <v>5.94378521</v>
      </c>
      <c r="I49" s="18" t="n">
        <v>421.45961532</v>
      </c>
      <c r="J49" s="20" t="n">
        <v>5.57468484</v>
      </c>
      <c r="K49" s="18" t="s">
        <v>404</v>
      </c>
      <c r="L49" s="20" t="s">
        <v>404</v>
      </c>
      <c r="M49" s="18" t="s">
        <v>404</v>
      </c>
      <c r="N49" s="20" t="s">
        <v>404</v>
      </c>
      <c r="O49" s="18" t="s">
        <v>404</v>
      </c>
      <c r="P49" s="20" t="s">
        <v>404</v>
      </c>
      <c r="Q49" s="18" t="s">
        <v>404</v>
      </c>
      <c r="R49" s="20" t="s">
        <v>404</v>
      </c>
      <c r="S49" s="18" t="n">
        <v>393.80635741</v>
      </c>
      <c r="T49" s="20" t="n">
        <v>18.40628186</v>
      </c>
    </row>
    <row r="50" spans="1:20">
      <c r="A50" s="15" t="s">
        <v>447</v>
      </c>
      <c r="B50" s="17" t="n">
        <v>11795</v>
      </c>
      <c r="C50" s="18">
        <f>(1031.0/B50*100)</f>
        <v/>
      </c>
      <c r="D50" s="19" t="n">
        <v>10764</v>
      </c>
      <c r="E50" s="18" t="n">
        <v>383.14806797</v>
      </c>
      <c r="F50" s="20" t="n">
        <v>3.3293176</v>
      </c>
      <c r="G50" s="18" t="n">
        <v>395.62797408</v>
      </c>
      <c r="H50" s="20" t="n">
        <v>10.68947523</v>
      </c>
      <c r="I50" s="18" t="n">
        <v>414.98320617</v>
      </c>
      <c r="J50" s="20" t="n">
        <v>7.6930851</v>
      </c>
      <c r="K50" s="18" t="s">
        <v>404</v>
      </c>
      <c r="L50" s="20" t="s">
        <v>404</v>
      </c>
      <c r="M50" s="18" t="s">
        <v>404</v>
      </c>
      <c r="N50" s="20" t="s">
        <v>404</v>
      </c>
      <c r="O50" s="18" t="s">
        <v>404</v>
      </c>
      <c r="P50" s="20" t="s">
        <v>404</v>
      </c>
      <c r="Q50" s="18" t="s">
        <v>404</v>
      </c>
      <c r="R50" s="20" t="s">
        <v>404</v>
      </c>
      <c r="S50" s="18" t="n">
        <v>389.52733435</v>
      </c>
      <c r="T50" s="20" t="n">
        <v>11.24643343</v>
      </c>
    </row>
    <row r="51" spans="1:20">
      <c r="A51" s="15" t="s">
        <v>448</v>
      </c>
      <c r="B51" s="17" t="n">
        <v>6866</v>
      </c>
      <c r="C51" s="18">
        <f>(0.0/B51*100)</f>
        <v/>
      </c>
      <c r="D51" s="19" t="n">
        <v>6866</v>
      </c>
      <c r="E51" s="18" t="n">
        <v>401.50294295</v>
      </c>
      <c r="F51" s="20" t="n">
        <v>3.14460404</v>
      </c>
      <c r="G51" s="18" t="n">
        <v>396.49234147</v>
      </c>
      <c r="H51" s="20" t="n">
        <v>5.01384033</v>
      </c>
      <c r="I51" s="18" t="n">
        <v>403.0591181</v>
      </c>
      <c r="J51" s="20" t="n">
        <v>8.5297885</v>
      </c>
      <c r="K51" s="18" t="s">
        <v>404</v>
      </c>
      <c r="L51" s="20" t="s">
        <v>404</v>
      </c>
      <c r="M51" s="18" t="s">
        <v>404</v>
      </c>
      <c r="N51" s="20" t="s">
        <v>404</v>
      </c>
      <c r="O51" s="18" t="s">
        <v>404</v>
      </c>
      <c r="P51" s="20" t="s">
        <v>404</v>
      </c>
      <c r="Q51" s="18" t="s">
        <v>404</v>
      </c>
      <c r="R51" s="20" t="s">
        <v>404</v>
      </c>
      <c r="S51" s="18" t="n">
        <v>385.64690763</v>
      </c>
      <c r="T51" s="20" t="n">
        <v>11.55983188</v>
      </c>
    </row>
    <row r="52" spans="1:20">
      <c r="A52" s="15" t="s">
        <v>449</v>
      </c>
      <c r="B52" s="17" t="n">
        <v>5809</v>
      </c>
      <c r="C52" s="18">
        <f>(0.0/B52*100)</f>
        <v/>
      </c>
      <c r="D52" s="19" t="n">
        <v>5809</v>
      </c>
      <c r="E52" s="18" t="n">
        <v>465.00167312</v>
      </c>
      <c r="F52" s="20" t="n">
        <v>4.0634188</v>
      </c>
      <c r="G52" s="18" t="n">
        <v>470.32739822</v>
      </c>
      <c r="H52" s="20" t="n">
        <v>9.801778130000001</v>
      </c>
      <c r="I52" s="18" t="n">
        <v>457.12537655</v>
      </c>
      <c r="J52" s="20" t="n">
        <v>7.5822659</v>
      </c>
      <c r="K52" s="18" t="s">
        <v>404</v>
      </c>
      <c r="L52" s="20" t="s">
        <v>404</v>
      </c>
      <c r="M52" s="18" t="s">
        <v>404</v>
      </c>
      <c r="N52" s="20" t="s">
        <v>404</v>
      </c>
      <c r="O52" s="18" t="s">
        <v>404</v>
      </c>
      <c r="P52" s="20" t="s">
        <v>404</v>
      </c>
      <c r="Q52" s="18" t="s">
        <v>404</v>
      </c>
      <c r="R52" s="20" t="s">
        <v>404</v>
      </c>
      <c r="S52" s="18" t="n">
        <v>420.16253333</v>
      </c>
      <c r="T52" s="20" t="n">
        <v>17.96035804</v>
      </c>
    </row>
    <row r="53" spans="1:20">
      <c r="A53" s="15" t="s">
        <v>450</v>
      </c>
      <c r="B53" s="17" t="n">
        <v>5571</v>
      </c>
      <c r="C53" s="18">
        <f>(0.0/B53*100)</f>
        <v/>
      </c>
      <c r="D53" s="19" t="n">
        <v>5571</v>
      </c>
      <c r="E53" s="18" t="n">
        <v>436.58741014</v>
      </c>
      <c r="F53" s="20" t="n">
        <v>1.72947018</v>
      </c>
      <c r="G53" s="18" t="n">
        <v>444.12031845</v>
      </c>
      <c r="H53" s="20" t="n">
        <v>6.25962389</v>
      </c>
      <c r="I53" s="18" t="n">
        <v>441.93412641</v>
      </c>
      <c r="J53" s="20" t="n">
        <v>4.11998273</v>
      </c>
      <c r="K53" s="18" t="s">
        <v>404</v>
      </c>
      <c r="L53" s="20" t="s">
        <v>404</v>
      </c>
      <c r="M53" s="18" t="s">
        <v>404</v>
      </c>
      <c r="N53" s="20" t="s">
        <v>404</v>
      </c>
      <c r="O53" s="18" t="s">
        <v>404</v>
      </c>
      <c r="P53" s="20" t="s">
        <v>404</v>
      </c>
      <c r="Q53" s="18" t="s">
        <v>404</v>
      </c>
      <c r="R53" s="20" t="s">
        <v>404</v>
      </c>
      <c r="S53" s="18" t="n">
        <v>360.9008672</v>
      </c>
      <c r="T53" s="20" t="n">
        <v>18.30998834</v>
      </c>
    </row>
    <row r="54" spans="1:20">
      <c r="A54" s="15" t="s">
        <v>451</v>
      </c>
      <c r="B54" s="17" t="n">
        <v>4740</v>
      </c>
      <c r="C54" s="18">
        <f>(199.0/B54*100)</f>
        <v/>
      </c>
      <c r="D54" s="19" t="n">
        <v>4541</v>
      </c>
      <c r="E54" s="18" t="n">
        <v>324.54840507</v>
      </c>
      <c r="F54" s="20" t="n">
        <v>3.05535491</v>
      </c>
      <c r="G54" s="18" t="n">
        <v>354.98632899</v>
      </c>
      <c r="H54" s="20" t="n">
        <v>14.66484011</v>
      </c>
      <c r="I54" s="18" t="n">
        <v>331.42502567</v>
      </c>
      <c r="J54" s="20" t="n">
        <v>13.3406826</v>
      </c>
      <c r="K54" s="18" t="s">
        <v>404</v>
      </c>
      <c r="L54" s="20" t="s">
        <v>404</v>
      </c>
      <c r="M54" s="18" t="s">
        <v>404</v>
      </c>
      <c r="N54" s="20" t="s">
        <v>404</v>
      </c>
      <c r="O54" s="18" t="s">
        <v>404</v>
      </c>
      <c r="P54" s="20" t="s">
        <v>404</v>
      </c>
      <c r="Q54" s="18" t="s">
        <v>404</v>
      </c>
      <c r="R54" s="20" t="s">
        <v>404</v>
      </c>
      <c r="S54" s="18" t="n">
        <v>331.6363593</v>
      </c>
      <c r="T54" s="20" t="n">
        <v>8.718002289999999</v>
      </c>
    </row>
    <row r="55" spans="1:20">
      <c r="A55" s="15" t="s">
        <v>452</v>
      </c>
      <c r="B55" s="17" t="n">
        <v>5316</v>
      </c>
      <c r="C55" s="18">
        <f>(43.0/B55*100)</f>
        <v/>
      </c>
      <c r="D55" s="19" t="n">
        <v>5273</v>
      </c>
      <c r="E55" s="18" t="n">
        <v>405.96320744</v>
      </c>
      <c r="F55" s="20" t="n">
        <v>4.06223732</v>
      </c>
      <c r="G55" s="18" t="n">
        <v>388.53919734</v>
      </c>
      <c r="H55" s="20" t="n">
        <v>10.31282547</v>
      </c>
      <c r="I55" s="18" t="n">
        <v>411.67612331</v>
      </c>
      <c r="J55" s="20" t="n">
        <v>6.31007289</v>
      </c>
      <c r="K55" s="18" t="s">
        <v>404</v>
      </c>
      <c r="L55" s="20" t="s">
        <v>404</v>
      </c>
      <c r="M55" s="18" t="s">
        <v>404</v>
      </c>
      <c r="N55" s="20" t="s">
        <v>404</v>
      </c>
      <c r="O55" s="18" t="s">
        <v>404</v>
      </c>
      <c r="P55" s="20" t="s">
        <v>404</v>
      </c>
      <c r="Q55" s="18" t="s">
        <v>404</v>
      </c>
      <c r="R55" s="20" t="s">
        <v>404</v>
      </c>
      <c r="S55" s="18" t="n">
        <v>385.12937837</v>
      </c>
      <c r="T55" s="20" t="n">
        <v>23.09917423</v>
      </c>
    </row>
    <row r="56" spans="1:20">
      <c r="A56" s="15" t="s">
        <v>453</v>
      </c>
      <c r="B56" s="17" t="n">
        <v>5359</v>
      </c>
      <c r="C56" s="18">
        <f>(0.0/B56*100)</f>
        <v/>
      </c>
      <c r="D56" s="19" t="n">
        <v>5359</v>
      </c>
      <c r="E56" s="18" t="n">
        <v>568.88315721</v>
      </c>
      <c r="F56" s="20" t="n">
        <v>10.55719976</v>
      </c>
      <c r="G56" s="18" t="n">
        <v>547.2578621</v>
      </c>
      <c r="H56" s="20" t="n">
        <v>4.8012208</v>
      </c>
      <c r="I56" s="18" t="n">
        <v>534.27667433</v>
      </c>
      <c r="J56" s="20" t="n">
        <v>8.52078721</v>
      </c>
      <c r="K56" s="18" t="s">
        <v>404</v>
      </c>
      <c r="L56" s="20" t="s">
        <v>404</v>
      </c>
      <c r="M56" s="18" t="s">
        <v>404</v>
      </c>
      <c r="N56" s="20" t="s">
        <v>404</v>
      </c>
      <c r="O56" s="18" t="s">
        <v>404</v>
      </c>
      <c r="P56" s="20" t="s">
        <v>404</v>
      </c>
      <c r="Q56" s="18" t="s">
        <v>404</v>
      </c>
      <c r="R56" s="20" t="s">
        <v>404</v>
      </c>
      <c r="S56" s="18" t="n">
        <v>546.86677602</v>
      </c>
      <c r="T56" s="20" t="n">
        <v>12.70542204</v>
      </c>
    </row>
    <row r="57" spans="1:20">
      <c r="A57" s="15" t="s">
        <v>454</v>
      </c>
      <c r="B57" s="17" t="n">
        <v>6513</v>
      </c>
      <c r="C57" s="18">
        <f>(0.0/B57*100)</f>
        <v/>
      </c>
      <c r="D57" s="19" t="n">
        <v>6513</v>
      </c>
      <c r="E57" s="18" t="n">
        <v>389.00131759</v>
      </c>
      <c r="F57" s="20" t="n">
        <v>9.758383309999999</v>
      </c>
      <c r="G57" s="18" t="n">
        <v>396.06662581</v>
      </c>
      <c r="H57" s="20" t="n">
        <v>10.2644717</v>
      </c>
      <c r="I57" s="18" t="n">
        <v>381.92861973</v>
      </c>
      <c r="J57" s="20" t="n">
        <v>4.77066294</v>
      </c>
      <c r="K57" s="18" t="s">
        <v>404</v>
      </c>
      <c r="L57" s="20" t="s">
        <v>404</v>
      </c>
      <c r="M57" s="18" t="s">
        <v>404</v>
      </c>
      <c r="N57" s="20" t="s">
        <v>404</v>
      </c>
      <c r="O57" s="18" t="s">
        <v>404</v>
      </c>
      <c r="P57" s="20" t="s">
        <v>404</v>
      </c>
      <c r="Q57" s="18" t="s">
        <v>404</v>
      </c>
      <c r="R57" s="20" t="s">
        <v>404</v>
      </c>
      <c r="S57" s="18" t="n">
        <v>399.15613696</v>
      </c>
      <c r="T57" s="20" t="n">
        <v>13.87348982</v>
      </c>
    </row>
    <row r="58" spans="1:20">
      <c r="A58" s="15" t="s">
        <v>455</v>
      </c>
      <c r="B58" s="17" t="n">
        <v>7267</v>
      </c>
      <c r="C58" s="18">
        <f>(0.0/B58*100)</f>
        <v/>
      </c>
      <c r="D58" s="19" t="n">
        <v>7267</v>
      </c>
      <c r="E58" s="18" t="n">
        <v>368.3827058</v>
      </c>
      <c r="F58" s="20" t="n">
        <v>5.73702356</v>
      </c>
      <c r="G58" s="18" t="n">
        <v>382.04027373</v>
      </c>
      <c r="H58" s="20" t="n">
        <v>5.19516383</v>
      </c>
      <c r="I58" s="18" t="n">
        <v>397.82511811</v>
      </c>
      <c r="J58" s="20" t="n">
        <v>5.97390778</v>
      </c>
      <c r="K58" s="18" t="s">
        <v>404</v>
      </c>
      <c r="L58" s="20" t="s">
        <v>404</v>
      </c>
      <c r="M58" s="18" t="s">
        <v>404</v>
      </c>
      <c r="N58" s="20" t="s">
        <v>404</v>
      </c>
      <c r="O58" s="18" t="s">
        <v>404</v>
      </c>
      <c r="P58" s="20" t="s">
        <v>404</v>
      </c>
      <c r="Q58" s="18" t="n">
        <v>349.03022188</v>
      </c>
      <c r="R58" s="20" t="n">
        <v>18.26918393</v>
      </c>
      <c r="S58" s="18" t="n">
        <v>367.85597486</v>
      </c>
      <c r="T58" s="20" t="n">
        <v>13.20030748</v>
      </c>
    </row>
    <row r="59" spans="1:20">
      <c r="A59" s="15" t="s">
        <v>456</v>
      </c>
      <c r="B59" s="17" t="n">
        <v>4826</v>
      </c>
      <c r="C59" s="18">
        <f>(0.0/B59*100)</f>
        <v/>
      </c>
      <c r="D59" s="19" t="n">
        <v>4826</v>
      </c>
      <c r="E59" s="18" t="n">
        <v>362.09739521</v>
      </c>
      <c r="F59" s="20" t="n">
        <v>2.48441088</v>
      </c>
      <c r="G59" s="18" t="n">
        <v>367.2365407</v>
      </c>
      <c r="H59" s="20" t="n">
        <v>2.53813595</v>
      </c>
      <c r="I59" s="18" t="n">
        <v>351.35726519</v>
      </c>
      <c r="J59" s="20" t="n">
        <v>4.49985322</v>
      </c>
      <c r="K59" s="18" t="s">
        <v>404</v>
      </c>
      <c r="L59" s="20" t="s">
        <v>404</v>
      </c>
      <c r="M59" s="18" t="s">
        <v>404</v>
      </c>
      <c r="N59" s="20" t="s">
        <v>404</v>
      </c>
      <c r="O59" s="18" t="s">
        <v>404</v>
      </c>
      <c r="P59" s="20" t="s">
        <v>404</v>
      </c>
      <c r="Q59" s="18" t="s">
        <v>404</v>
      </c>
      <c r="R59" s="20" t="s">
        <v>404</v>
      </c>
      <c r="S59" s="18" t="n">
        <v>353.01922978</v>
      </c>
      <c r="T59" s="20" t="n">
        <v>5.80246434</v>
      </c>
    </row>
    <row r="60" spans="1:20">
      <c r="A60" s="15" t="s">
        <v>457</v>
      </c>
      <c r="B60" s="17" t="n">
        <v>4546</v>
      </c>
      <c r="C60" s="18">
        <f>(0.0/B60*100)</f>
        <v/>
      </c>
      <c r="D60" s="19" t="n">
        <v>4546</v>
      </c>
      <c r="E60" s="18" t="n">
        <v>378.66673846</v>
      </c>
      <c r="F60" s="20" t="n">
        <v>5.45124102</v>
      </c>
      <c r="G60" s="18" t="n">
        <v>400.47739778</v>
      </c>
      <c r="H60" s="20" t="n">
        <v>7.59253378</v>
      </c>
      <c r="I60" s="18" t="n">
        <v>432.13947779</v>
      </c>
      <c r="J60" s="20" t="n">
        <v>13.83190441</v>
      </c>
      <c r="K60" s="18" t="s">
        <v>404</v>
      </c>
      <c r="L60" s="20" t="s">
        <v>404</v>
      </c>
      <c r="M60" s="18" t="s">
        <v>404</v>
      </c>
      <c r="N60" s="20" t="s">
        <v>404</v>
      </c>
      <c r="O60" s="18" t="s">
        <v>404</v>
      </c>
      <c r="P60" s="20" t="s">
        <v>404</v>
      </c>
      <c r="Q60" s="18" t="s">
        <v>404</v>
      </c>
      <c r="R60" s="20" t="s">
        <v>404</v>
      </c>
      <c r="S60" s="18" t="n">
        <v>405.41060239</v>
      </c>
      <c r="T60" s="20" t="n">
        <v>27.42082722</v>
      </c>
    </row>
    <row r="61" spans="1:20">
      <c r="A61" s="15" t="s">
        <v>458</v>
      </c>
      <c r="B61" s="17" t="n">
        <v>6525</v>
      </c>
      <c r="C61" s="18">
        <f>(0.0/B61*100)</f>
        <v/>
      </c>
      <c r="D61" s="19" t="n">
        <v>6525</v>
      </c>
      <c r="E61" s="18" t="n">
        <v>481.61983686</v>
      </c>
      <c r="F61" s="20" t="n">
        <v>4.32351578</v>
      </c>
      <c r="G61" s="18" t="n">
        <v>471.65249111</v>
      </c>
      <c r="H61" s="20" t="n">
        <v>4.57212716</v>
      </c>
      <c r="I61" s="18" t="n">
        <v>479.58064318</v>
      </c>
      <c r="J61" s="20" t="n">
        <v>4.38022527</v>
      </c>
      <c r="K61" s="18" t="s">
        <v>404</v>
      </c>
      <c r="L61" s="20" t="s">
        <v>404</v>
      </c>
      <c r="M61" s="18" t="s">
        <v>404</v>
      </c>
      <c r="N61" s="20" t="s">
        <v>404</v>
      </c>
      <c r="O61" s="18" t="s">
        <v>404</v>
      </c>
      <c r="P61" s="20" t="s">
        <v>404</v>
      </c>
      <c r="Q61" s="18" t="s">
        <v>404</v>
      </c>
      <c r="R61" s="20" t="s">
        <v>404</v>
      </c>
      <c r="S61" s="18" t="n">
        <v>495.93833884</v>
      </c>
      <c r="T61" s="20" t="n">
        <v>13.51403603</v>
      </c>
    </row>
    <row r="62" spans="1:20">
      <c r="A62" s="15" t="s">
        <v>459</v>
      </c>
      <c r="B62" s="17" t="n">
        <v>4476</v>
      </c>
      <c r="C62" s="18">
        <f>(0.0/B62*100)</f>
        <v/>
      </c>
      <c r="D62" s="19" t="n">
        <v>4476</v>
      </c>
      <c r="E62" s="18" t="n">
        <v>527.79699937</v>
      </c>
      <c r="F62" s="20" t="n">
        <v>2.9686952</v>
      </c>
      <c r="G62" s="18" t="n">
        <v>549.5371488</v>
      </c>
      <c r="H62" s="20" t="n">
        <v>1.49672385</v>
      </c>
      <c r="I62" s="18" t="n">
        <v>534.76500308</v>
      </c>
      <c r="J62" s="20" t="n">
        <v>3.18646</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370.93057185</v>
      </c>
      <c r="F63" s="20" t="n">
        <v>1.90933105</v>
      </c>
      <c r="G63" s="18" t="n">
        <v>367.97381401</v>
      </c>
      <c r="H63" s="20" t="n">
        <v>3.1796333</v>
      </c>
      <c r="I63" s="18" t="n">
        <v>362.02698355</v>
      </c>
      <c r="J63" s="20" t="n">
        <v>3.44826844</v>
      </c>
      <c r="K63" s="18" t="s">
        <v>404</v>
      </c>
      <c r="L63" s="20" t="s">
        <v>404</v>
      </c>
      <c r="M63" s="18" t="s">
        <v>404</v>
      </c>
      <c r="N63" s="20" t="s">
        <v>404</v>
      </c>
      <c r="O63" s="18" t="s">
        <v>404</v>
      </c>
      <c r="P63" s="20" t="s">
        <v>404</v>
      </c>
      <c r="Q63" s="18" t="s">
        <v>404</v>
      </c>
      <c r="R63" s="20" t="s">
        <v>404</v>
      </c>
      <c r="S63" s="18" t="n">
        <v>394.40923762</v>
      </c>
      <c r="T63" s="20" t="n">
        <v>6.15080764</v>
      </c>
    </row>
    <row r="64" spans="1:20">
      <c r="A64" s="15" t="s">
        <v>461</v>
      </c>
      <c r="B64" s="17" t="n">
        <v>3634</v>
      </c>
      <c r="C64" s="18">
        <f>(27.0/B64*100)</f>
        <v/>
      </c>
      <c r="D64" s="19" t="n">
        <v>3607</v>
      </c>
      <c r="E64" s="18" t="n">
        <v>461.1722894</v>
      </c>
      <c r="F64" s="20" t="n">
        <v>2.24970297</v>
      </c>
      <c r="G64" s="18" t="n">
        <v>494.61548068</v>
      </c>
      <c r="H64" s="20" t="n">
        <v>5.04589433</v>
      </c>
      <c r="I64" s="18" t="n">
        <v>498.615661</v>
      </c>
      <c r="J64" s="20" t="n">
        <v>2.77750905</v>
      </c>
      <c r="K64" s="18" t="s">
        <v>404</v>
      </c>
      <c r="L64" s="20" t="s">
        <v>404</v>
      </c>
      <c r="M64" s="18" t="s">
        <v>404</v>
      </c>
      <c r="N64" s="20" t="s">
        <v>404</v>
      </c>
      <c r="O64" s="18" t="n">
        <v>526.67445308</v>
      </c>
      <c r="P64" s="20" t="n">
        <v>12.07713487</v>
      </c>
      <c r="Q64" s="18" t="s">
        <v>404</v>
      </c>
      <c r="R64" s="20" t="s">
        <v>404</v>
      </c>
      <c r="S64" s="18" t="n">
        <v>499.48764368</v>
      </c>
      <c r="T64" s="20" t="n">
        <v>8.189591350000001</v>
      </c>
    </row>
    <row r="65" spans="1:20">
      <c r="A65" s="15" t="s">
        <v>462</v>
      </c>
      <c r="B65" s="17" t="n">
        <v>5325</v>
      </c>
      <c r="C65" s="18">
        <f>(0.0/B65*100)</f>
        <v/>
      </c>
      <c r="D65" s="19" t="n">
        <v>5325</v>
      </c>
      <c r="E65" s="18" t="n">
        <v>415.78487072</v>
      </c>
      <c r="F65" s="20" t="n">
        <v>3.47113675</v>
      </c>
      <c r="G65" s="18" t="n">
        <v>420.99581698</v>
      </c>
      <c r="H65" s="20" t="n">
        <v>8.55078965</v>
      </c>
      <c r="I65" s="18" t="n">
        <v>440.73402308</v>
      </c>
      <c r="J65" s="20" t="n">
        <v>9.496929379999999</v>
      </c>
      <c r="K65" s="18" t="s">
        <v>404</v>
      </c>
      <c r="L65" s="20" t="s">
        <v>404</v>
      </c>
      <c r="M65" s="18" t="s">
        <v>404</v>
      </c>
      <c r="N65" s="20" t="s">
        <v>404</v>
      </c>
      <c r="O65" s="18" t="s">
        <v>404</v>
      </c>
      <c r="P65" s="20" t="s">
        <v>404</v>
      </c>
      <c r="Q65" s="18" t="s">
        <v>404</v>
      </c>
      <c r="R65" s="20" t="s">
        <v>404</v>
      </c>
      <c r="S65" s="18" t="n">
        <v>401.38000125</v>
      </c>
      <c r="T65" s="20" t="n">
        <v>12.40490768</v>
      </c>
    </row>
    <row r="66" spans="1:20">
      <c r="A66" s="15" t="s">
        <v>463</v>
      </c>
      <c r="B66" s="17" t="n">
        <v>5665</v>
      </c>
      <c r="C66" s="18">
        <f>(0.0/B66*100)</f>
        <v/>
      </c>
      <c r="D66" s="19" t="n">
        <v>5665</v>
      </c>
      <c r="E66" s="18" t="n">
        <v>421.19309816</v>
      </c>
      <c r="F66" s="20" t="n">
        <v>2.00481641</v>
      </c>
      <c r="G66" s="18" t="n">
        <v>409.88484064</v>
      </c>
      <c r="H66" s="20" t="n">
        <v>2.04269363</v>
      </c>
      <c r="I66" s="18" t="n">
        <v>430.48637515</v>
      </c>
      <c r="J66" s="20" t="n">
        <v>4.14040556</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374.3991152</v>
      </c>
      <c r="F67" s="20" t="n">
        <v>3.24693874</v>
      </c>
      <c r="G67" s="18" t="n">
        <v>401.84036442</v>
      </c>
      <c r="H67" s="20" t="n">
        <v>7.27089502</v>
      </c>
      <c r="I67" s="18" t="n">
        <v>420.87530406</v>
      </c>
      <c r="J67" s="20" t="n">
        <v>8.996805419999999</v>
      </c>
      <c r="K67" s="18" t="s">
        <v>404</v>
      </c>
      <c r="L67" s="20" t="s">
        <v>404</v>
      </c>
      <c r="M67" s="18" t="s">
        <v>404</v>
      </c>
      <c r="N67" s="20" t="s">
        <v>404</v>
      </c>
      <c r="O67" s="18" t="s">
        <v>404</v>
      </c>
      <c r="P67" s="20" t="s">
        <v>404</v>
      </c>
      <c r="Q67" s="18" t="s">
        <v>404</v>
      </c>
      <c r="R67" s="20" t="s">
        <v>404</v>
      </c>
      <c r="S67" s="18" t="n">
        <v>430.56938476</v>
      </c>
      <c r="T67" s="20" t="n">
        <v>20.69154238</v>
      </c>
    </row>
    <row r="68" spans="1:20">
      <c r="A68" s="15" t="s">
        <v>465</v>
      </c>
      <c r="B68" s="17" t="n">
        <v>12083</v>
      </c>
      <c r="C68" s="18">
        <f>(0.0/B68*100)</f>
        <v/>
      </c>
      <c r="D68" s="19" t="n">
        <v>12083</v>
      </c>
      <c r="E68" s="18" t="n">
        <v>400.51098273</v>
      </c>
      <c r="F68" s="20" t="n">
        <v>1.98973182</v>
      </c>
      <c r="G68" s="18" t="n">
        <v>418.10132587</v>
      </c>
      <c r="H68" s="20" t="n">
        <v>2.2198686</v>
      </c>
      <c r="I68" s="18" t="n">
        <v>390.02275852</v>
      </c>
      <c r="J68" s="20" t="n">
        <v>1.60569929</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448.06203264</v>
      </c>
      <c r="F69" s="20" t="n">
        <v>6.07991561</v>
      </c>
      <c r="G69" s="18" t="n">
        <v>434.92111767</v>
      </c>
      <c r="H69" s="20" t="n">
        <v>10.22629564</v>
      </c>
      <c r="I69" s="18" t="n">
        <v>444.14848384</v>
      </c>
      <c r="J69" s="20" t="n">
        <v>6.72615004</v>
      </c>
      <c r="K69" s="18" t="s">
        <v>404</v>
      </c>
      <c r="L69" s="20" t="s">
        <v>404</v>
      </c>
      <c r="M69" s="18" t="s">
        <v>404</v>
      </c>
      <c r="N69" s="20" t="s">
        <v>404</v>
      </c>
      <c r="O69" s="18" t="s">
        <v>404</v>
      </c>
      <c r="P69" s="20" t="s">
        <v>404</v>
      </c>
      <c r="Q69" s="18" t="s">
        <v>404</v>
      </c>
      <c r="R69" s="20" t="s">
        <v>404</v>
      </c>
      <c r="S69" s="18" t="n">
        <v>403.98706857</v>
      </c>
      <c r="T69" s="20" t="n">
        <v>7.31900103</v>
      </c>
    </row>
    <row r="70" spans="1:20">
      <c r="A70" s="15" t="s">
        <v>467</v>
      </c>
      <c r="B70" s="17" t="n">
        <v>6036</v>
      </c>
      <c r="C70" s="18">
        <f>(0.0/B70*100)</f>
        <v/>
      </c>
      <c r="D70" s="19" t="n">
        <v>6036</v>
      </c>
      <c r="E70" s="18" t="n">
        <v>493.87136188</v>
      </c>
      <c r="F70" s="20" t="n">
        <v>6.66282972</v>
      </c>
      <c r="G70" s="18" t="n">
        <v>500.55712947</v>
      </c>
      <c r="H70" s="20" t="n">
        <v>4.69194399</v>
      </c>
      <c r="I70" s="18" t="n">
        <v>489.16023258</v>
      </c>
      <c r="J70" s="20" t="n">
        <v>4.24627802</v>
      </c>
      <c r="K70" s="18" t="s">
        <v>404</v>
      </c>
      <c r="L70" s="20" t="s">
        <v>404</v>
      </c>
      <c r="M70" s="18" t="s">
        <v>404</v>
      </c>
      <c r="N70" s="20" t="s">
        <v>404</v>
      </c>
      <c r="O70" s="18" t="s">
        <v>404</v>
      </c>
      <c r="P70" s="20" t="s">
        <v>404</v>
      </c>
      <c r="Q70" s="18" t="s">
        <v>404</v>
      </c>
      <c r="R70" s="20" t="s">
        <v>404</v>
      </c>
      <c r="S70" s="18" t="n">
        <v>485.08168975</v>
      </c>
      <c r="T70" s="20" t="n">
        <v>11.33673193</v>
      </c>
    </row>
    <row r="71" spans="1:20">
      <c r="A71" s="15" t="s">
        <v>468</v>
      </c>
      <c r="B71" s="17" t="n">
        <v>6115</v>
      </c>
      <c r="C71" s="18">
        <f>(0.0/B71*100)</f>
        <v/>
      </c>
      <c r="D71" s="19" t="n">
        <v>6115</v>
      </c>
      <c r="E71" s="18" t="n">
        <v>563.37120878</v>
      </c>
      <c r="F71" s="20" t="n">
        <v>1.78664358</v>
      </c>
      <c r="G71" s="18" t="n">
        <v>569.81846595</v>
      </c>
      <c r="H71" s="20" t="n">
        <v>2.95364199</v>
      </c>
      <c r="I71" s="18" t="n">
        <v>556.93380898</v>
      </c>
      <c r="J71" s="20" t="n">
        <v>3.53895956</v>
      </c>
      <c r="K71" s="18" t="s">
        <v>404</v>
      </c>
      <c r="L71" s="20" t="s">
        <v>404</v>
      </c>
      <c r="M71" s="18" t="s">
        <v>404</v>
      </c>
      <c r="N71" s="20" t="s">
        <v>404</v>
      </c>
      <c r="O71" s="18" t="s">
        <v>404</v>
      </c>
      <c r="P71" s="20" t="s">
        <v>404</v>
      </c>
      <c r="Q71" s="18" t="s">
        <v>404</v>
      </c>
      <c r="R71" s="20" t="s">
        <v>404</v>
      </c>
      <c r="S71" s="18" t="n">
        <v>526.6590188599999</v>
      </c>
      <c r="T71" s="20" t="n">
        <v>17.65920086</v>
      </c>
    </row>
    <row r="72" spans="1:20">
      <c r="A72" s="15" t="s">
        <v>469</v>
      </c>
      <c r="B72" s="17" t="n">
        <v>7708</v>
      </c>
      <c r="C72" s="18">
        <f>(0.0/B72*100)</f>
        <v/>
      </c>
      <c r="D72" s="19" t="n">
        <v>7708</v>
      </c>
      <c r="E72" s="18" t="n">
        <v>547.2341499</v>
      </c>
      <c r="F72" s="20" t="n">
        <v>8.31643944</v>
      </c>
      <c r="G72" s="18" t="n">
        <v>551.24967265</v>
      </c>
      <c r="H72" s="20" t="n">
        <v>6.45844192</v>
      </c>
      <c r="I72" s="18" t="n">
        <v>531.23108576</v>
      </c>
      <c r="J72" s="20" t="n">
        <v>6.91268495</v>
      </c>
      <c r="K72" s="18" t="s">
        <v>404</v>
      </c>
      <c r="L72" s="20" t="s">
        <v>404</v>
      </c>
      <c r="M72" s="18" t="s">
        <v>404</v>
      </c>
      <c r="N72" s="20" t="s">
        <v>404</v>
      </c>
      <c r="O72" s="18" t="s">
        <v>404</v>
      </c>
      <c r="P72" s="20" t="s">
        <v>404</v>
      </c>
      <c r="Q72" s="18" t="s">
        <v>404</v>
      </c>
      <c r="R72" s="20" t="s">
        <v>404</v>
      </c>
      <c r="S72" s="18" t="n">
        <v>554.99844081</v>
      </c>
      <c r="T72" s="20" t="n">
        <v>25.40667162</v>
      </c>
    </row>
    <row r="73" spans="1:20">
      <c r="A73" s="15" t="s">
        <v>470</v>
      </c>
      <c r="B73" s="17" t="n">
        <v>8249</v>
      </c>
      <c r="C73" s="18">
        <f>(0.0/B73*100)</f>
        <v/>
      </c>
      <c r="D73" s="19" t="n">
        <v>8249</v>
      </c>
      <c r="E73" s="18" t="n">
        <v>419.09730226</v>
      </c>
      <c r="F73" s="20" t="n">
        <v>14.05328764</v>
      </c>
      <c r="G73" s="18" t="n">
        <v>409.47989475</v>
      </c>
      <c r="H73" s="20" t="n">
        <v>6.28613558</v>
      </c>
      <c r="I73" s="18" t="n">
        <v>417.26164049</v>
      </c>
      <c r="J73" s="20" t="n">
        <v>3.95257685</v>
      </c>
      <c r="K73" s="18" t="s">
        <v>404</v>
      </c>
      <c r="L73" s="20" t="s">
        <v>404</v>
      </c>
      <c r="M73" s="18" t="s">
        <v>404</v>
      </c>
      <c r="N73" s="20" t="s">
        <v>404</v>
      </c>
      <c r="O73" s="18" t="s">
        <v>404</v>
      </c>
      <c r="P73" s="20" t="s">
        <v>404</v>
      </c>
      <c r="Q73" s="18" t="s">
        <v>404</v>
      </c>
      <c r="R73" s="20" t="s">
        <v>404</v>
      </c>
      <c r="S73" s="18" t="n">
        <v>407.11363038</v>
      </c>
      <c r="T73" s="20" t="n">
        <v>14.76864037</v>
      </c>
    </row>
    <row r="74" spans="1:20">
      <c r="A74" s="15" t="s">
        <v>471</v>
      </c>
      <c r="B74" s="17" t="n">
        <v>4692</v>
      </c>
      <c r="C74" s="18">
        <f>(484.0/B74*100)</f>
        <v/>
      </c>
      <c r="D74" s="19" t="n">
        <v>4208</v>
      </c>
      <c r="E74" s="18" t="n">
        <v>390.18075718</v>
      </c>
      <c r="F74" s="20" t="n">
        <v>2.18695109</v>
      </c>
      <c r="G74" s="18" t="n">
        <v>417.19010563</v>
      </c>
      <c r="H74" s="20" t="n">
        <v>1.97344676</v>
      </c>
      <c r="I74" s="18" t="n">
        <v>449.86569459</v>
      </c>
      <c r="J74" s="20" t="n">
        <v>2.87667682</v>
      </c>
      <c r="K74" s="18" t="s">
        <v>404</v>
      </c>
      <c r="L74" s="20" t="s">
        <v>404</v>
      </c>
      <c r="M74" s="18" t="s">
        <v>404</v>
      </c>
      <c r="N74" s="20" t="s">
        <v>404</v>
      </c>
      <c r="O74" s="18" t="s">
        <v>404</v>
      </c>
      <c r="P74" s="20" t="s">
        <v>404</v>
      </c>
      <c r="Q74" s="18" t="s">
        <v>404</v>
      </c>
      <c r="R74" s="20" t="s">
        <v>404</v>
      </c>
      <c r="S74" s="18" t="n">
        <v>529.61169827</v>
      </c>
      <c r="T74" s="20" t="n">
        <v>7.49438468</v>
      </c>
    </row>
    <row r="75" spans="1:20">
      <c r="A75" s="15" t="s">
        <v>472</v>
      </c>
      <c r="B75" s="17" t="n">
        <v>5375</v>
      </c>
      <c r="C75" s="18">
        <f>(483.0/B75*100)</f>
        <v/>
      </c>
      <c r="D75" s="19" t="n">
        <v>4892</v>
      </c>
      <c r="E75" s="18" t="n">
        <v>373.11223381</v>
      </c>
      <c r="F75" s="20" t="n">
        <v>4.77421841</v>
      </c>
      <c r="G75" s="18" t="n">
        <v>356.20502866</v>
      </c>
      <c r="H75" s="20" t="n">
        <v>7.4512032</v>
      </c>
      <c r="I75" s="18" t="n">
        <v>339.7992774</v>
      </c>
      <c r="J75" s="20" t="n">
        <v>14.80493994</v>
      </c>
      <c r="K75" s="18" t="s">
        <v>404</v>
      </c>
      <c r="L75" s="20" t="s">
        <v>404</v>
      </c>
      <c r="M75" s="18" t="s">
        <v>404</v>
      </c>
      <c r="N75" s="20" t="s">
        <v>404</v>
      </c>
      <c r="O75" s="18" t="s">
        <v>404</v>
      </c>
      <c r="P75" s="20" t="s">
        <v>404</v>
      </c>
      <c r="Q75" s="18" t="s">
        <v>404</v>
      </c>
      <c r="R75" s="20" t="s">
        <v>404</v>
      </c>
      <c r="S75" s="18" t="n">
        <v>351.95775472</v>
      </c>
      <c r="T75" s="20" t="n">
        <v>23.67261002</v>
      </c>
    </row>
    <row r="76" spans="1:20">
      <c r="A76" s="15" t="s">
        <v>473</v>
      </c>
      <c r="B76" s="17" t="n">
        <v>14167</v>
      </c>
      <c r="C76" s="18">
        <f>(1400.0/B76*100)</f>
        <v/>
      </c>
      <c r="D76" s="19" t="n">
        <v>12767</v>
      </c>
      <c r="E76" s="18" t="n">
        <v>439.28255799</v>
      </c>
      <c r="F76" s="20" t="n">
        <v>6.11021154</v>
      </c>
      <c r="G76" s="18" t="n">
        <v>421.78921756</v>
      </c>
      <c r="H76" s="20" t="n">
        <v>5.90869763</v>
      </c>
      <c r="I76" s="18" t="n">
        <v>425.5897793</v>
      </c>
      <c r="J76" s="20" t="n">
        <v>5.91193211</v>
      </c>
      <c r="K76" s="18" t="s">
        <v>404</v>
      </c>
      <c r="L76" s="20" t="s">
        <v>404</v>
      </c>
      <c r="M76" s="18" t="s">
        <v>404</v>
      </c>
      <c r="N76" s="20" t="s">
        <v>404</v>
      </c>
      <c r="O76" s="18" t="s">
        <v>404</v>
      </c>
      <c r="P76" s="20" t="s">
        <v>404</v>
      </c>
      <c r="Q76" s="18" t="s">
        <v>404</v>
      </c>
      <c r="R76" s="20" t="s">
        <v>404</v>
      </c>
      <c r="S76" s="18" t="n">
        <v>424.96161559</v>
      </c>
      <c r="T76" s="20" t="n">
        <v>8.290232809999999</v>
      </c>
    </row>
    <row r="77" spans="1:20">
      <c r="A77" s="15" t="s">
        <v>474</v>
      </c>
      <c r="B77" s="17" t="n">
        <v>6062</v>
      </c>
      <c r="C77" s="18">
        <f>(0.0/B77*100)</f>
        <v/>
      </c>
      <c r="D77" s="19" t="n">
        <v>6062</v>
      </c>
      <c r="E77" s="18" t="n">
        <v>407.06598168</v>
      </c>
      <c r="F77" s="20" t="n">
        <v>2.79242145</v>
      </c>
      <c r="G77" s="18" t="n">
        <v>417.14887172</v>
      </c>
      <c r="H77" s="20" t="n">
        <v>23.97832728</v>
      </c>
      <c r="I77" s="18" t="n">
        <v>468.96890308</v>
      </c>
      <c r="J77" s="20" t="n">
        <v>9.177627790000001</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476.02726872</v>
      </c>
      <c r="F78" s="20" t="n">
        <v>8.99767583</v>
      </c>
      <c r="G78" s="18" t="n">
        <v>481.1062978</v>
      </c>
      <c r="H78" s="20" t="n">
        <v>8.38350312</v>
      </c>
      <c r="I78" s="18" t="n">
        <v>503.599532</v>
      </c>
      <c r="J78" s="20" t="n">
        <v>5.6022382</v>
      </c>
      <c r="K78" s="18" t="s">
        <v>404</v>
      </c>
      <c r="L78" s="20" t="s">
        <v>404</v>
      </c>
      <c r="M78" s="18" t="s">
        <v>404</v>
      </c>
      <c r="N78" s="20" t="s">
        <v>404</v>
      </c>
      <c r="O78" s="18" t="s">
        <v>404</v>
      </c>
      <c r="P78" s="20" t="s">
        <v>404</v>
      </c>
      <c r="Q78" s="18" t="s">
        <v>404</v>
      </c>
      <c r="R78" s="20" t="s">
        <v>404</v>
      </c>
      <c r="S78" s="18" t="n">
        <v>513.85569384</v>
      </c>
      <c r="T78" s="20" t="n">
        <v>21.19873919</v>
      </c>
    </row>
    <row customHeight="1" ht="25" r="79" spans="1:20">
      <c r="A79" s="15" t="s">
        <v>476</v>
      </c>
      <c r="B79" s="17" t="n">
        <v>1657</v>
      </c>
      <c r="C79" s="18">
        <f>(21.0/B79*100)</f>
        <v/>
      </c>
      <c r="D79" s="19" t="n">
        <v>1636</v>
      </c>
      <c r="E79" s="18" t="n">
        <v>443.55318949</v>
      </c>
      <c r="F79" s="20" t="n">
        <v>14.9455121</v>
      </c>
      <c r="G79" s="18" t="n">
        <v>441.70091566</v>
      </c>
      <c r="H79" s="20" t="n">
        <v>13.43982164</v>
      </c>
      <c r="I79" s="18" t="n">
        <v>470.75024657</v>
      </c>
      <c r="J79" s="20" t="n">
        <v>10.27124185</v>
      </c>
      <c r="K79" s="18" t="s">
        <v>404</v>
      </c>
      <c r="L79" s="20" t="s">
        <v>404</v>
      </c>
      <c r="M79" s="18" t="s">
        <v>404</v>
      </c>
      <c r="N79" s="20" t="s">
        <v>404</v>
      </c>
      <c r="O79" s="18" t="s">
        <v>404</v>
      </c>
      <c r="P79" s="20" t="s">
        <v>404</v>
      </c>
      <c r="Q79" s="18" t="s">
        <v>404</v>
      </c>
      <c r="R79" s="20" t="s">
        <v>404</v>
      </c>
      <c r="S79" s="18" t="n">
        <v>555.83572286</v>
      </c>
      <c r="T79" s="20" t="n">
        <v>17.33864712</v>
      </c>
    </row>
    <row r="80" spans="1:20">
      <c r="A80" s="15" t="s">
        <v>477</v>
      </c>
      <c r="B80" s="17" t="n">
        <v>7841</v>
      </c>
      <c r="C80" s="18">
        <f>(0.0/B80*100)</f>
        <v/>
      </c>
      <c r="D80" s="19" t="n">
        <v>7841</v>
      </c>
      <c r="E80" s="18" t="n">
        <v>459.0613085</v>
      </c>
      <c r="F80" s="20" t="n">
        <v>5.9583871</v>
      </c>
      <c r="G80" s="18" t="n">
        <v>448.1648059</v>
      </c>
      <c r="H80" s="20" t="n">
        <v>9.03826495</v>
      </c>
      <c r="I80" s="18" t="n">
        <v>470.99494608</v>
      </c>
      <c r="J80" s="20" t="n">
        <v>10.04070929</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454.48320691</v>
      </c>
      <c r="F81" s="20" t="n">
        <v>8.506771799999999</v>
      </c>
      <c r="G81" s="18" t="n">
        <v>438.06028694</v>
      </c>
      <c r="H81" s="20" t="n">
        <v>5.73826184</v>
      </c>
      <c r="I81" s="18" t="n">
        <v>447.51280993</v>
      </c>
      <c r="J81" s="20" t="n">
        <v>5.22639654</v>
      </c>
      <c r="K81" s="18" t="s">
        <v>404</v>
      </c>
      <c r="L81" s="20" t="s">
        <v>404</v>
      </c>
      <c r="M81" s="18" t="s">
        <v>404</v>
      </c>
      <c r="N81" s="20" t="s">
        <v>404</v>
      </c>
      <c r="O81" s="18" t="s">
        <v>404</v>
      </c>
      <c r="P81" s="20" t="s">
        <v>404</v>
      </c>
      <c r="Q81" s="18" t="s">
        <v>404</v>
      </c>
      <c r="R81" s="20" t="s">
        <v>404</v>
      </c>
      <c r="S81" s="18" t="n">
        <v>482.10680817</v>
      </c>
      <c r="T81" s="20" t="n">
        <v>50.42343022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612</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493.03212649</v>
      </c>
      <c r="F7" s="20" t="n">
        <v>5.5477826</v>
      </c>
      <c r="G7" s="18" t="n">
        <v>499.95989454</v>
      </c>
      <c r="H7" s="20" t="n">
        <v>2.74270871</v>
      </c>
      <c r="I7" s="18" t="n">
        <v>486.20980039</v>
      </c>
      <c r="J7" s="20" t="n">
        <v>3.48862887</v>
      </c>
      <c r="K7" s="18" t="s">
        <v>404</v>
      </c>
      <c r="L7" s="20" t="s">
        <v>404</v>
      </c>
      <c r="M7" s="18" t="s">
        <v>404</v>
      </c>
      <c r="N7" s="20" t="s">
        <v>404</v>
      </c>
      <c r="O7" s="18" t="s">
        <v>404</v>
      </c>
      <c r="P7" s="20" t="s">
        <v>404</v>
      </c>
      <c r="Q7" s="18" t="s">
        <v>404</v>
      </c>
      <c r="R7" s="20" t="s">
        <v>404</v>
      </c>
      <c r="S7" s="18" t="n">
        <v>484.50255764</v>
      </c>
      <c r="T7" s="20" t="n">
        <v>8.47719704</v>
      </c>
    </row>
    <row r="8" spans="1:20">
      <c r="A8" s="15" t="s">
        <v>405</v>
      </c>
      <c r="B8" s="17" t="n">
        <v>7007</v>
      </c>
      <c r="C8" s="18">
        <f>(0.0/B8*100)</f>
        <v/>
      </c>
      <c r="D8" s="19" t="n">
        <v>7007</v>
      </c>
      <c r="E8" s="18" t="n">
        <v>490.51776321</v>
      </c>
      <c r="F8" s="20" t="n">
        <v>7.57675278</v>
      </c>
      <c r="G8" s="18" t="n">
        <v>510.13757669</v>
      </c>
      <c r="H8" s="20" t="n">
        <v>7.173534</v>
      </c>
      <c r="I8" s="18" t="n">
        <v>494.06737772</v>
      </c>
      <c r="J8" s="20" t="n">
        <v>6.99468252</v>
      </c>
      <c r="K8" s="18" t="s">
        <v>404</v>
      </c>
      <c r="L8" s="20" t="s">
        <v>404</v>
      </c>
      <c r="M8" s="18" t="s">
        <v>404</v>
      </c>
      <c r="N8" s="20" t="s">
        <v>404</v>
      </c>
      <c r="O8" s="18" t="s">
        <v>404</v>
      </c>
      <c r="P8" s="20" t="s">
        <v>404</v>
      </c>
      <c r="Q8" s="18" t="s">
        <v>404</v>
      </c>
      <c r="R8" s="20" t="s">
        <v>404</v>
      </c>
      <c r="S8" s="18" t="n">
        <v>461.56576998</v>
      </c>
      <c r="T8" s="20" t="n">
        <v>14.61973256</v>
      </c>
    </row>
    <row r="9" spans="1:20">
      <c r="A9" s="15" t="s">
        <v>406</v>
      </c>
      <c r="B9" s="17" t="n">
        <v>9651</v>
      </c>
      <c r="C9" s="18">
        <f>(200.0/B9*100)</f>
        <v/>
      </c>
      <c r="D9" s="19" t="n">
        <v>9451</v>
      </c>
      <c r="E9" s="18" t="n">
        <v>524.0713391199999</v>
      </c>
      <c r="F9" s="20" t="n">
        <v>7.07824919</v>
      </c>
      <c r="G9" s="18" t="n">
        <v>506.93858461</v>
      </c>
      <c r="H9" s="20" t="n">
        <v>3.92848894</v>
      </c>
      <c r="I9" s="18" t="n">
        <v>493.06634155</v>
      </c>
      <c r="J9" s="20" t="n">
        <v>9.7182417</v>
      </c>
      <c r="K9" s="18" t="s">
        <v>404</v>
      </c>
      <c r="L9" s="20" t="s">
        <v>404</v>
      </c>
      <c r="M9" s="18" t="s">
        <v>404</v>
      </c>
      <c r="N9" s="20" t="s">
        <v>404</v>
      </c>
      <c r="O9" s="18" t="s">
        <v>404</v>
      </c>
      <c r="P9" s="20" t="s">
        <v>404</v>
      </c>
      <c r="Q9" s="18" t="s">
        <v>404</v>
      </c>
      <c r="R9" s="20" t="s">
        <v>404</v>
      </c>
      <c r="S9" s="18" t="n">
        <v>489.20454067</v>
      </c>
      <c r="T9" s="20" t="n">
        <v>13.66551233</v>
      </c>
    </row>
    <row r="10" spans="1:20">
      <c r="A10" s="15" t="s">
        <v>407</v>
      </c>
      <c r="B10" s="17" t="n">
        <v>20058</v>
      </c>
      <c r="C10" s="18">
        <f>(2893.0/B10*100)</f>
        <v/>
      </c>
      <c r="D10" s="19" t="n">
        <v>17165</v>
      </c>
      <c r="E10" s="18" t="n">
        <v>506.09671142</v>
      </c>
      <c r="F10" s="20" t="n">
        <v>5.16392578</v>
      </c>
      <c r="G10" s="18" t="n">
        <v>517.43706779</v>
      </c>
      <c r="H10" s="20" t="n">
        <v>3.32946144</v>
      </c>
      <c r="I10" s="18" t="n">
        <v>516.80239852</v>
      </c>
      <c r="J10" s="20" t="n">
        <v>5.03174279</v>
      </c>
      <c r="K10" s="18" t="s">
        <v>404</v>
      </c>
      <c r="L10" s="20" t="s">
        <v>404</v>
      </c>
      <c r="M10" s="18" t="s">
        <v>404</v>
      </c>
      <c r="N10" s="20" t="s">
        <v>404</v>
      </c>
      <c r="O10" s="18" t="s">
        <v>404</v>
      </c>
      <c r="P10" s="20" t="s">
        <v>404</v>
      </c>
      <c r="Q10" s="18" t="s">
        <v>404</v>
      </c>
      <c r="R10" s="20" t="s">
        <v>404</v>
      </c>
      <c r="S10" s="18" t="n">
        <v>556.20447996</v>
      </c>
      <c r="T10" s="20" t="n">
        <v>15.5030644</v>
      </c>
    </row>
    <row r="11" spans="1:20">
      <c r="A11" s="15" t="s">
        <v>408</v>
      </c>
      <c r="B11" s="17" t="n">
        <v>7053</v>
      </c>
      <c r="C11" s="18">
        <f>(137.0/B11*100)</f>
        <v/>
      </c>
      <c r="D11" s="19" t="n">
        <v>6916</v>
      </c>
      <c r="E11" s="18" t="n">
        <v>429.47798957</v>
      </c>
      <c r="F11" s="20" t="n">
        <v>4.65996486</v>
      </c>
      <c r="G11" s="18" t="n">
        <v>421.32868875</v>
      </c>
      <c r="H11" s="20" t="n">
        <v>4.87716631</v>
      </c>
      <c r="I11" s="18" t="n">
        <v>413.20821996</v>
      </c>
      <c r="J11" s="20" t="n">
        <v>8.6569992</v>
      </c>
      <c r="K11" s="18" t="s">
        <v>404</v>
      </c>
      <c r="L11" s="20" t="s">
        <v>404</v>
      </c>
      <c r="M11" s="18" t="s">
        <v>404</v>
      </c>
      <c r="N11" s="20" t="s">
        <v>404</v>
      </c>
      <c r="O11" s="18" t="s">
        <v>404</v>
      </c>
      <c r="P11" s="20" t="s">
        <v>404</v>
      </c>
      <c r="Q11" s="18" t="s">
        <v>404</v>
      </c>
      <c r="R11" s="20" t="s">
        <v>404</v>
      </c>
      <c r="S11" s="18" t="n">
        <v>395.32031122</v>
      </c>
      <c r="T11" s="20" t="n">
        <v>6.89193748</v>
      </c>
    </row>
    <row r="12" spans="1:20">
      <c r="A12" s="15" t="s">
        <v>409</v>
      </c>
      <c r="B12" s="17" t="n">
        <v>6894</v>
      </c>
      <c r="C12" s="18">
        <f>(106.0/B12*100)</f>
        <v/>
      </c>
      <c r="D12" s="19" t="n">
        <v>6788</v>
      </c>
      <c r="E12" s="18" t="n">
        <v>497.10690068</v>
      </c>
      <c r="F12" s="20" t="n">
        <v>4.75016461</v>
      </c>
      <c r="G12" s="18" t="n">
        <v>501.14380862</v>
      </c>
      <c r="H12" s="20" t="n">
        <v>5.28137187</v>
      </c>
      <c r="I12" s="18" t="n">
        <v>481.24371208</v>
      </c>
      <c r="J12" s="20" t="n">
        <v>6.62716136</v>
      </c>
      <c r="K12" s="18" t="s">
        <v>404</v>
      </c>
      <c r="L12" s="20" t="s">
        <v>404</v>
      </c>
      <c r="M12" s="18" t="s">
        <v>404</v>
      </c>
      <c r="N12" s="20" t="s">
        <v>404</v>
      </c>
      <c r="O12" s="18" t="s">
        <v>404</v>
      </c>
      <c r="P12" s="20" t="s">
        <v>404</v>
      </c>
      <c r="Q12" s="18" t="s">
        <v>404</v>
      </c>
      <c r="R12" s="20" t="s">
        <v>404</v>
      </c>
      <c r="S12" s="18" t="n">
        <v>477.97080218</v>
      </c>
      <c r="T12" s="20" t="n">
        <v>16.40824048</v>
      </c>
    </row>
    <row r="13" spans="1:20">
      <c r="A13" s="15" t="s">
        <v>410</v>
      </c>
      <c r="B13" s="17" t="n">
        <v>7161</v>
      </c>
      <c r="C13" s="18">
        <f>(1175.0/B13*100)</f>
        <v/>
      </c>
      <c r="D13" s="19" t="n">
        <v>5986</v>
      </c>
      <c r="E13" s="18" t="n">
        <v>507.03980834</v>
      </c>
      <c r="F13" s="20" t="n">
        <v>3.74819487</v>
      </c>
      <c r="G13" s="18" t="n">
        <v>512.1935946999999</v>
      </c>
      <c r="H13" s="20" t="n">
        <v>3.01990229</v>
      </c>
      <c r="I13" s="18" t="n">
        <v>515.79006644</v>
      </c>
      <c r="J13" s="20" t="n">
        <v>7.72788019</v>
      </c>
      <c r="K13" s="18" t="s">
        <v>404</v>
      </c>
      <c r="L13" s="20" t="s">
        <v>404</v>
      </c>
      <c r="M13" s="18" t="s">
        <v>404</v>
      </c>
      <c r="N13" s="20" t="s">
        <v>404</v>
      </c>
      <c r="O13" s="18" t="s">
        <v>404</v>
      </c>
      <c r="P13" s="20" t="s">
        <v>404</v>
      </c>
      <c r="Q13" s="18" t="s">
        <v>404</v>
      </c>
      <c r="R13" s="20" t="s">
        <v>404</v>
      </c>
      <c r="S13" s="18" t="n">
        <v>504.19026429</v>
      </c>
      <c r="T13" s="20" t="n">
        <v>7.07082241</v>
      </c>
    </row>
    <row r="14" spans="1:20">
      <c r="A14" s="15" t="s">
        <v>411</v>
      </c>
      <c r="B14" s="17" t="n">
        <v>5587</v>
      </c>
      <c r="C14" s="18">
        <f>(0.0/B14*100)</f>
        <v/>
      </c>
      <c r="D14" s="19" t="n">
        <v>5587</v>
      </c>
      <c r="E14" s="18" t="n">
        <v>522.0132095500001</v>
      </c>
      <c r="F14" s="20" t="n">
        <v>6.60080381</v>
      </c>
      <c r="G14" s="18" t="n">
        <v>520.45267528</v>
      </c>
      <c r="H14" s="20" t="n">
        <v>3.13509346</v>
      </c>
      <c r="I14" s="18" t="n">
        <v>516.14909897</v>
      </c>
      <c r="J14" s="20" t="n">
        <v>3.4978141</v>
      </c>
      <c r="K14" s="18" t="s">
        <v>404</v>
      </c>
      <c r="L14" s="20" t="s">
        <v>404</v>
      </c>
      <c r="M14" s="18" t="s">
        <v>404</v>
      </c>
      <c r="N14" s="20" t="s">
        <v>404</v>
      </c>
      <c r="O14" s="18" t="s">
        <v>404</v>
      </c>
      <c r="P14" s="20" t="s">
        <v>404</v>
      </c>
      <c r="Q14" s="18" t="s">
        <v>404</v>
      </c>
      <c r="R14" s="20" t="s">
        <v>404</v>
      </c>
      <c r="S14" s="18" t="n">
        <v>524.9156756899999</v>
      </c>
      <c r="T14" s="20" t="n">
        <v>9.59567288</v>
      </c>
    </row>
    <row r="15" spans="1:20">
      <c r="A15" s="15" t="s">
        <v>412</v>
      </c>
      <c r="B15" s="17" t="n">
        <v>5882</v>
      </c>
      <c r="C15" s="18">
        <f>(0.0/B15*100)</f>
        <v/>
      </c>
      <c r="D15" s="19" t="n">
        <v>5882</v>
      </c>
      <c r="E15" s="18" t="n">
        <v>503.39235276</v>
      </c>
      <c r="F15" s="20" t="n">
        <v>3.03365177</v>
      </c>
      <c r="G15" s="18" t="n">
        <v>518.45623041</v>
      </c>
      <c r="H15" s="20" t="n">
        <v>3.54051709</v>
      </c>
      <c r="I15" s="18" t="n">
        <v>531.5624917</v>
      </c>
      <c r="J15" s="20" t="n">
        <v>12.45908064</v>
      </c>
      <c r="K15" s="18" t="s">
        <v>404</v>
      </c>
      <c r="L15" s="20" t="s">
        <v>404</v>
      </c>
      <c r="M15" s="18" t="s">
        <v>404</v>
      </c>
      <c r="N15" s="20" t="s">
        <v>404</v>
      </c>
      <c r="O15" s="18" t="s">
        <v>404</v>
      </c>
      <c r="P15" s="20" t="s">
        <v>404</v>
      </c>
      <c r="Q15" s="18" t="s">
        <v>404</v>
      </c>
      <c r="R15" s="20" t="s">
        <v>404</v>
      </c>
      <c r="S15" s="18" t="n">
        <v>523.61644856</v>
      </c>
      <c r="T15" s="20" t="n">
        <v>18.8547467</v>
      </c>
    </row>
    <row r="16" spans="1:20">
      <c r="A16" s="15" t="s">
        <v>413</v>
      </c>
      <c r="B16" s="17" t="n">
        <v>6108</v>
      </c>
      <c r="C16" s="18">
        <f>(390.0/B16*100)</f>
        <v/>
      </c>
      <c r="D16" s="19" t="n">
        <v>5718</v>
      </c>
      <c r="E16" s="18" t="n">
        <v>482.14118727</v>
      </c>
      <c r="F16" s="20" t="n">
        <v>7.04974895</v>
      </c>
      <c r="G16" s="18" t="n">
        <v>501.71876683</v>
      </c>
      <c r="H16" s="20" t="n">
        <v>4.60839021</v>
      </c>
      <c r="I16" s="18" t="n">
        <v>502.9640694</v>
      </c>
      <c r="J16" s="20" t="n">
        <v>9.876594839999999</v>
      </c>
      <c r="K16" s="18" t="s">
        <v>404</v>
      </c>
      <c r="L16" s="20" t="s">
        <v>404</v>
      </c>
      <c r="M16" s="18" t="s">
        <v>404</v>
      </c>
      <c r="N16" s="20" t="s">
        <v>404</v>
      </c>
      <c r="O16" s="18" t="s">
        <v>404</v>
      </c>
      <c r="P16" s="20" t="s">
        <v>404</v>
      </c>
      <c r="Q16" s="18" t="s">
        <v>404</v>
      </c>
      <c r="R16" s="20" t="s">
        <v>404</v>
      </c>
      <c r="S16" s="18" t="n">
        <v>472.03032178</v>
      </c>
      <c r="T16" s="20" t="n">
        <v>27.53491425</v>
      </c>
    </row>
    <row r="17" spans="1:20">
      <c r="A17" s="15" t="s">
        <v>414</v>
      </c>
      <c r="B17" s="17" t="n">
        <v>6504</v>
      </c>
      <c r="C17" s="18">
        <f>(1325.0/B17*100)</f>
        <v/>
      </c>
      <c r="D17" s="19" t="n">
        <v>5179</v>
      </c>
      <c r="E17" s="18" t="n">
        <v>490.2111155</v>
      </c>
      <c r="F17" s="20" t="n">
        <v>11.08473166</v>
      </c>
      <c r="G17" s="18" t="n">
        <v>510.87790782</v>
      </c>
      <c r="H17" s="20" t="n">
        <v>6.94199239</v>
      </c>
      <c r="I17" s="18" t="n">
        <v>505.62375073</v>
      </c>
      <c r="J17" s="20" t="n">
        <v>5.66044158</v>
      </c>
      <c r="K17" s="18" t="s">
        <v>404</v>
      </c>
      <c r="L17" s="20" t="s">
        <v>404</v>
      </c>
      <c r="M17" s="18" t="s">
        <v>404</v>
      </c>
      <c r="N17" s="20" t="s">
        <v>404</v>
      </c>
      <c r="O17" s="18" t="s">
        <v>404</v>
      </c>
      <c r="P17" s="20" t="s">
        <v>404</v>
      </c>
      <c r="Q17" s="18" t="s">
        <v>404</v>
      </c>
      <c r="R17" s="20" t="s">
        <v>404</v>
      </c>
      <c r="S17" s="18" t="n">
        <v>522.26981768</v>
      </c>
      <c r="T17" s="20" t="n">
        <v>25.09875478</v>
      </c>
    </row>
    <row r="18" spans="1:20">
      <c r="A18" s="15" t="s">
        <v>415</v>
      </c>
      <c r="B18" s="17" t="n">
        <v>5532</v>
      </c>
      <c r="C18" s="18">
        <f>(0.0/B18*100)</f>
        <v/>
      </c>
      <c r="D18" s="19" t="n">
        <v>5532</v>
      </c>
      <c r="E18" s="18" t="n">
        <v>456.17541479</v>
      </c>
      <c r="F18" s="20" t="n">
        <v>5.8161503</v>
      </c>
      <c r="G18" s="18" t="n">
        <v>460.40901102</v>
      </c>
      <c r="H18" s="20" t="n">
        <v>7.59803226</v>
      </c>
      <c r="I18" s="18" t="n">
        <v>439.29418571</v>
      </c>
      <c r="J18" s="20" t="n">
        <v>8.402614939999999</v>
      </c>
      <c r="K18" s="18" t="s">
        <v>404</v>
      </c>
      <c r="L18" s="20" t="s">
        <v>404</v>
      </c>
      <c r="M18" s="18" t="s">
        <v>404</v>
      </c>
      <c r="N18" s="20" t="s">
        <v>404</v>
      </c>
      <c r="O18" s="18" t="s">
        <v>404</v>
      </c>
      <c r="P18" s="20" t="s">
        <v>404</v>
      </c>
      <c r="Q18" s="18" t="s">
        <v>404</v>
      </c>
      <c r="R18" s="20" t="s">
        <v>404</v>
      </c>
      <c r="S18" s="18" t="n">
        <v>382.99700642</v>
      </c>
      <c r="T18" s="20" t="n">
        <v>30.13689475</v>
      </c>
    </row>
    <row r="19" spans="1:20">
      <c r="A19" s="15" t="s">
        <v>416</v>
      </c>
      <c r="B19" s="17" t="n">
        <v>5658</v>
      </c>
      <c r="C19" s="18">
        <f>(327.0/B19*100)</f>
        <v/>
      </c>
      <c r="D19" s="19" t="n">
        <v>5331</v>
      </c>
      <c r="E19" s="18" t="n">
        <v>453.12915955</v>
      </c>
      <c r="F19" s="20" t="n">
        <v>15.83738479</v>
      </c>
      <c r="G19" s="18" t="n">
        <v>475.8720467</v>
      </c>
      <c r="H19" s="20" t="n">
        <v>6.72225867</v>
      </c>
      <c r="I19" s="18" t="n">
        <v>484.56275703</v>
      </c>
      <c r="J19" s="20" t="n">
        <v>5.70111376</v>
      </c>
      <c r="K19" s="18" t="s">
        <v>404</v>
      </c>
      <c r="L19" s="20" t="s">
        <v>404</v>
      </c>
      <c r="M19" s="18" t="s">
        <v>404</v>
      </c>
      <c r="N19" s="20" t="s">
        <v>404</v>
      </c>
      <c r="O19" s="18" t="s">
        <v>404</v>
      </c>
      <c r="P19" s="20" t="s">
        <v>404</v>
      </c>
      <c r="Q19" s="18" t="s">
        <v>404</v>
      </c>
      <c r="R19" s="20" t="s">
        <v>404</v>
      </c>
      <c r="S19" s="18" t="n">
        <v>475.45932268</v>
      </c>
      <c r="T19" s="20" t="n">
        <v>29.22216913</v>
      </c>
    </row>
    <row r="20" spans="1:20">
      <c r="A20" s="15" t="s">
        <v>417</v>
      </c>
      <c r="B20" s="17" t="n">
        <v>3371</v>
      </c>
      <c r="C20" s="18">
        <f>(24.0/B20*100)</f>
        <v/>
      </c>
      <c r="D20" s="19" t="n">
        <v>3347</v>
      </c>
      <c r="E20" s="18" t="n">
        <v>487.02382376</v>
      </c>
      <c r="F20" s="20" t="n">
        <v>2.37638549</v>
      </c>
      <c r="G20" s="18" t="n">
        <v>488.80231751</v>
      </c>
      <c r="H20" s="20" t="n">
        <v>3.89574394</v>
      </c>
      <c r="I20" s="18" t="n">
        <v>516.72627893</v>
      </c>
      <c r="J20" s="20" t="n">
        <v>9.69262309</v>
      </c>
      <c r="K20" s="18" t="s">
        <v>404</v>
      </c>
      <c r="L20" s="20" t="s">
        <v>404</v>
      </c>
      <c r="M20" s="18" t="s">
        <v>404</v>
      </c>
      <c r="N20" s="20" t="s">
        <v>404</v>
      </c>
      <c r="O20" s="18" t="s">
        <v>404</v>
      </c>
      <c r="P20" s="20" t="s">
        <v>404</v>
      </c>
      <c r="Q20" s="18" t="s">
        <v>404</v>
      </c>
      <c r="R20" s="20" t="s">
        <v>404</v>
      </c>
      <c r="S20" s="18" t="n">
        <v>475.49095503</v>
      </c>
      <c r="T20" s="20" t="n">
        <v>9.488959100000001</v>
      </c>
    </row>
    <row r="21" spans="1:20">
      <c r="A21" s="15" t="s">
        <v>418</v>
      </c>
      <c r="B21" s="17" t="n">
        <v>5741</v>
      </c>
      <c r="C21" s="18">
        <f>(0.0/B21*100)</f>
        <v/>
      </c>
      <c r="D21" s="19" t="n">
        <v>5741</v>
      </c>
      <c r="E21" s="18" t="n">
        <v>514.66993398</v>
      </c>
      <c r="F21" s="20" t="n">
        <v>3.65504931</v>
      </c>
      <c r="G21" s="18" t="n">
        <v>503.34425691</v>
      </c>
      <c r="H21" s="20" t="n">
        <v>3.31863042</v>
      </c>
      <c r="I21" s="18" t="n">
        <v>489.37042332</v>
      </c>
      <c r="J21" s="20" t="n">
        <v>6.3171427</v>
      </c>
      <c r="K21" s="18" t="s">
        <v>404</v>
      </c>
      <c r="L21" s="20" t="s">
        <v>404</v>
      </c>
      <c r="M21" s="18" t="s">
        <v>404</v>
      </c>
      <c r="N21" s="20" t="s">
        <v>404</v>
      </c>
      <c r="O21" s="18" t="s">
        <v>404</v>
      </c>
      <c r="P21" s="20" t="s">
        <v>404</v>
      </c>
      <c r="Q21" s="18" t="s">
        <v>404</v>
      </c>
      <c r="R21" s="20" t="s">
        <v>404</v>
      </c>
      <c r="S21" s="18" t="n">
        <v>496.29587495</v>
      </c>
      <c r="T21" s="20" t="n">
        <v>7.78315224</v>
      </c>
    </row>
    <row r="22" spans="1:20">
      <c r="A22" s="15" t="s">
        <v>419</v>
      </c>
      <c r="B22" s="17" t="n">
        <v>6598</v>
      </c>
      <c r="C22" s="18">
        <f>(0.0/B22*100)</f>
        <v/>
      </c>
      <c r="D22" s="19" t="n">
        <v>6598</v>
      </c>
      <c r="E22" s="18" t="n">
        <v>481.13894767</v>
      </c>
      <c r="F22" s="20" t="n">
        <v>17.2183101</v>
      </c>
      <c r="G22" s="18" t="n">
        <v>471.194224</v>
      </c>
      <c r="H22" s="20" t="n">
        <v>6.81572502</v>
      </c>
      <c r="I22" s="18" t="n">
        <v>463.16554012</v>
      </c>
      <c r="J22" s="20" t="n">
        <v>6.61792989</v>
      </c>
      <c r="K22" s="18" t="s">
        <v>404</v>
      </c>
      <c r="L22" s="20" t="s">
        <v>404</v>
      </c>
      <c r="M22" s="18" t="s">
        <v>404</v>
      </c>
      <c r="N22" s="20" t="s">
        <v>404</v>
      </c>
      <c r="O22" s="18" t="s">
        <v>404</v>
      </c>
      <c r="P22" s="20" t="s">
        <v>404</v>
      </c>
      <c r="Q22" s="18" t="s">
        <v>404</v>
      </c>
      <c r="R22" s="20" t="s">
        <v>404</v>
      </c>
      <c r="S22" s="18" t="n">
        <v>510.231597</v>
      </c>
      <c r="T22" s="20" t="n">
        <v>6.85324294</v>
      </c>
    </row>
    <row r="23" spans="1:20">
      <c r="A23" s="15" t="s">
        <v>420</v>
      </c>
      <c r="B23" s="17" t="n">
        <v>11583</v>
      </c>
      <c r="C23" s="18">
        <f>(3151.0/B23*100)</f>
        <v/>
      </c>
      <c r="D23" s="19" t="n">
        <v>8432</v>
      </c>
      <c r="E23" s="18" t="n">
        <v>485.07412947</v>
      </c>
      <c r="F23" s="20" t="n">
        <v>9.40450002</v>
      </c>
      <c r="G23" s="18" t="n">
        <v>509.42427538</v>
      </c>
      <c r="H23" s="20" t="n">
        <v>8.52555284</v>
      </c>
      <c r="I23" s="18" t="n">
        <v>486.85582171</v>
      </c>
      <c r="J23" s="20" t="n">
        <v>5.37565738</v>
      </c>
      <c r="K23" s="18" t="s">
        <v>404</v>
      </c>
      <c r="L23" s="20" t="s">
        <v>404</v>
      </c>
      <c r="M23" s="18" t="s">
        <v>404</v>
      </c>
      <c r="N23" s="20" t="s">
        <v>404</v>
      </c>
      <c r="O23" s="18" t="s">
        <v>404</v>
      </c>
      <c r="P23" s="20" t="s">
        <v>404</v>
      </c>
      <c r="Q23" s="18" t="s">
        <v>404</v>
      </c>
      <c r="R23" s="20" t="s">
        <v>404</v>
      </c>
      <c r="S23" s="18" t="n">
        <v>489.9303024</v>
      </c>
      <c r="T23" s="20" t="n">
        <v>25.17303465</v>
      </c>
    </row>
    <row r="24" spans="1:20">
      <c r="A24" s="15" t="s">
        <v>421</v>
      </c>
      <c r="B24" s="17" t="n">
        <v>6647</v>
      </c>
      <c r="C24" s="18">
        <f>(0.0/B24*100)</f>
        <v/>
      </c>
      <c r="D24" s="19" t="n">
        <v>6647</v>
      </c>
      <c r="E24" s="18" t="n">
        <v>547.40963406</v>
      </c>
      <c r="F24" s="20" t="n">
        <v>7.27808433</v>
      </c>
      <c r="G24" s="18" t="n">
        <v>532.08852389</v>
      </c>
      <c r="H24" s="20" t="n">
        <v>6.82143063</v>
      </c>
      <c r="I24" s="18" t="n">
        <v>520.16564133</v>
      </c>
      <c r="J24" s="20" t="n">
        <v>6.19748408</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536.42241205</v>
      </c>
      <c r="F25" s="20" t="n">
        <v>5.1073169</v>
      </c>
      <c r="G25" s="18" t="n">
        <v>497.79416917</v>
      </c>
      <c r="H25" s="20" t="n">
        <v>10.15483176</v>
      </c>
      <c r="I25" s="18" t="n">
        <v>526.19985372</v>
      </c>
      <c r="J25" s="20" t="n">
        <v>6.25002703</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485.49039792</v>
      </c>
      <c r="F26" s="20" t="n">
        <v>5.51703202</v>
      </c>
      <c r="G26" s="18" t="n">
        <v>493.4064617</v>
      </c>
      <c r="H26" s="20" t="n">
        <v>3.0454518</v>
      </c>
      <c r="I26" s="18" t="n">
        <v>475.24071549</v>
      </c>
      <c r="J26" s="20" t="n">
        <v>2.95461847</v>
      </c>
      <c r="K26" s="18" t="s">
        <v>404</v>
      </c>
      <c r="L26" s="20" t="s">
        <v>404</v>
      </c>
      <c r="M26" s="18" t="s">
        <v>404</v>
      </c>
      <c r="N26" s="20" t="s">
        <v>404</v>
      </c>
      <c r="O26" s="18" t="s">
        <v>404</v>
      </c>
      <c r="P26" s="20" t="s">
        <v>404</v>
      </c>
      <c r="Q26" s="18" t="s">
        <v>404</v>
      </c>
      <c r="R26" s="20" t="s">
        <v>404</v>
      </c>
      <c r="S26" s="18" t="n">
        <v>487.01088421</v>
      </c>
      <c r="T26" s="20" t="n">
        <v>18.33641791</v>
      </c>
    </row>
    <row r="27" spans="1:20">
      <c r="A27" s="15" t="s">
        <v>424</v>
      </c>
      <c r="B27" s="17" t="n">
        <v>5299</v>
      </c>
      <c r="C27" s="18">
        <f>(0.0/B27*100)</f>
        <v/>
      </c>
      <c r="D27" s="19" t="n">
        <v>5299</v>
      </c>
      <c r="E27" s="18" t="n">
        <v>472.84587507</v>
      </c>
      <c r="F27" s="20" t="n">
        <v>3.30442546</v>
      </c>
      <c r="G27" s="18" t="n">
        <v>481.26031172</v>
      </c>
      <c r="H27" s="20" t="n">
        <v>1.41374449</v>
      </c>
      <c r="I27" s="18" t="n">
        <v>502.95289975</v>
      </c>
      <c r="J27" s="20" t="n">
        <v>2.46738446</v>
      </c>
      <c r="K27" s="18" t="s">
        <v>404</v>
      </c>
      <c r="L27" s="20" t="s">
        <v>404</v>
      </c>
      <c r="M27" s="18" t="s">
        <v>404</v>
      </c>
      <c r="N27" s="20" t="s">
        <v>404</v>
      </c>
      <c r="O27" s="18" t="s">
        <v>404</v>
      </c>
      <c r="P27" s="20" t="s">
        <v>404</v>
      </c>
      <c r="Q27" s="18" t="s">
        <v>404</v>
      </c>
      <c r="R27" s="20" t="s">
        <v>404</v>
      </c>
      <c r="S27" s="18" t="n">
        <v>465.27073414</v>
      </c>
      <c r="T27" s="20" t="n">
        <v>25.34217899</v>
      </c>
    </row>
    <row r="28" spans="1:20">
      <c r="A28" s="15" t="s">
        <v>425</v>
      </c>
      <c r="B28" s="17" t="n">
        <v>7568</v>
      </c>
      <c r="C28" s="18">
        <f>(0.0/B28*100)</f>
        <v/>
      </c>
      <c r="D28" s="19" t="n">
        <v>7568</v>
      </c>
      <c r="E28" s="18" t="n">
        <v>401.876598</v>
      </c>
      <c r="F28" s="20" t="n">
        <v>4.18783975</v>
      </c>
      <c r="G28" s="18" t="n">
        <v>408.76896755</v>
      </c>
      <c r="H28" s="20" t="n">
        <v>4.60656788</v>
      </c>
      <c r="I28" s="18" t="n">
        <v>419.93832714</v>
      </c>
      <c r="J28" s="20" t="n">
        <v>6.29605018</v>
      </c>
      <c r="K28" s="18" t="s">
        <v>404</v>
      </c>
      <c r="L28" s="20" t="s">
        <v>404</v>
      </c>
      <c r="M28" s="18" t="s">
        <v>404</v>
      </c>
      <c r="N28" s="20" t="s">
        <v>404</v>
      </c>
      <c r="O28" s="18" t="s">
        <v>404</v>
      </c>
      <c r="P28" s="20" t="s">
        <v>404</v>
      </c>
      <c r="Q28" s="18" t="s">
        <v>404</v>
      </c>
      <c r="R28" s="20" t="s">
        <v>404</v>
      </c>
      <c r="S28" s="18" t="n">
        <v>428.95753581</v>
      </c>
      <c r="T28" s="20" t="n">
        <v>13.14673158</v>
      </c>
    </row>
    <row r="29" spans="1:20">
      <c r="A29" s="15" t="s">
        <v>426</v>
      </c>
      <c r="B29" s="17" t="n">
        <v>5385</v>
      </c>
      <c r="C29" s="18">
        <f>(1123.0/B29*100)</f>
        <v/>
      </c>
      <c r="D29" s="19" t="n">
        <v>4262</v>
      </c>
      <c r="E29" s="18" t="n">
        <v>529.04341763</v>
      </c>
      <c r="F29" s="20" t="n">
        <v>15.91500013</v>
      </c>
      <c r="G29" s="18" t="n">
        <v>523.40032518</v>
      </c>
      <c r="H29" s="20" t="n">
        <v>6.55195921</v>
      </c>
      <c r="I29" s="18" t="n">
        <v>468.04422071</v>
      </c>
      <c r="J29" s="20" t="n">
        <v>10.18070689</v>
      </c>
      <c r="K29" s="18" t="s">
        <v>404</v>
      </c>
      <c r="L29" s="20" t="s">
        <v>404</v>
      </c>
      <c r="M29" s="18" t="s">
        <v>404</v>
      </c>
      <c r="N29" s="20" t="s">
        <v>404</v>
      </c>
      <c r="O29" s="18" t="s">
        <v>404</v>
      </c>
      <c r="P29" s="20" t="s">
        <v>404</v>
      </c>
      <c r="Q29" s="18" t="s">
        <v>404</v>
      </c>
      <c r="R29" s="20" t="s">
        <v>404</v>
      </c>
      <c r="S29" s="18" t="n">
        <v>504.78641889</v>
      </c>
      <c r="T29" s="20" t="n">
        <v>13.65018691</v>
      </c>
    </row>
    <row r="30" spans="1:20">
      <c r="A30" s="15" t="s">
        <v>427</v>
      </c>
      <c r="B30" s="17" t="n">
        <v>4520</v>
      </c>
      <c r="C30" s="18">
        <f>(957.0/B30*100)</f>
        <v/>
      </c>
      <c r="D30" s="19" t="n">
        <v>3563</v>
      </c>
      <c r="E30" s="18" t="n">
        <v>505.72998289</v>
      </c>
      <c r="F30" s="20" t="n">
        <v>5.13383931</v>
      </c>
      <c r="G30" s="18" t="n">
        <v>491.88185933</v>
      </c>
      <c r="H30" s="20" t="n">
        <v>5.10414895</v>
      </c>
      <c r="I30" s="18" t="n">
        <v>495.72017217</v>
      </c>
      <c r="J30" s="20" t="n">
        <v>6.19282091</v>
      </c>
      <c r="K30" s="18" t="s">
        <v>404</v>
      </c>
      <c r="L30" s="20" t="s">
        <v>404</v>
      </c>
      <c r="M30" s="18" t="s">
        <v>404</v>
      </c>
      <c r="N30" s="20" t="s">
        <v>404</v>
      </c>
      <c r="O30" s="18" t="s">
        <v>404</v>
      </c>
      <c r="P30" s="20" t="s">
        <v>404</v>
      </c>
      <c r="Q30" s="18" t="s">
        <v>404</v>
      </c>
      <c r="R30" s="20" t="s">
        <v>404</v>
      </c>
      <c r="S30" s="18" t="n">
        <v>493.40613228</v>
      </c>
      <c r="T30" s="20" t="n">
        <v>12.66376982</v>
      </c>
    </row>
    <row r="31" spans="1:20">
      <c r="A31" s="15" t="s">
        <v>428</v>
      </c>
      <c r="B31" s="17" t="n">
        <v>5456</v>
      </c>
      <c r="C31" s="18">
        <f>(502.0/B31*100)</f>
        <v/>
      </c>
      <c r="D31" s="19" t="n">
        <v>4954</v>
      </c>
      <c r="E31" s="18" t="n">
        <v>500.4496083</v>
      </c>
      <c r="F31" s="20" t="n">
        <v>2.62722115</v>
      </c>
      <c r="G31" s="18" t="n">
        <v>509.32131907</v>
      </c>
      <c r="H31" s="20" t="n">
        <v>5.23149749</v>
      </c>
      <c r="I31" s="18" t="n">
        <v>493.75394333</v>
      </c>
      <c r="J31" s="20" t="n">
        <v>13.61430191</v>
      </c>
      <c r="K31" s="18" t="s">
        <v>404</v>
      </c>
      <c r="L31" s="20" t="s">
        <v>404</v>
      </c>
      <c r="M31" s="18" t="s">
        <v>404</v>
      </c>
      <c r="N31" s="20" t="s">
        <v>404</v>
      </c>
      <c r="O31" s="18" t="s">
        <v>404</v>
      </c>
      <c r="P31" s="20" t="s">
        <v>404</v>
      </c>
      <c r="Q31" s="18" t="s">
        <v>404</v>
      </c>
      <c r="R31" s="20" t="s">
        <v>404</v>
      </c>
      <c r="S31" s="18" t="n">
        <v>501.67087931</v>
      </c>
      <c r="T31" s="20" t="n">
        <v>8.070439370000001</v>
      </c>
    </row>
    <row r="32" spans="1:20">
      <c r="A32" s="15" t="s">
        <v>429</v>
      </c>
      <c r="B32" s="17" t="n">
        <v>4478</v>
      </c>
      <c r="C32" s="18">
        <f>(0.0/B32*100)</f>
        <v/>
      </c>
      <c r="D32" s="19" t="n">
        <v>4478</v>
      </c>
      <c r="E32" s="18" t="n">
        <v>491.61677233</v>
      </c>
      <c r="F32" s="20" t="n">
        <v>4.24342557</v>
      </c>
      <c r="G32" s="18" t="n">
        <v>505.1216374</v>
      </c>
      <c r="H32" s="20" t="n">
        <v>3.51448025</v>
      </c>
      <c r="I32" s="18" t="n">
        <v>525.53763388</v>
      </c>
      <c r="J32" s="20" t="n">
        <v>7.79796805</v>
      </c>
      <c r="K32" s="18" t="s">
        <v>404</v>
      </c>
      <c r="L32" s="20" t="s">
        <v>404</v>
      </c>
      <c r="M32" s="18" t="s">
        <v>404</v>
      </c>
      <c r="N32" s="20" t="s">
        <v>404</v>
      </c>
      <c r="O32" s="18" t="s">
        <v>404</v>
      </c>
      <c r="P32" s="20" t="s">
        <v>404</v>
      </c>
      <c r="Q32" s="18" t="s">
        <v>404</v>
      </c>
      <c r="R32" s="20" t="s">
        <v>404</v>
      </c>
      <c r="S32" s="18" t="n">
        <v>540.91184613</v>
      </c>
      <c r="T32" s="20" t="n">
        <v>8.655846110000001</v>
      </c>
    </row>
    <row r="33" spans="1:20">
      <c r="A33" s="15" t="s">
        <v>430</v>
      </c>
      <c r="B33" s="17" t="n">
        <v>7325</v>
      </c>
      <c r="C33" s="18">
        <f>(29.0/B33*100)</f>
        <v/>
      </c>
      <c r="D33" s="19" t="n">
        <v>7296</v>
      </c>
      <c r="E33" s="18" t="n">
        <v>463.17083959</v>
      </c>
      <c r="F33" s="20" t="n">
        <v>26.84229209</v>
      </c>
      <c r="G33" s="18" t="n">
        <v>487.48333534</v>
      </c>
      <c r="H33" s="20" t="n">
        <v>4.61843563</v>
      </c>
      <c r="I33" s="18" t="n">
        <v>494.31564008</v>
      </c>
      <c r="J33" s="20" t="n">
        <v>3.6134961</v>
      </c>
      <c r="K33" s="18" t="s">
        <v>404</v>
      </c>
      <c r="L33" s="20" t="s">
        <v>404</v>
      </c>
      <c r="M33" s="18" t="s">
        <v>404</v>
      </c>
      <c r="N33" s="20" t="s">
        <v>404</v>
      </c>
      <c r="O33" s="18" t="s">
        <v>404</v>
      </c>
      <c r="P33" s="20" t="s">
        <v>404</v>
      </c>
      <c r="Q33" s="18" t="s">
        <v>404</v>
      </c>
      <c r="R33" s="20" t="s">
        <v>404</v>
      </c>
      <c r="S33" s="18" t="n">
        <v>525.07063246</v>
      </c>
      <c r="T33" s="20" t="n">
        <v>32.57674815</v>
      </c>
    </row>
    <row r="34" spans="1:20">
      <c r="A34" s="15" t="s">
        <v>431</v>
      </c>
      <c r="B34" s="17" t="n">
        <v>6350</v>
      </c>
      <c r="C34" s="18">
        <f>(0.0/B34*100)</f>
        <v/>
      </c>
      <c r="D34" s="19" t="n">
        <v>6350</v>
      </c>
      <c r="E34" s="18" t="n">
        <v>468.6966918</v>
      </c>
      <c r="F34" s="20" t="n">
        <v>6.13182985</v>
      </c>
      <c r="G34" s="18" t="n">
        <v>480.04980729</v>
      </c>
      <c r="H34" s="20" t="n">
        <v>6.03403915</v>
      </c>
      <c r="I34" s="18" t="n">
        <v>478.01712122</v>
      </c>
      <c r="J34" s="20" t="n">
        <v>6.61196329</v>
      </c>
      <c r="K34" s="18" t="s">
        <v>404</v>
      </c>
      <c r="L34" s="20" t="s">
        <v>404</v>
      </c>
      <c r="M34" s="18" t="s">
        <v>404</v>
      </c>
      <c r="N34" s="20" t="s">
        <v>404</v>
      </c>
      <c r="O34" s="18" t="s">
        <v>404</v>
      </c>
      <c r="P34" s="20" t="s">
        <v>404</v>
      </c>
      <c r="Q34" s="18" t="s">
        <v>404</v>
      </c>
      <c r="R34" s="20" t="s">
        <v>404</v>
      </c>
      <c r="S34" s="18" t="n">
        <v>456.03033403</v>
      </c>
      <c r="T34" s="20" t="n">
        <v>20.19496681</v>
      </c>
    </row>
    <row r="35" spans="1:20">
      <c r="A35" s="15" t="s">
        <v>432</v>
      </c>
      <c r="B35" s="17" t="n">
        <v>6406</v>
      </c>
      <c r="C35" s="18">
        <f>(443.0/B35*100)</f>
        <v/>
      </c>
      <c r="D35" s="19" t="n">
        <v>5963</v>
      </c>
      <c r="E35" s="18" t="n">
        <v>517.08316226</v>
      </c>
      <c r="F35" s="20" t="n">
        <v>5.01689933</v>
      </c>
      <c r="G35" s="18" t="n">
        <v>516.94145192</v>
      </c>
      <c r="H35" s="20" t="n">
        <v>3.31426575</v>
      </c>
      <c r="I35" s="18" t="n">
        <v>509.36206279</v>
      </c>
      <c r="J35" s="20" t="n">
        <v>1.48103734</v>
      </c>
      <c r="K35" s="18" t="s">
        <v>404</v>
      </c>
      <c r="L35" s="20" t="s">
        <v>404</v>
      </c>
      <c r="M35" s="18" t="s">
        <v>404</v>
      </c>
      <c r="N35" s="20" t="s">
        <v>404</v>
      </c>
      <c r="O35" s="18" t="s">
        <v>404</v>
      </c>
      <c r="P35" s="20" t="s">
        <v>404</v>
      </c>
      <c r="Q35" s="18" t="s">
        <v>404</v>
      </c>
      <c r="R35" s="20" t="s">
        <v>404</v>
      </c>
      <c r="S35" s="18" t="n">
        <v>479.08665565</v>
      </c>
      <c r="T35" s="20" t="n">
        <v>11.33519136</v>
      </c>
    </row>
    <row r="36" spans="1:20">
      <c r="A36" s="15" t="s">
        <v>433</v>
      </c>
      <c r="B36" s="17" t="n">
        <v>6736</v>
      </c>
      <c r="C36" s="18">
        <f>(10.0/B36*100)</f>
        <v/>
      </c>
      <c r="D36" s="19" t="n">
        <v>6726</v>
      </c>
      <c r="E36" s="18" t="n">
        <v>482.03599846</v>
      </c>
      <c r="F36" s="20" t="n">
        <v>3.53718717</v>
      </c>
      <c r="G36" s="18" t="n">
        <v>490.1896051</v>
      </c>
      <c r="H36" s="20" t="n">
        <v>5.18664604</v>
      </c>
      <c r="I36" s="18" t="n">
        <v>488.70292156</v>
      </c>
      <c r="J36" s="20" t="n">
        <v>5.22162674</v>
      </c>
      <c r="K36" s="18" t="s">
        <v>404</v>
      </c>
      <c r="L36" s="20" t="s">
        <v>404</v>
      </c>
      <c r="M36" s="18" t="s">
        <v>404</v>
      </c>
      <c r="N36" s="20" t="s">
        <v>404</v>
      </c>
      <c r="O36" s="18" t="s">
        <v>404</v>
      </c>
      <c r="P36" s="20" t="s">
        <v>404</v>
      </c>
      <c r="Q36" s="18" t="s">
        <v>404</v>
      </c>
      <c r="R36" s="20" t="s">
        <v>404</v>
      </c>
      <c r="S36" s="18" t="n">
        <v>544.12750449</v>
      </c>
      <c r="T36" s="20" t="n">
        <v>9.695753330000001</v>
      </c>
    </row>
    <row r="37" spans="1:20">
      <c r="A37" s="15" t="s">
        <v>434</v>
      </c>
      <c r="B37" s="17" t="n">
        <v>5458</v>
      </c>
      <c r="C37" s="18">
        <f>(0.0/B37*100)</f>
        <v/>
      </c>
      <c r="D37" s="19" t="n">
        <v>5458</v>
      </c>
      <c r="E37" s="18" t="n">
        <v>494.81336818</v>
      </c>
      <c r="F37" s="20" t="n">
        <v>3.91861889</v>
      </c>
      <c r="G37" s="18" t="n">
        <v>489.07931669</v>
      </c>
      <c r="H37" s="20" t="n">
        <v>6.13951315</v>
      </c>
      <c r="I37" s="18" t="n">
        <v>504.3766656</v>
      </c>
      <c r="J37" s="20" t="n">
        <v>12.32721769</v>
      </c>
      <c r="K37" s="18" t="s">
        <v>404</v>
      </c>
      <c r="L37" s="20" t="s">
        <v>404</v>
      </c>
      <c r="M37" s="18" t="s">
        <v>404</v>
      </c>
      <c r="N37" s="20" t="s">
        <v>404</v>
      </c>
      <c r="O37" s="18" t="s">
        <v>404</v>
      </c>
      <c r="P37" s="20" t="s">
        <v>404</v>
      </c>
      <c r="Q37" s="18" t="s">
        <v>404</v>
      </c>
      <c r="R37" s="20" t="s">
        <v>404</v>
      </c>
      <c r="S37" s="18" t="n">
        <v>477.41732254</v>
      </c>
      <c r="T37" s="20" t="n">
        <v>10.08277776</v>
      </c>
    </row>
    <row r="38" spans="1:20">
      <c r="A38" s="15" t="s">
        <v>435</v>
      </c>
      <c r="B38" s="17" t="n">
        <v>5860</v>
      </c>
      <c r="C38" s="18">
        <f>(268.0/B38*100)</f>
        <v/>
      </c>
      <c r="D38" s="19" t="n">
        <v>5592</v>
      </c>
      <c r="E38" s="18" t="n">
        <v>515.73081192</v>
      </c>
      <c r="F38" s="20" t="n">
        <v>5.39837717</v>
      </c>
      <c r="G38" s="18" t="n">
        <v>521.38303825</v>
      </c>
      <c r="H38" s="20" t="n">
        <v>6.16683193</v>
      </c>
      <c r="I38" s="18" t="n">
        <v>528.76768978</v>
      </c>
      <c r="J38" s="20" t="n">
        <v>10.91704709</v>
      </c>
      <c r="K38" s="18" t="s">
        <v>404</v>
      </c>
      <c r="L38" s="20" t="s">
        <v>404</v>
      </c>
      <c r="M38" s="18" t="s">
        <v>404</v>
      </c>
      <c r="N38" s="20" t="s">
        <v>404</v>
      </c>
      <c r="O38" s="18" t="s">
        <v>404</v>
      </c>
      <c r="P38" s="20" t="s">
        <v>404</v>
      </c>
      <c r="Q38" s="18" t="s">
        <v>404</v>
      </c>
      <c r="R38" s="20" t="s">
        <v>404</v>
      </c>
      <c r="S38" s="18" t="n">
        <v>534.07246911</v>
      </c>
      <c r="T38" s="20" t="n">
        <v>26.54937363</v>
      </c>
    </row>
    <row r="39" spans="1:20">
      <c r="A39" s="15" t="s">
        <v>436</v>
      </c>
      <c r="B39" s="17" t="n">
        <v>5895</v>
      </c>
      <c r="C39" s="18">
        <f>(0.0/B39*100)</f>
        <v/>
      </c>
      <c r="D39" s="19" t="n">
        <v>5895</v>
      </c>
      <c r="E39" s="18" t="n">
        <v>431.37741728</v>
      </c>
      <c r="F39" s="20" t="n">
        <v>10.29335249</v>
      </c>
      <c r="G39" s="18" t="n">
        <v>420.96542033</v>
      </c>
      <c r="H39" s="20" t="n">
        <v>6.09229794</v>
      </c>
      <c r="I39" s="18" t="n">
        <v>401.29190986</v>
      </c>
      <c r="J39" s="20" t="n">
        <v>7.81551548</v>
      </c>
      <c r="K39" s="18" t="s">
        <v>404</v>
      </c>
      <c r="L39" s="20" t="s">
        <v>404</v>
      </c>
      <c r="M39" s="18" t="s">
        <v>404</v>
      </c>
      <c r="N39" s="20" t="s">
        <v>404</v>
      </c>
      <c r="O39" s="18" t="s">
        <v>404</v>
      </c>
      <c r="P39" s="20" t="s">
        <v>404</v>
      </c>
      <c r="Q39" s="18" t="s">
        <v>404</v>
      </c>
      <c r="R39" s="20" t="s">
        <v>404</v>
      </c>
      <c r="S39" s="18" t="n">
        <v>380.33562704</v>
      </c>
      <c r="T39" s="20" t="n">
        <v>12.05635212</v>
      </c>
    </row>
    <row r="40" spans="1:20">
      <c r="A40" s="15" t="s">
        <v>437</v>
      </c>
      <c r="B40" s="17" t="n">
        <v>14157</v>
      </c>
      <c r="C40" s="18">
        <f>(2728.0/B40*100)</f>
        <v/>
      </c>
      <c r="D40" s="19" t="n">
        <v>11429</v>
      </c>
      <c r="E40" s="18" t="n">
        <v>495.43767319</v>
      </c>
      <c r="F40" s="20" t="n">
        <v>4.45295938</v>
      </c>
      <c r="G40" s="18" t="n">
        <v>493.8084218</v>
      </c>
      <c r="H40" s="20" t="n">
        <v>6.40958681</v>
      </c>
      <c r="I40" s="18" t="n">
        <v>481.07978121</v>
      </c>
      <c r="J40" s="20" t="n">
        <v>9.2558346</v>
      </c>
      <c r="K40" s="18" t="s">
        <v>404</v>
      </c>
      <c r="L40" s="20" t="s">
        <v>404</v>
      </c>
      <c r="M40" s="18" t="s">
        <v>404</v>
      </c>
      <c r="N40" s="20" t="s">
        <v>404</v>
      </c>
      <c r="O40" s="18" t="s">
        <v>404</v>
      </c>
      <c r="P40" s="20" t="s">
        <v>404</v>
      </c>
      <c r="Q40" s="18" t="s">
        <v>404</v>
      </c>
      <c r="R40" s="20" t="s">
        <v>404</v>
      </c>
      <c r="S40" s="18" t="n">
        <v>498.89935259</v>
      </c>
      <c r="T40" s="20" t="n">
        <v>12.19832208</v>
      </c>
    </row>
    <row r="41" spans="1:20">
      <c r="A41" s="15" t="s">
        <v>438</v>
      </c>
      <c r="B41" s="17" t="n">
        <v>5712</v>
      </c>
      <c r="C41" s="18">
        <f>(99.0/B41*100)</f>
        <v/>
      </c>
      <c r="D41" s="19" t="n">
        <v>5613</v>
      </c>
      <c r="E41" s="18" t="n">
        <v>468.87877953</v>
      </c>
      <c r="F41" s="20" t="n">
        <v>5.10980444</v>
      </c>
      <c r="G41" s="18" t="n">
        <v>469.41261873</v>
      </c>
      <c r="H41" s="20" t="n">
        <v>6.07123174</v>
      </c>
      <c r="I41" s="18" t="n">
        <v>469.67501337</v>
      </c>
      <c r="J41" s="20" t="n">
        <v>8.113681359999999</v>
      </c>
      <c r="K41" s="18" t="s">
        <v>404</v>
      </c>
      <c r="L41" s="20" t="s">
        <v>404</v>
      </c>
      <c r="M41" s="18" t="s">
        <v>404</v>
      </c>
      <c r="N41" s="20" t="s">
        <v>404</v>
      </c>
      <c r="O41" s="18" t="s">
        <v>404</v>
      </c>
      <c r="P41" s="20" t="s">
        <v>404</v>
      </c>
      <c r="Q41" s="18" t="s">
        <v>404</v>
      </c>
      <c r="R41" s="20" t="s">
        <v>404</v>
      </c>
      <c r="S41" s="18" t="n">
        <v>490.77574894</v>
      </c>
      <c r="T41" s="20" t="n">
        <v>12.35381308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416.11103585</v>
      </c>
      <c r="F44" s="20" t="n">
        <v>7.742012</v>
      </c>
      <c r="G44" s="18" t="n">
        <v>408.37302576</v>
      </c>
      <c r="H44" s="20" t="n">
        <v>3.41433753</v>
      </c>
      <c r="I44" s="18" t="n">
        <v>417.79279856</v>
      </c>
      <c r="J44" s="20" t="n">
        <v>6.24102218</v>
      </c>
      <c r="K44" s="18" t="s">
        <v>404</v>
      </c>
      <c r="L44" s="20" t="s">
        <v>404</v>
      </c>
      <c r="M44" s="18" t="s">
        <v>404</v>
      </c>
      <c r="N44" s="20" t="s">
        <v>404</v>
      </c>
      <c r="O44" s="18" t="s">
        <v>404</v>
      </c>
      <c r="P44" s="20" t="s">
        <v>404</v>
      </c>
      <c r="Q44" s="18" t="s">
        <v>404</v>
      </c>
      <c r="R44" s="20" t="s">
        <v>404</v>
      </c>
      <c r="S44" s="18" t="n">
        <v>391.68889653</v>
      </c>
      <c r="T44" s="20" t="n">
        <v>15.48846335</v>
      </c>
    </row>
    <row r="45" spans="1:20">
      <c r="A45" s="15" t="s">
        <v>442</v>
      </c>
      <c r="B45" s="17" t="n">
        <v>5519</v>
      </c>
      <c r="C45" s="18">
        <f>(0.0/B45*100)</f>
        <v/>
      </c>
      <c r="D45" s="19" t="n">
        <v>5519</v>
      </c>
      <c r="E45" s="18" t="n">
        <v>360.85867725</v>
      </c>
      <c r="F45" s="20" t="n">
        <v>5.49391231</v>
      </c>
      <c r="G45" s="18" t="n">
        <v>358.45004914</v>
      </c>
      <c r="H45" s="20" t="n">
        <v>5.41956406</v>
      </c>
      <c r="I45" s="18" t="n">
        <v>350.94653974</v>
      </c>
      <c r="J45" s="20" t="n">
        <v>14.53243114</v>
      </c>
      <c r="K45" s="18" t="s">
        <v>404</v>
      </c>
      <c r="L45" s="20" t="s">
        <v>404</v>
      </c>
      <c r="M45" s="18" t="s">
        <v>404</v>
      </c>
      <c r="N45" s="20" t="s">
        <v>404</v>
      </c>
      <c r="O45" s="18" t="s">
        <v>404</v>
      </c>
      <c r="P45" s="20" t="s">
        <v>404</v>
      </c>
      <c r="Q45" s="18" t="s">
        <v>404</v>
      </c>
      <c r="R45" s="20" t="s">
        <v>404</v>
      </c>
      <c r="S45" s="18" t="n">
        <v>361.14280196</v>
      </c>
      <c r="T45" s="20" t="n">
        <v>15.2856666</v>
      </c>
    </row>
    <row r="46" spans="1:20">
      <c r="A46" s="15" t="s">
        <v>443</v>
      </c>
      <c r="B46" s="17" t="n">
        <v>23141</v>
      </c>
      <c r="C46" s="18">
        <f>(4196.0/B46*100)</f>
        <v/>
      </c>
      <c r="D46" s="19" t="n">
        <v>18945</v>
      </c>
      <c r="E46" s="18" t="n">
        <v>381.25496298</v>
      </c>
      <c r="F46" s="20" t="n">
        <v>5.05882691</v>
      </c>
      <c r="G46" s="18" t="n">
        <v>380.64333734</v>
      </c>
      <c r="H46" s="20" t="n">
        <v>5.53639594</v>
      </c>
      <c r="I46" s="18" t="n">
        <v>383.10740084</v>
      </c>
      <c r="J46" s="20" t="n">
        <v>7.17289247</v>
      </c>
      <c r="K46" s="18" t="s">
        <v>404</v>
      </c>
      <c r="L46" s="20" t="s">
        <v>404</v>
      </c>
      <c r="M46" s="18" t="s">
        <v>404</v>
      </c>
      <c r="N46" s="20" t="s">
        <v>404</v>
      </c>
      <c r="O46" s="18" t="s">
        <v>404</v>
      </c>
      <c r="P46" s="20" t="s">
        <v>404</v>
      </c>
      <c r="Q46" s="18" t="s">
        <v>404</v>
      </c>
      <c r="R46" s="20" t="s">
        <v>404</v>
      </c>
      <c r="S46" s="18" t="n">
        <v>349.33532797</v>
      </c>
      <c r="T46" s="20" t="n">
        <v>8.52589148</v>
      </c>
    </row>
    <row r="47" spans="1:20">
      <c r="A47" s="15" t="s">
        <v>444</v>
      </c>
      <c r="B47" s="17" t="n">
        <v>5928</v>
      </c>
      <c r="C47" s="18">
        <f>(0.0/B47*100)</f>
        <v/>
      </c>
      <c r="D47" s="19" t="n">
        <v>5928</v>
      </c>
      <c r="E47" s="18" t="n">
        <v>476.77591521</v>
      </c>
      <c r="F47" s="20" t="n">
        <v>11.03602466</v>
      </c>
      <c r="G47" s="18" t="n">
        <v>433.00948533</v>
      </c>
      <c r="H47" s="20" t="n">
        <v>5.73082418</v>
      </c>
      <c r="I47" s="18" t="n">
        <v>422.57522335</v>
      </c>
      <c r="J47" s="20" t="n">
        <v>9.91552108</v>
      </c>
      <c r="K47" s="18" t="s">
        <v>404</v>
      </c>
      <c r="L47" s="20" t="s">
        <v>404</v>
      </c>
      <c r="M47" s="18" t="s">
        <v>404</v>
      </c>
      <c r="N47" s="20" t="s">
        <v>404</v>
      </c>
      <c r="O47" s="18" t="s">
        <v>404</v>
      </c>
      <c r="P47" s="20" t="s">
        <v>404</v>
      </c>
      <c r="Q47" s="18" t="s">
        <v>404</v>
      </c>
      <c r="R47" s="20" t="s">
        <v>404</v>
      </c>
      <c r="S47" s="18" t="n">
        <v>481.56253794</v>
      </c>
      <c r="T47" s="20" t="n">
        <v>11.20917511</v>
      </c>
    </row>
    <row r="48" spans="1:20">
      <c r="A48" s="15" t="s">
        <v>445</v>
      </c>
      <c r="B48" s="17" t="n">
        <v>9841</v>
      </c>
      <c r="C48" s="18">
        <f>(40.0/B48*100)</f>
        <v/>
      </c>
      <c r="D48" s="19" t="n">
        <v>9801</v>
      </c>
      <c r="E48" s="18" t="n">
        <v>515.8993091</v>
      </c>
      <c r="F48" s="20" t="n">
        <v>8.68561746</v>
      </c>
      <c r="G48" s="18" t="n">
        <v>535.05119855</v>
      </c>
      <c r="H48" s="20" t="n">
        <v>8.947476679999999</v>
      </c>
      <c r="I48" s="18" t="n">
        <v>558.84761925</v>
      </c>
      <c r="J48" s="20" t="n">
        <v>13.73778877</v>
      </c>
      <c r="K48" s="18" t="s">
        <v>404</v>
      </c>
      <c r="L48" s="20" t="s">
        <v>404</v>
      </c>
      <c r="M48" s="18" t="s">
        <v>404</v>
      </c>
      <c r="N48" s="20" t="s">
        <v>404</v>
      </c>
      <c r="O48" s="18" t="s">
        <v>404</v>
      </c>
      <c r="P48" s="20" t="s">
        <v>404</v>
      </c>
      <c r="Q48" s="18" t="s">
        <v>404</v>
      </c>
      <c r="R48" s="20" t="s">
        <v>404</v>
      </c>
      <c r="S48" s="18" t="n">
        <v>397.95104778</v>
      </c>
      <c r="T48" s="20" t="n">
        <v>11.78810797</v>
      </c>
    </row>
    <row r="49" spans="1:20">
      <c r="A49" s="15" t="s">
        <v>446</v>
      </c>
      <c r="B49" s="17" t="n">
        <v>6349</v>
      </c>
      <c r="C49" s="18">
        <f>(52.0/B49*100)</f>
        <v/>
      </c>
      <c r="D49" s="19" t="n">
        <v>6297</v>
      </c>
      <c r="E49" s="18" t="n">
        <v>394.83122677</v>
      </c>
      <c r="F49" s="20" t="n">
        <v>6.91544593</v>
      </c>
      <c r="G49" s="18" t="n">
        <v>413.63149286</v>
      </c>
      <c r="H49" s="20" t="n">
        <v>4.69393862</v>
      </c>
      <c r="I49" s="18" t="n">
        <v>418.58686363</v>
      </c>
      <c r="J49" s="20" t="n">
        <v>6.41140653</v>
      </c>
      <c r="K49" s="18" t="s">
        <v>404</v>
      </c>
      <c r="L49" s="20" t="s">
        <v>404</v>
      </c>
      <c r="M49" s="18" t="s">
        <v>404</v>
      </c>
      <c r="N49" s="20" t="s">
        <v>404</v>
      </c>
      <c r="O49" s="18" t="s">
        <v>404</v>
      </c>
      <c r="P49" s="20" t="s">
        <v>404</v>
      </c>
      <c r="Q49" s="18" t="s">
        <v>404</v>
      </c>
      <c r="R49" s="20" t="s">
        <v>404</v>
      </c>
      <c r="S49" s="18" t="n">
        <v>376.30755352</v>
      </c>
      <c r="T49" s="20" t="n">
        <v>11.30240678</v>
      </c>
    </row>
    <row r="50" spans="1:20">
      <c r="A50" s="15" t="s">
        <v>447</v>
      </c>
      <c r="B50" s="17" t="n">
        <v>11795</v>
      </c>
      <c r="C50" s="18">
        <f>(1031.0/B50*100)</f>
        <v/>
      </c>
      <c r="D50" s="19" t="n">
        <v>10764</v>
      </c>
      <c r="E50" s="18" t="n">
        <v>390.11250013</v>
      </c>
      <c r="F50" s="20" t="n">
        <v>5.11962846</v>
      </c>
      <c r="G50" s="18" t="n">
        <v>387.14389373</v>
      </c>
      <c r="H50" s="20" t="n">
        <v>4.6460337</v>
      </c>
      <c r="I50" s="18" t="n">
        <v>402.60435868</v>
      </c>
      <c r="J50" s="20" t="n">
        <v>6.40821528</v>
      </c>
      <c r="K50" s="18" t="s">
        <v>404</v>
      </c>
      <c r="L50" s="20" t="s">
        <v>404</v>
      </c>
      <c r="M50" s="18" t="s">
        <v>404</v>
      </c>
      <c r="N50" s="20" t="s">
        <v>404</v>
      </c>
      <c r="O50" s="18" t="s">
        <v>404</v>
      </c>
      <c r="P50" s="20" t="s">
        <v>404</v>
      </c>
      <c r="Q50" s="18" t="s">
        <v>404</v>
      </c>
      <c r="R50" s="20" t="s">
        <v>404</v>
      </c>
      <c r="S50" s="18" t="n">
        <v>394.23452375</v>
      </c>
      <c r="T50" s="20" t="n">
        <v>11.47275657</v>
      </c>
    </row>
    <row r="51" spans="1:20">
      <c r="A51" s="15" t="s">
        <v>448</v>
      </c>
      <c r="B51" s="17" t="n">
        <v>6866</v>
      </c>
      <c r="C51" s="18">
        <f>(0.0/B51*100)</f>
        <v/>
      </c>
      <c r="D51" s="19" t="n">
        <v>6866</v>
      </c>
      <c r="E51" s="18" t="n">
        <v>398.52234655</v>
      </c>
      <c r="F51" s="20" t="n">
        <v>4.49003012</v>
      </c>
      <c r="G51" s="18" t="n">
        <v>400.76731089</v>
      </c>
      <c r="H51" s="20" t="n">
        <v>4.65281146</v>
      </c>
      <c r="I51" s="18" t="n">
        <v>401.38233017</v>
      </c>
      <c r="J51" s="20" t="n">
        <v>5.56385031</v>
      </c>
      <c r="K51" s="18" t="s">
        <v>404</v>
      </c>
      <c r="L51" s="20" t="s">
        <v>404</v>
      </c>
      <c r="M51" s="18" t="s">
        <v>404</v>
      </c>
      <c r="N51" s="20" t="s">
        <v>404</v>
      </c>
      <c r="O51" s="18" t="s">
        <v>404</v>
      </c>
      <c r="P51" s="20" t="s">
        <v>404</v>
      </c>
      <c r="Q51" s="18" t="s">
        <v>404</v>
      </c>
      <c r="R51" s="20" t="s">
        <v>404</v>
      </c>
      <c r="S51" s="18" t="n">
        <v>410.08712117</v>
      </c>
      <c r="T51" s="20" t="n">
        <v>10.66573826</v>
      </c>
    </row>
    <row r="52" spans="1:20">
      <c r="A52" s="15" t="s">
        <v>449</v>
      </c>
      <c r="B52" s="17" t="n">
        <v>5809</v>
      </c>
      <c r="C52" s="18">
        <f>(0.0/B52*100)</f>
        <v/>
      </c>
      <c r="D52" s="19" t="n">
        <v>5809</v>
      </c>
      <c r="E52" s="18" t="n">
        <v>475.48686501</v>
      </c>
      <c r="F52" s="20" t="n">
        <v>7.58162001</v>
      </c>
      <c r="G52" s="18" t="n">
        <v>460.56195298</v>
      </c>
      <c r="H52" s="20" t="n">
        <v>5.74770068</v>
      </c>
      <c r="I52" s="18" t="n">
        <v>455.76053766</v>
      </c>
      <c r="J52" s="20" t="n">
        <v>8.62882662</v>
      </c>
      <c r="K52" s="18" t="s">
        <v>404</v>
      </c>
      <c r="L52" s="20" t="s">
        <v>404</v>
      </c>
      <c r="M52" s="18" t="s">
        <v>404</v>
      </c>
      <c r="N52" s="20" t="s">
        <v>404</v>
      </c>
      <c r="O52" s="18" t="s">
        <v>404</v>
      </c>
      <c r="P52" s="20" t="s">
        <v>404</v>
      </c>
      <c r="Q52" s="18" t="s">
        <v>404</v>
      </c>
      <c r="R52" s="20" t="s">
        <v>404</v>
      </c>
      <c r="S52" s="18" t="n">
        <v>466.49040861</v>
      </c>
      <c r="T52" s="20" t="n">
        <v>10.02457486</v>
      </c>
    </row>
    <row r="53" spans="1:20">
      <c r="A53" s="15" t="s">
        <v>450</v>
      </c>
      <c r="B53" s="17" t="n">
        <v>5571</v>
      </c>
      <c r="C53" s="18">
        <f>(0.0/B53*100)</f>
        <v/>
      </c>
      <c r="D53" s="19" t="n">
        <v>5571</v>
      </c>
      <c r="E53" s="18" t="n">
        <v>453.37130789</v>
      </c>
      <c r="F53" s="20" t="n">
        <v>2.33125361</v>
      </c>
      <c r="G53" s="18" t="n">
        <v>445.69134704</v>
      </c>
      <c r="H53" s="20" t="n">
        <v>2.58046317</v>
      </c>
      <c r="I53" s="18" t="n">
        <v>417.84356243</v>
      </c>
      <c r="J53" s="20" t="n">
        <v>2.56861327</v>
      </c>
      <c r="K53" s="18" t="s">
        <v>404</v>
      </c>
      <c r="L53" s="20" t="s">
        <v>404</v>
      </c>
      <c r="M53" s="18" t="s">
        <v>404</v>
      </c>
      <c r="N53" s="20" t="s">
        <v>404</v>
      </c>
      <c r="O53" s="18" t="s">
        <v>404</v>
      </c>
      <c r="P53" s="20" t="s">
        <v>404</v>
      </c>
      <c r="Q53" s="18" t="s">
        <v>404</v>
      </c>
      <c r="R53" s="20" t="s">
        <v>404</v>
      </c>
      <c r="S53" s="18" t="n">
        <v>349.63555237</v>
      </c>
      <c r="T53" s="20" t="n">
        <v>16.58904657</v>
      </c>
    </row>
    <row r="54" spans="1:20">
      <c r="A54" s="15" t="s">
        <v>451</v>
      </c>
      <c r="B54" s="17" t="n">
        <v>4740</v>
      </c>
      <c r="C54" s="18">
        <f>(199.0/B54*100)</f>
        <v/>
      </c>
      <c r="D54" s="19" t="n">
        <v>4541</v>
      </c>
      <c r="E54" s="18" t="n">
        <v>316.33770189</v>
      </c>
      <c r="F54" s="20" t="n">
        <v>3.44178736</v>
      </c>
      <c r="G54" s="18" t="n">
        <v>337.14009816</v>
      </c>
      <c r="H54" s="20" t="n">
        <v>5.45322105</v>
      </c>
      <c r="I54" s="18" t="n">
        <v>356.53912113</v>
      </c>
      <c r="J54" s="20" t="n">
        <v>10.15129876</v>
      </c>
      <c r="K54" s="18" t="s">
        <v>404</v>
      </c>
      <c r="L54" s="20" t="s">
        <v>404</v>
      </c>
      <c r="M54" s="18" t="s">
        <v>404</v>
      </c>
      <c r="N54" s="20" t="s">
        <v>404</v>
      </c>
      <c r="O54" s="18" t="s">
        <v>404</v>
      </c>
      <c r="P54" s="20" t="s">
        <v>404</v>
      </c>
      <c r="Q54" s="18" t="s">
        <v>404</v>
      </c>
      <c r="R54" s="20" t="s">
        <v>404</v>
      </c>
      <c r="S54" s="18" t="n">
        <v>322.68507574</v>
      </c>
      <c r="T54" s="20" t="n">
        <v>6.9361928</v>
      </c>
    </row>
    <row r="55" spans="1:20">
      <c r="A55" s="15" t="s">
        <v>452</v>
      </c>
      <c r="B55" s="17" t="n">
        <v>5316</v>
      </c>
      <c r="C55" s="18">
        <f>(43.0/B55*100)</f>
        <v/>
      </c>
      <c r="D55" s="19" t="n">
        <v>5273</v>
      </c>
      <c r="E55" s="18" t="n">
        <v>394.20744303</v>
      </c>
      <c r="F55" s="20" t="n">
        <v>6.87601703</v>
      </c>
      <c r="G55" s="18" t="n">
        <v>423.32453838</v>
      </c>
      <c r="H55" s="20" t="n">
        <v>8.52308255</v>
      </c>
      <c r="I55" s="18" t="n">
        <v>401.10804344</v>
      </c>
      <c r="J55" s="20" t="n">
        <v>3.53648113</v>
      </c>
      <c r="K55" s="18" t="s">
        <v>404</v>
      </c>
      <c r="L55" s="20" t="s">
        <v>404</v>
      </c>
      <c r="M55" s="18" t="s">
        <v>404</v>
      </c>
      <c r="N55" s="20" t="s">
        <v>404</v>
      </c>
      <c r="O55" s="18" t="s">
        <v>404</v>
      </c>
      <c r="P55" s="20" t="s">
        <v>404</v>
      </c>
      <c r="Q55" s="18" t="s">
        <v>404</v>
      </c>
      <c r="R55" s="20" t="s">
        <v>404</v>
      </c>
      <c r="S55" s="18" t="n">
        <v>373.57333184</v>
      </c>
      <c r="T55" s="20" t="n">
        <v>10.8181303</v>
      </c>
    </row>
    <row r="56" spans="1:20">
      <c r="A56" s="15" t="s">
        <v>453</v>
      </c>
      <c r="B56" s="17" t="n">
        <v>5359</v>
      </c>
      <c r="C56" s="18">
        <f>(0.0/B56*100)</f>
        <v/>
      </c>
      <c r="D56" s="19" t="n">
        <v>5359</v>
      </c>
      <c r="E56" s="18" t="n">
        <v>559.38808555</v>
      </c>
      <c r="F56" s="20" t="n">
        <v>9.102996729999999</v>
      </c>
      <c r="G56" s="18" t="n">
        <v>544.69865709</v>
      </c>
      <c r="H56" s="20" t="n">
        <v>4.82115453</v>
      </c>
      <c r="I56" s="18" t="n">
        <v>544.15639341</v>
      </c>
      <c r="J56" s="20" t="n">
        <v>9.849124399999999</v>
      </c>
      <c r="K56" s="18" t="s">
        <v>404</v>
      </c>
      <c r="L56" s="20" t="s">
        <v>404</v>
      </c>
      <c r="M56" s="18" t="s">
        <v>404</v>
      </c>
      <c r="N56" s="20" t="s">
        <v>404</v>
      </c>
      <c r="O56" s="18" t="s">
        <v>404</v>
      </c>
      <c r="P56" s="20" t="s">
        <v>404</v>
      </c>
      <c r="Q56" s="18" t="s">
        <v>404</v>
      </c>
      <c r="R56" s="20" t="s">
        <v>404</v>
      </c>
      <c r="S56" s="18" t="n">
        <v>546.86677602</v>
      </c>
      <c r="T56" s="20" t="n">
        <v>12.70542204</v>
      </c>
    </row>
    <row r="57" spans="1:20">
      <c r="A57" s="15" t="s">
        <v>454</v>
      </c>
      <c r="B57" s="17" t="n">
        <v>6513</v>
      </c>
      <c r="C57" s="18">
        <f>(0.0/B57*100)</f>
        <v/>
      </c>
      <c r="D57" s="19" t="n">
        <v>6513</v>
      </c>
      <c r="E57" s="18" t="n">
        <v>366.5584622</v>
      </c>
      <c r="F57" s="20" t="n">
        <v>9.269168390000001</v>
      </c>
      <c r="G57" s="18" t="n">
        <v>381.25789006</v>
      </c>
      <c r="H57" s="20" t="n">
        <v>7.52398012</v>
      </c>
      <c r="I57" s="18" t="n">
        <v>393.73356156</v>
      </c>
      <c r="J57" s="20" t="n">
        <v>4.84586217</v>
      </c>
      <c r="K57" s="18" t="s">
        <v>404</v>
      </c>
      <c r="L57" s="20" t="s">
        <v>404</v>
      </c>
      <c r="M57" s="18" t="s">
        <v>404</v>
      </c>
      <c r="N57" s="20" t="s">
        <v>404</v>
      </c>
      <c r="O57" s="18" t="s">
        <v>404</v>
      </c>
      <c r="P57" s="20" t="s">
        <v>404</v>
      </c>
      <c r="Q57" s="18" t="n">
        <v>342.67297778</v>
      </c>
      <c r="R57" s="20" t="n">
        <v>13.39973112</v>
      </c>
      <c r="S57" s="18" t="n">
        <v>396.30320783</v>
      </c>
      <c r="T57" s="20" t="n">
        <v>43.41817642</v>
      </c>
    </row>
    <row r="58" spans="1:20">
      <c r="A58" s="15" t="s">
        <v>455</v>
      </c>
      <c r="B58" s="17" t="n">
        <v>7267</v>
      </c>
      <c r="C58" s="18">
        <f>(0.0/B58*100)</f>
        <v/>
      </c>
      <c r="D58" s="19" t="n">
        <v>7267</v>
      </c>
      <c r="E58" s="18" t="n">
        <v>366.45999541</v>
      </c>
      <c r="F58" s="20" t="n">
        <v>6.81547541</v>
      </c>
      <c r="G58" s="18" t="n">
        <v>382.27656386</v>
      </c>
      <c r="H58" s="20" t="n">
        <v>4.4844966</v>
      </c>
      <c r="I58" s="18" t="n">
        <v>395.79753177</v>
      </c>
      <c r="J58" s="20" t="n">
        <v>7.52594841</v>
      </c>
      <c r="K58" s="18" t="s">
        <v>404</v>
      </c>
      <c r="L58" s="20" t="s">
        <v>404</v>
      </c>
      <c r="M58" s="18" t="s">
        <v>404</v>
      </c>
      <c r="N58" s="20" t="s">
        <v>404</v>
      </c>
      <c r="O58" s="18" t="s">
        <v>404</v>
      </c>
      <c r="P58" s="20" t="s">
        <v>404</v>
      </c>
      <c r="Q58" s="18" t="n">
        <v>349.03022188</v>
      </c>
      <c r="R58" s="20" t="n">
        <v>18.26918393</v>
      </c>
      <c r="S58" s="18" t="n">
        <v>393.23271909</v>
      </c>
      <c r="T58" s="20" t="n">
        <v>14.88717886</v>
      </c>
    </row>
    <row r="59" spans="1:20">
      <c r="A59" s="15" t="s">
        <v>456</v>
      </c>
      <c r="B59" s="17" t="n">
        <v>4826</v>
      </c>
      <c r="C59" s="18">
        <f>(0.0/B59*100)</f>
        <v/>
      </c>
      <c r="D59" s="19" t="n">
        <v>4826</v>
      </c>
      <c r="E59" s="18" t="n">
        <v>364.50326152</v>
      </c>
      <c r="F59" s="20" t="n">
        <v>3.1071272</v>
      </c>
      <c r="G59" s="18" t="n">
        <v>361.6230981</v>
      </c>
      <c r="H59" s="20" t="n">
        <v>2.11914023</v>
      </c>
      <c r="I59" s="18" t="n">
        <v>363.52943116</v>
      </c>
      <c r="J59" s="20" t="n">
        <v>4.81801878</v>
      </c>
      <c r="K59" s="18" t="s">
        <v>404</v>
      </c>
      <c r="L59" s="20" t="s">
        <v>404</v>
      </c>
      <c r="M59" s="18" t="s">
        <v>404</v>
      </c>
      <c r="N59" s="20" t="s">
        <v>404</v>
      </c>
      <c r="O59" s="18" t="s">
        <v>404</v>
      </c>
      <c r="P59" s="20" t="s">
        <v>404</v>
      </c>
      <c r="Q59" s="18" t="s">
        <v>404</v>
      </c>
      <c r="R59" s="20" t="s">
        <v>404</v>
      </c>
      <c r="S59" s="18" t="n">
        <v>343.22528688</v>
      </c>
      <c r="T59" s="20" t="n">
        <v>6.8647116</v>
      </c>
    </row>
    <row r="60" spans="1:20">
      <c r="A60" s="15" t="s">
        <v>457</v>
      </c>
      <c r="B60" s="17" t="n">
        <v>4546</v>
      </c>
      <c r="C60" s="18">
        <f>(0.0/B60*100)</f>
        <v/>
      </c>
      <c r="D60" s="19" t="n">
        <v>4546</v>
      </c>
      <c r="E60" s="18" t="n">
        <v>384.11484365</v>
      </c>
      <c r="F60" s="20" t="n">
        <v>6.45999223</v>
      </c>
      <c r="G60" s="18" t="n">
        <v>404.16562984</v>
      </c>
      <c r="H60" s="20" t="n">
        <v>6.68703065</v>
      </c>
      <c r="I60" s="18" t="n">
        <v>393.68760256</v>
      </c>
      <c r="J60" s="20" t="n">
        <v>11.72428312</v>
      </c>
      <c r="K60" s="18" t="s">
        <v>404</v>
      </c>
      <c r="L60" s="20" t="s">
        <v>404</v>
      </c>
      <c r="M60" s="18" t="s">
        <v>404</v>
      </c>
      <c r="N60" s="20" t="s">
        <v>404</v>
      </c>
      <c r="O60" s="18" t="s">
        <v>404</v>
      </c>
      <c r="P60" s="20" t="s">
        <v>404</v>
      </c>
      <c r="Q60" s="18" t="s">
        <v>404</v>
      </c>
      <c r="R60" s="20" t="s">
        <v>404</v>
      </c>
      <c r="S60" s="18" t="n">
        <v>451.20005786</v>
      </c>
      <c r="T60" s="20" t="n">
        <v>14.08760465</v>
      </c>
    </row>
    <row r="61" spans="1:20">
      <c r="A61" s="15" t="s">
        <v>458</v>
      </c>
      <c r="B61" s="17" t="n">
        <v>6525</v>
      </c>
      <c r="C61" s="18">
        <f>(0.0/B61*100)</f>
        <v/>
      </c>
      <c r="D61" s="19" t="n">
        <v>6525</v>
      </c>
      <c r="E61" s="18" t="n">
        <v>497.8504314</v>
      </c>
      <c r="F61" s="20" t="n">
        <v>7.60494859</v>
      </c>
      <c r="G61" s="18" t="n">
        <v>483.35656441</v>
      </c>
      <c r="H61" s="20" t="n">
        <v>3.78339426</v>
      </c>
      <c r="I61" s="18" t="n">
        <v>469.75035975</v>
      </c>
      <c r="J61" s="20" t="n">
        <v>3.16242311</v>
      </c>
      <c r="K61" s="18" t="s">
        <v>404</v>
      </c>
      <c r="L61" s="20" t="s">
        <v>404</v>
      </c>
      <c r="M61" s="18" t="s">
        <v>404</v>
      </c>
      <c r="N61" s="20" t="s">
        <v>404</v>
      </c>
      <c r="O61" s="18" t="s">
        <v>404</v>
      </c>
      <c r="P61" s="20" t="s">
        <v>404</v>
      </c>
      <c r="Q61" s="18" t="s">
        <v>404</v>
      </c>
      <c r="R61" s="20" t="s">
        <v>404</v>
      </c>
      <c r="S61" s="18" t="n">
        <v>489.02996038</v>
      </c>
      <c r="T61" s="20" t="n">
        <v>13.73368741</v>
      </c>
    </row>
    <row r="62" spans="1:20">
      <c r="A62" s="15" t="s">
        <v>459</v>
      </c>
      <c r="B62" s="17" t="n">
        <v>4476</v>
      </c>
      <c r="C62" s="18">
        <f>(0.0/B62*100)</f>
        <v/>
      </c>
      <c r="D62" s="19" t="n">
        <v>4476</v>
      </c>
      <c r="E62" s="18" t="n">
        <v>521.65864356</v>
      </c>
      <c r="F62" s="20" t="n">
        <v>3.70890421</v>
      </c>
      <c r="G62" s="18" t="n">
        <v>547.13967396</v>
      </c>
      <c r="H62" s="20" t="n">
        <v>1.16446325</v>
      </c>
      <c r="I62" s="18" t="n">
        <v>539.89884567</v>
      </c>
      <c r="J62" s="20" t="n">
        <v>3.32902915</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373.07660476</v>
      </c>
      <c r="F63" s="20" t="n">
        <v>2.40292651</v>
      </c>
      <c r="G63" s="18" t="n">
        <v>364.95464909</v>
      </c>
      <c r="H63" s="20" t="n">
        <v>2.77213363</v>
      </c>
      <c r="I63" s="18" t="n">
        <v>367.23753844</v>
      </c>
      <c r="J63" s="20" t="n">
        <v>3.12994151</v>
      </c>
      <c r="K63" s="18" t="s">
        <v>404</v>
      </c>
      <c r="L63" s="20" t="s">
        <v>404</v>
      </c>
      <c r="M63" s="18" t="s">
        <v>404</v>
      </c>
      <c r="N63" s="20" t="s">
        <v>404</v>
      </c>
      <c r="O63" s="18" t="s">
        <v>404</v>
      </c>
      <c r="P63" s="20" t="s">
        <v>404</v>
      </c>
      <c r="Q63" s="18" t="s">
        <v>404</v>
      </c>
      <c r="R63" s="20" t="s">
        <v>404</v>
      </c>
      <c r="S63" s="18" t="n">
        <v>396.63513574</v>
      </c>
      <c r="T63" s="20" t="n">
        <v>7.46741702</v>
      </c>
    </row>
    <row r="64" spans="1:20">
      <c r="A64" s="15" t="s">
        <v>461</v>
      </c>
      <c r="B64" s="17" t="n">
        <v>3634</v>
      </c>
      <c r="C64" s="18">
        <f>(27.0/B64*100)</f>
        <v/>
      </c>
      <c r="D64" s="19" t="n">
        <v>3607</v>
      </c>
      <c r="E64" s="18" t="n">
        <v>474.27165317</v>
      </c>
      <c r="F64" s="20" t="n">
        <v>2.32779179</v>
      </c>
      <c r="G64" s="18" t="n">
        <v>468.93527709</v>
      </c>
      <c r="H64" s="20" t="n">
        <v>3.90129016</v>
      </c>
      <c r="I64" s="18" t="n">
        <v>480.48828553</v>
      </c>
      <c r="J64" s="20" t="n">
        <v>3.47118299</v>
      </c>
      <c r="K64" s="18" t="s">
        <v>404</v>
      </c>
      <c r="L64" s="20" t="s">
        <v>404</v>
      </c>
      <c r="M64" s="18" t="s">
        <v>404</v>
      </c>
      <c r="N64" s="20" t="s">
        <v>404</v>
      </c>
      <c r="O64" s="18" t="n">
        <v>526.67445308</v>
      </c>
      <c r="P64" s="20" t="n">
        <v>12.07713487</v>
      </c>
      <c r="Q64" s="18" t="n">
        <v>510.69151467</v>
      </c>
      <c r="R64" s="20" t="n">
        <v>11.17629556</v>
      </c>
      <c r="S64" s="18" t="n">
        <v>525.18515335</v>
      </c>
      <c r="T64" s="20" t="n">
        <v>8.991374329999999</v>
      </c>
    </row>
    <row r="65" spans="1:20">
      <c r="A65" s="15" t="s">
        <v>462</v>
      </c>
      <c r="B65" s="17" t="n">
        <v>5325</v>
      </c>
      <c r="C65" s="18">
        <f>(0.0/B65*100)</f>
        <v/>
      </c>
      <c r="D65" s="19" t="n">
        <v>5325</v>
      </c>
      <c r="E65" s="18" t="n">
        <v>412.41091422</v>
      </c>
      <c r="F65" s="20" t="n">
        <v>5.0865706</v>
      </c>
      <c r="G65" s="18" t="n">
        <v>424.60061454</v>
      </c>
      <c r="H65" s="20" t="n">
        <v>6.69902945</v>
      </c>
      <c r="I65" s="18" t="n">
        <v>420.94729188</v>
      </c>
      <c r="J65" s="20" t="n">
        <v>4.52960736</v>
      </c>
      <c r="K65" s="18" t="s">
        <v>404</v>
      </c>
      <c r="L65" s="20" t="s">
        <v>404</v>
      </c>
      <c r="M65" s="18" t="s">
        <v>404</v>
      </c>
      <c r="N65" s="20" t="s">
        <v>404</v>
      </c>
      <c r="O65" s="18" t="s">
        <v>404</v>
      </c>
      <c r="P65" s="20" t="s">
        <v>404</v>
      </c>
      <c r="Q65" s="18" t="s">
        <v>404</v>
      </c>
      <c r="R65" s="20" t="s">
        <v>404</v>
      </c>
      <c r="S65" s="18" t="s">
        <v>404</v>
      </c>
      <c r="T65" s="20" t="s">
        <v>404</v>
      </c>
    </row>
    <row r="66" spans="1:20">
      <c r="A66" s="15" t="s">
        <v>463</v>
      </c>
      <c r="B66" s="17" t="n">
        <v>5665</v>
      </c>
      <c r="C66" s="18">
        <f>(0.0/B66*100)</f>
        <v/>
      </c>
      <c r="D66" s="19" t="n">
        <v>5665</v>
      </c>
      <c r="E66" s="18" t="n">
        <v>420.97535676</v>
      </c>
      <c r="F66" s="20" t="n">
        <v>3.45728465</v>
      </c>
      <c r="G66" s="18" t="n">
        <v>398.24128369</v>
      </c>
      <c r="H66" s="20" t="n">
        <v>2.98830188</v>
      </c>
      <c r="I66" s="18" t="n">
        <v>425.21730007</v>
      </c>
      <c r="J66" s="20" t="n">
        <v>1.62795832</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377.88422719</v>
      </c>
      <c r="F67" s="20" t="n">
        <v>4.38693651</v>
      </c>
      <c r="G67" s="18" t="n">
        <v>387.09799792</v>
      </c>
      <c r="H67" s="20" t="n">
        <v>5.12802702</v>
      </c>
      <c r="I67" s="18" t="n">
        <v>402.43923579</v>
      </c>
      <c r="J67" s="20" t="n">
        <v>7.50681229</v>
      </c>
      <c r="K67" s="18" t="s">
        <v>404</v>
      </c>
      <c r="L67" s="20" t="s">
        <v>404</v>
      </c>
      <c r="M67" s="18" t="s">
        <v>404</v>
      </c>
      <c r="N67" s="20" t="s">
        <v>404</v>
      </c>
      <c r="O67" s="18" t="s">
        <v>404</v>
      </c>
      <c r="P67" s="20" t="s">
        <v>404</v>
      </c>
      <c r="Q67" s="18" t="s">
        <v>404</v>
      </c>
      <c r="R67" s="20" t="s">
        <v>404</v>
      </c>
      <c r="S67" s="18" t="n">
        <v>435.43814731</v>
      </c>
      <c r="T67" s="20" t="n">
        <v>17.2267859</v>
      </c>
    </row>
    <row r="68" spans="1:20">
      <c r="A68" s="15" t="s">
        <v>465</v>
      </c>
      <c r="B68" s="17" t="n">
        <v>12083</v>
      </c>
      <c r="C68" s="18">
        <f>(0.0/B68*100)</f>
        <v/>
      </c>
      <c r="D68" s="19" t="n">
        <v>12083</v>
      </c>
      <c r="E68" s="18" t="n">
        <v>398.93006179</v>
      </c>
      <c r="F68" s="20" t="n">
        <v>2.3644204</v>
      </c>
      <c r="G68" s="18" t="n">
        <v>402.3667347</v>
      </c>
      <c r="H68" s="20" t="n">
        <v>1.95449064</v>
      </c>
      <c r="I68" s="18" t="n">
        <v>405.57957725</v>
      </c>
      <c r="J68" s="20" t="n">
        <v>2.32432123</v>
      </c>
      <c r="K68" s="18" t="s">
        <v>404</v>
      </c>
      <c r="L68" s="20" t="s">
        <v>404</v>
      </c>
      <c r="M68" s="18" t="s">
        <v>404</v>
      </c>
      <c r="N68" s="20" t="s">
        <v>404</v>
      </c>
      <c r="O68" s="18" t="s">
        <v>404</v>
      </c>
      <c r="P68" s="20" t="s">
        <v>404</v>
      </c>
      <c r="Q68" s="18" t="s">
        <v>404</v>
      </c>
      <c r="R68" s="20" t="s">
        <v>404</v>
      </c>
      <c r="S68" s="18" t="n">
        <v>412.45014744</v>
      </c>
      <c r="T68" s="20" t="n">
        <v>10.83738475</v>
      </c>
    </row>
    <row r="69" spans="1:20">
      <c r="A69" s="15" t="s">
        <v>466</v>
      </c>
      <c r="B69" s="17" t="n">
        <v>4876</v>
      </c>
      <c r="C69" s="18">
        <f>(0.0/B69*100)</f>
        <v/>
      </c>
      <c r="D69" s="19" t="n">
        <v>4876</v>
      </c>
      <c r="E69" s="18" t="n">
        <v>438.18184737</v>
      </c>
      <c r="F69" s="20" t="n">
        <v>11.10478008</v>
      </c>
      <c r="G69" s="18" t="n">
        <v>442.35997207</v>
      </c>
      <c r="H69" s="20" t="n">
        <v>6.38952113</v>
      </c>
      <c r="I69" s="18" t="n">
        <v>447.76106602</v>
      </c>
      <c r="J69" s="20" t="n">
        <v>6.35964589</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469.17214774</v>
      </c>
      <c r="F70" s="20" t="n">
        <v>14.17044853</v>
      </c>
      <c r="G70" s="18" t="n">
        <v>492.4126128</v>
      </c>
      <c r="H70" s="20" t="n">
        <v>5.12853422</v>
      </c>
      <c r="I70" s="18" t="n">
        <v>497.90820559</v>
      </c>
      <c r="J70" s="20" t="n">
        <v>3.61469125</v>
      </c>
      <c r="K70" s="18" t="s">
        <v>404</v>
      </c>
      <c r="L70" s="20" t="s">
        <v>404</v>
      </c>
      <c r="M70" s="18" t="s">
        <v>404</v>
      </c>
      <c r="N70" s="20" t="s">
        <v>404</v>
      </c>
      <c r="O70" s="18" t="s">
        <v>404</v>
      </c>
      <c r="P70" s="20" t="s">
        <v>404</v>
      </c>
      <c r="Q70" s="18" t="s">
        <v>404</v>
      </c>
      <c r="R70" s="20" t="s">
        <v>404</v>
      </c>
      <c r="S70" s="18" t="n">
        <v>521.25732966</v>
      </c>
      <c r="T70" s="20" t="n">
        <v>26.76720747</v>
      </c>
    </row>
    <row r="71" spans="1:20">
      <c r="A71" s="15" t="s">
        <v>468</v>
      </c>
      <c r="B71" s="17" t="n">
        <v>6115</v>
      </c>
      <c r="C71" s="18">
        <f>(0.0/B71*100)</f>
        <v/>
      </c>
      <c r="D71" s="19" t="n">
        <v>6115</v>
      </c>
      <c r="E71" s="18" t="n">
        <v>546.73144828</v>
      </c>
      <c r="F71" s="20" t="n">
        <v>3.93507804</v>
      </c>
      <c r="G71" s="18" t="n">
        <v>566.29326893</v>
      </c>
      <c r="H71" s="20" t="n">
        <v>2.12560954</v>
      </c>
      <c r="I71" s="18" t="n">
        <v>567.65766601</v>
      </c>
      <c r="J71" s="20" t="n">
        <v>2.91310526</v>
      </c>
      <c r="K71" s="18" t="s">
        <v>404</v>
      </c>
      <c r="L71" s="20" t="s">
        <v>404</v>
      </c>
      <c r="M71" s="18" t="s">
        <v>404</v>
      </c>
      <c r="N71" s="20" t="s">
        <v>404</v>
      </c>
      <c r="O71" s="18" t="s">
        <v>404</v>
      </c>
      <c r="P71" s="20" t="s">
        <v>404</v>
      </c>
      <c r="Q71" s="18" t="s">
        <v>404</v>
      </c>
      <c r="R71" s="20" t="s">
        <v>404</v>
      </c>
      <c r="S71" s="18" t="n">
        <v>526.6590188599999</v>
      </c>
      <c r="T71" s="20" t="n">
        <v>17.65920086</v>
      </c>
    </row>
    <row r="72" spans="1:20">
      <c r="A72" s="15" t="s">
        <v>469</v>
      </c>
      <c r="B72" s="17" t="n">
        <v>7708</v>
      </c>
      <c r="C72" s="18">
        <f>(0.0/B72*100)</f>
        <v/>
      </c>
      <c r="D72" s="19" t="n">
        <v>7708</v>
      </c>
      <c r="E72" s="18" t="n">
        <v>548.39637035</v>
      </c>
      <c r="F72" s="20" t="n">
        <v>12.81956661</v>
      </c>
      <c r="G72" s="18" t="n">
        <v>556.59529504</v>
      </c>
      <c r="H72" s="20" t="n">
        <v>5.6866987</v>
      </c>
      <c r="I72" s="18" t="n">
        <v>527.3031353600001</v>
      </c>
      <c r="J72" s="20" t="n">
        <v>6.49001244</v>
      </c>
      <c r="K72" s="18" t="s">
        <v>404</v>
      </c>
      <c r="L72" s="20" t="s">
        <v>404</v>
      </c>
      <c r="M72" s="18" t="s">
        <v>404</v>
      </c>
      <c r="N72" s="20" t="s">
        <v>404</v>
      </c>
      <c r="O72" s="18" t="s">
        <v>404</v>
      </c>
      <c r="P72" s="20" t="s">
        <v>404</v>
      </c>
      <c r="Q72" s="18" t="s">
        <v>404</v>
      </c>
      <c r="R72" s="20" t="s">
        <v>404</v>
      </c>
      <c r="S72" s="18" t="n">
        <v>551.04427071</v>
      </c>
      <c r="T72" s="20" t="n">
        <v>37.91298357</v>
      </c>
    </row>
    <row r="73" spans="1:20">
      <c r="A73" s="15" t="s">
        <v>470</v>
      </c>
      <c r="B73" s="17" t="n">
        <v>8249</v>
      </c>
      <c r="C73" s="18">
        <f>(0.0/B73*100)</f>
        <v/>
      </c>
      <c r="D73" s="19" t="n">
        <v>8249</v>
      </c>
      <c r="E73" s="18" t="n">
        <v>398.41712492</v>
      </c>
      <c r="F73" s="20" t="n">
        <v>17.11021718</v>
      </c>
      <c r="G73" s="18" t="n">
        <v>400.71454914</v>
      </c>
      <c r="H73" s="20" t="n">
        <v>5.15617766</v>
      </c>
      <c r="I73" s="18" t="n">
        <v>425.64701959</v>
      </c>
      <c r="J73" s="20" t="n">
        <v>4.2855212</v>
      </c>
      <c r="K73" s="18" t="s">
        <v>404</v>
      </c>
      <c r="L73" s="20" t="s">
        <v>404</v>
      </c>
      <c r="M73" s="18" t="s">
        <v>404</v>
      </c>
      <c r="N73" s="20" t="s">
        <v>404</v>
      </c>
      <c r="O73" s="18" t="s">
        <v>404</v>
      </c>
      <c r="P73" s="20" t="s">
        <v>404</v>
      </c>
      <c r="Q73" s="18" t="s">
        <v>404</v>
      </c>
      <c r="R73" s="20" t="s">
        <v>404</v>
      </c>
      <c r="S73" s="18" t="n">
        <v>406.86420069</v>
      </c>
      <c r="T73" s="20" t="n">
        <v>15.09644488</v>
      </c>
    </row>
    <row r="74" spans="1:20">
      <c r="A74" s="15" t="s">
        <v>471</v>
      </c>
      <c r="B74" s="17" t="n">
        <v>4692</v>
      </c>
      <c r="C74" s="18">
        <f>(484.0/B74*100)</f>
        <v/>
      </c>
      <c r="D74" s="19" t="n">
        <v>4208</v>
      </c>
      <c r="E74" s="18" t="n">
        <v>399.44182763</v>
      </c>
      <c r="F74" s="20" t="n">
        <v>2.68399058</v>
      </c>
      <c r="G74" s="18" t="n">
        <v>427.68001066</v>
      </c>
      <c r="H74" s="20" t="n">
        <v>2.08330193</v>
      </c>
      <c r="I74" s="18" t="n">
        <v>408.45478607</v>
      </c>
      <c r="J74" s="20" t="n">
        <v>3.31548985</v>
      </c>
      <c r="K74" s="18" t="s">
        <v>404</v>
      </c>
      <c r="L74" s="20" t="s">
        <v>404</v>
      </c>
      <c r="M74" s="18" t="s">
        <v>404</v>
      </c>
      <c r="N74" s="20" t="s">
        <v>404</v>
      </c>
      <c r="O74" s="18" t="s">
        <v>404</v>
      </c>
      <c r="P74" s="20" t="s">
        <v>404</v>
      </c>
      <c r="Q74" s="18" t="s">
        <v>404</v>
      </c>
      <c r="R74" s="20" t="s">
        <v>404</v>
      </c>
      <c r="S74" s="18" t="n">
        <v>319.20731147</v>
      </c>
      <c r="T74" s="20" t="n">
        <v>19.38256544</v>
      </c>
    </row>
    <row r="75" spans="1:20">
      <c r="A75" s="15" t="s">
        <v>472</v>
      </c>
      <c r="B75" s="17" t="n">
        <v>5375</v>
      </c>
      <c r="C75" s="18">
        <f>(483.0/B75*100)</f>
        <v/>
      </c>
      <c r="D75" s="19" t="n">
        <v>4892</v>
      </c>
      <c r="E75" s="18" t="n">
        <v>368.7154792</v>
      </c>
      <c r="F75" s="20" t="n">
        <v>6.36460336</v>
      </c>
      <c r="G75" s="18" t="n">
        <v>371.17870646</v>
      </c>
      <c r="H75" s="20" t="n">
        <v>5.8309153</v>
      </c>
      <c r="I75" s="18" t="n">
        <v>347.45247305</v>
      </c>
      <c r="J75" s="20" t="n">
        <v>12.43783421</v>
      </c>
      <c r="K75" s="18" t="s">
        <v>404</v>
      </c>
      <c r="L75" s="20" t="s">
        <v>404</v>
      </c>
      <c r="M75" s="18" t="s">
        <v>404</v>
      </c>
      <c r="N75" s="20" t="s">
        <v>404</v>
      </c>
      <c r="O75" s="18" t="s">
        <v>404</v>
      </c>
      <c r="P75" s="20" t="s">
        <v>404</v>
      </c>
      <c r="Q75" s="18" t="s">
        <v>404</v>
      </c>
      <c r="R75" s="20" t="s">
        <v>404</v>
      </c>
      <c r="S75" s="18" t="n">
        <v>353.13674326</v>
      </c>
      <c r="T75" s="20" t="n">
        <v>24.82692746</v>
      </c>
    </row>
    <row r="76" spans="1:20">
      <c r="A76" s="15" t="s">
        <v>473</v>
      </c>
      <c r="B76" s="17" t="n">
        <v>14167</v>
      </c>
      <c r="C76" s="18">
        <f>(1400.0/B76*100)</f>
        <v/>
      </c>
      <c r="D76" s="19" t="n">
        <v>12767</v>
      </c>
      <c r="E76" s="18" t="n">
        <v>420.34633199</v>
      </c>
      <c r="F76" s="20" t="n">
        <v>7.24714857</v>
      </c>
      <c r="G76" s="18" t="n">
        <v>429.79607107</v>
      </c>
      <c r="H76" s="20" t="n">
        <v>4.31256675</v>
      </c>
      <c r="I76" s="18" t="n">
        <v>434.65235597</v>
      </c>
      <c r="J76" s="20" t="n">
        <v>5.6002272</v>
      </c>
      <c r="K76" s="18" t="s">
        <v>404</v>
      </c>
      <c r="L76" s="20" t="s">
        <v>404</v>
      </c>
      <c r="M76" s="18" t="s">
        <v>404</v>
      </c>
      <c r="N76" s="20" t="s">
        <v>404</v>
      </c>
      <c r="O76" s="18" t="s">
        <v>404</v>
      </c>
      <c r="P76" s="20" t="s">
        <v>404</v>
      </c>
      <c r="Q76" s="18" t="s">
        <v>404</v>
      </c>
      <c r="R76" s="20" t="s">
        <v>404</v>
      </c>
      <c r="S76" s="18" t="n">
        <v>420.23344699</v>
      </c>
      <c r="T76" s="20" t="n">
        <v>8.65771632</v>
      </c>
    </row>
    <row r="77" spans="1:20">
      <c r="A77" s="15" t="s">
        <v>474</v>
      </c>
      <c r="B77" s="17" t="n">
        <v>6062</v>
      </c>
      <c r="C77" s="18">
        <f>(0.0/B77*100)</f>
        <v/>
      </c>
      <c r="D77" s="19" t="n">
        <v>6062</v>
      </c>
      <c r="E77" s="18" t="n">
        <v>415.99068395</v>
      </c>
      <c r="F77" s="20" t="n">
        <v>4.76902929</v>
      </c>
      <c r="G77" s="18" t="n">
        <v>421.98696313</v>
      </c>
      <c r="H77" s="20" t="n">
        <v>6.02338646</v>
      </c>
      <c r="I77" s="18" t="n">
        <v>414.92382292</v>
      </c>
      <c r="J77" s="20" t="n">
        <v>7.00735564</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491.02012568</v>
      </c>
      <c r="F78" s="20" t="n">
        <v>6.45429191</v>
      </c>
      <c r="G78" s="18" t="n">
        <v>487.50722533</v>
      </c>
      <c r="H78" s="20" t="n">
        <v>8.98143658</v>
      </c>
      <c r="I78" s="18" t="n">
        <v>502.25929905</v>
      </c>
      <c r="J78" s="20" t="n">
        <v>8.51790937</v>
      </c>
      <c r="K78" s="18" t="s">
        <v>404</v>
      </c>
      <c r="L78" s="20" t="s">
        <v>404</v>
      </c>
      <c r="M78" s="18" t="s">
        <v>404</v>
      </c>
      <c r="N78" s="20" t="s">
        <v>404</v>
      </c>
      <c r="O78" s="18" t="s">
        <v>404</v>
      </c>
      <c r="P78" s="20" t="s">
        <v>404</v>
      </c>
      <c r="Q78" s="18" t="s">
        <v>404</v>
      </c>
      <c r="R78" s="20" t="s">
        <v>404</v>
      </c>
      <c r="S78" s="18" t="n">
        <v>561.31732053</v>
      </c>
      <c r="T78" s="20" t="n">
        <v>25.083163</v>
      </c>
    </row>
    <row customHeight="1" ht="25" r="79" spans="1:20">
      <c r="A79" s="15" t="s">
        <v>476</v>
      </c>
      <c r="B79" s="17" t="n">
        <v>1657</v>
      </c>
      <c r="C79" s="18">
        <f>(21.0/B79*100)</f>
        <v/>
      </c>
      <c r="D79" s="19" t="n">
        <v>1636</v>
      </c>
      <c r="E79" s="18" t="n">
        <v>443.37065636</v>
      </c>
      <c r="F79" s="20" t="n">
        <v>19.24570972</v>
      </c>
      <c r="G79" s="18" t="n">
        <v>461.98740542</v>
      </c>
      <c r="H79" s="20" t="n">
        <v>8.778724349999999</v>
      </c>
      <c r="I79" s="18" t="n">
        <v>458.97669871</v>
      </c>
      <c r="J79" s="20" t="n">
        <v>20.67431726</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463.76179359</v>
      </c>
      <c r="F80" s="20" t="n">
        <v>11.03567551</v>
      </c>
      <c r="G80" s="18" t="n">
        <v>458.14221317</v>
      </c>
      <c r="H80" s="20" t="n">
        <v>6.07940386</v>
      </c>
      <c r="I80" s="18" t="n">
        <v>460.19366115</v>
      </c>
      <c r="J80" s="20" t="n">
        <v>7.71157557</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438.76409092</v>
      </c>
      <c r="F81" s="20" t="n">
        <v>13.88114337</v>
      </c>
      <c r="G81" s="18" t="n">
        <v>443.07389378</v>
      </c>
      <c r="H81" s="20" t="n">
        <v>4.83521544</v>
      </c>
      <c r="I81" s="18" t="n">
        <v>450.46959283</v>
      </c>
      <c r="J81" s="20" t="n">
        <v>5.75509444</v>
      </c>
      <c r="K81" s="18" t="s">
        <v>404</v>
      </c>
      <c r="L81" s="20" t="s">
        <v>404</v>
      </c>
      <c r="M81" s="18" t="s">
        <v>404</v>
      </c>
      <c r="N81" s="20" t="s">
        <v>404</v>
      </c>
      <c r="O81" s="18" t="s">
        <v>404</v>
      </c>
      <c r="P81" s="20" t="s">
        <v>404</v>
      </c>
      <c r="Q81" s="18" t="s">
        <v>404</v>
      </c>
      <c r="R81" s="20" t="s">
        <v>404</v>
      </c>
      <c r="S81" s="18" t="n">
        <v>476.77596337</v>
      </c>
      <c r="T81" s="20" t="n">
        <v>17.84952256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613</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481.85629665</v>
      </c>
      <c r="F7" s="20" t="n">
        <v>4.55751786</v>
      </c>
      <c r="G7" s="18" t="n">
        <v>491.48976902</v>
      </c>
      <c r="H7" s="20" t="n">
        <v>3.2050518</v>
      </c>
      <c r="I7" s="18" t="n">
        <v>503.7506723</v>
      </c>
      <c r="J7" s="20" t="n">
        <v>2.62537042</v>
      </c>
      <c r="K7" s="18" t="s">
        <v>404</v>
      </c>
      <c r="L7" s="20" t="s">
        <v>404</v>
      </c>
      <c r="M7" s="18" t="s">
        <v>404</v>
      </c>
      <c r="N7" s="20" t="s">
        <v>404</v>
      </c>
      <c r="O7" s="18" t="s">
        <v>404</v>
      </c>
      <c r="P7" s="20" t="s">
        <v>404</v>
      </c>
      <c r="Q7" s="18" t="s">
        <v>404</v>
      </c>
      <c r="R7" s="20" t="s">
        <v>404</v>
      </c>
      <c r="S7" s="18" t="n">
        <v>487.60541107</v>
      </c>
      <c r="T7" s="20" t="n">
        <v>8.90227898</v>
      </c>
    </row>
    <row r="8" spans="1:20">
      <c r="A8" s="15" t="s">
        <v>405</v>
      </c>
      <c r="B8" s="17" t="n">
        <v>7007</v>
      </c>
      <c r="C8" s="18">
        <f>(0.0/B8*100)</f>
        <v/>
      </c>
      <c r="D8" s="19" t="n">
        <v>7007</v>
      </c>
      <c r="E8" s="18" t="n">
        <v>483.66836135</v>
      </c>
      <c r="F8" s="20" t="n">
        <v>4.44180692</v>
      </c>
      <c r="G8" s="18" t="n">
        <v>506.96260043</v>
      </c>
      <c r="H8" s="20" t="n">
        <v>8.24250338</v>
      </c>
      <c r="I8" s="18" t="n">
        <v>531.80305741</v>
      </c>
      <c r="J8" s="20" t="n">
        <v>7.61477141</v>
      </c>
      <c r="K8" s="18" t="s">
        <v>404</v>
      </c>
      <c r="L8" s="20" t="s">
        <v>404</v>
      </c>
      <c r="M8" s="18" t="s">
        <v>404</v>
      </c>
      <c r="N8" s="20" t="s">
        <v>404</v>
      </c>
      <c r="O8" s="18" t="s">
        <v>404</v>
      </c>
      <c r="P8" s="20" t="s">
        <v>404</v>
      </c>
      <c r="Q8" s="18" t="s">
        <v>404</v>
      </c>
      <c r="R8" s="20" t="s">
        <v>404</v>
      </c>
      <c r="S8" s="18" t="n">
        <v>465.38831365</v>
      </c>
      <c r="T8" s="20" t="n">
        <v>16.49285902</v>
      </c>
    </row>
    <row r="9" spans="1:20">
      <c r="A9" s="15" t="s">
        <v>406</v>
      </c>
      <c r="B9" s="17" t="n">
        <v>9651</v>
      </c>
      <c r="C9" s="18">
        <f>(200.0/B9*100)</f>
        <v/>
      </c>
      <c r="D9" s="19" t="n">
        <v>9451</v>
      </c>
      <c r="E9" s="18" t="n">
        <v>499.13492231</v>
      </c>
      <c r="F9" s="20" t="n">
        <v>4.80592387</v>
      </c>
      <c r="G9" s="18" t="n">
        <v>503.81126387</v>
      </c>
      <c r="H9" s="20" t="n">
        <v>7.75787512</v>
      </c>
      <c r="I9" s="18" t="n">
        <v>528.81587639</v>
      </c>
      <c r="J9" s="20" t="n">
        <v>6.3449986</v>
      </c>
      <c r="K9" s="18" t="s">
        <v>404</v>
      </c>
      <c r="L9" s="20" t="s">
        <v>404</v>
      </c>
      <c r="M9" s="18" t="s">
        <v>404</v>
      </c>
      <c r="N9" s="20" t="s">
        <v>404</v>
      </c>
      <c r="O9" s="18" t="s">
        <v>404</v>
      </c>
      <c r="P9" s="20" t="s">
        <v>404</v>
      </c>
      <c r="Q9" s="18" t="s">
        <v>404</v>
      </c>
      <c r="R9" s="20" t="s">
        <v>404</v>
      </c>
      <c r="S9" s="18" t="n">
        <v>479.79944972</v>
      </c>
      <c r="T9" s="20" t="n">
        <v>17.07435163</v>
      </c>
    </row>
    <row r="10" spans="1:20">
      <c r="A10" s="15" t="s">
        <v>407</v>
      </c>
      <c r="B10" s="17" t="n">
        <v>20058</v>
      </c>
      <c r="C10" s="18">
        <f>(2893.0/B10*100)</f>
        <v/>
      </c>
      <c r="D10" s="19" t="n">
        <v>17165</v>
      </c>
      <c r="E10" s="18" t="n">
        <v>505.8325692</v>
      </c>
      <c r="F10" s="20" t="n">
        <v>3.44514503</v>
      </c>
      <c r="G10" s="18" t="n">
        <v>521.6172062099999</v>
      </c>
      <c r="H10" s="20" t="n">
        <v>3.6941684</v>
      </c>
      <c r="I10" s="18" t="n">
        <v>529.50149572</v>
      </c>
      <c r="J10" s="20" t="n">
        <v>6.76410104</v>
      </c>
      <c r="K10" s="18" t="s">
        <v>404</v>
      </c>
      <c r="L10" s="20" t="s">
        <v>404</v>
      </c>
      <c r="M10" s="18" t="s">
        <v>404</v>
      </c>
      <c r="N10" s="20" t="s">
        <v>404</v>
      </c>
      <c r="O10" s="18" t="s">
        <v>404</v>
      </c>
      <c r="P10" s="20" t="s">
        <v>404</v>
      </c>
      <c r="Q10" s="18" t="s">
        <v>404</v>
      </c>
      <c r="R10" s="20" t="s">
        <v>404</v>
      </c>
      <c r="S10" s="18" t="n">
        <v>553.87990466</v>
      </c>
      <c r="T10" s="20" t="n">
        <v>15.72879728</v>
      </c>
    </row>
    <row r="11" spans="1:20">
      <c r="A11" s="15" t="s">
        <v>408</v>
      </c>
      <c r="B11" s="17" t="n">
        <v>7053</v>
      </c>
      <c r="C11" s="18">
        <f>(137.0/B11*100)</f>
        <v/>
      </c>
      <c r="D11" s="19" t="n">
        <v>6916</v>
      </c>
      <c r="E11" s="18" t="n">
        <v>386.21715171</v>
      </c>
      <c r="F11" s="20" t="n">
        <v>6.35805667</v>
      </c>
      <c r="G11" s="18" t="n">
        <v>424.78189581</v>
      </c>
      <c r="H11" s="20" t="n">
        <v>6.2734083</v>
      </c>
      <c r="I11" s="18" t="n">
        <v>448.21976974</v>
      </c>
      <c r="J11" s="20" t="n">
        <v>5.53615538</v>
      </c>
      <c r="K11" s="18" t="s">
        <v>404</v>
      </c>
      <c r="L11" s="20" t="s">
        <v>404</v>
      </c>
      <c r="M11" s="18" t="s">
        <v>404</v>
      </c>
      <c r="N11" s="20" t="s">
        <v>404</v>
      </c>
      <c r="O11" s="18" t="s">
        <v>404</v>
      </c>
      <c r="P11" s="20" t="s">
        <v>404</v>
      </c>
      <c r="Q11" s="18" t="s">
        <v>404</v>
      </c>
      <c r="R11" s="20" t="s">
        <v>404</v>
      </c>
      <c r="S11" s="18" t="n">
        <v>406.72098136</v>
      </c>
      <c r="T11" s="20" t="n">
        <v>17.79929125</v>
      </c>
    </row>
    <row r="12" spans="1:20">
      <c r="A12" s="15" t="s">
        <v>409</v>
      </c>
      <c r="B12" s="17" t="n">
        <v>6894</v>
      </c>
      <c r="C12" s="18">
        <f>(106.0/B12*100)</f>
        <v/>
      </c>
      <c r="D12" s="19" t="n">
        <v>6788</v>
      </c>
      <c r="E12" s="18" t="n">
        <v>496.84509867</v>
      </c>
      <c r="F12" s="20" t="n">
        <v>3.09045105</v>
      </c>
      <c r="G12" s="18" t="n">
        <v>481.61921313</v>
      </c>
      <c r="H12" s="20" t="n">
        <v>6.91332084</v>
      </c>
      <c r="I12" s="18" t="n">
        <v>470.93548804</v>
      </c>
      <c r="J12" s="20" t="n">
        <v>10.12484903</v>
      </c>
      <c r="K12" s="18" t="s">
        <v>404</v>
      </c>
      <c r="L12" s="20" t="s">
        <v>404</v>
      </c>
      <c r="M12" s="18" t="s">
        <v>404</v>
      </c>
      <c r="N12" s="20" t="s">
        <v>404</v>
      </c>
      <c r="O12" s="18" t="s">
        <v>404</v>
      </c>
      <c r="P12" s="20" t="s">
        <v>404</v>
      </c>
      <c r="Q12" s="18" t="s">
        <v>404</v>
      </c>
      <c r="R12" s="20" t="s">
        <v>404</v>
      </c>
      <c r="S12" s="18" t="n">
        <v>472.12329478</v>
      </c>
      <c r="T12" s="20" t="n">
        <v>19.97318815</v>
      </c>
    </row>
    <row r="13" spans="1:20">
      <c r="A13" s="15" t="s">
        <v>410</v>
      </c>
      <c r="B13" s="17" t="n">
        <v>7161</v>
      </c>
      <c r="C13" s="18">
        <f>(1175.0/B13*100)</f>
        <v/>
      </c>
      <c r="D13" s="19" t="n">
        <v>5986</v>
      </c>
      <c r="E13" s="18" t="n">
        <v>505.1581506</v>
      </c>
      <c r="F13" s="20" t="n">
        <v>4.14996416</v>
      </c>
      <c r="G13" s="18" t="n">
        <v>515.8956955899999</v>
      </c>
      <c r="H13" s="20" t="n">
        <v>3.16567895</v>
      </c>
      <c r="I13" s="18" t="n">
        <v>513.26744595</v>
      </c>
      <c r="J13" s="20" t="n">
        <v>6.52743279</v>
      </c>
      <c r="K13" s="18" t="s">
        <v>404</v>
      </c>
      <c r="L13" s="20" t="s">
        <v>404</v>
      </c>
      <c r="M13" s="18" t="s">
        <v>404</v>
      </c>
      <c r="N13" s="20" t="s">
        <v>404</v>
      </c>
      <c r="O13" s="18" t="s">
        <v>404</v>
      </c>
      <c r="P13" s="20" t="s">
        <v>404</v>
      </c>
      <c r="Q13" s="18" t="s">
        <v>404</v>
      </c>
      <c r="R13" s="20" t="s">
        <v>404</v>
      </c>
      <c r="S13" s="18" t="n">
        <v>505.88010453</v>
      </c>
      <c r="T13" s="20" t="n">
        <v>7.25831302</v>
      </c>
    </row>
    <row r="14" spans="1:20">
      <c r="A14" s="15" t="s">
        <v>411</v>
      </c>
      <c r="B14" s="17" t="n">
        <v>5587</v>
      </c>
      <c r="C14" s="18">
        <f>(0.0/B14*100)</f>
        <v/>
      </c>
      <c r="D14" s="19" t="n">
        <v>5587</v>
      </c>
      <c r="E14" s="18" t="n">
        <v>513.2225055</v>
      </c>
      <c r="F14" s="20" t="n">
        <v>3.54992573</v>
      </c>
      <c r="G14" s="18" t="n">
        <v>529.26398161</v>
      </c>
      <c r="H14" s="20" t="n">
        <v>2.63324422</v>
      </c>
      <c r="I14" s="18" t="n">
        <v>513.51481949</v>
      </c>
      <c r="J14" s="20" t="n">
        <v>5.49662973</v>
      </c>
      <c r="K14" s="18" t="s">
        <v>404</v>
      </c>
      <c r="L14" s="20" t="s">
        <v>404</v>
      </c>
      <c r="M14" s="18" t="s">
        <v>404</v>
      </c>
      <c r="N14" s="20" t="s">
        <v>404</v>
      </c>
      <c r="O14" s="18" t="s">
        <v>404</v>
      </c>
      <c r="P14" s="20" t="s">
        <v>404</v>
      </c>
      <c r="Q14" s="18" t="s">
        <v>404</v>
      </c>
      <c r="R14" s="20" t="s">
        <v>404</v>
      </c>
      <c r="S14" s="18" t="n">
        <v>527.85382974</v>
      </c>
      <c r="T14" s="20" t="n">
        <v>14.58837771</v>
      </c>
    </row>
    <row r="15" spans="1:20">
      <c r="A15" s="15" t="s">
        <v>412</v>
      </c>
      <c r="B15" s="17" t="n">
        <v>5882</v>
      </c>
      <c r="C15" s="18">
        <f>(0.0/B15*100)</f>
        <v/>
      </c>
      <c r="D15" s="19" t="n">
        <v>5882</v>
      </c>
      <c r="E15" s="18" t="n">
        <v>506.44244328</v>
      </c>
      <c r="F15" s="20" t="n">
        <v>2.96060901</v>
      </c>
      <c r="G15" s="18" t="n">
        <v>518.07088158</v>
      </c>
      <c r="H15" s="20" t="n">
        <v>4.66758865</v>
      </c>
      <c r="I15" s="18" t="n">
        <v>523.23154658</v>
      </c>
      <c r="J15" s="20" t="n">
        <v>9.85720937</v>
      </c>
      <c r="K15" s="18" t="s">
        <v>404</v>
      </c>
      <c r="L15" s="20" t="s">
        <v>404</v>
      </c>
      <c r="M15" s="18" t="s">
        <v>404</v>
      </c>
      <c r="N15" s="20" t="s">
        <v>404</v>
      </c>
      <c r="O15" s="18" t="s">
        <v>404</v>
      </c>
      <c r="P15" s="20" t="s">
        <v>404</v>
      </c>
      <c r="Q15" s="18" t="s">
        <v>404</v>
      </c>
      <c r="R15" s="20" t="s">
        <v>404</v>
      </c>
      <c r="S15" s="18" t="n">
        <v>519.98677498</v>
      </c>
      <c r="T15" s="20" t="n">
        <v>15.36093992</v>
      </c>
    </row>
    <row r="16" spans="1:20">
      <c r="A16" s="15" t="s">
        <v>413</v>
      </c>
      <c r="B16" s="17" t="n">
        <v>6108</v>
      </c>
      <c r="C16" s="18">
        <f>(390.0/B16*100)</f>
        <v/>
      </c>
      <c r="D16" s="19" t="n">
        <v>5718</v>
      </c>
      <c r="E16" s="18" t="n">
        <v>486.608519</v>
      </c>
      <c r="F16" s="20" t="n">
        <v>6.40312303</v>
      </c>
      <c r="G16" s="18" t="n">
        <v>500.15599495</v>
      </c>
      <c r="H16" s="20" t="n">
        <v>6.32290068</v>
      </c>
      <c r="I16" s="18" t="n">
        <v>506.61564855</v>
      </c>
      <c r="J16" s="20" t="n">
        <v>10.00177445</v>
      </c>
      <c r="K16" s="18" t="s">
        <v>404</v>
      </c>
      <c r="L16" s="20" t="s">
        <v>404</v>
      </c>
      <c r="M16" s="18" t="s">
        <v>404</v>
      </c>
      <c r="N16" s="20" t="s">
        <v>404</v>
      </c>
      <c r="O16" s="18" t="s">
        <v>404</v>
      </c>
      <c r="P16" s="20" t="s">
        <v>404</v>
      </c>
      <c r="Q16" s="18" t="s">
        <v>404</v>
      </c>
      <c r="R16" s="20" t="s">
        <v>404</v>
      </c>
      <c r="S16" s="18" t="n">
        <v>481.49069481</v>
      </c>
      <c r="T16" s="20" t="n">
        <v>23.10887524</v>
      </c>
    </row>
    <row r="17" spans="1:20">
      <c r="A17" s="15" t="s">
        <v>414</v>
      </c>
      <c r="B17" s="17" t="n">
        <v>6504</v>
      </c>
      <c r="C17" s="18">
        <f>(1325.0/B17*100)</f>
        <v/>
      </c>
      <c r="D17" s="19" t="n">
        <v>5179</v>
      </c>
      <c r="E17" s="18" t="n">
        <v>489.1251136</v>
      </c>
      <c r="F17" s="20" t="n">
        <v>6.93594413</v>
      </c>
      <c r="G17" s="18" t="n">
        <v>506.63397879</v>
      </c>
      <c r="H17" s="20" t="n">
        <v>6.27293584</v>
      </c>
      <c r="I17" s="18" t="n">
        <v>529.17683059</v>
      </c>
      <c r="J17" s="20" t="n">
        <v>9.28516915</v>
      </c>
      <c r="K17" s="18" t="s">
        <v>404</v>
      </c>
      <c r="L17" s="20" t="s">
        <v>404</v>
      </c>
      <c r="M17" s="18" t="s">
        <v>404</v>
      </c>
      <c r="N17" s="20" t="s">
        <v>404</v>
      </c>
      <c r="O17" s="18" t="s">
        <v>404</v>
      </c>
      <c r="P17" s="20" t="s">
        <v>404</v>
      </c>
      <c r="Q17" s="18" t="s">
        <v>404</v>
      </c>
      <c r="R17" s="20" t="s">
        <v>404</v>
      </c>
      <c r="S17" s="18" t="n">
        <v>560.1542563100001</v>
      </c>
      <c r="T17" s="20" t="n">
        <v>12.82960051</v>
      </c>
    </row>
    <row r="18" spans="1:20">
      <c r="A18" s="15" t="s">
        <v>415</v>
      </c>
      <c r="B18" s="17" t="n">
        <v>5532</v>
      </c>
      <c r="C18" s="18">
        <f>(0.0/B18*100)</f>
        <v/>
      </c>
      <c r="D18" s="19" t="n">
        <v>5532</v>
      </c>
      <c r="E18" s="18" t="n">
        <v>446.47539215</v>
      </c>
      <c r="F18" s="20" t="n">
        <v>6.10732738</v>
      </c>
      <c r="G18" s="18" t="n">
        <v>465.21455703</v>
      </c>
      <c r="H18" s="20" t="n">
        <v>4.26219127</v>
      </c>
      <c r="I18" s="18" t="n">
        <v>461.98195203</v>
      </c>
      <c r="J18" s="20" t="n">
        <v>7.74169498</v>
      </c>
      <c r="K18" s="18" t="s">
        <v>404</v>
      </c>
      <c r="L18" s="20" t="s">
        <v>404</v>
      </c>
      <c r="M18" s="18" t="s">
        <v>404</v>
      </c>
      <c r="N18" s="20" t="s">
        <v>404</v>
      </c>
      <c r="O18" s="18" t="s">
        <v>404</v>
      </c>
      <c r="P18" s="20" t="s">
        <v>404</v>
      </c>
      <c r="Q18" s="18" t="s">
        <v>404</v>
      </c>
      <c r="R18" s="20" t="s">
        <v>404</v>
      </c>
      <c r="S18" s="18" t="n">
        <v>394.53725541</v>
      </c>
      <c r="T18" s="20" t="n">
        <v>26.08004408</v>
      </c>
    </row>
    <row r="19" spans="1:20">
      <c r="A19" s="15" t="s">
        <v>416</v>
      </c>
      <c r="B19" s="17" t="n">
        <v>5658</v>
      </c>
      <c r="C19" s="18">
        <f>(327.0/B19*100)</f>
        <v/>
      </c>
      <c r="D19" s="19" t="n">
        <v>5331</v>
      </c>
      <c r="E19" s="18" t="n">
        <v>469.21323074</v>
      </c>
      <c r="F19" s="20" t="n">
        <v>8.129123890000001</v>
      </c>
      <c r="G19" s="18" t="n">
        <v>487.95992995</v>
      </c>
      <c r="H19" s="20" t="n">
        <v>5.59927028</v>
      </c>
      <c r="I19" s="18" t="n">
        <v>466.03165707</v>
      </c>
      <c r="J19" s="20" t="n">
        <v>9.1744679</v>
      </c>
      <c r="K19" s="18" t="s">
        <v>404</v>
      </c>
      <c r="L19" s="20" t="s">
        <v>404</v>
      </c>
      <c r="M19" s="18" t="s">
        <v>404</v>
      </c>
      <c r="N19" s="20" t="s">
        <v>404</v>
      </c>
      <c r="O19" s="18" t="s">
        <v>404</v>
      </c>
      <c r="P19" s="20" t="s">
        <v>404</v>
      </c>
      <c r="Q19" s="18" t="s">
        <v>404</v>
      </c>
      <c r="R19" s="20" t="s">
        <v>404</v>
      </c>
      <c r="S19" s="18" t="n">
        <v>415.40033242</v>
      </c>
      <c r="T19" s="20" t="n">
        <v>27.94344491</v>
      </c>
    </row>
    <row r="20" spans="1:20">
      <c r="A20" s="15" t="s">
        <v>417</v>
      </c>
      <c r="B20" s="17" t="n">
        <v>3371</v>
      </c>
      <c r="C20" s="18">
        <f>(24.0/B20*100)</f>
        <v/>
      </c>
      <c r="D20" s="19" t="n">
        <v>3347</v>
      </c>
      <c r="E20" s="18" t="n">
        <v>488.66270558</v>
      </c>
      <c r="F20" s="20" t="n">
        <v>2.33172736</v>
      </c>
      <c r="G20" s="18" t="n">
        <v>490.72266443</v>
      </c>
      <c r="H20" s="20" t="n">
        <v>4.53390713</v>
      </c>
      <c r="I20" s="18" t="n">
        <v>485.94382689</v>
      </c>
      <c r="J20" s="20" t="n">
        <v>8.16889157</v>
      </c>
      <c r="K20" s="18" t="s">
        <v>404</v>
      </c>
      <c r="L20" s="20" t="s">
        <v>404</v>
      </c>
      <c r="M20" s="18" t="s">
        <v>404</v>
      </c>
      <c r="N20" s="20" t="s">
        <v>404</v>
      </c>
      <c r="O20" s="18" t="s">
        <v>404</v>
      </c>
      <c r="P20" s="20" t="s">
        <v>404</v>
      </c>
      <c r="Q20" s="18" t="s">
        <v>404</v>
      </c>
      <c r="R20" s="20" t="s">
        <v>404</v>
      </c>
      <c r="S20" s="18" t="n">
        <v>437.3013754</v>
      </c>
      <c r="T20" s="20" t="n">
        <v>13.6370871</v>
      </c>
    </row>
    <row r="21" spans="1:20">
      <c r="A21" s="15" t="s">
        <v>418</v>
      </c>
      <c r="B21" s="17" t="n">
        <v>5741</v>
      </c>
      <c r="C21" s="18">
        <f>(0.0/B21*100)</f>
        <v/>
      </c>
      <c r="D21" s="19" t="n">
        <v>5741</v>
      </c>
      <c r="E21" s="18" t="n">
        <v>492.63602124</v>
      </c>
      <c r="F21" s="20" t="n">
        <v>4.68045621</v>
      </c>
      <c r="G21" s="18" t="n">
        <v>501.17634678</v>
      </c>
      <c r="H21" s="20" t="n">
        <v>6.27190559</v>
      </c>
      <c r="I21" s="18" t="n">
        <v>515.34603485</v>
      </c>
      <c r="J21" s="20" t="n">
        <v>3.50857298</v>
      </c>
      <c r="K21" s="18" t="s">
        <v>404</v>
      </c>
      <c r="L21" s="20" t="s">
        <v>404</v>
      </c>
      <c r="M21" s="18" t="s">
        <v>404</v>
      </c>
      <c r="N21" s="20" t="s">
        <v>404</v>
      </c>
      <c r="O21" s="18" t="s">
        <v>404</v>
      </c>
      <c r="P21" s="20" t="s">
        <v>404</v>
      </c>
      <c r="Q21" s="18" t="s">
        <v>404</v>
      </c>
      <c r="R21" s="20" t="s">
        <v>404</v>
      </c>
      <c r="S21" s="18" t="n">
        <v>500.68233981</v>
      </c>
      <c r="T21" s="20" t="n">
        <v>8.071488130000001</v>
      </c>
    </row>
    <row r="22" spans="1:20">
      <c r="A22" s="15" t="s">
        <v>419</v>
      </c>
      <c r="B22" s="17" t="n">
        <v>6598</v>
      </c>
      <c r="C22" s="18">
        <f>(0.0/B22*100)</f>
        <v/>
      </c>
      <c r="D22" s="19" t="n">
        <v>6598</v>
      </c>
      <c r="E22" s="18" t="n">
        <v>463.28779</v>
      </c>
      <c r="F22" s="20" t="n">
        <v>6.0913457</v>
      </c>
      <c r="G22" s="18" t="n">
        <v>475.12484878</v>
      </c>
      <c r="H22" s="20" t="n">
        <v>7.88492486</v>
      </c>
      <c r="I22" s="18" t="n">
        <v>486.80778787</v>
      </c>
      <c r="J22" s="20" t="n">
        <v>16.40317244</v>
      </c>
      <c r="K22" s="18" t="s">
        <v>404</v>
      </c>
      <c r="L22" s="20" t="s">
        <v>404</v>
      </c>
      <c r="M22" s="18" t="s">
        <v>404</v>
      </c>
      <c r="N22" s="20" t="s">
        <v>404</v>
      </c>
      <c r="O22" s="18" t="s">
        <v>404</v>
      </c>
      <c r="P22" s="20" t="s">
        <v>404</v>
      </c>
      <c r="Q22" s="18" t="s">
        <v>404</v>
      </c>
      <c r="R22" s="20" t="s">
        <v>404</v>
      </c>
      <c r="S22" s="18" t="n">
        <v>510.231597</v>
      </c>
      <c r="T22" s="20" t="n">
        <v>6.85324294</v>
      </c>
    </row>
    <row r="23" spans="1:20">
      <c r="A23" s="15" t="s">
        <v>420</v>
      </c>
      <c r="B23" s="17" t="n">
        <v>11583</v>
      </c>
      <c r="C23" s="18">
        <f>(3151.0/B23*100)</f>
        <v/>
      </c>
      <c r="D23" s="19" t="n">
        <v>8432</v>
      </c>
      <c r="E23" s="18" t="n">
        <v>490.9108964</v>
      </c>
      <c r="F23" s="20" t="n">
        <v>8.8624805</v>
      </c>
      <c r="G23" s="18" t="n">
        <v>499.90664564</v>
      </c>
      <c r="H23" s="20" t="n">
        <v>7.83083714</v>
      </c>
      <c r="I23" s="18" t="n">
        <v>484.54760516</v>
      </c>
      <c r="J23" s="20" t="n">
        <v>7.6906589</v>
      </c>
      <c r="K23" s="18" t="s">
        <v>404</v>
      </c>
      <c r="L23" s="20" t="s">
        <v>404</v>
      </c>
      <c r="M23" s="18" t="s">
        <v>404</v>
      </c>
      <c r="N23" s="20" t="s">
        <v>404</v>
      </c>
      <c r="O23" s="18" t="s">
        <v>404</v>
      </c>
      <c r="P23" s="20" t="s">
        <v>404</v>
      </c>
      <c r="Q23" s="18" t="s">
        <v>404</v>
      </c>
      <c r="R23" s="20" t="s">
        <v>404</v>
      </c>
      <c r="S23" s="18" t="n">
        <v>489.9050083</v>
      </c>
      <c r="T23" s="20" t="n">
        <v>25.164749</v>
      </c>
    </row>
    <row r="24" spans="1:20">
      <c r="A24" s="15" t="s">
        <v>421</v>
      </c>
      <c r="B24" s="17" t="n">
        <v>6647</v>
      </c>
      <c r="C24" s="18">
        <f>(0.0/B24*100)</f>
        <v/>
      </c>
      <c r="D24" s="19" t="n">
        <v>6647</v>
      </c>
      <c r="E24" s="18" t="n">
        <v>535.17089106</v>
      </c>
      <c r="F24" s="20" t="n">
        <v>3.85340717</v>
      </c>
      <c r="G24" s="18" t="n">
        <v>520.55380984</v>
      </c>
      <c r="H24" s="20" t="n">
        <v>12.04952885</v>
      </c>
      <c r="I24" s="18" t="n">
        <v>490.95034213</v>
      </c>
      <c r="J24" s="20" t="n">
        <v>22.41819053</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522.6828060300001</v>
      </c>
      <c r="F25" s="20" t="n">
        <v>4.71013381</v>
      </c>
      <c r="G25" s="18" t="n">
        <v>514.50623634</v>
      </c>
      <c r="H25" s="20" t="n">
        <v>10.20266152</v>
      </c>
      <c r="I25" s="18" t="n">
        <v>535.72831348</v>
      </c>
      <c r="J25" s="20" t="n">
        <v>7.89415705</v>
      </c>
      <c r="K25" s="18" t="s">
        <v>404</v>
      </c>
      <c r="L25" s="20" t="s">
        <v>404</v>
      </c>
      <c r="M25" s="18" t="s">
        <v>404</v>
      </c>
      <c r="N25" s="20" t="s">
        <v>404</v>
      </c>
      <c r="O25" s="18" t="s">
        <v>404</v>
      </c>
      <c r="P25" s="20" t="s">
        <v>404</v>
      </c>
      <c r="Q25" s="18" t="s">
        <v>404</v>
      </c>
      <c r="R25" s="20" t="s">
        <v>404</v>
      </c>
      <c r="S25" s="18" t="n">
        <v>495.97363082</v>
      </c>
      <c r="T25" s="20" t="n">
        <v>7.92741933</v>
      </c>
    </row>
    <row r="26" spans="1:20">
      <c r="A26" s="15" t="s">
        <v>423</v>
      </c>
      <c r="B26" s="17" t="n">
        <v>4869</v>
      </c>
      <c r="C26" s="18">
        <f>(11.0/B26*100)</f>
        <v/>
      </c>
      <c r="D26" s="19" t="n">
        <v>4858</v>
      </c>
      <c r="E26" s="18" t="n">
        <v>473.39840386</v>
      </c>
      <c r="F26" s="20" t="n">
        <v>2.82651167</v>
      </c>
      <c r="G26" s="18" t="n">
        <v>504.11943053</v>
      </c>
      <c r="H26" s="20" t="n">
        <v>3.47197687</v>
      </c>
      <c r="I26" s="18" t="n">
        <v>483.04618328</v>
      </c>
      <c r="J26" s="20" t="n">
        <v>5.35288161</v>
      </c>
      <c r="K26" s="18" t="s">
        <v>404</v>
      </c>
      <c r="L26" s="20" t="s">
        <v>404</v>
      </c>
      <c r="M26" s="18" t="s">
        <v>404</v>
      </c>
      <c r="N26" s="20" t="s">
        <v>404</v>
      </c>
      <c r="O26" s="18" t="s">
        <v>404</v>
      </c>
      <c r="P26" s="20" t="s">
        <v>404</v>
      </c>
      <c r="Q26" s="18" t="s">
        <v>404</v>
      </c>
      <c r="R26" s="20" t="s">
        <v>404</v>
      </c>
      <c r="S26" s="18" t="n">
        <v>490.14196481</v>
      </c>
      <c r="T26" s="20" t="n">
        <v>13.0785149</v>
      </c>
    </row>
    <row r="27" spans="1:20">
      <c r="A27" s="15" t="s">
        <v>424</v>
      </c>
      <c r="B27" s="17" t="n">
        <v>5299</v>
      </c>
      <c r="C27" s="18">
        <f>(0.0/B27*100)</f>
        <v/>
      </c>
      <c r="D27" s="19" t="n">
        <v>5299</v>
      </c>
      <c r="E27" s="18" t="n">
        <v>483.91316597</v>
      </c>
      <c r="F27" s="20" t="n">
        <v>3.17185393</v>
      </c>
      <c r="G27" s="18" t="n">
        <v>477.00672678</v>
      </c>
      <c r="H27" s="20" t="n">
        <v>2.31190333</v>
      </c>
      <c r="I27" s="18" t="n">
        <v>491.53073717</v>
      </c>
      <c r="J27" s="20" t="n">
        <v>1.42082433</v>
      </c>
      <c r="K27" s="18" t="s">
        <v>404</v>
      </c>
      <c r="L27" s="20" t="s">
        <v>404</v>
      </c>
      <c r="M27" s="18" t="s">
        <v>404</v>
      </c>
      <c r="N27" s="20" t="s">
        <v>404</v>
      </c>
      <c r="O27" s="18" t="s">
        <v>404</v>
      </c>
      <c r="P27" s="20" t="s">
        <v>404</v>
      </c>
      <c r="Q27" s="18" t="s">
        <v>404</v>
      </c>
      <c r="R27" s="20" t="s">
        <v>404</v>
      </c>
      <c r="S27" s="18" t="n">
        <v>465.27073414</v>
      </c>
      <c r="T27" s="20" t="n">
        <v>25.34217899</v>
      </c>
    </row>
    <row r="28" spans="1:20">
      <c r="A28" s="15" t="s">
        <v>425</v>
      </c>
      <c r="B28" s="17" t="n">
        <v>7568</v>
      </c>
      <c r="C28" s="18">
        <f>(0.0/B28*100)</f>
        <v/>
      </c>
      <c r="D28" s="19" t="n">
        <v>7568</v>
      </c>
      <c r="E28" s="18" t="n">
        <v>405.6476975</v>
      </c>
      <c r="F28" s="20" t="n">
        <v>2.55746655</v>
      </c>
      <c r="G28" s="18" t="n">
        <v>415.04549103</v>
      </c>
      <c r="H28" s="20" t="n">
        <v>5.09781111</v>
      </c>
      <c r="I28" s="18" t="n">
        <v>405.44589346</v>
      </c>
      <c r="J28" s="20" t="n">
        <v>7.96175745</v>
      </c>
      <c r="K28" s="18" t="s">
        <v>404</v>
      </c>
      <c r="L28" s="20" t="s">
        <v>404</v>
      </c>
      <c r="M28" s="18" t="s">
        <v>404</v>
      </c>
      <c r="N28" s="20" t="s">
        <v>404</v>
      </c>
      <c r="O28" s="18" t="s">
        <v>404</v>
      </c>
      <c r="P28" s="20" t="s">
        <v>404</v>
      </c>
      <c r="Q28" s="18" t="s">
        <v>404</v>
      </c>
      <c r="R28" s="20" t="s">
        <v>404</v>
      </c>
      <c r="S28" s="18" t="n">
        <v>440.32523027</v>
      </c>
      <c r="T28" s="20" t="n">
        <v>14.645206</v>
      </c>
    </row>
    <row r="29" spans="1:20">
      <c r="A29" s="15" t="s">
        <v>426</v>
      </c>
      <c r="B29" s="17" t="n">
        <v>5385</v>
      </c>
      <c r="C29" s="18">
        <f>(1123.0/B29*100)</f>
        <v/>
      </c>
      <c r="D29" s="19" t="n">
        <v>4262</v>
      </c>
      <c r="E29" s="18" t="n">
        <v>508.72224845</v>
      </c>
      <c r="F29" s="20" t="n">
        <v>6.65976376</v>
      </c>
      <c r="G29" s="18" t="n">
        <v>501.69506654</v>
      </c>
      <c r="H29" s="20" t="n">
        <v>13.56663669</v>
      </c>
      <c r="I29" s="18" t="n">
        <v>557.87862104</v>
      </c>
      <c r="J29" s="20" t="n">
        <v>13.46450056</v>
      </c>
      <c r="K29" s="18" t="s">
        <v>404</v>
      </c>
      <c r="L29" s="20" t="s">
        <v>404</v>
      </c>
      <c r="M29" s="18" t="s">
        <v>404</v>
      </c>
      <c r="N29" s="20" t="s">
        <v>404</v>
      </c>
      <c r="O29" s="18" t="s">
        <v>404</v>
      </c>
      <c r="P29" s="20" t="s">
        <v>404</v>
      </c>
      <c r="Q29" s="18" t="s">
        <v>404</v>
      </c>
      <c r="R29" s="20" t="s">
        <v>404</v>
      </c>
      <c r="S29" s="18" t="n">
        <v>499.74478349</v>
      </c>
      <c r="T29" s="20" t="n">
        <v>13.13407666</v>
      </c>
    </row>
    <row r="30" spans="1:20">
      <c r="A30" s="15" t="s">
        <v>427</v>
      </c>
      <c r="B30" s="17" t="n">
        <v>4520</v>
      </c>
      <c r="C30" s="18">
        <f>(957.0/B30*100)</f>
        <v/>
      </c>
      <c r="D30" s="19" t="n">
        <v>3563</v>
      </c>
      <c r="E30" s="18" t="n">
        <v>469.52658868</v>
      </c>
      <c r="F30" s="20" t="n">
        <v>6.13814871</v>
      </c>
      <c r="G30" s="18" t="n">
        <v>500.04087464</v>
      </c>
      <c r="H30" s="20" t="n">
        <v>4.61690336</v>
      </c>
      <c r="I30" s="18" t="n">
        <v>513.08946889</v>
      </c>
      <c r="J30" s="20" t="n">
        <v>5.83304993</v>
      </c>
      <c r="K30" s="18" t="s">
        <v>404</v>
      </c>
      <c r="L30" s="20" t="s">
        <v>404</v>
      </c>
      <c r="M30" s="18" t="s">
        <v>404</v>
      </c>
      <c r="N30" s="20" t="s">
        <v>404</v>
      </c>
      <c r="O30" s="18" t="s">
        <v>404</v>
      </c>
      <c r="P30" s="20" t="s">
        <v>404</v>
      </c>
      <c r="Q30" s="18" t="s">
        <v>404</v>
      </c>
      <c r="R30" s="20" t="s">
        <v>404</v>
      </c>
      <c r="S30" s="18" t="n">
        <v>486.93831711</v>
      </c>
      <c r="T30" s="20" t="n">
        <v>12.19816748</v>
      </c>
    </row>
    <row r="31" spans="1:20">
      <c r="A31" s="15" t="s">
        <v>428</v>
      </c>
      <c r="B31" s="17" t="n">
        <v>5456</v>
      </c>
      <c r="C31" s="18">
        <f>(502.0/B31*100)</f>
        <v/>
      </c>
      <c r="D31" s="19" t="n">
        <v>4954</v>
      </c>
      <c r="E31" s="18" t="n">
        <v>500.08442125</v>
      </c>
      <c r="F31" s="20" t="n">
        <v>3.02239483</v>
      </c>
      <c r="G31" s="18" t="n">
        <v>508.29261595</v>
      </c>
      <c r="H31" s="20" t="n">
        <v>4.87496434</v>
      </c>
      <c r="I31" s="18" t="n">
        <v>506.31065432</v>
      </c>
      <c r="J31" s="20" t="n">
        <v>10.44826197</v>
      </c>
      <c r="K31" s="18" t="s">
        <v>404</v>
      </c>
      <c r="L31" s="20" t="s">
        <v>404</v>
      </c>
      <c r="M31" s="18" t="s">
        <v>404</v>
      </c>
      <c r="N31" s="20" t="s">
        <v>404</v>
      </c>
      <c r="O31" s="18" t="s">
        <v>404</v>
      </c>
      <c r="P31" s="20" t="s">
        <v>404</v>
      </c>
      <c r="Q31" s="18" t="s">
        <v>404</v>
      </c>
      <c r="R31" s="20" t="s">
        <v>404</v>
      </c>
      <c r="S31" s="18" t="n">
        <v>501.51476794</v>
      </c>
      <c r="T31" s="20" t="n">
        <v>7.79730003</v>
      </c>
    </row>
    <row r="32" spans="1:20">
      <c r="A32" s="15" t="s">
        <v>429</v>
      </c>
      <c r="B32" s="17" t="n">
        <v>4478</v>
      </c>
      <c r="C32" s="18">
        <f>(0.0/B32*100)</f>
        <v/>
      </c>
      <c r="D32" s="19" t="n">
        <v>4478</v>
      </c>
      <c r="E32" s="18" t="n">
        <v>500.05867319</v>
      </c>
      <c r="F32" s="20" t="n">
        <v>3.23618546</v>
      </c>
      <c r="G32" s="18" t="n">
        <v>515.50434188</v>
      </c>
      <c r="H32" s="20" t="n">
        <v>5.27565505</v>
      </c>
      <c r="I32" s="18" t="n">
        <v>515.95302148</v>
      </c>
      <c r="J32" s="20" t="n">
        <v>16.18118844</v>
      </c>
      <c r="K32" s="18" t="s">
        <v>404</v>
      </c>
      <c r="L32" s="20" t="s">
        <v>404</v>
      </c>
      <c r="M32" s="18" t="s">
        <v>404</v>
      </c>
      <c r="N32" s="20" t="s">
        <v>404</v>
      </c>
      <c r="O32" s="18" t="s">
        <v>404</v>
      </c>
      <c r="P32" s="20" t="s">
        <v>404</v>
      </c>
      <c r="Q32" s="18" t="s">
        <v>404</v>
      </c>
      <c r="R32" s="20" t="s">
        <v>404</v>
      </c>
      <c r="S32" s="18" t="n">
        <v>540.91184613</v>
      </c>
      <c r="T32" s="20" t="n">
        <v>8.655846110000001</v>
      </c>
    </row>
    <row r="33" spans="1:20">
      <c r="A33" s="15" t="s">
        <v>430</v>
      </c>
      <c r="B33" s="17" t="n">
        <v>7325</v>
      </c>
      <c r="C33" s="18">
        <f>(29.0/B33*100)</f>
        <v/>
      </c>
      <c r="D33" s="19" t="n">
        <v>7296</v>
      </c>
      <c r="E33" s="18" t="n">
        <v>473.9872544</v>
      </c>
      <c r="F33" s="20" t="n">
        <v>7.28437299</v>
      </c>
      <c r="G33" s="18" t="n">
        <v>498.43051657</v>
      </c>
      <c r="H33" s="20" t="n">
        <v>4.3039414</v>
      </c>
      <c r="I33" s="18" t="n">
        <v>489.42795405</v>
      </c>
      <c r="J33" s="20" t="n">
        <v>7.18182026</v>
      </c>
      <c r="K33" s="18" t="s">
        <v>404</v>
      </c>
      <c r="L33" s="20" t="s">
        <v>404</v>
      </c>
      <c r="M33" s="18" t="s">
        <v>404</v>
      </c>
      <c r="N33" s="20" t="s">
        <v>404</v>
      </c>
      <c r="O33" s="18" t="s">
        <v>404</v>
      </c>
      <c r="P33" s="20" t="s">
        <v>404</v>
      </c>
      <c r="Q33" s="18" t="s">
        <v>404</v>
      </c>
      <c r="R33" s="20" t="s">
        <v>404</v>
      </c>
      <c r="S33" s="18" t="n">
        <v>526.15404538</v>
      </c>
      <c r="T33" s="20" t="n">
        <v>32.64155465</v>
      </c>
    </row>
    <row r="34" spans="1:20">
      <c r="A34" s="15" t="s">
        <v>431</v>
      </c>
      <c r="B34" s="17" t="n">
        <v>6350</v>
      </c>
      <c r="C34" s="18">
        <f>(0.0/B34*100)</f>
        <v/>
      </c>
      <c r="D34" s="19" t="n">
        <v>6350</v>
      </c>
      <c r="E34" s="18" t="n">
        <v>475.12278894</v>
      </c>
      <c r="F34" s="20" t="n">
        <v>3.13597977</v>
      </c>
      <c r="G34" s="18" t="n">
        <v>476.71960106</v>
      </c>
      <c r="H34" s="20" t="n">
        <v>7.4495861</v>
      </c>
      <c r="I34" s="18" t="n">
        <v>490.1633708</v>
      </c>
      <c r="J34" s="20" t="n">
        <v>17.02565766</v>
      </c>
      <c r="K34" s="18" t="s">
        <v>404</v>
      </c>
      <c r="L34" s="20" t="s">
        <v>404</v>
      </c>
      <c r="M34" s="18" t="s">
        <v>404</v>
      </c>
      <c r="N34" s="20" t="s">
        <v>404</v>
      </c>
      <c r="O34" s="18" t="s">
        <v>404</v>
      </c>
      <c r="P34" s="20" t="s">
        <v>404</v>
      </c>
      <c r="Q34" s="18" t="s">
        <v>404</v>
      </c>
      <c r="R34" s="20" t="s">
        <v>404</v>
      </c>
      <c r="S34" s="18" t="n">
        <v>450.70521447</v>
      </c>
      <c r="T34" s="20" t="n">
        <v>23.49490398</v>
      </c>
    </row>
    <row r="35" spans="1:20">
      <c r="A35" s="15" t="s">
        <v>432</v>
      </c>
      <c r="B35" s="17" t="n">
        <v>6406</v>
      </c>
      <c r="C35" s="18">
        <f>(443.0/B35*100)</f>
        <v/>
      </c>
      <c r="D35" s="19" t="n">
        <v>5963</v>
      </c>
      <c r="E35" s="18" t="n">
        <v>512.3299128800001</v>
      </c>
      <c r="F35" s="20" t="n">
        <v>1.38935336</v>
      </c>
      <c r="G35" s="18" t="n">
        <v>512.20499482</v>
      </c>
      <c r="H35" s="20" t="n">
        <v>5.30470667</v>
      </c>
      <c r="I35" s="18" t="n">
        <v>490.10287363</v>
      </c>
      <c r="J35" s="20" t="n">
        <v>15.70724631</v>
      </c>
      <c r="K35" s="18" t="s">
        <v>404</v>
      </c>
      <c r="L35" s="20" t="s">
        <v>404</v>
      </c>
      <c r="M35" s="18" t="s">
        <v>404</v>
      </c>
      <c r="N35" s="20" t="s">
        <v>404</v>
      </c>
      <c r="O35" s="18" t="s">
        <v>404</v>
      </c>
      <c r="P35" s="20" t="s">
        <v>404</v>
      </c>
      <c r="Q35" s="18" t="s">
        <v>404</v>
      </c>
      <c r="R35" s="20" t="s">
        <v>404</v>
      </c>
      <c r="S35" s="18" t="n">
        <v>488.70191326</v>
      </c>
      <c r="T35" s="20" t="n">
        <v>12.28171451</v>
      </c>
    </row>
    <row r="36" spans="1:20">
      <c r="A36" s="15" t="s">
        <v>433</v>
      </c>
      <c r="B36" s="17" t="n">
        <v>6736</v>
      </c>
      <c r="C36" s="18">
        <f>(10.0/B36*100)</f>
        <v/>
      </c>
      <c r="D36" s="19" t="n">
        <v>6726</v>
      </c>
      <c r="E36" s="18" t="n">
        <v>479.7893974</v>
      </c>
      <c r="F36" s="20" t="n">
        <v>4.45879725</v>
      </c>
      <c r="G36" s="18" t="n">
        <v>490.14251286</v>
      </c>
      <c r="H36" s="20" t="n">
        <v>5.48542092</v>
      </c>
      <c r="I36" s="18" t="n">
        <v>487.13806546</v>
      </c>
      <c r="J36" s="20" t="n">
        <v>3.36010175</v>
      </c>
      <c r="K36" s="18" t="s">
        <v>404</v>
      </c>
      <c r="L36" s="20" t="s">
        <v>404</v>
      </c>
      <c r="M36" s="18" t="s">
        <v>404</v>
      </c>
      <c r="N36" s="20" t="s">
        <v>404</v>
      </c>
      <c r="O36" s="18" t="s">
        <v>404</v>
      </c>
      <c r="P36" s="20" t="s">
        <v>404</v>
      </c>
      <c r="Q36" s="18" t="s">
        <v>404</v>
      </c>
      <c r="R36" s="20" t="s">
        <v>404</v>
      </c>
      <c r="S36" s="18" t="n">
        <v>544.12750449</v>
      </c>
      <c r="T36" s="20" t="n">
        <v>9.695753330000001</v>
      </c>
    </row>
    <row r="37" spans="1:20">
      <c r="A37" s="15" t="s">
        <v>434</v>
      </c>
      <c r="B37" s="17" t="n">
        <v>5458</v>
      </c>
      <c r="C37" s="18">
        <f>(0.0/B37*100)</f>
        <v/>
      </c>
      <c r="D37" s="19" t="n">
        <v>5458</v>
      </c>
      <c r="E37" s="18" t="n">
        <v>491.48518491</v>
      </c>
      <c r="F37" s="20" t="n">
        <v>4.06775595</v>
      </c>
      <c r="G37" s="18" t="n">
        <v>496.70106621</v>
      </c>
      <c r="H37" s="20" t="n">
        <v>6.30758862</v>
      </c>
      <c r="I37" s="18" t="n">
        <v>501.72894588</v>
      </c>
      <c r="J37" s="20" t="n">
        <v>7.35402257</v>
      </c>
      <c r="K37" s="18" t="s">
        <v>404</v>
      </c>
      <c r="L37" s="20" t="s">
        <v>404</v>
      </c>
      <c r="M37" s="18" t="s">
        <v>404</v>
      </c>
      <c r="N37" s="20" t="s">
        <v>404</v>
      </c>
      <c r="O37" s="18" t="s">
        <v>404</v>
      </c>
      <c r="P37" s="20" t="s">
        <v>404</v>
      </c>
      <c r="Q37" s="18" t="s">
        <v>404</v>
      </c>
      <c r="R37" s="20" t="s">
        <v>404</v>
      </c>
      <c r="S37" s="18" t="n">
        <v>476.33981827</v>
      </c>
      <c r="T37" s="20" t="n">
        <v>12.95859258</v>
      </c>
    </row>
    <row r="38" spans="1:20">
      <c r="A38" s="15" t="s">
        <v>435</v>
      </c>
      <c r="B38" s="17" t="n">
        <v>5860</v>
      </c>
      <c r="C38" s="18">
        <f>(268.0/B38*100)</f>
        <v/>
      </c>
      <c r="D38" s="19" t="n">
        <v>5592</v>
      </c>
      <c r="E38" s="18" t="n">
        <v>523.25155198</v>
      </c>
      <c r="F38" s="20" t="n">
        <v>3.78465629</v>
      </c>
      <c r="G38" s="18" t="n">
        <v>512.5312284300001</v>
      </c>
      <c r="H38" s="20" t="n">
        <v>10.6292983</v>
      </c>
      <c r="I38" s="18" t="n">
        <v>502.13732119</v>
      </c>
      <c r="J38" s="20" t="n">
        <v>23.64816193</v>
      </c>
      <c r="K38" s="18" t="s">
        <v>404</v>
      </c>
      <c r="L38" s="20" t="s">
        <v>404</v>
      </c>
      <c r="M38" s="18" t="s">
        <v>404</v>
      </c>
      <c r="N38" s="20" t="s">
        <v>404</v>
      </c>
      <c r="O38" s="18" t="s">
        <v>404</v>
      </c>
      <c r="P38" s="20" t="s">
        <v>404</v>
      </c>
      <c r="Q38" s="18" t="s">
        <v>404</v>
      </c>
      <c r="R38" s="20" t="s">
        <v>404</v>
      </c>
      <c r="S38" s="18" t="n">
        <v>528.29198119</v>
      </c>
      <c r="T38" s="20" t="n">
        <v>23.49064743</v>
      </c>
    </row>
    <row r="39" spans="1:20">
      <c r="A39" s="15" t="s">
        <v>436</v>
      </c>
      <c r="B39" s="17" t="n">
        <v>5895</v>
      </c>
      <c r="C39" s="18">
        <f>(0.0/B39*100)</f>
        <v/>
      </c>
      <c r="D39" s="19" t="n">
        <v>5895</v>
      </c>
      <c r="E39" s="18" t="n">
        <v>425.28389425</v>
      </c>
      <c r="F39" s="20" t="n">
        <v>5.7598292</v>
      </c>
      <c r="G39" s="18" t="n">
        <v>413.90081276</v>
      </c>
      <c r="H39" s="20" t="n">
        <v>10.28424857</v>
      </c>
      <c r="I39" s="18" t="n">
        <v>399.74130247</v>
      </c>
      <c r="J39" s="20" t="n">
        <v>8.38231992</v>
      </c>
      <c r="K39" s="18" t="s">
        <v>404</v>
      </c>
      <c r="L39" s="20" t="s">
        <v>404</v>
      </c>
      <c r="M39" s="18" t="s">
        <v>404</v>
      </c>
      <c r="N39" s="20" t="s">
        <v>404</v>
      </c>
      <c r="O39" s="18" t="s">
        <v>404</v>
      </c>
      <c r="P39" s="20" t="s">
        <v>404</v>
      </c>
      <c r="Q39" s="18" t="s">
        <v>404</v>
      </c>
      <c r="R39" s="20" t="s">
        <v>404</v>
      </c>
      <c r="S39" s="18" t="n">
        <v>380.33562704</v>
      </c>
      <c r="T39" s="20" t="n">
        <v>12.05635212</v>
      </c>
    </row>
    <row r="40" spans="1:20">
      <c r="A40" s="15" t="s">
        <v>437</v>
      </c>
      <c r="B40" s="17" t="n">
        <v>14157</v>
      </c>
      <c r="C40" s="18">
        <f>(2728.0/B40*100)</f>
        <v/>
      </c>
      <c r="D40" s="19" t="n">
        <v>11429</v>
      </c>
      <c r="E40" s="18" t="n">
        <v>489.98734326</v>
      </c>
      <c r="F40" s="20" t="n">
        <v>6.5235648</v>
      </c>
      <c r="G40" s="18" t="n">
        <v>496.11250228</v>
      </c>
      <c r="H40" s="20" t="n">
        <v>5.8104941</v>
      </c>
      <c r="I40" s="18" t="n">
        <v>491.94876132</v>
      </c>
      <c r="J40" s="20" t="n">
        <v>5.99566516</v>
      </c>
      <c r="K40" s="18" t="s">
        <v>404</v>
      </c>
      <c r="L40" s="20" t="s">
        <v>404</v>
      </c>
      <c r="M40" s="18" t="s">
        <v>404</v>
      </c>
      <c r="N40" s="20" t="s">
        <v>404</v>
      </c>
      <c r="O40" s="18" t="s">
        <v>404</v>
      </c>
      <c r="P40" s="20" t="s">
        <v>404</v>
      </c>
      <c r="Q40" s="18" t="s">
        <v>404</v>
      </c>
      <c r="R40" s="20" t="s">
        <v>404</v>
      </c>
      <c r="S40" s="18" t="n">
        <v>510.45517726</v>
      </c>
      <c r="T40" s="20" t="n">
        <v>8.95929735</v>
      </c>
    </row>
    <row r="41" spans="1:20">
      <c r="A41" s="15" t="s">
        <v>438</v>
      </c>
      <c r="B41" s="17" t="n">
        <v>5712</v>
      </c>
      <c r="C41" s="18">
        <f>(99.0/B41*100)</f>
        <v/>
      </c>
      <c r="D41" s="19" t="n">
        <v>5613</v>
      </c>
      <c r="E41" s="18" t="n">
        <v>466.32510293</v>
      </c>
      <c r="F41" s="20" t="n">
        <v>3.85065456</v>
      </c>
      <c r="G41" s="18" t="n">
        <v>473.48906126</v>
      </c>
      <c r="H41" s="20" t="n">
        <v>6.75215819</v>
      </c>
      <c r="I41" s="18" t="n">
        <v>482.04789625</v>
      </c>
      <c r="J41" s="20" t="n">
        <v>20.38593076</v>
      </c>
      <c r="K41" s="18" t="s">
        <v>404</v>
      </c>
      <c r="L41" s="20" t="s">
        <v>404</v>
      </c>
      <c r="M41" s="18" t="s">
        <v>404</v>
      </c>
      <c r="N41" s="20" t="s">
        <v>404</v>
      </c>
      <c r="O41" s="18" t="s">
        <v>404</v>
      </c>
      <c r="P41" s="20" t="s">
        <v>404</v>
      </c>
      <c r="Q41" s="18" t="s">
        <v>404</v>
      </c>
      <c r="R41" s="20" t="s">
        <v>404</v>
      </c>
      <c r="S41" s="18" t="n">
        <v>491.91352939</v>
      </c>
      <c r="T41" s="20" t="n">
        <v>14.67172695</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409.20102043</v>
      </c>
      <c r="F44" s="20" t="n">
        <v>7.48118834</v>
      </c>
      <c r="G44" s="18" t="n">
        <v>415.95261577</v>
      </c>
      <c r="H44" s="20" t="n">
        <v>4.43835481</v>
      </c>
      <c r="I44" s="18" t="n">
        <v>411.34974907</v>
      </c>
      <c r="J44" s="20" t="n">
        <v>7.13960785</v>
      </c>
      <c r="K44" s="18" t="s">
        <v>404</v>
      </c>
      <c r="L44" s="20" t="s">
        <v>404</v>
      </c>
      <c r="M44" s="18" t="s">
        <v>404</v>
      </c>
      <c r="N44" s="20" t="s">
        <v>404</v>
      </c>
      <c r="O44" s="18" t="s">
        <v>404</v>
      </c>
      <c r="P44" s="20" t="s">
        <v>404</v>
      </c>
      <c r="Q44" s="18" t="s">
        <v>404</v>
      </c>
      <c r="R44" s="20" t="s">
        <v>404</v>
      </c>
      <c r="S44" s="18" t="n">
        <v>411.88299655</v>
      </c>
      <c r="T44" s="20" t="n">
        <v>10.6963034</v>
      </c>
    </row>
    <row r="45" spans="1:20">
      <c r="A45" s="15" t="s">
        <v>442</v>
      </c>
      <c r="B45" s="17" t="n">
        <v>5519</v>
      </c>
      <c r="C45" s="18">
        <f>(0.0/B45*100)</f>
        <v/>
      </c>
      <c r="D45" s="19" t="n">
        <v>5519</v>
      </c>
      <c r="E45" s="18" t="n">
        <v>361.17338085</v>
      </c>
      <c r="F45" s="20" t="n">
        <v>4.00364226</v>
      </c>
      <c r="G45" s="18" t="n">
        <v>352.76574593</v>
      </c>
      <c r="H45" s="20" t="n">
        <v>5.79243493</v>
      </c>
      <c r="I45" s="18" t="n">
        <v>368.83763908</v>
      </c>
      <c r="J45" s="20" t="n">
        <v>14.91756218</v>
      </c>
      <c r="K45" s="18" t="s">
        <v>404</v>
      </c>
      <c r="L45" s="20" t="s">
        <v>404</v>
      </c>
      <c r="M45" s="18" t="s">
        <v>404</v>
      </c>
      <c r="N45" s="20" t="s">
        <v>404</v>
      </c>
      <c r="O45" s="18" t="s">
        <v>404</v>
      </c>
      <c r="P45" s="20" t="s">
        <v>404</v>
      </c>
      <c r="Q45" s="18" t="s">
        <v>404</v>
      </c>
      <c r="R45" s="20" t="s">
        <v>404</v>
      </c>
      <c r="S45" s="18" t="n">
        <v>359.20650137</v>
      </c>
      <c r="T45" s="20" t="n">
        <v>18.59746134</v>
      </c>
    </row>
    <row r="46" spans="1:20">
      <c r="A46" s="15" t="s">
        <v>443</v>
      </c>
      <c r="B46" s="17" t="n">
        <v>23141</v>
      </c>
      <c r="C46" s="18">
        <f>(4196.0/B46*100)</f>
        <v/>
      </c>
      <c r="D46" s="19" t="n">
        <v>18945</v>
      </c>
      <c r="E46" s="18" t="n">
        <v>375.92913769</v>
      </c>
      <c r="F46" s="20" t="n">
        <v>4.12118161</v>
      </c>
      <c r="G46" s="18" t="n">
        <v>392.03262934</v>
      </c>
      <c r="H46" s="20" t="n">
        <v>7.66773982</v>
      </c>
      <c r="I46" s="18" t="n">
        <v>384.7362844</v>
      </c>
      <c r="J46" s="20" t="n">
        <v>7.38136148</v>
      </c>
      <c r="K46" s="18" t="s">
        <v>404</v>
      </c>
      <c r="L46" s="20" t="s">
        <v>404</v>
      </c>
      <c r="M46" s="18" t="s">
        <v>404</v>
      </c>
      <c r="N46" s="20" t="s">
        <v>404</v>
      </c>
      <c r="O46" s="18" t="s">
        <v>404</v>
      </c>
      <c r="P46" s="20" t="s">
        <v>404</v>
      </c>
      <c r="Q46" s="18" t="s">
        <v>404</v>
      </c>
      <c r="R46" s="20" t="s">
        <v>404</v>
      </c>
      <c r="S46" s="18" t="n">
        <v>361.49928907</v>
      </c>
      <c r="T46" s="20" t="n">
        <v>13.32740946</v>
      </c>
    </row>
    <row r="47" spans="1:20">
      <c r="A47" s="15" t="s">
        <v>444</v>
      </c>
      <c r="B47" s="17" t="n">
        <v>5928</v>
      </c>
      <c r="C47" s="18">
        <f>(0.0/B47*100)</f>
        <v/>
      </c>
      <c r="D47" s="19" t="n">
        <v>5928</v>
      </c>
      <c r="E47" s="18" t="n">
        <v>450.88424841</v>
      </c>
      <c r="F47" s="20" t="n">
        <v>5.27238325</v>
      </c>
      <c r="G47" s="18" t="n">
        <v>425.97897203</v>
      </c>
      <c r="H47" s="20" t="n">
        <v>12.82305232</v>
      </c>
      <c r="I47" s="18" t="n">
        <v>421.64137722</v>
      </c>
      <c r="J47" s="20" t="n">
        <v>10.74514351</v>
      </c>
      <c r="K47" s="18" t="s">
        <v>404</v>
      </c>
      <c r="L47" s="20" t="s">
        <v>404</v>
      </c>
      <c r="M47" s="18" t="s">
        <v>404</v>
      </c>
      <c r="N47" s="20" t="s">
        <v>404</v>
      </c>
      <c r="O47" s="18" t="s">
        <v>404</v>
      </c>
      <c r="P47" s="20" t="s">
        <v>404</v>
      </c>
      <c r="Q47" s="18" t="s">
        <v>404</v>
      </c>
      <c r="R47" s="20" t="s">
        <v>404</v>
      </c>
      <c r="S47" s="18" t="n">
        <v>495.21215567</v>
      </c>
      <c r="T47" s="20" t="n">
        <v>12.79141024</v>
      </c>
    </row>
    <row r="48" spans="1:20">
      <c r="A48" s="15" t="s">
        <v>445</v>
      </c>
      <c r="B48" s="17" t="n">
        <v>9841</v>
      </c>
      <c r="C48" s="18">
        <f>(40.0/B48*100)</f>
        <v/>
      </c>
      <c r="D48" s="19" t="n">
        <v>9801</v>
      </c>
      <c r="E48" s="18" t="n">
        <v>530.00445375</v>
      </c>
      <c r="F48" s="20" t="n">
        <v>6.38989473</v>
      </c>
      <c r="G48" s="18" t="n">
        <v>542.1463446400001</v>
      </c>
      <c r="H48" s="20" t="n">
        <v>12.38250083</v>
      </c>
      <c r="I48" s="18" t="n">
        <v>501.80012006</v>
      </c>
      <c r="J48" s="20" t="n">
        <v>16.76725383</v>
      </c>
      <c r="K48" s="18" t="s">
        <v>404</v>
      </c>
      <c r="L48" s="20" t="s">
        <v>404</v>
      </c>
      <c r="M48" s="18" t="s">
        <v>404</v>
      </c>
      <c r="N48" s="20" t="s">
        <v>404</v>
      </c>
      <c r="O48" s="18" t="s">
        <v>404</v>
      </c>
      <c r="P48" s="20" t="s">
        <v>404</v>
      </c>
      <c r="Q48" s="18" t="s">
        <v>404</v>
      </c>
      <c r="R48" s="20" t="s">
        <v>404</v>
      </c>
      <c r="S48" s="18" t="n">
        <v>397.95104778</v>
      </c>
      <c r="T48" s="20" t="n">
        <v>11.78810797</v>
      </c>
    </row>
    <row r="49" spans="1:20">
      <c r="A49" s="15" t="s">
        <v>446</v>
      </c>
      <c r="B49" s="17" t="n">
        <v>6349</v>
      </c>
      <c r="C49" s="18">
        <f>(52.0/B49*100)</f>
        <v/>
      </c>
      <c r="D49" s="19" t="n">
        <v>6297</v>
      </c>
      <c r="E49" s="18" t="n">
        <v>397.29548884</v>
      </c>
      <c r="F49" s="20" t="n">
        <v>5.67687131</v>
      </c>
      <c r="G49" s="18" t="n">
        <v>407.33204774</v>
      </c>
      <c r="H49" s="20" t="n">
        <v>6.56019487</v>
      </c>
      <c r="I49" s="18" t="n">
        <v>417.73951405</v>
      </c>
      <c r="J49" s="20" t="n">
        <v>4.43934591</v>
      </c>
      <c r="K49" s="18" t="s">
        <v>404</v>
      </c>
      <c r="L49" s="20" t="s">
        <v>404</v>
      </c>
      <c r="M49" s="18" t="s">
        <v>404</v>
      </c>
      <c r="N49" s="20" t="s">
        <v>404</v>
      </c>
      <c r="O49" s="18" t="s">
        <v>404</v>
      </c>
      <c r="P49" s="20" t="s">
        <v>404</v>
      </c>
      <c r="Q49" s="18" t="s">
        <v>404</v>
      </c>
      <c r="R49" s="20" t="s">
        <v>404</v>
      </c>
      <c r="S49" s="18" t="n">
        <v>402.74288017</v>
      </c>
      <c r="T49" s="20" t="n">
        <v>24.08343957</v>
      </c>
    </row>
    <row r="50" spans="1:20">
      <c r="A50" s="15" t="s">
        <v>447</v>
      </c>
      <c r="B50" s="17" t="n">
        <v>11795</v>
      </c>
      <c r="C50" s="18">
        <f>(1031.0/B50*100)</f>
        <v/>
      </c>
      <c r="D50" s="19" t="n">
        <v>10764</v>
      </c>
      <c r="E50" s="18" t="n">
        <v>378.76602699</v>
      </c>
      <c r="F50" s="20" t="n">
        <v>3.19839047</v>
      </c>
      <c r="G50" s="18" t="n">
        <v>400.16703658</v>
      </c>
      <c r="H50" s="20" t="n">
        <v>5.26558314</v>
      </c>
      <c r="I50" s="18" t="n">
        <v>413.28384809</v>
      </c>
      <c r="J50" s="20" t="n">
        <v>8.63767917</v>
      </c>
      <c r="K50" s="18" t="s">
        <v>404</v>
      </c>
      <c r="L50" s="20" t="s">
        <v>404</v>
      </c>
      <c r="M50" s="18" t="s">
        <v>404</v>
      </c>
      <c r="N50" s="20" t="s">
        <v>404</v>
      </c>
      <c r="O50" s="18" t="s">
        <v>404</v>
      </c>
      <c r="P50" s="20" t="s">
        <v>404</v>
      </c>
      <c r="Q50" s="18" t="s">
        <v>404</v>
      </c>
      <c r="R50" s="20" t="s">
        <v>404</v>
      </c>
      <c r="S50" s="18" t="n">
        <v>392.69018134</v>
      </c>
      <c r="T50" s="20" t="n">
        <v>12.07637543</v>
      </c>
    </row>
    <row r="51" spans="1:20">
      <c r="A51" s="15" t="s">
        <v>448</v>
      </c>
      <c r="B51" s="17" t="n">
        <v>6866</v>
      </c>
      <c r="C51" s="18">
        <f>(0.0/B51*100)</f>
        <v/>
      </c>
      <c r="D51" s="19" t="n">
        <v>6866</v>
      </c>
      <c r="E51" s="18" t="n">
        <v>402.12808097</v>
      </c>
      <c r="F51" s="20" t="n">
        <v>2.8529066</v>
      </c>
      <c r="G51" s="18" t="n">
        <v>398.95754636</v>
      </c>
      <c r="H51" s="20" t="n">
        <v>5.91785399</v>
      </c>
      <c r="I51" s="18" t="n">
        <v>388.94650368</v>
      </c>
      <c r="J51" s="20" t="n">
        <v>10.73543532</v>
      </c>
      <c r="K51" s="18" t="s">
        <v>404</v>
      </c>
      <c r="L51" s="20" t="s">
        <v>404</v>
      </c>
      <c r="M51" s="18" t="s">
        <v>404</v>
      </c>
      <c r="N51" s="20" t="s">
        <v>404</v>
      </c>
      <c r="O51" s="18" t="s">
        <v>404</v>
      </c>
      <c r="P51" s="20" t="s">
        <v>404</v>
      </c>
      <c r="Q51" s="18" t="s">
        <v>404</v>
      </c>
      <c r="R51" s="20" t="s">
        <v>404</v>
      </c>
      <c r="S51" s="18" t="n">
        <v>410.08712117</v>
      </c>
      <c r="T51" s="20" t="n">
        <v>10.66573826</v>
      </c>
    </row>
    <row r="52" spans="1:20">
      <c r="A52" s="15" t="s">
        <v>449</v>
      </c>
      <c r="B52" s="17" t="n">
        <v>5809</v>
      </c>
      <c r="C52" s="18">
        <f>(0.0/B52*100)</f>
        <v/>
      </c>
      <c r="D52" s="19" t="n">
        <v>5809</v>
      </c>
      <c r="E52" s="18" t="n">
        <v>462.76326676</v>
      </c>
      <c r="F52" s="20" t="n">
        <v>3.10288114</v>
      </c>
      <c r="G52" s="18" t="n">
        <v>476.53318441</v>
      </c>
      <c r="H52" s="20" t="n">
        <v>10.83846454</v>
      </c>
      <c r="I52" s="18" t="n">
        <v>474.59071495</v>
      </c>
      <c r="J52" s="20" t="n">
        <v>14.27581203</v>
      </c>
      <c r="K52" s="18" t="s">
        <v>404</v>
      </c>
      <c r="L52" s="20" t="s">
        <v>404</v>
      </c>
      <c r="M52" s="18" t="s">
        <v>404</v>
      </c>
      <c r="N52" s="20" t="s">
        <v>404</v>
      </c>
      <c r="O52" s="18" t="s">
        <v>404</v>
      </c>
      <c r="P52" s="20" t="s">
        <v>404</v>
      </c>
      <c r="Q52" s="18" t="s">
        <v>404</v>
      </c>
      <c r="R52" s="20" t="s">
        <v>404</v>
      </c>
      <c r="S52" s="18" t="n">
        <v>420.16253333</v>
      </c>
      <c r="T52" s="20" t="n">
        <v>17.96035804</v>
      </c>
    </row>
    <row r="53" spans="1:20">
      <c r="A53" s="15" t="s">
        <v>450</v>
      </c>
      <c r="B53" s="17" t="n">
        <v>5571</v>
      </c>
      <c r="C53" s="18">
        <f>(0.0/B53*100)</f>
        <v/>
      </c>
      <c r="D53" s="19" t="n">
        <v>5571</v>
      </c>
      <c r="E53" s="18" t="n">
        <v>437.02700851</v>
      </c>
      <c r="F53" s="20" t="n">
        <v>1.84047076</v>
      </c>
      <c r="G53" s="18" t="n">
        <v>437.18849969</v>
      </c>
      <c r="H53" s="20" t="n">
        <v>2.71470523</v>
      </c>
      <c r="I53" s="18" t="n">
        <v>440.7113924</v>
      </c>
      <c r="J53" s="20" t="n">
        <v>4.41733058</v>
      </c>
      <c r="K53" s="18" t="s">
        <v>404</v>
      </c>
      <c r="L53" s="20" t="s">
        <v>404</v>
      </c>
      <c r="M53" s="18" t="s">
        <v>404</v>
      </c>
      <c r="N53" s="20" t="s">
        <v>404</v>
      </c>
      <c r="O53" s="18" t="s">
        <v>404</v>
      </c>
      <c r="P53" s="20" t="s">
        <v>404</v>
      </c>
      <c r="Q53" s="18" t="s">
        <v>404</v>
      </c>
      <c r="R53" s="20" t="s">
        <v>404</v>
      </c>
      <c r="S53" s="18" t="n">
        <v>360.9008672</v>
      </c>
      <c r="T53" s="20" t="n">
        <v>18.30998834</v>
      </c>
    </row>
    <row r="54" spans="1:20">
      <c r="A54" s="15" t="s">
        <v>451</v>
      </c>
      <c r="B54" s="17" t="n">
        <v>4740</v>
      </c>
      <c r="C54" s="18">
        <f>(199.0/B54*100)</f>
        <v/>
      </c>
      <c r="D54" s="19" t="n">
        <v>4541</v>
      </c>
      <c r="E54" s="18" t="n">
        <v>315.5975785</v>
      </c>
      <c r="F54" s="20" t="n">
        <v>3.60901512</v>
      </c>
      <c r="G54" s="18" t="n">
        <v>343.28307995</v>
      </c>
      <c r="H54" s="20" t="n">
        <v>6.06748361</v>
      </c>
      <c r="I54" s="18" t="n">
        <v>377.06276514</v>
      </c>
      <c r="J54" s="20" t="n">
        <v>16.15615624</v>
      </c>
      <c r="K54" s="18" t="s">
        <v>404</v>
      </c>
      <c r="L54" s="20" t="s">
        <v>404</v>
      </c>
      <c r="M54" s="18" t="s">
        <v>404</v>
      </c>
      <c r="N54" s="20" t="s">
        <v>404</v>
      </c>
      <c r="O54" s="18" t="s">
        <v>404</v>
      </c>
      <c r="P54" s="20" t="s">
        <v>404</v>
      </c>
      <c r="Q54" s="18" t="s">
        <v>404</v>
      </c>
      <c r="R54" s="20" t="s">
        <v>404</v>
      </c>
      <c r="S54" s="18" t="n">
        <v>334.08328093</v>
      </c>
      <c r="T54" s="20" t="n">
        <v>7.75112553</v>
      </c>
    </row>
    <row r="55" spans="1:20">
      <c r="A55" s="15" t="s">
        <v>452</v>
      </c>
      <c r="B55" s="17" t="n">
        <v>5316</v>
      </c>
      <c r="C55" s="18">
        <f>(43.0/B55*100)</f>
        <v/>
      </c>
      <c r="D55" s="19" t="n">
        <v>5273</v>
      </c>
      <c r="E55" s="18" t="n">
        <v>400.4339678</v>
      </c>
      <c r="F55" s="20" t="n">
        <v>3.74593259</v>
      </c>
      <c r="G55" s="18" t="n">
        <v>424.26791102</v>
      </c>
      <c r="H55" s="20" t="n">
        <v>7.6598151</v>
      </c>
      <c r="I55" s="18" t="n">
        <v>402.84999239</v>
      </c>
      <c r="J55" s="20" t="n">
        <v>9.276478450000001</v>
      </c>
      <c r="K55" s="18" t="s">
        <v>404</v>
      </c>
      <c r="L55" s="20" t="s">
        <v>404</v>
      </c>
      <c r="M55" s="18" t="s">
        <v>404</v>
      </c>
      <c r="N55" s="20" t="s">
        <v>404</v>
      </c>
      <c r="O55" s="18" t="s">
        <v>404</v>
      </c>
      <c r="P55" s="20" t="s">
        <v>404</v>
      </c>
      <c r="Q55" s="18" t="s">
        <v>404</v>
      </c>
      <c r="R55" s="20" t="s">
        <v>404</v>
      </c>
      <c r="S55" s="18" t="n">
        <v>357.9250739</v>
      </c>
      <c r="T55" s="20" t="n">
        <v>25.27674817</v>
      </c>
    </row>
    <row r="56" spans="1:20">
      <c r="A56" s="15" t="s">
        <v>453</v>
      </c>
      <c r="B56" s="17" t="n">
        <v>5359</v>
      </c>
      <c r="C56" s="18">
        <f>(0.0/B56*100)</f>
        <v/>
      </c>
      <c r="D56" s="19" t="n">
        <v>5359</v>
      </c>
      <c r="E56" s="18" t="n">
        <v>566.08574535</v>
      </c>
      <c r="F56" s="20" t="n">
        <v>9.6575737</v>
      </c>
      <c r="G56" s="18" t="n">
        <v>549.5257043</v>
      </c>
      <c r="H56" s="20" t="n">
        <v>3.89907069</v>
      </c>
      <c r="I56" s="18" t="n">
        <v>521.26351047</v>
      </c>
      <c r="J56" s="20" t="n">
        <v>14.35698736</v>
      </c>
      <c r="K56" s="18" t="s">
        <v>404</v>
      </c>
      <c r="L56" s="20" t="s">
        <v>404</v>
      </c>
      <c r="M56" s="18" t="s">
        <v>404</v>
      </c>
      <c r="N56" s="20" t="s">
        <v>404</v>
      </c>
      <c r="O56" s="18" t="s">
        <v>404</v>
      </c>
      <c r="P56" s="20" t="s">
        <v>404</v>
      </c>
      <c r="Q56" s="18" t="s">
        <v>404</v>
      </c>
      <c r="R56" s="20" t="s">
        <v>404</v>
      </c>
      <c r="S56" s="18" t="n">
        <v>546.86677602</v>
      </c>
      <c r="T56" s="20" t="n">
        <v>12.70542204</v>
      </c>
    </row>
    <row r="57" spans="1:20">
      <c r="A57" s="15" t="s">
        <v>454</v>
      </c>
      <c r="B57" s="17" t="n">
        <v>6513</v>
      </c>
      <c r="C57" s="18">
        <f>(0.0/B57*100)</f>
        <v/>
      </c>
      <c r="D57" s="19" t="n">
        <v>6513</v>
      </c>
      <c r="E57" s="18" t="n">
        <v>391.50602661</v>
      </c>
      <c r="F57" s="20" t="n">
        <v>5.36950288</v>
      </c>
      <c r="G57" s="18" t="n">
        <v>390.76328124</v>
      </c>
      <c r="H57" s="20" t="n">
        <v>5.94241941</v>
      </c>
      <c r="I57" s="18" t="n">
        <v>366.29385814</v>
      </c>
      <c r="J57" s="20" t="n">
        <v>9.191711529999999</v>
      </c>
      <c r="K57" s="18" t="s">
        <v>404</v>
      </c>
      <c r="L57" s="20" t="s">
        <v>404</v>
      </c>
      <c r="M57" s="18" t="s">
        <v>404</v>
      </c>
      <c r="N57" s="20" t="s">
        <v>404</v>
      </c>
      <c r="O57" s="18" t="s">
        <v>404</v>
      </c>
      <c r="P57" s="20" t="s">
        <v>404</v>
      </c>
      <c r="Q57" s="18" t="s">
        <v>404</v>
      </c>
      <c r="R57" s="20" t="s">
        <v>404</v>
      </c>
      <c r="S57" s="18" t="s">
        <v>404</v>
      </c>
      <c r="T57" s="20" t="s">
        <v>404</v>
      </c>
    </row>
    <row r="58" spans="1:20">
      <c r="A58" s="15" t="s">
        <v>455</v>
      </c>
      <c r="B58" s="17" t="n">
        <v>7267</v>
      </c>
      <c r="C58" s="18">
        <f>(0.0/B58*100)</f>
        <v/>
      </c>
      <c r="D58" s="19" t="n">
        <v>7267</v>
      </c>
      <c r="E58" s="18" t="n">
        <v>371.45366022</v>
      </c>
      <c r="F58" s="20" t="n">
        <v>5.43764479</v>
      </c>
      <c r="G58" s="18" t="n">
        <v>380.9380496</v>
      </c>
      <c r="H58" s="20" t="n">
        <v>4.30045061</v>
      </c>
      <c r="I58" s="18" t="n">
        <v>391.47834906</v>
      </c>
      <c r="J58" s="20" t="n">
        <v>7.87863334</v>
      </c>
      <c r="K58" s="18" t="s">
        <v>404</v>
      </c>
      <c r="L58" s="20" t="s">
        <v>404</v>
      </c>
      <c r="M58" s="18" t="s">
        <v>404</v>
      </c>
      <c r="N58" s="20" t="s">
        <v>404</v>
      </c>
      <c r="O58" s="18" t="s">
        <v>404</v>
      </c>
      <c r="P58" s="20" t="s">
        <v>404</v>
      </c>
      <c r="Q58" s="18" t="s">
        <v>404</v>
      </c>
      <c r="R58" s="20" t="s">
        <v>404</v>
      </c>
      <c r="S58" s="18" t="n">
        <v>393.23271909</v>
      </c>
      <c r="T58" s="20" t="n">
        <v>14.88717886</v>
      </c>
    </row>
    <row r="59" spans="1:20">
      <c r="A59" s="15" t="s">
        <v>456</v>
      </c>
      <c r="B59" s="17" t="n">
        <v>4826</v>
      </c>
      <c r="C59" s="18">
        <f>(0.0/B59*100)</f>
        <v/>
      </c>
      <c r="D59" s="19" t="n">
        <v>4826</v>
      </c>
      <c r="E59" s="18" t="n">
        <v>368.00808245</v>
      </c>
      <c r="F59" s="20" t="n">
        <v>2.28703431</v>
      </c>
      <c r="G59" s="18" t="n">
        <v>348.1546029</v>
      </c>
      <c r="H59" s="20" t="n">
        <v>3.45432539</v>
      </c>
      <c r="I59" s="18" t="n">
        <v>361.52356627</v>
      </c>
      <c r="J59" s="20" t="n">
        <v>3.81877812</v>
      </c>
      <c r="K59" s="18" t="s">
        <v>404</v>
      </c>
      <c r="L59" s="20" t="s">
        <v>404</v>
      </c>
      <c r="M59" s="18" t="s">
        <v>404</v>
      </c>
      <c r="N59" s="20" t="s">
        <v>404</v>
      </c>
      <c r="O59" s="18" t="s">
        <v>404</v>
      </c>
      <c r="P59" s="20" t="s">
        <v>404</v>
      </c>
      <c r="Q59" s="18" t="s">
        <v>404</v>
      </c>
      <c r="R59" s="20" t="s">
        <v>404</v>
      </c>
      <c r="S59" s="18" t="n">
        <v>357.76146049</v>
      </c>
      <c r="T59" s="20" t="n">
        <v>4.98128877</v>
      </c>
    </row>
    <row r="60" spans="1:20">
      <c r="A60" s="15" t="s">
        <v>457</v>
      </c>
      <c r="B60" s="17" t="n">
        <v>4546</v>
      </c>
      <c r="C60" s="18">
        <f>(0.0/B60*100)</f>
        <v/>
      </c>
      <c r="D60" s="19" t="n">
        <v>4546</v>
      </c>
      <c r="E60" s="18" t="n">
        <v>380.47628022</v>
      </c>
      <c r="F60" s="20" t="n">
        <v>6.8013948</v>
      </c>
      <c r="G60" s="18" t="n">
        <v>392.42046206</v>
      </c>
      <c r="H60" s="20" t="n">
        <v>6.71065922</v>
      </c>
      <c r="I60" s="18" t="n">
        <v>427.36227228</v>
      </c>
      <c r="J60" s="20" t="n">
        <v>8.053056379999999</v>
      </c>
      <c r="K60" s="18" t="s">
        <v>404</v>
      </c>
      <c r="L60" s="20" t="s">
        <v>404</v>
      </c>
      <c r="M60" s="18" t="s">
        <v>404</v>
      </c>
      <c r="N60" s="20" t="s">
        <v>404</v>
      </c>
      <c r="O60" s="18" t="s">
        <v>404</v>
      </c>
      <c r="P60" s="20" t="s">
        <v>404</v>
      </c>
      <c r="Q60" s="18" t="s">
        <v>404</v>
      </c>
      <c r="R60" s="20" t="s">
        <v>404</v>
      </c>
      <c r="S60" s="18" t="n">
        <v>410.34134823</v>
      </c>
      <c r="T60" s="20" t="n">
        <v>21.73422924</v>
      </c>
    </row>
    <row r="61" spans="1:20">
      <c r="A61" s="15" t="s">
        <v>458</v>
      </c>
      <c r="B61" s="17" t="n">
        <v>6525</v>
      </c>
      <c r="C61" s="18">
        <f>(0.0/B61*100)</f>
        <v/>
      </c>
      <c r="D61" s="19" t="n">
        <v>6525</v>
      </c>
      <c r="E61" s="18" t="n">
        <v>464.29279458</v>
      </c>
      <c r="F61" s="20" t="n">
        <v>4.18039243</v>
      </c>
      <c r="G61" s="18" t="n">
        <v>488.75916692</v>
      </c>
      <c r="H61" s="20" t="n">
        <v>5.15297411</v>
      </c>
      <c r="I61" s="18" t="n">
        <v>486.64699862</v>
      </c>
      <c r="J61" s="20" t="n">
        <v>3.49380489</v>
      </c>
      <c r="K61" s="18" t="s">
        <v>404</v>
      </c>
      <c r="L61" s="20" t="s">
        <v>404</v>
      </c>
      <c r="M61" s="18" t="s">
        <v>404</v>
      </c>
      <c r="N61" s="20" t="s">
        <v>404</v>
      </c>
      <c r="O61" s="18" t="s">
        <v>404</v>
      </c>
      <c r="P61" s="20" t="s">
        <v>404</v>
      </c>
      <c r="Q61" s="18" t="s">
        <v>404</v>
      </c>
      <c r="R61" s="20" t="s">
        <v>404</v>
      </c>
      <c r="S61" s="18" t="n">
        <v>495.93833884</v>
      </c>
      <c r="T61" s="20" t="n">
        <v>13.51403603</v>
      </c>
    </row>
    <row r="62" spans="1:20">
      <c r="A62" s="15" t="s">
        <v>459</v>
      </c>
      <c r="B62" s="17" t="n">
        <v>4476</v>
      </c>
      <c r="C62" s="18">
        <f>(0.0/B62*100)</f>
        <v/>
      </c>
      <c r="D62" s="19" t="n">
        <v>4476</v>
      </c>
      <c r="E62" s="18" t="n">
        <v>485.54566809</v>
      </c>
      <c r="F62" s="20" t="n">
        <v>5.32739782</v>
      </c>
      <c r="G62" s="18" t="n">
        <v>543.02056084</v>
      </c>
      <c r="H62" s="20" t="n">
        <v>1.63850174</v>
      </c>
      <c r="I62" s="18" t="n">
        <v>553.68272648</v>
      </c>
      <c r="J62" s="20" t="n">
        <v>1.62374117</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370.99841746</v>
      </c>
      <c r="F63" s="20" t="n">
        <v>1.64874289</v>
      </c>
      <c r="G63" s="18" t="n">
        <v>360.63113659</v>
      </c>
      <c r="H63" s="20" t="n">
        <v>3.32209863</v>
      </c>
      <c r="I63" s="18" t="n">
        <v>398.68620696</v>
      </c>
      <c r="J63" s="20" t="n">
        <v>9.46992163</v>
      </c>
      <c r="K63" s="18" t="s">
        <v>404</v>
      </c>
      <c r="L63" s="20" t="s">
        <v>404</v>
      </c>
      <c r="M63" s="18" t="s">
        <v>404</v>
      </c>
      <c r="N63" s="20" t="s">
        <v>404</v>
      </c>
      <c r="O63" s="18" t="s">
        <v>404</v>
      </c>
      <c r="P63" s="20" t="s">
        <v>404</v>
      </c>
      <c r="Q63" s="18" t="s">
        <v>404</v>
      </c>
      <c r="R63" s="20" t="s">
        <v>404</v>
      </c>
      <c r="S63" s="18" t="n">
        <v>396.63513574</v>
      </c>
      <c r="T63" s="20" t="n">
        <v>7.46741702</v>
      </c>
    </row>
    <row r="64" spans="1:20">
      <c r="A64" s="15" t="s">
        <v>461</v>
      </c>
      <c r="B64" s="17" t="n">
        <v>3634</v>
      </c>
      <c r="C64" s="18">
        <f>(27.0/B64*100)</f>
        <v/>
      </c>
      <c r="D64" s="19" t="n">
        <v>3607</v>
      </c>
      <c r="E64" s="18" t="n">
        <v>465.28049051</v>
      </c>
      <c r="F64" s="20" t="n">
        <v>2.05527016</v>
      </c>
      <c r="G64" s="18" t="n">
        <v>470.62419306</v>
      </c>
      <c r="H64" s="20" t="n">
        <v>6.27992266</v>
      </c>
      <c r="I64" s="18" t="n">
        <v>524.77422645</v>
      </c>
      <c r="J64" s="20" t="n">
        <v>3.42218511</v>
      </c>
      <c r="K64" s="18" t="s">
        <v>404</v>
      </c>
      <c r="L64" s="20" t="s">
        <v>404</v>
      </c>
      <c r="M64" s="18" t="s">
        <v>404</v>
      </c>
      <c r="N64" s="20" t="s">
        <v>404</v>
      </c>
      <c r="O64" s="18" t="n">
        <v>526.67445308</v>
      </c>
      <c r="P64" s="20" t="n">
        <v>12.07713487</v>
      </c>
      <c r="Q64" s="18" t="s">
        <v>404</v>
      </c>
      <c r="R64" s="20" t="s">
        <v>404</v>
      </c>
      <c r="S64" s="18" t="n">
        <v>525.18515335</v>
      </c>
      <c r="T64" s="20" t="n">
        <v>8.991374329999999</v>
      </c>
    </row>
    <row r="65" spans="1:20">
      <c r="A65" s="15" t="s">
        <v>462</v>
      </c>
      <c r="B65" s="17" t="n">
        <v>5325</v>
      </c>
      <c r="C65" s="18">
        <f>(0.0/B65*100)</f>
        <v/>
      </c>
      <c r="D65" s="19" t="n">
        <v>5325</v>
      </c>
      <c r="E65" s="18" t="n">
        <v>410.00283935</v>
      </c>
      <c r="F65" s="20" t="n">
        <v>3.39499243</v>
      </c>
      <c r="G65" s="18" t="n">
        <v>439.37506848</v>
      </c>
      <c r="H65" s="20" t="n">
        <v>8.10624157</v>
      </c>
      <c r="I65" s="18" t="n">
        <v>436.51533852</v>
      </c>
      <c r="J65" s="20" t="n">
        <v>12.06544782</v>
      </c>
      <c r="K65" s="18" t="s">
        <v>404</v>
      </c>
      <c r="L65" s="20" t="s">
        <v>404</v>
      </c>
      <c r="M65" s="18" t="s">
        <v>404</v>
      </c>
      <c r="N65" s="20" t="s">
        <v>404</v>
      </c>
      <c r="O65" s="18" t="s">
        <v>404</v>
      </c>
      <c r="P65" s="20" t="s">
        <v>404</v>
      </c>
      <c r="Q65" s="18" t="s">
        <v>404</v>
      </c>
      <c r="R65" s="20" t="s">
        <v>404</v>
      </c>
      <c r="S65" s="18" t="n">
        <v>472.38508065</v>
      </c>
      <c r="T65" s="20" t="n">
        <v>8.595794359999999</v>
      </c>
    </row>
    <row r="66" spans="1:20">
      <c r="A66" s="15" t="s">
        <v>463</v>
      </c>
      <c r="B66" s="17" t="n">
        <v>5665</v>
      </c>
      <c r="C66" s="18">
        <f>(0.0/B66*100)</f>
        <v/>
      </c>
      <c r="D66" s="19" t="n">
        <v>5665</v>
      </c>
      <c r="E66" s="18" t="n">
        <v>411.21425974</v>
      </c>
      <c r="F66" s="20" t="n">
        <v>1.66115592</v>
      </c>
      <c r="G66" s="18" t="n">
        <v>439.72617922</v>
      </c>
      <c r="H66" s="20" t="n">
        <v>3.12448883</v>
      </c>
      <c r="I66" s="18" t="n">
        <v>420.72257478</v>
      </c>
      <c r="J66" s="20" t="n">
        <v>15.92550007</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374.3619349</v>
      </c>
      <c r="F67" s="20" t="n">
        <v>4.22812511</v>
      </c>
      <c r="G67" s="18" t="n">
        <v>384.48490275</v>
      </c>
      <c r="H67" s="20" t="n">
        <v>5.42410482</v>
      </c>
      <c r="I67" s="18" t="n">
        <v>411.18268385</v>
      </c>
      <c r="J67" s="20" t="n">
        <v>6.18453437</v>
      </c>
      <c r="K67" s="18" t="s">
        <v>404</v>
      </c>
      <c r="L67" s="20" t="s">
        <v>404</v>
      </c>
      <c r="M67" s="18" t="s">
        <v>404</v>
      </c>
      <c r="N67" s="20" t="s">
        <v>404</v>
      </c>
      <c r="O67" s="18" t="s">
        <v>404</v>
      </c>
      <c r="P67" s="20" t="s">
        <v>404</v>
      </c>
      <c r="Q67" s="18" t="s">
        <v>404</v>
      </c>
      <c r="R67" s="20" t="s">
        <v>404</v>
      </c>
      <c r="S67" s="18" t="n">
        <v>417.13552091</v>
      </c>
      <c r="T67" s="20" t="n">
        <v>35.40641</v>
      </c>
    </row>
    <row r="68" spans="1:20">
      <c r="A68" s="15" t="s">
        <v>465</v>
      </c>
      <c r="B68" s="17" t="n">
        <v>12083</v>
      </c>
      <c r="C68" s="18">
        <f>(0.0/B68*100)</f>
        <v/>
      </c>
      <c r="D68" s="19" t="n">
        <v>12083</v>
      </c>
      <c r="E68" s="18" t="n">
        <v>378.08069254</v>
      </c>
      <c r="F68" s="20" t="n">
        <v>2.76603874</v>
      </c>
      <c r="G68" s="18" t="n">
        <v>420.32979749</v>
      </c>
      <c r="H68" s="20" t="n">
        <v>1.41511359</v>
      </c>
      <c r="I68" s="18" t="n">
        <v>401.15414372</v>
      </c>
      <c r="J68" s="20" t="n">
        <v>1.6680983</v>
      </c>
      <c r="K68" s="18" t="s">
        <v>404</v>
      </c>
      <c r="L68" s="20" t="s">
        <v>404</v>
      </c>
      <c r="M68" s="18" t="s">
        <v>404</v>
      </c>
      <c r="N68" s="20" t="s">
        <v>404</v>
      </c>
      <c r="O68" s="18" t="s">
        <v>404</v>
      </c>
      <c r="P68" s="20" t="s">
        <v>404</v>
      </c>
      <c r="Q68" s="18" t="s">
        <v>404</v>
      </c>
      <c r="R68" s="20" t="s">
        <v>404</v>
      </c>
      <c r="S68" s="18" t="n">
        <v>368.34342157</v>
      </c>
      <c r="T68" s="20" t="n">
        <v>9.28393526</v>
      </c>
    </row>
    <row r="69" spans="1:20">
      <c r="A69" s="15" t="s">
        <v>466</v>
      </c>
      <c r="B69" s="17" t="n">
        <v>4876</v>
      </c>
      <c r="C69" s="18">
        <f>(0.0/B69*100)</f>
        <v/>
      </c>
      <c r="D69" s="19" t="n">
        <v>4876</v>
      </c>
      <c r="E69" s="18" t="n">
        <v>448.27349991</v>
      </c>
      <c r="F69" s="20" t="n">
        <v>5.59819629</v>
      </c>
      <c r="G69" s="18" t="n">
        <v>439.0268051</v>
      </c>
      <c r="H69" s="20" t="n">
        <v>7.16671894</v>
      </c>
      <c r="I69" s="18" t="n">
        <v>442.21596408</v>
      </c>
      <c r="J69" s="20" t="n">
        <v>9.043885449999999</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486.36143774</v>
      </c>
      <c r="F70" s="20" t="n">
        <v>4.05263198</v>
      </c>
      <c r="G70" s="18" t="n">
        <v>503.60289196</v>
      </c>
      <c r="H70" s="20" t="n">
        <v>5.002109</v>
      </c>
      <c r="I70" s="18" t="n">
        <v>502.57328527</v>
      </c>
      <c r="J70" s="20" t="n">
        <v>7.39534542</v>
      </c>
      <c r="K70" s="18" t="s">
        <v>404</v>
      </c>
      <c r="L70" s="20" t="s">
        <v>404</v>
      </c>
      <c r="M70" s="18" t="s">
        <v>404</v>
      </c>
      <c r="N70" s="20" t="s">
        <v>404</v>
      </c>
      <c r="O70" s="18" t="s">
        <v>404</v>
      </c>
      <c r="P70" s="20" t="s">
        <v>404</v>
      </c>
      <c r="Q70" s="18" t="s">
        <v>404</v>
      </c>
      <c r="R70" s="20" t="s">
        <v>404</v>
      </c>
      <c r="S70" s="18" t="n">
        <v>486.14931429</v>
      </c>
      <c r="T70" s="20" t="n">
        <v>11.96308944</v>
      </c>
    </row>
    <row r="71" spans="1:20">
      <c r="A71" s="15" t="s">
        <v>468</v>
      </c>
      <c r="B71" s="17" t="n">
        <v>6115</v>
      </c>
      <c r="C71" s="18">
        <f>(0.0/B71*100)</f>
        <v/>
      </c>
      <c r="D71" s="19" t="n">
        <v>6115</v>
      </c>
      <c r="E71" s="18" t="n">
        <v>564.85491485</v>
      </c>
      <c r="F71" s="20" t="n">
        <v>2.00419048</v>
      </c>
      <c r="G71" s="18" t="n">
        <v>569.38041126</v>
      </c>
      <c r="H71" s="20" t="n">
        <v>1.9167483</v>
      </c>
      <c r="I71" s="18" t="n">
        <v>531.56817024</v>
      </c>
      <c r="J71" s="20" t="n">
        <v>3.55753177</v>
      </c>
      <c r="K71" s="18" t="s">
        <v>404</v>
      </c>
      <c r="L71" s="20" t="s">
        <v>404</v>
      </c>
      <c r="M71" s="18" t="s">
        <v>404</v>
      </c>
      <c r="N71" s="20" t="s">
        <v>404</v>
      </c>
      <c r="O71" s="18" t="s">
        <v>404</v>
      </c>
      <c r="P71" s="20" t="s">
        <v>404</v>
      </c>
      <c r="Q71" s="18" t="s">
        <v>404</v>
      </c>
      <c r="R71" s="20" t="s">
        <v>404</v>
      </c>
      <c r="S71" s="18" t="n">
        <v>526.6590188599999</v>
      </c>
      <c r="T71" s="20" t="n">
        <v>17.65920086</v>
      </c>
    </row>
    <row r="72" spans="1:20">
      <c r="A72" s="15" t="s">
        <v>469</v>
      </c>
      <c r="B72" s="17" t="n">
        <v>7708</v>
      </c>
      <c r="C72" s="18">
        <f>(0.0/B72*100)</f>
        <v/>
      </c>
      <c r="D72" s="19" t="n">
        <v>7708</v>
      </c>
      <c r="E72" s="18" t="n">
        <v>559.31092131</v>
      </c>
      <c r="F72" s="20" t="n">
        <v>5.23902135</v>
      </c>
      <c r="G72" s="18" t="n">
        <v>534.6055868</v>
      </c>
      <c r="H72" s="20" t="n">
        <v>6.59109904</v>
      </c>
      <c r="I72" s="18" t="n">
        <v>501.88919858</v>
      </c>
      <c r="J72" s="20" t="n">
        <v>12.06971612</v>
      </c>
      <c r="K72" s="18" t="s">
        <v>404</v>
      </c>
      <c r="L72" s="20" t="s">
        <v>404</v>
      </c>
      <c r="M72" s="18" t="s">
        <v>404</v>
      </c>
      <c r="N72" s="20" t="s">
        <v>404</v>
      </c>
      <c r="O72" s="18" t="s">
        <v>404</v>
      </c>
      <c r="P72" s="20" t="s">
        <v>404</v>
      </c>
      <c r="Q72" s="18" t="s">
        <v>404</v>
      </c>
      <c r="R72" s="20" t="s">
        <v>404</v>
      </c>
      <c r="S72" s="18" t="n">
        <v>541.147872</v>
      </c>
      <c r="T72" s="20" t="n">
        <v>26.73335412</v>
      </c>
    </row>
    <row r="73" spans="1:20">
      <c r="A73" s="15" t="s">
        <v>470</v>
      </c>
      <c r="B73" s="17" t="n">
        <v>8249</v>
      </c>
      <c r="C73" s="18">
        <f>(0.0/B73*100)</f>
        <v/>
      </c>
      <c r="D73" s="19" t="n">
        <v>8249</v>
      </c>
      <c r="E73" s="18" t="n">
        <v>413.2454204</v>
      </c>
      <c r="F73" s="20" t="n">
        <v>4.72219091</v>
      </c>
      <c r="G73" s="18" t="n">
        <v>416.00281052</v>
      </c>
      <c r="H73" s="20" t="n">
        <v>6.63819052</v>
      </c>
      <c r="I73" s="18" t="n">
        <v>415.03645579</v>
      </c>
      <c r="J73" s="20" t="n">
        <v>7.30553051</v>
      </c>
      <c r="K73" s="18" t="s">
        <v>404</v>
      </c>
      <c r="L73" s="20" t="s">
        <v>404</v>
      </c>
      <c r="M73" s="18" t="s">
        <v>404</v>
      </c>
      <c r="N73" s="20" t="s">
        <v>404</v>
      </c>
      <c r="O73" s="18" t="s">
        <v>404</v>
      </c>
      <c r="P73" s="20" t="s">
        <v>404</v>
      </c>
      <c r="Q73" s="18" t="s">
        <v>404</v>
      </c>
      <c r="R73" s="20" t="s">
        <v>404</v>
      </c>
      <c r="S73" s="18" t="n">
        <v>429.17797097</v>
      </c>
      <c r="T73" s="20" t="n">
        <v>20.54854525</v>
      </c>
    </row>
    <row r="74" spans="1:20">
      <c r="A74" s="15" t="s">
        <v>471</v>
      </c>
      <c r="B74" s="17" t="n">
        <v>4692</v>
      </c>
      <c r="C74" s="18">
        <f>(484.0/B74*100)</f>
        <v/>
      </c>
      <c r="D74" s="19" t="n">
        <v>4208</v>
      </c>
      <c r="E74" s="18" t="n">
        <v>373.59280655</v>
      </c>
      <c r="F74" s="20" t="n">
        <v>2.76659519</v>
      </c>
      <c r="G74" s="18" t="n">
        <v>428.02348526</v>
      </c>
      <c r="H74" s="20" t="n">
        <v>1.75545574</v>
      </c>
      <c r="I74" s="18" t="n">
        <v>443.7838787</v>
      </c>
      <c r="J74" s="20" t="n">
        <v>5.64090149</v>
      </c>
      <c r="K74" s="18" t="s">
        <v>404</v>
      </c>
      <c r="L74" s="20" t="s">
        <v>404</v>
      </c>
      <c r="M74" s="18" t="s">
        <v>404</v>
      </c>
      <c r="N74" s="20" t="s">
        <v>404</v>
      </c>
      <c r="O74" s="18" t="s">
        <v>404</v>
      </c>
      <c r="P74" s="20" t="s">
        <v>404</v>
      </c>
      <c r="Q74" s="18" t="s">
        <v>404</v>
      </c>
      <c r="R74" s="20" t="s">
        <v>404</v>
      </c>
      <c r="S74" s="18" t="s">
        <v>404</v>
      </c>
      <c r="T74" s="20" t="s">
        <v>404</v>
      </c>
    </row>
    <row r="75" spans="1:20">
      <c r="A75" s="15" t="s">
        <v>472</v>
      </c>
      <c r="B75" s="17" t="n">
        <v>5375</v>
      </c>
      <c r="C75" s="18">
        <f>(483.0/B75*100)</f>
        <v/>
      </c>
      <c r="D75" s="19" t="n">
        <v>4892</v>
      </c>
      <c r="E75" s="18" t="n">
        <v>371.47621843</v>
      </c>
      <c r="F75" s="20" t="n">
        <v>7.29054995</v>
      </c>
      <c r="G75" s="18" t="n">
        <v>373.64922982</v>
      </c>
      <c r="H75" s="20" t="n">
        <v>5.47058203</v>
      </c>
      <c r="I75" s="18" t="n">
        <v>339.8059211</v>
      </c>
      <c r="J75" s="20" t="n">
        <v>12.12157667</v>
      </c>
      <c r="K75" s="18" t="s">
        <v>404</v>
      </c>
      <c r="L75" s="20" t="s">
        <v>404</v>
      </c>
      <c r="M75" s="18" t="s">
        <v>404</v>
      </c>
      <c r="N75" s="20" t="s">
        <v>404</v>
      </c>
      <c r="O75" s="18" t="s">
        <v>404</v>
      </c>
      <c r="P75" s="20" t="s">
        <v>404</v>
      </c>
      <c r="Q75" s="18" t="s">
        <v>404</v>
      </c>
      <c r="R75" s="20" t="s">
        <v>404</v>
      </c>
      <c r="S75" s="18" t="n">
        <v>346.84427996</v>
      </c>
      <c r="T75" s="20" t="n">
        <v>21.49830156</v>
      </c>
    </row>
    <row r="76" spans="1:20">
      <c r="A76" s="15" t="s">
        <v>473</v>
      </c>
      <c r="B76" s="17" t="n">
        <v>14167</v>
      </c>
      <c r="C76" s="18">
        <f>(1400.0/B76*100)</f>
        <v/>
      </c>
      <c r="D76" s="19" t="n">
        <v>12767</v>
      </c>
      <c r="E76" s="18" t="n">
        <v>398.14429456</v>
      </c>
      <c r="F76" s="20" t="n">
        <v>5.89615014</v>
      </c>
      <c r="G76" s="18" t="n">
        <v>424.56519825</v>
      </c>
      <c r="H76" s="20" t="n">
        <v>6.35831078</v>
      </c>
      <c r="I76" s="18" t="n">
        <v>442.44380379</v>
      </c>
      <c r="J76" s="20" t="n">
        <v>4.59965202</v>
      </c>
      <c r="K76" s="18" t="s">
        <v>404</v>
      </c>
      <c r="L76" s="20" t="s">
        <v>404</v>
      </c>
      <c r="M76" s="18" t="s">
        <v>404</v>
      </c>
      <c r="N76" s="20" t="s">
        <v>404</v>
      </c>
      <c r="O76" s="18" t="s">
        <v>404</v>
      </c>
      <c r="P76" s="20" t="s">
        <v>404</v>
      </c>
      <c r="Q76" s="18" t="s">
        <v>404</v>
      </c>
      <c r="R76" s="20" t="s">
        <v>404</v>
      </c>
      <c r="S76" s="18" t="n">
        <v>420.97053588</v>
      </c>
      <c r="T76" s="20" t="n">
        <v>8.7449751</v>
      </c>
    </row>
    <row r="77" spans="1:20">
      <c r="A77" s="15" t="s">
        <v>474</v>
      </c>
      <c r="B77" s="17" t="n">
        <v>6062</v>
      </c>
      <c r="C77" s="18">
        <f>(0.0/B77*100)</f>
        <v/>
      </c>
      <c r="D77" s="19" t="n">
        <v>6062</v>
      </c>
      <c r="E77" s="18" t="n">
        <v>411.16218157</v>
      </c>
      <c r="F77" s="20" t="n">
        <v>3.85209873</v>
      </c>
      <c r="G77" s="18" t="n">
        <v>420.33163515</v>
      </c>
      <c r="H77" s="20" t="n">
        <v>6.8012623</v>
      </c>
      <c r="I77" s="18" t="n">
        <v>442.55932283</v>
      </c>
      <c r="J77" s="20" t="n">
        <v>8.14514683</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488.21838026</v>
      </c>
      <c r="F78" s="20" t="n">
        <v>5.71677961</v>
      </c>
      <c r="G78" s="18" t="n">
        <v>506.63984451</v>
      </c>
      <c r="H78" s="20" t="n">
        <v>7.77604229</v>
      </c>
      <c r="I78" s="18" t="n">
        <v>487.65917915</v>
      </c>
      <c r="J78" s="20" t="n">
        <v>13.0405806</v>
      </c>
      <c r="K78" s="18" t="s">
        <v>404</v>
      </c>
      <c r="L78" s="20" t="s">
        <v>404</v>
      </c>
      <c r="M78" s="18" t="s">
        <v>404</v>
      </c>
      <c r="N78" s="20" t="s">
        <v>404</v>
      </c>
      <c r="O78" s="18" t="s">
        <v>404</v>
      </c>
      <c r="P78" s="20" t="s">
        <v>404</v>
      </c>
      <c r="Q78" s="18" t="s">
        <v>404</v>
      </c>
      <c r="R78" s="20" t="s">
        <v>404</v>
      </c>
      <c r="S78" s="18" t="n">
        <v>561.31732053</v>
      </c>
      <c r="T78" s="20" t="n">
        <v>25.083163</v>
      </c>
    </row>
    <row customHeight="1" ht="25" r="79" spans="1:20">
      <c r="A79" s="15" t="s">
        <v>476</v>
      </c>
      <c r="B79" s="17" t="n">
        <v>1657</v>
      </c>
      <c r="C79" s="18">
        <f>(21.0/B79*100)</f>
        <v/>
      </c>
      <c r="D79" s="19" t="n">
        <v>1636</v>
      </c>
      <c r="E79" s="18" t="n">
        <v>462.27843684</v>
      </c>
      <c r="F79" s="20" t="n">
        <v>28.98290364</v>
      </c>
      <c r="G79" s="18" t="n">
        <v>464.07445935</v>
      </c>
      <c r="H79" s="20" t="n">
        <v>11.70908842</v>
      </c>
      <c r="I79" s="18" t="n">
        <v>449.11154557</v>
      </c>
      <c r="J79" s="20" t="n">
        <v>10.05730147</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476.42296534</v>
      </c>
      <c r="F80" s="20" t="n">
        <v>11.08877145</v>
      </c>
      <c r="G80" s="18" t="n">
        <v>452.9989772</v>
      </c>
      <c r="H80" s="20" t="n">
        <v>6.33174844</v>
      </c>
      <c r="I80" s="18" t="n">
        <v>459.50017175</v>
      </c>
      <c r="J80" s="20" t="n">
        <v>7.06215107</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446.00233558</v>
      </c>
      <c r="F81" s="20" t="n">
        <v>5.13435255</v>
      </c>
      <c r="G81" s="18" t="n">
        <v>448.92202164</v>
      </c>
      <c r="H81" s="20" t="n">
        <v>6.23889218</v>
      </c>
      <c r="I81" s="18" t="n">
        <v>437.61192142</v>
      </c>
      <c r="J81" s="20" t="n">
        <v>8.16670008</v>
      </c>
      <c r="K81" s="18" t="s">
        <v>404</v>
      </c>
      <c r="L81" s="20" t="s">
        <v>404</v>
      </c>
      <c r="M81" s="18" t="s">
        <v>404</v>
      </c>
      <c r="N81" s="20" t="s">
        <v>404</v>
      </c>
      <c r="O81" s="18" t="s">
        <v>404</v>
      </c>
      <c r="P81" s="20" t="s">
        <v>404</v>
      </c>
      <c r="Q81" s="18" t="s">
        <v>404</v>
      </c>
      <c r="R81" s="20" t="s">
        <v>404</v>
      </c>
      <c r="S81" s="18" t="n">
        <v>436.00999599</v>
      </c>
      <c r="T81" s="20" t="n">
        <v>13.03684667</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614</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517.16212938</v>
      </c>
      <c r="F7" s="20" t="n">
        <v>2.87790718</v>
      </c>
      <c r="G7" s="18" t="n">
        <v>497.75407685</v>
      </c>
      <c r="H7" s="20" t="n">
        <v>4.11599429</v>
      </c>
      <c r="I7" s="18" t="n">
        <v>479.55211063</v>
      </c>
      <c r="J7" s="20" t="n">
        <v>2.64080666</v>
      </c>
      <c r="K7" s="18" t="s">
        <v>404</v>
      </c>
      <c r="L7" s="20" t="s">
        <v>404</v>
      </c>
      <c r="M7" s="18" t="s">
        <v>404</v>
      </c>
      <c r="N7" s="20" t="s">
        <v>404</v>
      </c>
      <c r="O7" s="18" t="s">
        <v>404</v>
      </c>
      <c r="P7" s="20" t="s">
        <v>404</v>
      </c>
      <c r="Q7" s="18" t="s">
        <v>404</v>
      </c>
      <c r="R7" s="20" t="s">
        <v>404</v>
      </c>
      <c r="S7" s="18" t="n">
        <v>485.47728296</v>
      </c>
      <c r="T7" s="20" t="n">
        <v>7.95251147</v>
      </c>
    </row>
    <row r="8" spans="1:20">
      <c r="A8" s="15" t="s">
        <v>405</v>
      </c>
      <c r="B8" s="17" t="n">
        <v>7007</v>
      </c>
      <c r="C8" s="18">
        <f>(0.0/B8*100)</f>
        <v/>
      </c>
      <c r="D8" s="19" t="n">
        <v>7007</v>
      </c>
      <c r="E8" s="18" t="n">
        <v>512.03417456</v>
      </c>
      <c r="F8" s="20" t="n">
        <v>5.47706262</v>
      </c>
      <c r="G8" s="18" t="n">
        <v>495.37604852</v>
      </c>
      <c r="H8" s="20" t="n">
        <v>9.974402</v>
      </c>
      <c r="I8" s="18" t="n">
        <v>472.9181301</v>
      </c>
      <c r="J8" s="20" t="n">
        <v>7.57830956</v>
      </c>
      <c r="K8" s="18" t="s">
        <v>404</v>
      </c>
      <c r="L8" s="20" t="s">
        <v>404</v>
      </c>
      <c r="M8" s="18" t="s">
        <v>404</v>
      </c>
      <c r="N8" s="20" t="s">
        <v>404</v>
      </c>
      <c r="O8" s="18" t="s">
        <v>404</v>
      </c>
      <c r="P8" s="20" t="s">
        <v>404</v>
      </c>
      <c r="Q8" s="18" t="s">
        <v>404</v>
      </c>
      <c r="R8" s="20" t="s">
        <v>404</v>
      </c>
      <c r="S8" s="18" t="n">
        <v>461.63472798</v>
      </c>
      <c r="T8" s="20" t="n">
        <v>18.59994227</v>
      </c>
    </row>
    <row r="9" spans="1:20">
      <c r="A9" s="15" t="s">
        <v>406</v>
      </c>
      <c r="B9" s="17" t="n">
        <v>9651</v>
      </c>
      <c r="C9" s="18">
        <f>(200.0/B9*100)</f>
        <v/>
      </c>
      <c r="D9" s="19" t="n">
        <v>9451</v>
      </c>
      <c r="E9" s="18" t="n">
        <v>509.36606696</v>
      </c>
      <c r="F9" s="20" t="n">
        <v>3.11081056</v>
      </c>
      <c r="G9" s="18" t="n">
        <v>507.64160574</v>
      </c>
      <c r="H9" s="20" t="n">
        <v>9.716175850000001</v>
      </c>
      <c r="I9" s="18" t="n">
        <v>496.10744758</v>
      </c>
      <c r="J9" s="20" t="n">
        <v>32.7229396</v>
      </c>
      <c r="K9" s="18" t="s">
        <v>404</v>
      </c>
      <c r="L9" s="20" t="s">
        <v>404</v>
      </c>
      <c r="M9" s="18" t="s">
        <v>404</v>
      </c>
      <c r="N9" s="20" t="s">
        <v>404</v>
      </c>
      <c r="O9" s="18" t="s">
        <v>404</v>
      </c>
      <c r="P9" s="20" t="s">
        <v>404</v>
      </c>
      <c r="Q9" s="18" t="s">
        <v>404</v>
      </c>
      <c r="R9" s="20" t="s">
        <v>404</v>
      </c>
      <c r="S9" s="18" t="n">
        <v>487.7886356</v>
      </c>
      <c r="T9" s="20" t="n">
        <v>17.81426166</v>
      </c>
    </row>
    <row r="10" spans="1:20">
      <c r="A10" s="15" t="s">
        <v>407</v>
      </c>
      <c r="B10" s="17" t="n">
        <v>20058</v>
      </c>
      <c r="C10" s="18">
        <f>(2893.0/B10*100)</f>
        <v/>
      </c>
      <c r="D10" s="19" t="n">
        <v>17165</v>
      </c>
      <c r="E10" s="18" t="n">
        <v>517.73284308</v>
      </c>
      <c r="F10" s="20" t="n">
        <v>7.94162877</v>
      </c>
      <c r="G10" s="18" t="n">
        <v>517.44766511</v>
      </c>
      <c r="H10" s="20" t="n">
        <v>5.51595174</v>
      </c>
      <c r="I10" s="18" t="n">
        <v>514.47918954</v>
      </c>
      <c r="J10" s="20" t="n">
        <v>2.91647115</v>
      </c>
      <c r="K10" s="18" t="s">
        <v>404</v>
      </c>
      <c r="L10" s="20" t="s">
        <v>404</v>
      </c>
      <c r="M10" s="18" t="s">
        <v>404</v>
      </c>
      <c r="N10" s="20" t="s">
        <v>404</v>
      </c>
      <c r="O10" s="18" t="s">
        <v>404</v>
      </c>
      <c r="P10" s="20" t="s">
        <v>404</v>
      </c>
      <c r="Q10" s="18" t="s">
        <v>404</v>
      </c>
      <c r="R10" s="20" t="s">
        <v>404</v>
      </c>
      <c r="S10" s="18" t="n">
        <v>546.9711075</v>
      </c>
      <c r="T10" s="20" t="n">
        <v>16.62746154</v>
      </c>
    </row>
    <row r="11" spans="1:20">
      <c r="A11" s="15" t="s">
        <v>408</v>
      </c>
      <c r="B11" s="17" t="n">
        <v>7053</v>
      </c>
      <c r="C11" s="18">
        <f>(137.0/B11*100)</f>
        <v/>
      </c>
      <c r="D11" s="19" t="n">
        <v>6916</v>
      </c>
      <c r="E11" s="18" t="n">
        <v>427.46355133</v>
      </c>
      <c r="F11" s="20" t="n">
        <v>3.60810532</v>
      </c>
      <c r="G11" s="18" t="n">
        <v>414.59425543</v>
      </c>
      <c r="H11" s="20" t="n">
        <v>9.19518502</v>
      </c>
      <c r="I11" s="18" t="n">
        <v>412.39799675</v>
      </c>
      <c r="J11" s="20" t="n">
        <v>8.865160469999999</v>
      </c>
      <c r="K11" s="18" t="s">
        <v>404</v>
      </c>
      <c r="L11" s="20" t="s">
        <v>404</v>
      </c>
      <c r="M11" s="18" t="s">
        <v>404</v>
      </c>
      <c r="N11" s="20" t="s">
        <v>404</v>
      </c>
      <c r="O11" s="18" t="s">
        <v>404</v>
      </c>
      <c r="P11" s="20" t="s">
        <v>404</v>
      </c>
      <c r="Q11" s="18" t="s">
        <v>404</v>
      </c>
      <c r="R11" s="20" t="s">
        <v>404</v>
      </c>
      <c r="S11" s="18" t="n">
        <v>395.32031122</v>
      </c>
      <c r="T11" s="20" t="n">
        <v>6.89193748</v>
      </c>
    </row>
    <row r="12" spans="1:20">
      <c r="A12" s="15" t="s">
        <v>409</v>
      </c>
      <c r="B12" s="17" t="n">
        <v>6894</v>
      </c>
      <c r="C12" s="18">
        <f>(106.0/B12*100)</f>
        <v/>
      </c>
      <c r="D12" s="19" t="n">
        <v>6788</v>
      </c>
      <c r="E12" s="18" t="n">
        <v>506.85239515</v>
      </c>
      <c r="F12" s="20" t="n">
        <v>3.36015344</v>
      </c>
      <c r="G12" s="18" t="n">
        <v>459.1195138</v>
      </c>
      <c r="H12" s="20" t="n">
        <v>6.61337477</v>
      </c>
      <c r="I12" s="18" t="n">
        <v>471.58114303</v>
      </c>
      <c r="J12" s="20" t="n">
        <v>4.63037441</v>
      </c>
      <c r="K12" s="18" t="s">
        <v>404</v>
      </c>
      <c r="L12" s="20" t="s">
        <v>404</v>
      </c>
      <c r="M12" s="18" t="s">
        <v>404</v>
      </c>
      <c r="N12" s="20" t="s">
        <v>404</v>
      </c>
      <c r="O12" s="18" t="s">
        <v>404</v>
      </c>
      <c r="P12" s="20" t="s">
        <v>404</v>
      </c>
      <c r="Q12" s="18" t="s">
        <v>404</v>
      </c>
      <c r="R12" s="20" t="s">
        <v>404</v>
      </c>
      <c r="S12" s="18" t="n">
        <v>482.48492479</v>
      </c>
      <c r="T12" s="20" t="n">
        <v>21.20658223</v>
      </c>
    </row>
    <row r="13" spans="1:20">
      <c r="A13" s="15" t="s">
        <v>410</v>
      </c>
      <c r="B13" s="17" t="n">
        <v>7161</v>
      </c>
      <c r="C13" s="18">
        <f>(1175.0/B13*100)</f>
        <v/>
      </c>
      <c r="D13" s="19" t="n">
        <v>5986</v>
      </c>
      <c r="E13" s="18" t="n">
        <v>514.39213265</v>
      </c>
      <c r="F13" s="20" t="n">
        <v>5.21906381</v>
      </c>
      <c r="G13" s="18" t="n">
        <v>511.9722257</v>
      </c>
      <c r="H13" s="20" t="n">
        <v>4.71820111</v>
      </c>
      <c r="I13" s="18" t="n">
        <v>507.85771964</v>
      </c>
      <c r="J13" s="20" t="n">
        <v>3.29299927</v>
      </c>
      <c r="K13" s="18" t="s">
        <v>404</v>
      </c>
      <c r="L13" s="20" t="s">
        <v>404</v>
      </c>
      <c r="M13" s="18" t="s">
        <v>404</v>
      </c>
      <c r="N13" s="20" t="s">
        <v>404</v>
      </c>
      <c r="O13" s="18" t="s">
        <v>404</v>
      </c>
      <c r="P13" s="20" t="s">
        <v>404</v>
      </c>
      <c r="Q13" s="18" t="s">
        <v>404</v>
      </c>
      <c r="R13" s="20" t="s">
        <v>404</v>
      </c>
      <c r="S13" s="18" t="n">
        <v>503.0552433</v>
      </c>
      <c r="T13" s="20" t="n">
        <v>8.40538125</v>
      </c>
    </row>
    <row r="14" spans="1:20">
      <c r="A14" s="15" t="s">
        <v>411</v>
      </c>
      <c r="B14" s="17" t="n">
        <v>5587</v>
      </c>
      <c r="C14" s="18">
        <f>(0.0/B14*100)</f>
        <v/>
      </c>
      <c r="D14" s="19" t="n">
        <v>5587</v>
      </c>
      <c r="E14" s="18" t="n">
        <v>516.46073446</v>
      </c>
      <c r="F14" s="20" t="n">
        <v>6.54312185</v>
      </c>
      <c r="G14" s="18" t="n">
        <v>520.31160189</v>
      </c>
      <c r="H14" s="20" t="n">
        <v>4.66525559</v>
      </c>
      <c r="I14" s="18" t="n">
        <v>519.78564925</v>
      </c>
      <c r="J14" s="20" t="n">
        <v>2.52509692</v>
      </c>
      <c r="K14" s="18" t="s">
        <v>404</v>
      </c>
      <c r="L14" s="20" t="s">
        <v>404</v>
      </c>
      <c r="M14" s="18" t="s">
        <v>404</v>
      </c>
      <c r="N14" s="20" t="s">
        <v>404</v>
      </c>
      <c r="O14" s="18" t="s">
        <v>404</v>
      </c>
      <c r="P14" s="20" t="s">
        <v>404</v>
      </c>
      <c r="Q14" s="18" t="s">
        <v>404</v>
      </c>
      <c r="R14" s="20" t="s">
        <v>404</v>
      </c>
      <c r="S14" s="18" t="n">
        <v>535.0266441799999</v>
      </c>
      <c r="T14" s="20" t="n">
        <v>15.41744824</v>
      </c>
    </row>
    <row r="15" spans="1:20">
      <c r="A15" s="15" t="s">
        <v>412</v>
      </c>
      <c r="B15" s="17" t="n">
        <v>5882</v>
      </c>
      <c r="C15" s="18">
        <f>(0.0/B15*100)</f>
        <v/>
      </c>
      <c r="D15" s="19" t="n">
        <v>5882</v>
      </c>
      <c r="E15" s="18" t="n">
        <v>500.61864549</v>
      </c>
      <c r="F15" s="20" t="n">
        <v>6.60349015</v>
      </c>
      <c r="G15" s="18" t="n">
        <v>521.41717024</v>
      </c>
      <c r="H15" s="20" t="n">
        <v>6.59929435</v>
      </c>
      <c r="I15" s="18" t="n">
        <v>511.6663522</v>
      </c>
      <c r="J15" s="20" t="n">
        <v>2.83826308</v>
      </c>
      <c r="K15" s="18" t="s">
        <v>404</v>
      </c>
      <c r="L15" s="20" t="s">
        <v>404</v>
      </c>
      <c r="M15" s="18" t="s">
        <v>404</v>
      </c>
      <c r="N15" s="20" t="s">
        <v>404</v>
      </c>
      <c r="O15" s="18" t="s">
        <v>404</v>
      </c>
      <c r="P15" s="20" t="s">
        <v>404</v>
      </c>
      <c r="Q15" s="18" t="s">
        <v>404</v>
      </c>
      <c r="R15" s="20" t="s">
        <v>404</v>
      </c>
      <c r="S15" s="18" t="n">
        <v>523.61644856</v>
      </c>
      <c r="T15" s="20" t="n">
        <v>18.8547467</v>
      </c>
    </row>
    <row r="16" spans="1:20">
      <c r="A16" s="15" t="s">
        <v>413</v>
      </c>
      <c r="B16" s="17" t="n">
        <v>6108</v>
      </c>
      <c r="C16" s="18">
        <f>(390.0/B16*100)</f>
        <v/>
      </c>
      <c r="D16" s="19" t="n">
        <v>5718</v>
      </c>
      <c r="E16" s="18" t="n">
        <v>491.4124125</v>
      </c>
      <c r="F16" s="20" t="n">
        <v>8.94507874</v>
      </c>
      <c r="G16" s="18" t="n">
        <v>502.50203823</v>
      </c>
      <c r="H16" s="20" t="n">
        <v>7.34710014</v>
      </c>
      <c r="I16" s="18" t="n">
        <v>497.07829911</v>
      </c>
      <c r="J16" s="20" t="n">
        <v>4.05204586</v>
      </c>
      <c r="K16" s="18" t="s">
        <v>404</v>
      </c>
      <c r="L16" s="20" t="s">
        <v>404</v>
      </c>
      <c r="M16" s="18" t="s">
        <v>404</v>
      </c>
      <c r="N16" s="20" t="s">
        <v>404</v>
      </c>
      <c r="O16" s="18" t="s">
        <v>404</v>
      </c>
      <c r="P16" s="20" t="s">
        <v>404</v>
      </c>
      <c r="Q16" s="18" t="s">
        <v>404</v>
      </c>
      <c r="R16" s="20" t="s">
        <v>404</v>
      </c>
      <c r="S16" s="18" t="n">
        <v>450.58905441</v>
      </c>
      <c r="T16" s="20" t="n">
        <v>23.90442896</v>
      </c>
    </row>
    <row r="17" spans="1:20">
      <c r="A17" s="15" t="s">
        <v>414</v>
      </c>
      <c r="B17" s="17" t="n">
        <v>6504</v>
      </c>
      <c r="C17" s="18">
        <f>(1325.0/B17*100)</f>
        <v/>
      </c>
      <c r="D17" s="19" t="n">
        <v>5179</v>
      </c>
      <c r="E17" s="18" t="n">
        <v>525.67837777</v>
      </c>
      <c r="F17" s="20" t="n">
        <v>12.4034988</v>
      </c>
      <c r="G17" s="18" t="n">
        <v>501.58428043</v>
      </c>
      <c r="H17" s="20" t="n">
        <v>8.007868800000001</v>
      </c>
      <c r="I17" s="18" t="n">
        <v>500.990921</v>
      </c>
      <c r="J17" s="20" t="n">
        <v>5.1795015</v>
      </c>
      <c r="K17" s="18" t="s">
        <v>404</v>
      </c>
      <c r="L17" s="20" t="s">
        <v>404</v>
      </c>
      <c r="M17" s="18" t="s">
        <v>404</v>
      </c>
      <c r="N17" s="20" t="s">
        <v>404</v>
      </c>
      <c r="O17" s="18" t="s">
        <v>404</v>
      </c>
      <c r="P17" s="20" t="s">
        <v>404</v>
      </c>
      <c r="Q17" s="18" t="s">
        <v>404</v>
      </c>
      <c r="R17" s="20" t="s">
        <v>404</v>
      </c>
      <c r="S17" s="18" t="n">
        <v>556.02272785</v>
      </c>
      <c r="T17" s="20" t="n">
        <v>15.51692034</v>
      </c>
    </row>
    <row r="18" spans="1:20">
      <c r="A18" s="15" t="s">
        <v>415</v>
      </c>
      <c r="B18" s="17" t="n">
        <v>5532</v>
      </c>
      <c r="C18" s="18">
        <f>(0.0/B18*100)</f>
        <v/>
      </c>
      <c r="D18" s="19" t="n">
        <v>5532</v>
      </c>
      <c r="E18" s="18" t="n">
        <v>461.08578538</v>
      </c>
      <c r="F18" s="20" t="n">
        <v>13.61531131</v>
      </c>
      <c r="G18" s="18" t="n">
        <v>440.34096116</v>
      </c>
      <c r="H18" s="20" t="n">
        <v>15.18552468</v>
      </c>
      <c r="I18" s="18" t="n">
        <v>455.70317905</v>
      </c>
      <c r="J18" s="20" t="n">
        <v>4.05573802</v>
      </c>
      <c r="K18" s="18" t="s">
        <v>404</v>
      </c>
      <c r="L18" s="20" t="s">
        <v>404</v>
      </c>
      <c r="M18" s="18" t="s">
        <v>404</v>
      </c>
      <c r="N18" s="20" t="s">
        <v>404</v>
      </c>
      <c r="O18" s="18" t="s">
        <v>404</v>
      </c>
      <c r="P18" s="20" t="s">
        <v>404</v>
      </c>
      <c r="Q18" s="18" t="s">
        <v>404</v>
      </c>
      <c r="R18" s="20" t="s">
        <v>404</v>
      </c>
      <c r="S18" s="18" t="n">
        <v>413.41021165</v>
      </c>
      <c r="T18" s="20" t="n">
        <v>24.96461484</v>
      </c>
    </row>
    <row r="19" spans="1:20">
      <c r="A19" s="15" t="s">
        <v>416</v>
      </c>
      <c r="B19" s="17" t="n">
        <v>5658</v>
      </c>
      <c r="C19" s="18">
        <f>(327.0/B19*100)</f>
        <v/>
      </c>
      <c r="D19" s="19" t="n">
        <v>5331</v>
      </c>
      <c r="E19" s="18" t="n">
        <v>485.87054978</v>
      </c>
      <c r="F19" s="20" t="n">
        <v>5.37433024</v>
      </c>
      <c r="G19" s="18" t="n">
        <v>491.92613024</v>
      </c>
      <c r="H19" s="20" t="n">
        <v>7.30481833</v>
      </c>
      <c r="I19" s="18" t="n">
        <v>436.06320029</v>
      </c>
      <c r="J19" s="20" t="n">
        <v>9.157706490000001</v>
      </c>
      <c r="K19" s="18" t="s">
        <v>404</v>
      </c>
      <c r="L19" s="20" t="s">
        <v>404</v>
      </c>
      <c r="M19" s="18" t="s">
        <v>404</v>
      </c>
      <c r="N19" s="20" t="s">
        <v>404</v>
      </c>
      <c r="O19" s="18" t="s">
        <v>404</v>
      </c>
      <c r="P19" s="20" t="s">
        <v>404</v>
      </c>
      <c r="Q19" s="18" t="s">
        <v>404</v>
      </c>
      <c r="R19" s="20" t="s">
        <v>404</v>
      </c>
      <c r="S19" s="18" t="n">
        <v>450.49927659</v>
      </c>
      <c r="T19" s="20" t="n">
        <v>21.78907286</v>
      </c>
    </row>
    <row r="20" spans="1:20">
      <c r="A20" s="15" t="s">
        <v>417</v>
      </c>
      <c r="B20" s="17" t="n">
        <v>3371</v>
      </c>
      <c r="C20" s="18">
        <f>(24.0/B20*100)</f>
        <v/>
      </c>
      <c r="D20" s="19" t="n">
        <v>3347</v>
      </c>
      <c r="E20" s="18" t="n">
        <v>491.73529227</v>
      </c>
      <c r="F20" s="20" t="n">
        <v>4.21770721</v>
      </c>
      <c r="G20" s="18" t="n">
        <v>492.69885831</v>
      </c>
      <c r="H20" s="20" t="n">
        <v>3.3615536</v>
      </c>
      <c r="I20" s="18" t="n">
        <v>483.03385325</v>
      </c>
      <c r="J20" s="20" t="n">
        <v>2.73649552</v>
      </c>
      <c r="K20" s="18" t="s">
        <v>404</v>
      </c>
      <c r="L20" s="20" t="s">
        <v>404</v>
      </c>
      <c r="M20" s="18" t="s">
        <v>404</v>
      </c>
      <c r="N20" s="20" t="s">
        <v>404</v>
      </c>
      <c r="O20" s="18" t="s">
        <v>404</v>
      </c>
      <c r="P20" s="20" t="s">
        <v>404</v>
      </c>
      <c r="Q20" s="18" t="s">
        <v>404</v>
      </c>
      <c r="R20" s="20" t="s">
        <v>404</v>
      </c>
      <c r="S20" s="18" t="n">
        <v>429.59865178</v>
      </c>
      <c r="T20" s="20" t="n">
        <v>23.15746369</v>
      </c>
    </row>
    <row r="21" spans="1:20">
      <c r="A21" s="15" t="s">
        <v>418</v>
      </c>
      <c r="B21" s="17" t="n">
        <v>5741</v>
      </c>
      <c r="C21" s="18">
        <f>(0.0/B21*100)</f>
        <v/>
      </c>
      <c r="D21" s="19" t="n">
        <v>5741</v>
      </c>
      <c r="E21" s="18" t="n">
        <v>507.07358407</v>
      </c>
      <c r="F21" s="20" t="n">
        <v>3.98036364</v>
      </c>
      <c r="G21" s="18" t="n">
        <v>508.4702053</v>
      </c>
      <c r="H21" s="20" t="n">
        <v>5.66050592</v>
      </c>
      <c r="I21" s="18" t="n">
        <v>498.04923418</v>
      </c>
      <c r="J21" s="20" t="n">
        <v>5.16933357</v>
      </c>
      <c r="K21" s="18" t="s">
        <v>404</v>
      </c>
      <c r="L21" s="20" t="s">
        <v>404</v>
      </c>
      <c r="M21" s="18" t="s">
        <v>404</v>
      </c>
      <c r="N21" s="20" t="s">
        <v>404</v>
      </c>
      <c r="O21" s="18" t="s">
        <v>404</v>
      </c>
      <c r="P21" s="20" t="s">
        <v>404</v>
      </c>
      <c r="Q21" s="18" t="s">
        <v>404</v>
      </c>
      <c r="R21" s="20" t="s">
        <v>404</v>
      </c>
      <c r="S21" s="18" t="n">
        <v>494.55695119</v>
      </c>
      <c r="T21" s="20" t="n">
        <v>8.03812273</v>
      </c>
    </row>
    <row r="22" spans="1:20">
      <c r="A22" s="15" t="s">
        <v>419</v>
      </c>
      <c r="B22" s="17" t="n">
        <v>6598</v>
      </c>
      <c r="C22" s="18">
        <f>(0.0/B22*100)</f>
        <v/>
      </c>
      <c r="D22" s="19" t="n">
        <v>6598</v>
      </c>
      <c r="E22" s="18" t="n">
        <v>476.99590831</v>
      </c>
      <c r="F22" s="20" t="n">
        <v>8.56993849</v>
      </c>
      <c r="G22" s="18" t="n">
        <v>458.37377877</v>
      </c>
      <c r="H22" s="20" t="n">
        <v>9.371965380000001</v>
      </c>
      <c r="I22" s="18" t="n">
        <v>469.60955188</v>
      </c>
      <c r="J22" s="20" t="n">
        <v>7.30113853</v>
      </c>
      <c r="K22" s="18" t="s">
        <v>404</v>
      </c>
      <c r="L22" s="20" t="s">
        <v>404</v>
      </c>
      <c r="M22" s="18" t="s">
        <v>404</v>
      </c>
      <c r="N22" s="20" t="s">
        <v>404</v>
      </c>
      <c r="O22" s="18" t="s">
        <v>404</v>
      </c>
      <c r="P22" s="20" t="s">
        <v>404</v>
      </c>
      <c r="Q22" s="18" t="s">
        <v>404</v>
      </c>
      <c r="R22" s="20" t="s">
        <v>404</v>
      </c>
      <c r="S22" s="18" t="n">
        <v>503.12447271</v>
      </c>
      <c r="T22" s="20" t="n">
        <v>8.79141536</v>
      </c>
    </row>
    <row r="23" spans="1:20">
      <c r="A23" s="15" t="s">
        <v>420</v>
      </c>
      <c r="B23" s="17" t="n">
        <v>11583</v>
      </c>
      <c r="C23" s="18">
        <f>(3151.0/B23*100)</f>
        <v/>
      </c>
      <c r="D23" s="19" t="n">
        <v>8432</v>
      </c>
      <c r="E23" s="18" t="n">
        <v>491.79190759</v>
      </c>
      <c r="F23" s="20" t="n">
        <v>6.52205095</v>
      </c>
      <c r="G23" s="18" t="n">
        <v>488.60759739</v>
      </c>
      <c r="H23" s="20" t="n">
        <v>8.857226389999999</v>
      </c>
      <c r="I23" s="18" t="n">
        <v>498.98096421</v>
      </c>
      <c r="J23" s="20" t="n">
        <v>8.29952544</v>
      </c>
      <c r="K23" s="18" t="s">
        <v>404</v>
      </c>
      <c r="L23" s="20" t="s">
        <v>404</v>
      </c>
      <c r="M23" s="18" t="s">
        <v>404</v>
      </c>
      <c r="N23" s="20" t="s">
        <v>404</v>
      </c>
      <c r="O23" s="18" t="s">
        <v>404</v>
      </c>
      <c r="P23" s="20" t="s">
        <v>404</v>
      </c>
      <c r="Q23" s="18" t="s">
        <v>404</v>
      </c>
      <c r="R23" s="20" t="s">
        <v>404</v>
      </c>
      <c r="S23" s="18" t="n">
        <v>489.72032743</v>
      </c>
      <c r="T23" s="20" t="n">
        <v>23.92497168</v>
      </c>
    </row>
    <row r="24" spans="1:20">
      <c r="A24" s="15" t="s">
        <v>421</v>
      </c>
      <c r="B24" s="17" t="n">
        <v>6647</v>
      </c>
      <c r="C24" s="18">
        <f>(0.0/B24*100)</f>
        <v/>
      </c>
      <c r="D24" s="19" t="n">
        <v>6647</v>
      </c>
      <c r="E24" s="18" t="n">
        <v>527.7570103100001</v>
      </c>
      <c r="F24" s="20" t="n">
        <v>4.9708022</v>
      </c>
      <c r="G24" s="18" t="n">
        <v>543.96267914</v>
      </c>
      <c r="H24" s="20" t="n">
        <v>9.5357246</v>
      </c>
      <c r="I24" s="18" t="n">
        <v>533.81769637</v>
      </c>
      <c r="J24" s="20" t="n">
        <v>9.83988179</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518.65719888</v>
      </c>
      <c r="F25" s="20" t="n">
        <v>4.99691018</v>
      </c>
      <c r="G25" s="18" t="n">
        <v>520.05977579</v>
      </c>
      <c r="H25" s="20" t="n">
        <v>10.03897079</v>
      </c>
      <c r="I25" s="18" t="n">
        <v>542.40516584</v>
      </c>
      <c r="J25" s="20" t="n">
        <v>7.03521298</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477.79399443</v>
      </c>
      <c r="F26" s="20" t="n">
        <v>2.78479605</v>
      </c>
      <c r="G26" s="18" t="n">
        <v>486.03855259</v>
      </c>
      <c r="H26" s="20" t="n">
        <v>5.07418801</v>
      </c>
      <c r="I26" s="18" t="n">
        <v>491.75966822</v>
      </c>
      <c r="J26" s="20" t="n">
        <v>3.22350712</v>
      </c>
      <c r="K26" s="18" t="s">
        <v>404</v>
      </c>
      <c r="L26" s="20" t="s">
        <v>404</v>
      </c>
      <c r="M26" s="18" t="s">
        <v>404</v>
      </c>
      <c r="N26" s="20" t="s">
        <v>404</v>
      </c>
      <c r="O26" s="18" t="s">
        <v>404</v>
      </c>
      <c r="P26" s="20" t="s">
        <v>404</v>
      </c>
      <c r="Q26" s="18" t="s">
        <v>404</v>
      </c>
      <c r="R26" s="20" t="s">
        <v>404</v>
      </c>
      <c r="S26" s="18" t="n">
        <v>475.07250267</v>
      </c>
      <c r="T26" s="20" t="n">
        <v>15.2790915</v>
      </c>
    </row>
    <row r="27" spans="1:20">
      <c r="A27" s="15" t="s">
        <v>424</v>
      </c>
      <c r="B27" s="17" t="n">
        <v>5299</v>
      </c>
      <c r="C27" s="18">
        <f>(0.0/B27*100)</f>
        <v/>
      </c>
      <c r="D27" s="19" t="n">
        <v>5299</v>
      </c>
      <c r="E27" s="18" t="n">
        <v>487.5471365</v>
      </c>
      <c r="F27" s="20" t="n">
        <v>2.18057489</v>
      </c>
      <c r="G27" s="18" t="n">
        <v>506.26534408</v>
      </c>
      <c r="H27" s="20" t="n">
        <v>1.85487969</v>
      </c>
      <c r="I27" s="18" t="n">
        <v>466.01086076</v>
      </c>
      <c r="J27" s="20" t="n">
        <v>1.87618902</v>
      </c>
      <c r="K27" s="18" t="s">
        <v>404</v>
      </c>
      <c r="L27" s="20" t="s">
        <v>404</v>
      </c>
      <c r="M27" s="18" t="s">
        <v>404</v>
      </c>
      <c r="N27" s="20" t="s">
        <v>404</v>
      </c>
      <c r="O27" s="18" t="s">
        <v>404</v>
      </c>
      <c r="P27" s="20" t="s">
        <v>404</v>
      </c>
      <c r="Q27" s="18" t="s">
        <v>404</v>
      </c>
      <c r="R27" s="20" t="s">
        <v>404</v>
      </c>
      <c r="S27" s="18" t="s">
        <v>404</v>
      </c>
      <c r="T27" s="20" t="s">
        <v>404</v>
      </c>
    </row>
    <row r="28" spans="1:20">
      <c r="A28" s="15" t="s">
        <v>425</v>
      </c>
      <c r="B28" s="17" t="n">
        <v>7568</v>
      </c>
      <c r="C28" s="18">
        <f>(0.0/B28*100)</f>
        <v/>
      </c>
      <c r="D28" s="19" t="n">
        <v>7568</v>
      </c>
      <c r="E28" s="18" t="n">
        <v>405.55671109</v>
      </c>
      <c r="F28" s="20" t="n">
        <v>3.09669226</v>
      </c>
      <c r="G28" s="18" t="n">
        <v>415.62042497</v>
      </c>
      <c r="H28" s="20" t="n">
        <v>5.29363561</v>
      </c>
      <c r="I28" s="18" t="n">
        <v>407.67785579</v>
      </c>
      <c r="J28" s="20" t="n">
        <v>6.66031984</v>
      </c>
      <c r="K28" s="18" t="s">
        <v>404</v>
      </c>
      <c r="L28" s="20" t="s">
        <v>404</v>
      </c>
      <c r="M28" s="18" t="s">
        <v>404</v>
      </c>
      <c r="N28" s="20" t="s">
        <v>404</v>
      </c>
      <c r="O28" s="18" t="s">
        <v>404</v>
      </c>
      <c r="P28" s="20" t="s">
        <v>404</v>
      </c>
      <c r="Q28" s="18" t="s">
        <v>404</v>
      </c>
      <c r="R28" s="20" t="s">
        <v>404</v>
      </c>
      <c r="S28" s="18" t="n">
        <v>422.04354435</v>
      </c>
      <c r="T28" s="20" t="n">
        <v>20.76389725</v>
      </c>
    </row>
    <row r="29" spans="1:20">
      <c r="A29" s="15" t="s">
        <v>426</v>
      </c>
      <c r="B29" s="17" t="n">
        <v>5385</v>
      </c>
      <c r="C29" s="18">
        <f>(1123.0/B29*100)</f>
        <v/>
      </c>
      <c r="D29" s="19" t="n">
        <v>4262</v>
      </c>
      <c r="E29" s="18" t="n">
        <v>512.87861556</v>
      </c>
      <c r="F29" s="20" t="n">
        <v>7.53466039</v>
      </c>
      <c r="G29" s="18" t="n">
        <v>512.72141211</v>
      </c>
      <c r="H29" s="20" t="n">
        <v>11.30260082</v>
      </c>
      <c r="I29" s="18" t="n">
        <v>510.96430334</v>
      </c>
      <c r="J29" s="20" t="n">
        <v>17.31468609</v>
      </c>
      <c r="K29" s="18" t="s">
        <v>404</v>
      </c>
      <c r="L29" s="20" t="s">
        <v>404</v>
      </c>
      <c r="M29" s="18" t="s">
        <v>404</v>
      </c>
      <c r="N29" s="20" t="s">
        <v>404</v>
      </c>
      <c r="O29" s="18" t="s">
        <v>404</v>
      </c>
      <c r="P29" s="20" t="s">
        <v>404</v>
      </c>
      <c r="Q29" s="18" t="s">
        <v>404</v>
      </c>
      <c r="R29" s="20" t="s">
        <v>404</v>
      </c>
      <c r="S29" s="18" t="n">
        <v>504.78641889</v>
      </c>
      <c r="T29" s="20" t="n">
        <v>13.65018691</v>
      </c>
    </row>
    <row r="30" spans="1:20">
      <c r="A30" s="15" t="s">
        <v>427</v>
      </c>
      <c r="B30" s="17" t="n">
        <v>4520</v>
      </c>
      <c r="C30" s="18">
        <f>(957.0/B30*100)</f>
        <v/>
      </c>
      <c r="D30" s="19" t="n">
        <v>3563</v>
      </c>
      <c r="E30" s="18" t="n">
        <v>495.83034895</v>
      </c>
      <c r="F30" s="20" t="n">
        <v>5.50110733</v>
      </c>
      <c r="G30" s="18" t="n">
        <v>481.47244792</v>
      </c>
      <c r="H30" s="20" t="n">
        <v>9.01723951</v>
      </c>
      <c r="I30" s="18" t="n">
        <v>505.79632487</v>
      </c>
      <c r="J30" s="20" t="n">
        <v>4.12352998</v>
      </c>
      <c r="K30" s="18" t="s">
        <v>404</v>
      </c>
      <c r="L30" s="20" t="s">
        <v>404</v>
      </c>
      <c r="M30" s="18" t="s">
        <v>404</v>
      </c>
      <c r="N30" s="20" t="s">
        <v>404</v>
      </c>
      <c r="O30" s="18" t="s">
        <v>404</v>
      </c>
      <c r="P30" s="20" t="s">
        <v>404</v>
      </c>
      <c r="Q30" s="18" t="s">
        <v>404</v>
      </c>
      <c r="R30" s="20" t="s">
        <v>404</v>
      </c>
      <c r="S30" s="18" t="n">
        <v>465.17478064</v>
      </c>
      <c r="T30" s="20" t="n">
        <v>16.11913027</v>
      </c>
    </row>
    <row r="31" spans="1:20">
      <c r="A31" s="15" t="s">
        <v>428</v>
      </c>
      <c r="B31" s="17" t="n">
        <v>5456</v>
      </c>
      <c r="C31" s="18">
        <f>(502.0/B31*100)</f>
        <v/>
      </c>
      <c r="D31" s="19" t="n">
        <v>4954</v>
      </c>
      <c r="E31" s="18" t="n">
        <v>495.48451161</v>
      </c>
      <c r="F31" s="20" t="n">
        <v>6.75626543</v>
      </c>
      <c r="G31" s="18" t="n">
        <v>500.90069133</v>
      </c>
      <c r="H31" s="20" t="n">
        <v>5.97728519</v>
      </c>
      <c r="I31" s="18" t="n">
        <v>503.19877695</v>
      </c>
      <c r="J31" s="20" t="n">
        <v>2.56965814</v>
      </c>
      <c r="K31" s="18" t="s">
        <v>404</v>
      </c>
      <c r="L31" s="20" t="s">
        <v>404</v>
      </c>
      <c r="M31" s="18" t="s">
        <v>404</v>
      </c>
      <c r="N31" s="20" t="s">
        <v>404</v>
      </c>
      <c r="O31" s="18" t="s">
        <v>404</v>
      </c>
      <c r="P31" s="20" t="s">
        <v>404</v>
      </c>
      <c r="Q31" s="18" t="s">
        <v>404</v>
      </c>
      <c r="R31" s="20" t="s">
        <v>404</v>
      </c>
      <c r="S31" s="18" t="n">
        <v>504.23135358</v>
      </c>
      <c r="T31" s="20" t="n">
        <v>9.10807352</v>
      </c>
    </row>
    <row r="32" spans="1:20">
      <c r="A32" s="15" t="s">
        <v>429</v>
      </c>
      <c r="B32" s="17" t="n">
        <v>4478</v>
      </c>
      <c r="C32" s="18">
        <f>(0.0/B32*100)</f>
        <v/>
      </c>
      <c r="D32" s="19" t="n">
        <v>4478</v>
      </c>
      <c r="E32" s="18" t="n">
        <v>528.7537913800001</v>
      </c>
      <c r="F32" s="20" t="n">
        <v>11.38137863</v>
      </c>
      <c r="G32" s="18" t="n">
        <v>493.83868532</v>
      </c>
      <c r="H32" s="20" t="n">
        <v>4.67991787</v>
      </c>
      <c r="I32" s="18" t="n">
        <v>501.52075682</v>
      </c>
      <c r="J32" s="20" t="n">
        <v>2.6350717</v>
      </c>
      <c r="K32" s="18" t="s">
        <v>404</v>
      </c>
      <c r="L32" s="20" t="s">
        <v>404</v>
      </c>
      <c r="M32" s="18" t="s">
        <v>404</v>
      </c>
      <c r="N32" s="20" t="s">
        <v>404</v>
      </c>
      <c r="O32" s="18" t="s">
        <v>404</v>
      </c>
      <c r="P32" s="20" t="s">
        <v>404</v>
      </c>
      <c r="Q32" s="18" t="s">
        <v>404</v>
      </c>
      <c r="R32" s="20" t="s">
        <v>404</v>
      </c>
      <c r="S32" s="18" t="n">
        <v>540.91184613</v>
      </c>
      <c r="T32" s="20" t="n">
        <v>8.655846110000001</v>
      </c>
    </row>
    <row r="33" spans="1:20">
      <c r="A33" s="15" t="s">
        <v>430</v>
      </c>
      <c r="B33" s="17" t="n">
        <v>7325</v>
      </c>
      <c r="C33" s="18">
        <f>(29.0/B33*100)</f>
        <v/>
      </c>
      <c r="D33" s="19" t="n">
        <v>7296</v>
      </c>
      <c r="E33" s="18" t="n">
        <v>502.045289</v>
      </c>
      <c r="F33" s="20" t="n">
        <v>17.33852713</v>
      </c>
      <c r="G33" s="18" t="n">
        <v>490.62275513</v>
      </c>
      <c r="H33" s="20" t="n">
        <v>5.81821254</v>
      </c>
      <c r="I33" s="18" t="n">
        <v>489.56883327</v>
      </c>
      <c r="J33" s="20" t="n">
        <v>3.53576023</v>
      </c>
      <c r="K33" s="18" t="s">
        <v>404</v>
      </c>
      <c r="L33" s="20" t="s">
        <v>404</v>
      </c>
      <c r="M33" s="18" t="s">
        <v>404</v>
      </c>
      <c r="N33" s="20" t="s">
        <v>404</v>
      </c>
      <c r="O33" s="18" t="s">
        <v>404</v>
      </c>
      <c r="P33" s="20" t="s">
        <v>404</v>
      </c>
      <c r="Q33" s="18" t="s">
        <v>404</v>
      </c>
      <c r="R33" s="20" t="s">
        <v>404</v>
      </c>
      <c r="S33" s="18" t="n">
        <v>526.15404538</v>
      </c>
      <c r="T33" s="20" t="n">
        <v>32.64155465</v>
      </c>
    </row>
    <row r="34" spans="1:20">
      <c r="A34" s="15" t="s">
        <v>431</v>
      </c>
      <c r="B34" s="17" t="n">
        <v>6350</v>
      </c>
      <c r="C34" s="18">
        <f>(0.0/B34*100)</f>
        <v/>
      </c>
      <c r="D34" s="19" t="n">
        <v>6350</v>
      </c>
      <c r="E34" s="18" t="n">
        <v>482.93384786</v>
      </c>
      <c r="F34" s="20" t="n">
        <v>3.71547495</v>
      </c>
      <c r="G34" s="18" t="n">
        <v>472.90209379</v>
      </c>
      <c r="H34" s="20" t="n">
        <v>6.97909533</v>
      </c>
      <c r="I34" s="18" t="n">
        <v>445.68010819</v>
      </c>
      <c r="J34" s="20" t="n">
        <v>7.35496402</v>
      </c>
      <c r="K34" s="18" t="s">
        <v>404</v>
      </c>
      <c r="L34" s="20" t="s">
        <v>404</v>
      </c>
      <c r="M34" s="18" t="s">
        <v>404</v>
      </c>
      <c r="N34" s="20" t="s">
        <v>404</v>
      </c>
      <c r="O34" s="18" t="s">
        <v>404</v>
      </c>
      <c r="P34" s="20" t="s">
        <v>404</v>
      </c>
      <c r="Q34" s="18" t="s">
        <v>404</v>
      </c>
      <c r="R34" s="20" t="s">
        <v>404</v>
      </c>
      <c r="S34" s="18" t="n">
        <v>514.27763479</v>
      </c>
      <c r="T34" s="20" t="n">
        <v>25.29543296</v>
      </c>
    </row>
    <row r="35" spans="1:20">
      <c r="A35" s="15" t="s">
        <v>432</v>
      </c>
      <c r="B35" s="17" t="n">
        <v>6406</v>
      </c>
      <c r="C35" s="18">
        <f>(443.0/B35*100)</f>
        <v/>
      </c>
      <c r="D35" s="19" t="n">
        <v>5963</v>
      </c>
      <c r="E35" s="18" t="n">
        <v>515.6369707</v>
      </c>
      <c r="F35" s="20" t="n">
        <v>1.36383018</v>
      </c>
      <c r="G35" s="18" t="n">
        <v>506.42177328</v>
      </c>
      <c r="H35" s="20" t="n">
        <v>4.39616407</v>
      </c>
      <c r="I35" s="18" t="n">
        <v>469.91348679</v>
      </c>
      <c r="J35" s="20" t="n">
        <v>9.72305624</v>
      </c>
      <c r="K35" s="18" t="s">
        <v>404</v>
      </c>
      <c r="L35" s="20" t="s">
        <v>404</v>
      </c>
      <c r="M35" s="18" t="s">
        <v>404</v>
      </c>
      <c r="N35" s="20" t="s">
        <v>404</v>
      </c>
      <c r="O35" s="18" t="s">
        <v>404</v>
      </c>
      <c r="P35" s="20" t="s">
        <v>404</v>
      </c>
      <c r="Q35" s="18" t="s">
        <v>404</v>
      </c>
      <c r="R35" s="20" t="s">
        <v>404</v>
      </c>
      <c r="S35" s="18" t="n">
        <v>485.94095137</v>
      </c>
      <c r="T35" s="20" t="n">
        <v>11.04358174</v>
      </c>
    </row>
    <row r="36" spans="1:20">
      <c r="A36" s="15" t="s">
        <v>433</v>
      </c>
      <c r="B36" s="17" t="n">
        <v>6736</v>
      </c>
      <c r="C36" s="18">
        <f>(10.0/B36*100)</f>
        <v/>
      </c>
      <c r="D36" s="19" t="n">
        <v>6726</v>
      </c>
      <c r="E36" s="18" t="n">
        <v>486.35870623</v>
      </c>
      <c r="F36" s="20" t="n">
        <v>4.67352416</v>
      </c>
      <c r="G36" s="18" t="n">
        <v>490.49011612</v>
      </c>
      <c r="H36" s="20" t="n">
        <v>6.54667573</v>
      </c>
      <c r="I36" s="18" t="n">
        <v>484.1083656</v>
      </c>
      <c r="J36" s="20" t="n">
        <v>2.8652565</v>
      </c>
      <c r="K36" s="18" t="s">
        <v>404</v>
      </c>
      <c r="L36" s="20" t="s">
        <v>404</v>
      </c>
      <c r="M36" s="18" t="s">
        <v>404</v>
      </c>
      <c r="N36" s="20" t="s">
        <v>404</v>
      </c>
      <c r="O36" s="18" t="s">
        <v>404</v>
      </c>
      <c r="P36" s="20" t="s">
        <v>404</v>
      </c>
      <c r="Q36" s="18" t="s">
        <v>404</v>
      </c>
      <c r="R36" s="20" t="s">
        <v>404</v>
      </c>
      <c r="S36" s="18" t="n">
        <v>544.12750449</v>
      </c>
      <c r="T36" s="20" t="n">
        <v>9.695753330000001</v>
      </c>
    </row>
    <row r="37" spans="1:20">
      <c r="A37" s="15" t="s">
        <v>434</v>
      </c>
      <c r="B37" s="17" t="n">
        <v>5458</v>
      </c>
      <c r="C37" s="18">
        <f>(0.0/B37*100)</f>
        <v/>
      </c>
      <c r="D37" s="19" t="n">
        <v>5458</v>
      </c>
      <c r="E37" s="18" t="n">
        <v>500.20928779</v>
      </c>
      <c r="F37" s="20" t="n">
        <v>5.39898509</v>
      </c>
      <c r="G37" s="18" t="n">
        <v>490.97467047</v>
      </c>
      <c r="H37" s="20" t="n">
        <v>6.06754605</v>
      </c>
      <c r="I37" s="18" t="n">
        <v>489.96047609</v>
      </c>
      <c r="J37" s="20" t="n">
        <v>4.44320123</v>
      </c>
      <c r="K37" s="18" t="s">
        <v>404</v>
      </c>
      <c r="L37" s="20" t="s">
        <v>404</v>
      </c>
      <c r="M37" s="18" t="s">
        <v>404</v>
      </c>
      <c r="N37" s="20" t="s">
        <v>404</v>
      </c>
      <c r="O37" s="18" t="s">
        <v>404</v>
      </c>
      <c r="P37" s="20" t="s">
        <v>404</v>
      </c>
      <c r="Q37" s="18" t="s">
        <v>404</v>
      </c>
      <c r="R37" s="20" t="s">
        <v>404</v>
      </c>
      <c r="S37" s="18" t="n">
        <v>476.33981827</v>
      </c>
      <c r="T37" s="20" t="n">
        <v>12.95859258</v>
      </c>
    </row>
    <row r="38" spans="1:20">
      <c r="A38" s="15" t="s">
        <v>435</v>
      </c>
      <c r="B38" s="17" t="n">
        <v>5860</v>
      </c>
      <c r="C38" s="18">
        <f>(268.0/B38*100)</f>
        <v/>
      </c>
      <c r="D38" s="19" t="n">
        <v>5592</v>
      </c>
      <c r="E38" s="18" t="n">
        <v>536.84176826</v>
      </c>
      <c r="F38" s="20" t="n">
        <v>11.8961864</v>
      </c>
      <c r="G38" s="18" t="n">
        <v>534.79852253</v>
      </c>
      <c r="H38" s="20" t="n">
        <v>11.80112747</v>
      </c>
      <c r="I38" s="18" t="n">
        <v>514.2672126</v>
      </c>
      <c r="J38" s="20" t="n">
        <v>4.00212116</v>
      </c>
      <c r="K38" s="18" t="s">
        <v>404</v>
      </c>
      <c r="L38" s="20" t="s">
        <v>404</v>
      </c>
      <c r="M38" s="18" t="s">
        <v>404</v>
      </c>
      <c r="N38" s="20" t="s">
        <v>404</v>
      </c>
      <c r="O38" s="18" t="s">
        <v>404</v>
      </c>
      <c r="P38" s="20" t="s">
        <v>404</v>
      </c>
      <c r="Q38" s="18" t="s">
        <v>404</v>
      </c>
      <c r="R38" s="20" t="s">
        <v>404</v>
      </c>
      <c r="S38" s="18" t="n">
        <v>549.6200004999999</v>
      </c>
      <c r="T38" s="20" t="n">
        <v>20.03320133</v>
      </c>
    </row>
    <row r="39" spans="1:20">
      <c r="A39" s="15" t="s">
        <v>436</v>
      </c>
      <c r="B39" s="17" t="n">
        <v>5895</v>
      </c>
      <c r="C39" s="18">
        <f>(0.0/B39*100)</f>
        <v/>
      </c>
      <c r="D39" s="19" t="n">
        <v>5895</v>
      </c>
      <c r="E39" s="18" t="n">
        <v>445.60268684</v>
      </c>
      <c r="F39" s="20" t="n">
        <v>7.4433539</v>
      </c>
      <c r="G39" s="18" t="n">
        <v>410.48809642</v>
      </c>
      <c r="H39" s="20" t="n">
        <v>6.64263787</v>
      </c>
      <c r="I39" s="18" t="n">
        <v>384.11678352</v>
      </c>
      <c r="J39" s="20" t="n">
        <v>10.1466413</v>
      </c>
      <c r="K39" s="18" t="s">
        <v>404</v>
      </c>
      <c r="L39" s="20" t="s">
        <v>404</v>
      </c>
      <c r="M39" s="18" t="s">
        <v>404</v>
      </c>
      <c r="N39" s="20" t="s">
        <v>404</v>
      </c>
      <c r="O39" s="18" t="s">
        <v>404</v>
      </c>
      <c r="P39" s="20" t="s">
        <v>404</v>
      </c>
      <c r="Q39" s="18" t="s">
        <v>404</v>
      </c>
      <c r="R39" s="20" t="s">
        <v>404</v>
      </c>
      <c r="S39" s="18" t="n">
        <v>380.33562704</v>
      </c>
      <c r="T39" s="20" t="n">
        <v>12.05635212</v>
      </c>
    </row>
    <row r="40" spans="1:20">
      <c r="A40" s="15" t="s">
        <v>437</v>
      </c>
      <c r="B40" s="17" t="n">
        <v>14157</v>
      </c>
      <c r="C40" s="18">
        <f>(2728.0/B40*100)</f>
        <v/>
      </c>
      <c r="D40" s="19" t="n">
        <v>11429</v>
      </c>
      <c r="E40" s="18" t="n">
        <v>500.97648569</v>
      </c>
      <c r="F40" s="20" t="n">
        <v>9.866118609999999</v>
      </c>
      <c r="G40" s="18" t="n">
        <v>498.04439077</v>
      </c>
      <c r="H40" s="20" t="n">
        <v>6.56145961</v>
      </c>
      <c r="I40" s="18" t="n">
        <v>487.87668266</v>
      </c>
      <c r="J40" s="20" t="n">
        <v>4.32631394</v>
      </c>
      <c r="K40" s="18" t="s">
        <v>404</v>
      </c>
      <c r="L40" s="20" t="s">
        <v>404</v>
      </c>
      <c r="M40" s="18" t="s">
        <v>404</v>
      </c>
      <c r="N40" s="20" t="s">
        <v>404</v>
      </c>
      <c r="O40" s="18" t="s">
        <v>404</v>
      </c>
      <c r="P40" s="20" t="s">
        <v>404</v>
      </c>
      <c r="Q40" s="18" t="s">
        <v>404</v>
      </c>
      <c r="R40" s="20" t="s">
        <v>404</v>
      </c>
      <c r="S40" s="18" t="n">
        <v>509.69856411</v>
      </c>
      <c r="T40" s="20" t="n">
        <v>8.888069659999999</v>
      </c>
    </row>
    <row r="41" spans="1:20">
      <c r="A41" s="15" t="s">
        <v>438</v>
      </c>
      <c r="B41" s="17" t="n">
        <v>5712</v>
      </c>
      <c r="C41" s="18">
        <f>(99.0/B41*100)</f>
        <v/>
      </c>
      <c r="D41" s="19" t="n">
        <v>5613</v>
      </c>
      <c r="E41" s="18" t="n">
        <v>481.26800904</v>
      </c>
      <c r="F41" s="20" t="n">
        <v>10.14051011</v>
      </c>
      <c r="G41" s="18" t="n">
        <v>452.59608513</v>
      </c>
      <c r="H41" s="20" t="n">
        <v>8.173601229999999</v>
      </c>
      <c r="I41" s="18" t="n">
        <v>470.85282312</v>
      </c>
      <c r="J41" s="20" t="n">
        <v>3.72477008</v>
      </c>
      <c r="K41" s="18" t="s">
        <v>404</v>
      </c>
      <c r="L41" s="20" t="s">
        <v>404</v>
      </c>
      <c r="M41" s="18" t="s">
        <v>404</v>
      </c>
      <c r="N41" s="20" t="s">
        <v>404</v>
      </c>
      <c r="O41" s="18" t="s">
        <v>404</v>
      </c>
      <c r="P41" s="20" t="s">
        <v>404</v>
      </c>
      <c r="Q41" s="18" t="s">
        <v>404</v>
      </c>
      <c r="R41" s="20" t="s">
        <v>404</v>
      </c>
      <c r="S41" s="18" t="n">
        <v>493.52941241</v>
      </c>
      <c r="T41" s="20" t="n">
        <v>12.60111639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392.57768696</v>
      </c>
      <c r="F44" s="20" t="n">
        <v>7.44777984</v>
      </c>
      <c r="G44" s="18" t="n">
        <v>419.68455184</v>
      </c>
      <c r="H44" s="20" t="n">
        <v>4.4379049</v>
      </c>
      <c r="I44" s="18" t="n">
        <v>416.07395107</v>
      </c>
      <c r="J44" s="20" t="n">
        <v>5.16927203</v>
      </c>
      <c r="K44" s="18" t="s">
        <v>404</v>
      </c>
      <c r="L44" s="20" t="s">
        <v>404</v>
      </c>
      <c r="M44" s="18" t="s">
        <v>404</v>
      </c>
      <c r="N44" s="20" t="s">
        <v>404</v>
      </c>
      <c r="O44" s="18" t="s">
        <v>404</v>
      </c>
      <c r="P44" s="20" t="s">
        <v>404</v>
      </c>
      <c r="Q44" s="18" t="n">
        <v>462.9504698</v>
      </c>
      <c r="R44" s="20" t="n">
        <v>6.28638994</v>
      </c>
      <c r="S44" s="18" t="n">
        <v>391.01427854</v>
      </c>
      <c r="T44" s="20" t="n">
        <v>19.41552395</v>
      </c>
    </row>
    <row r="45" spans="1:20">
      <c r="A45" s="15" t="s">
        <v>442</v>
      </c>
      <c r="B45" s="17" t="n">
        <v>5519</v>
      </c>
      <c r="C45" s="18">
        <f>(0.0/B45*100)</f>
        <v/>
      </c>
      <c r="D45" s="19" t="n">
        <v>5519</v>
      </c>
      <c r="E45" s="18" t="n">
        <v>363.73371159</v>
      </c>
      <c r="F45" s="20" t="n">
        <v>11.44791434</v>
      </c>
      <c r="G45" s="18" t="n">
        <v>355.57065392</v>
      </c>
      <c r="H45" s="20" t="n">
        <v>6.33440147</v>
      </c>
      <c r="I45" s="18" t="n">
        <v>359.54332152</v>
      </c>
      <c r="J45" s="20" t="n">
        <v>5.10273317</v>
      </c>
      <c r="K45" s="18" t="s">
        <v>404</v>
      </c>
      <c r="L45" s="20" t="s">
        <v>404</v>
      </c>
      <c r="M45" s="18" t="s">
        <v>404</v>
      </c>
      <c r="N45" s="20" t="s">
        <v>404</v>
      </c>
      <c r="O45" s="18" t="s">
        <v>404</v>
      </c>
      <c r="P45" s="20" t="s">
        <v>404</v>
      </c>
      <c r="Q45" s="18" t="s">
        <v>404</v>
      </c>
      <c r="R45" s="20" t="s">
        <v>404</v>
      </c>
      <c r="S45" s="18" t="n">
        <v>395.94498133</v>
      </c>
      <c r="T45" s="20" t="n">
        <v>21.13000843</v>
      </c>
    </row>
    <row r="46" spans="1:20">
      <c r="A46" s="15" t="s">
        <v>443</v>
      </c>
      <c r="B46" s="17" t="n">
        <v>23141</v>
      </c>
      <c r="C46" s="18">
        <f>(4196.0/B46*100)</f>
        <v/>
      </c>
      <c r="D46" s="19" t="n">
        <v>18945</v>
      </c>
      <c r="E46" s="18" t="n">
        <v>395.4005668</v>
      </c>
      <c r="F46" s="20" t="n">
        <v>6.73921708</v>
      </c>
      <c r="G46" s="18" t="n">
        <v>376.73544492</v>
      </c>
      <c r="H46" s="20" t="n">
        <v>5.6068738</v>
      </c>
      <c r="I46" s="18" t="n">
        <v>370.43838873</v>
      </c>
      <c r="J46" s="20" t="n">
        <v>4.36557677</v>
      </c>
      <c r="K46" s="18" t="s">
        <v>404</v>
      </c>
      <c r="L46" s="20" t="s">
        <v>404</v>
      </c>
      <c r="M46" s="18" t="s">
        <v>404</v>
      </c>
      <c r="N46" s="20" t="s">
        <v>404</v>
      </c>
      <c r="O46" s="18" t="s">
        <v>404</v>
      </c>
      <c r="P46" s="20" t="s">
        <v>404</v>
      </c>
      <c r="Q46" s="18" t="s">
        <v>404</v>
      </c>
      <c r="R46" s="20" t="s">
        <v>404</v>
      </c>
      <c r="S46" s="18" t="n">
        <v>348.10774834</v>
      </c>
      <c r="T46" s="20" t="n">
        <v>8.68391686</v>
      </c>
    </row>
    <row r="47" spans="1:20">
      <c r="A47" s="15" t="s">
        <v>444</v>
      </c>
      <c r="B47" s="17" t="n">
        <v>5928</v>
      </c>
      <c r="C47" s="18">
        <f>(0.0/B47*100)</f>
        <v/>
      </c>
      <c r="D47" s="19" t="n">
        <v>5928</v>
      </c>
      <c r="E47" s="18" t="n">
        <v>448.01733025</v>
      </c>
      <c r="F47" s="20" t="n">
        <v>5.524019</v>
      </c>
      <c r="G47" s="18" t="n">
        <v>427.25253216</v>
      </c>
      <c r="H47" s="20" t="n">
        <v>9.22912369</v>
      </c>
      <c r="I47" s="18" t="n">
        <v>419.82868178</v>
      </c>
      <c r="J47" s="20" t="n">
        <v>16.8719403</v>
      </c>
      <c r="K47" s="18" t="s">
        <v>404</v>
      </c>
      <c r="L47" s="20" t="s">
        <v>404</v>
      </c>
      <c r="M47" s="18" t="s">
        <v>404</v>
      </c>
      <c r="N47" s="20" t="s">
        <v>404</v>
      </c>
      <c r="O47" s="18" t="s">
        <v>404</v>
      </c>
      <c r="P47" s="20" t="s">
        <v>404</v>
      </c>
      <c r="Q47" s="18" t="s">
        <v>404</v>
      </c>
      <c r="R47" s="20" t="s">
        <v>404</v>
      </c>
      <c r="S47" s="18" t="n">
        <v>495.21215567</v>
      </c>
      <c r="T47" s="20" t="n">
        <v>12.79141024</v>
      </c>
    </row>
    <row r="48" spans="1:20">
      <c r="A48" s="15" t="s">
        <v>445</v>
      </c>
      <c r="B48" s="17" t="n">
        <v>9841</v>
      </c>
      <c r="C48" s="18">
        <f>(40.0/B48*100)</f>
        <v/>
      </c>
      <c r="D48" s="19" t="n">
        <v>9801</v>
      </c>
      <c r="E48" s="18" t="n">
        <v>539.06813605</v>
      </c>
      <c r="F48" s="20" t="n">
        <v>10.90996413</v>
      </c>
      <c r="G48" s="18" t="n">
        <v>546.59557301</v>
      </c>
      <c r="H48" s="20" t="n">
        <v>10.9325398</v>
      </c>
      <c r="I48" s="18" t="n">
        <v>515.8364910400001</v>
      </c>
      <c r="J48" s="20" t="n">
        <v>10.27035368</v>
      </c>
      <c r="K48" s="18" t="s">
        <v>404</v>
      </c>
      <c r="L48" s="20" t="s">
        <v>404</v>
      </c>
      <c r="M48" s="18" t="s">
        <v>404</v>
      </c>
      <c r="N48" s="20" t="s">
        <v>404</v>
      </c>
      <c r="O48" s="18" t="s">
        <v>404</v>
      </c>
      <c r="P48" s="20" t="s">
        <v>404</v>
      </c>
      <c r="Q48" s="18" t="s">
        <v>404</v>
      </c>
      <c r="R48" s="20" t="s">
        <v>404</v>
      </c>
      <c r="S48" s="18" t="n">
        <v>398.08609454</v>
      </c>
      <c r="T48" s="20" t="n">
        <v>11.80754205</v>
      </c>
    </row>
    <row r="49" spans="1:20">
      <c r="A49" s="15" t="s">
        <v>446</v>
      </c>
      <c r="B49" s="17" t="n">
        <v>6349</v>
      </c>
      <c r="C49" s="18">
        <f>(52.0/B49*100)</f>
        <v/>
      </c>
      <c r="D49" s="19" t="n">
        <v>6297</v>
      </c>
      <c r="E49" s="18" t="n">
        <v>413.66243135</v>
      </c>
      <c r="F49" s="20" t="n">
        <v>4.88852954</v>
      </c>
      <c r="G49" s="18" t="n">
        <v>413.19960918</v>
      </c>
      <c r="H49" s="20" t="n">
        <v>5.86770538</v>
      </c>
      <c r="I49" s="18" t="n">
        <v>389.05170818</v>
      </c>
      <c r="J49" s="20" t="n">
        <v>7.01864519</v>
      </c>
      <c r="K49" s="18" t="s">
        <v>404</v>
      </c>
      <c r="L49" s="20" t="s">
        <v>404</v>
      </c>
      <c r="M49" s="18" t="s">
        <v>404</v>
      </c>
      <c r="N49" s="20" t="s">
        <v>404</v>
      </c>
      <c r="O49" s="18" t="s">
        <v>404</v>
      </c>
      <c r="P49" s="20" t="s">
        <v>404</v>
      </c>
      <c r="Q49" s="18" t="s">
        <v>404</v>
      </c>
      <c r="R49" s="20" t="s">
        <v>404</v>
      </c>
      <c r="S49" s="18" t="n">
        <v>378.38988349</v>
      </c>
      <c r="T49" s="20" t="n">
        <v>12.60479467</v>
      </c>
    </row>
    <row r="50" spans="1:20">
      <c r="A50" s="15" t="s">
        <v>447</v>
      </c>
      <c r="B50" s="17" t="n">
        <v>11795</v>
      </c>
      <c r="C50" s="18">
        <f>(1031.0/B50*100)</f>
        <v/>
      </c>
      <c r="D50" s="19" t="n">
        <v>10764</v>
      </c>
      <c r="E50" s="18" t="n">
        <v>391.92446376</v>
      </c>
      <c r="F50" s="20" t="n">
        <v>3.76109714</v>
      </c>
      <c r="G50" s="18" t="n">
        <v>394.37719745</v>
      </c>
      <c r="H50" s="20" t="n">
        <v>4.32807656</v>
      </c>
      <c r="I50" s="18" t="n">
        <v>388.41568774</v>
      </c>
      <c r="J50" s="20" t="n">
        <v>6.70184686</v>
      </c>
      <c r="K50" s="18" t="s">
        <v>404</v>
      </c>
      <c r="L50" s="20" t="s">
        <v>404</v>
      </c>
      <c r="M50" s="18" t="s">
        <v>404</v>
      </c>
      <c r="N50" s="20" t="s">
        <v>404</v>
      </c>
      <c r="O50" s="18" t="s">
        <v>404</v>
      </c>
      <c r="P50" s="20" t="s">
        <v>404</v>
      </c>
      <c r="Q50" s="18" t="s">
        <v>404</v>
      </c>
      <c r="R50" s="20" t="s">
        <v>404</v>
      </c>
      <c r="S50" s="18" t="n">
        <v>390.77911205</v>
      </c>
      <c r="T50" s="20" t="n">
        <v>11.71579167</v>
      </c>
    </row>
    <row r="51" spans="1:20">
      <c r="A51" s="15" t="s">
        <v>448</v>
      </c>
      <c r="B51" s="17" t="n">
        <v>6866</v>
      </c>
      <c r="C51" s="18">
        <f>(0.0/B51*100)</f>
        <v/>
      </c>
      <c r="D51" s="19" t="n">
        <v>6866</v>
      </c>
      <c r="E51" s="18" t="n">
        <v>390.86156854</v>
      </c>
      <c r="F51" s="20" t="n">
        <v>4.84081841</v>
      </c>
      <c r="G51" s="18" t="n">
        <v>395.1601382</v>
      </c>
      <c r="H51" s="20" t="n">
        <v>6.09805247</v>
      </c>
      <c r="I51" s="18" t="n">
        <v>405.91093633</v>
      </c>
      <c r="J51" s="20" t="n">
        <v>4.00463313</v>
      </c>
      <c r="K51" s="18" t="s">
        <v>404</v>
      </c>
      <c r="L51" s="20" t="s">
        <v>404</v>
      </c>
      <c r="M51" s="18" t="s">
        <v>404</v>
      </c>
      <c r="N51" s="20" t="s">
        <v>404</v>
      </c>
      <c r="O51" s="18" t="s">
        <v>404</v>
      </c>
      <c r="P51" s="20" t="s">
        <v>404</v>
      </c>
      <c r="Q51" s="18" t="s">
        <v>404</v>
      </c>
      <c r="R51" s="20" t="s">
        <v>404</v>
      </c>
      <c r="S51" s="18" t="n">
        <v>420.56280807</v>
      </c>
      <c r="T51" s="20" t="n">
        <v>15.4368994</v>
      </c>
    </row>
    <row r="52" spans="1:20">
      <c r="A52" s="15" t="s">
        <v>449</v>
      </c>
      <c r="B52" s="17" t="n">
        <v>5809</v>
      </c>
      <c r="C52" s="18">
        <f>(0.0/B52*100)</f>
        <v/>
      </c>
      <c r="D52" s="19" t="n">
        <v>5809</v>
      </c>
      <c r="E52" s="18" t="n">
        <v>462.98898269</v>
      </c>
      <c r="F52" s="20" t="n">
        <v>4.47536239</v>
      </c>
      <c r="G52" s="18" t="n">
        <v>470.48238881</v>
      </c>
      <c r="H52" s="20" t="n">
        <v>7.24098905</v>
      </c>
      <c r="I52" s="18" t="n">
        <v>453.7044141</v>
      </c>
      <c r="J52" s="20" t="n">
        <v>8.62261962</v>
      </c>
      <c r="K52" s="18" t="s">
        <v>404</v>
      </c>
      <c r="L52" s="20" t="s">
        <v>404</v>
      </c>
      <c r="M52" s="18" t="s">
        <v>404</v>
      </c>
      <c r="N52" s="20" t="s">
        <v>404</v>
      </c>
      <c r="O52" s="18" t="s">
        <v>404</v>
      </c>
      <c r="P52" s="20" t="s">
        <v>404</v>
      </c>
      <c r="Q52" s="18" t="s">
        <v>404</v>
      </c>
      <c r="R52" s="20" t="s">
        <v>404</v>
      </c>
      <c r="S52" s="18" t="n">
        <v>420.16253333</v>
      </c>
      <c r="T52" s="20" t="n">
        <v>17.96035804</v>
      </c>
    </row>
    <row r="53" spans="1:20">
      <c r="A53" s="15" t="s">
        <v>450</v>
      </c>
      <c r="B53" s="17" t="n">
        <v>5571</v>
      </c>
      <c r="C53" s="18">
        <f>(0.0/B53*100)</f>
        <v/>
      </c>
      <c r="D53" s="19" t="n">
        <v>5571</v>
      </c>
      <c r="E53" s="18" t="n">
        <v>450.5330518</v>
      </c>
      <c r="F53" s="20" t="n">
        <v>2.20211056</v>
      </c>
      <c r="G53" s="18" t="n">
        <v>418.11471678</v>
      </c>
      <c r="H53" s="20" t="n">
        <v>5.0083954</v>
      </c>
      <c r="I53" s="18" t="n">
        <v>432.23608347</v>
      </c>
      <c r="J53" s="20" t="n">
        <v>2.13049764</v>
      </c>
      <c r="K53" s="18" t="s">
        <v>404</v>
      </c>
      <c r="L53" s="20" t="s">
        <v>404</v>
      </c>
      <c r="M53" s="18" t="s">
        <v>404</v>
      </c>
      <c r="N53" s="20" t="s">
        <v>404</v>
      </c>
      <c r="O53" s="18" t="s">
        <v>404</v>
      </c>
      <c r="P53" s="20" t="s">
        <v>404</v>
      </c>
      <c r="Q53" s="18" t="s">
        <v>404</v>
      </c>
      <c r="R53" s="20" t="s">
        <v>404</v>
      </c>
      <c r="S53" s="18" t="n">
        <v>355.78611236</v>
      </c>
      <c r="T53" s="20" t="n">
        <v>25.78027981</v>
      </c>
    </row>
    <row r="54" spans="1:20">
      <c r="A54" s="15" t="s">
        <v>451</v>
      </c>
      <c r="B54" s="17" t="n">
        <v>4740</v>
      </c>
      <c r="C54" s="18">
        <f>(199.0/B54*100)</f>
        <v/>
      </c>
      <c r="D54" s="19" t="n">
        <v>4541</v>
      </c>
      <c r="E54" s="18" t="n">
        <v>323.81429659</v>
      </c>
      <c r="F54" s="20" t="n">
        <v>3.55088173</v>
      </c>
      <c r="G54" s="18" t="n">
        <v>333.70619124</v>
      </c>
      <c r="H54" s="20" t="n">
        <v>6.05833405</v>
      </c>
      <c r="I54" s="18" t="n">
        <v>333.60852175</v>
      </c>
      <c r="J54" s="20" t="n">
        <v>10.4621199</v>
      </c>
      <c r="K54" s="18" t="s">
        <v>404</v>
      </c>
      <c r="L54" s="20" t="s">
        <v>404</v>
      </c>
      <c r="M54" s="18" t="s">
        <v>404</v>
      </c>
      <c r="N54" s="20" t="s">
        <v>404</v>
      </c>
      <c r="O54" s="18" t="s">
        <v>404</v>
      </c>
      <c r="P54" s="20" t="s">
        <v>404</v>
      </c>
      <c r="Q54" s="18" t="s">
        <v>404</v>
      </c>
      <c r="R54" s="20" t="s">
        <v>404</v>
      </c>
      <c r="S54" s="18" t="n">
        <v>323.46684474</v>
      </c>
      <c r="T54" s="20" t="n">
        <v>12.54184229</v>
      </c>
    </row>
    <row r="55" spans="1:20">
      <c r="A55" s="15" t="s">
        <v>452</v>
      </c>
      <c r="B55" s="17" t="n">
        <v>5316</v>
      </c>
      <c r="C55" s="18">
        <f>(43.0/B55*100)</f>
        <v/>
      </c>
      <c r="D55" s="19" t="n">
        <v>5273</v>
      </c>
      <c r="E55" s="18" t="n">
        <v>404.11158727</v>
      </c>
      <c r="F55" s="20" t="n">
        <v>4.6180413</v>
      </c>
      <c r="G55" s="18" t="n">
        <v>421.14071435</v>
      </c>
      <c r="H55" s="20" t="n">
        <v>7.43231141</v>
      </c>
      <c r="I55" s="18" t="n">
        <v>387.70804937</v>
      </c>
      <c r="J55" s="20" t="n">
        <v>6.16189363</v>
      </c>
      <c r="K55" s="18" t="s">
        <v>404</v>
      </c>
      <c r="L55" s="20" t="s">
        <v>404</v>
      </c>
      <c r="M55" s="18" t="s">
        <v>404</v>
      </c>
      <c r="N55" s="20" t="s">
        <v>404</v>
      </c>
      <c r="O55" s="18" t="s">
        <v>404</v>
      </c>
      <c r="P55" s="20" t="s">
        <v>404</v>
      </c>
      <c r="Q55" s="18" t="n">
        <v>376.30803454</v>
      </c>
      <c r="R55" s="20" t="n">
        <v>32.64834248</v>
      </c>
      <c r="S55" s="18" t="n">
        <v>362.4876</v>
      </c>
      <c r="T55" s="20" t="n">
        <v>17.96584002</v>
      </c>
    </row>
    <row r="56" spans="1:20">
      <c r="A56" s="15" t="s">
        <v>453</v>
      </c>
      <c r="B56" s="17" t="n">
        <v>5359</v>
      </c>
      <c r="C56" s="18">
        <f>(0.0/B56*100)</f>
        <v/>
      </c>
      <c r="D56" s="19" t="n">
        <v>5359</v>
      </c>
      <c r="E56" s="18" t="n">
        <v>563.07780865</v>
      </c>
      <c r="F56" s="20" t="n">
        <v>5.63838501</v>
      </c>
      <c r="G56" s="18" t="n">
        <v>533.06683994</v>
      </c>
      <c r="H56" s="20" t="n">
        <v>6.27410076</v>
      </c>
      <c r="I56" s="18" t="n">
        <v>525.32125444</v>
      </c>
      <c r="J56" s="20" t="n">
        <v>15.90398341</v>
      </c>
      <c r="K56" s="18" t="s">
        <v>404</v>
      </c>
      <c r="L56" s="20" t="s">
        <v>404</v>
      </c>
      <c r="M56" s="18" t="s">
        <v>404</v>
      </c>
      <c r="N56" s="20" t="s">
        <v>404</v>
      </c>
      <c r="O56" s="18" t="s">
        <v>404</v>
      </c>
      <c r="P56" s="20" t="s">
        <v>404</v>
      </c>
      <c r="Q56" s="18" t="s">
        <v>404</v>
      </c>
      <c r="R56" s="20" t="s">
        <v>404</v>
      </c>
      <c r="S56" s="18" t="n">
        <v>546.86677602</v>
      </c>
      <c r="T56" s="20" t="n">
        <v>12.70542204</v>
      </c>
    </row>
    <row r="57" spans="1:20">
      <c r="A57" s="15" t="s">
        <v>454</v>
      </c>
      <c r="B57" s="17" t="n">
        <v>6513</v>
      </c>
      <c r="C57" s="18">
        <f>(0.0/B57*100)</f>
        <v/>
      </c>
      <c r="D57" s="19" t="n">
        <v>6513</v>
      </c>
      <c r="E57" s="18" t="n">
        <v>399.89450012</v>
      </c>
      <c r="F57" s="20" t="n">
        <v>6.83906927</v>
      </c>
      <c r="G57" s="18" t="n">
        <v>392.9224838</v>
      </c>
      <c r="H57" s="20" t="n">
        <v>7.75594031</v>
      </c>
      <c r="I57" s="18" t="n">
        <v>368.42545095</v>
      </c>
      <c r="J57" s="20" t="n">
        <v>4.73966873</v>
      </c>
      <c r="K57" s="18" t="s">
        <v>404</v>
      </c>
      <c r="L57" s="20" t="s">
        <v>404</v>
      </c>
      <c r="M57" s="18" t="s">
        <v>404</v>
      </c>
      <c r="N57" s="20" t="s">
        <v>404</v>
      </c>
      <c r="O57" s="18" t="s">
        <v>404</v>
      </c>
      <c r="P57" s="20" t="s">
        <v>404</v>
      </c>
      <c r="Q57" s="18" t="n">
        <v>446.91935823</v>
      </c>
      <c r="R57" s="20" t="n">
        <v>8.1831747</v>
      </c>
      <c r="S57" s="18" t="n">
        <v>380.31559359</v>
      </c>
      <c r="T57" s="20" t="n">
        <v>11.30926368</v>
      </c>
    </row>
    <row r="58" spans="1:20">
      <c r="A58" s="15" t="s">
        <v>455</v>
      </c>
      <c r="B58" s="17" t="n">
        <v>7267</v>
      </c>
      <c r="C58" s="18">
        <f>(0.0/B58*100)</f>
        <v/>
      </c>
      <c r="D58" s="19" t="n">
        <v>7267</v>
      </c>
      <c r="E58" s="18" t="n">
        <v>379.92029678</v>
      </c>
      <c r="F58" s="20" t="n">
        <v>8.029270629999999</v>
      </c>
      <c r="G58" s="18" t="n">
        <v>377.32365763</v>
      </c>
      <c r="H58" s="20" t="n">
        <v>5.61261727</v>
      </c>
      <c r="I58" s="18" t="n">
        <v>381.90982297</v>
      </c>
      <c r="J58" s="20" t="n">
        <v>3.38253324</v>
      </c>
      <c r="K58" s="18" t="s">
        <v>404</v>
      </c>
      <c r="L58" s="20" t="s">
        <v>404</v>
      </c>
      <c r="M58" s="18" t="s">
        <v>404</v>
      </c>
      <c r="N58" s="20" t="s">
        <v>404</v>
      </c>
      <c r="O58" s="18" t="s">
        <v>404</v>
      </c>
      <c r="P58" s="20" t="s">
        <v>404</v>
      </c>
      <c r="Q58" s="18" t="s">
        <v>404</v>
      </c>
      <c r="R58" s="20" t="s">
        <v>404</v>
      </c>
      <c r="S58" s="18" t="n">
        <v>422.10974726</v>
      </c>
      <c r="T58" s="20" t="n">
        <v>18.60140186</v>
      </c>
    </row>
    <row r="59" spans="1:20">
      <c r="A59" s="15" t="s">
        <v>456</v>
      </c>
      <c r="B59" s="17" t="n">
        <v>4826</v>
      </c>
      <c r="C59" s="18">
        <f>(0.0/B59*100)</f>
        <v/>
      </c>
      <c r="D59" s="19" t="n">
        <v>4826</v>
      </c>
      <c r="E59" s="18" t="n">
        <v>369.48774084</v>
      </c>
      <c r="F59" s="20" t="n">
        <v>3.27643626</v>
      </c>
      <c r="G59" s="18" t="n">
        <v>359.67418388</v>
      </c>
      <c r="H59" s="20" t="n">
        <v>2.5677714</v>
      </c>
      <c r="I59" s="18" t="n">
        <v>356.3915533</v>
      </c>
      <c r="J59" s="20" t="n">
        <v>3.27651639</v>
      </c>
      <c r="K59" s="18" t="s">
        <v>404</v>
      </c>
      <c r="L59" s="20" t="s">
        <v>404</v>
      </c>
      <c r="M59" s="18" t="s">
        <v>404</v>
      </c>
      <c r="N59" s="20" t="s">
        <v>404</v>
      </c>
      <c r="O59" s="18" t="s">
        <v>404</v>
      </c>
      <c r="P59" s="20" t="s">
        <v>404</v>
      </c>
      <c r="Q59" s="18" t="s">
        <v>404</v>
      </c>
      <c r="R59" s="20" t="s">
        <v>404</v>
      </c>
      <c r="S59" s="18" t="n">
        <v>354.92534167</v>
      </c>
      <c r="T59" s="20" t="n">
        <v>5.57908651</v>
      </c>
    </row>
    <row r="60" spans="1:20">
      <c r="A60" s="15" t="s">
        <v>457</v>
      </c>
      <c r="B60" s="17" t="n">
        <v>4546</v>
      </c>
      <c r="C60" s="18">
        <f>(0.0/B60*100)</f>
        <v/>
      </c>
      <c r="D60" s="19" t="n">
        <v>4546</v>
      </c>
      <c r="E60" s="18" t="n">
        <v>403.01218226</v>
      </c>
      <c r="F60" s="20" t="n">
        <v>7.16817536</v>
      </c>
      <c r="G60" s="18" t="n">
        <v>397.57952055</v>
      </c>
      <c r="H60" s="20" t="n">
        <v>7.17407241</v>
      </c>
      <c r="I60" s="18" t="n">
        <v>378.49392777</v>
      </c>
      <c r="J60" s="20" t="n">
        <v>9.71560805</v>
      </c>
      <c r="K60" s="18" t="s">
        <v>404</v>
      </c>
      <c r="L60" s="20" t="s">
        <v>404</v>
      </c>
      <c r="M60" s="18" t="s">
        <v>404</v>
      </c>
      <c r="N60" s="20" t="s">
        <v>404</v>
      </c>
      <c r="O60" s="18" t="s">
        <v>404</v>
      </c>
      <c r="P60" s="20" t="s">
        <v>404</v>
      </c>
      <c r="Q60" s="18" t="s">
        <v>404</v>
      </c>
      <c r="R60" s="20" t="s">
        <v>404</v>
      </c>
      <c r="S60" s="18" t="n">
        <v>398.34862157</v>
      </c>
      <c r="T60" s="20" t="n">
        <v>27.57100043</v>
      </c>
    </row>
    <row r="61" spans="1:20">
      <c r="A61" s="15" t="s">
        <v>458</v>
      </c>
      <c r="B61" s="17" t="n">
        <v>6525</v>
      </c>
      <c r="C61" s="18">
        <f>(0.0/B61*100)</f>
        <v/>
      </c>
      <c r="D61" s="19" t="n">
        <v>6525</v>
      </c>
      <c r="E61" s="18" t="n">
        <v>481.85095839</v>
      </c>
      <c r="F61" s="20" t="n">
        <v>5.42164743</v>
      </c>
      <c r="G61" s="18" t="n">
        <v>475.7262279</v>
      </c>
      <c r="H61" s="20" t="n">
        <v>4.453227</v>
      </c>
      <c r="I61" s="18" t="n">
        <v>477.21032651</v>
      </c>
      <c r="J61" s="20" t="n">
        <v>3.00465524</v>
      </c>
      <c r="K61" s="18" t="s">
        <v>404</v>
      </c>
      <c r="L61" s="20" t="s">
        <v>404</v>
      </c>
      <c r="M61" s="18" t="s">
        <v>404</v>
      </c>
      <c r="N61" s="20" t="s">
        <v>404</v>
      </c>
      <c r="O61" s="18" t="s">
        <v>404</v>
      </c>
      <c r="P61" s="20" t="s">
        <v>404</v>
      </c>
      <c r="Q61" s="18" t="s">
        <v>404</v>
      </c>
      <c r="R61" s="20" t="s">
        <v>404</v>
      </c>
      <c r="S61" s="18" t="n">
        <v>490.89038802</v>
      </c>
      <c r="T61" s="20" t="n">
        <v>14.12040947</v>
      </c>
    </row>
    <row r="62" spans="1:20">
      <c r="A62" s="15" t="s">
        <v>459</v>
      </c>
      <c r="B62" s="17" t="n">
        <v>4476</v>
      </c>
      <c r="C62" s="18">
        <f>(0.0/B62*100)</f>
        <v/>
      </c>
      <c r="D62" s="19" t="n">
        <v>4476</v>
      </c>
      <c r="E62" s="18" t="n">
        <v>546.20616087</v>
      </c>
      <c r="F62" s="20" t="n">
        <v>1.46111442</v>
      </c>
      <c r="G62" s="18" t="n">
        <v>536.89360474</v>
      </c>
      <c r="H62" s="20" t="n">
        <v>2.20789479</v>
      </c>
      <c r="I62" s="18" t="n">
        <v>543.37263231</v>
      </c>
      <c r="J62" s="20" t="n">
        <v>4.54952596</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369.72733485</v>
      </c>
      <c r="F63" s="20" t="n">
        <v>1.75162654</v>
      </c>
      <c r="G63" s="18" t="n">
        <v>369.66014558</v>
      </c>
      <c r="H63" s="20" t="n">
        <v>3.07896963</v>
      </c>
      <c r="I63" s="18" t="n">
        <v>349.72167184</v>
      </c>
      <c r="J63" s="20" t="n">
        <v>8.947489239999999</v>
      </c>
      <c r="K63" s="18" t="s">
        <v>404</v>
      </c>
      <c r="L63" s="20" t="s">
        <v>404</v>
      </c>
      <c r="M63" s="18" t="s">
        <v>404</v>
      </c>
      <c r="N63" s="20" t="s">
        <v>404</v>
      </c>
      <c r="O63" s="18" t="s">
        <v>404</v>
      </c>
      <c r="P63" s="20" t="s">
        <v>404</v>
      </c>
      <c r="Q63" s="18" t="s">
        <v>404</v>
      </c>
      <c r="R63" s="20" t="s">
        <v>404</v>
      </c>
      <c r="S63" s="18" t="n">
        <v>400.68553353</v>
      </c>
      <c r="T63" s="20" t="n">
        <v>6.21064018</v>
      </c>
    </row>
    <row r="64" spans="1:20">
      <c r="A64" s="15" t="s">
        <v>461</v>
      </c>
      <c r="B64" s="17" t="n">
        <v>3634</v>
      </c>
      <c r="C64" s="18">
        <f>(27.0/B64*100)</f>
        <v/>
      </c>
      <c r="D64" s="19" t="n">
        <v>3607</v>
      </c>
      <c r="E64" s="18" t="n">
        <v>513.26095635</v>
      </c>
      <c r="F64" s="20" t="n">
        <v>2.3410846</v>
      </c>
      <c r="G64" s="18" t="n">
        <v>480.44592694</v>
      </c>
      <c r="H64" s="20" t="n">
        <v>6.37638631</v>
      </c>
      <c r="I64" s="18" t="n">
        <v>434.06146023</v>
      </c>
      <c r="J64" s="20" t="n">
        <v>2.65293724</v>
      </c>
      <c r="K64" s="18" t="s">
        <v>404</v>
      </c>
      <c r="L64" s="20" t="s">
        <v>404</v>
      </c>
      <c r="M64" s="18" t="s">
        <v>404</v>
      </c>
      <c r="N64" s="20" t="s">
        <v>404</v>
      </c>
      <c r="O64" s="18" t="n">
        <v>526.67445308</v>
      </c>
      <c r="P64" s="20" t="n">
        <v>12.07713487</v>
      </c>
      <c r="Q64" s="18" t="s">
        <v>404</v>
      </c>
      <c r="R64" s="20" t="s">
        <v>404</v>
      </c>
      <c r="S64" s="18" t="n">
        <v>525.18515335</v>
      </c>
      <c r="T64" s="20" t="n">
        <v>8.991374329999999</v>
      </c>
    </row>
    <row r="65" spans="1:20">
      <c r="A65" s="15" t="s">
        <v>462</v>
      </c>
      <c r="B65" s="17" t="n">
        <v>5325</v>
      </c>
      <c r="C65" s="18">
        <f>(0.0/B65*100)</f>
        <v/>
      </c>
      <c r="D65" s="19" t="n">
        <v>5325</v>
      </c>
      <c r="E65" s="18" t="n">
        <v>420.73874611</v>
      </c>
      <c r="F65" s="20" t="n">
        <v>4.7095656</v>
      </c>
      <c r="G65" s="18" t="n">
        <v>436.31857168</v>
      </c>
      <c r="H65" s="20" t="n">
        <v>9.46518223</v>
      </c>
      <c r="I65" s="18" t="n">
        <v>410.68797594</v>
      </c>
      <c r="J65" s="20" t="n">
        <v>4.28970491</v>
      </c>
      <c r="K65" s="18" t="s">
        <v>404</v>
      </c>
      <c r="L65" s="20" t="s">
        <v>404</v>
      </c>
      <c r="M65" s="18" t="s">
        <v>404</v>
      </c>
      <c r="N65" s="20" t="s">
        <v>404</v>
      </c>
      <c r="O65" s="18" t="n">
        <v>434.4262821</v>
      </c>
      <c r="P65" s="20" t="n">
        <v>13.95486987</v>
      </c>
      <c r="Q65" s="18" t="s">
        <v>404</v>
      </c>
      <c r="R65" s="20" t="s">
        <v>404</v>
      </c>
      <c r="S65" s="18" t="s">
        <v>404</v>
      </c>
      <c r="T65" s="20" t="s">
        <v>404</v>
      </c>
    </row>
    <row r="66" spans="1:20">
      <c r="A66" s="15" t="s">
        <v>463</v>
      </c>
      <c r="B66" s="17" t="n">
        <v>5665</v>
      </c>
      <c r="C66" s="18">
        <f>(0.0/B66*100)</f>
        <v/>
      </c>
      <c r="D66" s="19" t="n">
        <v>5665</v>
      </c>
      <c r="E66" s="18" t="n">
        <v>409.41851882</v>
      </c>
      <c r="F66" s="20" t="n">
        <v>1.70379525</v>
      </c>
      <c r="G66" s="18" t="n">
        <v>424.2665251</v>
      </c>
      <c r="H66" s="20" t="n">
        <v>4.60558381</v>
      </c>
      <c r="I66" s="18" t="n">
        <v>454.03122477</v>
      </c>
      <c r="J66" s="20" t="n">
        <v>5.55919151</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384.98508681</v>
      </c>
      <c r="F67" s="20" t="n">
        <v>3.60621857</v>
      </c>
      <c r="G67" s="18" t="n">
        <v>385.90294725</v>
      </c>
      <c r="H67" s="20" t="n">
        <v>5.85318778</v>
      </c>
      <c r="I67" s="18" t="n">
        <v>392.89317526</v>
      </c>
      <c r="J67" s="20" t="n">
        <v>8.505572819999999</v>
      </c>
      <c r="K67" s="18" t="s">
        <v>404</v>
      </c>
      <c r="L67" s="20" t="s">
        <v>404</v>
      </c>
      <c r="M67" s="18" t="s">
        <v>404</v>
      </c>
      <c r="N67" s="20" t="s">
        <v>404</v>
      </c>
      <c r="O67" s="18" t="s">
        <v>404</v>
      </c>
      <c r="P67" s="20" t="s">
        <v>404</v>
      </c>
      <c r="Q67" s="18" t="s">
        <v>404</v>
      </c>
      <c r="R67" s="20" t="s">
        <v>404</v>
      </c>
      <c r="S67" s="18" t="n">
        <v>411.32753589</v>
      </c>
      <c r="T67" s="20" t="n">
        <v>23.72259229</v>
      </c>
    </row>
    <row r="68" spans="1:20">
      <c r="A68" s="15" t="s">
        <v>465</v>
      </c>
      <c r="B68" s="17" t="n">
        <v>12083</v>
      </c>
      <c r="C68" s="18">
        <f>(0.0/B68*100)</f>
        <v/>
      </c>
      <c r="D68" s="19" t="n">
        <v>12083</v>
      </c>
      <c r="E68" s="18" t="n">
        <v>446.08194363</v>
      </c>
      <c r="F68" s="20" t="n">
        <v>1.71466366</v>
      </c>
      <c r="G68" s="18" t="n">
        <v>397.46799438</v>
      </c>
      <c r="H68" s="20" t="n">
        <v>2.30060648</v>
      </c>
      <c r="I68" s="18" t="n">
        <v>373.6908477</v>
      </c>
      <c r="J68" s="20" t="n">
        <v>1.61719397</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449.40827899</v>
      </c>
      <c r="F69" s="20" t="n">
        <v>5.55380428</v>
      </c>
      <c r="G69" s="18" t="n">
        <v>445.1157558</v>
      </c>
      <c r="H69" s="20" t="n">
        <v>7.5213065</v>
      </c>
      <c r="I69" s="18" t="n">
        <v>424.63256957</v>
      </c>
      <c r="J69" s="20" t="n">
        <v>7.7047104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480.58420918</v>
      </c>
      <c r="F70" s="20" t="n">
        <v>8.76632292</v>
      </c>
      <c r="G70" s="18" t="n">
        <v>498.72548562</v>
      </c>
      <c r="H70" s="20" t="n">
        <v>6.87717302</v>
      </c>
      <c r="I70" s="18" t="n">
        <v>496.04616013</v>
      </c>
      <c r="J70" s="20" t="n">
        <v>4.05092882</v>
      </c>
      <c r="K70" s="18" t="s">
        <v>404</v>
      </c>
      <c r="L70" s="20" t="s">
        <v>404</v>
      </c>
      <c r="M70" s="18" t="s">
        <v>404</v>
      </c>
      <c r="N70" s="20" t="s">
        <v>404</v>
      </c>
      <c r="O70" s="18" t="s">
        <v>404</v>
      </c>
      <c r="P70" s="20" t="s">
        <v>404</v>
      </c>
      <c r="Q70" s="18" t="s">
        <v>404</v>
      </c>
      <c r="R70" s="20" t="s">
        <v>404</v>
      </c>
      <c r="S70" s="18" t="n">
        <v>477.08659106</v>
      </c>
      <c r="T70" s="20" t="n">
        <v>13.26008809</v>
      </c>
    </row>
    <row r="71" spans="1:20">
      <c r="A71" s="15" t="s">
        <v>468</v>
      </c>
      <c r="B71" s="17" t="n">
        <v>6115</v>
      </c>
      <c r="C71" s="18">
        <f>(0.0/B71*100)</f>
        <v/>
      </c>
      <c r="D71" s="19" t="n">
        <v>6115</v>
      </c>
      <c r="E71" s="18" t="n">
        <v>604.84895374</v>
      </c>
      <c r="F71" s="20" t="n">
        <v>2.15230131</v>
      </c>
      <c r="G71" s="18" t="n">
        <v>542.20368666</v>
      </c>
      <c r="H71" s="20" t="n">
        <v>1.96835965</v>
      </c>
      <c r="I71" s="18" t="n">
        <v>527.99265972</v>
      </c>
      <c r="J71" s="20" t="n">
        <v>3.67788076</v>
      </c>
      <c r="K71" s="18" t="s">
        <v>404</v>
      </c>
      <c r="L71" s="20" t="s">
        <v>404</v>
      </c>
      <c r="M71" s="18" t="s">
        <v>404</v>
      </c>
      <c r="N71" s="20" t="s">
        <v>404</v>
      </c>
      <c r="O71" s="18" t="s">
        <v>404</v>
      </c>
      <c r="P71" s="20" t="s">
        <v>404</v>
      </c>
      <c r="Q71" s="18" t="s">
        <v>404</v>
      </c>
      <c r="R71" s="20" t="s">
        <v>404</v>
      </c>
      <c r="S71" s="18" t="n">
        <v>526.6590188599999</v>
      </c>
      <c r="T71" s="20" t="n">
        <v>17.65920086</v>
      </c>
    </row>
    <row r="72" spans="1:20">
      <c r="A72" s="15" t="s">
        <v>469</v>
      </c>
      <c r="B72" s="17" t="n">
        <v>7708</v>
      </c>
      <c r="C72" s="18">
        <f>(0.0/B72*100)</f>
        <v/>
      </c>
      <c r="D72" s="19" t="n">
        <v>7708</v>
      </c>
      <c r="E72" s="18" t="n">
        <v>544.17812976</v>
      </c>
      <c r="F72" s="20" t="n">
        <v>7.17071133</v>
      </c>
      <c r="G72" s="18" t="n">
        <v>549.63892604</v>
      </c>
      <c r="H72" s="20" t="n">
        <v>7.86337929</v>
      </c>
      <c r="I72" s="18" t="n">
        <v>528.28346778</v>
      </c>
      <c r="J72" s="20" t="n">
        <v>6.61234436</v>
      </c>
      <c r="K72" s="18" t="s">
        <v>404</v>
      </c>
      <c r="L72" s="20" t="s">
        <v>404</v>
      </c>
      <c r="M72" s="18" t="s">
        <v>404</v>
      </c>
      <c r="N72" s="20" t="s">
        <v>404</v>
      </c>
      <c r="O72" s="18" t="s">
        <v>404</v>
      </c>
      <c r="P72" s="20" t="s">
        <v>404</v>
      </c>
      <c r="Q72" s="18" t="s">
        <v>404</v>
      </c>
      <c r="R72" s="20" t="s">
        <v>404</v>
      </c>
      <c r="S72" s="18" t="n">
        <v>551.04427071</v>
      </c>
      <c r="T72" s="20" t="n">
        <v>37.91298357</v>
      </c>
    </row>
    <row r="73" spans="1:20">
      <c r="A73" s="15" t="s">
        <v>470</v>
      </c>
      <c r="B73" s="17" t="n">
        <v>8249</v>
      </c>
      <c r="C73" s="18">
        <f>(0.0/B73*100)</f>
        <v/>
      </c>
      <c r="D73" s="19" t="n">
        <v>8249</v>
      </c>
      <c r="E73" s="18" t="n">
        <v>400.79014977</v>
      </c>
      <c r="F73" s="20" t="n">
        <v>7.27534331</v>
      </c>
      <c r="G73" s="18" t="n">
        <v>413.22361313</v>
      </c>
      <c r="H73" s="20" t="n">
        <v>6.0359655</v>
      </c>
      <c r="I73" s="18" t="n">
        <v>425.22045467</v>
      </c>
      <c r="J73" s="20" t="n">
        <v>5.43207195</v>
      </c>
      <c r="K73" s="18" t="s">
        <v>404</v>
      </c>
      <c r="L73" s="20" t="s">
        <v>404</v>
      </c>
      <c r="M73" s="18" t="s">
        <v>404</v>
      </c>
      <c r="N73" s="20" t="s">
        <v>404</v>
      </c>
      <c r="O73" s="18" t="s">
        <v>404</v>
      </c>
      <c r="P73" s="20" t="s">
        <v>404</v>
      </c>
      <c r="Q73" s="18" t="s">
        <v>404</v>
      </c>
      <c r="R73" s="20" t="s">
        <v>404</v>
      </c>
      <c r="S73" s="18" t="n">
        <v>404.36376235</v>
      </c>
      <c r="T73" s="20" t="n">
        <v>12.05809489</v>
      </c>
    </row>
    <row r="74" spans="1:20">
      <c r="A74" s="15" t="s">
        <v>471</v>
      </c>
      <c r="B74" s="17" t="n">
        <v>4692</v>
      </c>
      <c r="C74" s="18">
        <f>(484.0/B74*100)</f>
        <v/>
      </c>
      <c r="D74" s="19" t="n">
        <v>4208</v>
      </c>
      <c r="E74" s="18" t="n">
        <v>460.42035484</v>
      </c>
      <c r="F74" s="20" t="n">
        <v>4.65776877</v>
      </c>
      <c r="G74" s="18" t="n">
        <v>421.44984704</v>
      </c>
      <c r="H74" s="20" t="n">
        <v>1.73873787</v>
      </c>
      <c r="I74" s="18" t="n">
        <v>372.1978845</v>
      </c>
      <c r="J74" s="20" t="n">
        <v>2.82948783</v>
      </c>
      <c r="K74" s="18" t="s">
        <v>404</v>
      </c>
      <c r="L74" s="20" t="s">
        <v>404</v>
      </c>
      <c r="M74" s="18" t="s">
        <v>404</v>
      </c>
      <c r="N74" s="20" t="s">
        <v>404</v>
      </c>
      <c r="O74" s="18" t="s">
        <v>404</v>
      </c>
      <c r="P74" s="20" t="s">
        <v>404</v>
      </c>
      <c r="Q74" s="18" t="s">
        <v>404</v>
      </c>
      <c r="R74" s="20" t="s">
        <v>404</v>
      </c>
      <c r="S74" s="18" t="n">
        <v>270.365325</v>
      </c>
      <c r="T74" s="20" t="n">
        <v>17.61278689</v>
      </c>
    </row>
    <row r="75" spans="1:20">
      <c r="A75" s="15" t="s">
        <v>472</v>
      </c>
      <c r="B75" s="17" t="n">
        <v>5375</v>
      </c>
      <c r="C75" s="18">
        <f>(483.0/B75*100)</f>
        <v/>
      </c>
      <c r="D75" s="19" t="n">
        <v>4892</v>
      </c>
      <c r="E75" s="18" t="n">
        <v>380.79151002</v>
      </c>
      <c r="F75" s="20" t="n">
        <v>18.29792752</v>
      </c>
      <c r="G75" s="18" t="n">
        <v>366.5346282</v>
      </c>
      <c r="H75" s="20" t="n">
        <v>9.697933190000001</v>
      </c>
      <c r="I75" s="18" t="n">
        <v>366.27178828</v>
      </c>
      <c r="J75" s="20" t="n">
        <v>4.0272772</v>
      </c>
      <c r="K75" s="18" t="s">
        <v>404</v>
      </c>
      <c r="L75" s="20" t="s">
        <v>404</v>
      </c>
      <c r="M75" s="18" t="s">
        <v>404</v>
      </c>
      <c r="N75" s="20" t="s">
        <v>404</v>
      </c>
      <c r="O75" s="18" t="s">
        <v>404</v>
      </c>
      <c r="P75" s="20" t="s">
        <v>404</v>
      </c>
      <c r="Q75" s="18" t="s">
        <v>404</v>
      </c>
      <c r="R75" s="20" t="s">
        <v>404</v>
      </c>
      <c r="S75" s="18" t="n">
        <v>353.13674326</v>
      </c>
      <c r="T75" s="20" t="n">
        <v>24.82692746</v>
      </c>
    </row>
    <row r="76" spans="1:20">
      <c r="A76" s="15" t="s">
        <v>473</v>
      </c>
      <c r="B76" s="17" t="n">
        <v>14167</v>
      </c>
      <c r="C76" s="18">
        <f>(1400.0/B76*100)</f>
        <v/>
      </c>
      <c r="D76" s="19" t="n">
        <v>12767</v>
      </c>
      <c r="E76" s="18" t="n">
        <v>467.43103758</v>
      </c>
      <c r="F76" s="20" t="n">
        <v>5.61361753</v>
      </c>
      <c r="G76" s="18" t="n">
        <v>445.91835503</v>
      </c>
      <c r="H76" s="20" t="n">
        <v>7.32116547</v>
      </c>
      <c r="I76" s="18" t="n">
        <v>401.03917559</v>
      </c>
      <c r="J76" s="20" t="n">
        <v>3.69090739</v>
      </c>
      <c r="K76" s="18" t="s">
        <v>404</v>
      </c>
      <c r="L76" s="20" t="s">
        <v>404</v>
      </c>
      <c r="M76" s="18" t="s">
        <v>404</v>
      </c>
      <c r="N76" s="20" t="s">
        <v>404</v>
      </c>
      <c r="O76" s="18" t="s">
        <v>404</v>
      </c>
      <c r="P76" s="20" t="s">
        <v>404</v>
      </c>
      <c r="Q76" s="18" t="s">
        <v>404</v>
      </c>
      <c r="R76" s="20" t="s">
        <v>404</v>
      </c>
      <c r="S76" s="18" t="n">
        <v>431.68305095</v>
      </c>
      <c r="T76" s="20" t="n">
        <v>7.96253294</v>
      </c>
    </row>
    <row r="77" spans="1:20">
      <c r="A77" s="15" t="s">
        <v>474</v>
      </c>
      <c r="B77" s="17" t="n">
        <v>6062</v>
      </c>
      <c r="C77" s="18">
        <f>(0.0/B77*100)</f>
        <v/>
      </c>
      <c r="D77" s="19" t="n">
        <v>6062</v>
      </c>
      <c r="E77" s="18" t="n">
        <v>430.47686025</v>
      </c>
      <c r="F77" s="20" t="n">
        <v>4.14391122</v>
      </c>
      <c r="G77" s="18" t="n">
        <v>413.31141454</v>
      </c>
      <c r="H77" s="20" t="n">
        <v>7.31726067</v>
      </c>
      <c r="I77" s="18" t="n">
        <v>400.57265113</v>
      </c>
      <c r="J77" s="20" t="n">
        <v>4.3421366</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487.36340798</v>
      </c>
      <c r="F78" s="20" t="n">
        <v>8.453722600000001</v>
      </c>
      <c r="G78" s="18" t="n">
        <v>504.9198643</v>
      </c>
      <c r="H78" s="20" t="n">
        <v>10.18339079</v>
      </c>
      <c r="I78" s="18" t="n">
        <v>492.65628729</v>
      </c>
      <c r="J78" s="20" t="n">
        <v>6.03380716</v>
      </c>
      <c r="K78" s="18" t="s">
        <v>404</v>
      </c>
      <c r="L78" s="20" t="s">
        <v>404</v>
      </c>
      <c r="M78" s="18" t="s">
        <v>404</v>
      </c>
      <c r="N78" s="20" t="s">
        <v>404</v>
      </c>
      <c r="O78" s="18" t="s">
        <v>404</v>
      </c>
      <c r="P78" s="20" t="s">
        <v>404</v>
      </c>
      <c r="Q78" s="18" t="s">
        <v>404</v>
      </c>
      <c r="R78" s="20" t="s">
        <v>404</v>
      </c>
      <c r="S78" s="18" t="n">
        <v>523.6939597000001</v>
      </c>
      <c r="T78" s="20" t="n">
        <v>30.79572176</v>
      </c>
    </row>
    <row customHeight="1" ht="25" r="79" spans="1:20">
      <c r="A79" s="15" t="s">
        <v>476</v>
      </c>
      <c r="B79" s="17" t="n">
        <v>1657</v>
      </c>
      <c r="C79" s="18">
        <f>(21.0/B79*100)</f>
        <v/>
      </c>
      <c r="D79" s="19" t="n">
        <v>1636</v>
      </c>
      <c r="E79" s="18" t="n">
        <v>468.76325069</v>
      </c>
      <c r="F79" s="20" t="n">
        <v>11.33234295</v>
      </c>
      <c r="G79" s="18" t="n">
        <v>459.42354051</v>
      </c>
      <c r="H79" s="20" t="n">
        <v>12.29061201</v>
      </c>
      <c r="I79" s="18" t="n">
        <v>411.91870229</v>
      </c>
      <c r="J79" s="20" t="n">
        <v>17.7615174</v>
      </c>
      <c r="K79" s="18" t="s">
        <v>404</v>
      </c>
      <c r="L79" s="20" t="s">
        <v>404</v>
      </c>
      <c r="M79" s="18" t="s">
        <v>404</v>
      </c>
      <c r="N79" s="20" t="s">
        <v>404</v>
      </c>
      <c r="O79" s="18" t="s">
        <v>404</v>
      </c>
      <c r="P79" s="20" t="s">
        <v>404</v>
      </c>
      <c r="Q79" s="18" t="s">
        <v>404</v>
      </c>
      <c r="R79" s="20" t="s">
        <v>404</v>
      </c>
      <c r="S79" s="18" t="s">
        <v>404</v>
      </c>
      <c r="T79" s="20" t="s">
        <v>404</v>
      </c>
    </row>
    <row r="80" spans="1:20">
      <c r="A80" s="15" t="s">
        <v>477</v>
      </c>
      <c r="B80" s="17" t="n">
        <v>7841</v>
      </c>
      <c r="C80" s="18">
        <f>(0.0/B80*100)</f>
        <v/>
      </c>
      <c r="D80" s="19" t="n">
        <v>7841</v>
      </c>
      <c r="E80" s="18" t="n">
        <v>456.0243524</v>
      </c>
      <c r="F80" s="20" t="n">
        <v>7.92655699</v>
      </c>
      <c r="G80" s="18" t="n">
        <v>463.85296811</v>
      </c>
      <c r="H80" s="20" t="n">
        <v>8.524368150000001</v>
      </c>
      <c r="I80" s="18" t="n">
        <v>460.08055875</v>
      </c>
      <c r="J80" s="20" t="n">
        <v>6.60183145</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462.1619288</v>
      </c>
      <c r="F81" s="20" t="n">
        <v>7.86544829</v>
      </c>
      <c r="G81" s="18" t="n">
        <v>442.00896416</v>
      </c>
      <c r="H81" s="20" t="n">
        <v>6.0129028</v>
      </c>
      <c r="I81" s="18" t="n">
        <v>438.45660441</v>
      </c>
      <c r="J81" s="20" t="n">
        <v>4.70300864</v>
      </c>
      <c r="K81" s="18" t="s">
        <v>404</v>
      </c>
      <c r="L81" s="20" t="s">
        <v>404</v>
      </c>
      <c r="M81" s="18" t="s">
        <v>404</v>
      </c>
      <c r="N81" s="20" t="s">
        <v>404</v>
      </c>
      <c r="O81" s="18" t="s">
        <v>404</v>
      </c>
      <c r="P81" s="20" t="s">
        <v>404</v>
      </c>
      <c r="Q81" s="18" t="s">
        <v>404</v>
      </c>
      <c r="R81" s="20" t="s">
        <v>404</v>
      </c>
      <c r="S81" s="18" t="n">
        <v>436.00999599</v>
      </c>
      <c r="T81" s="20" t="n">
        <v>13.03684667</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615</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501.93500405</v>
      </c>
      <c r="F7" s="20" t="n">
        <v>5.72571865</v>
      </c>
      <c r="G7" s="18" t="n">
        <v>498.41838391</v>
      </c>
      <c r="H7" s="20" t="n">
        <v>2.94270841</v>
      </c>
      <c r="I7" s="18" t="n">
        <v>494.54729516</v>
      </c>
      <c r="J7" s="20" t="n">
        <v>5.7259606</v>
      </c>
      <c r="K7" s="18" t="s">
        <v>404</v>
      </c>
      <c r="L7" s="20" t="s">
        <v>404</v>
      </c>
      <c r="M7" s="18" t="s">
        <v>404</v>
      </c>
      <c r="N7" s="20" t="s">
        <v>404</v>
      </c>
      <c r="O7" s="18" t="s">
        <v>404</v>
      </c>
      <c r="P7" s="20" t="s">
        <v>404</v>
      </c>
      <c r="Q7" s="18" t="s">
        <v>404</v>
      </c>
      <c r="R7" s="20" t="s">
        <v>404</v>
      </c>
      <c r="S7" s="18" t="n">
        <v>488.85831435</v>
      </c>
      <c r="T7" s="20" t="n">
        <v>3.10809049</v>
      </c>
    </row>
    <row r="8" spans="1:20">
      <c r="A8" s="15" t="s">
        <v>405</v>
      </c>
      <c r="B8" s="17" t="n">
        <v>7007</v>
      </c>
      <c r="C8" s="18">
        <f>(0.0/B8*100)</f>
        <v/>
      </c>
      <c r="D8" s="19" t="n">
        <v>7007</v>
      </c>
      <c r="E8" s="18" t="n">
        <v>497.22193434</v>
      </c>
      <c r="F8" s="20" t="n">
        <v>5.69064146</v>
      </c>
      <c r="G8" s="18" t="n">
        <v>492.61689138</v>
      </c>
      <c r="H8" s="20" t="n">
        <v>7.79946291</v>
      </c>
      <c r="I8" s="18" t="n">
        <v>482.16218039</v>
      </c>
      <c r="J8" s="20" t="n">
        <v>14.13559417</v>
      </c>
      <c r="K8" s="18" t="s">
        <v>404</v>
      </c>
      <c r="L8" s="20" t="s">
        <v>404</v>
      </c>
      <c r="M8" s="18" t="s">
        <v>404</v>
      </c>
      <c r="N8" s="20" t="s">
        <v>404</v>
      </c>
      <c r="O8" s="18" t="s">
        <v>404</v>
      </c>
      <c r="P8" s="20" t="s">
        <v>404</v>
      </c>
      <c r="Q8" s="18" t="s">
        <v>404</v>
      </c>
      <c r="R8" s="20" t="s">
        <v>404</v>
      </c>
      <c r="S8" s="18" t="n">
        <v>503.96689953</v>
      </c>
      <c r="T8" s="20" t="n">
        <v>7.23061052</v>
      </c>
    </row>
    <row r="9" spans="1:20">
      <c r="A9" s="15" t="s">
        <v>406</v>
      </c>
      <c r="B9" s="17" t="n">
        <v>9651</v>
      </c>
      <c r="C9" s="18">
        <f>(200.0/B9*100)</f>
        <v/>
      </c>
      <c r="D9" s="19" t="n">
        <v>9451</v>
      </c>
      <c r="E9" s="18" t="n">
        <v>516.75140427</v>
      </c>
      <c r="F9" s="20" t="n">
        <v>4.40839159</v>
      </c>
      <c r="G9" s="18" t="n">
        <v>506.62366279</v>
      </c>
      <c r="H9" s="20" t="n">
        <v>7.45467357</v>
      </c>
      <c r="I9" s="18" t="n">
        <v>542.43654513</v>
      </c>
      <c r="J9" s="20" t="n">
        <v>16.25176271</v>
      </c>
      <c r="K9" s="18" t="s">
        <v>404</v>
      </c>
      <c r="L9" s="20" t="s">
        <v>404</v>
      </c>
      <c r="M9" s="18" t="s">
        <v>404</v>
      </c>
      <c r="N9" s="20" t="s">
        <v>404</v>
      </c>
      <c r="O9" s="18" t="s">
        <v>404</v>
      </c>
      <c r="P9" s="20" t="s">
        <v>404</v>
      </c>
      <c r="Q9" s="18" t="s">
        <v>404</v>
      </c>
      <c r="R9" s="20" t="s">
        <v>404</v>
      </c>
      <c r="S9" s="18" t="n">
        <v>492.79732114</v>
      </c>
      <c r="T9" s="20" t="n">
        <v>6.85759522</v>
      </c>
    </row>
    <row r="10" spans="1:20">
      <c r="A10" s="15" t="s">
        <v>407</v>
      </c>
      <c r="B10" s="17" t="n">
        <v>20058</v>
      </c>
      <c r="C10" s="18">
        <f>(2893.0/B10*100)</f>
        <v/>
      </c>
      <c r="D10" s="19" t="n">
        <v>17165</v>
      </c>
      <c r="E10" s="18" t="n">
        <v>512.4976142199999</v>
      </c>
      <c r="F10" s="20" t="n">
        <v>7.95371537</v>
      </c>
      <c r="G10" s="18" t="n">
        <v>517.86262555</v>
      </c>
      <c r="H10" s="20" t="n">
        <v>4.56852743</v>
      </c>
      <c r="I10" s="18" t="n">
        <v>524.4869589899999</v>
      </c>
      <c r="J10" s="20" t="n">
        <v>9.38639017</v>
      </c>
      <c r="K10" s="18" t="s">
        <v>404</v>
      </c>
      <c r="L10" s="20" t="s">
        <v>404</v>
      </c>
      <c r="M10" s="18" t="s">
        <v>404</v>
      </c>
      <c r="N10" s="20" t="s">
        <v>404</v>
      </c>
      <c r="O10" s="18" t="s">
        <v>404</v>
      </c>
      <c r="P10" s="20" t="s">
        <v>404</v>
      </c>
      <c r="Q10" s="18" t="s">
        <v>404</v>
      </c>
      <c r="R10" s="20" t="s">
        <v>404</v>
      </c>
      <c r="S10" s="18" t="n">
        <v>515.599501</v>
      </c>
      <c r="T10" s="20" t="n">
        <v>3.19016229</v>
      </c>
    </row>
    <row r="11" spans="1:20">
      <c r="A11" s="15" t="s">
        <v>408</v>
      </c>
      <c r="B11" s="17" t="n">
        <v>7053</v>
      </c>
      <c r="C11" s="18">
        <f>(137.0/B11*100)</f>
        <v/>
      </c>
      <c r="D11" s="19" t="n">
        <v>6916</v>
      </c>
      <c r="E11" s="18" t="n">
        <v>426.40048282</v>
      </c>
      <c r="F11" s="20" t="n">
        <v>4.62612507</v>
      </c>
      <c r="G11" s="18" t="n">
        <v>417.04248196</v>
      </c>
      <c r="H11" s="20" t="n">
        <v>8.27449502</v>
      </c>
      <c r="I11" s="18" t="n">
        <v>422.86779134</v>
      </c>
      <c r="J11" s="20" t="n">
        <v>15.81376641</v>
      </c>
      <c r="K11" s="18" t="s">
        <v>404</v>
      </c>
      <c r="L11" s="20" t="s">
        <v>404</v>
      </c>
      <c r="M11" s="18" t="s">
        <v>404</v>
      </c>
      <c r="N11" s="20" t="s">
        <v>404</v>
      </c>
      <c r="O11" s="18" t="s">
        <v>404</v>
      </c>
      <c r="P11" s="20" t="s">
        <v>404</v>
      </c>
      <c r="Q11" s="18" t="s">
        <v>404</v>
      </c>
      <c r="R11" s="20" t="s">
        <v>404</v>
      </c>
      <c r="S11" s="18" t="n">
        <v>420.94426781</v>
      </c>
      <c r="T11" s="20" t="n">
        <v>7.08118999</v>
      </c>
    </row>
    <row r="12" spans="1:20">
      <c r="A12" s="15" t="s">
        <v>409</v>
      </c>
      <c r="B12" s="17" t="n">
        <v>6894</v>
      </c>
      <c r="C12" s="18">
        <f>(106.0/B12*100)</f>
        <v/>
      </c>
      <c r="D12" s="19" t="n">
        <v>6788</v>
      </c>
      <c r="E12" s="18" t="n">
        <v>491.58447097</v>
      </c>
      <c r="F12" s="20" t="n">
        <v>3.96388093</v>
      </c>
      <c r="G12" s="18" t="n">
        <v>479.96507764</v>
      </c>
      <c r="H12" s="20" t="n">
        <v>5.1097586</v>
      </c>
      <c r="I12" s="18" t="n">
        <v>532.34076185</v>
      </c>
      <c r="J12" s="20" t="n">
        <v>9.62657044</v>
      </c>
      <c r="K12" s="18" t="s">
        <v>404</v>
      </c>
      <c r="L12" s="20" t="s">
        <v>404</v>
      </c>
      <c r="M12" s="18" t="s">
        <v>404</v>
      </c>
      <c r="N12" s="20" t="s">
        <v>404</v>
      </c>
      <c r="O12" s="18" t="s">
        <v>404</v>
      </c>
      <c r="P12" s="20" t="s">
        <v>404</v>
      </c>
      <c r="Q12" s="18" t="s">
        <v>404</v>
      </c>
      <c r="R12" s="20" t="s">
        <v>404</v>
      </c>
      <c r="S12" s="18" t="n">
        <v>481.47042919</v>
      </c>
      <c r="T12" s="20" t="n">
        <v>12.60587385</v>
      </c>
    </row>
    <row r="13" spans="1:20">
      <c r="A13" s="15" t="s">
        <v>410</v>
      </c>
      <c r="B13" s="17" t="n">
        <v>7161</v>
      </c>
      <c r="C13" s="18">
        <f>(1175.0/B13*100)</f>
        <v/>
      </c>
      <c r="D13" s="19" t="n">
        <v>5986</v>
      </c>
      <c r="E13" s="18" t="n">
        <v>506.31874918</v>
      </c>
      <c r="F13" s="20" t="n">
        <v>5.05939907</v>
      </c>
      <c r="G13" s="18" t="n">
        <v>513.8949035000001</v>
      </c>
      <c r="H13" s="20" t="n">
        <v>4.01425701</v>
      </c>
      <c r="I13" s="18" t="n">
        <v>515.56688787</v>
      </c>
      <c r="J13" s="20" t="n">
        <v>7.03590374</v>
      </c>
      <c r="K13" s="18" t="s">
        <v>404</v>
      </c>
      <c r="L13" s="20" t="s">
        <v>404</v>
      </c>
      <c r="M13" s="18" t="s">
        <v>404</v>
      </c>
      <c r="N13" s="20" t="s">
        <v>404</v>
      </c>
      <c r="O13" s="18" t="s">
        <v>404</v>
      </c>
      <c r="P13" s="20" t="s">
        <v>404</v>
      </c>
      <c r="Q13" s="18" t="s">
        <v>404</v>
      </c>
      <c r="R13" s="20" t="s">
        <v>404</v>
      </c>
      <c r="S13" s="18" t="n">
        <v>508.74705368</v>
      </c>
      <c r="T13" s="20" t="n">
        <v>4.03911207</v>
      </c>
    </row>
    <row r="14" spans="1:20">
      <c r="A14" s="15" t="s">
        <v>411</v>
      </c>
      <c r="B14" s="17" t="n">
        <v>5587</v>
      </c>
      <c r="C14" s="18">
        <f>(0.0/B14*100)</f>
        <v/>
      </c>
      <c r="D14" s="19" t="n">
        <v>5587</v>
      </c>
      <c r="E14" s="18" t="n">
        <v>507.56517734</v>
      </c>
      <c r="F14" s="20" t="n">
        <v>4.98068297</v>
      </c>
      <c r="G14" s="18" t="n">
        <v>520.44189188</v>
      </c>
      <c r="H14" s="20" t="n">
        <v>3.12711199</v>
      </c>
      <c r="I14" s="18" t="n">
        <v>519.73639625</v>
      </c>
      <c r="J14" s="20" t="n">
        <v>9.085938840000001</v>
      </c>
      <c r="K14" s="18" t="s">
        <v>404</v>
      </c>
      <c r="L14" s="20" t="s">
        <v>404</v>
      </c>
      <c r="M14" s="18" t="s">
        <v>404</v>
      </c>
      <c r="N14" s="20" t="s">
        <v>404</v>
      </c>
      <c r="O14" s="18" t="s">
        <v>404</v>
      </c>
      <c r="P14" s="20" t="s">
        <v>404</v>
      </c>
      <c r="Q14" s="18" t="s">
        <v>404</v>
      </c>
      <c r="R14" s="20" t="s">
        <v>404</v>
      </c>
      <c r="S14" s="18" t="n">
        <v>524.0858516</v>
      </c>
      <c r="T14" s="20" t="n">
        <v>2.91009335</v>
      </c>
    </row>
    <row r="15" spans="1:20">
      <c r="A15" s="15" t="s">
        <v>412</v>
      </c>
      <c r="B15" s="17" t="n">
        <v>5882</v>
      </c>
      <c r="C15" s="18">
        <f>(0.0/B15*100)</f>
        <v/>
      </c>
      <c r="D15" s="19" t="n">
        <v>5882</v>
      </c>
      <c r="E15" s="18" t="n">
        <v>513.75761244</v>
      </c>
      <c r="F15" s="20" t="n">
        <v>4.24861511</v>
      </c>
      <c r="G15" s="18" t="n">
        <v>511.01057988</v>
      </c>
      <c r="H15" s="20" t="n">
        <v>3.13128466</v>
      </c>
      <c r="I15" s="18" t="n">
        <v>494.46766228</v>
      </c>
      <c r="J15" s="20" t="n">
        <v>24.60473079</v>
      </c>
      <c r="K15" s="18" t="s">
        <v>404</v>
      </c>
      <c r="L15" s="20" t="s">
        <v>404</v>
      </c>
      <c r="M15" s="18" t="s">
        <v>404</v>
      </c>
      <c r="N15" s="20" t="s">
        <v>404</v>
      </c>
      <c r="O15" s="18" t="s">
        <v>404</v>
      </c>
      <c r="P15" s="20" t="s">
        <v>404</v>
      </c>
      <c r="Q15" s="18" t="s">
        <v>404</v>
      </c>
      <c r="R15" s="20" t="s">
        <v>404</v>
      </c>
      <c r="S15" s="18" t="n">
        <v>509.1729531</v>
      </c>
      <c r="T15" s="20" t="n">
        <v>4.60009834</v>
      </c>
    </row>
    <row r="16" spans="1:20">
      <c r="A16" s="15" t="s">
        <v>413</v>
      </c>
      <c r="B16" s="17" t="n">
        <v>6108</v>
      </c>
      <c r="C16" s="18">
        <f>(390.0/B16*100)</f>
        <v/>
      </c>
      <c r="D16" s="19" t="n">
        <v>5718</v>
      </c>
      <c r="E16" s="18" t="n">
        <v>491.95056553</v>
      </c>
      <c r="F16" s="20" t="n">
        <v>8.827962429999999</v>
      </c>
      <c r="G16" s="18" t="n">
        <v>500.4149625</v>
      </c>
      <c r="H16" s="20" t="n">
        <v>6.36676071</v>
      </c>
      <c r="I16" s="18" t="n">
        <v>493.37916449</v>
      </c>
      <c r="J16" s="20" t="n">
        <v>17.53449811</v>
      </c>
      <c r="K16" s="18" t="s">
        <v>404</v>
      </c>
      <c r="L16" s="20" t="s">
        <v>404</v>
      </c>
      <c r="M16" s="18" t="s">
        <v>404</v>
      </c>
      <c r="N16" s="20" t="s">
        <v>404</v>
      </c>
      <c r="O16" s="18" t="s">
        <v>404</v>
      </c>
      <c r="P16" s="20" t="s">
        <v>404</v>
      </c>
      <c r="Q16" s="18" t="s">
        <v>404</v>
      </c>
      <c r="R16" s="20" t="s">
        <v>404</v>
      </c>
      <c r="S16" s="18" t="n">
        <v>491.18816245</v>
      </c>
      <c r="T16" s="20" t="n">
        <v>7.08352859</v>
      </c>
    </row>
    <row r="17" spans="1:20">
      <c r="A17" s="15" t="s">
        <v>414</v>
      </c>
      <c r="B17" s="17" t="n">
        <v>6504</v>
      </c>
      <c r="C17" s="18">
        <f>(1325.0/B17*100)</f>
        <v/>
      </c>
      <c r="D17" s="19" t="n">
        <v>5179</v>
      </c>
      <c r="E17" s="18" t="n">
        <v>519.0944048</v>
      </c>
      <c r="F17" s="20" t="n">
        <v>9.814976890000001</v>
      </c>
      <c r="G17" s="18" t="n">
        <v>496.18542504</v>
      </c>
      <c r="H17" s="20" t="n">
        <v>7.13338712</v>
      </c>
      <c r="I17" s="18" t="n">
        <v>494.80127917</v>
      </c>
      <c r="J17" s="20" t="n">
        <v>14.83561718</v>
      </c>
      <c r="K17" s="18" t="s">
        <v>404</v>
      </c>
      <c r="L17" s="20" t="s">
        <v>404</v>
      </c>
      <c r="M17" s="18" t="s">
        <v>404</v>
      </c>
      <c r="N17" s="20" t="s">
        <v>404</v>
      </c>
      <c r="O17" s="18" t="s">
        <v>404</v>
      </c>
      <c r="P17" s="20" t="s">
        <v>404</v>
      </c>
      <c r="Q17" s="18" t="s">
        <v>404</v>
      </c>
      <c r="R17" s="20" t="s">
        <v>404</v>
      </c>
      <c r="S17" s="18" t="n">
        <v>513.79934174</v>
      </c>
      <c r="T17" s="20" t="n">
        <v>6.11765979</v>
      </c>
    </row>
    <row r="18" spans="1:20">
      <c r="A18" s="15" t="s">
        <v>415</v>
      </c>
      <c r="B18" s="17" t="n">
        <v>5532</v>
      </c>
      <c r="C18" s="18">
        <f>(0.0/B18*100)</f>
        <v/>
      </c>
      <c r="D18" s="19" t="n">
        <v>5532</v>
      </c>
      <c r="E18" s="18" t="n">
        <v>441.56245723</v>
      </c>
      <c r="F18" s="20" t="n">
        <v>9.267466069999999</v>
      </c>
      <c r="G18" s="18" t="n">
        <v>462.58207308</v>
      </c>
      <c r="H18" s="20" t="n">
        <v>4.27546906</v>
      </c>
      <c r="I18" s="18" t="n">
        <v>452.38389491</v>
      </c>
      <c r="J18" s="20" t="n">
        <v>15.35245743</v>
      </c>
      <c r="K18" s="18" t="s">
        <v>404</v>
      </c>
      <c r="L18" s="20" t="s">
        <v>404</v>
      </c>
      <c r="M18" s="18" t="s">
        <v>404</v>
      </c>
      <c r="N18" s="20" t="s">
        <v>404</v>
      </c>
      <c r="O18" s="18" t="s">
        <v>404</v>
      </c>
      <c r="P18" s="20" t="s">
        <v>404</v>
      </c>
      <c r="Q18" s="18" t="s">
        <v>404</v>
      </c>
      <c r="R18" s="20" t="s">
        <v>404</v>
      </c>
      <c r="S18" s="18" t="n">
        <v>432.31856566</v>
      </c>
      <c r="T18" s="20" t="n">
        <v>12.45594944</v>
      </c>
    </row>
    <row r="19" spans="1:20">
      <c r="A19" s="15" t="s">
        <v>416</v>
      </c>
      <c r="B19" s="17" t="n">
        <v>5658</v>
      </c>
      <c r="C19" s="18">
        <f>(327.0/B19*100)</f>
        <v/>
      </c>
      <c r="D19" s="19" t="n">
        <v>5331</v>
      </c>
      <c r="E19" s="18" t="n">
        <v>479.01191544</v>
      </c>
      <c r="F19" s="20" t="n">
        <v>7.13676115</v>
      </c>
      <c r="G19" s="18" t="n">
        <v>479.35973931</v>
      </c>
      <c r="H19" s="20" t="n">
        <v>7.01832589</v>
      </c>
      <c r="I19" s="18" t="n">
        <v>486.75044726</v>
      </c>
      <c r="J19" s="20" t="n">
        <v>11.83301902</v>
      </c>
      <c r="K19" s="18" t="s">
        <v>404</v>
      </c>
      <c r="L19" s="20" t="s">
        <v>404</v>
      </c>
      <c r="M19" s="18" t="s">
        <v>404</v>
      </c>
      <c r="N19" s="20" t="s">
        <v>404</v>
      </c>
      <c r="O19" s="18" t="s">
        <v>404</v>
      </c>
      <c r="P19" s="20" t="s">
        <v>404</v>
      </c>
      <c r="Q19" s="18" t="s">
        <v>404</v>
      </c>
      <c r="R19" s="20" t="s">
        <v>404</v>
      </c>
      <c r="S19" s="18" t="n">
        <v>456.65345612</v>
      </c>
      <c r="T19" s="20" t="n">
        <v>10.85989001</v>
      </c>
    </row>
    <row r="20" spans="1:20">
      <c r="A20" s="15" t="s">
        <v>417</v>
      </c>
      <c r="B20" s="17" t="n">
        <v>3371</v>
      </c>
      <c r="C20" s="18">
        <f>(24.0/B20*100)</f>
        <v/>
      </c>
      <c r="D20" s="19" t="n">
        <v>3347</v>
      </c>
      <c r="E20" s="18" t="n">
        <v>486.67576288</v>
      </c>
      <c r="F20" s="20" t="n">
        <v>3.39997628</v>
      </c>
      <c r="G20" s="18" t="n">
        <v>496.74987743</v>
      </c>
      <c r="H20" s="20" t="n">
        <v>4.03675248</v>
      </c>
      <c r="I20" s="18" t="n">
        <v>468.11062587</v>
      </c>
      <c r="J20" s="20" t="n">
        <v>7.92119933</v>
      </c>
      <c r="K20" s="18" t="s">
        <v>404</v>
      </c>
      <c r="L20" s="20" t="s">
        <v>404</v>
      </c>
      <c r="M20" s="18" t="s">
        <v>404</v>
      </c>
      <c r="N20" s="20" t="s">
        <v>404</v>
      </c>
      <c r="O20" s="18" t="s">
        <v>404</v>
      </c>
      <c r="P20" s="20" t="s">
        <v>404</v>
      </c>
      <c r="Q20" s="18" t="s">
        <v>404</v>
      </c>
      <c r="R20" s="20" t="s">
        <v>404</v>
      </c>
      <c r="S20" s="18" t="n">
        <v>484.70993504</v>
      </c>
      <c r="T20" s="20" t="n">
        <v>2.99289476</v>
      </c>
    </row>
    <row r="21" spans="1:20">
      <c r="A21" s="15" t="s">
        <v>418</v>
      </c>
      <c r="B21" s="17" t="n">
        <v>5741</v>
      </c>
      <c r="C21" s="18">
        <f>(0.0/B21*100)</f>
        <v/>
      </c>
      <c r="D21" s="19" t="n">
        <v>5741</v>
      </c>
      <c r="E21" s="18" t="n">
        <v>497.38203479</v>
      </c>
      <c r="F21" s="20" t="n">
        <v>8.36844005</v>
      </c>
      <c r="G21" s="18" t="n">
        <v>505.54969171</v>
      </c>
      <c r="H21" s="20" t="n">
        <v>3.9867973</v>
      </c>
      <c r="I21" s="18" t="n">
        <v>509.14206302</v>
      </c>
      <c r="J21" s="20" t="n">
        <v>6.13381192</v>
      </c>
      <c r="K21" s="18" t="s">
        <v>404</v>
      </c>
      <c r="L21" s="20" t="s">
        <v>404</v>
      </c>
      <c r="M21" s="18" t="s">
        <v>404</v>
      </c>
      <c r="N21" s="20" t="s">
        <v>404</v>
      </c>
      <c r="O21" s="18" t="s">
        <v>404</v>
      </c>
      <c r="P21" s="20" t="s">
        <v>404</v>
      </c>
      <c r="Q21" s="18" t="s">
        <v>404</v>
      </c>
      <c r="R21" s="20" t="s">
        <v>404</v>
      </c>
      <c r="S21" s="18" t="n">
        <v>502.00051994</v>
      </c>
      <c r="T21" s="20" t="n">
        <v>4.28276444</v>
      </c>
    </row>
    <row r="22" spans="1:20">
      <c r="A22" s="15" t="s">
        <v>419</v>
      </c>
      <c r="B22" s="17" t="n">
        <v>6598</v>
      </c>
      <c r="C22" s="18">
        <f>(0.0/B22*100)</f>
        <v/>
      </c>
      <c r="D22" s="19" t="n">
        <v>6598</v>
      </c>
      <c r="E22" s="18" t="n">
        <v>454.47497848</v>
      </c>
      <c r="F22" s="20" t="n">
        <v>12.92443122</v>
      </c>
      <c r="G22" s="18" t="n">
        <v>477.43262977</v>
      </c>
      <c r="H22" s="20" t="n">
        <v>7.33616496</v>
      </c>
      <c r="I22" s="18" t="n">
        <v>463.24026348</v>
      </c>
      <c r="J22" s="20" t="n">
        <v>13.00431938</v>
      </c>
      <c r="K22" s="18" t="s">
        <v>404</v>
      </c>
      <c r="L22" s="20" t="s">
        <v>404</v>
      </c>
      <c r="M22" s="18" t="s">
        <v>404</v>
      </c>
      <c r="N22" s="20" t="s">
        <v>404</v>
      </c>
      <c r="O22" s="18" t="s">
        <v>404</v>
      </c>
      <c r="P22" s="20" t="s">
        <v>404</v>
      </c>
      <c r="Q22" s="18" t="s">
        <v>404</v>
      </c>
      <c r="R22" s="20" t="s">
        <v>404</v>
      </c>
      <c r="S22" s="18" t="n">
        <v>467.76560038</v>
      </c>
      <c r="T22" s="20" t="n">
        <v>9.50783131</v>
      </c>
    </row>
    <row r="23" spans="1:20">
      <c r="A23" s="15" t="s">
        <v>420</v>
      </c>
      <c r="B23" s="17" t="n">
        <v>11583</v>
      </c>
      <c r="C23" s="18">
        <f>(3151.0/B23*100)</f>
        <v/>
      </c>
      <c r="D23" s="19" t="n">
        <v>8432</v>
      </c>
      <c r="E23" s="18" t="n">
        <v>479.92965976</v>
      </c>
      <c r="F23" s="20" t="n">
        <v>7.99475698</v>
      </c>
      <c r="G23" s="18" t="n">
        <v>498.4887504</v>
      </c>
      <c r="H23" s="20" t="n">
        <v>7.71475532</v>
      </c>
      <c r="I23" s="18" t="n">
        <v>482.04623865</v>
      </c>
      <c r="J23" s="20" t="n">
        <v>14.30331704</v>
      </c>
      <c r="K23" s="18" t="s">
        <v>404</v>
      </c>
      <c r="L23" s="20" t="s">
        <v>404</v>
      </c>
      <c r="M23" s="18" t="s">
        <v>404</v>
      </c>
      <c r="N23" s="20" t="s">
        <v>404</v>
      </c>
      <c r="O23" s="18" t="s">
        <v>404</v>
      </c>
      <c r="P23" s="20" t="s">
        <v>404</v>
      </c>
      <c r="Q23" s="18" t="s">
        <v>404</v>
      </c>
      <c r="R23" s="20" t="s">
        <v>404</v>
      </c>
      <c r="S23" s="18" t="n">
        <v>497.11626216</v>
      </c>
      <c r="T23" s="20" t="n">
        <v>5.99269649</v>
      </c>
    </row>
    <row r="24" spans="1:20">
      <c r="A24" s="15" t="s">
        <v>421</v>
      </c>
      <c r="B24" s="17" t="n">
        <v>6647</v>
      </c>
      <c r="C24" s="18">
        <f>(0.0/B24*100)</f>
        <v/>
      </c>
      <c r="D24" s="19" t="n">
        <v>6647</v>
      </c>
      <c r="E24" s="18" t="n">
        <v>532.04254289</v>
      </c>
      <c r="F24" s="20" t="n">
        <v>4.70613566</v>
      </c>
      <c r="G24" s="18" t="n">
        <v>536.06051372</v>
      </c>
      <c r="H24" s="20" t="n">
        <v>7.98495153</v>
      </c>
      <c r="I24" s="18" t="n">
        <v>503.86095315</v>
      </c>
      <c r="J24" s="20" t="n">
        <v>24.43820955</v>
      </c>
      <c r="K24" s="18" t="s">
        <v>404</v>
      </c>
      <c r="L24" s="20" t="s">
        <v>404</v>
      </c>
      <c r="M24" s="18" t="s">
        <v>404</v>
      </c>
      <c r="N24" s="20" t="s">
        <v>404</v>
      </c>
      <c r="O24" s="18" t="s">
        <v>404</v>
      </c>
      <c r="P24" s="20" t="s">
        <v>404</v>
      </c>
      <c r="Q24" s="18" t="s">
        <v>404</v>
      </c>
      <c r="R24" s="20" t="s">
        <v>404</v>
      </c>
      <c r="S24" s="18" t="n">
        <v>535.22824883</v>
      </c>
      <c r="T24" s="20" t="n">
        <v>24.38084695</v>
      </c>
    </row>
    <row r="25" spans="1:20">
      <c r="A25" s="15" t="s">
        <v>422</v>
      </c>
      <c r="B25" s="17" t="n">
        <v>5581</v>
      </c>
      <c r="C25" s="18">
        <f>(0.0/B25*100)</f>
        <v/>
      </c>
      <c r="D25" s="19" t="n">
        <v>5581</v>
      </c>
      <c r="E25" s="18" t="n">
        <v>521.91638919</v>
      </c>
      <c r="F25" s="20" t="n">
        <v>4.93509536</v>
      </c>
      <c r="G25" s="18" t="n">
        <v>520.42517222</v>
      </c>
      <c r="H25" s="20" t="n">
        <v>9.766532870000001</v>
      </c>
      <c r="I25" s="18" t="n">
        <v>524.57566332</v>
      </c>
      <c r="J25" s="20" t="n">
        <v>14.09587835</v>
      </c>
      <c r="K25" s="18" t="s">
        <v>404</v>
      </c>
      <c r="L25" s="20" t="s">
        <v>404</v>
      </c>
      <c r="M25" s="18" t="s">
        <v>404</v>
      </c>
      <c r="N25" s="20" t="s">
        <v>404</v>
      </c>
      <c r="O25" s="18" t="s">
        <v>404</v>
      </c>
      <c r="P25" s="20" t="s">
        <v>404</v>
      </c>
      <c r="Q25" s="18" t="s">
        <v>404</v>
      </c>
      <c r="R25" s="20" t="s">
        <v>404</v>
      </c>
      <c r="S25" s="18" t="n">
        <v>536.98781805</v>
      </c>
      <c r="T25" s="20" t="n">
        <v>10.78114382</v>
      </c>
    </row>
    <row r="26" spans="1:20">
      <c r="A26" s="15" t="s">
        <v>423</v>
      </c>
      <c r="B26" s="17" t="n">
        <v>4869</v>
      </c>
      <c r="C26" s="18">
        <f>(11.0/B26*100)</f>
        <v/>
      </c>
      <c r="D26" s="19" t="n">
        <v>4858</v>
      </c>
      <c r="E26" s="18" t="n">
        <v>468.60517587</v>
      </c>
      <c r="F26" s="20" t="n">
        <v>3.41072538</v>
      </c>
      <c r="G26" s="18" t="n">
        <v>495.23312996</v>
      </c>
      <c r="H26" s="20" t="n">
        <v>2.7868244</v>
      </c>
      <c r="I26" s="18" t="n">
        <v>506.53794284</v>
      </c>
      <c r="J26" s="20" t="n">
        <v>10.92208246</v>
      </c>
      <c r="K26" s="18" t="s">
        <v>404</v>
      </c>
      <c r="L26" s="20" t="s">
        <v>404</v>
      </c>
      <c r="M26" s="18" t="s">
        <v>404</v>
      </c>
      <c r="N26" s="20" t="s">
        <v>404</v>
      </c>
      <c r="O26" s="18" t="s">
        <v>404</v>
      </c>
      <c r="P26" s="20" t="s">
        <v>404</v>
      </c>
      <c r="Q26" s="18" t="s">
        <v>404</v>
      </c>
      <c r="R26" s="20" t="s">
        <v>404</v>
      </c>
      <c r="S26" s="18" t="n">
        <v>474.36156982</v>
      </c>
      <c r="T26" s="20" t="n">
        <v>5.7680285</v>
      </c>
    </row>
    <row r="27" spans="1:20">
      <c r="A27" s="15" t="s">
        <v>424</v>
      </c>
      <c r="B27" s="17" t="n">
        <v>5299</v>
      </c>
      <c r="C27" s="18">
        <f>(0.0/B27*100)</f>
        <v/>
      </c>
      <c r="D27" s="19" t="n">
        <v>5299</v>
      </c>
      <c r="E27" s="18" t="n">
        <v>514.3027101500001</v>
      </c>
      <c r="F27" s="20" t="n">
        <v>4.95396274</v>
      </c>
      <c r="G27" s="18" t="n">
        <v>470.93488962</v>
      </c>
      <c r="H27" s="20" t="n">
        <v>1.47804471</v>
      </c>
      <c r="I27" s="18" t="n">
        <v>492.36164014</v>
      </c>
      <c r="J27" s="20" t="n">
        <v>4.48789931</v>
      </c>
      <c r="K27" s="18" t="s">
        <v>404</v>
      </c>
      <c r="L27" s="20" t="s">
        <v>404</v>
      </c>
      <c r="M27" s="18" t="s">
        <v>404</v>
      </c>
      <c r="N27" s="20" t="s">
        <v>404</v>
      </c>
      <c r="O27" s="18" t="s">
        <v>404</v>
      </c>
      <c r="P27" s="20" t="s">
        <v>404</v>
      </c>
      <c r="Q27" s="18" t="s">
        <v>404</v>
      </c>
      <c r="R27" s="20" t="s">
        <v>404</v>
      </c>
      <c r="S27" s="18" t="n">
        <v>507.56398763</v>
      </c>
      <c r="T27" s="20" t="n">
        <v>1.94062436</v>
      </c>
    </row>
    <row r="28" spans="1:20">
      <c r="A28" s="15" t="s">
        <v>425</v>
      </c>
      <c r="B28" s="17" t="n">
        <v>7568</v>
      </c>
      <c r="C28" s="18">
        <f>(0.0/B28*100)</f>
        <v/>
      </c>
      <c r="D28" s="19" t="n">
        <v>7568</v>
      </c>
      <c r="E28" s="18" t="n">
        <v>403.40345358</v>
      </c>
      <c r="F28" s="20" t="n">
        <v>5.2394747</v>
      </c>
      <c r="G28" s="18" t="n">
        <v>419.62292176</v>
      </c>
      <c r="H28" s="20" t="n">
        <v>6.97305993</v>
      </c>
      <c r="I28" s="18" t="n">
        <v>413.48609345</v>
      </c>
      <c r="J28" s="20" t="n">
        <v>13.45847967</v>
      </c>
      <c r="K28" s="18" t="s">
        <v>404</v>
      </c>
      <c r="L28" s="20" t="s">
        <v>404</v>
      </c>
      <c r="M28" s="18" t="s">
        <v>404</v>
      </c>
      <c r="N28" s="20" t="s">
        <v>404</v>
      </c>
      <c r="O28" s="18" t="s">
        <v>404</v>
      </c>
      <c r="P28" s="20" t="s">
        <v>404</v>
      </c>
      <c r="Q28" s="18" t="s">
        <v>404</v>
      </c>
      <c r="R28" s="20" t="s">
        <v>404</v>
      </c>
      <c r="S28" s="18" t="n">
        <v>406.18456851</v>
      </c>
      <c r="T28" s="20" t="n">
        <v>3.80761665</v>
      </c>
    </row>
    <row r="29" spans="1:20">
      <c r="A29" s="15" t="s">
        <v>426</v>
      </c>
      <c r="B29" s="17" t="n">
        <v>5385</v>
      </c>
      <c r="C29" s="18">
        <f>(1123.0/B29*100)</f>
        <v/>
      </c>
      <c r="D29" s="19" t="n">
        <v>4262</v>
      </c>
      <c r="E29" s="18" t="n">
        <v>522.4512390800001</v>
      </c>
      <c r="F29" s="20" t="n">
        <v>8.97389819</v>
      </c>
      <c r="G29" s="18" t="n">
        <v>510.16598013</v>
      </c>
      <c r="H29" s="20" t="n">
        <v>10.54579522</v>
      </c>
      <c r="I29" s="18" t="n">
        <v>465.09478334</v>
      </c>
      <c r="J29" s="20" t="n">
        <v>42.65374311</v>
      </c>
      <c r="K29" s="18" t="s">
        <v>404</v>
      </c>
      <c r="L29" s="20" t="s">
        <v>404</v>
      </c>
      <c r="M29" s="18" t="s">
        <v>404</v>
      </c>
      <c r="N29" s="20" t="s">
        <v>404</v>
      </c>
      <c r="O29" s="18" t="s">
        <v>404</v>
      </c>
      <c r="P29" s="20" t="s">
        <v>404</v>
      </c>
      <c r="Q29" s="18" t="s">
        <v>404</v>
      </c>
      <c r="R29" s="20" t="s">
        <v>404</v>
      </c>
      <c r="S29" s="18" t="n">
        <v>509.06574773</v>
      </c>
      <c r="T29" s="20" t="n">
        <v>7.20096557</v>
      </c>
    </row>
    <row r="30" spans="1:20">
      <c r="A30" s="15" t="s">
        <v>427</v>
      </c>
      <c r="B30" s="17" t="n">
        <v>4520</v>
      </c>
      <c r="C30" s="18">
        <f>(957.0/B30*100)</f>
        <v/>
      </c>
      <c r="D30" s="19" t="n">
        <v>3563</v>
      </c>
      <c r="E30" s="18" t="n">
        <v>497.74675322</v>
      </c>
      <c r="F30" s="20" t="n">
        <v>7.69072909</v>
      </c>
      <c r="G30" s="18" t="n">
        <v>501.87543539</v>
      </c>
      <c r="H30" s="20" t="n">
        <v>7.00865454</v>
      </c>
      <c r="I30" s="18" t="n">
        <v>497.90914158</v>
      </c>
      <c r="J30" s="20" t="n">
        <v>9.596682270000001</v>
      </c>
      <c r="K30" s="18" t="s">
        <v>404</v>
      </c>
      <c r="L30" s="20" t="s">
        <v>404</v>
      </c>
      <c r="M30" s="18" t="s">
        <v>404</v>
      </c>
      <c r="N30" s="20" t="s">
        <v>404</v>
      </c>
      <c r="O30" s="18" t="s">
        <v>404</v>
      </c>
      <c r="P30" s="20" t="s">
        <v>404</v>
      </c>
      <c r="Q30" s="18" t="s">
        <v>404</v>
      </c>
      <c r="R30" s="20" t="s">
        <v>404</v>
      </c>
      <c r="S30" s="18" t="n">
        <v>494.04623893</v>
      </c>
      <c r="T30" s="20" t="n">
        <v>4.87940863</v>
      </c>
    </row>
    <row r="31" spans="1:20">
      <c r="A31" s="15" t="s">
        <v>428</v>
      </c>
      <c r="B31" s="17" t="n">
        <v>5456</v>
      </c>
      <c r="C31" s="18">
        <f>(502.0/B31*100)</f>
        <v/>
      </c>
      <c r="D31" s="19" t="n">
        <v>4954</v>
      </c>
      <c r="E31" s="18" t="n">
        <v>498.56584715</v>
      </c>
      <c r="F31" s="20" t="n">
        <v>5.97574209</v>
      </c>
      <c r="G31" s="18" t="n">
        <v>502.90565288</v>
      </c>
      <c r="H31" s="20" t="n">
        <v>2.62802231</v>
      </c>
      <c r="I31" s="18" t="n">
        <v>500.39781872</v>
      </c>
      <c r="J31" s="20" t="n">
        <v>10.6996398</v>
      </c>
      <c r="K31" s="18" t="s">
        <v>404</v>
      </c>
      <c r="L31" s="20" t="s">
        <v>404</v>
      </c>
      <c r="M31" s="18" t="s">
        <v>404</v>
      </c>
      <c r="N31" s="20" t="s">
        <v>404</v>
      </c>
      <c r="O31" s="18" t="s">
        <v>404</v>
      </c>
      <c r="P31" s="20" t="s">
        <v>404</v>
      </c>
      <c r="Q31" s="18" t="s">
        <v>404</v>
      </c>
      <c r="R31" s="20" t="s">
        <v>404</v>
      </c>
      <c r="S31" s="18" t="n">
        <v>503.69264428</v>
      </c>
      <c r="T31" s="20" t="n">
        <v>5.91988144</v>
      </c>
    </row>
    <row r="32" spans="1:20">
      <c r="A32" s="15" t="s">
        <v>429</v>
      </c>
      <c r="B32" s="17" t="n">
        <v>4478</v>
      </c>
      <c r="C32" s="18">
        <f>(0.0/B32*100)</f>
        <v/>
      </c>
      <c r="D32" s="19" t="n">
        <v>4478</v>
      </c>
      <c r="E32" s="18" t="n">
        <v>498.33893408</v>
      </c>
      <c r="F32" s="20" t="n">
        <v>5.65000481</v>
      </c>
      <c r="G32" s="18" t="n">
        <v>504.27561987</v>
      </c>
      <c r="H32" s="20" t="n">
        <v>3.80639001</v>
      </c>
      <c r="I32" s="18" t="n">
        <v>521.15087118</v>
      </c>
      <c r="J32" s="20" t="n">
        <v>11.48796981</v>
      </c>
      <c r="K32" s="18" t="s">
        <v>404</v>
      </c>
      <c r="L32" s="20" t="s">
        <v>404</v>
      </c>
      <c r="M32" s="18" t="s">
        <v>404</v>
      </c>
      <c r="N32" s="20" t="s">
        <v>404</v>
      </c>
      <c r="O32" s="18" t="s">
        <v>404</v>
      </c>
      <c r="P32" s="20" t="s">
        <v>404</v>
      </c>
      <c r="Q32" s="18" t="s">
        <v>404</v>
      </c>
      <c r="R32" s="20" t="s">
        <v>404</v>
      </c>
      <c r="S32" s="18" t="n">
        <v>509.23991156</v>
      </c>
      <c r="T32" s="20" t="n">
        <v>6.71142802</v>
      </c>
    </row>
    <row r="33" spans="1:20">
      <c r="A33" s="15" t="s">
        <v>430</v>
      </c>
      <c r="B33" s="17" t="n">
        <v>7325</v>
      </c>
      <c r="C33" s="18">
        <f>(29.0/B33*100)</f>
        <v/>
      </c>
      <c r="D33" s="19" t="n">
        <v>7296</v>
      </c>
      <c r="E33" s="18" t="n">
        <v>486.57195754</v>
      </c>
      <c r="F33" s="20" t="n">
        <v>8.399587090000001</v>
      </c>
      <c r="G33" s="18" t="n">
        <v>491.0038513</v>
      </c>
      <c r="H33" s="20" t="n">
        <v>4.82818476</v>
      </c>
      <c r="I33" s="18" t="n">
        <v>491.37357143</v>
      </c>
      <c r="J33" s="20" t="n">
        <v>15.98560971</v>
      </c>
      <c r="K33" s="18" t="s">
        <v>404</v>
      </c>
      <c r="L33" s="20" t="s">
        <v>404</v>
      </c>
      <c r="M33" s="18" t="s">
        <v>404</v>
      </c>
      <c r="N33" s="20" t="s">
        <v>404</v>
      </c>
      <c r="O33" s="18" t="s">
        <v>404</v>
      </c>
      <c r="P33" s="20" t="s">
        <v>404</v>
      </c>
      <c r="Q33" s="18" t="s">
        <v>404</v>
      </c>
      <c r="R33" s="20" t="s">
        <v>404</v>
      </c>
      <c r="S33" s="18" t="n">
        <v>493.80945404</v>
      </c>
      <c r="T33" s="20" t="n">
        <v>6.79615245</v>
      </c>
    </row>
    <row r="34" spans="1:20">
      <c r="A34" s="15" t="s">
        <v>431</v>
      </c>
      <c r="B34" s="17" t="n">
        <v>6350</v>
      </c>
      <c r="C34" s="18">
        <f>(0.0/B34*100)</f>
        <v/>
      </c>
      <c r="D34" s="19" t="n">
        <v>6350</v>
      </c>
      <c r="E34" s="18" t="n">
        <v>469.27196635</v>
      </c>
      <c r="F34" s="20" t="n">
        <v>5.15457467</v>
      </c>
      <c r="G34" s="18" t="n">
        <v>483.43295827</v>
      </c>
      <c r="H34" s="20" t="n">
        <v>5.64896585</v>
      </c>
      <c r="I34" s="18" t="n">
        <v>497.87478407</v>
      </c>
      <c r="J34" s="20" t="n">
        <v>23.59129776</v>
      </c>
      <c r="K34" s="18" t="s">
        <v>404</v>
      </c>
      <c r="L34" s="20" t="s">
        <v>404</v>
      </c>
      <c r="M34" s="18" t="s">
        <v>404</v>
      </c>
      <c r="N34" s="20" t="s">
        <v>404</v>
      </c>
      <c r="O34" s="18" t="s">
        <v>404</v>
      </c>
      <c r="P34" s="20" t="s">
        <v>404</v>
      </c>
      <c r="Q34" s="18" t="s">
        <v>404</v>
      </c>
      <c r="R34" s="20" t="s">
        <v>404</v>
      </c>
      <c r="S34" s="18" t="n">
        <v>465.91731751</v>
      </c>
      <c r="T34" s="20" t="n">
        <v>8.13762453</v>
      </c>
    </row>
    <row r="35" spans="1:20">
      <c r="A35" s="15" t="s">
        <v>432</v>
      </c>
      <c r="B35" s="17" t="n">
        <v>6406</v>
      </c>
      <c r="C35" s="18">
        <f>(443.0/B35*100)</f>
        <v/>
      </c>
      <c r="D35" s="19" t="n">
        <v>5963</v>
      </c>
      <c r="E35" s="18" t="n">
        <v>518.85880249</v>
      </c>
      <c r="F35" s="20" t="n">
        <v>1.85279495</v>
      </c>
      <c r="G35" s="18" t="n">
        <v>509.0304658</v>
      </c>
      <c r="H35" s="20" t="n">
        <v>3.24253446</v>
      </c>
      <c r="I35" s="18" t="n">
        <v>495.34140518</v>
      </c>
      <c r="J35" s="20" t="n">
        <v>7.25296581</v>
      </c>
      <c r="K35" s="18" t="s">
        <v>404</v>
      </c>
      <c r="L35" s="20" t="s">
        <v>404</v>
      </c>
      <c r="M35" s="18" t="s">
        <v>404</v>
      </c>
      <c r="N35" s="20" t="s">
        <v>404</v>
      </c>
      <c r="O35" s="18" t="s">
        <v>404</v>
      </c>
      <c r="P35" s="20" t="s">
        <v>404</v>
      </c>
      <c r="Q35" s="18" t="s">
        <v>404</v>
      </c>
      <c r="R35" s="20" t="s">
        <v>404</v>
      </c>
      <c r="S35" s="18" t="n">
        <v>497.21547736</v>
      </c>
      <c r="T35" s="20" t="n">
        <v>2.82743912</v>
      </c>
    </row>
    <row r="36" spans="1:20">
      <c r="A36" s="15" t="s">
        <v>433</v>
      </c>
      <c r="B36" s="17" t="n">
        <v>6736</v>
      </c>
      <c r="C36" s="18">
        <f>(10.0/B36*100)</f>
        <v/>
      </c>
      <c r="D36" s="19" t="n">
        <v>6726</v>
      </c>
      <c r="E36" s="18" t="n">
        <v>481.47601093</v>
      </c>
      <c r="F36" s="20" t="n">
        <v>4.75634459</v>
      </c>
      <c r="G36" s="18" t="n">
        <v>488.28878526</v>
      </c>
      <c r="H36" s="20" t="n">
        <v>4.28761324</v>
      </c>
      <c r="I36" s="18" t="n">
        <v>487.50536864</v>
      </c>
      <c r="J36" s="20" t="n">
        <v>4.69361799</v>
      </c>
      <c r="K36" s="18" t="s">
        <v>404</v>
      </c>
      <c r="L36" s="20" t="s">
        <v>404</v>
      </c>
      <c r="M36" s="18" t="s">
        <v>404</v>
      </c>
      <c r="N36" s="20" t="s">
        <v>404</v>
      </c>
      <c r="O36" s="18" t="s">
        <v>404</v>
      </c>
      <c r="P36" s="20" t="s">
        <v>404</v>
      </c>
      <c r="Q36" s="18" t="s">
        <v>404</v>
      </c>
      <c r="R36" s="20" t="s">
        <v>404</v>
      </c>
      <c r="S36" s="18" t="n">
        <v>487.43271672</v>
      </c>
      <c r="T36" s="20" t="n">
        <v>5.52321238</v>
      </c>
    </row>
    <row r="37" spans="1:20">
      <c r="A37" s="15" t="s">
        <v>434</v>
      </c>
      <c r="B37" s="17" t="n">
        <v>5458</v>
      </c>
      <c r="C37" s="18">
        <f>(0.0/B37*100)</f>
        <v/>
      </c>
      <c r="D37" s="19" t="n">
        <v>5458</v>
      </c>
      <c r="E37" s="18" t="n">
        <v>490.33999945</v>
      </c>
      <c r="F37" s="20" t="n">
        <v>4.89959415</v>
      </c>
      <c r="G37" s="18" t="n">
        <v>495.75573863</v>
      </c>
      <c r="H37" s="20" t="n">
        <v>5.1108891</v>
      </c>
      <c r="I37" s="18" t="n">
        <v>513.5255738</v>
      </c>
      <c r="J37" s="20" t="n">
        <v>10.57632772</v>
      </c>
      <c r="K37" s="18" t="s">
        <v>404</v>
      </c>
      <c r="L37" s="20" t="s">
        <v>404</v>
      </c>
      <c r="M37" s="18" t="s">
        <v>404</v>
      </c>
      <c r="N37" s="20" t="s">
        <v>404</v>
      </c>
      <c r="O37" s="18" t="s">
        <v>404</v>
      </c>
      <c r="P37" s="20" t="s">
        <v>404</v>
      </c>
      <c r="Q37" s="18" t="s">
        <v>404</v>
      </c>
      <c r="R37" s="20" t="s">
        <v>404</v>
      </c>
      <c r="S37" s="18" t="n">
        <v>485.49263916</v>
      </c>
      <c r="T37" s="20" t="n">
        <v>6.77859047</v>
      </c>
    </row>
    <row r="38" spans="1:20">
      <c r="A38" s="15" t="s">
        <v>435</v>
      </c>
      <c r="B38" s="17" t="n">
        <v>5860</v>
      </c>
      <c r="C38" s="18">
        <f>(268.0/B38*100)</f>
        <v/>
      </c>
      <c r="D38" s="19" t="n">
        <v>5592</v>
      </c>
      <c r="E38" s="18" t="n">
        <v>528.69178914</v>
      </c>
      <c r="F38" s="20" t="n">
        <v>7.38626376</v>
      </c>
      <c r="G38" s="18" t="n">
        <v>516.53381804</v>
      </c>
      <c r="H38" s="20" t="n">
        <v>8.461856360000001</v>
      </c>
      <c r="I38" s="18" t="n">
        <v>529.47765265</v>
      </c>
      <c r="J38" s="20" t="n">
        <v>17.12760318</v>
      </c>
      <c r="K38" s="18" t="s">
        <v>404</v>
      </c>
      <c r="L38" s="20" t="s">
        <v>404</v>
      </c>
      <c r="M38" s="18" t="s">
        <v>404</v>
      </c>
      <c r="N38" s="20" t="s">
        <v>404</v>
      </c>
      <c r="O38" s="18" t="s">
        <v>404</v>
      </c>
      <c r="P38" s="20" t="s">
        <v>404</v>
      </c>
      <c r="Q38" s="18" t="s">
        <v>404</v>
      </c>
      <c r="R38" s="20" t="s">
        <v>404</v>
      </c>
      <c r="S38" s="18" t="n">
        <v>516.97210468</v>
      </c>
      <c r="T38" s="20" t="n">
        <v>5.53584017</v>
      </c>
    </row>
    <row r="39" spans="1:20">
      <c r="A39" s="15" t="s">
        <v>436</v>
      </c>
      <c r="B39" s="17" t="n">
        <v>5895</v>
      </c>
      <c r="C39" s="18">
        <f>(0.0/B39*100)</f>
        <v/>
      </c>
      <c r="D39" s="19" t="n">
        <v>5895</v>
      </c>
      <c r="E39" s="18" t="n">
        <v>437.78192613</v>
      </c>
      <c r="F39" s="20" t="n">
        <v>8.8224348</v>
      </c>
      <c r="G39" s="18" t="n">
        <v>413.78541588</v>
      </c>
      <c r="H39" s="20" t="n">
        <v>6.41761997</v>
      </c>
      <c r="I39" s="18" t="n">
        <v>397.09855396</v>
      </c>
      <c r="J39" s="20" t="n">
        <v>15.50640955</v>
      </c>
      <c r="K39" s="18" t="s">
        <v>404</v>
      </c>
      <c r="L39" s="20" t="s">
        <v>404</v>
      </c>
      <c r="M39" s="18" t="s">
        <v>404</v>
      </c>
      <c r="N39" s="20" t="s">
        <v>404</v>
      </c>
      <c r="O39" s="18" t="s">
        <v>404</v>
      </c>
      <c r="P39" s="20" t="s">
        <v>404</v>
      </c>
      <c r="Q39" s="18" t="s">
        <v>404</v>
      </c>
      <c r="R39" s="20" t="s">
        <v>404</v>
      </c>
      <c r="S39" s="18" t="n">
        <v>413.6674646</v>
      </c>
      <c r="T39" s="20" t="n">
        <v>16.87425284</v>
      </c>
    </row>
    <row r="40" spans="1:20">
      <c r="A40" s="15" t="s">
        <v>437</v>
      </c>
      <c r="B40" s="17" t="n">
        <v>14157</v>
      </c>
      <c r="C40" s="18">
        <f>(2728.0/B40*100)</f>
        <v/>
      </c>
      <c r="D40" s="19" t="n">
        <v>11429</v>
      </c>
      <c r="E40" s="18" t="n">
        <v>487.83875321</v>
      </c>
      <c r="F40" s="20" t="n">
        <v>7.41867925</v>
      </c>
      <c r="G40" s="18" t="n">
        <v>488.77824636</v>
      </c>
      <c r="H40" s="20" t="n">
        <v>6.58642792</v>
      </c>
      <c r="I40" s="18" t="n">
        <v>505.1906573</v>
      </c>
      <c r="J40" s="20" t="n">
        <v>10.0858473</v>
      </c>
      <c r="K40" s="18" t="s">
        <v>404</v>
      </c>
      <c r="L40" s="20" t="s">
        <v>404</v>
      </c>
      <c r="M40" s="18" t="s">
        <v>404</v>
      </c>
      <c r="N40" s="20" t="s">
        <v>404</v>
      </c>
      <c r="O40" s="18" t="s">
        <v>404</v>
      </c>
      <c r="P40" s="20" t="s">
        <v>404</v>
      </c>
      <c r="Q40" s="18" t="s">
        <v>404</v>
      </c>
      <c r="R40" s="20" t="s">
        <v>404</v>
      </c>
      <c r="S40" s="18" t="n">
        <v>495.42677984</v>
      </c>
      <c r="T40" s="20" t="n">
        <v>5.67976092</v>
      </c>
    </row>
    <row r="41" spans="1:20">
      <c r="A41" s="15" t="s">
        <v>438</v>
      </c>
      <c r="B41" s="17" t="n">
        <v>5712</v>
      </c>
      <c r="C41" s="18">
        <f>(99.0/B41*100)</f>
        <v/>
      </c>
      <c r="D41" s="19" t="n">
        <v>5613</v>
      </c>
      <c r="E41" s="18" t="n">
        <v>463.75435057</v>
      </c>
      <c r="F41" s="20" t="n">
        <v>6.77744817</v>
      </c>
      <c r="G41" s="18" t="n">
        <v>468.6224179</v>
      </c>
      <c r="H41" s="20" t="n">
        <v>7.50457025</v>
      </c>
      <c r="I41" s="18" t="n">
        <v>478.48916319</v>
      </c>
      <c r="J41" s="20" t="n">
        <v>8.322688299999999</v>
      </c>
      <c r="K41" s="18" t="s">
        <v>404</v>
      </c>
      <c r="L41" s="20" t="s">
        <v>404</v>
      </c>
      <c r="M41" s="18" t="s">
        <v>404</v>
      </c>
      <c r="N41" s="20" t="s">
        <v>404</v>
      </c>
      <c r="O41" s="18" t="s">
        <v>404</v>
      </c>
      <c r="P41" s="20" t="s">
        <v>404</v>
      </c>
      <c r="Q41" s="18" t="s">
        <v>404</v>
      </c>
      <c r="R41" s="20" t="s">
        <v>404</v>
      </c>
      <c r="S41" s="18" t="n">
        <v>472.43276522</v>
      </c>
      <c r="T41" s="20" t="n">
        <v>5.71027764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404.41985119</v>
      </c>
      <c r="F44" s="20" t="n">
        <v>9.873123440000001</v>
      </c>
      <c r="G44" s="18" t="n">
        <v>419.26997905</v>
      </c>
      <c r="H44" s="20" t="n">
        <v>5.62498602</v>
      </c>
      <c r="I44" s="18" t="n">
        <v>416.59883173</v>
      </c>
      <c r="J44" s="20" t="n">
        <v>8.557749510000001</v>
      </c>
      <c r="K44" s="18" t="s">
        <v>404</v>
      </c>
      <c r="L44" s="20" t="s">
        <v>404</v>
      </c>
      <c r="M44" s="18" t="s">
        <v>404</v>
      </c>
      <c r="N44" s="20" t="s">
        <v>404</v>
      </c>
      <c r="O44" s="18" t="s">
        <v>404</v>
      </c>
      <c r="P44" s="20" t="s">
        <v>404</v>
      </c>
      <c r="Q44" s="18" t="s">
        <v>404</v>
      </c>
      <c r="R44" s="20" t="s">
        <v>404</v>
      </c>
      <c r="S44" s="18" t="n">
        <v>409.25354483</v>
      </c>
      <c r="T44" s="20" t="n">
        <v>5.04643503</v>
      </c>
    </row>
    <row r="45" spans="1:20">
      <c r="A45" s="15" t="s">
        <v>442</v>
      </c>
      <c r="B45" s="17" t="n">
        <v>5519</v>
      </c>
      <c r="C45" s="18">
        <f>(0.0/B45*100)</f>
        <v/>
      </c>
      <c r="D45" s="19" t="n">
        <v>5519</v>
      </c>
      <c r="E45" s="18" t="n">
        <v>368.27120607</v>
      </c>
      <c r="F45" s="20" t="n">
        <v>7.26400306</v>
      </c>
      <c r="G45" s="18" t="n">
        <v>358.18740173</v>
      </c>
      <c r="H45" s="20" t="n">
        <v>4.98279914</v>
      </c>
      <c r="I45" s="18" t="n">
        <v>350.51556768</v>
      </c>
      <c r="J45" s="20" t="n">
        <v>9.6523626</v>
      </c>
      <c r="K45" s="18" t="s">
        <v>404</v>
      </c>
      <c r="L45" s="20" t="s">
        <v>404</v>
      </c>
      <c r="M45" s="18" t="s">
        <v>404</v>
      </c>
      <c r="N45" s="20" t="s">
        <v>404</v>
      </c>
      <c r="O45" s="18" t="s">
        <v>404</v>
      </c>
      <c r="P45" s="20" t="s">
        <v>404</v>
      </c>
      <c r="Q45" s="18" t="s">
        <v>404</v>
      </c>
      <c r="R45" s="20" t="s">
        <v>404</v>
      </c>
      <c r="S45" s="18" t="n">
        <v>350.43295638</v>
      </c>
      <c r="T45" s="20" t="n">
        <v>10.5707064</v>
      </c>
    </row>
    <row r="46" spans="1:20">
      <c r="A46" s="15" t="s">
        <v>443</v>
      </c>
      <c r="B46" s="17" t="n">
        <v>23141</v>
      </c>
      <c r="C46" s="18">
        <f>(4196.0/B46*100)</f>
        <v/>
      </c>
      <c r="D46" s="19" t="n">
        <v>18945</v>
      </c>
      <c r="E46" s="18" t="n">
        <v>381.86501123</v>
      </c>
      <c r="F46" s="20" t="n">
        <v>6.88489964</v>
      </c>
      <c r="G46" s="18" t="n">
        <v>382.449665</v>
      </c>
      <c r="H46" s="20" t="n">
        <v>7.02894265</v>
      </c>
      <c r="I46" s="18" t="n">
        <v>386.94585773</v>
      </c>
      <c r="J46" s="20" t="n">
        <v>6.70371238</v>
      </c>
      <c r="K46" s="18" t="s">
        <v>404</v>
      </c>
      <c r="L46" s="20" t="s">
        <v>404</v>
      </c>
      <c r="M46" s="18" t="s">
        <v>404</v>
      </c>
      <c r="N46" s="20" t="s">
        <v>404</v>
      </c>
      <c r="O46" s="18" t="s">
        <v>404</v>
      </c>
      <c r="P46" s="20" t="s">
        <v>404</v>
      </c>
      <c r="Q46" s="18" t="s">
        <v>404</v>
      </c>
      <c r="R46" s="20" t="s">
        <v>404</v>
      </c>
      <c r="S46" s="18" t="n">
        <v>369.05140554</v>
      </c>
      <c r="T46" s="20" t="n">
        <v>5.78855479</v>
      </c>
    </row>
    <row r="47" spans="1:20">
      <c r="A47" s="15" t="s">
        <v>444</v>
      </c>
      <c r="B47" s="17" t="n">
        <v>5928</v>
      </c>
      <c r="C47" s="18">
        <f>(0.0/B47*100)</f>
        <v/>
      </c>
      <c r="D47" s="19" t="n">
        <v>5928</v>
      </c>
      <c r="E47" s="18" t="n">
        <v>445.62781053</v>
      </c>
      <c r="F47" s="20" t="n">
        <v>8.810921929999999</v>
      </c>
      <c r="G47" s="18" t="n">
        <v>435.85252334</v>
      </c>
      <c r="H47" s="20" t="n">
        <v>7.19375361</v>
      </c>
      <c r="I47" s="18" t="n">
        <v>400.30148087</v>
      </c>
      <c r="J47" s="20" t="n">
        <v>12.90089245</v>
      </c>
      <c r="K47" s="18" t="s">
        <v>404</v>
      </c>
      <c r="L47" s="20" t="s">
        <v>404</v>
      </c>
      <c r="M47" s="18" t="s">
        <v>404</v>
      </c>
      <c r="N47" s="20" t="s">
        <v>404</v>
      </c>
      <c r="O47" s="18" t="s">
        <v>404</v>
      </c>
      <c r="P47" s="20" t="s">
        <v>404</v>
      </c>
      <c r="Q47" s="18" t="s">
        <v>404</v>
      </c>
      <c r="R47" s="20" t="s">
        <v>404</v>
      </c>
      <c r="S47" s="18" t="n">
        <v>459.78641909</v>
      </c>
      <c r="T47" s="20" t="n">
        <v>10.49593172</v>
      </c>
    </row>
    <row r="48" spans="1:20">
      <c r="A48" s="15" t="s">
        <v>445</v>
      </c>
      <c r="B48" s="17" t="n">
        <v>9841</v>
      </c>
      <c r="C48" s="18">
        <f>(40.0/B48*100)</f>
        <v/>
      </c>
      <c r="D48" s="19" t="n">
        <v>9801</v>
      </c>
      <c r="E48" s="18" t="n">
        <v>523.15837612</v>
      </c>
      <c r="F48" s="20" t="n">
        <v>9.22522938</v>
      </c>
      <c r="G48" s="18" t="n">
        <v>540.04220616</v>
      </c>
      <c r="H48" s="20" t="n">
        <v>7.52655263</v>
      </c>
      <c r="I48" s="18" t="n">
        <v>504.07430753</v>
      </c>
      <c r="J48" s="20" t="n">
        <v>24.40244692</v>
      </c>
      <c r="K48" s="18" t="s">
        <v>404</v>
      </c>
      <c r="L48" s="20" t="s">
        <v>404</v>
      </c>
      <c r="M48" s="18" t="s">
        <v>404</v>
      </c>
      <c r="N48" s="20" t="s">
        <v>404</v>
      </c>
      <c r="O48" s="18" t="s">
        <v>404</v>
      </c>
      <c r="P48" s="20" t="s">
        <v>404</v>
      </c>
      <c r="Q48" s="18" t="s">
        <v>404</v>
      </c>
      <c r="R48" s="20" t="s">
        <v>404</v>
      </c>
      <c r="S48" s="18" t="n">
        <v>503.66032599</v>
      </c>
      <c r="T48" s="20" t="n">
        <v>27.8507014</v>
      </c>
    </row>
    <row r="49" spans="1:20">
      <c r="A49" s="15" t="s">
        <v>446</v>
      </c>
      <c r="B49" s="17" t="n">
        <v>6349</v>
      </c>
      <c r="C49" s="18">
        <f>(52.0/B49*100)</f>
        <v/>
      </c>
      <c r="D49" s="19" t="n">
        <v>6297</v>
      </c>
      <c r="E49" s="18" t="n">
        <v>399.60991296</v>
      </c>
      <c r="F49" s="20" t="n">
        <v>6.85113703</v>
      </c>
      <c r="G49" s="18" t="n">
        <v>416.63541856</v>
      </c>
      <c r="H49" s="20" t="n">
        <v>6.07631338</v>
      </c>
      <c r="I49" s="18" t="n">
        <v>404.84834363</v>
      </c>
      <c r="J49" s="20" t="n">
        <v>9.34993049</v>
      </c>
      <c r="K49" s="18" t="s">
        <v>404</v>
      </c>
      <c r="L49" s="20" t="s">
        <v>404</v>
      </c>
      <c r="M49" s="18" t="s">
        <v>404</v>
      </c>
      <c r="N49" s="20" t="s">
        <v>404</v>
      </c>
      <c r="O49" s="18" t="s">
        <v>404</v>
      </c>
      <c r="P49" s="20" t="s">
        <v>404</v>
      </c>
      <c r="Q49" s="18" t="s">
        <v>404</v>
      </c>
      <c r="R49" s="20" t="s">
        <v>404</v>
      </c>
      <c r="S49" s="18" t="n">
        <v>410.47824188</v>
      </c>
      <c r="T49" s="20" t="n">
        <v>6.28747417</v>
      </c>
    </row>
    <row r="50" spans="1:20">
      <c r="A50" s="15" t="s">
        <v>447</v>
      </c>
      <c r="B50" s="17" t="n">
        <v>11795</v>
      </c>
      <c r="C50" s="18">
        <f>(1031.0/B50*100)</f>
        <v/>
      </c>
      <c r="D50" s="19" t="n">
        <v>10764</v>
      </c>
      <c r="E50" s="18" t="n">
        <v>389.61790759</v>
      </c>
      <c r="F50" s="20" t="n">
        <v>5.28671688</v>
      </c>
      <c r="G50" s="18" t="n">
        <v>396.39329251</v>
      </c>
      <c r="H50" s="20" t="n">
        <v>4.26438994</v>
      </c>
      <c r="I50" s="18" t="n">
        <v>383.18132327</v>
      </c>
      <c r="J50" s="20" t="n">
        <v>8.0229982</v>
      </c>
      <c r="K50" s="18" t="s">
        <v>404</v>
      </c>
      <c r="L50" s="20" t="s">
        <v>404</v>
      </c>
      <c r="M50" s="18" t="s">
        <v>404</v>
      </c>
      <c r="N50" s="20" t="s">
        <v>404</v>
      </c>
      <c r="O50" s="18" t="s">
        <v>404</v>
      </c>
      <c r="P50" s="20" t="s">
        <v>404</v>
      </c>
      <c r="Q50" s="18" t="s">
        <v>404</v>
      </c>
      <c r="R50" s="20" t="s">
        <v>404</v>
      </c>
      <c r="S50" s="18" t="n">
        <v>393.50885491</v>
      </c>
      <c r="T50" s="20" t="n">
        <v>7.8318821</v>
      </c>
    </row>
    <row r="51" spans="1:20">
      <c r="A51" s="15" t="s">
        <v>448</v>
      </c>
      <c r="B51" s="17" t="n">
        <v>6866</v>
      </c>
      <c r="C51" s="18">
        <f>(0.0/B51*100)</f>
        <v/>
      </c>
      <c r="D51" s="19" t="n">
        <v>6866</v>
      </c>
      <c r="E51" s="18" t="n">
        <v>401.07842269</v>
      </c>
      <c r="F51" s="20" t="n">
        <v>5.38116078</v>
      </c>
      <c r="G51" s="18" t="n">
        <v>398.72172521</v>
      </c>
      <c r="H51" s="20" t="n">
        <v>4.52970459</v>
      </c>
      <c r="I51" s="18" t="n">
        <v>397.12399453</v>
      </c>
      <c r="J51" s="20" t="n">
        <v>7.88373506</v>
      </c>
      <c r="K51" s="18" t="s">
        <v>404</v>
      </c>
      <c r="L51" s="20" t="s">
        <v>404</v>
      </c>
      <c r="M51" s="18" t="s">
        <v>404</v>
      </c>
      <c r="N51" s="20" t="s">
        <v>404</v>
      </c>
      <c r="O51" s="18" t="s">
        <v>404</v>
      </c>
      <c r="P51" s="20" t="s">
        <v>404</v>
      </c>
      <c r="Q51" s="18" t="s">
        <v>404</v>
      </c>
      <c r="R51" s="20" t="s">
        <v>404</v>
      </c>
      <c r="S51" s="18" t="n">
        <v>402.8307773</v>
      </c>
      <c r="T51" s="20" t="n">
        <v>6.364866</v>
      </c>
    </row>
    <row r="52" spans="1:20">
      <c r="A52" s="15" t="s">
        <v>449</v>
      </c>
      <c r="B52" s="17" t="n">
        <v>5809</v>
      </c>
      <c r="C52" s="18">
        <f>(0.0/B52*100)</f>
        <v/>
      </c>
      <c r="D52" s="19" t="n">
        <v>5809</v>
      </c>
      <c r="E52" s="18" t="n">
        <v>458.54679473</v>
      </c>
      <c r="F52" s="20" t="n">
        <v>5.35241537</v>
      </c>
      <c r="G52" s="18" t="n">
        <v>466.1529869</v>
      </c>
      <c r="H52" s="20" t="n">
        <v>6.0830779</v>
      </c>
      <c r="I52" s="18" t="n">
        <v>481.95044933</v>
      </c>
      <c r="J52" s="20" t="n">
        <v>23.11507682</v>
      </c>
      <c r="K52" s="18" t="s">
        <v>404</v>
      </c>
      <c r="L52" s="20" t="s">
        <v>404</v>
      </c>
      <c r="M52" s="18" t="s">
        <v>404</v>
      </c>
      <c r="N52" s="20" t="s">
        <v>404</v>
      </c>
      <c r="O52" s="18" t="s">
        <v>404</v>
      </c>
      <c r="P52" s="20" t="s">
        <v>404</v>
      </c>
      <c r="Q52" s="18" t="s">
        <v>404</v>
      </c>
      <c r="R52" s="20" t="s">
        <v>404</v>
      </c>
      <c r="S52" s="18" t="n">
        <v>468.06434637</v>
      </c>
      <c r="T52" s="20" t="n">
        <v>13.30482714</v>
      </c>
    </row>
    <row r="53" spans="1:20">
      <c r="A53" s="15" t="s">
        <v>450</v>
      </c>
      <c r="B53" s="17" t="n">
        <v>5571</v>
      </c>
      <c r="C53" s="18">
        <f>(0.0/B53*100)</f>
        <v/>
      </c>
      <c r="D53" s="19" t="n">
        <v>5571</v>
      </c>
      <c r="E53" s="18" t="n">
        <v>452.03876915</v>
      </c>
      <c r="F53" s="20" t="n">
        <v>2.44884178</v>
      </c>
      <c r="G53" s="18" t="n">
        <v>434.19674548</v>
      </c>
      <c r="H53" s="20" t="n">
        <v>2.22764251</v>
      </c>
      <c r="I53" s="18" t="n">
        <v>415.61181762</v>
      </c>
      <c r="J53" s="20" t="n">
        <v>5.71594089</v>
      </c>
      <c r="K53" s="18" t="s">
        <v>404</v>
      </c>
      <c r="L53" s="20" t="s">
        <v>404</v>
      </c>
      <c r="M53" s="18" t="s">
        <v>404</v>
      </c>
      <c r="N53" s="20" t="s">
        <v>404</v>
      </c>
      <c r="O53" s="18" t="s">
        <v>404</v>
      </c>
      <c r="P53" s="20" t="s">
        <v>404</v>
      </c>
      <c r="Q53" s="18" t="s">
        <v>404</v>
      </c>
      <c r="R53" s="20" t="s">
        <v>404</v>
      </c>
      <c r="S53" s="18" t="n">
        <v>416.21245225</v>
      </c>
      <c r="T53" s="20" t="n">
        <v>6.29550836</v>
      </c>
    </row>
    <row r="54" spans="1:20">
      <c r="A54" s="15" t="s">
        <v>451</v>
      </c>
      <c r="B54" s="17" t="n">
        <v>4740</v>
      </c>
      <c r="C54" s="18">
        <f>(199.0/B54*100)</f>
        <v/>
      </c>
      <c r="D54" s="19" t="n">
        <v>4541</v>
      </c>
      <c r="E54" s="18" t="n">
        <v>315.83087529</v>
      </c>
      <c r="F54" s="20" t="n">
        <v>6.29206998</v>
      </c>
      <c r="G54" s="18" t="n">
        <v>337.68017146</v>
      </c>
      <c r="H54" s="20" t="n">
        <v>6.84923464</v>
      </c>
      <c r="I54" s="18" t="n">
        <v>328.54228404</v>
      </c>
      <c r="J54" s="20" t="n">
        <v>8.69731638</v>
      </c>
      <c r="K54" s="18" t="s">
        <v>404</v>
      </c>
      <c r="L54" s="20" t="s">
        <v>404</v>
      </c>
      <c r="M54" s="18" t="s">
        <v>404</v>
      </c>
      <c r="N54" s="20" t="s">
        <v>404</v>
      </c>
      <c r="O54" s="18" t="s">
        <v>404</v>
      </c>
      <c r="P54" s="20" t="s">
        <v>404</v>
      </c>
      <c r="Q54" s="18" t="s">
        <v>404</v>
      </c>
      <c r="R54" s="20" t="s">
        <v>404</v>
      </c>
      <c r="S54" s="18" t="n">
        <v>328.32233924</v>
      </c>
      <c r="T54" s="20" t="n">
        <v>6.44667672</v>
      </c>
    </row>
    <row r="55" spans="1:20">
      <c r="A55" s="15" t="s">
        <v>452</v>
      </c>
      <c r="B55" s="17" t="n">
        <v>5316</v>
      </c>
      <c r="C55" s="18">
        <f>(43.0/B55*100)</f>
        <v/>
      </c>
      <c r="D55" s="19" t="n">
        <v>5273</v>
      </c>
      <c r="E55" s="18" t="n">
        <v>409.72613429</v>
      </c>
      <c r="F55" s="20" t="n">
        <v>9.46492699</v>
      </c>
      <c r="G55" s="18" t="n">
        <v>403.55611943</v>
      </c>
      <c r="H55" s="20" t="n">
        <v>6.62374049</v>
      </c>
      <c r="I55" s="18" t="n">
        <v>397.03939634</v>
      </c>
      <c r="J55" s="20" t="n">
        <v>8.93830532</v>
      </c>
      <c r="K55" s="18" t="s">
        <v>404</v>
      </c>
      <c r="L55" s="20" t="s">
        <v>404</v>
      </c>
      <c r="M55" s="18" t="s">
        <v>404</v>
      </c>
      <c r="N55" s="20" t="s">
        <v>404</v>
      </c>
      <c r="O55" s="18" t="s">
        <v>404</v>
      </c>
      <c r="P55" s="20" t="s">
        <v>404</v>
      </c>
      <c r="Q55" s="18" t="n">
        <v>342.92623607</v>
      </c>
      <c r="R55" s="20" t="n">
        <v>21.44343019</v>
      </c>
      <c r="S55" s="18" t="n">
        <v>402.26354471</v>
      </c>
      <c r="T55" s="20" t="n">
        <v>4.23928389</v>
      </c>
    </row>
    <row r="56" spans="1:20">
      <c r="A56" s="15" t="s">
        <v>453</v>
      </c>
      <c r="B56" s="17" t="n">
        <v>5359</v>
      </c>
      <c r="C56" s="18">
        <f>(0.0/B56*100)</f>
        <v/>
      </c>
      <c r="D56" s="19" t="n">
        <v>5359</v>
      </c>
      <c r="E56" s="18" t="n">
        <v>566.7152178</v>
      </c>
      <c r="F56" s="20" t="n">
        <v>10.57560095</v>
      </c>
      <c r="G56" s="18" t="n">
        <v>540.53218858</v>
      </c>
      <c r="H56" s="20" t="n">
        <v>5.1920073</v>
      </c>
      <c r="I56" s="18" t="n">
        <v>561.11822288</v>
      </c>
      <c r="J56" s="20" t="n">
        <v>18.75912543</v>
      </c>
      <c r="K56" s="18" t="s">
        <v>404</v>
      </c>
      <c r="L56" s="20" t="s">
        <v>404</v>
      </c>
      <c r="M56" s="18" t="s">
        <v>404</v>
      </c>
      <c r="N56" s="20" t="s">
        <v>404</v>
      </c>
      <c r="O56" s="18" t="s">
        <v>404</v>
      </c>
      <c r="P56" s="20" t="s">
        <v>404</v>
      </c>
      <c r="Q56" s="18" t="s">
        <v>404</v>
      </c>
      <c r="R56" s="20" t="s">
        <v>404</v>
      </c>
      <c r="S56" s="18" t="n">
        <v>545.92191564</v>
      </c>
      <c r="T56" s="20" t="n">
        <v>6.74951289</v>
      </c>
    </row>
    <row r="57" spans="1:20">
      <c r="A57" s="15" t="s">
        <v>454</v>
      </c>
      <c r="B57" s="17" t="n">
        <v>6513</v>
      </c>
      <c r="C57" s="18">
        <f>(0.0/B57*100)</f>
        <v/>
      </c>
      <c r="D57" s="19" t="n">
        <v>6513</v>
      </c>
      <c r="E57" s="18" t="n">
        <v>387.82805021</v>
      </c>
      <c r="F57" s="20" t="n">
        <v>10.8500829</v>
      </c>
      <c r="G57" s="18" t="n">
        <v>385.72944318</v>
      </c>
      <c r="H57" s="20" t="n">
        <v>4.40268492</v>
      </c>
      <c r="I57" s="18" t="n">
        <v>383.29155027</v>
      </c>
      <c r="J57" s="20" t="n">
        <v>10.28700861</v>
      </c>
      <c r="K57" s="18" t="s">
        <v>404</v>
      </c>
      <c r="L57" s="20" t="s">
        <v>404</v>
      </c>
      <c r="M57" s="18" t="s">
        <v>404</v>
      </c>
      <c r="N57" s="20" t="s">
        <v>404</v>
      </c>
      <c r="O57" s="18" t="s">
        <v>404</v>
      </c>
      <c r="P57" s="20" t="s">
        <v>404</v>
      </c>
      <c r="Q57" s="18" t="n">
        <v>359.52730313</v>
      </c>
      <c r="R57" s="20" t="n">
        <v>12.52839331</v>
      </c>
      <c r="S57" s="18" t="n">
        <v>395.75343025</v>
      </c>
      <c r="T57" s="20" t="n">
        <v>9.950754399999999</v>
      </c>
    </row>
    <row r="58" spans="1:20">
      <c r="A58" s="15" t="s">
        <v>455</v>
      </c>
      <c r="B58" s="17" t="n">
        <v>7267</v>
      </c>
      <c r="C58" s="18">
        <f>(0.0/B58*100)</f>
        <v/>
      </c>
      <c r="D58" s="19" t="n">
        <v>7267</v>
      </c>
      <c r="E58" s="18" t="n">
        <v>366.82794468</v>
      </c>
      <c r="F58" s="20" t="n">
        <v>9.446893510000001</v>
      </c>
      <c r="G58" s="18" t="n">
        <v>379.9017567</v>
      </c>
      <c r="H58" s="20" t="n">
        <v>4.83372719</v>
      </c>
      <c r="I58" s="18" t="n">
        <v>400.17279376</v>
      </c>
      <c r="J58" s="20" t="n">
        <v>11.12342116</v>
      </c>
      <c r="K58" s="18" t="s">
        <v>404</v>
      </c>
      <c r="L58" s="20" t="s">
        <v>404</v>
      </c>
      <c r="M58" s="18" t="s">
        <v>404</v>
      </c>
      <c r="N58" s="20" t="s">
        <v>404</v>
      </c>
      <c r="O58" s="18" t="s">
        <v>404</v>
      </c>
      <c r="P58" s="20" t="s">
        <v>404</v>
      </c>
      <c r="Q58" s="18" t="s">
        <v>404</v>
      </c>
      <c r="R58" s="20" t="s">
        <v>404</v>
      </c>
      <c r="S58" s="18" t="n">
        <v>381.12622026</v>
      </c>
      <c r="T58" s="20" t="n">
        <v>5.47860712</v>
      </c>
    </row>
    <row r="59" spans="1:20">
      <c r="A59" s="15" t="s">
        <v>456</v>
      </c>
      <c r="B59" s="17" t="n">
        <v>4826</v>
      </c>
      <c r="C59" s="18">
        <f>(0.0/B59*100)</f>
        <v/>
      </c>
      <c r="D59" s="19" t="n">
        <v>4826</v>
      </c>
      <c r="E59" s="18" t="n">
        <v>357.51769106</v>
      </c>
      <c r="F59" s="20" t="n">
        <v>4.64129647</v>
      </c>
      <c r="G59" s="18" t="n">
        <v>361.26022921</v>
      </c>
      <c r="H59" s="20" t="n">
        <v>2.27536011</v>
      </c>
      <c r="I59" s="18" t="n">
        <v>363.94244484</v>
      </c>
      <c r="J59" s="20" t="n">
        <v>3.87175237</v>
      </c>
      <c r="K59" s="18" t="s">
        <v>404</v>
      </c>
      <c r="L59" s="20" t="s">
        <v>404</v>
      </c>
      <c r="M59" s="18" t="s">
        <v>404</v>
      </c>
      <c r="N59" s="20" t="s">
        <v>404</v>
      </c>
      <c r="O59" s="18" t="s">
        <v>404</v>
      </c>
      <c r="P59" s="20" t="s">
        <v>404</v>
      </c>
      <c r="Q59" s="18" t="s">
        <v>404</v>
      </c>
      <c r="R59" s="20" t="s">
        <v>404</v>
      </c>
      <c r="S59" s="18" t="n">
        <v>363.21550336</v>
      </c>
      <c r="T59" s="20" t="n">
        <v>2.80311418</v>
      </c>
    </row>
    <row r="60" spans="1:20">
      <c r="A60" s="15" t="s">
        <v>457</v>
      </c>
      <c r="B60" s="17" t="n">
        <v>4546</v>
      </c>
      <c r="C60" s="18">
        <f>(0.0/B60*100)</f>
        <v/>
      </c>
      <c r="D60" s="19" t="n">
        <v>4546</v>
      </c>
      <c r="E60" s="18" t="n">
        <v>383.21736854</v>
      </c>
      <c r="F60" s="20" t="n">
        <v>9.74210734</v>
      </c>
      <c r="G60" s="18" t="n">
        <v>411.4404405</v>
      </c>
      <c r="H60" s="20" t="n">
        <v>9.086122599999999</v>
      </c>
      <c r="I60" s="18" t="n">
        <v>372.62225608</v>
      </c>
      <c r="J60" s="20" t="n">
        <v>26.6009366</v>
      </c>
      <c r="K60" s="18" t="s">
        <v>404</v>
      </c>
      <c r="L60" s="20" t="s">
        <v>404</v>
      </c>
      <c r="M60" s="18" t="s">
        <v>404</v>
      </c>
      <c r="N60" s="20" t="s">
        <v>404</v>
      </c>
      <c r="O60" s="18" t="s">
        <v>404</v>
      </c>
      <c r="P60" s="20" t="s">
        <v>404</v>
      </c>
      <c r="Q60" s="18" t="s">
        <v>404</v>
      </c>
      <c r="R60" s="20" t="s">
        <v>404</v>
      </c>
      <c r="S60" s="18" t="n">
        <v>395.4657843</v>
      </c>
      <c r="T60" s="20" t="n">
        <v>6.18212707</v>
      </c>
    </row>
    <row r="61" spans="1:20">
      <c r="A61" s="15" t="s">
        <v>458</v>
      </c>
      <c r="B61" s="17" t="n">
        <v>6525</v>
      </c>
      <c r="C61" s="18">
        <f>(0.0/B61*100)</f>
        <v/>
      </c>
      <c r="D61" s="19" t="n">
        <v>6525</v>
      </c>
      <c r="E61" s="18" t="n">
        <v>474.54866501</v>
      </c>
      <c r="F61" s="20" t="n">
        <v>6.39587214</v>
      </c>
      <c r="G61" s="18" t="n">
        <v>473.72143423</v>
      </c>
      <c r="H61" s="20" t="n">
        <v>4.56122073</v>
      </c>
      <c r="I61" s="18" t="n">
        <v>508.99062207</v>
      </c>
      <c r="J61" s="20" t="n">
        <v>9.641681220000001</v>
      </c>
      <c r="K61" s="18" t="s">
        <v>404</v>
      </c>
      <c r="L61" s="20" t="s">
        <v>404</v>
      </c>
      <c r="M61" s="18" t="s">
        <v>404</v>
      </c>
      <c r="N61" s="20" t="s">
        <v>404</v>
      </c>
      <c r="O61" s="18" t="s">
        <v>404</v>
      </c>
      <c r="P61" s="20" t="s">
        <v>404</v>
      </c>
      <c r="Q61" s="18" t="s">
        <v>404</v>
      </c>
      <c r="R61" s="20" t="s">
        <v>404</v>
      </c>
      <c r="S61" s="18" t="n">
        <v>477.14638424</v>
      </c>
      <c r="T61" s="20" t="n">
        <v>3.90988192</v>
      </c>
    </row>
    <row r="62" spans="1:20">
      <c r="A62" s="15" t="s">
        <v>459</v>
      </c>
      <c r="B62" s="17" t="n">
        <v>4476</v>
      </c>
      <c r="C62" s="18">
        <f>(0.0/B62*100)</f>
        <v/>
      </c>
      <c r="D62" s="19" t="n">
        <v>4476</v>
      </c>
      <c r="E62" s="18" t="n">
        <v>525.06416527</v>
      </c>
      <c r="F62" s="20" t="n">
        <v>2.38107433</v>
      </c>
      <c r="G62" s="18" t="n">
        <v>548.94218069</v>
      </c>
      <c r="H62" s="20" t="n">
        <v>1.29804534</v>
      </c>
      <c r="I62" s="18" t="n">
        <v>544.58263484</v>
      </c>
      <c r="J62" s="20" t="n">
        <v>11.51698106</v>
      </c>
      <c r="K62" s="18" t="s">
        <v>404</v>
      </c>
      <c r="L62" s="20" t="s">
        <v>404</v>
      </c>
      <c r="M62" s="18" t="s">
        <v>404</v>
      </c>
      <c r="N62" s="20" t="s">
        <v>404</v>
      </c>
      <c r="O62" s="18" t="s">
        <v>404</v>
      </c>
      <c r="P62" s="20" t="s">
        <v>404</v>
      </c>
      <c r="Q62" s="18" t="s">
        <v>404</v>
      </c>
      <c r="R62" s="20" t="s">
        <v>404</v>
      </c>
      <c r="S62" s="18" t="n">
        <v>575.33280772</v>
      </c>
      <c r="T62" s="20" t="n">
        <v>7.62444114</v>
      </c>
    </row>
    <row r="63" spans="1:20">
      <c r="A63" s="15" t="s">
        <v>460</v>
      </c>
      <c r="B63" s="17" t="n">
        <v>5324</v>
      </c>
      <c r="C63" s="18">
        <f>(0.0/B63*100)</f>
        <v/>
      </c>
      <c r="D63" s="19" t="n">
        <v>5324</v>
      </c>
      <c r="E63" s="18" t="n">
        <v>370.62544967</v>
      </c>
      <c r="F63" s="20" t="n">
        <v>2.29249941</v>
      </c>
      <c r="G63" s="18" t="n">
        <v>364.39744142</v>
      </c>
      <c r="H63" s="20" t="n">
        <v>2.6217511</v>
      </c>
      <c r="I63" s="18" t="n">
        <v>349.72028349</v>
      </c>
      <c r="J63" s="20" t="n">
        <v>5.39895314</v>
      </c>
      <c r="K63" s="18" t="s">
        <v>404</v>
      </c>
      <c r="L63" s="20" t="s">
        <v>404</v>
      </c>
      <c r="M63" s="18" t="s">
        <v>404</v>
      </c>
      <c r="N63" s="20" t="s">
        <v>404</v>
      </c>
      <c r="O63" s="18" t="s">
        <v>404</v>
      </c>
      <c r="P63" s="20" t="s">
        <v>404</v>
      </c>
      <c r="Q63" s="18" t="s">
        <v>404</v>
      </c>
      <c r="R63" s="20" t="s">
        <v>404</v>
      </c>
      <c r="S63" s="18" t="n">
        <v>383.45725876</v>
      </c>
      <c r="T63" s="20" t="n">
        <v>2.92732368</v>
      </c>
    </row>
    <row r="64" spans="1:20">
      <c r="A64" s="15" t="s">
        <v>461</v>
      </c>
      <c r="B64" s="17" t="n">
        <v>3634</v>
      </c>
      <c r="C64" s="18">
        <f>(27.0/B64*100)</f>
        <v/>
      </c>
      <c r="D64" s="19" t="n">
        <v>3607</v>
      </c>
      <c r="E64" s="18" t="n">
        <v>477.9371597</v>
      </c>
      <c r="F64" s="20" t="n">
        <v>4.68662132</v>
      </c>
      <c r="G64" s="18" t="n">
        <v>437.25790115</v>
      </c>
      <c r="H64" s="20" t="n">
        <v>5.54837942</v>
      </c>
      <c r="I64" s="18" t="n">
        <v>519.31186251</v>
      </c>
      <c r="J64" s="20" t="n">
        <v>3.48593786</v>
      </c>
      <c r="K64" s="18" t="s">
        <v>404</v>
      </c>
      <c r="L64" s="20" t="s">
        <v>404</v>
      </c>
      <c r="M64" s="18" t="s">
        <v>404</v>
      </c>
      <c r="N64" s="20" t="s">
        <v>404</v>
      </c>
      <c r="O64" s="18" t="n">
        <v>526.67445308</v>
      </c>
      <c r="P64" s="20" t="n">
        <v>12.07713487</v>
      </c>
      <c r="Q64" s="18" t="s">
        <v>404</v>
      </c>
      <c r="R64" s="20" t="s">
        <v>404</v>
      </c>
      <c r="S64" s="18" t="n">
        <v>470.48970275</v>
      </c>
      <c r="T64" s="20" t="n">
        <v>2.15484766</v>
      </c>
    </row>
    <row r="65" spans="1:20">
      <c r="A65" s="15" t="s">
        <v>462</v>
      </c>
      <c r="B65" s="17" t="n">
        <v>5325</v>
      </c>
      <c r="C65" s="18">
        <f>(0.0/B65*100)</f>
        <v/>
      </c>
      <c r="D65" s="19" t="n">
        <v>5325</v>
      </c>
      <c r="E65" s="18" t="n">
        <v>417.56966546</v>
      </c>
      <c r="F65" s="20" t="n">
        <v>5.00861109</v>
      </c>
      <c r="G65" s="18" t="n">
        <v>426.61649613</v>
      </c>
      <c r="H65" s="20" t="n">
        <v>4.08871582</v>
      </c>
      <c r="I65" s="18" t="n">
        <v>407.82862389</v>
      </c>
      <c r="J65" s="20" t="n">
        <v>8.16639185</v>
      </c>
      <c r="K65" s="18" t="s">
        <v>404</v>
      </c>
      <c r="L65" s="20" t="s">
        <v>404</v>
      </c>
      <c r="M65" s="18" t="s">
        <v>404</v>
      </c>
      <c r="N65" s="20" t="s">
        <v>404</v>
      </c>
      <c r="O65" s="18" t="s">
        <v>404</v>
      </c>
      <c r="P65" s="20" t="s">
        <v>404</v>
      </c>
      <c r="Q65" s="18" t="s">
        <v>404</v>
      </c>
      <c r="R65" s="20" t="s">
        <v>404</v>
      </c>
      <c r="S65" s="18" t="n">
        <v>409.26791364</v>
      </c>
      <c r="T65" s="20" t="n">
        <v>11.28041007</v>
      </c>
    </row>
    <row r="66" spans="1:20">
      <c r="A66" s="15" t="s">
        <v>463</v>
      </c>
      <c r="B66" s="17" t="n">
        <v>5665</v>
      </c>
      <c r="C66" s="18">
        <f>(0.0/B66*100)</f>
        <v/>
      </c>
      <c r="D66" s="19" t="n">
        <v>5665</v>
      </c>
      <c r="E66" s="18" t="n">
        <v>425.04702627</v>
      </c>
      <c r="F66" s="20" t="n">
        <v>2.38342477</v>
      </c>
      <c r="G66" s="18" t="n">
        <v>404.7467379</v>
      </c>
      <c r="H66" s="20" t="n">
        <v>1.87796217</v>
      </c>
      <c r="I66" s="18" t="n">
        <v>481.51682452</v>
      </c>
      <c r="J66" s="20" t="n">
        <v>5.78321666</v>
      </c>
      <c r="K66" s="18" t="s">
        <v>404</v>
      </c>
      <c r="L66" s="20" t="s">
        <v>404</v>
      </c>
      <c r="M66" s="18" t="s">
        <v>404</v>
      </c>
      <c r="N66" s="20" t="s">
        <v>404</v>
      </c>
      <c r="O66" s="18" t="s">
        <v>404</v>
      </c>
      <c r="P66" s="20" t="s">
        <v>404</v>
      </c>
      <c r="Q66" s="18" t="s">
        <v>404</v>
      </c>
      <c r="R66" s="20" t="s">
        <v>404</v>
      </c>
      <c r="S66" s="18" t="n">
        <v>332.6507713</v>
      </c>
      <c r="T66" s="20" t="n">
        <v>16.71493391</v>
      </c>
    </row>
    <row r="67" spans="1:20">
      <c r="A67" s="15" t="s">
        <v>464</v>
      </c>
      <c r="B67" s="17" t="n">
        <v>6971</v>
      </c>
      <c r="C67" s="18">
        <f>(0.0/B67*100)</f>
        <v/>
      </c>
      <c r="D67" s="19" t="n">
        <v>6971</v>
      </c>
      <c r="E67" s="18" t="n">
        <v>373.18191881</v>
      </c>
      <c r="F67" s="20" t="n">
        <v>4.96401811</v>
      </c>
      <c r="G67" s="18" t="n">
        <v>391.86828074</v>
      </c>
      <c r="H67" s="20" t="n">
        <v>5.39927318</v>
      </c>
      <c r="I67" s="18" t="n">
        <v>398.92975645</v>
      </c>
      <c r="J67" s="20" t="n">
        <v>11.98501414</v>
      </c>
      <c r="K67" s="18" t="s">
        <v>404</v>
      </c>
      <c r="L67" s="20" t="s">
        <v>404</v>
      </c>
      <c r="M67" s="18" t="s">
        <v>404</v>
      </c>
      <c r="N67" s="20" t="s">
        <v>404</v>
      </c>
      <c r="O67" s="18" t="s">
        <v>404</v>
      </c>
      <c r="P67" s="20" t="s">
        <v>404</v>
      </c>
      <c r="Q67" s="18" t="s">
        <v>404</v>
      </c>
      <c r="R67" s="20" t="s">
        <v>404</v>
      </c>
      <c r="S67" s="18" t="n">
        <v>399.6034511</v>
      </c>
      <c r="T67" s="20" t="n">
        <v>7.46027141</v>
      </c>
    </row>
    <row r="68" spans="1:20">
      <c r="A68" s="15" t="s">
        <v>465</v>
      </c>
      <c r="B68" s="17" t="n">
        <v>12083</v>
      </c>
      <c r="C68" s="18">
        <f>(0.0/B68*100)</f>
        <v/>
      </c>
      <c r="D68" s="19" t="n">
        <v>12083</v>
      </c>
      <c r="E68" s="18" t="n">
        <v>387.24687177</v>
      </c>
      <c r="F68" s="20" t="n">
        <v>2.70398249</v>
      </c>
      <c r="G68" s="18" t="n">
        <v>401.51234654</v>
      </c>
      <c r="H68" s="20" t="n">
        <v>1.56990334</v>
      </c>
      <c r="I68" s="18" t="n">
        <v>412.8318748</v>
      </c>
      <c r="J68" s="20" t="n">
        <v>4.42035201</v>
      </c>
      <c r="K68" s="18" t="s">
        <v>404</v>
      </c>
      <c r="L68" s="20" t="s">
        <v>404</v>
      </c>
      <c r="M68" s="18" t="s">
        <v>404</v>
      </c>
      <c r="N68" s="20" t="s">
        <v>404</v>
      </c>
      <c r="O68" s="18" t="s">
        <v>404</v>
      </c>
      <c r="P68" s="20" t="s">
        <v>404</v>
      </c>
      <c r="Q68" s="18" t="s">
        <v>404</v>
      </c>
      <c r="R68" s="20" t="s">
        <v>404</v>
      </c>
      <c r="S68" s="18" t="n">
        <v>433.31486752</v>
      </c>
      <c r="T68" s="20" t="n">
        <v>2.55526342</v>
      </c>
    </row>
    <row r="69" spans="1:20">
      <c r="A69" s="15" t="s">
        <v>466</v>
      </c>
      <c r="B69" s="17" t="n">
        <v>4876</v>
      </c>
      <c r="C69" s="18">
        <f>(0.0/B69*100)</f>
        <v/>
      </c>
      <c r="D69" s="19" t="n">
        <v>4876</v>
      </c>
      <c r="E69" s="18" t="n">
        <v>451.81333336</v>
      </c>
      <c r="F69" s="20" t="n">
        <v>7.06408781</v>
      </c>
      <c r="G69" s="18" t="n">
        <v>440.21100059</v>
      </c>
      <c r="H69" s="20" t="n">
        <v>5.34425179</v>
      </c>
      <c r="I69" s="18" t="n">
        <v>433.75733726</v>
      </c>
      <c r="J69" s="20" t="n">
        <v>13.71086415</v>
      </c>
      <c r="K69" s="18" t="s">
        <v>404</v>
      </c>
      <c r="L69" s="20" t="s">
        <v>404</v>
      </c>
      <c r="M69" s="18" t="s">
        <v>404</v>
      </c>
      <c r="N69" s="20" t="s">
        <v>404</v>
      </c>
      <c r="O69" s="18" t="s">
        <v>404</v>
      </c>
      <c r="P69" s="20" t="s">
        <v>404</v>
      </c>
      <c r="Q69" s="18" t="s">
        <v>404</v>
      </c>
      <c r="R69" s="20" t="s">
        <v>404</v>
      </c>
      <c r="S69" s="18" t="n">
        <v>470.916475</v>
      </c>
      <c r="T69" s="20" t="n">
        <v>49.69939053</v>
      </c>
    </row>
    <row r="70" spans="1:20">
      <c r="A70" s="15" t="s">
        <v>467</v>
      </c>
      <c r="B70" s="17" t="n">
        <v>6036</v>
      </c>
      <c r="C70" s="18">
        <f>(0.0/B70*100)</f>
        <v/>
      </c>
      <c r="D70" s="19" t="n">
        <v>6036</v>
      </c>
      <c r="E70" s="18" t="n">
        <v>496.77133276</v>
      </c>
      <c r="F70" s="20" t="n">
        <v>6.24024708</v>
      </c>
      <c r="G70" s="18" t="n">
        <v>496.59681146</v>
      </c>
      <c r="H70" s="20" t="n">
        <v>3.80568354</v>
      </c>
      <c r="I70" s="18" t="n">
        <v>464.08376538</v>
      </c>
      <c r="J70" s="20" t="n">
        <v>17.32035642</v>
      </c>
      <c r="K70" s="18" t="s">
        <v>404</v>
      </c>
      <c r="L70" s="20" t="s">
        <v>404</v>
      </c>
      <c r="M70" s="18" t="s">
        <v>404</v>
      </c>
      <c r="N70" s="20" t="s">
        <v>404</v>
      </c>
      <c r="O70" s="18" t="s">
        <v>404</v>
      </c>
      <c r="P70" s="20" t="s">
        <v>404</v>
      </c>
      <c r="Q70" s="18" t="s">
        <v>404</v>
      </c>
      <c r="R70" s="20" t="s">
        <v>404</v>
      </c>
      <c r="S70" s="18" t="n">
        <v>493.39233447</v>
      </c>
      <c r="T70" s="20" t="n">
        <v>9.571235980000001</v>
      </c>
    </row>
    <row r="71" spans="1:20">
      <c r="A71" s="15" t="s">
        <v>468</v>
      </c>
      <c r="B71" s="17" t="n">
        <v>6115</v>
      </c>
      <c r="C71" s="18">
        <f>(0.0/B71*100)</f>
        <v/>
      </c>
      <c r="D71" s="19" t="n">
        <v>6115</v>
      </c>
      <c r="E71" s="18" t="n">
        <v>564.6701244</v>
      </c>
      <c r="F71" s="20" t="n">
        <v>2.42851179</v>
      </c>
      <c r="G71" s="18" t="n">
        <v>569.80204086</v>
      </c>
      <c r="H71" s="20" t="n">
        <v>1.80212181</v>
      </c>
      <c r="I71" s="18" t="n">
        <v>552.17728045</v>
      </c>
      <c r="J71" s="20" t="n">
        <v>5.03211012</v>
      </c>
      <c r="K71" s="18" t="s">
        <v>404</v>
      </c>
      <c r="L71" s="20" t="s">
        <v>404</v>
      </c>
      <c r="M71" s="18" t="s">
        <v>404</v>
      </c>
      <c r="N71" s="20" t="s">
        <v>404</v>
      </c>
      <c r="O71" s="18" t="s">
        <v>404</v>
      </c>
      <c r="P71" s="20" t="s">
        <v>404</v>
      </c>
      <c r="Q71" s="18" t="s">
        <v>404</v>
      </c>
      <c r="R71" s="20" t="s">
        <v>404</v>
      </c>
      <c r="S71" s="18" t="n">
        <v>549.14001132</v>
      </c>
      <c r="T71" s="20" t="n">
        <v>4.88762727</v>
      </c>
    </row>
    <row r="72" spans="1:20">
      <c r="A72" s="15" t="s">
        <v>469</v>
      </c>
      <c r="B72" s="17" t="n">
        <v>7708</v>
      </c>
      <c r="C72" s="18">
        <f>(0.0/B72*100)</f>
        <v/>
      </c>
      <c r="D72" s="19" t="n">
        <v>7708</v>
      </c>
      <c r="E72" s="18" t="n">
        <v>539.51815488</v>
      </c>
      <c r="F72" s="20" t="n">
        <v>7.19418076</v>
      </c>
      <c r="G72" s="18" t="n">
        <v>551.16564167</v>
      </c>
      <c r="H72" s="20" t="n">
        <v>6.51564659</v>
      </c>
      <c r="I72" s="18" t="n">
        <v>520.52993047</v>
      </c>
      <c r="J72" s="20" t="n">
        <v>11.71284216</v>
      </c>
      <c r="K72" s="18" t="s">
        <v>404</v>
      </c>
      <c r="L72" s="20" t="s">
        <v>404</v>
      </c>
      <c r="M72" s="18" t="s">
        <v>404</v>
      </c>
      <c r="N72" s="20" t="s">
        <v>404</v>
      </c>
      <c r="O72" s="18" t="s">
        <v>404</v>
      </c>
      <c r="P72" s="20" t="s">
        <v>404</v>
      </c>
      <c r="Q72" s="18" t="s">
        <v>404</v>
      </c>
      <c r="R72" s="20" t="s">
        <v>404</v>
      </c>
      <c r="S72" s="18" t="n">
        <v>533.82313163</v>
      </c>
      <c r="T72" s="20" t="n">
        <v>8.558829429999999</v>
      </c>
    </row>
    <row r="73" spans="1:20">
      <c r="A73" s="15" t="s">
        <v>470</v>
      </c>
      <c r="B73" s="17" t="n">
        <v>8249</v>
      </c>
      <c r="C73" s="18">
        <f>(0.0/B73*100)</f>
        <v/>
      </c>
      <c r="D73" s="19" t="n">
        <v>8249</v>
      </c>
      <c r="E73" s="18" t="n">
        <v>416.09844342</v>
      </c>
      <c r="F73" s="20" t="n">
        <v>6.43922103</v>
      </c>
      <c r="G73" s="18" t="n">
        <v>415.90534411</v>
      </c>
      <c r="H73" s="20" t="n">
        <v>6.64658566</v>
      </c>
      <c r="I73" s="18" t="n">
        <v>429.65033421</v>
      </c>
      <c r="J73" s="20" t="n">
        <v>14.45849437</v>
      </c>
      <c r="K73" s="18" t="s">
        <v>404</v>
      </c>
      <c r="L73" s="20" t="s">
        <v>404</v>
      </c>
      <c r="M73" s="18" t="s">
        <v>404</v>
      </c>
      <c r="N73" s="20" t="s">
        <v>404</v>
      </c>
      <c r="O73" s="18" t="s">
        <v>404</v>
      </c>
      <c r="P73" s="20" t="s">
        <v>404</v>
      </c>
      <c r="Q73" s="18" t="s">
        <v>404</v>
      </c>
      <c r="R73" s="20" t="s">
        <v>404</v>
      </c>
      <c r="S73" s="18" t="n">
        <v>408.34306164</v>
      </c>
      <c r="T73" s="20" t="n">
        <v>5.76627792</v>
      </c>
    </row>
    <row r="74" spans="1:20">
      <c r="A74" s="15" t="s">
        <v>471</v>
      </c>
      <c r="B74" s="17" t="n">
        <v>4692</v>
      </c>
      <c r="C74" s="18">
        <f>(484.0/B74*100)</f>
        <v/>
      </c>
      <c r="D74" s="19" t="n">
        <v>4208</v>
      </c>
      <c r="E74" s="18" t="n">
        <v>385.43101869</v>
      </c>
      <c r="F74" s="20" t="n">
        <v>7.88833649</v>
      </c>
      <c r="G74" s="18" t="n">
        <v>431.18472904</v>
      </c>
      <c r="H74" s="20" t="n">
        <v>2.61810651</v>
      </c>
      <c r="I74" s="18" t="n">
        <v>425.44161626</v>
      </c>
      <c r="J74" s="20" t="n">
        <v>6.60129587</v>
      </c>
      <c r="K74" s="18" t="s">
        <v>404</v>
      </c>
      <c r="L74" s="20" t="s">
        <v>404</v>
      </c>
      <c r="M74" s="18" t="s">
        <v>404</v>
      </c>
      <c r="N74" s="20" t="s">
        <v>404</v>
      </c>
      <c r="O74" s="18" t="s">
        <v>404</v>
      </c>
      <c r="P74" s="20" t="s">
        <v>404</v>
      </c>
      <c r="Q74" s="18" t="s">
        <v>404</v>
      </c>
      <c r="R74" s="20" t="s">
        <v>404</v>
      </c>
      <c r="S74" s="18" t="n">
        <v>409.19213652</v>
      </c>
      <c r="T74" s="20" t="n">
        <v>1.8490773</v>
      </c>
    </row>
    <row r="75" spans="1:20">
      <c r="A75" s="15" t="s">
        <v>472</v>
      </c>
      <c r="B75" s="17" t="n">
        <v>5375</v>
      </c>
      <c r="C75" s="18">
        <f>(483.0/B75*100)</f>
        <v/>
      </c>
      <c r="D75" s="19" t="n">
        <v>4892</v>
      </c>
      <c r="E75" s="18" t="n">
        <v>372.71692442</v>
      </c>
      <c r="F75" s="20" t="n">
        <v>15.82787365</v>
      </c>
      <c r="G75" s="18" t="n">
        <v>366.54037299</v>
      </c>
      <c r="H75" s="20" t="n">
        <v>4.33433904</v>
      </c>
      <c r="I75" s="18" t="n">
        <v>381.76495871</v>
      </c>
      <c r="J75" s="20" t="n">
        <v>18.71692518</v>
      </c>
      <c r="K75" s="18" t="s">
        <v>404</v>
      </c>
      <c r="L75" s="20" t="s">
        <v>404</v>
      </c>
      <c r="M75" s="18" t="s">
        <v>404</v>
      </c>
      <c r="N75" s="20" t="s">
        <v>404</v>
      </c>
      <c r="O75" s="18" t="s">
        <v>404</v>
      </c>
      <c r="P75" s="20" t="s">
        <v>404</v>
      </c>
      <c r="Q75" s="18" t="s">
        <v>404</v>
      </c>
      <c r="R75" s="20" t="s">
        <v>404</v>
      </c>
      <c r="S75" s="18" t="n">
        <v>352.07343342</v>
      </c>
      <c r="T75" s="20" t="n">
        <v>19.16096552</v>
      </c>
    </row>
    <row r="76" spans="1:20">
      <c r="A76" s="15" t="s">
        <v>473</v>
      </c>
      <c r="B76" s="17" t="n">
        <v>14167</v>
      </c>
      <c r="C76" s="18">
        <f>(1400.0/B76*100)</f>
        <v/>
      </c>
      <c r="D76" s="19" t="n">
        <v>12767</v>
      </c>
      <c r="E76" s="18" t="n">
        <v>448.86070198</v>
      </c>
      <c r="F76" s="20" t="n">
        <v>6.81244539</v>
      </c>
      <c r="G76" s="18" t="n">
        <v>417.91830598</v>
      </c>
      <c r="H76" s="20" t="n">
        <v>4.37069638</v>
      </c>
      <c r="I76" s="18" t="n">
        <v>391.62679515</v>
      </c>
      <c r="J76" s="20" t="n">
        <v>9.210847660000001</v>
      </c>
      <c r="K76" s="18" t="s">
        <v>404</v>
      </c>
      <c r="L76" s="20" t="s">
        <v>404</v>
      </c>
      <c r="M76" s="18" t="s">
        <v>404</v>
      </c>
      <c r="N76" s="20" t="s">
        <v>404</v>
      </c>
      <c r="O76" s="18" t="s">
        <v>404</v>
      </c>
      <c r="P76" s="20" t="s">
        <v>404</v>
      </c>
      <c r="Q76" s="18" t="s">
        <v>404</v>
      </c>
      <c r="R76" s="20" t="s">
        <v>404</v>
      </c>
      <c r="S76" s="18" t="n">
        <v>447.03829205</v>
      </c>
      <c r="T76" s="20" t="n">
        <v>4.17914018</v>
      </c>
    </row>
    <row r="77" spans="1:20">
      <c r="A77" s="15" t="s">
        <v>474</v>
      </c>
      <c r="B77" s="17" t="n">
        <v>6062</v>
      </c>
      <c r="C77" s="18">
        <f>(0.0/B77*100)</f>
        <v/>
      </c>
      <c r="D77" s="19" t="n">
        <v>6062</v>
      </c>
      <c r="E77" s="18" t="n">
        <v>417.77940764</v>
      </c>
      <c r="F77" s="20" t="n">
        <v>5.86303353</v>
      </c>
      <c r="G77" s="18" t="n">
        <v>425.70513921</v>
      </c>
      <c r="H77" s="20" t="n">
        <v>5.60212863</v>
      </c>
      <c r="I77" s="18" t="n">
        <v>404.66862891</v>
      </c>
      <c r="J77" s="20" t="n">
        <v>14.03681616</v>
      </c>
      <c r="K77" s="18" t="s">
        <v>404</v>
      </c>
      <c r="L77" s="20" t="s">
        <v>404</v>
      </c>
      <c r="M77" s="18" t="s">
        <v>404</v>
      </c>
      <c r="N77" s="20" t="s">
        <v>404</v>
      </c>
      <c r="O77" s="18" t="s">
        <v>404</v>
      </c>
      <c r="P77" s="20" t="s">
        <v>404</v>
      </c>
      <c r="Q77" s="18" t="s">
        <v>404</v>
      </c>
      <c r="R77" s="20" t="s">
        <v>404</v>
      </c>
      <c r="S77" s="18" t="n">
        <v>413.4894117</v>
      </c>
      <c r="T77" s="20" t="n">
        <v>6.36309657</v>
      </c>
    </row>
    <row r="78" spans="1:20">
      <c r="A78" s="15" t="s">
        <v>475</v>
      </c>
      <c r="B78" s="17" t="n">
        <v>5826</v>
      </c>
      <c r="C78" s="18">
        <f>(0.0/B78*100)</f>
        <v/>
      </c>
      <c r="D78" s="19" t="n">
        <v>5826</v>
      </c>
      <c r="E78" s="18" t="n">
        <v>475.22519427</v>
      </c>
      <c r="F78" s="20" t="n">
        <v>7.52367774</v>
      </c>
      <c r="G78" s="18" t="n">
        <v>490.9316931</v>
      </c>
      <c r="H78" s="20" t="n">
        <v>7.5838582</v>
      </c>
      <c r="I78" s="18" t="n">
        <v>510.19435629</v>
      </c>
      <c r="J78" s="20" t="n">
        <v>14.8127889</v>
      </c>
      <c r="K78" s="18" t="s">
        <v>404</v>
      </c>
      <c r="L78" s="20" t="s">
        <v>404</v>
      </c>
      <c r="M78" s="18" t="s">
        <v>404</v>
      </c>
      <c r="N78" s="20" t="s">
        <v>404</v>
      </c>
      <c r="O78" s="18" t="s">
        <v>404</v>
      </c>
      <c r="P78" s="20" t="s">
        <v>404</v>
      </c>
      <c r="Q78" s="18" t="s">
        <v>404</v>
      </c>
      <c r="R78" s="20" t="s">
        <v>404</v>
      </c>
      <c r="S78" s="18" t="n">
        <v>510.47047141</v>
      </c>
      <c r="T78" s="20" t="n">
        <v>6.55027788</v>
      </c>
    </row>
    <row customHeight="1" ht="25" r="79" spans="1:20">
      <c r="A79" s="15" t="s">
        <v>476</v>
      </c>
      <c r="B79" s="17" t="n">
        <v>1657</v>
      </c>
      <c r="C79" s="18">
        <f>(21.0/B79*100)</f>
        <v/>
      </c>
      <c r="D79" s="19" t="n">
        <v>1636</v>
      </c>
      <c r="E79" s="18" t="n">
        <v>444.47767049</v>
      </c>
      <c r="F79" s="20" t="n">
        <v>20.17419797</v>
      </c>
      <c r="G79" s="18" t="n">
        <v>452.90857047</v>
      </c>
      <c r="H79" s="20" t="n">
        <v>11.47616176</v>
      </c>
      <c r="I79" s="18" t="n">
        <v>488.79711596</v>
      </c>
      <c r="J79" s="20" t="n">
        <v>29.13131876</v>
      </c>
      <c r="K79" s="18" t="s">
        <v>404</v>
      </c>
      <c r="L79" s="20" t="s">
        <v>404</v>
      </c>
      <c r="M79" s="18" t="s">
        <v>404</v>
      </c>
      <c r="N79" s="20" t="s">
        <v>404</v>
      </c>
      <c r="O79" s="18" t="s">
        <v>404</v>
      </c>
      <c r="P79" s="20" t="s">
        <v>404</v>
      </c>
      <c r="Q79" s="18" t="s">
        <v>404</v>
      </c>
      <c r="R79" s="20" t="s">
        <v>404</v>
      </c>
      <c r="S79" s="18" t="n">
        <v>456.59195734</v>
      </c>
      <c r="T79" s="20" t="n">
        <v>15.10736282</v>
      </c>
    </row>
    <row r="80" spans="1:20">
      <c r="A80" s="15" t="s">
        <v>477</v>
      </c>
      <c r="B80" s="17" t="n">
        <v>7841</v>
      </c>
      <c r="C80" s="18">
        <f>(0.0/B80*100)</f>
        <v/>
      </c>
      <c r="D80" s="19" t="n">
        <v>7841</v>
      </c>
      <c r="E80" s="18" t="n">
        <v>448.3828086</v>
      </c>
      <c r="F80" s="20" t="n">
        <v>7.45113181</v>
      </c>
      <c r="G80" s="18" t="n">
        <v>467.92104214</v>
      </c>
      <c r="H80" s="20" t="n">
        <v>6.63338132</v>
      </c>
      <c r="I80" s="18" t="n">
        <v>457.24416497</v>
      </c>
      <c r="J80" s="20" t="n">
        <v>7.20813107</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444.83080785</v>
      </c>
      <c r="F81" s="20" t="n">
        <v>7.44290014</v>
      </c>
      <c r="G81" s="18" t="n">
        <v>445.27758782</v>
      </c>
      <c r="H81" s="20" t="n">
        <v>4.69804141</v>
      </c>
      <c r="I81" s="18" t="n">
        <v>449.23501723</v>
      </c>
      <c r="J81" s="20" t="n">
        <v>9.712420290000001</v>
      </c>
      <c r="K81" s="18" t="s">
        <v>404</v>
      </c>
      <c r="L81" s="20" t="s">
        <v>404</v>
      </c>
      <c r="M81" s="18" t="s">
        <v>404</v>
      </c>
      <c r="N81" s="20" t="s">
        <v>404</v>
      </c>
      <c r="O81" s="18" t="s">
        <v>404</v>
      </c>
      <c r="P81" s="20" t="s">
        <v>404</v>
      </c>
      <c r="Q81" s="18" t="s">
        <v>404</v>
      </c>
      <c r="R81" s="20" t="s">
        <v>404</v>
      </c>
      <c r="S81" s="18" t="n">
        <v>455.88210959</v>
      </c>
      <c r="T81" s="20" t="n">
        <v>16.74855229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616</v>
      </c>
    </row>
    <row customHeight="1" ht="30" r="4" spans="1:18">
      <c r="A4" s="6" t="n"/>
      <c r="B4" s="7" t="s">
        <v>385</v>
      </c>
      <c r="C4" s="7" t="s">
        <v>386</v>
      </c>
      <c r="D4" s="8" t="s">
        <v>385</v>
      </c>
      <c r="E4" s="9" t="s">
        <v>617</v>
      </c>
      <c r="F4" s="10" t="n"/>
      <c r="G4" s="9" t="s">
        <v>618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(1391.0/B7*100)</f>
        <v/>
      </c>
      <c r="D7" s="19" t="n">
        <v>13139</v>
      </c>
      <c r="E7" s="18" t="n">
        <v>477.29567895</v>
      </c>
      <c r="F7" s="20" t="n">
        <v>2.57353906</v>
      </c>
      <c r="G7" s="18" t="n">
        <v>517.4715608400001</v>
      </c>
      <c r="H7" s="20" t="n">
        <v>2.3888416</v>
      </c>
      <c r="I7" s="18" t="s">
        <v>404</v>
      </c>
      <c r="J7" s="20" t="s">
        <v>404</v>
      </c>
      <c r="K7" s="18" t="s">
        <v>404</v>
      </c>
      <c r="L7" s="20" t="s">
        <v>404</v>
      </c>
      <c r="M7" s="18" t="s">
        <v>404</v>
      </c>
      <c r="N7" s="20" t="s">
        <v>404</v>
      </c>
      <c r="O7" s="18" t="s">
        <v>404</v>
      </c>
      <c r="P7" s="20" t="s">
        <v>404</v>
      </c>
      <c r="Q7" s="18" t="n">
        <v>483.43607692</v>
      </c>
      <c r="R7" s="20" t="n">
        <v>9.96320978</v>
      </c>
    </row>
    <row r="8" spans="1:18">
      <c r="A8" s="15" t="s">
        <v>405</v>
      </c>
      <c r="B8" s="17" t="n">
        <v>7007</v>
      </c>
      <c r="C8" s="18">
        <f>(0.0/B8*100)</f>
        <v/>
      </c>
      <c r="D8" s="19" t="n">
        <v>7007</v>
      </c>
      <c r="E8" s="18" t="n">
        <v>495.1416771</v>
      </c>
      <c r="F8" s="20" t="n">
        <v>3.1190029</v>
      </c>
      <c r="G8" s="18" t="n">
        <v>514.76712867</v>
      </c>
      <c r="H8" s="20" t="n">
        <v>15.30401276</v>
      </c>
      <c r="I8" s="18" t="s">
        <v>404</v>
      </c>
      <c r="J8" s="20" t="s">
        <v>404</v>
      </c>
      <c r="K8" s="18" t="s">
        <v>404</v>
      </c>
      <c r="L8" s="20" t="s">
        <v>404</v>
      </c>
      <c r="M8" s="18" t="s">
        <v>404</v>
      </c>
      <c r="N8" s="20" t="s">
        <v>404</v>
      </c>
      <c r="O8" s="18" t="s">
        <v>404</v>
      </c>
      <c r="P8" s="20" t="s">
        <v>404</v>
      </c>
      <c r="Q8" s="18" t="n">
        <v>448.09645255</v>
      </c>
      <c r="R8" s="20" t="n">
        <v>28.30669859</v>
      </c>
    </row>
    <row r="9" spans="1:18">
      <c r="A9" s="15" t="s">
        <v>406</v>
      </c>
      <c r="B9" s="17" t="n">
        <v>9651</v>
      </c>
      <c r="C9" s="18">
        <f>(200.0/B9*100)</f>
        <v/>
      </c>
      <c r="D9" s="19" t="n">
        <v>9451</v>
      </c>
      <c r="E9" s="18" t="n">
        <v>466.24840673</v>
      </c>
      <c r="F9" s="20" t="n">
        <v>7.26045027</v>
      </c>
      <c r="G9" s="18" t="n">
        <v>515.8877035</v>
      </c>
      <c r="H9" s="20" t="n">
        <v>7.22939626</v>
      </c>
      <c r="I9" s="18" t="s">
        <v>404</v>
      </c>
      <c r="J9" s="20" t="s">
        <v>404</v>
      </c>
      <c r="K9" s="18" t="s">
        <v>404</v>
      </c>
      <c r="L9" s="20" t="s">
        <v>404</v>
      </c>
      <c r="M9" s="18" t="s">
        <v>404</v>
      </c>
      <c r="N9" s="20" t="s">
        <v>404</v>
      </c>
      <c r="O9" s="18" t="n">
        <v>521.47953832</v>
      </c>
      <c r="P9" s="20" t="n">
        <v>2.48429988</v>
      </c>
      <c r="Q9" s="18" t="n">
        <v>438.29186505</v>
      </c>
      <c r="R9" s="20" t="n">
        <v>14.37707591</v>
      </c>
    </row>
    <row r="10" spans="1:18">
      <c r="A10" s="15" t="s">
        <v>407</v>
      </c>
      <c r="B10" s="17" t="n">
        <v>20058</v>
      </c>
      <c r="C10" s="18">
        <f>(2893.0/B10*100)</f>
        <v/>
      </c>
      <c r="D10" s="19" t="n">
        <v>17165</v>
      </c>
      <c r="E10" s="18" t="n">
        <v>511.40729633</v>
      </c>
      <c r="F10" s="20" t="n">
        <v>2.53166923</v>
      </c>
      <c r="G10" s="18" t="n">
        <v>564.32854853</v>
      </c>
      <c r="H10" s="20" t="n">
        <v>7.38750655</v>
      </c>
      <c r="I10" s="18" t="s">
        <v>404</v>
      </c>
      <c r="J10" s="20" t="s">
        <v>404</v>
      </c>
      <c r="K10" s="18" t="s">
        <v>404</v>
      </c>
      <c r="L10" s="20" t="s">
        <v>404</v>
      </c>
      <c r="M10" s="18" t="s">
        <v>404</v>
      </c>
      <c r="N10" s="20" t="s">
        <v>404</v>
      </c>
      <c r="O10" s="18" t="s">
        <v>404</v>
      </c>
      <c r="P10" s="20" t="s">
        <v>404</v>
      </c>
      <c r="Q10" s="18" t="n">
        <v>469.48734153</v>
      </c>
      <c r="R10" s="20" t="n">
        <v>11.4398745</v>
      </c>
    </row>
    <row r="11" spans="1:18">
      <c r="A11" s="15" t="s">
        <v>408</v>
      </c>
      <c r="B11" s="17" t="n">
        <v>7053</v>
      </c>
      <c r="C11" s="18">
        <f>(137.0/B11*100)</f>
        <v/>
      </c>
      <c r="D11" s="19" t="n">
        <v>6916</v>
      </c>
      <c r="E11" s="18" t="n">
        <v>395.57785486</v>
      </c>
      <c r="F11" s="20" t="n">
        <v>4.35857636</v>
      </c>
      <c r="G11" s="18" t="n">
        <v>440.15257175</v>
      </c>
      <c r="H11" s="20" t="n">
        <v>3.13596699</v>
      </c>
      <c r="I11" s="18" t="s">
        <v>404</v>
      </c>
      <c r="J11" s="20" t="s">
        <v>404</v>
      </c>
      <c r="K11" s="18" t="s">
        <v>404</v>
      </c>
      <c r="L11" s="20" t="s">
        <v>404</v>
      </c>
      <c r="M11" s="18" t="s">
        <v>404</v>
      </c>
      <c r="N11" s="20" t="s">
        <v>404</v>
      </c>
      <c r="O11" s="18" t="s">
        <v>404</v>
      </c>
      <c r="P11" s="20" t="s">
        <v>404</v>
      </c>
      <c r="Q11" s="18" t="n">
        <v>396.10428149</v>
      </c>
      <c r="R11" s="20" t="n">
        <v>6.26658204</v>
      </c>
    </row>
    <row r="12" spans="1:18">
      <c r="A12" s="15" t="s">
        <v>409</v>
      </c>
      <c r="B12" s="17" t="n">
        <v>6894</v>
      </c>
      <c r="C12" s="18">
        <f>(106.0/B12*100)</f>
        <v/>
      </c>
      <c r="D12" s="19" t="n">
        <v>6788</v>
      </c>
      <c r="E12" s="18" t="n">
        <v>491.29783343</v>
      </c>
      <c r="F12" s="20" t="n">
        <v>2.71610905</v>
      </c>
      <c r="G12" s="18" t="n">
        <v>505.0435811</v>
      </c>
      <c r="H12" s="20" t="n">
        <v>10.39791333</v>
      </c>
      <c r="I12" s="18" t="s">
        <v>404</v>
      </c>
      <c r="J12" s="20" t="s">
        <v>404</v>
      </c>
      <c r="K12" s="18" t="s">
        <v>404</v>
      </c>
      <c r="L12" s="20" t="s">
        <v>404</v>
      </c>
      <c r="M12" s="18" t="s">
        <v>404</v>
      </c>
      <c r="N12" s="20" t="s">
        <v>404</v>
      </c>
      <c r="O12" s="18" t="s">
        <v>404</v>
      </c>
      <c r="P12" s="20" t="s">
        <v>404</v>
      </c>
      <c r="Q12" s="18" t="n">
        <v>474.92941856</v>
      </c>
      <c r="R12" s="20" t="n">
        <v>34.33335014</v>
      </c>
    </row>
    <row r="13" spans="1:18">
      <c r="A13" s="15" t="s">
        <v>410</v>
      </c>
      <c r="B13" s="17" t="n">
        <v>7161</v>
      </c>
      <c r="C13" s="18">
        <f>(1175.0/B13*100)</f>
        <v/>
      </c>
      <c r="D13" s="19" t="n">
        <v>5986</v>
      </c>
      <c r="E13" s="18" t="n">
        <v>506.56022327</v>
      </c>
      <c r="F13" s="20" t="n">
        <v>2.5312462</v>
      </c>
      <c r="G13" s="18" t="n">
        <v>523.80421911</v>
      </c>
      <c r="H13" s="20" t="n">
        <v>7.01432271</v>
      </c>
      <c r="I13" s="18" t="s">
        <v>404</v>
      </c>
      <c r="J13" s="20" t="s">
        <v>404</v>
      </c>
      <c r="K13" s="18" t="s">
        <v>404</v>
      </c>
      <c r="L13" s="20" t="s">
        <v>404</v>
      </c>
      <c r="M13" s="18" t="s">
        <v>404</v>
      </c>
      <c r="N13" s="20" t="s">
        <v>404</v>
      </c>
      <c r="O13" s="18" t="s">
        <v>404</v>
      </c>
      <c r="P13" s="20" t="s">
        <v>404</v>
      </c>
      <c r="Q13" s="18" t="n">
        <v>509.40044914</v>
      </c>
      <c r="R13" s="20" t="n">
        <v>7.54628486</v>
      </c>
    </row>
    <row r="14" spans="1:18">
      <c r="A14" s="15" t="s">
        <v>411</v>
      </c>
      <c r="B14" s="17" t="n">
        <v>5587</v>
      </c>
      <c r="C14" s="18">
        <f>(0.0/B14*100)</f>
        <v/>
      </c>
      <c r="D14" s="19" t="n">
        <v>5587</v>
      </c>
      <c r="E14" s="18" t="n">
        <v>518.87405623</v>
      </c>
      <c r="F14" s="20" t="n">
        <v>2.08114181</v>
      </c>
      <c r="G14" s="18" t="n">
        <v>526.0268438099999</v>
      </c>
      <c r="H14" s="20" t="n">
        <v>14.16214186</v>
      </c>
      <c r="I14" s="18" t="s">
        <v>404</v>
      </c>
      <c r="J14" s="20" t="s">
        <v>404</v>
      </c>
      <c r="K14" s="18" t="s">
        <v>404</v>
      </c>
      <c r="L14" s="20" t="s">
        <v>404</v>
      </c>
      <c r="M14" s="18" t="s">
        <v>404</v>
      </c>
      <c r="N14" s="20" t="s">
        <v>404</v>
      </c>
      <c r="O14" s="18" t="s">
        <v>404</v>
      </c>
      <c r="P14" s="20" t="s">
        <v>404</v>
      </c>
      <c r="Q14" s="18" t="n">
        <v>559.91290157</v>
      </c>
      <c r="R14" s="20" t="n">
        <v>10.91984006</v>
      </c>
    </row>
    <row r="15" spans="1:18">
      <c r="A15" s="15" t="s">
        <v>412</v>
      </c>
      <c r="B15" s="17" t="n">
        <v>5882</v>
      </c>
      <c r="C15" s="18">
        <f>(0.0/B15*100)</f>
        <v/>
      </c>
      <c r="D15" s="19" t="n">
        <v>5882</v>
      </c>
      <c r="E15" s="18" t="n">
        <v>509.44390399</v>
      </c>
      <c r="F15" s="20" t="n">
        <v>2.36314231</v>
      </c>
      <c r="G15" s="18" t="n">
        <v>542.65745885</v>
      </c>
      <c r="H15" s="20" t="n">
        <v>13.07523117</v>
      </c>
      <c r="I15" s="18" t="s">
        <v>404</v>
      </c>
      <c r="J15" s="20" t="s">
        <v>404</v>
      </c>
      <c r="K15" s="18" t="s">
        <v>404</v>
      </c>
      <c r="L15" s="20" t="s">
        <v>404</v>
      </c>
      <c r="M15" s="18" t="s">
        <v>404</v>
      </c>
      <c r="N15" s="20" t="s">
        <v>404</v>
      </c>
      <c r="O15" s="18" t="s">
        <v>404</v>
      </c>
      <c r="P15" s="20" t="s">
        <v>404</v>
      </c>
      <c r="Q15" s="18" t="n">
        <v>516.46138617</v>
      </c>
      <c r="R15" s="20" t="n">
        <v>18.64768265</v>
      </c>
    </row>
    <row r="16" spans="1:18">
      <c r="A16" s="15" t="s">
        <v>413</v>
      </c>
      <c r="B16" s="17" t="n">
        <v>6108</v>
      </c>
      <c r="C16" s="18">
        <f>(440.0/B16*100)</f>
        <v/>
      </c>
      <c r="D16" s="19" t="n">
        <v>5668</v>
      </c>
      <c r="E16" s="18" t="n">
        <v>488.38770541</v>
      </c>
      <c r="F16" s="20" t="n">
        <v>2.74793144</v>
      </c>
      <c r="G16" s="18" t="n">
        <v>518.08611479</v>
      </c>
      <c r="H16" s="20" t="n">
        <v>6.83854268</v>
      </c>
      <c r="I16" s="18" t="s">
        <v>404</v>
      </c>
      <c r="J16" s="20" t="s">
        <v>404</v>
      </c>
      <c r="K16" s="18" t="s">
        <v>404</v>
      </c>
      <c r="L16" s="20" t="s">
        <v>404</v>
      </c>
      <c r="M16" s="18" t="s">
        <v>404</v>
      </c>
      <c r="N16" s="20" t="s">
        <v>404</v>
      </c>
      <c r="O16" s="18" t="s">
        <v>404</v>
      </c>
      <c r="P16" s="20" t="s">
        <v>404</v>
      </c>
      <c r="Q16" s="18" t="n">
        <v>543.63696205</v>
      </c>
      <c r="R16" s="20" t="n">
        <v>11.08311655</v>
      </c>
    </row>
    <row r="17" spans="1:18">
      <c r="A17" s="15" t="s">
        <v>414</v>
      </c>
      <c r="B17" s="17" t="n">
        <v>6504</v>
      </c>
      <c r="C17" s="18">
        <f>(1325.0/B17*100)</f>
        <v/>
      </c>
      <c r="D17" s="19" t="n">
        <v>5179</v>
      </c>
      <c r="E17" s="18" t="n">
        <v>501.48255965</v>
      </c>
      <c r="F17" s="20" t="n">
        <v>3.65649457</v>
      </c>
      <c r="G17" s="18" t="n">
        <v>542.36902825</v>
      </c>
      <c r="H17" s="20" t="n">
        <v>8.81998308</v>
      </c>
      <c r="I17" s="18" t="s">
        <v>404</v>
      </c>
      <c r="J17" s="20" t="s">
        <v>404</v>
      </c>
      <c r="K17" s="18" t="s">
        <v>404</v>
      </c>
      <c r="L17" s="20" t="s">
        <v>404</v>
      </c>
      <c r="M17" s="18" t="s">
        <v>404</v>
      </c>
      <c r="N17" s="20" t="s">
        <v>404</v>
      </c>
      <c r="O17" s="18" t="s">
        <v>404</v>
      </c>
      <c r="P17" s="20" t="s">
        <v>404</v>
      </c>
      <c r="Q17" s="18" t="n">
        <v>556.02272785</v>
      </c>
      <c r="R17" s="20" t="n">
        <v>15.51692034</v>
      </c>
    </row>
    <row r="18" spans="1:18">
      <c r="A18" s="15" t="s">
        <v>415</v>
      </c>
      <c r="B18" s="17" t="n">
        <v>5532</v>
      </c>
      <c r="C18" s="18">
        <f>(0.0/B18*100)</f>
        <v/>
      </c>
      <c r="D18" s="19" t="n">
        <v>5532</v>
      </c>
      <c r="E18" s="18" t="n">
        <v>450.76014113</v>
      </c>
      <c r="F18" s="20" t="n">
        <v>3.92947457</v>
      </c>
      <c r="G18" s="18" t="n">
        <v>515.08278798</v>
      </c>
      <c r="H18" s="20" t="n">
        <v>11.57689037</v>
      </c>
      <c r="I18" s="18" t="s">
        <v>404</v>
      </c>
      <c r="J18" s="20" t="s">
        <v>404</v>
      </c>
      <c r="K18" s="18" t="s">
        <v>404</v>
      </c>
      <c r="L18" s="20" t="s">
        <v>404</v>
      </c>
      <c r="M18" s="18" t="s">
        <v>404</v>
      </c>
      <c r="N18" s="20" t="s">
        <v>404</v>
      </c>
      <c r="O18" s="18" t="s">
        <v>404</v>
      </c>
      <c r="P18" s="20" t="s">
        <v>404</v>
      </c>
      <c r="Q18" s="18" t="n">
        <v>413.41021165</v>
      </c>
      <c r="R18" s="20" t="n">
        <v>24.96461484</v>
      </c>
    </row>
    <row r="19" spans="1:18">
      <c r="A19" s="15" t="s">
        <v>416</v>
      </c>
      <c r="B19" s="17" t="n">
        <v>5658</v>
      </c>
      <c r="C19" s="18">
        <f>(327.0/B19*100)</f>
        <v/>
      </c>
      <c r="D19" s="19" t="n">
        <v>5331</v>
      </c>
      <c r="E19" s="18" t="n">
        <v>473.54466573</v>
      </c>
      <c r="F19" s="20" t="n">
        <v>3.40284837</v>
      </c>
      <c r="G19" s="18" t="n">
        <v>495.18244548</v>
      </c>
      <c r="H19" s="20" t="n">
        <v>7.55615346</v>
      </c>
      <c r="I19" s="18" t="s">
        <v>404</v>
      </c>
      <c r="J19" s="20" t="s">
        <v>404</v>
      </c>
      <c r="K19" s="18" t="s">
        <v>404</v>
      </c>
      <c r="L19" s="20" t="s">
        <v>404</v>
      </c>
      <c r="M19" s="18" t="s">
        <v>404</v>
      </c>
      <c r="N19" s="20" t="s">
        <v>404</v>
      </c>
      <c r="O19" s="18" t="s">
        <v>404</v>
      </c>
      <c r="P19" s="20" t="s">
        <v>404</v>
      </c>
      <c r="Q19" s="18" t="n">
        <v>455.40844374</v>
      </c>
      <c r="R19" s="20" t="n">
        <v>21.22383329</v>
      </c>
    </row>
    <row r="20" spans="1:18">
      <c r="A20" s="15" t="s">
        <v>417</v>
      </c>
      <c r="B20" s="17" t="n">
        <v>3371</v>
      </c>
      <c r="C20" s="18">
        <f>(24.0/B20*100)</f>
        <v/>
      </c>
      <c r="D20" s="19" t="n">
        <v>3347</v>
      </c>
      <c r="E20" s="18" t="n">
        <v>488.05329697</v>
      </c>
      <c r="F20" s="20" t="n">
        <v>2.04860488</v>
      </c>
      <c r="G20" s="18" t="n">
        <v>498.727</v>
      </c>
      <c r="H20" s="20" t="n">
        <v>20.05946962</v>
      </c>
      <c r="I20" s="18" t="s">
        <v>404</v>
      </c>
      <c r="J20" s="20" t="s">
        <v>404</v>
      </c>
      <c r="K20" s="18" t="s">
        <v>404</v>
      </c>
      <c r="L20" s="20" t="s">
        <v>404</v>
      </c>
      <c r="M20" s="18" t="s">
        <v>404</v>
      </c>
      <c r="N20" s="20" t="s">
        <v>404</v>
      </c>
      <c r="O20" s="18" t="s">
        <v>404</v>
      </c>
      <c r="P20" s="20" t="s">
        <v>404</v>
      </c>
      <c r="Q20" s="18" t="n">
        <v>478.44239845</v>
      </c>
      <c r="R20" s="20" t="n">
        <v>12.50309112</v>
      </c>
    </row>
    <row r="21" spans="1:18">
      <c r="A21" s="15" t="s">
        <v>418</v>
      </c>
      <c r="B21" s="17" t="n">
        <v>5741</v>
      </c>
      <c r="C21" s="18">
        <f>(0.0/B21*100)</f>
        <v/>
      </c>
      <c r="D21" s="19" t="n">
        <v>5741</v>
      </c>
      <c r="E21" s="18" t="n">
        <v>490.70269415</v>
      </c>
      <c r="F21" s="20" t="n">
        <v>3.48493268</v>
      </c>
      <c r="G21" s="18" t="n">
        <v>513.40557414</v>
      </c>
      <c r="H21" s="20" t="n">
        <v>2.62883154</v>
      </c>
      <c r="I21" s="18" t="s">
        <v>404</v>
      </c>
      <c r="J21" s="20" t="s">
        <v>404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s">
        <v>404</v>
      </c>
      <c r="F22" s="20" t="s">
        <v>404</v>
      </c>
      <c r="G22" s="18" t="s">
        <v>404</v>
      </c>
      <c r="H22" s="20" t="s">
        <v>404</v>
      </c>
      <c r="I22" s="18" t="s">
        <v>404</v>
      </c>
      <c r="J22" s="20" t="s">
        <v>404</v>
      </c>
      <c r="K22" s="18" t="s">
        <v>404</v>
      </c>
      <c r="L22" s="20" t="s">
        <v>404</v>
      </c>
      <c r="M22" s="18" t="s">
        <v>404</v>
      </c>
      <c r="N22" s="20" t="s">
        <v>404</v>
      </c>
      <c r="O22" s="18" t="n">
        <v>469.66945416</v>
      </c>
      <c r="P22" s="20" t="n">
        <v>3.62920111</v>
      </c>
      <c r="Q22" s="18" t="s">
        <v>404</v>
      </c>
      <c r="R22" s="20" t="s">
        <v>404</v>
      </c>
    </row>
    <row r="23" spans="1:18">
      <c r="A23" s="15" t="s">
        <v>420</v>
      </c>
      <c r="B23" s="17" t="n">
        <v>11583</v>
      </c>
      <c r="C23" s="18">
        <f>(3159.0/B23*100)</f>
        <v/>
      </c>
      <c r="D23" s="19" t="n">
        <v>8424</v>
      </c>
      <c r="E23" s="18" t="n">
        <v>493.42394702</v>
      </c>
      <c r="F23" s="20" t="n">
        <v>3.69138269</v>
      </c>
      <c r="G23" s="18" t="n">
        <v>485.98433189</v>
      </c>
      <c r="H23" s="20" t="n">
        <v>17.89422415</v>
      </c>
      <c r="I23" s="18" t="s">
        <v>404</v>
      </c>
      <c r="J23" s="20" t="s">
        <v>404</v>
      </c>
      <c r="K23" s="18" t="s">
        <v>404</v>
      </c>
      <c r="L23" s="20" t="s">
        <v>404</v>
      </c>
      <c r="M23" s="18" t="s">
        <v>404</v>
      </c>
      <c r="N23" s="20" t="s">
        <v>404</v>
      </c>
      <c r="O23" s="18" t="s">
        <v>404</v>
      </c>
      <c r="P23" s="20" t="s">
        <v>404</v>
      </c>
      <c r="Q23" s="18" t="n">
        <v>469.94254221</v>
      </c>
      <c r="R23" s="20" t="n">
        <v>38.713588</v>
      </c>
    </row>
    <row r="24" spans="1:18">
      <c r="A24" s="15" t="s">
        <v>421</v>
      </c>
      <c r="B24" s="17" t="n">
        <v>6647</v>
      </c>
      <c r="C24" s="18">
        <f>(0.0/B24*100)</f>
        <v/>
      </c>
      <c r="D24" s="19" t="n">
        <v>6647</v>
      </c>
      <c r="E24" s="18" t="n">
        <v>534.73080977</v>
      </c>
      <c r="F24" s="20" t="n">
        <v>3.31164705</v>
      </c>
      <c r="G24" s="18" t="n">
        <v>527.53020353</v>
      </c>
      <c r="H24" s="20" t="n">
        <v>5.35499579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518.17265193</v>
      </c>
      <c r="F25" s="20" t="n">
        <v>4.40492235</v>
      </c>
      <c r="G25" s="18" t="n">
        <v>535.29134201</v>
      </c>
      <c r="H25" s="20" t="n">
        <v>7.48159928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482.43995457</v>
      </c>
      <c r="F26" s="20" t="n">
        <v>1.89048292</v>
      </c>
      <c r="G26" s="18" t="n">
        <v>492.57878898</v>
      </c>
      <c r="H26" s="20" t="n">
        <v>17.14821861</v>
      </c>
      <c r="I26" s="18" t="s">
        <v>404</v>
      </c>
      <c r="J26" s="20" t="s">
        <v>404</v>
      </c>
      <c r="K26" s="18" t="s">
        <v>404</v>
      </c>
      <c r="L26" s="20" t="s">
        <v>404</v>
      </c>
      <c r="M26" s="18" t="s">
        <v>404</v>
      </c>
      <c r="N26" s="20" t="s">
        <v>404</v>
      </c>
      <c r="O26" s="18" t="s">
        <v>404</v>
      </c>
      <c r="P26" s="20" t="s">
        <v>404</v>
      </c>
      <c r="Q26" s="18" t="n">
        <v>452.33641763</v>
      </c>
      <c r="R26" s="20" t="n">
        <v>25.14585781</v>
      </c>
    </row>
    <row r="27" spans="1:18">
      <c r="A27" s="15" t="s">
        <v>424</v>
      </c>
      <c r="B27" s="17" t="n">
        <v>5299</v>
      </c>
      <c r="C27" s="18">
        <f>(0.0/B27*100)</f>
        <v/>
      </c>
      <c r="D27" s="19" t="n">
        <v>5299</v>
      </c>
      <c r="E27" s="18" t="n">
        <v>486.51629516</v>
      </c>
      <c r="F27" s="20" t="n">
        <v>1.35520366</v>
      </c>
      <c r="G27" s="18" t="n">
        <v>481.74846342</v>
      </c>
      <c r="H27" s="20" t="n">
        <v>3.79377413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405.23216231</v>
      </c>
      <c r="F28" s="20" t="n">
        <v>2.23614388</v>
      </c>
      <c r="G28" s="18" t="n">
        <v>427.64988635</v>
      </c>
      <c r="H28" s="20" t="n">
        <v>8.04371051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516.90449137</v>
      </c>
      <c r="F29" s="20" t="n">
        <v>8.789329710000001</v>
      </c>
      <c r="G29" s="18" t="n">
        <v>510.60370798</v>
      </c>
      <c r="H29" s="20" t="n">
        <v>5.94465924</v>
      </c>
      <c r="I29" s="18" t="s">
        <v>404</v>
      </c>
      <c r="J29" s="20" t="s">
        <v>404</v>
      </c>
      <c r="K29" s="18" t="s">
        <v>404</v>
      </c>
      <c r="L29" s="20" t="s">
        <v>404</v>
      </c>
      <c r="M29" s="18" t="s">
        <v>404</v>
      </c>
      <c r="N29" s="20" t="s">
        <v>404</v>
      </c>
      <c r="O29" s="18" t="s">
        <v>404</v>
      </c>
      <c r="P29" s="20" t="s">
        <v>404</v>
      </c>
      <c r="Q29" s="18" t="n">
        <v>500.88261124</v>
      </c>
      <c r="R29" s="20" t="n">
        <v>15.17638366</v>
      </c>
    </row>
    <row r="30" spans="1:18">
      <c r="A30" s="15" t="s">
        <v>427</v>
      </c>
      <c r="B30" s="17" t="n">
        <v>4520</v>
      </c>
      <c r="C30" s="18">
        <f>(957.0/B30*100)</f>
        <v/>
      </c>
      <c r="D30" s="19" t="n">
        <v>3563</v>
      </c>
      <c r="E30" s="18" t="n">
        <v>492.56974321</v>
      </c>
      <c r="F30" s="20" t="n">
        <v>2.56925958</v>
      </c>
      <c r="G30" s="18" t="n">
        <v>560.5068886400001</v>
      </c>
      <c r="H30" s="20" t="n">
        <v>10.19447685</v>
      </c>
      <c r="I30" s="18" t="s">
        <v>404</v>
      </c>
      <c r="J30" s="20" t="s">
        <v>404</v>
      </c>
      <c r="K30" s="18" t="s">
        <v>404</v>
      </c>
      <c r="L30" s="20" t="s">
        <v>404</v>
      </c>
      <c r="M30" s="18" t="s">
        <v>404</v>
      </c>
      <c r="N30" s="20" t="s">
        <v>404</v>
      </c>
      <c r="O30" s="18" t="s">
        <v>404</v>
      </c>
      <c r="P30" s="20" t="s">
        <v>404</v>
      </c>
      <c r="Q30" s="18" t="n">
        <v>523.9518462</v>
      </c>
      <c r="R30" s="20" t="n">
        <v>10.72920198</v>
      </c>
    </row>
    <row r="31" spans="1:18">
      <c r="A31" s="15" t="s">
        <v>428</v>
      </c>
      <c r="B31" s="17" t="n">
        <v>5456</v>
      </c>
      <c r="C31" s="18">
        <f>(502.0/B31*100)</f>
        <v/>
      </c>
      <c r="D31" s="19" t="n">
        <v>4954</v>
      </c>
      <c r="E31" s="18" t="n">
        <v>501.49766856</v>
      </c>
      <c r="F31" s="20" t="n">
        <v>2.22459111</v>
      </c>
      <c r="G31" s="18" t="n">
        <v>502.82831701</v>
      </c>
      <c r="H31" s="20" t="n">
        <v>20.30964322</v>
      </c>
      <c r="I31" s="18" t="s">
        <v>404</v>
      </c>
      <c r="J31" s="20" t="s">
        <v>404</v>
      </c>
      <c r="K31" s="18" t="s">
        <v>404</v>
      </c>
      <c r="L31" s="20" t="s">
        <v>404</v>
      </c>
      <c r="M31" s="18" t="s">
        <v>404</v>
      </c>
      <c r="N31" s="20" t="s">
        <v>404</v>
      </c>
      <c r="O31" s="18" t="s">
        <v>404</v>
      </c>
      <c r="P31" s="20" t="s">
        <v>404</v>
      </c>
      <c r="Q31" s="18" t="n">
        <v>506.59334009</v>
      </c>
      <c r="R31" s="20" t="n">
        <v>10.68549505</v>
      </c>
    </row>
    <row r="32" spans="1:18">
      <c r="A32" s="15" t="s">
        <v>429</v>
      </c>
      <c r="B32" s="17" t="n">
        <v>4478</v>
      </c>
      <c r="C32" s="18">
        <f>(0.0/B32*100)</f>
        <v/>
      </c>
      <c r="D32" s="19" t="n">
        <v>4478</v>
      </c>
      <c r="E32" s="18" t="n">
        <v>502.05590027</v>
      </c>
      <c r="F32" s="20" t="n">
        <v>2.38449528</v>
      </c>
      <c r="G32" s="18" t="n">
        <v>558.98814255</v>
      </c>
      <c r="H32" s="20" t="n">
        <v>12.940429</v>
      </c>
      <c r="I32" s="18" t="s">
        <v>404</v>
      </c>
      <c r="J32" s="20" t="s">
        <v>404</v>
      </c>
      <c r="K32" s="18" t="s">
        <v>404</v>
      </c>
      <c r="L32" s="20" t="s">
        <v>404</v>
      </c>
      <c r="M32" s="18" t="s">
        <v>404</v>
      </c>
      <c r="N32" s="20" t="s">
        <v>404</v>
      </c>
      <c r="O32" s="18" t="s">
        <v>404</v>
      </c>
      <c r="P32" s="20" t="s">
        <v>404</v>
      </c>
      <c r="Q32" s="18" t="n">
        <v>540.91184613</v>
      </c>
      <c r="R32" s="20" t="n">
        <v>8.655846110000001</v>
      </c>
    </row>
    <row r="33" spans="1:18">
      <c r="A33" s="15" t="s">
        <v>430</v>
      </c>
      <c r="B33" s="17" t="n">
        <v>7325</v>
      </c>
      <c r="C33" s="18">
        <f>(29.0/B33*100)</f>
        <v/>
      </c>
      <c r="D33" s="19" t="n">
        <v>7296</v>
      </c>
      <c r="E33" s="18" t="n">
        <v>487.80174001</v>
      </c>
      <c r="F33" s="20" t="n">
        <v>2.60746436</v>
      </c>
      <c r="G33" s="18" t="n">
        <v>542.69545551</v>
      </c>
      <c r="H33" s="20" t="n">
        <v>10.22293722</v>
      </c>
      <c r="I33" s="18" t="s">
        <v>404</v>
      </c>
      <c r="J33" s="20" t="s">
        <v>404</v>
      </c>
      <c r="K33" s="18" t="s">
        <v>404</v>
      </c>
      <c r="L33" s="20" t="s">
        <v>404</v>
      </c>
      <c r="M33" s="18" t="s">
        <v>404</v>
      </c>
      <c r="N33" s="20" t="s">
        <v>404</v>
      </c>
      <c r="O33" s="18" t="s">
        <v>404</v>
      </c>
      <c r="P33" s="20" t="s">
        <v>404</v>
      </c>
      <c r="Q33" s="18" t="n">
        <v>529.15637793</v>
      </c>
      <c r="R33" s="20" t="n">
        <v>33.53417702</v>
      </c>
    </row>
    <row r="34" spans="1:18">
      <c r="A34" s="15" t="s">
        <v>431</v>
      </c>
      <c r="B34" s="17" t="n">
        <v>6350</v>
      </c>
      <c r="C34" s="18">
        <f>(0.0/B34*100)</f>
        <v/>
      </c>
      <c r="D34" s="19" t="n">
        <v>6350</v>
      </c>
      <c r="E34" s="18" t="n">
        <v>473.04737536</v>
      </c>
      <c r="F34" s="20" t="n">
        <v>3.43759241</v>
      </c>
      <c r="G34" s="18" t="n">
        <v>491.96012079</v>
      </c>
      <c r="H34" s="20" t="n">
        <v>12.28970554</v>
      </c>
      <c r="I34" s="18" t="s">
        <v>404</v>
      </c>
      <c r="J34" s="20" t="s">
        <v>404</v>
      </c>
      <c r="K34" s="18" t="s">
        <v>404</v>
      </c>
      <c r="L34" s="20" t="s">
        <v>404</v>
      </c>
      <c r="M34" s="18" t="s">
        <v>404</v>
      </c>
      <c r="N34" s="20" t="s">
        <v>404</v>
      </c>
      <c r="O34" s="18" t="s">
        <v>404</v>
      </c>
      <c r="P34" s="20" t="s">
        <v>404</v>
      </c>
      <c r="Q34" s="18" t="n">
        <v>468.64927496</v>
      </c>
      <c r="R34" s="20" t="n">
        <v>12.74557421</v>
      </c>
    </row>
    <row r="35" spans="1:18">
      <c r="A35" s="15" t="s">
        <v>432</v>
      </c>
      <c r="B35" s="17" t="n">
        <v>6406</v>
      </c>
      <c r="C35" s="18">
        <f>(443.0/B35*100)</f>
        <v/>
      </c>
      <c r="D35" s="19" t="n">
        <v>5963</v>
      </c>
      <c r="E35" s="18" t="n">
        <v>510.3888735</v>
      </c>
      <c r="F35" s="20" t="n">
        <v>1.29715074</v>
      </c>
      <c r="G35" s="18" t="n">
        <v>562.24056766</v>
      </c>
      <c r="H35" s="20" t="n">
        <v>10.9568649</v>
      </c>
      <c r="I35" s="18" t="s">
        <v>404</v>
      </c>
      <c r="J35" s="20" t="s">
        <v>404</v>
      </c>
      <c r="K35" s="18" t="s">
        <v>404</v>
      </c>
      <c r="L35" s="20" t="s">
        <v>404</v>
      </c>
      <c r="M35" s="18" t="s">
        <v>404</v>
      </c>
      <c r="N35" s="20" t="s">
        <v>404</v>
      </c>
      <c r="O35" s="18" t="s">
        <v>404</v>
      </c>
      <c r="P35" s="20" t="s">
        <v>404</v>
      </c>
      <c r="Q35" s="18" t="n">
        <v>564.25415105</v>
      </c>
      <c r="R35" s="20" t="n">
        <v>9.05290727</v>
      </c>
    </row>
    <row r="36" spans="1:18">
      <c r="A36" s="15" t="s">
        <v>433</v>
      </c>
      <c r="B36" s="17" t="n">
        <v>6736</v>
      </c>
      <c r="C36" s="18">
        <f>(10.0/B36*100)</f>
        <v/>
      </c>
      <c r="D36" s="19" t="n">
        <v>6726</v>
      </c>
      <c r="E36" s="18" t="n">
        <v>476.52946911</v>
      </c>
      <c r="F36" s="20" t="n">
        <v>2.53759556</v>
      </c>
      <c r="G36" s="18" t="n">
        <v>506.43009956</v>
      </c>
      <c r="H36" s="20" t="n">
        <v>4.35104205</v>
      </c>
      <c r="I36" s="18" t="s">
        <v>404</v>
      </c>
      <c r="J36" s="20" t="s">
        <v>404</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n">
        <v>493.91812227</v>
      </c>
      <c r="P37" s="20" t="n">
        <v>3.1723403</v>
      </c>
      <c r="Q37" s="18" t="s">
        <v>404</v>
      </c>
      <c r="R37" s="20" t="s">
        <v>404</v>
      </c>
    </row>
    <row r="38" spans="1:18">
      <c r="A38" s="15" t="s">
        <v>435</v>
      </c>
      <c r="B38" s="17" t="n">
        <v>5860</v>
      </c>
      <c r="C38" s="18">
        <f>(268.0/B38*100)</f>
        <v/>
      </c>
      <c r="D38" s="19" t="n">
        <v>5592</v>
      </c>
      <c r="E38" s="18" t="n">
        <v>520.76752274</v>
      </c>
      <c r="F38" s="20" t="n">
        <v>3.2457225</v>
      </c>
      <c r="G38" s="18" t="n">
        <v>524.20827594</v>
      </c>
      <c r="H38" s="20" t="n">
        <v>12.1722931</v>
      </c>
      <c r="I38" s="18" t="s">
        <v>404</v>
      </c>
      <c r="J38" s="20" t="s">
        <v>404</v>
      </c>
      <c r="K38" s="18" t="s">
        <v>404</v>
      </c>
      <c r="L38" s="20" t="s">
        <v>404</v>
      </c>
      <c r="M38" s="18" t="s">
        <v>404</v>
      </c>
      <c r="N38" s="20" t="s">
        <v>404</v>
      </c>
      <c r="O38" s="18" t="s">
        <v>404</v>
      </c>
      <c r="P38" s="20" t="s">
        <v>404</v>
      </c>
      <c r="Q38" s="18" t="n">
        <v>511.09853996</v>
      </c>
      <c r="R38" s="20" t="n">
        <v>14.24940025</v>
      </c>
    </row>
    <row r="39" spans="1:18">
      <c r="A39" s="15" t="s">
        <v>436</v>
      </c>
      <c r="B39" s="17" t="n">
        <v>5895</v>
      </c>
      <c r="C39" s="18">
        <f>(0.0/B39*100)</f>
        <v/>
      </c>
      <c r="D39" s="19" t="n">
        <v>5895</v>
      </c>
      <c r="E39" s="18" t="n">
        <v>420.04354962</v>
      </c>
      <c r="F39" s="20" t="n">
        <v>4.43621249</v>
      </c>
      <c r="G39" s="18" t="n">
        <v>432.53065001</v>
      </c>
      <c r="H39" s="20" t="n">
        <v>18.91817785</v>
      </c>
      <c r="I39" s="18" t="s">
        <v>404</v>
      </c>
      <c r="J39" s="20" t="s">
        <v>404</v>
      </c>
      <c r="K39" s="18" t="s">
        <v>404</v>
      </c>
      <c r="L39" s="20" t="s">
        <v>404</v>
      </c>
      <c r="M39" s="18" t="s">
        <v>404</v>
      </c>
      <c r="N39" s="20" t="s">
        <v>404</v>
      </c>
      <c r="O39" s="18" t="s">
        <v>404</v>
      </c>
      <c r="P39" s="20" t="s">
        <v>404</v>
      </c>
      <c r="Q39" s="18" t="n">
        <v>380.33562704</v>
      </c>
      <c r="R39" s="20" t="n">
        <v>12.05635212</v>
      </c>
    </row>
    <row r="40" spans="1:18">
      <c r="A40" s="15" t="s">
        <v>437</v>
      </c>
      <c r="B40" s="17" t="n">
        <v>14157</v>
      </c>
      <c r="C40" s="18">
        <f>(2728.0/B40*100)</f>
        <v/>
      </c>
      <c r="D40" s="19" t="n">
        <v>11429</v>
      </c>
      <c r="E40" s="18" t="n">
        <v>488.65541931</v>
      </c>
      <c r="F40" s="20" t="n">
        <v>3.08358876</v>
      </c>
      <c r="G40" s="18" t="n">
        <v>555.63466672</v>
      </c>
      <c r="H40" s="20" t="n">
        <v>13.04617421</v>
      </c>
      <c r="I40" s="18" t="s">
        <v>404</v>
      </c>
      <c r="J40" s="20" t="s">
        <v>404</v>
      </c>
      <c r="K40" s="18" t="s">
        <v>404</v>
      </c>
      <c r="L40" s="20" t="s">
        <v>404</v>
      </c>
      <c r="M40" s="18" t="s">
        <v>404</v>
      </c>
      <c r="N40" s="20" t="s">
        <v>404</v>
      </c>
      <c r="O40" s="18" t="s">
        <v>404</v>
      </c>
      <c r="P40" s="20" t="s">
        <v>404</v>
      </c>
      <c r="Q40" s="18" t="n">
        <v>511.09433439</v>
      </c>
      <c r="R40" s="20" t="n">
        <v>10.00000781</v>
      </c>
    </row>
    <row r="41" spans="1:18">
      <c r="A41" s="15" t="s">
        <v>438</v>
      </c>
      <c r="B41" s="17" t="n">
        <v>5712</v>
      </c>
      <c r="C41" s="18">
        <f>(99.0/B41*100)</f>
        <v/>
      </c>
      <c r="D41" s="19" t="n">
        <v>5613</v>
      </c>
      <c r="E41" s="18" t="n">
        <v>468.20148871</v>
      </c>
      <c r="F41" s="20" t="n">
        <v>3.31810596</v>
      </c>
      <c r="G41" s="18" t="n">
        <v>492.22563217</v>
      </c>
      <c r="H41" s="20" t="n">
        <v>8.167045359999999</v>
      </c>
      <c r="I41" s="18" t="s">
        <v>404</v>
      </c>
      <c r="J41" s="20" t="s">
        <v>404</v>
      </c>
      <c r="K41" s="18" t="s">
        <v>404</v>
      </c>
      <c r="L41" s="20" t="s">
        <v>404</v>
      </c>
      <c r="M41" s="18" t="s">
        <v>404</v>
      </c>
      <c r="N41" s="20" t="s">
        <v>404</v>
      </c>
      <c r="O41" s="18" t="s">
        <v>404</v>
      </c>
      <c r="P41" s="20" t="s">
        <v>404</v>
      </c>
      <c r="Q41" s="18" t="s">
        <v>404</v>
      </c>
      <c r="R41" s="20" t="s">
        <v>404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406.78553769</v>
      </c>
      <c r="F44" s="20" t="n">
        <v>3.08973722</v>
      </c>
      <c r="G44" s="18" t="n">
        <v>460.72835148</v>
      </c>
      <c r="H44" s="20" t="n">
        <v>10.32425586</v>
      </c>
      <c r="I44" s="18" t="s">
        <v>404</v>
      </c>
      <c r="J44" s="20" t="s">
        <v>404</v>
      </c>
      <c r="K44" s="18" t="s">
        <v>404</v>
      </c>
      <c r="L44" s="20" t="s">
        <v>404</v>
      </c>
      <c r="M44" s="18" t="s">
        <v>404</v>
      </c>
      <c r="N44" s="20" t="s">
        <v>404</v>
      </c>
      <c r="O44" s="18" t="s">
        <v>404</v>
      </c>
      <c r="P44" s="20" t="s">
        <v>404</v>
      </c>
      <c r="Q44" s="18" t="n">
        <v>473.90969894</v>
      </c>
      <c r="R44" s="20" t="n">
        <v>39.39598307</v>
      </c>
    </row>
    <row r="45" spans="1:18">
      <c r="A45" s="15" t="s">
        <v>442</v>
      </c>
      <c r="B45" s="17" t="n">
        <v>5519</v>
      </c>
      <c r="C45" s="18">
        <f>(0.0/B45*100)</f>
        <v/>
      </c>
      <c r="D45" s="19" t="n">
        <v>5519</v>
      </c>
      <c r="E45" s="18" t="n">
        <v>359.04369353</v>
      </c>
      <c r="F45" s="20" t="n">
        <v>2.9950357</v>
      </c>
      <c r="G45" s="18" t="n">
        <v>414.18625873</v>
      </c>
      <c r="H45" s="20" t="n">
        <v>42.80215684</v>
      </c>
      <c r="I45" s="18" t="s">
        <v>404</v>
      </c>
      <c r="J45" s="20" t="s">
        <v>404</v>
      </c>
      <c r="K45" s="18" t="s">
        <v>404</v>
      </c>
      <c r="L45" s="20" t="s">
        <v>404</v>
      </c>
      <c r="M45" s="18" t="s">
        <v>404</v>
      </c>
      <c r="N45" s="20" t="s">
        <v>404</v>
      </c>
      <c r="O45" s="18" t="s">
        <v>404</v>
      </c>
      <c r="P45" s="20" t="s">
        <v>404</v>
      </c>
      <c r="Q45" s="18" t="n">
        <v>324.66214536</v>
      </c>
      <c r="R45" s="20" t="n">
        <v>14.41099201</v>
      </c>
    </row>
    <row r="46" spans="1:18">
      <c r="A46" s="15" t="s">
        <v>443</v>
      </c>
      <c r="B46" s="17" t="n">
        <v>23141</v>
      </c>
      <c r="C46" s="18">
        <f>(4196.0/B46*100)</f>
        <v/>
      </c>
      <c r="D46" s="19" t="n">
        <v>18945</v>
      </c>
      <c r="E46" s="18" t="n">
        <v>368.44794827</v>
      </c>
      <c r="F46" s="20" t="n">
        <v>3.3221895</v>
      </c>
      <c r="G46" s="18" t="n">
        <v>461.47425581</v>
      </c>
      <c r="H46" s="20" t="n">
        <v>8.6476126</v>
      </c>
      <c r="I46" s="18" t="s">
        <v>404</v>
      </c>
      <c r="J46" s="20" t="s">
        <v>404</v>
      </c>
      <c r="K46" s="18" t="s">
        <v>404</v>
      </c>
      <c r="L46" s="20" t="s">
        <v>404</v>
      </c>
      <c r="M46" s="18" t="s">
        <v>404</v>
      </c>
      <c r="N46" s="20" t="s">
        <v>404</v>
      </c>
      <c r="O46" s="18" t="s">
        <v>404</v>
      </c>
      <c r="P46" s="20" t="s">
        <v>404</v>
      </c>
      <c r="Q46" s="18" t="n">
        <v>344.72739323</v>
      </c>
      <c r="R46" s="20" t="n">
        <v>8.582045170000001</v>
      </c>
    </row>
    <row r="47" spans="1:18">
      <c r="A47" s="15" t="s">
        <v>444</v>
      </c>
      <c r="B47" s="17" t="n">
        <v>5928</v>
      </c>
      <c r="C47" s="18">
        <f>(0.0/B47*100)</f>
        <v/>
      </c>
      <c r="D47" s="19" t="n">
        <v>5928</v>
      </c>
      <c r="E47" s="18" t="n">
        <v>440.14775009</v>
      </c>
      <c r="F47" s="20" t="n">
        <v>4.11984914</v>
      </c>
      <c r="G47" s="18" t="n">
        <v>468.56612136</v>
      </c>
      <c r="H47" s="20" t="n">
        <v>19.93022162</v>
      </c>
      <c r="I47" s="18" t="s">
        <v>404</v>
      </c>
      <c r="J47" s="20" t="s">
        <v>404</v>
      </c>
      <c r="K47" s="18" t="s">
        <v>404</v>
      </c>
      <c r="L47" s="20" t="s">
        <v>404</v>
      </c>
      <c r="M47" s="18" t="s">
        <v>404</v>
      </c>
      <c r="N47" s="20" t="s">
        <v>404</v>
      </c>
      <c r="O47" s="18" t="s">
        <v>404</v>
      </c>
      <c r="P47" s="20" t="s">
        <v>404</v>
      </c>
      <c r="Q47" s="18" t="n">
        <v>495.21215567</v>
      </c>
      <c r="R47" s="20" t="n">
        <v>12.79141024</v>
      </c>
    </row>
    <row r="48" spans="1:18">
      <c r="A48" s="15" t="s">
        <v>445</v>
      </c>
      <c r="B48" s="17" t="n">
        <v>9841</v>
      </c>
      <c r="C48" s="18">
        <f>(40.0/B48*100)</f>
        <v/>
      </c>
      <c r="D48" s="19" t="n">
        <v>9801</v>
      </c>
      <c r="E48" s="18" t="n">
        <v>531.6352983100001</v>
      </c>
      <c r="F48" s="20" t="n">
        <v>5.60952392</v>
      </c>
      <c r="G48" s="18" t="n">
        <v>533.4062391799999</v>
      </c>
      <c r="H48" s="20" t="n">
        <v>14.66467924</v>
      </c>
      <c r="I48" s="18" t="s">
        <v>404</v>
      </c>
      <c r="J48" s="20" t="s">
        <v>404</v>
      </c>
      <c r="K48" s="18" t="s">
        <v>404</v>
      </c>
      <c r="L48" s="20" t="s">
        <v>404</v>
      </c>
      <c r="M48" s="18" t="s">
        <v>404</v>
      </c>
      <c r="N48" s="20" t="s">
        <v>404</v>
      </c>
      <c r="O48" s="18" t="s">
        <v>404</v>
      </c>
      <c r="P48" s="20" t="s">
        <v>404</v>
      </c>
      <c r="Q48" s="18" t="n">
        <v>442.37581617</v>
      </c>
      <c r="R48" s="20" t="n">
        <v>7.49571028</v>
      </c>
    </row>
    <row r="49" spans="1:18">
      <c r="A49" s="15" t="s">
        <v>446</v>
      </c>
      <c r="B49" s="17" t="n">
        <v>6349</v>
      </c>
      <c r="C49" s="18">
        <f>(52.0/B49*100)</f>
        <v/>
      </c>
      <c r="D49" s="19" t="n">
        <v>6297</v>
      </c>
      <c r="E49" s="18" t="n">
        <v>399.75951294</v>
      </c>
      <c r="F49" s="20" t="n">
        <v>3.55121892</v>
      </c>
      <c r="G49" s="18" t="n">
        <v>439.98722767</v>
      </c>
      <c r="H49" s="20" t="n">
        <v>6.59933986</v>
      </c>
      <c r="I49" s="18" t="s">
        <v>404</v>
      </c>
      <c r="J49" s="20" t="s">
        <v>404</v>
      </c>
      <c r="K49" s="18" t="s">
        <v>404</v>
      </c>
      <c r="L49" s="20" t="s">
        <v>404</v>
      </c>
      <c r="M49" s="18" t="s">
        <v>404</v>
      </c>
      <c r="N49" s="20" t="s">
        <v>404</v>
      </c>
      <c r="O49" s="18" t="s">
        <v>404</v>
      </c>
      <c r="P49" s="20" t="s">
        <v>404</v>
      </c>
      <c r="Q49" s="18" t="n">
        <v>459.96862008</v>
      </c>
      <c r="R49" s="20" t="n">
        <v>7.88671887</v>
      </c>
    </row>
    <row r="50" spans="1:18">
      <c r="A50" s="15" t="s">
        <v>447</v>
      </c>
      <c r="B50" s="17" t="n">
        <v>11795</v>
      </c>
      <c r="C50" s="18">
        <f>(1031.0/B50*100)</f>
        <v/>
      </c>
      <c r="D50" s="19" t="n">
        <v>10764</v>
      </c>
      <c r="E50" s="18" t="n">
        <v>380.74449252</v>
      </c>
      <c r="F50" s="20" t="n">
        <v>2.92481678</v>
      </c>
      <c r="G50" s="18" t="n">
        <v>428.5541137</v>
      </c>
      <c r="H50" s="20" t="n">
        <v>6.5877029</v>
      </c>
      <c r="I50" s="18" t="s">
        <v>404</v>
      </c>
      <c r="J50" s="20" t="s">
        <v>404</v>
      </c>
      <c r="K50" s="18" t="s">
        <v>404</v>
      </c>
      <c r="L50" s="20" t="s">
        <v>404</v>
      </c>
      <c r="M50" s="18" t="s">
        <v>404</v>
      </c>
      <c r="N50" s="20" t="s">
        <v>404</v>
      </c>
      <c r="O50" s="18" t="s">
        <v>404</v>
      </c>
      <c r="P50" s="20" t="s">
        <v>404</v>
      </c>
      <c r="Q50" s="18" t="n">
        <v>387.12751311</v>
      </c>
      <c r="R50" s="20" t="n">
        <v>9.323250939999999</v>
      </c>
    </row>
    <row r="51" spans="1:18">
      <c r="A51" s="15" t="s">
        <v>448</v>
      </c>
      <c r="B51" s="17" t="n">
        <v>6866</v>
      </c>
      <c r="C51" s="18">
        <f>(0.0/B51*100)</f>
        <v/>
      </c>
      <c r="D51" s="19" t="n">
        <v>6866</v>
      </c>
      <c r="E51" s="18" t="n">
        <v>401.22465528</v>
      </c>
      <c r="F51" s="20" t="n">
        <v>2.40985245</v>
      </c>
      <c r="G51" s="18" t="n">
        <v>393.41429474</v>
      </c>
      <c r="H51" s="20" t="n">
        <v>8.83554575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463.73527101</v>
      </c>
      <c r="F52" s="20" t="n">
        <v>2.9035187</v>
      </c>
      <c r="G52" s="18" t="n">
        <v>476.88363618</v>
      </c>
      <c r="H52" s="20" t="n">
        <v>16.6158922</v>
      </c>
      <c r="I52" s="18" t="s">
        <v>404</v>
      </c>
      <c r="J52" s="20" t="s">
        <v>404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430.20340168</v>
      </c>
      <c r="F53" s="20" t="n">
        <v>1.80520927</v>
      </c>
      <c r="G53" s="18" t="n">
        <v>474.09910819</v>
      </c>
      <c r="H53" s="20" t="n">
        <v>3.83587488</v>
      </c>
      <c r="I53" s="18" t="s">
        <v>404</v>
      </c>
      <c r="J53" s="20" t="s">
        <v>404</v>
      </c>
      <c r="K53" s="18" t="s">
        <v>404</v>
      </c>
      <c r="L53" s="20" t="s">
        <v>404</v>
      </c>
      <c r="M53" s="18" t="s">
        <v>404</v>
      </c>
      <c r="N53" s="20" t="s">
        <v>404</v>
      </c>
      <c r="O53" s="18" t="s">
        <v>404</v>
      </c>
      <c r="P53" s="20" t="s">
        <v>404</v>
      </c>
      <c r="Q53" s="18" t="n">
        <v>343.93995914</v>
      </c>
      <c r="R53" s="20" t="n">
        <v>35.59061878</v>
      </c>
    </row>
    <row r="54" spans="1:18">
      <c r="A54" s="15" t="s">
        <v>451</v>
      </c>
      <c r="B54" s="17" t="n">
        <v>4740</v>
      </c>
      <c r="C54" s="18">
        <f>(199.0/B54*100)</f>
        <v/>
      </c>
      <c r="D54" s="19" t="n">
        <v>4541</v>
      </c>
      <c r="E54" s="18" t="n">
        <v>317.30954703</v>
      </c>
      <c r="F54" s="20" t="n">
        <v>2.93968268</v>
      </c>
      <c r="G54" s="18" t="n">
        <v>364.05803944</v>
      </c>
      <c r="H54" s="20" t="n">
        <v>6.49945379</v>
      </c>
      <c r="I54" s="18" t="s">
        <v>404</v>
      </c>
      <c r="J54" s="20" t="s">
        <v>404</v>
      </c>
      <c r="K54" s="18" t="s">
        <v>404</v>
      </c>
      <c r="L54" s="20" t="s">
        <v>404</v>
      </c>
      <c r="M54" s="18" t="s">
        <v>404</v>
      </c>
      <c r="N54" s="20" t="s">
        <v>404</v>
      </c>
      <c r="O54" s="18" t="s">
        <v>404</v>
      </c>
      <c r="P54" s="20" t="s">
        <v>404</v>
      </c>
      <c r="Q54" s="18" t="n">
        <v>321.06877933</v>
      </c>
      <c r="R54" s="20" t="n">
        <v>9.54955927</v>
      </c>
    </row>
    <row r="55" spans="1:18">
      <c r="A55" s="15" t="s">
        <v>452</v>
      </c>
      <c r="B55" s="17" t="n">
        <v>5316</v>
      </c>
      <c r="C55" s="18">
        <f>(43.0/B55*100)</f>
        <v/>
      </c>
      <c r="D55" s="19" t="n">
        <v>5273</v>
      </c>
      <c r="E55" s="18" t="n">
        <v>398.14738363</v>
      </c>
      <c r="F55" s="20" t="n">
        <v>3.0505468</v>
      </c>
      <c r="G55" s="18" t="n">
        <v>460.47514979</v>
      </c>
      <c r="H55" s="20" t="n">
        <v>8.227362960000001</v>
      </c>
      <c r="I55" s="18" t="s">
        <v>404</v>
      </c>
      <c r="J55" s="20" t="s">
        <v>404</v>
      </c>
      <c r="K55" s="18" t="s">
        <v>404</v>
      </c>
      <c r="L55" s="20" t="s">
        <v>404</v>
      </c>
      <c r="M55" s="18" t="s">
        <v>404</v>
      </c>
      <c r="N55" s="20" t="s">
        <v>404</v>
      </c>
      <c r="O55" s="18" t="n">
        <v>446.23645918</v>
      </c>
      <c r="P55" s="20" t="n">
        <v>12.9789185</v>
      </c>
      <c r="Q55" s="18" t="n">
        <v>439.98695674</v>
      </c>
      <c r="R55" s="20" t="n">
        <v>16.41314753</v>
      </c>
    </row>
    <row r="56" spans="1:18">
      <c r="A56" s="15" t="s">
        <v>453</v>
      </c>
      <c r="B56" s="17" t="n">
        <v>5359</v>
      </c>
      <c r="C56" s="18">
        <f>(0.0/B56*100)</f>
        <v/>
      </c>
      <c r="D56" s="19" t="n">
        <v>5359</v>
      </c>
      <c r="E56" s="18" t="n">
        <v>568.19081321</v>
      </c>
      <c r="F56" s="20" t="n">
        <v>7.61400217</v>
      </c>
      <c r="G56" s="18" t="n">
        <v>546.58567911</v>
      </c>
      <c r="H56" s="20" t="n">
        <v>3.15647365</v>
      </c>
      <c r="I56" s="18" t="s">
        <v>404</v>
      </c>
      <c r="J56" s="20" t="s">
        <v>404</v>
      </c>
      <c r="K56" s="18" t="s">
        <v>404</v>
      </c>
      <c r="L56" s="20" t="s">
        <v>404</v>
      </c>
      <c r="M56" s="18" t="s">
        <v>404</v>
      </c>
      <c r="N56" s="20" t="s">
        <v>404</v>
      </c>
      <c r="O56" s="18" t="s">
        <v>404</v>
      </c>
      <c r="P56" s="20" t="s">
        <v>404</v>
      </c>
      <c r="Q56" s="18" t="n">
        <v>543.3324722</v>
      </c>
      <c r="R56" s="20" t="n">
        <v>6.54377635</v>
      </c>
    </row>
    <row r="57" spans="1:18">
      <c r="A57" s="15" t="s">
        <v>454</v>
      </c>
      <c r="B57" s="17" t="n">
        <v>6513</v>
      </c>
      <c r="C57" s="18">
        <f>(0.0/B57*100)</f>
        <v/>
      </c>
      <c r="D57" s="19" t="n">
        <v>6513</v>
      </c>
      <c r="E57" s="18" t="n">
        <v>392.5779805</v>
      </c>
      <c r="F57" s="20" t="n">
        <v>3.85950957</v>
      </c>
      <c r="G57" s="18" t="n">
        <v>376.74224068</v>
      </c>
      <c r="H57" s="20" t="n">
        <v>5.56972662</v>
      </c>
      <c r="I57" s="18" t="s">
        <v>404</v>
      </c>
      <c r="J57" s="20" t="s">
        <v>404</v>
      </c>
      <c r="K57" s="18" t="s">
        <v>404</v>
      </c>
      <c r="L57" s="20" t="s">
        <v>404</v>
      </c>
      <c r="M57" s="18" t="s">
        <v>404</v>
      </c>
      <c r="N57" s="20" t="s">
        <v>404</v>
      </c>
      <c r="O57" s="18" t="s">
        <v>404</v>
      </c>
      <c r="P57" s="20" t="s">
        <v>404</v>
      </c>
      <c r="Q57" s="18" t="s">
        <v>404</v>
      </c>
      <c r="R57" s="20" t="s">
        <v>404</v>
      </c>
    </row>
    <row r="58" spans="1:18">
      <c r="A58" s="15" t="s">
        <v>455</v>
      </c>
      <c r="B58" s="17" t="n">
        <v>7267</v>
      </c>
      <c r="C58" s="18">
        <f>(0.0/B58*100)</f>
        <v/>
      </c>
      <c r="D58" s="19" t="n">
        <v>7267</v>
      </c>
      <c r="E58" s="18" t="n">
        <v>373.54126579</v>
      </c>
      <c r="F58" s="20" t="n">
        <v>3.33773028</v>
      </c>
      <c r="G58" s="18" t="n">
        <v>406.96895243</v>
      </c>
      <c r="H58" s="20" t="n">
        <v>5.85565754</v>
      </c>
      <c r="I58" s="18" t="s">
        <v>404</v>
      </c>
      <c r="J58" s="20" t="s">
        <v>404</v>
      </c>
      <c r="K58" s="18" t="s">
        <v>404</v>
      </c>
      <c r="L58" s="20" t="s">
        <v>404</v>
      </c>
      <c r="M58" s="18" t="s">
        <v>404</v>
      </c>
      <c r="N58" s="20" t="s">
        <v>404</v>
      </c>
      <c r="O58" s="18" t="n">
        <v>394.52513086</v>
      </c>
      <c r="P58" s="20" t="n">
        <v>14.11088311</v>
      </c>
      <c r="Q58" s="18" t="n">
        <v>367.64789863</v>
      </c>
      <c r="R58" s="20" t="n">
        <v>14.28786113</v>
      </c>
    </row>
    <row r="59" spans="1:18">
      <c r="A59" s="15" t="s">
        <v>456</v>
      </c>
      <c r="B59" s="17" t="n">
        <v>4826</v>
      </c>
      <c r="C59" s="18">
        <f>(0.0/B59*100)</f>
        <v/>
      </c>
      <c r="D59" s="19" t="n">
        <v>4826</v>
      </c>
      <c r="E59" s="18" t="n">
        <v>359.91318645</v>
      </c>
      <c r="F59" s="20" t="n">
        <v>1.49668275</v>
      </c>
      <c r="G59" s="18" t="n">
        <v>426.37971115</v>
      </c>
      <c r="H59" s="20" t="n">
        <v>14.26224273</v>
      </c>
      <c r="I59" s="18" t="s">
        <v>404</v>
      </c>
      <c r="J59" s="20" t="s">
        <v>404</v>
      </c>
      <c r="K59" s="18" t="s">
        <v>404</v>
      </c>
      <c r="L59" s="20" t="s">
        <v>404</v>
      </c>
      <c r="M59" s="18" t="s">
        <v>404</v>
      </c>
      <c r="N59" s="20" t="s">
        <v>404</v>
      </c>
      <c r="O59" s="18" t="s">
        <v>404</v>
      </c>
      <c r="P59" s="20" t="s">
        <v>404</v>
      </c>
      <c r="Q59" s="18" t="n">
        <v>324.5839</v>
      </c>
      <c r="R59" s="20" t="n">
        <v>15.1880692</v>
      </c>
    </row>
    <row r="60" spans="1:18">
      <c r="A60" s="15" t="s">
        <v>457</v>
      </c>
      <c r="B60" s="17" t="n">
        <v>4546</v>
      </c>
      <c r="C60" s="18">
        <f>(0.0/B60*100)</f>
        <v/>
      </c>
      <c r="D60" s="19" t="n">
        <v>4546</v>
      </c>
      <c r="E60" s="18" t="n">
        <v>364.22341662</v>
      </c>
      <c r="F60" s="20" t="n">
        <v>4.36327111</v>
      </c>
      <c r="G60" s="18" t="n">
        <v>428.77856266</v>
      </c>
      <c r="H60" s="20" t="n">
        <v>6.43762366</v>
      </c>
      <c r="I60" s="18" t="s">
        <v>404</v>
      </c>
      <c r="J60" s="20" t="s">
        <v>404</v>
      </c>
      <c r="K60" s="18" t="s">
        <v>404</v>
      </c>
      <c r="L60" s="20" t="s">
        <v>404</v>
      </c>
      <c r="M60" s="18" t="s">
        <v>404</v>
      </c>
      <c r="N60" s="20" t="s">
        <v>404</v>
      </c>
      <c r="O60" s="18" t="s">
        <v>404</v>
      </c>
      <c r="P60" s="20" t="s">
        <v>404</v>
      </c>
      <c r="Q60" s="18" t="n">
        <v>334.92372694</v>
      </c>
      <c r="R60" s="20" t="n">
        <v>19.50228641</v>
      </c>
    </row>
    <row r="61" spans="1:18">
      <c r="A61" s="15" t="s">
        <v>458</v>
      </c>
      <c r="B61" s="17" t="n">
        <v>6525</v>
      </c>
      <c r="C61" s="18">
        <f>(0.0/B61*100)</f>
        <v/>
      </c>
      <c r="D61" s="19" t="n">
        <v>6525</v>
      </c>
      <c r="E61" s="18" t="n">
        <v>477.01173213</v>
      </c>
      <c r="F61" s="20" t="n">
        <v>2.14454814</v>
      </c>
      <c r="G61" s="18" t="n">
        <v>536.31989584</v>
      </c>
      <c r="H61" s="20" t="n">
        <v>25.28471562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485.34321955</v>
      </c>
      <c r="F62" s="20" t="n">
        <v>8.121747320000001</v>
      </c>
      <c r="G62" s="18" t="n">
        <v>545.44809002</v>
      </c>
      <c r="H62" s="20" t="n">
        <v>1.13034934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367.9934439</v>
      </c>
      <c r="F63" s="20" t="n">
        <v>1.43962293</v>
      </c>
      <c r="G63" s="18" t="n">
        <v>428.36170203</v>
      </c>
      <c r="H63" s="20" t="n">
        <v>8.060740300000001</v>
      </c>
      <c r="I63" s="18" t="s">
        <v>404</v>
      </c>
      <c r="J63" s="20" t="s">
        <v>404</v>
      </c>
      <c r="K63" s="18" t="s">
        <v>404</v>
      </c>
      <c r="L63" s="20" t="s">
        <v>404</v>
      </c>
      <c r="M63" s="18" t="s">
        <v>404</v>
      </c>
      <c r="N63" s="20" t="s">
        <v>404</v>
      </c>
      <c r="O63" s="18" t="s">
        <v>404</v>
      </c>
      <c r="P63" s="20" t="s">
        <v>404</v>
      </c>
      <c r="Q63" s="18" t="n">
        <v>399.62588401</v>
      </c>
      <c r="R63" s="20" t="n">
        <v>6.92917631</v>
      </c>
    </row>
    <row r="64" spans="1:18">
      <c r="A64" s="15" t="s">
        <v>461</v>
      </c>
      <c r="B64" s="17" t="n">
        <v>3634</v>
      </c>
      <c r="C64" s="18">
        <f>(27.0/B64*100)</f>
        <v/>
      </c>
      <c r="D64" s="19" t="n">
        <v>3607</v>
      </c>
      <c r="E64" s="18" t="n">
        <v>449.89446978</v>
      </c>
      <c r="F64" s="20" t="n">
        <v>2.55987532</v>
      </c>
      <c r="G64" s="18" t="n">
        <v>522.08525021</v>
      </c>
      <c r="H64" s="20" t="n">
        <v>2.59649082</v>
      </c>
      <c r="I64" s="18" t="s">
        <v>404</v>
      </c>
      <c r="J64" s="20" t="s">
        <v>404</v>
      </c>
      <c r="K64" s="18" t="s">
        <v>404</v>
      </c>
      <c r="L64" s="20" t="s">
        <v>404</v>
      </c>
      <c r="M64" s="18" t="s">
        <v>404</v>
      </c>
      <c r="N64" s="20" t="s">
        <v>404</v>
      </c>
      <c r="O64" s="18" t="s">
        <v>404</v>
      </c>
      <c r="P64" s="20" t="s">
        <v>404</v>
      </c>
      <c r="Q64" s="18" t="n">
        <v>428.17724768</v>
      </c>
      <c r="R64" s="20" t="n">
        <v>8.80453266</v>
      </c>
    </row>
    <row r="65" spans="1:18">
      <c r="A65" s="15" t="s">
        <v>462</v>
      </c>
      <c r="B65" s="17" t="n">
        <v>5325</v>
      </c>
      <c r="C65" s="18">
        <f>(0.0/B65*100)</f>
        <v/>
      </c>
      <c r="D65" s="19" t="n">
        <v>5325</v>
      </c>
      <c r="E65" s="18" t="n">
        <v>418.97574159</v>
      </c>
      <c r="F65" s="20" t="n">
        <v>2.55332803</v>
      </c>
      <c r="G65" s="18" t="n">
        <v>471.21679445</v>
      </c>
      <c r="H65" s="20" t="n">
        <v>51.47732783</v>
      </c>
      <c r="I65" s="18" t="s">
        <v>404</v>
      </c>
      <c r="J65" s="20" t="s">
        <v>404</v>
      </c>
      <c r="K65" s="18" t="s">
        <v>404</v>
      </c>
      <c r="L65" s="20" t="s">
        <v>404</v>
      </c>
      <c r="M65" s="18" t="s">
        <v>404</v>
      </c>
      <c r="N65" s="20" t="s">
        <v>404</v>
      </c>
      <c r="O65" s="18" t="s">
        <v>404</v>
      </c>
      <c r="P65" s="20" t="s">
        <v>404</v>
      </c>
      <c r="Q65" s="18" t="n">
        <v>403.9877037</v>
      </c>
      <c r="R65" s="20" t="n">
        <v>14.65056309</v>
      </c>
    </row>
    <row r="66" spans="1:18">
      <c r="A66" s="15" t="s">
        <v>463</v>
      </c>
      <c r="B66" s="17" t="n">
        <v>5665</v>
      </c>
      <c r="C66" s="18">
        <f>(0.0/B66*100)</f>
        <v/>
      </c>
      <c r="D66" s="19" t="n">
        <v>5665</v>
      </c>
      <c r="E66" s="18" t="n">
        <v>418.22502731</v>
      </c>
      <c r="F66" s="20" t="n">
        <v>1.48684649</v>
      </c>
      <c r="G66" s="18" t="n">
        <v>367.55944307</v>
      </c>
      <c r="H66" s="20" t="n">
        <v>14.71799953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368.27563485</v>
      </c>
      <c r="F67" s="20" t="n">
        <v>2.96528781</v>
      </c>
      <c r="G67" s="18" t="n">
        <v>427.73959259</v>
      </c>
      <c r="H67" s="20" t="n">
        <v>4.92064949</v>
      </c>
      <c r="I67" s="18" t="s">
        <v>404</v>
      </c>
      <c r="J67" s="20" t="s">
        <v>404</v>
      </c>
      <c r="K67" s="18" t="s">
        <v>404</v>
      </c>
      <c r="L67" s="20" t="s">
        <v>404</v>
      </c>
      <c r="M67" s="18" t="s">
        <v>404</v>
      </c>
      <c r="N67" s="20" t="s">
        <v>404</v>
      </c>
      <c r="O67" s="18" t="s">
        <v>404</v>
      </c>
      <c r="P67" s="20" t="s">
        <v>404</v>
      </c>
      <c r="Q67" s="18" t="n">
        <v>341.23474605</v>
      </c>
      <c r="R67" s="20" t="n">
        <v>14.16887097</v>
      </c>
    </row>
    <row r="68" spans="1:18">
      <c r="A68" s="15" t="s">
        <v>465</v>
      </c>
      <c r="B68" s="17" t="n">
        <v>12083</v>
      </c>
      <c r="C68" s="18">
        <f>(0.0/B68*100)</f>
        <v/>
      </c>
      <c r="D68" s="19" t="n">
        <v>12083</v>
      </c>
      <c r="E68" s="18" t="n">
        <v>368.14218007</v>
      </c>
      <c r="F68" s="20" t="n">
        <v>1.62452917</v>
      </c>
      <c r="G68" s="18" t="n">
        <v>450.68394034</v>
      </c>
      <c r="H68" s="20" t="n">
        <v>1.65916534</v>
      </c>
      <c r="I68" s="18" t="s">
        <v>404</v>
      </c>
      <c r="J68" s="20" t="s">
        <v>404</v>
      </c>
      <c r="K68" s="18" t="s">
        <v>404</v>
      </c>
      <c r="L68" s="20" t="s">
        <v>404</v>
      </c>
      <c r="M68" s="18" t="s">
        <v>404</v>
      </c>
      <c r="N68" s="20" t="s">
        <v>404</v>
      </c>
      <c r="O68" s="18" t="s">
        <v>404</v>
      </c>
      <c r="P68" s="20" t="s">
        <v>404</v>
      </c>
      <c r="Q68" s="18" t="n">
        <v>388.70904994</v>
      </c>
      <c r="R68" s="20" t="n">
        <v>8.43690576</v>
      </c>
    </row>
    <row r="69" spans="1:18">
      <c r="A69" s="15" t="s">
        <v>466</v>
      </c>
      <c r="B69" s="17" t="n">
        <v>4876</v>
      </c>
      <c r="C69" s="18">
        <f>(0.0/B69*100)</f>
        <v/>
      </c>
      <c r="D69" s="19" t="n">
        <v>4876</v>
      </c>
      <c r="E69" s="18" t="n">
        <v>443.44749772</v>
      </c>
      <c r="F69" s="20" t="n">
        <v>3.74373109</v>
      </c>
      <c r="G69" s="18" t="n">
        <v>490.3881308</v>
      </c>
      <c r="H69" s="20" t="n">
        <v>38.86241672</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493.89287499</v>
      </c>
      <c r="F70" s="20" t="n">
        <v>3.06756062</v>
      </c>
      <c r="G70" s="18" t="n">
        <v>512.43071166</v>
      </c>
      <c r="H70" s="20" t="n">
        <v>22.35301349</v>
      </c>
      <c r="I70" s="18" t="s">
        <v>404</v>
      </c>
      <c r="J70" s="20" t="s">
        <v>404</v>
      </c>
      <c r="K70" s="18" t="s">
        <v>404</v>
      </c>
      <c r="L70" s="20" t="s">
        <v>404</v>
      </c>
      <c r="M70" s="18" t="s">
        <v>404</v>
      </c>
      <c r="N70" s="20" t="s">
        <v>404</v>
      </c>
      <c r="O70" s="18" t="s">
        <v>404</v>
      </c>
      <c r="P70" s="20" t="s">
        <v>404</v>
      </c>
      <c r="Q70" s="18" t="n">
        <v>486.14931429</v>
      </c>
      <c r="R70" s="20" t="n">
        <v>11.96308944</v>
      </c>
    </row>
    <row r="71" spans="1:18">
      <c r="A71" s="15" t="s">
        <v>468</v>
      </c>
      <c r="B71" s="17" t="n">
        <v>6115</v>
      </c>
      <c r="C71" s="18">
        <f>(0.0/B71*100)</f>
        <v/>
      </c>
      <c r="D71" s="19" t="n">
        <v>6115</v>
      </c>
      <c r="E71" s="18" t="n">
        <v>563.6349353000001</v>
      </c>
      <c r="F71" s="20" t="n">
        <v>1.38725958</v>
      </c>
      <c r="G71" s="18" t="n">
        <v>573.06845822</v>
      </c>
      <c r="H71" s="20" t="n">
        <v>8.405718159999999</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559.11257041</v>
      </c>
      <c r="F72" s="20" t="n">
        <v>3.76722145</v>
      </c>
      <c r="G72" s="18" t="n">
        <v>510.05444663</v>
      </c>
      <c r="H72" s="20" t="n">
        <v>4.56788148</v>
      </c>
      <c r="I72" s="18" t="s">
        <v>404</v>
      </c>
      <c r="J72" s="20" t="s">
        <v>404</v>
      </c>
      <c r="K72" s="18" t="s">
        <v>404</v>
      </c>
      <c r="L72" s="20" t="s">
        <v>404</v>
      </c>
      <c r="M72" s="18" t="s">
        <v>404</v>
      </c>
      <c r="N72" s="20" t="s">
        <v>404</v>
      </c>
      <c r="O72" s="18" t="s">
        <v>404</v>
      </c>
      <c r="P72" s="20" t="s">
        <v>404</v>
      </c>
      <c r="Q72" s="18" t="n">
        <v>526.19088388</v>
      </c>
      <c r="R72" s="20" t="n">
        <v>9.017616240000001</v>
      </c>
    </row>
    <row r="73" spans="1:18">
      <c r="A73" s="15" t="s">
        <v>470</v>
      </c>
      <c r="B73" s="17" t="n">
        <v>8249</v>
      </c>
      <c r="C73" s="18">
        <f>(0.0/B73*100)</f>
        <v/>
      </c>
      <c r="D73" s="19" t="n">
        <v>8249</v>
      </c>
      <c r="E73" s="18" t="n">
        <v>419.51679674</v>
      </c>
      <c r="F73" s="20" t="n">
        <v>3.18735974</v>
      </c>
      <c r="G73" s="18" t="n">
        <v>392.75574469</v>
      </c>
      <c r="H73" s="20" t="n">
        <v>9.69448386</v>
      </c>
      <c r="I73" s="18" t="s">
        <v>404</v>
      </c>
      <c r="J73" s="20" t="s">
        <v>404</v>
      </c>
      <c r="K73" s="18" t="s">
        <v>404</v>
      </c>
      <c r="L73" s="20" t="s">
        <v>404</v>
      </c>
      <c r="M73" s="18" t="s">
        <v>404</v>
      </c>
      <c r="N73" s="20" t="s">
        <v>404</v>
      </c>
      <c r="O73" s="18" t="s">
        <v>404</v>
      </c>
      <c r="P73" s="20" t="s">
        <v>404</v>
      </c>
      <c r="Q73" s="18" t="n">
        <v>401.1089082</v>
      </c>
      <c r="R73" s="20" t="n">
        <v>10.39668237</v>
      </c>
    </row>
    <row r="74" spans="1:18">
      <c r="A74" s="15" t="s">
        <v>471</v>
      </c>
      <c r="B74" s="17" t="n">
        <v>4692</v>
      </c>
      <c r="C74" s="18">
        <f>(484.0/B74*100)</f>
        <v/>
      </c>
      <c r="D74" s="19" t="n">
        <v>4208</v>
      </c>
      <c r="E74" s="18" t="n">
        <v>412.84868277</v>
      </c>
      <c r="F74" s="20" t="n">
        <v>1.42630794</v>
      </c>
      <c r="G74" s="18" t="n">
        <v>443.45746728</v>
      </c>
      <c r="H74" s="20" t="n">
        <v>5.54306652</v>
      </c>
      <c r="I74" s="18" t="s">
        <v>404</v>
      </c>
      <c r="J74" s="20" t="s">
        <v>404</v>
      </c>
      <c r="K74" s="18" t="s">
        <v>404</v>
      </c>
      <c r="L74" s="20" t="s">
        <v>404</v>
      </c>
      <c r="M74" s="18" t="s">
        <v>404</v>
      </c>
      <c r="N74" s="20" t="s">
        <v>404</v>
      </c>
      <c r="O74" s="18" t="s">
        <v>404</v>
      </c>
      <c r="P74" s="20" t="s">
        <v>404</v>
      </c>
      <c r="Q74" s="18" t="n">
        <v>417.24331056</v>
      </c>
      <c r="R74" s="20" t="n">
        <v>7.98346239</v>
      </c>
    </row>
    <row r="75" spans="1:18">
      <c r="A75" s="15" t="s">
        <v>472</v>
      </c>
      <c r="B75" s="17" t="n">
        <v>5375</v>
      </c>
      <c r="C75" s="18">
        <f>(483.0/B75*100)</f>
        <v/>
      </c>
      <c r="D75" s="19" t="n">
        <v>4892</v>
      </c>
      <c r="E75" s="18" t="n">
        <v>368.33527221</v>
      </c>
      <c r="F75" s="20" t="n">
        <v>3.71973871</v>
      </c>
      <c r="G75" s="18" t="n">
        <v>356.38478754</v>
      </c>
      <c r="H75" s="20" t="n">
        <v>22.97108723</v>
      </c>
      <c r="I75" s="18" t="s">
        <v>404</v>
      </c>
      <c r="J75" s="20" t="s">
        <v>404</v>
      </c>
      <c r="K75" s="18" t="s">
        <v>404</v>
      </c>
      <c r="L75" s="20" t="s">
        <v>404</v>
      </c>
      <c r="M75" s="18" t="s">
        <v>404</v>
      </c>
      <c r="N75" s="20" t="s">
        <v>404</v>
      </c>
      <c r="O75" s="18" t="s">
        <v>404</v>
      </c>
      <c r="P75" s="20" t="s">
        <v>404</v>
      </c>
      <c r="Q75" s="18" t="n">
        <v>354.15259941</v>
      </c>
      <c r="R75" s="20" t="n">
        <v>22.78317216</v>
      </c>
    </row>
    <row r="76" spans="1:18">
      <c r="A76" s="15" t="s">
        <v>473</v>
      </c>
      <c r="B76" s="17" t="n">
        <v>14167</v>
      </c>
      <c r="C76" s="18">
        <f>(1400.0/B76*100)</f>
        <v/>
      </c>
      <c r="D76" s="19" t="n">
        <v>12767</v>
      </c>
      <c r="E76" s="18" t="n">
        <v>383.99125511</v>
      </c>
      <c r="F76" s="20" t="n">
        <v>3.32401328</v>
      </c>
      <c r="G76" s="18" t="n">
        <v>462.30348797</v>
      </c>
      <c r="H76" s="20" t="n">
        <v>4.18133397</v>
      </c>
      <c r="I76" s="18" t="s">
        <v>404</v>
      </c>
      <c r="J76" s="20" t="s">
        <v>404</v>
      </c>
      <c r="K76" s="18" t="s">
        <v>404</v>
      </c>
      <c r="L76" s="20" t="s">
        <v>404</v>
      </c>
      <c r="M76" s="18" t="s">
        <v>404</v>
      </c>
      <c r="N76" s="20" t="s">
        <v>404</v>
      </c>
      <c r="O76" s="18" t="s">
        <v>404</v>
      </c>
      <c r="P76" s="20" t="s">
        <v>404</v>
      </c>
      <c r="Q76" s="18" t="n">
        <v>428.55055387</v>
      </c>
      <c r="R76" s="20" t="n">
        <v>8.468520610000001</v>
      </c>
    </row>
    <row r="77" spans="1:18">
      <c r="A77" s="15" t="s">
        <v>474</v>
      </c>
      <c r="B77" s="17" t="n">
        <v>6062</v>
      </c>
      <c r="C77" s="18">
        <f>(0.0/B77*100)</f>
        <v/>
      </c>
      <c r="D77" s="19" t="n">
        <v>6062</v>
      </c>
      <c r="E77" s="18" t="n">
        <v>404.11061683</v>
      </c>
      <c r="F77" s="20" t="n">
        <v>2.50000512</v>
      </c>
      <c r="G77" s="18" t="n">
        <v>494.44735635</v>
      </c>
      <c r="H77" s="20" t="n">
        <v>5.82247631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495.39656225</v>
      </c>
      <c r="F78" s="20" t="n">
        <v>4.63712676</v>
      </c>
      <c r="G78" s="18" t="n">
        <v>458.01127143</v>
      </c>
      <c r="H78" s="20" t="n">
        <v>8.805569330000001</v>
      </c>
      <c r="I78" s="18" t="s">
        <v>404</v>
      </c>
      <c r="J78" s="20" t="s">
        <v>404</v>
      </c>
      <c r="K78" s="18" t="s">
        <v>404</v>
      </c>
      <c r="L78" s="20" t="s">
        <v>404</v>
      </c>
      <c r="M78" s="18" t="s">
        <v>404</v>
      </c>
      <c r="N78" s="20" t="s">
        <v>404</v>
      </c>
      <c r="O78" s="18" t="s">
        <v>404</v>
      </c>
      <c r="P78" s="20" t="s">
        <v>404</v>
      </c>
      <c r="Q78" s="18" t="n">
        <v>593.94756857</v>
      </c>
      <c r="R78" s="20" t="n">
        <v>6.53136033</v>
      </c>
    </row>
    <row customHeight="1" ht="25" r="79" spans="1:18">
      <c r="A79" s="15" t="s">
        <v>476</v>
      </c>
      <c r="B79" s="17" t="n">
        <v>1657</v>
      </c>
      <c r="C79" s="18">
        <f>(21.0/B79*100)</f>
        <v/>
      </c>
      <c r="D79" s="19" t="n">
        <v>1636</v>
      </c>
      <c r="E79" s="18" t="n">
        <v>435.05846755</v>
      </c>
      <c r="F79" s="20" t="n">
        <v>11.7880731</v>
      </c>
      <c r="G79" s="18" t="n">
        <v>478.32567826</v>
      </c>
      <c r="H79" s="20" t="n">
        <v>8.075423649999999</v>
      </c>
      <c r="I79" s="18" t="s">
        <v>404</v>
      </c>
      <c r="J79" s="20" t="s">
        <v>404</v>
      </c>
      <c r="K79" s="18" t="s">
        <v>404</v>
      </c>
      <c r="L79" s="20" t="s">
        <v>404</v>
      </c>
      <c r="M79" s="18" t="s">
        <v>404</v>
      </c>
      <c r="N79" s="20" t="s">
        <v>404</v>
      </c>
      <c r="O79" s="18" t="s">
        <v>404</v>
      </c>
      <c r="P79" s="20" t="s">
        <v>404</v>
      </c>
      <c r="Q79" s="18" t="n">
        <v>462.99829642</v>
      </c>
      <c r="R79" s="20" t="n">
        <v>22.90549145</v>
      </c>
    </row>
    <row r="80" spans="1:18">
      <c r="A80" s="15" t="s">
        <v>477</v>
      </c>
      <c r="B80" s="17" t="n">
        <v>7841</v>
      </c>
      <c r="C80" s="18">
        <f>(0.0/B80*100)</f>
        <v/>
      </c>
      <c r="D80" s="19" t="n">
        <v>7841</v>
      </c>
      <c r="E80" s="18" t="n">
        <v>460.878605</v>
      </c>
      <c r="F80" s="20" t="n">
        <v>4.31846528</v>
      </c>
      <c r="G80" s="18" t="n">
        <v>434.61331238</v>
      </c>
      <c r="H80" s="20" t="n">
        <v>19.855558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443.34514165</v>
      </c>
      <c r="F81" s="20" t="n">
        <v>3.16885902</v>
      </c>
      <c r="G81" s="18" t="n">
        <v>492.29177453</v>
      </c>
      <c r="H81" s="20" t="n">
        <v>23.1012363</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619</v>
      </c>
    </row>
    <row customHeight="1" ht="30" r="4" spans="1:20">
      <c r="A4" s="6" t="n"/>
      <c r="B4" s="7" t="s">
        <v>385</v>
      </c>
      <c r="C4" s="7" t="s">
        <v>386</v>
      </c>
      <c r="D4" s="8" t="s">
        <v>385</v>
      </c>
      <c r="E4" s="9" t="s">
        <v>620</v>
      </c>
      <c r="F4" s="10" t="n"/>
      <c r="G4" s="9" t="s">
        <v>621</v>
      </c>
      <c r="H4" s="10" t="n"/>
      <c r="I4" s="9" t="s">
        <v>622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511.84269539</v>
      </c>
      <c r="F7" s="20" t="n">
        <v>2.88329633</v>
      </c>
      <c r="G7" s="18" t="n">
        <v>536.69380139</v>
      </c>
      <c r="H7" s="20" t="n">
        <v>5.38409497</v>
      </c>
      <c r="I7" s="18" t="n">
        <v>522.17759352</v>
      </c>
      <c r="J7" s="20" t="n">
        <v>19.33315411</v>
      </c>
      <c r="K7" s="18" t="n">
        <v>477.5782661</v>
      </c>
      <c r="L7" s="20" t="n">
        <v>2.48124084</v>
      </c>
      <c r="M7" s="18" t="s">
        <v>404</v>
      </c>
      <c r="N7" s="20" t="s">
        <v>404</v>
      </c>
      <c r="O7" s="18" t="s">
        <v>404</v>
      </c>
      <c r="P7" s="20" t="s">
        <v>404</v>
      </c>
      <c r="Q7" s="18" t="s">
        <v>404</v>
      </c>
      <c r="R7" s="20" t="s">
        <v>404</v>
      </c>
      <c r="S7" s="18" t="n">
        <v>525.96657053</v>
      </c>
      <c r="T7" s="20" t="n">
        <v>6.99674294</v>
      </c>
    </row>
    <row r="8" spans="1:20">
      <c r="A8" s="15" t="s">
        <v>405</v>
      </c>
      <c r="B8" s="17" t="n">
        <v>7007</v>
      </c>
      <c r="C8" s="18">
        <f>(0.0/B8*100)</f>
        <v/>
      </c>
      <c r="D8" s="19" t="n">
        <v>7007</v>
      </c>
      <c r="E8" s="18" t="n">
        <v>537.40656252</v>
      </c>
      <c r="F8" s="20" t="n">
        <v>17.94766507</v>
      </c>
      <c r="G8" s="18" t="n">
        <v>470.28365195</v>
      </c>
      <c r="H8" s="20" t="n">
        <v>26.04997543</v>
      </c>
      <c r="I8" s="18" t="s">
        <v>404</v>
      </c>
      <c r="J8" s="20" t="s">
        <v>404</v>
      </c>
      <c r="K8" s="18" t="n">
        <v>494.19860777</v>
      </c>
      <c r="L8" s="20" t="n">
        <v>3.10193027</v>
      </c>
      <c r="M8" s="18" t="s">
        <v>404</v>
      </c>
      <c r="N8" s="20" t="s">
        <v>404</v>
      </c>
      <c r="O8" s="18" t="s">
        <v>404</v>
      </c>
      <c r="P8" s="20" t="s">
        <v>404</v>
      </c>
      <c r="Q8" s="18" t="s">
        <v>404</v>
      </c>
      <c r="R8" s="20" t="s">
        <v>404</v>
      </c>
      <c r="S8" s="18" t="s">
        <v>404</v>
      </c>
      <c r="T8" s="20" t="s">
        <v>404</v>
      </c>
    </row>
    <row r="9" spans="1:20">
      <c r="A9" s="15" t="s">
        <v>406</v>
      </c>
      <c r="B9" s="17" t="n">
        <v>9651</v>
      </c>
      <c r="C9" s="18">
        <f>(200.0/B9*100)</f>
        <v/>
      </c>
      <c r="D9" s="19" t="n">
        <v>9451</v>
      </c>
      <c r="E9" s="18" t="n">
        <v>510.73389271</v>
      </c>
      <c r="F9" s="20" t="n">
        <v>26.31085816</v>
      </c>
      <c r="G9" s="18" t="n">
        <v>516.36068655</v>
      </c>
      <c r="H9" s="20" t="n">
        <v>6.65960025</v>
      </c>
      <c r="I9" s="18" t="n">
        <v>539.96536306</v>
      </c>
      <c r="J9" s="20" t="n">
        <v>6.47811227</v>
      </c>
      <c r="K9" s="18" t="s">
        <v>404</v>
      </c>
      <c r="L9" s="20" t="s">
        <v>404</v>
      </c>
      <c r="M9" s="18" t="s">
        <v>404</v>
      </c>
      <c r="N9" s="20" t="s">
        <v>404</v>
      </c>
      <c r="O9" s="18" t="s">
        <v>404</v>
      </c>
      <c r="P9" s="20" t="s">
        <v>404</v>
      </c>
      <c r="Q9" s="18" t="n">
        <v>521.47953832</v>
      </c>
      <c r="R9" s="20" t="n">
        <v>2.48429988</v>
      </c>
      <c r="S9" s="18" t="n">
        <v>461.845413</v>
      </c>
      <c r="T9" s="20" t="n">
        <v>6.57002476</v>
      </c>
    </row>
    <row r="10" spans="1:20">
      <c r="A10" s="15" t="s">
        <v>407</v>
      </c>
      <c r="B10" s="17" t="n">
        <v>20058</v>
      </c>
      <c r="C10" s="18">
        <f>(2893.0/B10*100)</f>
        <v/>
      </c>
      <c r="D10" s="19" t="n">
        <v>17165</v>
      </c>
      <c r="E10" s="18" t="n">
        <v>533.21650946</v>
      </c>
      <c r="F10" s="20" t="n">
        <v>12.18717558</v>
      </c>
      <c r="G10" s="18" t="n">
        <v>570.33401651</v>
      </c>
      <c r="H10" s="20" t="n">
        <v>9.197370129999999</v>
      </c>
      <c r="I10" s="18" t="n">
        <v>562.05713364</v>
      </c>
      <c r="J10" s="20" t="n">
        <v>16.01170189</v>
      </c>
      <c r="K10" s="18" t="n">
        <v>511.33294476</v>
      </c>
      <c r="L10" s="20" t="n">
        <v>2.52754773</v>
      </c>
      <c r="M10" s="18" t="s">
        <v>404</v>
      </c>
      <c r="N10" s="20" t="s">
        <v>404</v>
      </c>
      <c r="O10" s="18" t="s">
        <v>404</v>
      </c>
      <c r="P10" s="20" t="s">
        <v>404</v>
      </c>
      <c r="Q10" s="18" t="s">
        <v>404</v>
      </c>
      <c r="R10" s="20" t="s">
        <v>404</v>
      </c>
      <c r="S10" s="18" t="n">
        <v>580.61248218</v>
      </c>
      <c r="T10" s="20" t="n">
        <v>12.20943359</v>
      </c>
    </row>
    <row r="11" spans="1:20">
      <c r="A11" s="15" t="s">
        <v>408</v>
      </c>
      <c r="B11" s="17" t="n">
        <v>7053</v>
      </c>
      <c r="C11" s="18">
        <f>(137.0/B11*100)</f>
        <v/>
      </c>
      <c r="D11" s="19" t="n">
        <v>6916</v>
      </c>
      <c r="E11" s="18" t="n">
        <v>474.58569303</v>
      </c>
      <c r="F11" s="20" t="n">
        <v>9.729350739999999</v>
      </c>
      <c r="G11" s="18" t="n">
        <v>437.52641067</v>
      </c>
      <c r="H11" s="20" t="n">
        <v>5.9067516</v>
      </c>
      <c r="I11" s="18" t="n">
        <v>433.75489062</v>
      </c>
      <c r="J11" s="20" t="n">
        <v>5.32978565</v>
      </c>
      <c r="K11" s="18" t="n">
        <v>395.60351751</v>
      </c>
      <c r="L11" s="20" t="n">
        <v>4.21611123</v>
      </c>
      <c r="M11" s="18" t="s">
        <v>404</v>
      </c>
      <c r="N11" s="20" t="s">
        <v>404</v>
      </c>
      <c r="O11" s="18" t="s">
        <v>404</v>
      </c>
      <c r="P11" s="20" t="s">
        <v>404</v>
      </c>
      <c r="Q11" s="18" t="s">
        <v>404</v>
      </c>
      <c r="R11" s="20" t="s">
        <v>404</v>
      </c>
      <c r="S11" s="18" t="n">
        <v>389.46527031</v>
      </c>
      <c r="T11" s="20" t="n">
        <v>4.30799775</v>
      </c>
    </row>
    <row r="12" spans="1:20">
      <c r="A12" s="15" t="s">
        <v>409</v>
      </c>
      <c r="B12" s="17" t="n">
        <v>6894</v>
      </c>
      <c r="C12" s="18">
        <f>(106.0/B12*100)</f>
        <v/>
      </c>
      <c r="D12" s="19" t="n">
        <v>6788</v>
      </c>
      <c r="E12" s="18" t="n">
        <v>548.3172791</v>
      </c>
      <c r="F12" s="20" t="n">
        <v>29.09758202</v>
      </c>
      <c r="G12" s="18" t="n">
        <v>514.3662477399999</v>
      </c>
      <c r="H12" s="20" t="n">
        <v>16.02482876</v>
      </c>
      <c r="I12" s="18" t="n">
        <v>485.04773694</v>
      </c>
      <c r="J12" s="20" t="n">
        <v>13.69578652</v>
      </c>
      <c r="K12" s="18" t="n">
        <v>491.1237685</v>
      </c>
      <c r="L12" s="20" t="n">
        <v>2.66653899</v>
      </c>
      <c r="M12" s="18" t="s">
        <v>404</v>
      </c>
      <c r="N12" s="20" t="s">
        <v>404</v>
      </c>
      <c r="O12" s="18" t="s">
        <v>404</v>
      </c>
      <c r="P12" s="20" t="s">
        <v>404</v>
      </c>
      <c r="Q12" s="18" t="s">
        <v>404</v>
      </c>
      <c r="R12" s="20" t="s">
        <v>404</v>
      </c>
      <c r="S12" s="18" t="s">
        <v>404</v>
      </c>
      <c r="T12" s="20" t="s">
        <v>404</v>
      </c>
    </row>
    <row r="13" spans="1:20">
      <c r="A13" s="15" t="s">
        <v>410</v>
      </c>
      <c r="B13" s="17" t="n">
        <v>7161</v>
      </c>
      <c r="C13" s="18">
        <f>(1175.0/B13*100)</f>
        <v/>
      </c>
      <c r="D13" s="19" t="n">
        <v>5986</v>
      </c>
      <c r="E13" s="18" t="n">
        <v>523.88881698</v>
      </c>
      <c r="F13" s="20" t="n">
        <v>9.799333750000001</v>
      </c>
      <c r="G13" s="18" t="n">
        <v>520.85933118</v>
      </c>
      <c r="H13" s="20" t="n">
        <v>8.37123562</v>
      </c>
      <c r="I13" s="18" t="s">
        <v>404</v>
      </c>
      <c r="J13" s="20" t="s">
        <v>404</v>
      </c>
      <c r="K13" s="18" t="n">
        <v>506.73926001</v>
      </c>
      <c r="L13" s="20" t="n">
        <v>2.38800294</v>
      </c>
      <c r="M13" s="18" t="s">
        <v>404</v>
      </c>
      <c r="N13" s="20" t="s">
        <v>404</v>
      </c>
      <c r="O13" s="18" t="s">
        <v>404</v>
      </c>
      <c r="P13" s="20" t="s">
        <v>404</v>
      </c>
      <c r="Q13" s="18" t="s">
        <v>404</v>
      </c>
      <c r="R13" s="20" t="s">
        <v>404</v>
      </c>
      <c r="S13" s="18" t="n">
        <v>544.47485563</v>
      </c>
      <c r="T13" s="20" t="n">
        <v>22.30432477</v>
      </c>
    </row>
    <row r="14" spans="1:20">
      <c r="A14" s="15" t="s">
        <v>411</v>
      </c>
      <c r="B14" s="17" t="n">
        <v>5587</v>
      </c>
      <c r="C14" s="18">
        <f>(0.0/B14*100)</f>
        <v/>
      </c>
      <c r="D14" s="19" t="n">
        <v>5587</v>
      </c>
      <c r="E14" s="18" t="s">
        <v>404</v>
      </c>
      <c r="F14" s="20" t="s">
        <v>404</v>
      </c>
      <c r="G14" s="18" t="n">
        <v>515.68642031</v>
      </c>
      <c r="H14" s="20" t="n">
        <v>21.09768152</v>
      </c>
      <c r="I14" s="18" t="n">
        <v>557.82814761</v>
      </c>
      <c r="J14" s="20" t="n">
        <v>9.615973220000001</v>
      </c>
      <c r="K14" s="18" t="n">
        <v>519.24522589</v>
      </c>
      <c r="L14" s="20" t="n">
        <v>2.07951837</v>
      </c>
      <c r="M14" s="18" t="s">
        <v>404</v>
      </c>
      <c r="N14" s="20" t="s">
        <v>404</v>
      </c>
      <c r="O14" s="18" t="s">
        <v>404</v>
      </c>
      <c r="P14" s="20" t="s">
        <v>404</v>
      </c>
      <c r="Q14" s="18" t="s">
        <v>404</v>
      </c>
      <c r="R14" s="20" t="s">
        <v>404</v>
      </c>
      <c r="S14" s="18" t="n">
        <v>497.11854032</v>
      </c>
      <c r="T14" s="20" t="n">
        <v>9.652322910000001</v>
      </c>
    </row>
    <row r="15" spans="1:20">
      <c r="A15" s="15" t="s">
        <v>412</v>
      </c>
      <c r="B15" s="17" t="n">
        <v>5882</v>
      </c>
      <c r="C15" s="18">
        <f>(0.0/B15*100)</f>
        <v/>
      </c>
      <c r="D15" s="19" t="n">
        <v>5882</v>
      </c>
      <c r="E15" s="18" t="n">
        <v>552.17589897</v>
      </c>
      <c r="F15" s="20" t="n">
        <v>10.67616207</v>
      </c>
      <c r="G15" s="18" t="n">
        <v>541.8445139200001</v>
      </c>
      <c r="H15" s="20" t="n">
        <v>14.20930826</v>
      </c>
      <c r="I15" s="18" t="s">
        <v>404</v>
      </c>
      <c r="J15" s="20" t="s">
        <v>404</v>
      </c>
      <c r="K15" s="18" t="n">
        <v>509.63539079</v>
      </c>
      <c r="L15" s="20" t="n">
        <v>2.40007122</v>
      </c>
      <c r="M15" s="18" t="s">
        <v>404</v>
      </c>
      <c r="N15" s="20" t="s">
        <v>404</v>
      </c>
      <c r="O15" s="18" t="s">
        <v>404</v>
      </c>
      <c r="P15" s="20" t="s">
        <v>404</v>
      </c>
      <c r="Q15" s="18" t="s">
        <v>404</v>
      </c>
      <c r="R15" s="20" t="s">
        <v>404</v>
      </c>
      <c r="S15" s="18" t="s">
        <v>404</v>
      </c>
      <c r="T15" s="20" t="s">
        <v>404</v>
      </c>
    </row>
    <row r="16" spans="1:20">
      <c r="A16" s="15" t="s">
        <v>413</v>
      </c>
      <c r="B16" s="17" t="n">
        <v>6108</v>
      </c>
      <c r="C16" s="18">
        <f>(440.0/B16*100)</f>
        <v/>
      </c>
      <c r="D16" s="19" t="n">
        <v>5668</v>
      </c>
      <c r="E16" s="18" t="n">
        <v>537.23320596</v>
      </c>
      <c r="F16" s="20" t="n">
        <v>10.78222877</v>
      </c>
      <c r="G16" s="18" t="n">
        <v>496.71996951</v>
      </c>
      <c r="H16" s="20" t="n">
        <v>13.20129563</v>
      </c>
      <c r="I16" s="18" t="s">
        <v>404</v>
      </c>
      <c r="J16" s="20" t="s">
        <v>404</v>
      </c>
      <c r="K16" s="18" t="n">
        <v>488.71599793</v>
      </c>
      <c r="L16" s="20" t="n">
        <v>2.72485956</v>
      </c>
      <c r="M16" s="18" t="s">
        <v>404</v>
      </c>
      <c r="N16" s="20" t="s">
        <v>404</v>
      </c>
      <c r="O16" s="18" t="s">
        <v>404</v>
      </c>
      <c r="P16" s="20" t="s">
        <v>404</v>
      </c>
      <c r="Q16" s="18" t="s">
        <v>404</v>
      </c>
      <c r="R16" s="20" t="s">
        <v>404</v>
      </c>
      <c r="S16" s="18" t="s">
        <v>404</v>
      </c>
      <c r="T16" s="20" t="s">
        <v>404</v>
      </c>
    </row>
    <row r="17" spans="1:20">
      <c r="A17" s="15" t="s">
        <v>414</v>
      </c>
      <c r="B17" s="17" t="n">
        <v>6504</v>
      </c>
      <c r="C17" s="18">
        <f>(1325.0/B17*100)</f>
        <v/>
      </c>
      <c r="D17" s="19" t="n">
        <v>5179</v>
      </c>
      <c r="E17" s="18" t="n">
        <v>559.99614029</v>
      </c>
      <c r="F17" s="20" t="n">
        <v>9.091428499999999</v>
      </c>
      <c r="G17" s="18" t="n">
        <v>503.28719192</v>
      </c>
      <c r="H17" s="20" t="n">
        <v>6.74427993</v>
      </c>
      <c r="I17" s="18" t="s">
        <v>404</v>
      </c>
      <c r="J17" s="20" t="s">
        <v>404</v>
      </c>
      <c r="K17" s="18" t="n">
        <v>503.37108473</v>
      </c>
      <c r="L17" s="20" t="n">
        <v>3.63398931</v>
      </c>
      <c r="M17" s="18" t="s">
        <v>404</v>
      </c>
      <c r="N17" s="20" t="s">
        <v>404</v>
      </c>
      <c r="O17" s="18" t="s">
        <v>404</v>
      </c>
      <c r="P17" s="20" t="s">
        <v>404</v>
      </c>
      <c r="Q17" s="18" t="s">
        <v>404</v>
      </c>
      <c r="R17" s="20" t="s">
        <v>404</v>
      </c>
      <c r="S17" s="18" t="s">
        <v>404</v>
      </c>
      <c r="T17" s="20" t="s">
        <v>404</v>
      </c>
    </row>
    <row r="18" spans="1:20">
      <c r="A18" s="15" t="s">
        <v>415</v>
      </c>
      <c r="B18" s="17" t="n">
        <v>5532</v>
      </c>
      <c r="C18" s="18">
        <f>(0.0/B18*100)</f>
        <v/>
      </c>
      <c r="D18" s="19" t="n">
        <v>5532</v>
      </c>
      <c r="E18" s="18" t="n">
        <v>501.90313639</v>
      </c>
      <c r="F18" s="20" t="n">
        <v>9.61510226</v>
      </c>
      <c r="G18" s="18" t="n">
        <v>539.50122845</v>
      </c>
      <c r="H18" s="20" t="n">
        <v>11.28313381</v>
      </c>
      <c r="I18" s="18" t="n">
        <v>503.11085737</v>
      </c>
      <c r="J18" s="20" t="n">
        <v>13.24126775</v>
      </c>
      <c r="K18" s="18" t="n">
        <v>450.48136757</v>
      </c>
      <c r="L18" s="20" t="n">
        <v>3.89068799</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n">
        <v>495.11307238</v>
      </c>
      <c r="F19" s="20" t="n">
        <v>9.20683303</v>
      </c>
      <c r="G19" s="18" t="n">
        <v>495.36743135</v>
      </c>
      <c r="H19" s="20" t="n">
        <v>16.32130228</v>
      </c>
      <c r="I19" s="18" t="s">
        <v>404</v>
      </c>
      <c r="J19" s="20" t="s">
        <v>404</v>
      </c>
      <c r="K19" s="18" t="n">
        <v>473.25419263</v>
      </c>
      <c r="L19" s="20" t="n">
        <v>3.34162708</v>
      </c>
      <c r="M19" s="18" t="s">
        <v>404</v>
      </c>
      <c r="N19" s="20" t="s">
        <v>404</v>
      </c>
      <c r="O19" s="18" t="s">
        <v>404</v>
      </c>
      <c r="P19" s="20" t="s">
        <v>404</v>
      </c>
      <c r="Q19" s="18" t="s">
        <v>404</v>
      </c>
      <c r="R19" s="20" t="s">
        <v>404</v>
      </c>
      <c r="S19" s="18" t="s">
        <v>404</v>
      </c>
      <c r="T19" s="20" t="s">
        <v>404</v>
      </c>
    </row>
    <row r="20" spans="1:20">
      <c r="A20" s="15" t="s">
        <v>417</v>
      </c>
      <c r="B20" s="17" t="n">
        <v>3371</v>
      </c>
      <c r="C20" s="18">
        <f>(24.0/B20*100)</f>
        <v/>
      </c>
      <c r="D20" s="19" t="n">
        <v>3347</v>
      </c>
      <c r="E20" s="18" t="n">
        <v>461.97325</v>
      </c>
      <c r="F20" s="20" t="n">
        <v>61.90114874</v>
      </c>
      <c r="G20" s="18" t="n">
        <v>503.32121875</v>
      </c>
      <c r="H20" s="20" t="n">
        <v>22.6901573</v>
      </c>
      <c r="I20" s="18" t="s">
        <v>404</v>
      </c>
      <c r="J20" s="20" t="s">
        <v>404</v>
      </c>
      <c r="K20" s="18" t="n">
        <v>487.87323775</v>
      </c>
      <c r="L20" s="20" t="n">
        <v>1.98442077</v>
      </c>
      <c r="M20" s="18" t="s">
        <v>404</v>
      </c>
      <c r="N20" s="20" t="s">
        <v>404</v>
      </c>
      <c r="O20" s="18" t="s">
        <v>404</v>
      </c>
      <c r="P20" s="20" t="s">
        <v>404</v>
      </c>
      <c r="Q20" s="18" t="s">
        <v>404</v>
      </c>
      <c r="R20" s="20" t="s">
        <v>404</v>
      </c>
      <c r="S20" s="18" t="s">
        <v>404</v>
      </c>
      <c r="T20" s="20" t="s">
        <v>404</v>
      </c>
    </row>
    <row r="21" spans="1:20">
      <c r="A21" s="15" t="s">
        <v>418</v>
      </c>
      <c r="B21" s="17" t="n">
        <v>5741</v>
      </c>
      <c r="C21" s="18">
        <f>(0.0/B21*100)</f>
        <v/>
      </c>
      <c r="D21" s="19" t="n">
        <v>5741</v>
      </c>
      <c r="E21" s="18" t="n">
        <v>499.46594876</v>
      </c>
      <c r="F21" s="20" t="n">
        <v>13.20763413</v>
      </c>
      <c r="G21" s="18" t="n">
        <v>490.23832593</v>
      </c>
      <c r="H21" s="20" t="n">
        <v>3.56309975</v>
      </c>
      <c r="I21" s="18" t="s">
        <v>404</v>
      </c>
      <c r="J21" s="20" t="s">
        <v>404</v>
      </c>
      <c r="K21" s="18" t="n">
        <v>507.68056031</v>
      </c>
      <c r="L21" s="20" t="n">
        <v>9.91586506</v>
      </c>
      <c r="M21" s="18" t="s">
        <v>404</v>
      </c>
      <c r="N21" s="20" t="s">
        <v>404</v>
      </c>
      <c r="O21" s="18" t="s">
        <v>404</v>
      </c>
      <c r="P21" s="20" t="s">
        <v>404</v>
      </c>
      <c r="Q21" s="18" t="s">
        <v>404</v>
      </c>
      <c r="R21" s="20" t="s">
        <v>404</v>
      </c>
      <c r="S21" s="18" t="n">
        <v>514.02120829</v>
      </c>
      <c r="T21" s="20" t="n">
        <v>2.60082388</v>
      </c>
    </row>
    <row r="22" spans="1:20">
      <c r="A22" s="15" t="s">
        <v>419</v>
      </c>
      <c r="B22" s="17" t="n">
        <v>6598</v>
      </c>
      <c r="C22" s="18">
        <f>(0.0/B22*100)</f>
        <v/>
      </c>
      <c r="D22" s="19" t="n">
        <v>6598</v>
      </c>
      <c r="E22" s="18" t="s">
        <v>404</v>
      </c>
      <c r="F22" s="20" t="s">
        <v>404</v>
      </c>
      <c r="G22" s="18" t="s">
        <v>404</v>
      </c>
      <c r="H22" s="20" t="s">
        <v>404</v>
      </c>
      <c r="I22" s="18" t="s">
        <v>404</v>
      </c>
      <c r="J22" s="20" t="s">
        <v>404</v>
      </c>
      <c r="K22" s="18" t="s">
        <v>404</v>
      </c>
      <c r="L22" s="20" t="s">
        <v>404</v>
      </c>
      <c r="M22" s="18" t="s">
        <v>404</v>
      </c>
      <c r="N22" s="20" t="s">
        <v>404</v>
      </c>
      <c r="O22" s="18" t="s">
        <v>404</v>
      </c>
      <c r="P22" s="20" t="s">
        <v>404</v>
      </c>
      <c r="Q22" s="18" t="n">
        <v>469.66945416</v>
      </c>
      <c r="R22" s="20" t="n">
        <v>3.62920111</v>
      </c>
      <c r="S22" s="18" t="s">
        <v>404</v>
      </c>
      <c r="T22" s="20" t="s">
        <v>404</v>
      </c>
    </row>
    <row r="23" spans="1:20">
      <c r="A23" s="15" t="s">
        <v>420</v>
      </c>
      <c r="B23" s="17" t="n">
        <v>11583</v>
      </c>
      <c r="C23" s="18">
        <f>(3159.0/B23*100)</f>
        <v/>
      </c>
      <c r="D23" s="19" t="n">
        <v>8424</v>
      </c>
      <c r="E23" s="18" t="n">
        <v>525.67008044</v>
      </c>
      <c r="F23" s="20" t="n">
        <v>20.96038367</v>
      </c>
      <c r="G23" s="18" t="n">
        <v>453.26655465</v>
      </c>
      <c r="H23" s="20" t="n">
        <v>25.56436996</v>
      </c>
      <c r="I23" s="18" t="n">
        <v>481.57717908</v>
      </c>
      <c r="J23" s="20" t="n">
        <v>17.89013553</v>
      </c>
      <c r="K23" s="18" t="n">
        <v>492.98809209</v>
      </c>
      <c r="L23" s="20" t="n">
        <v>3.47888022</v>
      </c>
      <c r="M23" s="18" t="s">
        <v>404</v>
      </c>
      <c r="N23" s="20" t="s">
        <v>404</v>
      </c>
      <c r="O23" s="18" t="s">
        <v>404</v>
      </c>
      <c r="P23" s="20" t="s">
        <v>404</v>
      </c>
      <c r="Q23" s="18" t="s">
        <v>404</v>
      </c>
      <c r="R23" s="20" t="s">
        <v>404</v>
      </c>
      <c r="S23" s="18" t="n">
        <v>409.833125</v>
      </c>
      <c r="T23" s="20" t="n">
        <v>17.04165038</v>
      </c>
    </row>
    <row r="24" spans="1:20">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s">
        <v>404</v>
      </c>
      <c r="N24" s="20" t="s">
        <v>404</v>
      </c>
      <c r="O24" s="18" t="n">
        <v>532.4398722</v>
      </c>
      <c r="P24" s="20" t="n">
        <v>3.00001481</v>
      </c>
      <c r="Q24" s="18" t="s">
        <v>404</v>
      </c>
      <c r="R24" s="20" t="s">
        <v>404</v>
      </c>
      <c r="S24" s="18" t="s">
        <v>404</v>
      </c>
      <c r="T24" s="20" t="s">
        <v>404</v>
      </c>
    </row>
    <row r="25" spans="1:20">
      <c r="A25" s="15" t="s">
        <v>422</v>
      </c>
      <c r="B25" s="17" t="n">
        <v>5581</v>
      </c>
      <c r="C25" s="18">
        <f>(0.0/B25*100)</f>
        <v/>
      </c>
      <c r="D25" s="19" t="n">
        <v>5581</v>
      </c>
      <c r="E25" s="18" t="n">
        <v>561.342079</v>
      </c>
      <c r="F25" s="20" t="n">
        <v>13.51774733</v>
      </c>
      <c r="G25" s="18" t="n">
        <v>529.3749880300001</v>
      </c>
      <c r="H25" s="20" t="n">
        <v>8.195369120000001</v>
      </c>
      <c r="I25" s="18" t="n">
        <v>568.72093193</v>
      </c>
      <c r="J25" s="20" t="n">
        <v>46.66323905</v>
      </c>
      <c r="K25" s="18" t="n">
        <v>518.17265193</v>
      </c>
      <c r="L25" s="20" t="n">
        <v>4.40492235</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493.04414016</v>
      </c>
      <c r="F26" s="20" t="n">
        <v>7.99871751</v>
      </c>
      <c r="G26" s="18" t="s">
        <v>404</v>
      </c>
      <c r="H26" s="20" t="s">
        <v>404</v>
      </c>
      <c r="I26" s="18" t="n">
        <v>492.03076482</v>
      </c>
      <c r="J26" s="20" t="n">
        <v>33.60740696</v>
      </c>
      <c r="K26" s="18" t="n">
        <v>482.29829601</v>
      </c>
      <c r="L26" s="20" t="n">
        <v>1.87895174</v>
      </c>
      <c r="M26" s="18" t="s">
        <v>404</v>
      </c>
      <c r="N26" s="20" t="s">
        <v>404</v>
      </c>
      <c r="O26" s="18" t="s">
        <v>404</v>
      </c>
      <c r="P26" s="20" t="s">
        <v>404</v>
      </c>
      <c r="Q26" s="18" t="s">
        <v>404</v>
      </c>
      <c r="R26" s="20" t="s">
        <v>404</v>
      </c>
      <c r="S26" s="18" t="s">
        <v>404</v>
      </c>
      <c r="T26" s="20" t="s">
        <v>404</v>
      </c>
    </row>
    <row r="27" spans="1:20">
      <c r="A27" s="15" t="s">
        <v>424</v>
      </c>
      <c r="B27" s="17" t="n">
        <v>5299</v>
      </c>
      <c r="C27" s="18">
        <f>(0.0/B27*100)</f>
        <v/>
      </c>
      <c r="D27" s="19" t="n">
        <v>5299</v>
      </c>
      <c r="E27" s="18" t="n">
        <v>442.4513879</v>
      </c>
      <c r="F27" s="20" t="n">
        <v>4.10330927</v>
      </c>
      <c r="G27" s="18" t="n">
        <v>533.4188871600001</v>
      </c>
      <c r="H27" s="20" t="n">
        <v>6.16457081</v>
      </c>
      <c r="I27" s="18" t="s">
        <v>404</v>
      </c>
      <c r="J27" s="20" t="s">
        <v>404</v>
      </c>
      <c r="K27" s="18" t="n">
        <v>486.51629516</v>
      </c>
      <c r="L27" s="20" t="n">
        <v>1.35520366</v>
      </c>
      <c r="M27" s="18" t="s">
        <v>404</v>
      </c>
      <c r="N27" s="20" t="s">
        <v>404</v>
      </c>
      <c r="O27" s="18" t="s">
        <v>404</v>
      </c>
      <c r="P27" s="20" t="s">
        <v>404</v>
      </c>
      <c r="Q27" s="18" t="s">
        <v>404</v>
      </c>
      <c r="R27" s="20" t="s">
        <v>404</v>
      </c>
      <c r="S27" s="18" t="s">
        <v>404</v>
      </c>
      <c r="T27" s="20" t="s">
        <v>404</v>
      </c>
    </row>
    <row r="28" spans="1:20">
      <c r="A28" s="15" t="s">
        <v>425</v>
      </c>
      <c r="B28" s="17" t="n">
        <v>7568</v>
      </c>
      <c r="C28" s="18">
        <f>(0.0/B28*100)</f>
        <v/>
      </c>
      <c r="D28" s="19" t="n">
        <v>7568</v>
      </c>
      <c r="E28" s="18" t="n">
        <v>447.82619244</v>
      </c>
      <c r="F28" s="20" t="n">
        <v>10.38851113</v>
      </c>
      <c r="G28" s="18" t="n">
        <v>425.15052984</v>
      </c>
      <c r="H28" s="20" t="n">
        <v>13.38441957</v>
      </c>
      <c r="I28" s="18" t="n">
        <v>420.30154781</v>
      </c>
      <c r="J28" s="20" t="n">
        <v>22.22775029</v>
      </c>
      <c r="K28" s="18" t="n">
        <v>405.23216231</v>
      </c>
      <c r="L28" s="20" t="n">
        <v>2.23614388</v>
      </c>
      <c r="M28" s="18" t="s">
        <v>404</v>
      </c>
      <c r="N28" s="20" t="s">
        <v>404</v>
      </c>
      <c r="O28" s="18" t="s">
        <v>404</v>
      </c>
      <c r="P28" s="20" t="s">
        <v>404</v>
      </c>
      <c r="Q28" s="18" t="s">
        <v>404</v>
      </c>
      <c r="R28" s="20" t="s">
        <v>404</v>
      </c>
      <c r="S28" s="18" t="n">
        <v>393.06582469</v>
      </c>
      <c r="T28" s="20" t="n">
        <v>12.06480301</v>
      </c>
    </row>
    <row r="29" spans="1:20">
      <c r="A29" s="15" t="s">
        <v>426</v>
      </c>
      <c r="B29" s="17" t="n">
        <v>5385</v>
      </c>
      <c r="C29" s="18">
        <f>(1123.0/B29*100)</f>
        <v/>
      </c>
      <c r="D29" s="19" t="n">
        <v>4262</v>
      </c>
      <c r="E29" s="18" t="n">
        <v>505.30784655</v>
      </c>
      <c r="F29" s="20" t="n">
        <v>16.44492968</v>
      </c>
      <c r="G29" s="18" t="n">
        <v>514.72931584</v>
      </c>
      <c r="H29" s="20" t="n">
        <v>6.12389566</v>
      </c>
      <c r="I29" s="18" t="n">
        <v>458.50354257</v>
      </c>
      <c r="J29" s="20" t="n">
        <v>20.0731658</v>
      </c>
      <c r="K29" s="18" t="n">
        <v>511.28002018</v>
      </c>
      <c r="L29" s="20" t="n">
        <v>6.98058333</v>
      </c>
      <c r="M29" s="18" t="s">
        <v>404</v>
      </c>
      <c r="N29" s="20" t="s">
        <v>404</v>
      </c>
      <c r="O29" s="18" t="s">
        <v>404</v>
      </c>
      <c r="P29" s="20" t="s">
        <v>404</v>
      </c>
      <c r="Q29" s="18" t="s">
        <v>404</v>
      </c>
      <c r="R29" s="20" t="s">
        <v>404</v>
      </c>
      <c r="S29" s="18" t="s">
        <v>404</v>
      </c>
      <c r="T29" s="20" t="s">
        <v>404</v>
      </c>
    </row>
    <row r="30" spans="1:20">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s">
        <v>404</v>
      </c>
      <c r="N30" s="20" t="s">
        <v>404</v>
      </c>
      <c r="O30" s="18" t="s">
        <v>404</v>
      </c>
      <c r="P30" s="20" t="s">
        <v>404</v>
      </c>
      <c r="Q30" s="18" t="n">
        <v>495.22325646</v>
      </c>
      <c r="R30" s="20" t="n">
        <v>2.26537897</v>
      </c>
      <c r="S30" s="18" t="s">
        <v>404</v>
      </c>
      <c r="T30" s="20" t="s">
        <v>404</v>
      </c>
    </row>
    <row r="31" spans="1:20">
      <c r="A31" s="15" t="s">
        <v>428</v>
      </c>
      <c r="B31" s="17" t="n">
        <v>5456</v>
      </c>
      <c r="C31" s="18">
        <f>(502.0/B31*100)</f>
        <v/>
      </c>
      <c r="D31" s="19" t="n">
        <v>4954</v>
      </c>
      <c r="E31" s="18" t="n">
        <v>508.18206354</v>
      </c>
      <c r="F31" s="20" t="n">
        <v>24.62666042</v>
      </c>
      <c r="G31" s="18" t="n">
        <v>487.13550022</v>
      </c>
      <c r="H31" s="20" t="n">
        <v>21.28963675</v>
      </c>
      <c r="I31" s="18" t="s">
        <v>404</v>
      </c>
      <c r="J31" s="20" t="s">
        <v>404</v>
      </c>
      <c r="K31" s="18" t="n">
        <v>501.91752161</v>
      </c>
      <c r="L31" s="20" t="n">
        <v>2.24678468</v>
      </c>
      <c r="M31" s="18" t="s">
        <v>404</v>
      </c>
      <c r="N31" s="20" t="s">
        <v>404</v>
      </c>
      <c r="O31" s="18" t="s">
        <v>404</v>
      </c>
      <c r="P31" s="20" t="s">
        <v>404</v>
      </c>
      <c r="Q31" s="18" t="s">
        <v>404</v>
      </c>
      <c r="R31" s="20" t="s">
        <v>404</v>
      </c>
      <c r="S31" s="18" t="s">
        <v>404</v>
      </c>
      <c r="T31" s="20" t="s">
        <v>404</v>
      </c>
    </row>
    <row r="32" spans="1:20">
      <c r="A32" s="15" t="s">
        <v>429</v>
      </c>
      <c r="B32" s="17" t="n">
        <v>4478</v>
      </c>
      <c r="C32" s="18">
        <f>(0.0/B32*100)</f>
        <v/>
      </c>
      <c r="D32" s="19" t="n">
        <v>4478</v>
      </c>
      <c r="E32" s="18" t="n">
        <v>591.7097773</v>
      </c>
      <c r="F32" s="20" t="n">
        <v>11.90893547</v>
      </c>
      <c r="G32" s="18" t="n">
        <v>538.92714802</v>
      </c>
      <c r="H32" s="20" t="n">
        <v>20.29248709</v>
      </c>
      <c r="I32" s="18" t="s">
        <v>404</v>
      </c>
      <c r="J32" s="20" t="s">
        <v>404</v>
      </c>
      <c r="K32" s="18" t="n">
        <v>502.54549063</v>
      </c>
      <c r="L32" s="20" t="n">
        <v>2.37081237</v>
      </c>
      <c r="M32" s="18" t="s">
        <v>404</v>
      </c>
      <c r="N32" s="20" t="s">
        <v>404</v>
      </c>
      <c r="O32" s="18" t="s">
        <v>404</v>
      </c>
      <c r="P32" s="20" t="s">
        <v>404</v>
      </c>
      <c r="Q32" s="18" t="s">
        <v>404</v>
      </c>
      <c r="R32" s="20" t="s">
        <v>404</v>
      </c>
      <c r="S32" s="18" t="s">
        <v>404</v>
      </c>
      <c r="T32" s="20" t="s">
        <v>404</v>
      </c>
    </row>
    <row r="33" spans="1:20">
      <c r="A33" s="15" t="s">
        <v>430</v>
      </c>
      <c r="B33" s="17" t="n">
        <v>7325</v>
      </c>
      <c r="C33" s="18">
        <f>(29.0/B33*100)</f>
        <v/>
      </c>
      <c r="D33" s="19" t="n">
        <v>7296</v>
      </c>
      <c r="E33" s="18" t="n">
        <v>552.76368998</v>
      </c>
      <c r="F33" s="20" t="n">
        <v>18.20935715</v>
      </c>
      <c r="G33" s="18" t="n">
        <v>482.89473873</v>
      </c>
      <c r="H33" s="20" t="n">
        <v>17.07643749</v>
      </c>
      <c r="I33" s="18" t="n">
        <v>539.5733578000001</v>
      </c>
      <c r="J33" s="20" t="n">
        <v>20.86268705</v>
      </c>
      <c r="K33" s="18" t="n">
        <v>488.1461435</v>
      </c>
      <c r="L33" s="20" t="n">
        <v>2.62743028</v>
      </c>
      <c r="M33" s="18" t="s">
        <v>404</v>
      </c>
      <c r="N33" s="20" t="s">
        <v>404</v>
      </c>
      <c r="O33" s="18" t="s">
        <v>404</v>
      </c>
      <c r="P33" s="20" t="s">
        <v>404</v>
      </c>
      <c r="Q33" s="18" t="s">
        <v>404</v>
      </c>
      <c r="R33" s="20" t="s">
        <v>404</v>
      </c>
      <c r="S33" s="18" t="s">
        <v>404</v>
      </c>
      <c r="T33" s="20" t="s">
        <v>404</v>
      </c>
    </row>
    <row r="34" spans="1:20">
      <c r="A34" s="15" t="s">
        <v>431</v>
      </c>
      <c r="B34" s="17" t="n">
        <v>6350</v>
      </c>
      <c r="C34" s="18">
        <f>(0.0/B34*100)</f>
        <v/>
      </c>
      <c r="D34" s="19" t="n">
        <v>6350</v>
      </c>
      <c r="E34" s="18" t="n">
        <v>509.51159979</v>
      </c>
      <c r="F34" s="20" t="n">
        <v>12.59657029</v>
      </c>
      <c r="G34" s="18" t="n">
        <v>450.02847591</v>
      </c>
      <c r="H34" s="20" t="n">
        <v>20.59261871</v>
      </c>
      <c r="I34" s="18" t="n">
        <v>391.3920218</v>
      </c>
      <c r="J34" s="20" t="n">
        <v>8.852658760000001</v>
      </c>
      <c r="K34" s="18" t="n">
        <v>473.0426746</v>
      </c>
      <c r="L34" s="20" t="n">
        <v>3.43550889</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566.02271765</v>
      </c>
      <c r="F35" s="20" t="n">
        <v>12.45680436</v>
      </c>
      <c r="G35" s="18" t="n">
        <v>536.65913925</v>
      </c>
      <c r="H35" s="20" t="n">
        <v>16.6199473</v>
      </c>
      <c r="I35" s="18" t="n">
        <v>507.52006927</v>
      </c>
      <c r="J35" s="20" t="n">
        <v>15.37155705</v>
      </c>
      <c r="K35" s="18" t="n">
        <v>510.67724026</v>
      </c>
      <c r="L35" s="20" t="n">
        <v>1.28554551</v>
      </c>
      <c r="M35" s="18" t="s">
        <v>404</v>
      </c>
      <c r="N35" s="20" t="s">
        <v>404</v>
      </c>
      <c r="O35" s="18" t="s">
        <v>404</v>
      </c>
      <c r="P35" s="20" t="s">
        <v>404</v>
      </c>
      <c r="Q35" s="18" t="s">
        <v>404</v>
      </c>
      <c r="R35" s="20" t="s">
        <v>404</v>
      </c>
      <c r="S35" s="18" t="s">
        <v>404</v>
      </c>
      <c r="T35" s="20" t="s">
        <v>404</v>
      </c>
    </row>
    <row r="36" spans="1:20">
      <c r="A36" s="15" t="s">
        <v>433</v>
      </c>
      <c r="B36" s="17" t="n">
        <v>6736</v>
      </c>
      <c r="C36" s="18">
        <f>(10.0/B36*100)</f>
        <v/>
      </c>
      <c r="D36" s="19" t="n">
        <v>6726</v>
      </c>
      <c r="E36" s="18" t="n">
        <v>502.64616719</v>
      </c>
      <c r="F36" s="20" t="n">
        <v>5.34652401</v>
      </c>
      <c r="G36" s="18" t="n">
        <v>511.26171205</v>
      </c>
      <c r="H36" s="20" t="n">
        <v>8.75028502</v>
      </c>
      <c r="I36" s="18" t="n">
        <v>515.0013392</v>
      </c>
      <c r="J36" s="20" t="n">
        <v>12.85558436</v>
      </c>
      <c r="K36" s="18" t="n">
        <v>476.52946911</v>
      </c>
      <c r="L36" s="20" t="n">
        <v>2.53759556</v>
      </c>
      <c r="M36" s="18" t="s">
        <v>404</v>
      </c>
      <c r="N36" s="20" t="s">
        <v>404</v>
      </c>
      <c r="O36" s="18" t="s">
        <v>404</v>
      </c>
      <c r="P36" s="20" t="s">
        <v>404</v>
      </c>
      <c r="Q36" s="18" t="s">
        <v>404</v>
      </c>
      <c r="R36" s="20" t="s">
        <v>404</v>
      </c>
      <c r="S36" s="18" t="s">
        <v>404</v>
      </c>
      <c r="T36" s="20" t="s">
        <v>404</v>
      </c>
    </row>
    <row r="37" spans="1:20">
      <c r="A37" s="15" t="s">
        <v>434</v>
      </c>
      <c r="B37" s="17" t="n">
        <v>5458</v>
      </c>
      <c r="C37" s="18">
        <f>(0.0/B37*100)</f>
        <v/>
      </c>
      <c r="D37" s="19" t="n">
        <v>5458</v>
      </c>
      <c r="E37" s="18" t="s">
        <v>404</v>
      </c>
      <c r="F37" s="20" t="s">
        <v>404</v>
      </c>
      <c r="G37" s="18" t="s">
        <v>404</v>
      </c>
      <c r="H37" s="20" t="s">
        <v>404</v>
      </c>
      <c r="I37" s="18" t="s">
        <v>404</v>
      </c>
      <c r="J37" s="20" t="s">
        <v>404</v>
      </c>
      <c r="K37" s="18" t="s">
        <v>404</v>
      </c>
      <c r="L37" s="20" t="s">
        <v>404</v>
      </c>
      <c r="M37" s="18" t="s">
        <v>404</v>
      </c>
      <c r="N37" s="20" t="s">
        <v>404</v>
      </c>
      <c r="O37" s="18" t="s">
        <v>404</v>
      </c>
      <c r="P37" s="20" t="s">
        <v>404</v>
      </c>
      <c r="Q37" s="18" t="n">
        <v>493.91812227</v>
      </c>
      <c r="R37" s="20" t="n">
        <v>3.1723403</v>
      </c>
      <c r="S37" s="18" t="s">
        <v>404</v>
      </c>
      <c r="T37" s="20" t="s">
        <v>404</v>
      </c>
    </row>
    <row r="38" spans="1:20">
      <c r="A38" s="15" t="s">
        <v>435</v>
      </c>
      <c r="B38" s="17" t="n">
        <v>5860</v>
      </c>
      <c r="C38" s="18">
        <f>(268.0/B38*100)</f>
        <v/>
      </c>
      <c r="D38" s="19" t="n">
        <v>5592</v>
      </c>
      <c r="E38" s="18" t="n">
        <v>573.65133736</v>
      </c>
      <c r="F38" s="20" t="n">
        <v>11.78823864</v>
      </c>
      <c r="G38" s="18" t="n">
        <v>524.53241583</v>
      </c>
      <c r="H38" s="20" t="n">
        <v>14.30570119</v>
      </c>
      <c r="I38" s="18" t="n">
        <v>487.76219216</v>
      </c>
      <c r="J38" s="20" t="n">
        <v>20.31135346</v>
      </c>
      <c r="K38" s="18" t="n">
        <v>520.63969109</v>
      </c>
      <c r="L38" s="20" t="n">
        <v>3.20478706</v>
      </c>
      <c r="M38" s="18" t="s">
        <v>404</v>
      </c>
      <c r="N38" s="20" t="s">
        <v>404</v>
      </c>
      <c r="O38" s="18" t="s">
        <v>404</v>
      </c>
      <c r="P38" s="20" t="s">
        <v>404</v>
      </c>
      <c r="Q38" s="18" t="s">
        <v>404</v>
      </c>
      <c r="R38" s="20" t="s">
        <v>404</v>
      </c>
      <c r="S38" s="18" t="n">
        <v>461.69872</v>
      </c>
      <c r="T38" s="20" t="n">
        <v>16.96153108</v>
      </c>
    </row>
    <row r="39" spans="1:20">
      <c r="A39" s="15" t="s">
        <v>436</v>
      </c>
      <c r="B39" s="17" t="n">
        <v>5895</v>
      </c>
      <c r="C39" s="18">
        <f>(0.0/B39*100)</f>
        <v/>
      </c>
      <c r="D39" s="19" t="n">
        <v>5895</v>
      </c>
      <c r="E39" s="18" t="s">
        <v>404</v>
      </c>
      <c r="F39" s="20" t="s">
        <v>404</v>
      </c>
      <c r="G39" s="18" t="n">
        <v>520.27176432</v>
      </c>
      <c r="H39" s="20" t="n">
        <v>24.10772692</v>
      </c>
      <c r="I39" s="18" t="n">
        <v>419.19985433</v>
      </c>
      <c r="J39" s="20" t="n">
        <v>13.22278516</v>
      </c>
      <c r="K39" s="18" t="n">
        <v>419.85057996</v>
      </c>
      <c r="L39" s="20" t="n">
        <v>4.41755784</v>
      </c>
      <c r="M39" s="18" t="s">
        <v>404</v>
      </c>
      <c r="N39" s="20" t="s">
        <v>404</v>
      </c>
      <c r="O39" s="18" t="s">
        <v>404</v>
      </c>
      <c r="P39" s="20" t="s">
        <v>404</v>
      </c>
      <c r="Q39" s="18" t="s">
        <v>404</v>
      </c>
      <c r="R39" s="20" t="s">
        <v>404</v>
      </c>
      <c r="S39" s="18" t="s">
        <v>404</v>
      </c>
      <c r="T39" s="20" t="s">
        <v>404</v>
      </c>
    </row>
    <row r="40" spans="1:20">
      <c r="A40" s="15" t="s">
        <v>437</v>
      </c>
      <c r="B40" s="17" t="n">
        <v>14157</v>
      </c>
      <c r="C40" s="18">
        <f>(2728.0/B40*100)</f>
        <v/>
      </c>
      <c r="D40" s="19" t="n">
        <v>11429</v>
      </c>
      <c r="E40" s="18" t="n">
        <v>483.09805038</v>
      </c>
      <c r="F40" s="20" t="n">
        <v>12.74401104</v>
      </c>
      <c r="G40" s="18" t="n">
        <v>499.04589312</v>
      </c>
      <c r="H40" s="20" t="n">
        <v>6.43920895</v>
      </c>
      <c r="I40" s="18" t="n">
        <v>490.66030291</v>
      </c>
      <c r="J40" s="20" t="n">
        <v>15.89734272</v>
      </c>
      <c r="K40" s="18" t="n">
        <v>490.84905202</v>
      </c>
      <c r="L40" s="20" t="n">
        <v>4.03197089</v>
      </c>
      <c r="M40" s="18" t="s">
        <v>404</v>
      </c>
      <c r="N40" s="20" t="s">
        <v>404</v>
      </c>
      <c r="O40" s="18" t="s">
        <v>404</v>
      </c>
      <c r="P40" s="20" t="s">
        <v>404</v>
      </c>
      <c r="Q40" s="18" t="s">
        <v>404</v>
      </c>
      <c r="R40" s="20" t="s">
        <v>404</v>
      </c>
      <c r="S40" s="18" t="n">
        <v>486.08701967</v>
      </c>
      <c r="T40" s="20" t="n">
        <v>12.94269491</v>
      </c>
    </row>
    <row r="41" spans="1:20">
      <c r="A41" s="15" t="s">
        <v>438</v>
      </c>
      <c r="B41" s="17" t="n">
        <v>5712</v>
      </c>
      <c r="C41" s="18">
        <f>(99.0/B41*100)</f>
        <v/>
      </c>
      <c r="D41" s="19" t="n">
        <v>5613</v>
      </c>
      <c r="E41" s="18" t="n">
        <v>495.77658181</v>
      </c>
      <c r="F41" s="20" t="n">
        <v>9.14833632</v>
      </c>
      <c r="G41" s="18" t="n">
        <v>484.06616818</v>
      </c>
      <c r="H41" s="20" t="n">
        <v>12.35714972</v>
      </c>
      <c r="I41" s="18" t="s">
        <v>404</v>
      </c>
      <c r="J41" s="20" t="s">
        <v>404</v>
      </c>
      <c r="K41" s="18" t="n">
        <v>468.20148871</v>
      </c>
      <c r="L41" s="20" t="n">
        <v>3.31810596</v>
      </c>
      <c r="M41" s="18" t="s">
        <v>404</v>
      </c>
      <c r="N41" s="20" t="s">
        <v>404</v>
      </c>
      <c r="O41" s="18" t="s">
        <v>404</v>
      </c>
      <c r="P41" s="20" t="s">
        <v>404</v>
      </c>
      <c r="Q41" s="18" t="s">
        <v>404</v>
      </c>
      <c r="R41" s="20" t="s">
        <v>404</v>
      </c>
      <c r="S41" s="18" t="s">
        <v>404</v>
      </c>
      <c r="T41" s="20" t="s">
        <v>404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467.22686404</v>
      </c>
      <c r="F44" s="20" t="n">
        <v>18.42181241</v>
      </c>
      <c r="G44" s="18" t="n">
        <v>412.04749074</v>
      </c>
      <c r="H44" s="20" t="n">
        <v>4.65142577</v>
      </c>
      <c r="I44" s="18" t="n">
        <v>440.78675189</v>
      </c>
      <c r="J44" s="20" t="n">
        <v>19.73308997</v>
      </c>
      <c r="K44" s="18" t="s">
        <v>404</v>
      </c>
      <c r="L44" s="20" t="s">
        <v>404</v>
      </c>
      <c r="M44" s="18" t="s">
        <v>404</v>
      </c>
      <c r="N44" s="20" t="s">
        <v>404</v>
      </c>
      <c r="O44" s="18" t="s">
        <v>404</v>
      </c>
      <c r="P44" s="20" t="s">
        <v>404</v>
      </c>
      <c r="Q44" s="18" t="n">
        <v>361.09885528</v>
      </c>
      <c r="R44" s="20" t="n">
        <v>14.05531133</v>
      </c>
      <c r="S44" s="18" t="n">
        <v>409.98921994</v>
      </c>
      <c r="T44" s="20" t="n">
        <v>3.62166004</v>
      </c>
    </row>
    <row r="45" spans="1:20">
      <c r="A45" s="15" t="s">
        <v>442</v>
      </c>
      <c r="B45" s="17" t="n">
        <v>5519</v>
      </c>
      <c r="C45" s="18">
        <f>(0.0/B45*100)</f>
        <v/>
      </c>
      <c r="D45" s="19" t="n">
        <v>5519</v>
      </c>
      <c r="E45" s="18" t="s">
        <v>404</v>
      </c>
      <c r="F45" s="20" t="s">
        <v>404</v>
      </c>
      <c r="G45" s="18" t="n">
        <v>490.95936084</v>
      </c>
      <c r="H45" s="20" t="n">
        <v>7.38313607</v>
      </c>
      <c r="I45" s="18" t="s">
        <v>404</v>
      </c>
      <c r="J45" s="20" t="s">
        <v>404</v>
      </c>
      <c r="K45" s="18" t="s">
        <v>404</v>
      </c>
      <c r="L45" s="20" t="s">
        <v>404</v>
      </c>
      <c r="M45" s="18" t="s">
        <v>404</v>
      </c>
      <c r="N45" s="20" t="s">
        <v>404</v>
      </c>
      <c r="O45" s="18" t="s">
        <v>404</v>
      </c>
      <c r="P45" s="20" t="s">
        <v>404</v>
      </c>
      <c r="Q45" s="18" t="s">
        <v>404</v>
      </c>
      <c r="R45" s="20" t="s">
        <v>404</v>
      </c>
      <c r="S45" s="18" t="n">
        <v>358.85652903</v>
      </c>
      <c r="T45" s="20" t="n">
        <v>2.95106324</v>
      </c>
    </row>
    <row r="46" spans="1:20">
      <c r="A46" s="15" t="s">
        <v>443</v>
      </c>
      <c r="B46" s="17" t="n">
        <v>23141</v>
      </c>
      <c r="C46" s="18">
        <f>(4196.0/B46*100)</f>
        <v/>
      </c>
      <c r="D46" s="19" t="n">
        <v>18945</v>
      </c>
      <c r="E46" s="18" t="n">
        <v>469.57508599</v>
      </c>
      <c r="F46" s="20" t="n">
        <v>15.84179958</v>
      </c>
      <c r="G46" s="18" t="n">
        <v>434.84634141</v>
      </c>
      <c r="H46" s="20" t="n">
        <v>13.71273329</v>
      </c>
      <c r="I46" s="18" t="n">
        <v>465.4284731</v>
      </c>
      <c r="J46" s="20" t="n">
        <v>13.13995716</v>
      </c>
      <c r="K46" s="18" t="n">
        <v>366.49776881</v>
      </c>
      <c r="L46" s="20" t="n">
        <v>3.10173335</v>
      </c>
      <c r="M46" s="18" t="s">
        <v>404</v>
      </c>
      <c r="N46" s="20" t="s">
        <v>404</v>
      </c>
      <c r="O46" s="18" t="s">
        <v>404</v>
      </c>
      <c r="P46" s="20" t="s">
        <v>404</v>
      </c>
      <c r="Q46" s="18" t="s">
        <v>404</v>
      </c>
      <c r="R46" s="20" t="s">
        <v>404</v>
      </c>
      <c r="S46" s="18" t="n">
        <v>344.76229582</v>
      </c>
      <c r="T46" s="20" t="n">
        <v>22.00000175</v>
      </c>
    </row>
    <row r="47" spans="1:20">
      <c r="A47" s="15" t="s">
        <v>444</v>
      </c>
      <c r="B47" s="17" t="n">
        <v>5928</v>
      </c>
      <c r="C47" s="18">
        <f>(0.0/B47*100)</f>
        <v/>
      </c>
      <c r="D47" s="19" t="n">
        <v>5928</v>
      </c>
      <c r="E47" s="18" t="s">
        <v>404</v>
      </c>
      <c r="F47" s="20" t="s">
        <v>404</v>
      </c>
      <c r="G47" s="18" t="n">
        <v>451.80455297</v>
      </c>
      <c r="H47" s="20" t="n">
        <v>8.84587007</v>
      </c>
      <c r="I47" s="18" t="n">
        <v>487.51563369</v>
      </c>
      <c r="J47" s="20" t="n">
        <v>27.87553705</v>
      </c>
      <c r="K47" s="18" t="n">
        <v>440.86010886</v>
      </c>
      <c r="L47" s="20" t="n">
        <v>4.00889973</v>
      </c>
      <c r="M47" s="18" t="s">
        <v>404</v>
      </c>
      <c r="N47" s="20" t="s">
        <v>404</v>
      </c>
      <c r="O47" s="18" t="s">
        <v>404</v>
      </c>
      <c r="P47" s="20" t="s">
        <v>404</v>
      </c>
      <c r="Q47" s="18" t="s">
        <v>404</v>
      </c>
      <c r="R47" s="20" t="s">
        <v>404</v>
      </c>
      <c r="S47" s="18" t="s">
        <v>404</v>
      </c>
      <c r="T47" s="20" t="s">
        <v>404</v>
      </c>
    </row>
    <row r="48" spans="1:20">
      <c r="A48" s="15" t="s">
        <v>445</v>
      </c>
      <c r="B48" s="17" t="n">
        <v>9841</v>
      </c>
      <c r="C48" s="18">
        <f>(40.0/B48*100)</f>
        <v/>
      </c>
      <c r="D48" s="19" t="n">
        <v>9801</v>
      </c>
      <c r="E48" s="18" t="s">
        <v>404</v>
      </c>
      <c r="F48" s="20" t="s">
        <v>404</v>
      </c>
      <c r="G48" s="18" t="n">
        <v>539.47722843</v>
      </c>
      <c r="H48" s="20" t="n">
        <v>18.42444512</v>
      </c>
      <c r="I48" s="18" t="n">
        <v>508.79680314</v>
      </c>
      <c r="J48" s="20" t="n">
        <v>27.40751904</v>
      </c>
      <c r="K48" s="18" t="n">
        <v>531.0116958900001</v>
      </c>
      <c r="L48" s="20" t="n">
        <v>5.61362488</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447.37660178</v>
      </c>
      <c r="F49" s="20" t="n">
        <v>10.56486769</v>
      </c>
      <c r="G49" s="18" t="n">
        <v>401.63713921</v>
      </c>
      <c r="H49" s="20" t="n">
        <v>4.0584978</v>
      </c>
      <c r="I49" s="18" t="n">
        <v>450.95146773</v>
      </c>
      <c r="J49" s="20" t="n">
        <v>10.15144964</v>
      </c>
      <c r="K49" s="18" t="s">
        <v>404</v>
      </c>
      <c r="L49" s="20" t="s">
        <v>404</v>
      </c>
      <c r="M49" s="18" t="s">
        <v>404</v>
      </c>
      <c r="N49" s="20" t="s">
        <v>404</v>
      </c>
      <c r="O49" s="18" t="s">
        <v>404</v>
      </c>
      <c r="P49" s="20" t="s">
        <v>404</v>
      </c>
      <c r="Q49" s="18" t="s">
        <v>404</v>
      </c>
      <c r="R49" s="20" t="s">
        <v>404</v>
      </c>
      <c r="S49" s="18" t="n">
        <v>402.88325599</v>
      </c>
      <c r="T49" s="20" t="n">
        <v>6.9437374</v>
      </c>
    </row>
    <row r="50" spans="1:20">
      <c r="A50" s="15" t="s">
        <v>447</v>
      </c>
      <c r="B50" s="17" t="n">
        <v>11795</v>
      </c>
      <c r="C50" s="18">
        <f>(1031.0/B50*100)</f>
        <v/>
      </c>
      <c r="D50" s="19" t="n">
        <v>10764</v>
      </c>
      <c r="E50" s="18" t="n">
        <v>454.19562291</v>
      </c>
      <c r="F50" s="20" t="n">
        <v>17.52424453</v>
      </c>
      <c r="G50" s="18" t="n">
        <v>415.32172791</v>
      </c>
      <c r="H50" s="20" t="n">
        <v>12.46865025</v>
      </c>
      <c r="I50" s="18" t="n">
        <v>424.99466842</v>
      </c>
      <c r="J50" s="20" t="n">
        <v>11.26016372</v>
      </c>
      <c r="K50" s="18" t="n">
        <v>381.3184044</v>
      </c>
      <c r="L50" s="20" t="n">
        <v>2.7833742</v>
      </c>
      <c r="M50" s="18" t="s">
        <v>404</v>
      </c>
      <c r="N50" s="20" t="s">
        <v>404</v>
      </c>
      <c r="O50" s="18" t="s">
        <v>404</v>
      </c>
      <c r="P50" s="20" t="s">
        <v>404</v>
      </c>
      <c r="Q50" s="18" t="s">
        <v>404</v>
      </c>
      <c r="R50" s="20" t="s">
        <v>404</v>
      </c>
      <c r="S50" s="18" t="s">
        <v>404</v>
      </c>
      <c r="T50" s="20" t="s">
        <v>404</v>
      </c>
    </row>
    <row r="51" spans="1:20">
      <c r="A51" s="15" t="s">
        <v>448</v>
      </c>
      <c r="B51" s="17" t="n">
        <v>6866</v>
      </c>
      <c r="C51" s="18">
        <f>(0.0/B51*100)</f>
        <v/>
      </c>
      <c r="D51" s="19" t="n">
        <v>6866</v>
      </c>
      <c r="E51" s="18" t="n">
        <v>405.4879125</v>
      </c>
      <c r="F51" s="20" t="n">
        <v>12.99103909</v>
      </c>
      <c r="G51" s="18" t="n">
        <v>397.49863549</v>
      </c>
      <c r="H51" s="20" t="n">
        <v>15.01600983</v>
      </c>
      <c r="I51" s="18" t="n">
        <v>380.96775866</v>
      </c>
      <c r="J51" s="20" t="n">
        <v>9.563885369999999</v>
      </c>
      <c r="K51" s="18" t="n">
        <v>401.22465528</v>
      </c>
      <c r="L51" s="20" t="n">
        <v>2.40985245</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478.79756354</v>
      </c>
      <c r="F52" s="20" t="n">
        <v>16.6220238</v>
      </c>
      <c r="G52" s="18" t="n">
        <v>420.16253333</v>
      </c>
      <c r="H52" s="20" t="n">
        <v>17.96035804</v>
      </c>
      <c r="I52" s="18" t="s">
        <v>404</v>
      </c>
      <c r="J52" s="20" t="s">
        <v>404</v>
      </c>
      <c r="K52" s="18" t="n">
        <v>463.73527101</v>
      </c>
      <c r="L52" s="20" t="n">
        <v>2.9035187</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462.47157759</v>
      </c>
      <c r="F53" s="20" t="n">
        <v>14.58923802</v>
      </c>
      <c r="G53" s="18" t="n">
        <v>459.05546834</v>
      </c>
      <c r="H53" s="20" t="n">
        <v>6.89999486</v>
      </c>
      <c r="I53" s="18" t="n">
        <v>481.4222763</v>
      </c>
      <c r="J53" s="20" t="n">
        <v>4.09248467</v>
      </c>
      <c r="K53" s="18" t="n">
        <v>430.09119724</v>
      </c>
      <c r="L53" s="20" t="n">
        <v>1.80491198</v>
      </c>
      <c r="M53" s="18" t="s">
        <v>404</v>
      </c>
      <c r="N53" s="20" t="s">
        <v>404</v>
      </c>
      <c r="O53" s="18" t="s">
        <v>404</v>
      </c>
      <c r="P53" s="20" t="s">
        <v>404</v>
      </c>
      <c r="Q53" s="18" t="s">
        <v>404</v>
      </c>
      <c r="R53" s="20" t="s">
        <v>404</v>
      </c>
      <c r="S53" s="18" t="s">
        <v>404</v>
      </c>
      <c r="T53" s="20" t="s">
        <v>404</v>
      </c>
    </row>
    <row r="54" spans="1:20">
      <c r="A54" s="15" t="s">
        <v>451</v>
      </c>
      <c r="B54" s="17" t="n">
        <v>4740</v>
      </c>
      <c r="C54" s="18">
        <f>(199.0/B54*100)</f>
        <v/>
      </c>
      <c r="D54" s="19" t="n">
        <v>4541</v>
      </c>
      <c r="E54" s="18" t="n">
        <v>374.23838423</v>
      </c>
      <c r="F54" s="20" t="n">
        <v>10.72063464</v>
      </c>
      <c r="G54" s="18" t="n">
        <v>358.33589362</v>
      </c>
      <c r="H54" s="20" t="n">
        <v>8.384491479999999</v>
      </c>
      <c r="I54" s="18" t="n">
        <v>361.09058127</v>
      </c>
      <c r="J54" s="20" t="n">
        <v>10.12046438</v>
      </c>
      <c r="K54" s="18" t="n">
        <v>317.36687434</v>
      </c>
      <c r="L54" s="20" t="n">
        <v>2.9229287</v>
      </c>
      <c r="M54" s="18" t="s">
        <v>404</v>
      </c>
      <c r="N54" s="20" t="s">
        <v>404</v>
      </c>
      <c r="O54" s="18" t="s">
        <v>404</v>
      </c>
      <c r="P54" s="20" t="s">
        <v>404</v>
      </c>
      <c r="Q54" s="18" t="s">
        <v>404</v>
      </c>
      <c r="R54" s="20" t="s">
        <v>404</v>
      </c>
      <c r="S54" s="18" t="n">
        <v>312.71977775</v>
      </c>
      <c r="T54" s="20" t="n">
        <v>6.6582754</v>
      </c>
    </row>
    <row r="55" spans="1:20">
      <c r="A55" s="15" t="s">
        <v>452</v>
      </c>
      <c r="B55" s="17" t="n">
        <v>5316</v>
      </c>
      <c r="C55" s="18">
        <f>(43.0/B55*100)</f>
        <v/>
      </c>
      <c r="D55" s="19" t="n">
        <v>5273</v>
      </c>
      <c r="E55" s="18" t="n">
        <v>447.0731363</v>
      </c>
      <c r="F55" s="20" t="n">
        <v>15.65808276</v>
      </c>
      <c r="G55" s="18" t="n">
        <v>401.76389803</v>
      </c>
      <c r="H55" s="20" t="n">
        <v>4.7021698</v>
      </c>
      <c r="I55" s="18" t="n">
        <v>442.69893459</v>
      </c>
      <c r="J55" s="20" t="n">
        <v>13.59288981</v>
      </c>
      <c r="K55" s="18" t="s">
        <v>404</v>
      </c>
      <c r="L55" s="20" t="s">
        <v>404</v>
      </c>
      <c r="M55" s="18" t="s">
        <v>404</v>
      </c>
      <c r="N55" s="20" t="s">
        <v>404</v>
      </c>
      <c r="O55" s="18" t="s">
        <v>404</v>
      </c>
      <c r="P55" s="20" t="s">
        <v>404</v>
      </c>
      <c r="Q55" s="18" t="n">
        <v>397.8058196</v>
      </c>
      <c r="R55" s="20" t="n">
        <v>15.42793034</v>
      </c>
      <c r="S55" s="18" t="n">
        <v>399.51528146</v>
      </c>
      <c r="T55" s="20" t="n">
        <v>5.24346612</v>
      </c>
    </row>
    <row r="56" spans="1:20">
      <c r="A56" s="15" t="s">
        <v>453</v>
      </c>
      <c r="B56" s="17" t="n">
        <v>5359</v>
      </c>
      <c r="C56" s="18">
        <f>(0.0/B56*100)</f>
        <v/>
      </c>
      <c r="D56" s="19" t="n">
        <v>5359</v>
      </c>
      <c r="E56" s="18" t="n">
        <v>547.78842371</v>
      </c>
      <c r="F56" s="20" t="n">
        <v>3.76402872</v>
      </c>
      <c r="G56" s="18" t="n">
        <v>544.42596482</v>
      </c>
      <c r="H56" s="20" t="n">
        <v>6.74030491</v>
      </c>
      <c r="I56" s="18" t="s">
        <v>404</v>
      </c>
      <c r="J56" s="20" t="s">
        <v>404</v>
      </c>
      <c r="K56" s="18" t="n">
        <v>563.52944082</v>
      </c>
      <c r="L56" s="20" t="n">
        <v>7.08753703</v>
      </c>
      <c r="M56" s="18" t="s">
        <v>404</v>
      </c>
      <c r="N56" s="20" t="s">
        <v>404</v>
      </c>
      <c r="O56" s="18" t="s">
        <v>404</v>
      </c>
      <c r="P56" s="20" t="s">
        <v>404</v>
      </c>
      <c r="Q56" s="18" t="s">
        <v>404</v>
      </c>
      <c r="R56" s="20" t="s">
        <v>404</v>
      </c>
      <c r="S56" s="18" t="s">
        <v>404</v>
      </c>
      <c r="T56" s="20" t="s">
        <v>404</v>
      </c>
    </row>
    <row r="57" spans="1:20">
      <c r="A57" s="15" t="s">
        <v>454</v>
      </c>
      <c r="B57" s="17" t="n">
        <v>6513</v>
      </c>
      <c r="C57" s="18">
        <f>(0.0/B57*100)</f>
        <v/>
      </c>
      <c r="D57" s="19" t="n">
        <v>6513</v>
      </c>
      <c r="E57" s="18" t="n">
        <v>381.21584738</v>
      </c>
      <c r="F57" s="20" t="n">
        <v>8.18959488</v>
      </c>
      <c r="G57" s="18" t="n">
        <v>390.44055539</v>
      </c>
      <c r="H57" s="20" t="n">
        <v>9.90555724</v>
      </c>
      <c r="I57" s="18" t="n">
        <v>375.18210751</v>
      </c>
      <c r="J57" s="20" t="n">
        <v>12.35323565</v>
      </c>
      <c r="K57" s="18" t="s">
        <v>404</v>
      </c>
      <c r="L57" s="20" t="s">
        <v>404</v>
      </c>
      <c r="M57" s="18" t="s">
        <v>404</v>
      </c>
      <c r="N57" s="20" t="s">
        <v>404</v>
      </c>
      <c r="O57" s="18" t="s">
        <v>404</v>
      </c>
      <c r="P57" s="20" t="s">
        <v>404</v>
      </c>
      <c r="Q57" s="18" t="n">
        <v>380.3159</v>
      </c>
      <c r="R57" s="20" t="n">
        <v>13.74764733</v>
      </c>
      <c r="S57" s="18" t="n">
        <v>387.53413581</v>
      </c>
      <c r="T57" s="20" t="n">
        <v>4.48649371</v>
      </c>
    </row>
    <row r="58" spans="1:20">
      <c r="A58" s="15" t="s">
        <v>455</v>
      </c>
      <c r="B58" s="17" t="n">
        <v>7267</v>
      </c>
      <c r="C58" s="18">
        <f>(0.0/B58*100)</f>
        <v/>
      </c>
      <c r="D58" s="19" t="n">
        <v>7267</v>
      </c>
      <c r="E58" s="18" t="n">
        <v>412.97640082</v>
      </c>
      <c r="F58" s="20" t="n">
        <v>19.70503507</v>
      </c>
      <c r="G58" s="18" t="n">
        <v>378.22595935</v>
      </c>
      <c r="H58" s="20" t="n">
        <v>3.42891502</v>
      </c>
      <c r="I58" s="18" t="n">
        <v>406.94516886</v>
      </c>
      <c r="J58" s="20" t="n">
        <v>8.079314070000001</v>
      </c>
      <c r="K58" s="18" t="s">
        <v>404</v>
      </c>
      <c r="L58" s="20" t="s">
        <v>404</v>
      </c>
      <c r="M58" s="18" t="s">
        <v>404</v>
      </c>
      <c r="N58" s="20" t="s">
        <v>404</v>
      </c>
      <c r="O58" s="18" t="s">
        <v>404</v>
      </c>
      <c r="P58" s="20" t="s">
        <v>404</v>
      </c>
      <c r="Q58" s="18" t="n">
        <v>369.9661047</v>
      </c>
      <c r="R58" s="20" t="n">
        <v>22.96330257</v>
      </c>
      <c r="S58" s="18" t="n">
        <v>372.36440896</v>
      </c>
      <c r="T58" s="20" t="n">
        <v>5.97887251</v>
      </c>
    </row>
    <row r="59" spans="1:20">
      <c r="A59" s="15" t="s">
        <v>456</v>
      </c>
      <c r="B59" s="17" t="n">
        <v>4826</v>
      </c>
      <c r="C59" s="18">
        <f>(0.0/B59*100)</f>
        <v/>
      </c>
      <c r="D59" s="19" t="n">
        <v>4826</v>
      </c>
      <c r="E59" s="18" t="s">
        <v>404</v>
      </c>
      <c r="F59" s="20" t="s">
        <v>404</v>
      </c>
      <c r="G59" s="18" t="n">
        <v>356.51414279</v>
      </c>
      <c r="H59" s="20" t="n">
        <v>2.61770159</v>
      </c>
      <c r="I59" s="18" t="n">
        <v>362.31192405</v>
      </c>
      <c r="J59" s="20" t="n">
        <v>5.65641073</v>
      </c>
      <c r="K59" s="18" t="s">
        <v>404</v>
      </c>
      <c r="L59" s="20" t="s">
        <v>404</v>
      </c>
      <c r="M59" s="18" t="s">
        <v>404</v>
      </c>
      <c r="N59" s="20" t="s">
        <v>404</v>
      </c>
      <c r="O59" s="18" t="n">
        <v>298.50316178</v>
      </c>
      <c r="P59" s="20" t="n">
        <v>12.95948492</v>
      </c>
      <c r="Q59" s="18" t="n">
        <v>378.23398571</v>
      </c>
      <c r="R59" s="20" t="n">
        <v>9.890401150000001</v>
      </c>
      <c r="S59" s="18" t="n">
        <v>367.92628813</v>
      </c>
      <c r="T59" s="20" t="n">
        <v>2.48123796</v>
      </c>
    </row>
    <row r="60" spans="1:20">
      <c r="A60" s="15" t="s">
        <v>457</v>
      </c>
      <c r="B60" s="17" t="n">
        <v>4546</v>
      </c>
      <c r="C60" s="18">
        <f>(0.0/B60*100)</f>
        <v/>
      </c>
      <c r="D60" s="19" t="n">
        <v>4546</v>
      </c>
      <c r="E60" s="18" t="n">
        <v>445.65293531</v>
      </c>
      <c r="F60" s="20" t="n">
        <v>10.16119827</v>
      </c>
      <c r="G60" s="18" t="n">
        <v>387.40266858</v>
      </c>
      <c r="H60" s="20" t="n">
        <v>6.55033076</v>
      </c>
      <c r="I60" s="18" t="n">
        <v>393.22095361</v>
      </c>
      <c r="J60" s="20" t="n">
        <v>12.63179389</v>
      </c>
      <c r="K60" s="18" t="s">
        <v>404</v>
      </c>
      <c r="L60" s="20" t="s">
        <v>404</v>
      </c>
      <c r="M60" s="18" t="s">
        <v>404</v>
      </c>
      <c r="N60" s="20" t="s">
        <v>404</v>
      </c>
      <c r="O60" s="18" t="s">
        <v>404</v>
      </c>
      <c r="P60" s="20" t="s">
        <v>404</v>
      </c>
      <c r="Q60" s="18" t="s">
        <v>404</v>
      </c>
      <c r="R60" s="20" t="s">
        <v>404</v>
      </c>
      <c r="S60" s="18" t="n">
        <v>366.16180048</v>
      </c>
      <c r="T60" s="20" t="n">
        <v>7.49449658</v>
      </c>
    </row>
    <row r="61" spans="1:20">
      <c r="A61" s="15" t="s">
        <v>458</v>
      </c>
      <c r="B61" s="17" t="n">
        <v>6525</v>
      </c>
      <c r="C61" s="18">
        <f>(0.0/B61*100)</f>
        <v/>
      </c>
      <c r="D61" s="19" t="n">
        <v>6525</v>
      </c>
      <c r="E61" s="18" t="n">
        <v>531.18301934</v>
      </c>
      <c r="F61" s="20" t="n">
        <v>31.7153508</v>
      </c>
      <c r="G61" s="18" t="n">
        <v>486.17442681</v>
      </c>
      <c r="H61" s="20" t="n">
        <v>14.66249662</v>
      </c>
      <c r="I61" s="18" t="n">
        <v>560.8667630899999</v>
      </c>
      <c r="J61" s="20" t="n">
        <v>11.1591875</v>
      </c>
      <c r="K61" s="18" t="n">
        <v>477.01173213</v>
      </c>
      <c r="L61" s="20" t="n">
        <v>2.14454814</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540.51157419</v>
      </c>
      <c r="F62" s="20" t="n">
        <v>1.68734794</v>
      </c>
      <c r="G62" s="18" t="n">
        <v>549.49880406</v>
      </c>
      <c r="H62" s="20" t="n">
        <v>1.68049074</v>
      </c>
      <c r="I62" s="18" t="s">
        <v>404</v>
      </c>
      <c r="J62" s="20" t="s">
        <v>404</v>
      </c>
      <c r="K62" s="18" t="n">
        <v>485.34321955</v>
      </c>
      <c r="L62" s="20" t="n">
        <v>8.121747320000001</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283.83370122</v>
      </c>
      <c r="F63" s="20" t="n">
        <v>12.312077</v>
      </c>
      <c r="G63" s="18" t="n">
        <v>360.93073179</v>
      </c>
      <c r="H63" s="20" t="n">
        <v>2.3656177</v>
      </c>
      <c r="I63" s="18" t="n">
        <v>393.70417895</v>
      </c>
      <c r="J63" s="20" t="n">
        <v>3.47980339</v>
      </c>
      <c r="K63" s="18" t="s">
        <v>404</v>
      </c>
      <c r="L63" s="20" t="s">
        <v>404</v>
      </c>
      <c r="M63" s="18" t="s">
        <v>404</v>
      </c>
      <c r="N63" s="20" t="s">
        <v>404</v>
      </c>
      <c r="O63" s="18" t="s">
        <v>404</v>
      </c>
      <c r="P63" s="20" t="s">
        <v>404</v>
      </c>
      <c r="Q63" s="18" t="s">
        <v>404</v>
      </c>
      <c r="R63" s="20" t="s">
        <v>404</v>
      </c>
      <c r="S63" s="18" t="n">
        <v>375.75389486</v>
      </c>
      <c r="T63" s="20" t="n">
        <v>2.23062809</v>
      </c>
    </row>
    <row r="64" spans="1:20">
      <c r="A64" s="15" t="s">
        <v>461</v>
      </c>
      <c r="B64" s="17" t="n">
        <v>3634</v>
      </c>
      <c r="C64" s="18">
        <f>(27.0/B64*100)</f>
        <v/>
      </c>
      <c r="D64" s="19" t="n">
        <v>3607</v>
      </c>
      <c r="E64" s="18" t="n">
        <v>499.61877325</v>
      </c>
      <c r="F64" s="20" t="n">
        <v>2.75994632</v>
      </c>
      <c r="G64" s="18" t="n">
        <v>536.90396141</v>
      </c>
      <c r="H64" s="20" t="n">
        <v>7.73921401</v>
      </c>
      <c r="I64" s="18" t="n">
        <v>560.9591534800001</v>
      </c>
      <c r="J64" s="20" t="n">
        <v>8.4506365</v>
      </c>
      <c r="K64" s="18" t="s">
        <v>404</v>
      </c>
      <c r="L64" s="20" t="s">
        <v>404</v>
      </c>
      <c r="M64" s="18" t="s">
        <v>404</v>
      </c>
      <c r="N64" s="20" t="s">
        <v>404</v>
      </c>
      <c r="O64" s="18" t="n">
        <v>504.99159111</v>
      </c>
      <c r="P64" s="20" t="n">
        <v>7.97107858</v>
      </c>
      <c r="Q64" s="18" t="n">
        <v>554.50838326</v>
      </c>
      <c r="R64" s="20" t="n">
        <v>10.97747224</v>
      </c>
      <c r="S64" s="18" t="n">
        <v>448.76049033</v>
      </c>
      <c r="T64" s="20" t="n">
        <v>2.4108891</v>
      </c>
    </row>
    <row r="65" spans="1:20">
      <c r="A65" s="15" t="s">
        <v>462</v>
      </c>
      <c r="B65" s="17" t="n">
        <v>5325</v>
      </c>
      <c r="C65" s="18">
        <f>(0.0/B65*100)</f>
        <v/>
      </c>
      <c r="D65" s="19" t="n">
        <v>5325</v>
      </c>
      <c r="E65" s="18" t="s">
        <v>404</v>
      </c>
      <c r="F65" s="20" t="s">
        <v>404</v>
      </c>
      <c r="G65" s="18" t="n">
        <v>420.90278019</v>
      </c>
      <c r="H65" s="20" t="n">
        <v>2.46701772</v>
      </c>
      <c r="I65" s="18" t="n">
        <v>415.04286293</v>
      </c>
      <c r="J65" s="20" t="n">
        <v>27.81591362</v>
      </c>
      <c r="K65" s="18" t="s">
        <v>404</v>
      </c>
      <c r="L65" s="20" t="s">
        <v>404</v>
      </c>
      <c r="M65" s="18" t="s">
        <v>404</v>
      </c>
      <c r="N65" s="20" t="s">
        <v>404</v>
      </c>
      <c r="O65" s="18" t="n">
        <v>419.55371429</v>
      </c>
      <c r="P65" s="20" t="n">
        <v>12.80600264</v>
      </c>
      <c r="Q65" s="18" t="s">
        <v>404</v>
      </c>
      <c r="R65" s="20" t="s">
        <v>404</v>
      </c>
      <c r="S65" s="18" t="n">
        <v>410.72094595</v>
      </c>
      <c r="T65" s="20" t="n">
        <v>9.312921210000001</v>
      </c>
    </row>
    <row r="66" spans="1:20">
      <c r="A66" s="15" t="s">
        <v>463</v>
      </c>
      <c r="B66" s="17" t="n">
        <v>5665</v>
      </c>
      <c r="C66" s="18">
        <f>(0.0/B66*100)</f>
        <v/>
      </c>
      <c r="D66" s="19" t="n">
        <v>5665</v>
      </c>
      <c r="E66" s="18" t="n">
        <v>367.55944307</v>
      </c>
      <c r="F66" s="20" t="n">
        <v>14.71799953</v>
      </c>
      <c r="G66" s="18" t="s">
        <v>404</v>
      </c>
      <c r="H66" s="20" t="s">
        <v>404</v>
      </c>
      <c r="I66" s="18" t="s">
        <v>404</v>
      </c>
      <c r="J66" s="20" t="s">
        <v>404</v>
      </c>
      <c r="K66" s="18" t="n">
        <v>418.22502731</v>
      </c>
      <c r="L66" s="20" t="n">
        <v>1.48684649</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440.74584084</v>
      </c>
      <c r="F67" s="20" t="n">
        <v>9.196302449999999</v>
      </c>
      <c r="G67" s="18" t="n">
        <v>420.69829466</v>
      </c>
      <c r="H67" s="20" t="n">
        <v>9.6722573</v>
      </c>
      <c r="I67" s="18" t="n">
        <v>422.35780793</v>
      </c>
      <c r="J67" s="20" t="n">
        <v>8.68208473</v>
      </c>
      <c r="K67" s="18" t="n">
        <v>367.96121238</v>
      </c>
      <c r="L67" s="20" t="n">
        <v>2.94489548</v>
      </c>
      <c r="M67" s="18" t="s">
        <v>404</v>
      </c>
      <c r="N67" s="20" t="s">
        <v>404</v>
      </c>
      <c r="O67" s="18" t="s">
        <v>404</v>
      </c>
      <c r="P67" s="20" t="s">
        <v>404</v>
      </c>
      <c r="Q67" s="18" t="s">
        <v>404</v>
      </c>
      <c r="R67" s="20" t="s">
        <v>404</v>
      </c>
      <c r="S67" s="18" t="n">
        <v>441.13894079</v>
      </c>
      <c r="T67" s="20" t="n">
        <v>30.66928246</v>
      </c>
    </row>
    <row r="68" spans="1:20">
      <c r="A68" s="15" t="s">
        <v>465</v>
      </c>
      <c r="B68" s="17" t="n">
        <v>12083</v>
      </c>
      <c r="C68" s="18">
        <f>(0.0/B68*100)</f>
        <v/>
      </c>
      <c r="D68" s="19" t="n">
        <v>12083</v>
      </c>
      <c r="E68" s="18" t="s">
        <v>404</v>
      </c>
      <c r="F68" s="20" t="s">
        <v>404</v>
      </c>
      <c r="G68" s="18" t="n">
        <v>453.39280944</v>
      </c>
      <c r="H68" s="20" t="n">
        <v>1.61870545</v>
      </c>
      <c r="I68" s="18" t="n">
        <v>446.86991504</v>
      </c>
      <c r="J68" s="20" t="n">
        <v>3.1967266</v>
      </c>
      <c r="K68" s="18" t="n">
        <v>368.75559909</v>
      </c>
      <c r="L68" s="20" t="n">
        <v>1.48847691</v>
      </c>
      <c r="M68" s="18" t="s">
        <v>404</v>
      </c>
      <c r="N68" s="20" t="s">
        <v>404</v>
      </c>
      <c r="O68" s="18" t="s">
        <v>404</v>
      </c>
      <c r="P68" s="20" t="s">
        <v>404</v>
      </c>
      <c r="Q68" s="18" t="s">
        <v>404</v>
      </c>
      <c r="R68" s="20" t="s">
        <v>404</v>
      </c>
      <c r="S68" s="18" t="n">
        <v>418.15345745</v>
      </c>
      <c r="T68" s="20" t="n">
        <v>16.26201489</v>
      </c>
    </row>
    <row r="69" spans="1:20">
      <c r="A69" s="15" t="s">
        <v>466</v>
      </c>
      <c r="B69" s="17" t="n">
        <v>4876</v>
      </c>
      <c r="C69" s="18">
        <f>(0.0/B69*100)</f>
        <v/>
      </c>
      <c r="D69" s="19" t="n">
        <v>4876</v>
      </c>
      <c r="E69" s="18" t="n">
        <v>453.16442925</v>
      </c>
      <c r="F69" s="20" t="n">
        <v>19.20847519</v>
      </c>
      <c r="G69" s="18" t="n">
        <v>449.26893156</v>
      </c>
      <c r="H69" s="20" t="n">
        <v>6.21461545</v>
      </c>
      <c r="I69" s="18" t="n">
        <v>444.1997369</v>
      </c>
      <c r="J69" s="20" t="n">
        <v>6.51299417</v>
      </c>
      <c r="K69" s="18" t="s">
        <v>404</v>
      </c>
      <c r="L69" s="20" t="s">
        <v>404</v>
      </c>
      <c r="M69" s="18" t="s">
        <v>404</v>
      </c>
      <c r="N69" s="20" t="s">
        <v>404</v>
      </c>
      <c r="O69" s="18" t="s">
        <v>404</v>
      </c>
      <c r="P69" s="20" t="s">
        <v>404</v>
      </c>
      <c r="Q69" s="18" t="s">
        <v>404</v>
      </c>
      <c r="R69" s="20" t="s">
        <v>404</v>
      </c>
      <c r="S69" s="18" t="n">
        <v>423.6978143</v>
      </c>
      <c r="T69" s="20" t="n">
        <v>10.88541845</v>
      </c>
    </row>
    <row r="70" spans="1:20">
      <c r="A70" s="15" t="s">
        <v>467</v>
      </c>
      <c r="B70" s="17" t="n">
        <v>6036</v>
      </c>
      <c r="C70" s="18">
        <f>(0.0/B70*100)</f>
        <v/>
      </c>
      <c r="D70" s="19" t="n">
        <v>6036</v>
      </c>
      <c r="E70" s="18" t="s">
        <v>404</v>
      </c>
      <c r="F70" s="20" t="s">
        <v>404</v>
      </c>
      <c r="G70" s="18" t="n">
        <v>512.43071166</v>
      </c>
      <c r="H70" s="20" t="n">
        <v>22.35301349</v>
      </c>
      <c r="I70" s="18" t="s">
        <v>404</v>
      </c>
      <c r="J70" s="20" t="s">
        <v>404</v>
      </c>
      <c r="K70" s="18" t="n">
        <v>493.868804</v>
      </c>
      <c r="L70" s="20" t="n">
        <v>3.05941094</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598.7659280300001</v>
      </c>
      <c r="F71" s="20" t="n">
        <v>9.50895103</v>
      </c>
      <c r="G71" s="18" t="n">
        <v>562.83883924</v>
      </c>
      <c r="H71" s="20" t="n">
        <v>8.66748374</v>
      </c>
      <c r="I71" s="18" t="n">
        <v>545.98455368</v>
      </c>
      <c r="J71" s="20" t="n">
        <v>21.73519617</v>
      </c>
      <c r="K71" s="18" t="n">
        <v>563.38216511</v>
      </c>
      <c r="L71" s="20" t="n">
        <v>1.38275793</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536.59649448</v>
      </c>
      <c r="F72" s="20" t="n">
        <v>22.40892574</v>
      </c>
      <c r="G72" s="18" t="n">
        <v>503.83865887</v>
      </c>
      <c r="H72" s="20" t="n">
        <v>5.94269763</v>
      </c>
      <c r="I72" s="18" t="s">
        <v>404</v>
      </c>
      <c r="J72" s="20" t="s">
        <v>404</v>
      </c>
      <c r="K72" s="18" t="n">
        <v>558.477</v>
      </c>
      <c r="L72" s="20" t="n">
        <v>3.7219273</v>
      </c>
      <c r="M72" s="18" t="s">
        <v>404</v>
      </c>
      <c r="N72" s="20" t="s">
        <v>404</v>
      </c>
      <c r="O72" s="18" t="s">
        <v>404</v>
      </c>
      <c r="P72" s="20" t="s">
        <v>404</v>
      </c>
      <c r="Q72" s="18" t="s">
        <v>404</v>
      </c>
      <c r="R72" s="20" t="s">
        <v>404</v>
      </c>
      <c r="S72" s="18" t="s">
        <v>404</v>
      </c>
      <c r="T72" s="20" t="s">
        <v>404</v>
      </c>
    </row>
    <row r="73" spans="1:20">
      <c r="A73" s="15" t="s">
        <v>470</v>
      </c>
      <c r="B73" s="17" t="n">
        <v>8249</v>
      </c>
      <c r="C73" s="18">
        <f>(0.0/B73*100)</f>
        <v/>
      </c>
      <c r="D73" s="19" t="n">
        <v>8249</v>
      </c>
      <c r="E73" s="18" t="n">
        <v>406.51311369</v>
      </c>
      <c r="F73" s="20" t="n">
        <v>12.17973208</v>
      </c>
      <c r="G73" s="18" t="n">
        <v>382.54992306</v>
      </c>
      <c r="H73" s="20" t="n">
        <v>16.81664323</v>
      </c>
      <c r="I73" s="18" t="n">
        <v>390.0792375</v>
      </c>
      <c r="J73" s="20" t="n">
        <v>11.91007844</v>
      </c>
      <c r="K73" s="18" t="n">
        <v>419.37918875</v>
      </c>
      <c r="L73" s="20" t="n">
        <v>3.16003418</v>
      </c>
      <c r="M73" s="18" t="s">
        <v>404</v>
      </c>
      <c r="N73" s="20" t="s">
        <v>404</v>
      </c>
      <c r="O73" s="18" t="s">
        <v>404</v>
      </c>
      <c r="P73" s="20" t="s">
        <v>404</v>
      </c>
      <c r="Q73" s="18" t="s">
        <v>404</v>
      </c>
      <c r="R73" s="20" t="s">
        <v>404</v>
      </c>
      <c r="S73" s="18" t="n">
        <v>393.62111628</v>
      </c>
      <c r="T73" s="20" t="n">
        <v>9.66165949</v>
      </c>
    </row>
    <row r="74" spans="1:20">
      <c r="A74" s="15" t="s">
        <v>471</v>
      </c>
      <c r="B74" s="17" t="n">
        <v>4692</v>
      </c>
      <c r="C74" s="18">
        <f>(484.0/B74*100)</f>
        <v/>
      </c>
      <c r="D74" s="19" t="n">
        <v>4208</v>
      </c>
      <c r="E74" s="18" t="n">
        <v>479.7312188</v>
      </c>
      <c r="F74" s="20" t="n">
        <v>1.83351817</v>
      </c>
      <c r="G74" s="18" t="n">
        <v>382.41903109</v>
      </c>
      <c r="H74" s="20" t="n">
        <v>2.18205893</v>
      </c>
      <c r="I74" s="18" t="n">
        <v>407.70250271</v>
      </c>
      <c r="J74" s="20" t="n">
        <v>10.34686462</v>
      </c>
      <c r="K74" s="18" t="s">
        <v>404</v>
      </c>
      <c r="L74" s="20" t="s">
        <v>404</v>
      </c>
      <c r="M74" s="18" t="s">
        <v>404</v>
      </c>
      <c r="N74" s="20" t="s">
        <v>404</v>
      </c>
      <c r="O74" s="18" t="n">
        <v>429.71667274</v>
      </c>
      <c r="P74" s="20" t="n">
        <v>16.34456715</v>
      </c>
      <c r="Q74" s="18" t="s">
        <v>404</v>
      </c>
      <c r="R74" s="20" t="s">
        <v>404</v>
      </c>
      <c r="S74" s="18" t="n">
        <v>375.16651585</v>
      </c>
      <c r="T74" s="20" t="n">
        <v>3.80337997</v>
      </c>
    </row>
    <row r="75" spans="1:20">
      <c r="A75" s="15" t="s">
        <v>472</v>
      </c>
      <c r="B75" s="17" t="n">
        <v>5375</v>
      </c>
      <c r="C75" s="18">
        <f>(483.0/B75*100)</f>
        <v/>
      </c>
      <c r="D75" s="19" t="n">
        <v>4892</v>
      </c>
      <c r="E75" s="18" t="s">
        <v>404</v>
      </c>
      <c r="F75" s="20" t="s">
        <v>404</v>
      </c>
      <c r="G75" s="18" t="n">
        <v>349.02242325</v>
      </c>
      <c r="H75" s="20" t="n">
        <v>24.31345021</v>
      </c>
      <c r="I75" s="18" t="n">
        <v>359.80586117</v>
      </c>
      <c r="J75" s="20" t="n">
        <v>31.74382385</v>
      </c>
      <c r="K75" s="18" t="n">
        <v>367.35170356</v>
      </c>
      <c r="L75" s="20" t="n">
        <v>3.41328321</v>
      </c>
      <c r="M75" s="18" t="s">
        <v>404</v>
      </c>
      <c r="N75" s="20" t="s">
        <v>404</v>
      </c>
      <c r="O75" s="18" t="s">
        <v>404</v>
      </c>
      <c r="P75" s="20" t="s">
        <v>404</v>
      </c>
      <c r="Q75" s="18" t="s">
        <v>404</v>
      </c>
      <c r="R75" s="20" t="s">
        <v>404</v>
      </c>
      <c r="S75" s="18" t="n">
        <v>349.2274</v>
      </c>
      <c r="T75" s="20" t="n">
        <v>34.49741712</v>
      </c>
    </row>
    <row r="76" spans="1:20">
      <c r="A76" s="15" t="s">
        <v>473</v>
      </c>
      <c r="B76" s="17" t="n">
        <v>14167</v>
      </c>
      <c r="C76" s="18">
        <f>(1400.0/B76*100)</f>
        <v/>
      </c>
      <c r="D76" s="19" t="n">
        <v>12767</v>
      </c>
      <c r="E76" s="18" t="n">
        <v>452.47700079</v>
      </c>
      <c r="F76" s="20" t="n">
        <v>21.27521547</v>
      </c>
      <c r="G76" s="18" t="n">
        <v>467.99293999</v>
      </c>
      <c r="H76" s="20" t="n">
        <v>6.93251271</v>
      </c>
      <c r="I76" s="18" t="n">
        <v>460.10656213</v>
      </c>
      <c r="J76" s="20" t="n">
        <v>5.30151814</v>
      </c>
      <c r="K76" s="18" t="n">
        <v>388.75441301</v>
      </c>
      <c r="L76" s="20" t="n">
        <v>3.4042174</v>
      </c>
      <c r="M76" s="18" t="s">
        <v>404</v>
      </c>
      <c r="N76" s="20" t="s">
        <v>404</v>
      </c>
      <c r="O76" s="18" t="s">
        <v>404</v>
      </c>
      <c r="P76" s="20" t="s">
        <v>404</v>
      </c>
      <c r="Q76" s="18" t="s">
        <v>404</v>
      </c>
      <c r="R76" s="20" t="s">
        <v>404</v>
      </c>
      <c r="S76" s="18" t="n">
        <v>446.77235136</v>
      </c>
      <c r="T76" s="20" t="n">
        <v>9.268020679999999</v>
      </c>
    </row>
    <row r="77" spans="1:20">
      <c r="A77" s="15" t="s">
        <v>474</v>
      </c>
      <c r="B77" s="17" t="n">
        <v>6062</v>
      </c>
      <c r="C77" s="18">
        <f>(0.0/B77*100)</f>
        <v/>
      </c>
      <c r="D77" s="19" t="n">
        <v>6062</v>
      </c>
      <c r="E77" s="18" t="n">
        <v>488.67285673</v>
      </c>
      <c r="F77" s="20" t="n">
        <v>6.68150432</v>
      </c>
      <c r="G77" s="18" t="n">
        <v>514.3040722</v>
      </c>
      <c r="H77" s="20" t="n">
        <v>17.24092867</v>
      </c>
      <c r="I77" s="18" t="n">
        <v>489.5988011</v>
      </c>
      <c r="J77" s="20" t="n">
        <v>16.95194392</v>
      </c>
      <c r="K77" s="18" t="n">
        <v>404.11061683</v>
      </c>
      <c r="L77" s="20" t="n">
        <v>2.50000512</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s">
        <v>404</v>
      </c>
      <c r="F78" s="20" t="s">
        <v>404</v>
      </c>
      <c r="G78" s="18" t="s">
        <v>404</v>
      </c>
      <c r="H78" s="20" t="s">
        <v>404</v>
      </c>
      <c r="I78" s="18" t="s">
        <v>404</v>
      </c>
      <c r="J78" s="20" t="s">
        <v>404</v>
      </c>
      <c r="K78" s="18" t="s">
        <v>404</v>
      </c>
      <c r="L78" s="20" t="s">
        <v>404</v>
      </c>
      <c r="M78" s="18" t="s">
        <v>404</v>
      </c>
      <c r="N78" s="20" t="s">
        <v>404</v>
      </c>
      <c r="O78" s="18" t="n">
        <v>494.51831162</v>
      </c>
      <c r="P78" s="20" t="n">
        <v>4.45771317</v>
      </c>
      <c r="Q78" s="18" t="s">
        <v>404</v>
      </c>
      <c r="R78" s="20" t="s">
        <v>404</v>
      </c>
      <c r="S78" s="18" t="s">
        <v>404</v>
      </c>
      <c r="T78" s="20" t="s">
        <v>404</v>
      </c>
    </row>
    <row customHeight="1" ht="25" r="79" spans="1:20">
      <c r="A79" s="15" t="s">
        <v>476</v>
      </c>
      <c r="B79" s="17" t="n">
        <v>1657</v>
      </c>
      <c r="C79" s="18">
        <f>(21.0/B79*100)</f>
        <v/>
      </c>
      <c r="D79" s="19" t="n">
        <v>1636</v>
      </c>
      <c r="E79" s="18" t="n">
        <v>473.16519516</v>
      </c>
      <c r="F79" s="20" t="n">
        <v>10.60139322</v>
      </c>
      <c r="G79" s="18" t="n">
        <v>456.53699852</v>
      </c>
      <c r="H79" s="20" t="n">
        <v>11.35957555</v>
      </c>
      <c r="I79" s="18" t="n">
        <v>499.09290027</v>
      </c>
      <c r="J79" s="20" t="n">
        <v>13.99238539</v>
      </c>
      <c r="K79" s="18" t="s">
        <v>404</v>
      </c>
      <c r="L79" s="20" t="s">
        <v>404</v>
      </c>
      <c r="M79" s="18" t="s">
        <v>404</v>
      </c>
      <c r="N79" s="20" t="s">
        <v>404</v>
      </c>
      <c r="O79" s="18" t="s">
        <v>404</v>
      </c>
      <c r="P79" s="20" t="s">
        <v>404</v>
      </c>
      <c r="Q79" s="18" t="s">
        <v>404</v>
      </c>
      <c r="R79" s="20" t="s">
        <v>404</v>
      </c>
      <c r="S79" s="18" t="n">
        <v>399.9943445</v>
      </c>
      <c r="T79" s="20" t="n">
        <v>19.07025465</v>
      </c>
    </row>
    <row r="80" spans="1:20">
      <c r="A80" s="15" t="s">
        <v>477</v>
      </c>
      <c r="B80" s="17" t="n">
        <v>7841</v>
      </c>
      <c r="C80" s="18">
        <f>(0.0/B80*100)</f>
        <v/>
      </c>
      <c r="D80" s="19" t="n">
        <v>7841</v>
      </c>
      <c r="E80" s="18" t="s">
        <v>404</v>
      </c>
      <c r="F80" s="20" t="s">
        <v>404</v>
      </c>
      <c r="G80" s="18" t="n">
        <v>460.70529858</v>
      </c>
      <c r="H80" s="20" t="n">
        <v>4.41173525</v>
      </c>
      <c r="I80" s="18" t="n">
        <v>433.9282809</v>
      </c>
      <c r="J80" s="20" t="n">
        <v>11.73863818</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588.49928182</v>
      </c>
      <c r="F81" s="20" t="n">
        <v>7.31866293</v>
      </c>
      <c r="G81" s="18" t="n">
        <v>472.87488172</v>
      </c>
      <c r="H81" s="20" t="n">
        <v>17.12297161</v>
      </c>
      <c r="I81" s="18" t="n">
        <v>493.800894</v>
      </c>
      <c r="J81" s="20" t="n">
        <v>37.52861619</v>
      </c>
      <c r="K81" s="18" t="n">
        <v>443.36091913</v>
      </c>
      <c r="L81" s="20" t="n">
        <v>3.16827118</v>
      </c>
      <c r="M81" s="18" t="s">
        <v>404</v>
      </c>
      <c r="N81" s="20" t="s">
        <v>404</v>
      </c>
      <c r="O81" s="18" t="s">
        <v>404</v>
      </c>
      <c r="P81" s="20" t="s">
        <v>404</v>
      </c>
      <c r="Q81" s="18" t="s">
        <v>404</v>
      </c>
      <c r="R81" s="20" t="s">
        <v>404</v>
      </c>
      <c r="S81" s="18" t="n">
        <v>514.97167647</v>
      </c>
      <c r="T81" s="20" t="n">
        <v>11.56545107</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506.05782828</v>
      </c>
      <c r="F7" s="20" t="n">
        <v>2.62486374</v>
      </c>
      <c r="G7" s="18" t="n">
        <v>491.99361906</v>
      </c>
      <c r="H7" s="20" t="n">
        <v>4.08247586</v>
      </c>
      <c r="I7" s="18" t="n">
        <v>471.54957191</v>
      </c>
      <c r="J7" s="20" t="n">
        <v>4.28735535</v>
      </c>
      <c r="K7" s="18" t="n">
        <v>468.68385359</v>
      </c>
      <c r="L7" s="20" t="n">
        <v>19.47314937</v>
      </c>
      <c r="M7" s="18" t="s">
        <v>404</v>
      </c>
      <c r="N7" s="20" t="s">
        <v>404</v>
      </c>
      <c r="O7" s="18" t="s">
        <v>404</v>
      </c>
      <c r="P7" s="20" t="s">
        <v>404</v>
      </c>
      <c r="Q7" s="18" t="s">
        <v>404</v>
      </c>
      <c r="R7" s="20" t="s">
        <v>404</v>
      </c>
      <c r="S7" s="18" t="s">
        <v>404</v>
      </c>
      <c r="T7" s="20" t="s">
        <v>404</v>
      </c>
      <c r="U7" s="18" t="n">
        <v>483.70579299</v>
      </c>
      <c r="V7" s="20" t="n">
        <v>8.658366279999999</v>
      </c>
    </row>
    <row r="8" spans="1:22">
      <c r="A8" s="15" t="s">
        <v>405</v>
      </c>
      <c r="B8" s="17" t="n">
        <v>7007</v>
      </c>
      <c r="C8" s="18">
        <f>(0.0/B8*100)</f>
        <v/>
      </c>
      <c r="D8" s="19" t="n">
        <v>7007</v>
      </c>
      <c r="E8" s="18" t="n">
        <v>502.79658493</v>
      </c>
      <c r="F8" s="20" t="n">
        <v>4.97222507</v>
      </c>
      <c r="G8" s="18" t="n">
        <v>491.8086583</v>
      </c>
      <c r="H8" s="20" t="n">
        <v>6.31369135</v>
      </c>
      <c r="I8" s="18" t="n">
        <v>497.34157906</v>
      </c>
      <c r="J8" s="20" t="n">
        <v>14.10836873</v>
      </c>
      <c r="K8" s="18" t="n">
        <v>484.15199996</v>
      </c>
      <c r="L8" s="20" t="n">
        <v>31.25140251</v>
      </c>
      <c r="M8" s="18" t="s">
        <v>404</v>
      </c>
      <c r="N8" s="20" t="s">
        <v>404</v>
      </c>
      <c r="O8" s="18" t="s">
        <v>404</v>
      </c>
      <c r="P8" s="20" t="s">
        <v>404</v>
      </c>
      <c r="Q8" s="18" t="s">
        <v>404</v>
      </c>
      <c r="R8" s="20" t="s">
        <v>404</v>
      </c>
      <c r="S8" s="18" t="s">
        <v>404</v>
      </c>
      <c r="T8" s="20" t="s">
        <v>404</v>
      </c>
      <c r="U8" s="18" t="n">
        <v>443.34763719</v>
      </c>
      <c r="V8" s="20" t="n">
        <v>20.28421721</v>
      </c>
    </row>
    <row r="9" spans="1:22">
      <c r="A9" s="15" t="s">
        <v>406</v>
      </c>
      <c r="B9" s="17" t="n">
        <v>9651</v>
      </c>
      <c r="C9" s="18">
        <f>(200.0/B9*100)</f>
        <v/>
      </c>
      <c r="D9" s="19" t="n">
        <v>9451</v>
      </c>
      <c r="E9" s="18" t="n">
        <v>523.8334751</v>
      </c>
      <c r="F9" s="20" t="n">
        <v>7.44204205</v>
      </c>
      <c r="G9" s="18" t="n">
        <v>508.77875504</v>
      </c>
      <c r="H9" s="20" t="n">
        <v>5.83437847</v>
      </c>
      <c r="I9" s="18" t="n">
        <v>500.48795226</v>
      </c>
      <c r="J9" s="20" t="n">
        <v>6.69610889</v>
      </c>
      <c r="K9" s="18" t="n">
        <v>503.72561961</v>
      </c>
      <c r="L9" s="20" t="n">
        <v>16.76173308</v>
      </c>
      <c r="M9" s="18" t="s">
        <v>404</v>
      </c>
      <c r="N9" s="20" t="s">
        <v>404</v>
      </c>
      <c r="O9" s="18" t="s">
        <v>404</v>
      </c>
      <c r="P9" s="20" t="s">
        <v>404</v>
      </c>
      <c r="Q9" s="18" t="s">
        <v>404</v>
      </c>
      <c r="R9" s="20" t="s">
        <v>404</v>
      </c>
      <c r="S9" s="18" t="s">
        <v>404</v>
      </c>
      <c r="T9" s="20" t="s">
        <v>404</v>
      </c>
      <c r="U9" s="18" t="n">
        <v>473.63504831</v>
      </c>
      <c r="V9" s="20" t="n">
        <v>16.20041539</v>
      </c>
    </row>
    <row r="10" spans="1:22">
      <c r="A10" s="15" t="s">
        <v>407</v>
      </c>
      <c r="B10" s="17" t="n">
        <v>20058</v>
      </c>
      <c r="C10" s="18">
        <f>(2951.0/B10*100)</f>
        <v/>
      </c>
      <c r="D10" s="19" t="n">
        <v>17107</v>
      </c>
      <c r="E10" s="18" t="n">
        <v>520.38014155</v>
      </c>
      <c r="F10" s="20" t="n">
        <v>3.17410717</v>
      </c>
      <c r="G10" s="18" t="n">
        <v>515.0943174400001</v>
      </c>
      <c r="H10" s="20" t="n">
        <v>3.77806368</v>
      </c>
      <c r="I10" s="18" t="n">
        <v>499.1608696</v>
      </c>
      <c r="J10" s="20" t="n">
        <v>5.83633158</v>
      </c>
      <c r="K10" s="18" t="n">
        <v>501.14126853</v>
      </c>
      <c r="L10" s="20" t="n">
        <v>18.03155207</v>
      </c>
      <c r="M10" s="18" t="s">
        <v>404</v>
      </c>
      <c r="N10" s="20" t="s">
        <v>404</v>
      </c>
      <c r="O10" s="18" t="s">
        <v>404</v>
      </c>
      <c r="P10" s="20" t="s">
        <v>404</v>
      </c>
      <c r="Q10" s="18" t="s">
        <v>404</v>
      </c>
      <c r="R10" s="20" t="s">
        <v>404</v>
      </c>
      <c r="S10" s="18" t="s">
        <v>404</v>
      </c>
      <c r="T10" s="20" t="s">
        <v>404</v>
      </c>
      <c r="U10" s="18" t="n">
        <v>582.78771524</v>
      </c>
      <c r="V10" s="20" t="n">
        <v>10.74458514</v>
      </c>
    </row>
    <row r="11" spans="1:22">
      <c r="A11" s="15" t="s">
        <v>408</v>
      </c>
      <c r="B11" s="17" t="n">
        <v>7053</v>
      </c>
      <c r="C11" s="18">
        <f>(137.0/B11*100)</f>
        <v/>
      </c>
      <c r="D11" s="19" t="n">
        <v>6916</v>
      </c>
      <c r="E11" s="18" t="n">
        <v>428.46107732</v>
      </c>
      <c r="F11" s="20" t="n">
        <v>4.34100141</v>
      </c>
      <c r="G11" s="18" t="n">
        <v>423.32972868</v>
      </c>
      <c r="H11" s="20" t="n">
        <v>7.16645363</v>
      </c>
      <c r="I11" s="18" t="n">
        <v>411.76901741</v>
      </c>
      <c r="J11" s="20" t="n">
        <v>12.89374781</v>
      </c>
      <c r="K11" s="18" t="n">
        <v>406.44694897</v>
      </c>
      <c r="L11" s="20" t="n">
        <v>13.44766685</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500.91047438</v>
      </c>
      <c r="F12" s="20" t="n">
        <v>4.12615472</v>
      </c>
      <c r="G12" s="18" t="n">
        <v>481.17083795</v>
      </c>
      <c r="H12" s="20" t="n">
        <v>7.80766135</v>
      </c>
      <c r="I12" s="18" t="n">
        <v>471.42360028</v>
      </c>
      <c r="J12" s="20" t="n">
        <v>10.46441056</v>
      </c>
      <c r="K12" s="18" t="n">
        <v>508.63173243</v>
      </c>
      <c r="L12" s="20" t="n">
        <v>26.01081434</v>
      </c>
      <c r="M12" s="18" t="s">
        <v>404</v>
      </c>
      <c r="N12" s="20" t="s">
        <v>404</v>
      </c>
      <c r="O12" s="18" t="s">
        <v>404</v>
      </c>
      <c r="P12" s="20" t="s">
        <v>404</v>
      </c>
      <c r="Q12" s="18" t="s">
        <v>404</v>
      </c>
      <c r="R12" s="20" t="s">
        <v>404</v>
      </c>
      <c r="S12" s="18" t="s">
        <v>404</v>
      </c>
      <c r="T12" s="20" t="s">
        <v>404</v>
      </c>
      <c r="U12" s="18" t="n">
        <v>440.32676</v>
      </c>
      <c r="V12" s="20" t="n">
        <v>13.07065366</v>
      </c>
    </row>
    <row r="13" spans="1:22">
      <c r="A13" s="15" t="s">
        <v>410</v>
      </c>
      <c r="B13" s="17" t="n">
        <v>7161</v>
      </c>
      <c r="C13" s="18">
        <f>(1175.0/B13*100)</f>
        <v/>
      </c>
      <c r="D13" s="19" t="n">
        <v>5986</v>
      </c>
      <c r="E13" s="18" t="n">
        <v>515.99661794</v>
      </c>
      <c r="F13" s="20" t="n">
        <v>3.11252977</v>
      </c>
      <c r="G13" s="18" t="n">
        <v>505.24168754</v>
      </c>
      <c r="H13" s="20" t="n">
        <v>3.79344771</v>
      </c>
      <c r="I13" s="18" t="n">
        <v>487.59699157</v>
      </c>
      <c r="J13" s="20" t="n">
        <v>12.47494616</v>
      </c>
      <c r="K13" s="18" t="n">
        <v>507.21173179</v>
      </c>
      <c r="L13" s="20" t="n">
        <v>13.1596384</v>
      </c>
      <c r="M13" s="18" t="s">
        <v>404</v>
      </c>
      <c r="N13" s="20" t="s">
        <v>404</v>
      </c>
      <c r="O13" s="18" t="s">
        <v>404</v>
      </c>
      <c r="P13" s="20" t="s">
        <v>404</v>
      </c>
      <c r="Q13" s="18" t="s">
        <v>404</v>
      </c>
      <c r="R13" s="20" t="s">
        <v>404</v>
      </c>
      <c r="S13" s="18" t="s">
        <v>404</v>
      </c>
      <c r="T13" s="20" t="s">
        <v>404</v>
      </c>
      <c r="U13" s="18" t="n">
        <v>504.87431954</v>
      </c>
      <c r="V13" s="20" t="n">
        <v>8.009292309999999</v>
      </c>
    </row>
    <row r="14" spans="1:22">
      <c r="A14" s="15" t="s">
        <v>411</v>
      </c>
      <c r="B14" s="17" t="n">
        <v>5587</v>
      </c>
      <c r="C14" s="18">
        <f>(0.0/B14*100)</f>
        <v/>
      </c>
      <c r="D14" s="19" t="n">
        <v>5587</v>
      </c>
      <c r="E14" s="18" t="n">
        <v>522.69331076</v>
      </c>
      <c r="F14" s="20" t="n">
        <v>5.22193148</v>
      </c>
      <c r="G14" s="18" t="n">
        <v>521.30400341</v>
      </c>
      <c r="H14" s="20" t="n">
        <v>3.13592594</v>
      </c>
      <c r="I14" s="18" t="n">
        <v>513.8361254599999</v>
      </c>
      <c r="J14" s="20" t="n">
        <v>4.08603731</v>
      </c>
      <c r="K14" s="18" t="n">
        <v>517.24423454</v>
      </c>
      <c r="L14" s="20" t="n">
        <v>8.61764039</v>
      </c>
      <c r="M14" s="18" t="s">
        <v>404</v>
      </c>
      <c r="N14" s="20" t="s">
        <v>404</v>
      </c>
      <c r="O14" s="18" t="s">
        <v>404</v>
      </c>
      <c r="P14" s="20" t="s">
        <v>404</v>
      </c>
      <c r="Q14" s="18" t="s">
        <v>404</v>
      </c>
      <c r="R14" s="20" t="s">
        <v>404</v>
      </c>
      <c r="S14" s="18" t="s">
        <v>404</v>
      </c>
      <c r="T14" s="20" t="s">
        <v>404</v>
      </c>
      <c r="U14" s="18" t="n">
        <v>573.00723404</v>
      </c>
      <c r="V14" s="20" t="n">
        <v>15.49887283</v>
      </c>
    </row>
    <row r="15" spans="1:22">
      <c r="A15" s="15" t="s">
        <v>412</v>
      </c>
      <c r="B15" s="17" t="n">
        <v>5882</v>
      </c>
      <c r="C15" s="18">
        <f>(0.0/B15*100)</f>
        <v/>
      </c>
      <c r="D15" s="19" t="n">
        <v>5882</v>
      </c>
      <c r="E15" s="18" t="n">
        <v>513.20786527</v>
      </c>
      <c r="F15" s="20" t="n">
        <v>3.32022994</v>
      </c>
      <c r="G15" s="18" t="n">
        <v>507.7581831</v>
      </c>
      <c r="H15" s="20" t="n">
        <v>3.11490577</v>
      </c>
      <c r="I15" s="18" t="n">
        <v>496.97321601</v>
      </c>
      <c r="J15" s="20" t="n">
        <v>11.75902514</v>
      </c>
      <c r="K15" s="18" t="s">
        <v>404</v>
      </c>
      <c r="L15" s="20" t="s">
        <v>404</v>
      </c>
      <c r="M15" s="18" t="s">
        <v>404</v>
      </c>
      <c r="N15" s="20" t="s">
        <v>404</v>
      </c>
      <c r="O15" s="18" t="s">
        <v>404</v>
      </c>
      <c r="P15" s="20" t="s">
        <v>404</v>
      </c>
      <c r="Q15" s="18" t="s">
        <v>404</v>
      </c>
      <c r="R15" s="20" t="s">
        <v>404</v>
      </c>
      <c r="S15" s="18" t="s">
        <v>404</v>
      </c>
      <c r="T15" s="20" t="s">
        <v>404</v>
      </c>
      <c r="U15" s="18" t="n">
        <v>527.53558387</v>
      </c>
      <c r="V15" s="20" t="n">
        <v>20.88187106</v>
      </c>
    </row>
    <row r="16" spans="1:22">
      <c r="A16" s="15" t="s">
        <v>413</v>
      </c>
      <c r="B16" s="17" t="n">
        <v>6108</v>
      </c>
      <c r="C16" s="18">
        <f>(440.0/B16*100)</f>
        <v/>
      </c>
      <c r="D16" s="19" t="n">
        <v>5668</v>
      </c>
      <c r="E16" s="18" t="n">
        <v>479.8580951</v>
      </c>
      <c r="F16" s="20" t="n">
        <v>8.49530588</v>
      </c>
      <c r="G16" s="18" t="n">
        <v>504.79495672</v>
      </c>
      <c r="H16" s="20" t="n">
        <v>6.0967312</v>
      </c>
      <c r="I16" s="18" t="n">
        <v>498.00396315</v>
      </c>
      <c r="J16" s="20" t="n">
        <v>6.94262942</v>
      </c>
      <c r="K16" s="18" t="n">
        <v>519.69678316</v>
      </c>
      <c r="L16" s="20" t="n">
        <v>14.27636294</v>
      </c>
      <c r="M16" s="18" t="s">
        <v>404</v>
      </c>
      <c r="N16" s="20" t="s">
        <v>404</v>
      </c>
      <c r="O16" s="18" t="s">
        <v>404</v>
      </c>
      <c r="P16" s="20" t="s">
        <v>404</v>
      </c>
      <c r="Q16" s="18" t="s">
        <v>404</v>
      </c>
      <c r="R16" s="20" t="s">
        <v>404</v>
      </c>
      <c r="S16" s="18" t="s">
        <v>404</v>
      </c>
      <c r="T16" s="20" t="s">
        <v>404</v>
      </c>
      <c r="U16" s="18" t="n">
        <v>452.27954857</v>
      </c>
      <c r="V16" s="20" t="n">
        <v>30.52065983</v>
      </c>
    </row>
    <row r="17" spans="1:22">
      <c r="A17" s="15" t="s">
        <v>414</v>
      </c>
      <c r="B17" s="17" t="n">
        <v>6504</v>
      </c>
      <c r="C17" s="18">
        <f>(1325.0/B17*100)</f>
        <v/>
      </c>
      <c r="D17" s="19" t="n">
        <v>5179</v>
      </c>
      <c r="E17" s="18" t="n">
        <v>521.94018392</v>
      </c>
      <c r="F17" s="20" t="n">
        <v>11.74995205</v>
      </c>
      <c r="G17" s="18" t="n">
        <v>507.59366948</v>
      </c>
      <c r="H17" s="20" t="n">
        <v>7.82973202</v>
      </c>
      <c r="I17" s="18" t="n">
        <v>505.16746643</v>
      </c>
      <c r="J17" s="20" t="n">
        <v>6.18190003</v>
      </c>
      <c r="K17" s="18" t="n">
        <v>474.99402766</v>
      </c>
      <c r="L17" s="20" t="n">
        <v>12.7049566</v>
      </c>
      <c r="M17" s="18" t="s">
        <v>404</v>
      </c>
      <c r="N17" s="20" t="s">
        <v>404</v>
      </c>
      <c r="O17" s="18" t="s">
        <v>404</v>
      </c>
      <c r="P17" s="20" t="s">
        <v>404</v>
      </c>
      <c r="Q17" s="18" t="s">
        <v>404</v>
      </c>
      <c r="R17" s="20" t="s">
        <v>404</v>
      </c>
      <c r="S17" s="18" t="s">
        <v>404</v>
      </c>
      <c r="T17" s="20" t="s">
        <v>404</v>
      </c>
      <c r="U17" s="18" t="n">
        <v>556.02272785</v>
      </c>
      <c r="V17" s="20" t="n">
        <v>15.51692034</v>
      </c>
    </row>
    <row r="18" spans="1:22">
      <c r="A18" s="15" t="s">
        <v>415</v>
      </c>
      <c r="B18" s="17" t="n">
        <v>5532</v>
      </c>
      <c r="C18" s="18">
        <f>(0.0/B18*100)</f>
        <v/>
      </c>
      <c r="D18" s="19" t="n">
        <v>5532</v>
      </c>
      <c r="E18" s="18" t="n">
        <v>469.95712216</v>
      </c>
      <c r="F18" s="20" t="n">
        <v>6.07611052</v>
      </c>
      <c r="G18" s="18" t="n">
        <v>449.48338921</v>
      </c>
      <c r="H18" s="20" t="n">
        <v>7.96796543</v>
      </c>
      <c r="I18" s="18" t="n">
        <v>444.32949361</v>
      </c>
      <c r="J18" s="20" t="n">
        <v>8.90531232</v>
      </c>
      <c r="K18" s="18" t="n">
        <v>449.47253639</v>
      </c>
      <c r="L18" s="20" t="n">
        <v>9.536836510000001</v>
      </c>
      <c r="M18" s="18" t="s">
        <v>404</v>
      </c>
      <c r="N18" s="20" t="s">
        <v>404</v>
      </c>
      <c r="O18" s="18" t="s">
        <v>404</v>
      </c>
      <c r="P18" s="20" t="s">
        <v>404</v>
      </c>
      <c r="Q18" s="18" t="s">
        <v>404</v>
      </c>
      <c r="R18" s="20" t="s">
        <v>404</v>
      </c>
      <c r="S18" s="18" t="s">
        <v>404</v>
      </c>
      <c r="T18" s="20" t="s">
        <v>404</v>
      </c>
      <c r="U18" s="18" t="n">
        <v>429.96579009</v>
      </c>
      <c r="V18" s="20" t="n">
        <v>39.4428666</v>
      </c>
    </row>
    <row r="19" spans="1:22">
      <c r="A19" s="15" t="s">
        <v>416</v>
      </c>
      <c r="B19" s="17" t="n">
        <v>5658</v>
      </c>
      <c r="C19" s="18">
        <f>(327.0/B19*100)</f>
        <v/>
      </c>
      <c r="D19" s="19" t="n">
        <v>5331</v>
      </c>
      <c r="E19" s="18" t="n">
        <v>487.25215781</v>
      </c>
      <c r="F19" s="20" t="n">
        <v>7.67820668</v>
      </c>
      <c r="G19" s="18" t="n">
        <v>477.24559628</v>
      </c>
      <c r="H19" s="20" t="n">
        <v>7.87327387</v>
      </c>
      <c r="I19" s="18" t="n">
        <v>469.46905879</v>
      </c>
      <c r="J19" s="20" t="n">
        <v>7.4623624</v>
      </c>
      <c r="K19" s="18" t="n">
        <v>443.76309516</v>
      </c>
      <c r="L19" s="20" t="n">
        <v>40.76936711</v>
      </c>
      <c r="M19" s="18" t="s">
        <v>404</v>
      </c>
      <c r="N19" s="20" t="s">
        <v>404</v>
      </c>
      <c r="O19" s="18" t="s">
        <v>404</v>
      </c>
      <c r="P19" s="20" t="s">
        <v>404</v>
      </c>
      <c r="Q19" s="18" t="s">
        <v>404</v>
      </c>
      <c r="R19" s="20" t="s">
        <v>404</v>
      </c>
      <c r="S19" s="18" t="s">
        <v>404</v>
      </c>
      <c r="T19" s="20" t="s">
        <v>404</v>
      </c>
      <c r="U19" s="18" t="n">
        <v>454.20169213</v>
      </c>
      <c r="V19" s="20" t="n">
        <v>30.21417255</v>
      </c>
    </row>
    <row r="20" spans="1:22">
      <c r="A20" s="15" t="s">
        <v>417</v>
      </c>
      <c r="B20" s="17" t="n">
        <v>3371</v>
      </c>
      <c r="C20" s="18">
        <f>(24.0/B20*100)</f>
        <v/>
      </c>
      <c r="D20" s="19" t="n">
        <v>3347</v>
      </c>
      <c r="E20" s="18" t="n">
        <v>490.12916467</v>
      </c>
      <c r="F20" s="20" t="n">
        <v>2.50691373</v>
      </c>
      <c r="G20" s="18" t="n">
        <v>485.08040388</v>
      </c>
      <c r="H20" s="20" t="n">
        <v>2.84489872</v>
      </c>
      <c r="I20" s="18" t="n">
        <v>492.11590852</v>
      </c>
      <c r="J20" s="20" t="n">
        <v>4.72313189</v>
      </c>
      <c r="K20" s="18" t="n">
        <v>472.9764</v>
      </c>
      <c r="L20" s="20" t="n">
        <v>31.9273803</v>
      </c>
      <c r="M20" s="18" t="s">
        <v>404</v>
      </c>
      <c r="N20" s="20" t="s">
        <v>404</v>
      </c>
      <c r="O20" s="18" t="s">
        <v>404</v>
      </c>
      <c r="P20" s="20" t="s">
        <v>404</v>
      </c>
      <c r="Q20" s="18" t="s">
        <v>404</v>
      </c>
      <c r="R20" s="20" t="s">
        <v>404</v>
      </c>
      <c r="S20" s="18" t="s">
        <v>404</v>
      </c>
      <c r="T20" s="20" t="s">
        <v>404</v>
      </c>
      <c r="U20" s="18" t="n">
        <v>440.15121304</v>
      </c>
      <c r="V20" s="20" t="n">
        <v>18.29753509</v>
      </c>
    </row>
    <row r="21" spans="1:22">
      <c r="A21" s="15" t="s">
        <v>418</v>
      </c>
      <c r="B21" s="17" t="n">
        <v>5741</v>
      </c>
      <c r="C21" s="18">
        <f>(0.0/B21*100)</f>
        <v/>
      </c>
      <c r="D21" s="19" t="n">
        <v>5741</v>
      </c>
      <c r="E21" s="18" t="n">
        <v>520.62143615</v>
      </c>
      <c r="F21" s="20" t="n">
        <v>5.47816766</v>
      </c>
      <c r="G21" s="18" t="n">
        <v>508.17785801</v>
      </c>
      <c r="H21" s="20" t="n">
        <v>5.18867769</v>
      </c>
      <c r="I21" s="18" t="n">
        <v>497.3963205</v>
      </c>
      <c r="J21" s="20" t="n">
        <v>3.4316906</v>
      </c>
      <c r="K21" s="18" t="n">
        <v>493.08982825</v>
      </c>
      <c r="L21" s="20" t="n">
        <v>11.10855822</v>
      </c>
      <c r="M21" s="18" t="s">
        <v>404</v>
      </c>
      <c r="N21" s="20" t="s">
        <v>404</v>
      </c>
      <c r="O21" s="18" t="s">
        <v>404</v>
      </c>
      <c r="P21" s="20" t="s">
        <v>404</v>
      </c>
      <c r="Q21" s="18" t="s">
        <v>404</v>
      </c>
      <c r="R21" s="20" t="s">
        <v>404</v>
      </c>
      <c r="S21" s="18" t="s">
        <v>404</v>
      </c>
      <c r="T21" s="20" t="s">
        <v>404</v>
      </c>
      <c r="U21" s="18" t="n">
        <v>497.55085427</v>
      </c>
      <c r="V21" s="20" t="n">
        <v>7.21532446</v>
      </c>
    </row>
    <row r="22" spans="1:22">
      <c r="A22" s="15" t="s">
        <v>419</v>
      </c>
      <c r="B22" s="17" t="n">
        <v>6598</v>
      </c>
      <c r="C22" s="18">
        <f>(0.0/B22*100)</f>
        <v/>
      </c>
      <c r="D22" s="19" t="n">
        <v>6598</v>
      </c>
      <c r="E22" s="18" t="n">
        <v>476.09862614</v>
      </c>
      <c r="F22" s="20" t="n">
        <v>8.11529839</v>
      </c>
      <c r="G22" s="18" t="n">
        <v>460.62290066</v>
      </c>
      <c r="H22" s="20" t="n">
        <v>10.63217706</v>
      </c>
      <c r="I22" s="18" t="n">
        <v>475.86637261</v>
      </c>
      <c r="J22" s="20" t="n">
        <v>7.79408186</v>
      </c>
      <c r="K22" s="18" t="n">
        <v>437.57388312</v>
      </c>
      <c r="L22" s="20" t="n">
        <v>24.64796964</v>
      </c>
      <c r="M22" s="18" t="s">
        <v>404</v>
      </c>
      <c r="N22" s="20" t="s">
        <v>404</v>
      </c>
      <c r="O22" s="18" t="s">
        <v>404</v>
      </c>
      <c r="P22" s="20" t="s">
        <v>404</v>
      </c>
      <c r="Q22" s="18" t="s">
        <v>404</v>
      </c>
      <c r="R22" s="20" t="s">
        <v>404</v>
      </c>
      <c r="S22" s="18" t="s">
        <v>404</v>
      </c>
      <c r="T22" s="20" t="s">
        <v>404</v>
      </c>
      <c r="U22" s="18" t="n">
        <v>507.58569602</v>
      </c>
      <c r="V22" s="20" t="n">
        <v>12.52127121</v>
      </c>
    </row>
    <row r="23" spans="1:22">
      <c r="A23" s="15" t="s">
        <v>420</v>
      </c>
      <c r="B23" s="17" t="n">
        <v>11583</v>
      </c>
      <c r="C23" s="18">
        <f>(3159.0/B23*100)</f>
        <v/>
      </c>
      <c r="D23" s="19" t="n">
        <v>8424</v>
      </c>
      <c r="E23" s="18" t="n">
        <v>492.32331146</v>
      </c>
      <c r="F23" s="20" t="n">
        <v>7.86772229</v>
      </c>
      <c r="G23" s="18" t="n">
        <v>496.58162483</v>
      </c>
      <c r="H23" s="20" t="n">
        <v>8.54893317</v>
      </c>
      <c r="I23" s="18" t="n">
        <v>490.43852973</v>
      </c>
      <c r="J23" s="20" t="n">
        <v>8.16754021</v>
      </c>
      <c r="K23" s="18" t="n">
        <v>482.70724829</v>
      </c>
      <c r="L23" s="20" t="n">
        <v>13.42304464</v>
      </c>
      <c r="M23" s="18" t="s">
        <v>404</v>
      </c>
      <c r="N23" s="20" t="s">
        <v>404</v>
      </c>
      <c r="O23" s="18" t="s">
        <v>404</v>
      </c>
      <c r="P23" s="20" t="s">
        <v>404</v>
      </c>
      <c r="Q23" s="18" t="s">
        <v>404</v>
      </c>
      <c r="R23" s="20" t="s">
        <v>404</v>
      </c>
      <c r="S23" s="18" t="s">
        <v>404</v>
      </c>
      <c r="T23" s="20" t="s">
        <v>404</v>
      </c>
      <c r="U23" s="18" t="n">
        <v>492.50932856</v>
      </c>
      <c r="V23" s="20" t="n">
        <v>24.15082284</v>
      </c>
    </row>
    <row r="24" spans="1:22">
      <c r="A24" s="15" t="s">
        <v>421</v>
      </c>
      <c r="B24" s="17" t="n">
        <v>6647</v>
      </c>
      <c r="C24" s="18">
        <f>(0.0/B24*100)</f>
        <v/>
      </c>
      <c r="D24" s="19" t="n">
        <v>6647</v>
      </c>
      <c r="E24" s="18" t="n">
        <v>545.22508951</v>
      </c>
      <c r="F24" s="20" t="n">
        <v>15.8865561</v>
      </c>
      <c r="G24" s="18" t="n">
        <v>540.90261083</v>
      </c>
      <c r="H24" s="20" t="n">
        <v>7.16910505</v>
      </c>
      <c r="I24" s="18" t="n">
        <v>530.70989214</v>
      </c>
      <c r="J24" s="20" t="n">
        <v>5.30581934</v>
      </c>
      <c r="K24" s="18" t="n">
        <v>496.43132053</v>
      </c>
      <c r="L24" s="20" t="n">
        <v>16.87678354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513.50576424</v>
      </c>
      <c r="F25" s="20" t="n">
        <v>8.10093371</v>
      </c>
      <c r="G25" s="18" t="n">
        <v>533.2024385</v>
      </c>
      <c r="H25" s="20" t="n">
        <v>6.35920224</v>
      </c>
      <c r="I25" s="18" t="n">
        <v>527.30956226</v>
      </c>
      <c r="J25" s="20" t="n">
        <v>7.53334557</v>
      </c>
      <c r="K25" s="18" t="n">
        <v>485.93241757</v>
      </c>
      <c r="L25" s="20" t="n">
        <v>27.09427789</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472.04469739</v>
      </c>
      <c r="F26" s="20" t="n">
        <v>3.52790512</v>
      </c>
      <c r="G26" s="18" t="n">
        <v>488.9657978</v>
      </c>
      <c r="H26" s="20" t="n">
        <v>2.79968757</v>
      </c>
      <c r="I26" s="18" t="n">
        <v>489.33409981</v>
      </c>
      <c r="J26" s="20" t="n">
        <v>5.26940386</v>
      </c>
      <c r="K26" s="18" t="n">
        <v>494.09541453</v>
      </c>
      <c r="L26" s="20" t="n">
        <v>9.77819438</v>
      </c>
      <c r="M26" s="18" t="s">
        <v>404</v>
      </c>
      <c r="N26" s="20" t="s">
        <v>404</v>
      </c>
      <c r="O26" s="18" t="s">
        <v>404</v>
      </c>
      <c r="P26" s="20" t="s">
        <v>404</v>
      </c>
      <c r="Q26" s="18" t="s">
        <v>404</v>
      </c>
      <c r="R26" s="20" t="s">
        <v>404</v>
      </c>
      <c r="S26" s="18" t="s">
        <v>404</v>
      </c>
      <c r="T26" s="20" t="s">
        <v>404</v>
      </c>
      <c r="U26" s="18" t="n">
        <v>489.08316587</v>
      </c>
      <c r="V26" s="20" t="n">
        <v>15.06274346</v>
      </c>
    </row>
    <row r="27" spans="1:22">
      <c r="A27" s="15" t="s">
        <v>424</v>
      </c>
      <c r="B27" s="17" t="n">
        <v>5299</v>
      </c>
      <c r="C27" s="18">
        <f>(0.0/B27*100)</f>
        <v/>
      </c>
      <c r="D27" s="19" t="n">
        <v>5299</v>
      </c>
      <c r="E27" s="18" t="n">
        <v>524.92667098</v>
      </c>
      <c r="F27" s="20" t="n">
        <v>4.14666261</v>
      </c>
      <c r="G27" s="18" t="n">
        <v>471.90461975</v>
      </c>
      <c r="H27" s="20" t="n">
        <v>2.25420775</v>
      </c>
      <c r="I27" s="18" t="n">
        <v>491.9194113</v>
      </c>
      <c r="J27" s="20" t="n">
        <v>1.64704823</v>
      </c>
      <c r="K27" s="18" t="n">
        <v>434.61006562</v>
      </c>
      <c r="L27" s="20" t="n">
        <v>6.41334707</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412.0623742</v>
      </c>
      <c r="F28" s="20" t="n">
        <v>3.8764457</v>
      </c>
      <c r="G28" s="18" t="n">
        <v>413.52097736</v>
      </c>
      <c r="H28" s="20" t="n">
        <v>4.59374011</v>
      </c>
      <c r="I28" s="18" t="n">
        <v>401.33740595</v>
      </c>
      <c r="J28" s="20" t="n">
        <v>5.21495095</v>
      </c>
      <c r="K28" s="18" t="n">
        <v>379.43956647</v>
      </c>
      <c r="L28" s="20" t="n">
        <v>9.525386040000001</v>
      </c>
      <c r="M28" s="18" t="s">
        <v>404</v>
      </c>
      <c r="N28" s="20" t="s">
        <v>404</v>
      </c>
      <c r="O28" s="18" t="s">
        <v>404</v>
      </c>
      <c r="P28" s="20" t="s">
        <v>404</v>
      </c>
      <c r="Q28" s="18" t="s">
        <v>404</v>
      </c>
      <c r="R28" s="20" t="s">
        <v>404</v>
      </c>
      <c r="S28" s="18" t="s">
        <v>404</v>
      </c>
      <c r="T28" s="20" t="s">
        <v>404</v>
      </c>
      <c r="U28" s="18" t="n">
        <v>397.65300234</v>
      </c>
      <c r="V28" s="20" t="n">
        <v>13.32531578</v>
      </c>
    </row>
    <row r="29" spans="1:22">
      <c r="A29" s="15" t="s">
        <v>426</v>
      </c>
      <c r="B29" s="17" t="n">
        <v>5385</v>
      </c>
      <c r="C29" s="18">
        <f>(1123.0/B29*100)</f>
        <v/>
      </c>
      <c r="D29" s="19" t="n">
        <v>4262</v>
      </c>
      <c r="E29" s="18" t="n">
        <v>507.97598699</v>
      </c>
      <c r="F29" s="20" t="n">
        <v>9.74061858</v>
      </c>
      <c r="G29" s="18" t="n">
        <v>526.7275693300001</v>
      </c>
      <c r="H29" s="20" t="n">
        <v>9.680529590000001</v>
      </c>
      <c r="I29" s="18" t="n">
        <v>503.12347204</v>
      </c>
      <c r="J29" s="20" t="n">
        <v>10.03551931</v>
      </c>
      <c r="K29" s="18" t="n">
        <v>498.32801186</v>
      </c>
      <c r="L29" s="20" t="n">
        <v>48.3205266</v>
      </c>
      <c r="M29" s="18" t="s">
        <v>404</v>
      </c>
      <c r="N29" s="20" t="s">
        <v>404</v>
      </c>
      <c r="O29" s="18" t="s">
        <v>404</v>
      </c>
      <c r="P29" s="20" t="s">
        <v>404</v>
      </c>
      <c r="Q29" s="18" t="s">
        <v>404</v>
      </c>
      <c r="R29" s="20" t="s">
        <v>404</v>
      </c>
      <c r="S29" s="18" t="s">
        <v>404</v>
      </c>
      <c r="T29" s="20" t="s">
        <v>404</v>
      </c>
      <c r="U29" s="18" t="n">
        <v>496.45159522</v>
      </c>
      <c r="V29" s="20" t="n">
        <v>14.16056666</v>
      </c>
    </row>
    <row r="30" spans="1:22">
      <c r="A30" s="15" t="s">
        <v>427</v>
      </c>
      <c r="B30" s="17" t="n">
        <v>4520</v>
      </c>
      <c r="C30" s="18">
        <f>(958.0/B30*100)</f>
        <v/>
      </c>
      <c r="D30" s="19" t="n">
        <v>3562</v>
      </c>
      <c r="E30" s="18" t="n">
        <v>498.67439128</v>
      </c>
      <c r="F30" s="20" t="n">
        <v>4.44417095</v>
      </c>
      <c r="G30" s="18" t="n">
        <v>506.94594615</v>
      </c>
      <c r="H30" s="20" t="n">
        <v>6.38869441</v>
      </c>
      <c r="I30" s="18" t="n">
        <v>485.24798715</v>
      </c>
      <c r="J30" s="20" t="n">
        <v>6.74145148</v>
      </c>
      <c r="K30" s="18" t="n">
        <v>403.08562486</v>
      </c>
      <c r="L30" s="20" t="n">
        <v>11.52281044</v>
      </c>
      <c r="M30" s="18" t="s">
        <v>404</v>
      </c>
      <c r="N30" s="20" t="s">
        <v>404</v>
      </c>
      <c r="O30" s="18" t="s">
        <v>404</v>
      </c>
      <c r="P30" s="20" t="s">
        <v>404</v>
      </c>
      <c r="Q30" s="18" t="s">
        <v>404</v>
      </c>
      <c r="R30" s="20" t="s">
        <v>404</v>
      </c>
      <c r="S30" s="18" t="s">
        <v>404</v>
      </c>
      <c r="T30" s="20" t="s">
        <v>404</v>
      </c>
      <c r="U30" s="18" t="n">
        <v>480.95773263</v>
      </c>
      <c r="V30" s="20" t="n">
        <v>10.77961571</v>
      </c>
    </row>
    <row r="31" spans="1:22">
      <c r="A31" s="15" t="s">
        <v>428</v>
      </c>
      <c r="B31" s="17" t="n">
        <v>5456</v>
      </c>
      <c r="C31" s="18">
        <f>(502.0/B31*100)</f>
        <v/>
      </c>
      <c r="D31" s="19" t="n">
        <v>4954</v>
      </c>
      <c r="E31" s="18" t="n">
        <v>506.27040144</v>
      </c>
      <c r="F31" s="20" t="n">
        <v>3.56686069</v>
      </c>
      <c r="G31" s="18" t="n">
        <v>501.67722903</v>
      </c>
      <c r="H31" s="20" t="n">
        <v>3.85334572</v>
      </c>
      <c r="I31" s="18" t="n">
        <v>492.77805803</v>
      </c>
      <c r="J31" s="20" t="n">
        <v>5.08592012</v>
      </c>
      <c r="K31" s="18" t="n">
        <v>526.9898787</v>
      </c>
      <c r="L31" s="20" t="n">
        <v>13.2709345</v>
      </c>
      <c r="M31" s="18" t="s">
        <v>404</v>
      </c>
      <c r="N31" s="20" t="s">
        <v>404</v>
      </c>
      <c r="O31" s="18" t="s">
        <v>404</v>
      </c>
      <c r="P31" s="20" t="s">
        <v>404</v>
      </c>
      <c r="Q31" s="18" t="s">
        <v>404</v>
      </c>
      <c r="R31" s="20" t="s">
        <v>404</v>
      </c>
      <c r="S31" s="18" t="s">
        <v>404</v>
      </c>
      <c r="T31" s="20" t="s">
        <v>404</v>
      </c>
      <c r="U31" s="18" t="n">
        <v>503.25685998</v>
      </c>
      <c r="V31" s="20" t="n">
        <v>11.1624685</v>
      </c>
    </row>
    <row r="32" spans="1:22">
      <c r="A32" s="15" t="s">
        <v>429</v>
      </c>
      <c r="B32" s="17" t="n">
        <v>4478</v>
      </c>
      <c r="C32" s="18">
        <f>(0.0/B32*100)</f>
        <v/>
      </c>
      <c r="D32" s="19" t="n">
        <v>4478</v>
      </c>
      <c r="E32" s="18" t="n">
        <v>505.11955565</v>
      </c>
      <c r="F32" s="20" t="n">
        <v>2.73055823</v>
      </c>
      <c r="G32" s="18" t="n">
        <v>495.74625341</v>
      </c>
      <c r="H32" s="20" t="n">
        <v>7.70166729</v>
      </c>
      <c r="I32" s="18" t="n">
        <v>526.89599263</v>
      </c>
      <c r="J32" s="20" t="n">
        <v>27.86534669</v>
      </c>
      <c r="K32" s="18" t="s">
        <v>404</v>
      </c>
      <c r="L32" s="20" t="s">
        <v>404</v>
      </c>
      <c r="M32" s="18" t="s">
        <v>404</v>
      </c>
      <c r="N32" s="20" t="s">
        <v>404</v>
      </c>
      <c r="O32" s="18" t="s">
        <v>404</v>
      </c>
      <c r="P32" s="20" t="s">
        <v>404</v>
      </c>
      <c r="Q32" s="18" t="s">
        <v>404</v>
      </c>
      <c r="R32" s="20" t="s">
        <v>404</v>
      </c>
      <c r="S32" s="18" t="s">
        <v>404</v>
      </c>
      <c r="T32" s="20" t="s">
        <v>404</v>
      </c>
      <c r="U32" s="18" t="n">
        <v>550.16179657</v>
      </c>
      <c r="V32" s="20" t="n">
        <v>15.58666804</v>
      </c>
    </row>
    <row r="33" spans="1:22">
      <c r="A33" s="15" t="s">
        <v>430</v>
      </c>
      <c r="B33" s="17" t="n">
        <v>7325</v>
      </c>
      <c r="C33" s="18">
        <f>(29.0/B33*100)</f>
        <v/>
      </c>
      <c r="D33" s="19" t="n">
        <v>7296</v>
      </c>
      <c r="E33" s="18" t="n">
        <v>511.24023871</v>
      </c>
      <c r="F33" s="20" t="n">
        <v>5.2042227</v>
      </c>
      <c r="G33" s="18" t="n">
        <v>489.76951614</v>
      </c>
      <c r="H33" s="20" t="n">
        <v>6.06262228</v>
      </c>
      <c r="I33" s="18" t="n">
        <v>486.46574816</v>
      </c>
      <c r="J33" s="20" t="n">
        <v>5.36579326</v>
      </c>
      <c r="K33" s="18" t="n">
        <v>436.84352204</v>
      </c>
      <c r="L33" s="20" t="n">
        <v>14.7089952</v>
      </c>
      <c r="M33" s="18" t="s">
        <v>404</v>
      </c>
      <c r="N33" s="20" t="s">
        <v>404</v>
      </c>
      <c r="O33" s="18" t="s">
        <v>404</v>
      </c>
      <c r="P33" s="20" t="s">
        <v>404</v>
      </c>
      <c r="Q33" s="18" t="s">
        <v>404</v>
      </c>
      <c r="R33" s="20" t="s">
        <v>404</v>
      </c>
      <c r="S33" s="18" t="s">
        <v>404</v>
      </c>
      <c r="T33" s="20" t="s">
        <v>404</v>
      </c>
      <c r="U33" s="18" t="n">
        <v>457.73639072</v>
      </c>
      <c r="V33" s="20" t="n">
        <v>14.63954755</v>
      </c>
    </row>
    <row r="34" spans="1:22">
      <c r="A34" s="15" t="s">
        <v>431</v>
      </c>
      <c r="B34" s="17" t="n">
        <v>6350</v>
      </c>
      <c r="C34" s="18">
        <f>(0.0/B34*100)</f>
        <v/>
      </c>
      <c r="D34" s="19" t="n">
        <v>6350</v>
      </c>
      <c r="E34" s="18" t="n">
        <v>480.21675459</v>
      </c>
      <c r="F34" s="20" t="n">
        <v>3.37476587</v>
      </c>
      <c r="G34" s="18" t="n">
        <v>458.45716588</v>
      </c>
      <c r="H34" s="20" t="n">
        <v>11.73354249</v>
      </c>
      <c r="I34" s="18" t="n">
        <v>463.58106155</v>
      </c>
      <c r="J34" s="20" t="n">
        <v>9.02713653</v>
      </c>
      <c r="K34" s="18" t="n">
        <v>433.01568429</v>
      </c>
      <c r="L34" s="20" t="n">
        <v>15.96916428</v>
      </c>
      <c r="M34" s="18" t="s">
        <v>404</v>
      </c>
      <c r="N34" s="20" t="s">
        <v>404</v>
      </c>
      <c r="O34" s="18" t="s">
        <v>404</v>
      </c>
      <c r="P34" s="20" t="s">
        <v>404</v>
      </c>
      <c r="Q34" s="18" t="s">
        <v>404</v>
      </c>
      <c r="R34" s="20" t="s">
        <v>404</v>
      </c>
      <c r="S34" s="18" t="s">
        <v>404</v>
      </c>
      <c r="T34" s="20" t="s">
        <v>404</v>
      </c>
      <c r="U34" s="18" t="n">
        <v>514.00683978</v>
      </c>
      <c r="V34" s="20" t="n">
        <v>11.77534097</v>
      </c>
    </row>
    <row r="35" spans="1:22">
      <c r="A35" s="15" t="s">
        <v>432</v>
      </c>
      <c r="B35" s="17" t="n">
        <v>6406</v>
      </c>
      <c r="C35" s="18">
        <f>(443.0/B35*100)</f>
        <v/>
      </c>
      <c r="D35" s="19" t="n">
        <v>5963</v>
      </c>
      <c r="E35" s="18" t="n">
        <v>521.21289436</v>
      </c>
      <c r="F35" s="20" t="n">
        <v>1.92211896</v>
      </c>
      <c r="G35" s="18" t="n">
        <v>505.56330557</v>
      </c>
      <c r="H35" s="20" t="n">
        <v>2.09182689</v>
      </c>
      <c r="I35" s="18" t="n">
        <v>487.3470904</v>
      </c>
      <c r="J35" s="20" t="n">
        <v>3.59465475</v>
      </c>
      <c r="K35" s="18" t="n">
        <v>556.71265274</v>
      </c>
      <c r="L35" s="20" t="n">
        <v>6.50155582</v>
      </c>
      <c r="M35" s="18" t="s">
        <v>404</v>
      </c>
      <c r="N35" s="20" t="s">
        <v>404</v>
      </c>
      <c r="O35" s="18" t="s">
        <v>404</v>
      </c>
      <c r="P35" s="20" t="s">
        <v>404</v>
      </c>
      <c r="Q35" s="18" t="s">
        <v>404</v>
      </c>
      <c r="R35" s="20" t="s">
        <v>404</v>
      </c>
      <c r="S35" s="18" t="s">
        <v>404</v>
      </c>
      <c r="T35" s="20" t="s">
        <v>404</v>
      </c>
      <c r="U35" s="18" t="n">
        <v>493.54596606</v>
      </c>
      <c r="V35" s="20" t="n">
        <v>11.88360012</v>
      </c>
    </row>
    <row r="36" spans="1:22">
      <c r="A36" s="15" t="s">
        <v>433</v>
      </c>
      <c r="B36" s="17" t="n">
        <v>6736</v>
      </c>
      <c r="C36" s="18">
        <f>(10.0/B36*100)</f>
        <v/>
      </c>
      <c r="D36" s="19" t="n">
        <v>6726</v>
      </c>
      <c r="E36" s="18" t="n">
        <v>496.30196416</v>
      </c>
      <c r="F36" s="20" t="n">
        <v>4.82872563</v>
      </c>
      <c r="G36" s="18" t="n">
        <v>496.99601072</v>
      </c>
      <c r="H36" s="20" t="n">
        <v>5.66909918</v>
      </c>
      <c r="I36" s="18" t="n">
        <v>477.59885065</v>
      </c>
      <c r="J36" s="20" t="n">
        <v>3.40830962</v>
      </c>
      <c r="K36" s="18" t="n">
        <v>475.94483726</v>
      </c>
      <c r="L36" s="20" t="n">
        <v>7.73384034</v>
      </c>
      <c r="M36" s="18" t="s">
        <v>404</v>
      </c>
      <c r="N36" s="20" t="s">
        <v>404</v>
      </c>
      <c r="O36" s="18" t="s">
        <v>404</v>
      </c>
      <c r="P36" s="20" t="s">
        <v>404</v>
      </c>
      <c r="Q36" s="18" t="s">
        <v>404</v>
      </c>
      <c r="R36" s="20" t="s">
        <v>404</v>
      </c>
      <c r="S36" s="18" t="s">
        <v>404</v>
      </c>
      <c r="T36" s="20" t="s">
        <v>404</v>
      </c>
      <c r="U36" s="18" t="n">
        <v>501.66429112</v>
      </c>
      <c r="V36" s="20" t="n">
        <v>12.2761461</v>
      </c>
    </row>
    <row r="37" spans="1:22">
      <c r="A37" s="15" t="s">
        <v>434</v>
      </c>
      <c r="B37" s="17" t="n">
        <v>5458</v>
      </c>
      <c r="C37" s="18">
        <f>(0.0/B37*100)</f>
        <v/>
      </c>
      <c r="D37" s="19" t="n">
        <v>5458</v>
      </c>
      <c r="E37" s="18" t="n">
        <v>505.6660851</v>
      </c>
      <c r="F37" s="20" t="n">
        <v>5.78319832</v>
      </c>
      <c r="G37" s="18" t="n">
        <v>492.48310708</v>
      </c>
      <c r="H37" s="20" t="n">
        <v>5.36671449</v>
      </c>
      <c r="I37" s="18" t="n">
        <v>488.39246461</v>
      </c>
      <c r="J37" s="20" t="n">
        <v>4.8795413</v>
      </c>
      <c r="K37" s="18" t="n">
        <v>457.74230125</v>
      </c>
      <c r="L37" s="20" t="n">
        <v>16.76940639</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522.35844476</v>
      </c>
      <c r="F38" s="20" t="n">
        <v>5.62309029</v>
      </c>
      <c r="G38" s="18" t="n">
        <v>530.82022592</v>
      </c>
      <c r="H38" s="20" t="n">
        <v>5.6126056</v>
      </c>
      <c r="I38" s="18" t="n">
        <v>502.87236712</v>
      </c>
      <c r="J38" s="20" t="n">
        <v>7.91142977</v>
      </c>
      <c r="K38" s="18" t="n">
        <v>475.65257704</v>
      </c>
      <c r="L38" s="20" t="n">
        <v>11.13428324</v>
      </c>
      <c r="M38" s="18" t="s">
        <v>404</v>
      </c>
      <c r="N38" s="20" t="s">
        <v>404</v>
      </c>
      <c r="O38" s="18" t="s">
        <v>404</v>
      </c>
      <c r="P38" s="20" t="s">
        <v>404</v>
      </c>
      <c r="Q38" s="18" t="s">
        <v>404</v>
      </c>
      <c r="R38" s="20" t="s">
        <v>404</v>
      </c>
      <c r="S38" s="18" t="s">
        <v>404</v>
      </c>
      <c r="T38" s="20" t="s">
        <v>404</v>
      </c>
      <c r="U38" s="18" t="n">
        <v>563.20065414</v>
      </c>
      <c r="V38" s="20" t="n">
        <v>17.79485728</v>
      </c>
    </row>
    <row r="39" spans="1:22">
      <c r="A39" s="15" t="s">
        <v>436</v>
      </c>
      <c r="B39" s="17" t="n">
        <v>5895</v>
      </c>
      <c r="C39" s="18">
        <f>(0.0/B39*100)</f>
        <v/>
      </c>
      <c r="D39" s="19" t="n">
        <v>5895</v>
      </c>
      <c r="E39" s="18" t="n">
        <v>453.53894923</v>
      </c>
      <c r="F39" s="20" t="n">
        <v>8.78070106</v>
      </c>
      <c r="G39" s="18" t="n">
        <v>420.55874986</v>
      </c>
      <c r="H39" s="20" t="n">
        <v>8.20242882</v>
      </c>
      <c r="I39" s="18" t="n">
        <v>387.06036406</v>
      </c>
      <c r="J39" s="20" t="n">
        <v>4.72197503</v>
      </c>
      <c r="K39" s="18" t="n">
        <v>375.99782843</v>
      </c>
      <c r="L39" s="20" t="n">
        <v>11.37768153</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501.81751539</v>
      </c>
      <c r="F40" s="20" t="n">
        <v>7.61126401</v>
      </c>
      <c r="G40" s="18" t="n">
        <v>490.67986</v>
      </c>
      <c r="H40" s="20" t="n">
        <v>5.78442588</v>
      </c>
      <c r="I40" s="18" t="n">
        <v>490.74091052</v>
      </c>
      <c r="J40" s="20" t="n">
        <v>6.55238521</v>
      </c>
      <c r="K40" s="18" t="n">
        <v>482.00310535</v>
      </c>
      <c r="L40" s="20" t="n">
        <v>10.98557712</v>
      </c>
      <c r="M40" s="18" t="s">
        <v>404</v>
      </c>
      <c r="N40" s="20" t="s">
        <v>404</v>
      </c>
      <c r="O40" s="18" t="s">
        <v>404</v>
      </c>
      <c r="P40" s="20" t="s">
        <v>404</v>
      </c>
      <c r="Q40" s="18" t="s">
        <v>404</v>
      </c>
      <c r="R40" s="20" t="s">
        <v>404</v>
      </c>
      <c r="S40" s="18" t="s">
        <v>404</v>
      </c>
      <c r="T40" s="20" t="s">
        <v>404</v>
      </c>
      <c r="U40" s="18" t="n">
        <v>498.61112065</v>
      </c>
      <c r="V40" s="20" t="n">
        <v>8.148392060000001</v>
      </c>
    </row>
    <row r="41" spans="1:22">
      <c r="A41" s="15" t="s">
        <v>438</v>
      </c>
      <c r="B41" s="17" t="n">
        <v>5712</v>
      </c>
      <c r="C41" s="18">
        <f>(99.0/B41*100)</f>
        <v/>
      </c>
      <c r="D41" s="19" t="n">
        <v>5613</v>
      </c>
      <c r="E41" s="18" t="n">
        <v>482.58542047</v>
      </c>
      <c r="F41" s="20" t="n">
        <v>5.25911832</v>
      </c>
      <c r="G41" s="18" t="n">
        <v>467.54895148</v>
      </c>
      <c r="H41" s="20" t="n">
        <v>4.1791116</v>
      </c>
      <c r="I41" s="18" t="n">
        <v>453.17510863</v>
      </c>
      <c r="J41" s="20" t="n">
        <v>7.42553089</v>
      </c>
      <c r="K41" s="18" t="n">
        <v>439.92118013</v>
      </c>
      <c r="L41" s="20" t="n">
        <v>13.59983838</v>
      </c>
      <c r="M41" s="18" t="s">
        <v>404</v>
      </c>
      <c r="N41" s="20" t="s">
        <v>404</v>
      </c>
      <c r="O41" s="18" t="s">
        <v>404</v>
      </c>
      <c r="P41" s="20" t="s">
        <v>404</v>
      </c>
      <c r="Q41" s="18" t="s">
        <v>404</v>
      </c>
      <c r="R41" s="20" t="s">
        <v>404</v>
      </c>
      <c r="S41" s="18" t="s">
        <v>404</v>
      </c>
      <c r="T41" s="20" t="s">
        <v>404</v>
      </c>
      <c r="U41" s="18" t="n">
        <v>456.33091036</v>
      </c>
      <c r="V41" s="20" t="n">
        <v>10.14881503</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412.34892945</v>
      </c>
      <c r="F44" s="20" t="n">
        <v>4.28495125</v>
      </c>
      <c r="G44" s="18" t="n">
        <v>414.23150523</v>
      </c>
      <c r="H44" s="20" t="n">
        <v>6.1974815</v>
      </c>
      <c r="I44" s="18" t="n">
        <v>420.66721323</v>
      </c>
      <c r="J44" s="20" t="n">
        <v>12.59532876</v>
      </c>
      <c r="K44" s="18" t="n">
        <v>386.18710392</v>
      </c>
      <c r="L44" s="20" t="n">
        <v>10.52128595</v>
      </c>
      <c r="M44" s="18" t="s">
        <v>404</v>
      </c>
      <c r="N44" s="20" t="s">
        <v>404</v>
      </c>
      <c r="O44" s="18" t="s">
        <v>404</v>
      </c>
      <c r="P44" s="20" t="s">
        <v>404</v>
      </c>
      <c r="Q44" s="18" t="s">
        <v>404</v>
      </c>
      <c r="R44" s="20" t="s">
        <v>404</v>
      </c>
      <c r="S44" s="18" t="n">
        <v>462.9504698</v>
      </c>
      <c r="T44" s="20" t="n">
        <v>6.28638994</v>
      </c>
      <c r="U44" s="18" t="n">
        <v>473.90969894</v>
      </c>
      <c r="V44" s="20" t="n">
        <v>39.39598307</v>
      </c>
    </row>
    <row r="45" spans="1:22">
      <c r="A45" s="15" t="s">
        <v>442</v>
      </c>
      <c r="B45" s="17" t="n">
        <v>5519</v>
      </c>
      <c r="C45" s="18">
        <f>(0.0/B45*100)</f>
        <v/>
      </c>
      <c r="D45" s="19" t="n">
        <v>5519</v>
      </c>
      <c r="E45" s="18" t="n">
        <v>356.85594671</v>
      </c>
      <c r="F45" s="20" t="n">
        <v>4.77974909</v>
      </c>
      <c r="G45" s="18" t="n">
        <v>363.35914668</v>
      </c>
      <c r="H45" s="20" t="n">
        <v>8.226489490000001</v>
      </c>
      <c r="I45" s="18" t="n">
        <v>362.16312033</v>
      </c>
      <c r="J45" s="20" t="n">
        <v>8.44700168</v>
      </c>
      <c r="K45" s="18" t="n">
        <v>354.65235413</v>
      </c>
      <c r="L45" s="20" t="n">
        <v>11.20265159</v>
      </c>
      <c r="M45" s="18" t="s">
        <v>404</v>
      </c>
      <c r="N45" s="20" t="s">
        <v>404</v>
      </c>
      <c r="O45" s="18" t="s">
        <v>404</v>
      </c>
      <c r="P45" s="20" t="s">
        <v>404</v>
      </c>
      <c r="Q45" s="18" t="s">
        <v>404</v>
      </c>
      <c r="R45" s="20" t="s">
        <v>404</v>
      </c>
      <c r="S45" s="18" t="s">
        <v>404</v>
      </c>
      <c r="T45" s="20" t="s">
        <v>404</v>
      </c>
      <c r="U45" s="18" t="n">
        <v>367.05095662</v>
      </c>
      <c r="V45" s="20" t="n">
        <v>16.79580356</v>
      </c>
    </row>
    <row r="46" spans="1:22">
      <c r="A46" s="15" t="s">
        <v>443</v>
      </c>
      <c r="B46" s="17" t="n">
        <v>23141</v>
      </c>
      <c r="C46" s="18">
        <f>(4196.0/B46*100)</f>
        <v/>
      </c>
      <c r="D46" s="19" t="n">
        <v>18945</v>
      </c>
      <c r="E46" s="18" t="n">
        <v>392.83663431</v>
      </c>
      <c r="F46" s="20" t="n">
        <v>5.30491372</v>
      </c>
      <c r="G46" s="18" t="n">
        <v>367.67162419</v>
      </c>
      <c r="H46" s="20" t="n">
        <v>5.23966335</v>
      </c>
      <c r="I46" s="18" t="n">
        <v>376.9146788</v>
      </c>
      <c r="J46" s="20" t="n">
        <v>6.27794758</v>
      </c>
      <c r="K46" s="18" t="n">
        <v>364.7686223</v>
      </c>
      <c r="L46" s="20" t="n">
        <v>11.0444499</v>
      </c>
      <c r="M46" s="18" t="s">
        <v>404</v>
      </c>
      <c r="N46" s="20" t="s">
        <v>404</v>
      </c>
      <c r="O46" s="18" t="s">
        <v>404</v>
      </c>
      <c r="P46" s="20" t="s">
        <v>404</v>
      </c>
      <c r="Q46" s="18" t="s">
        <v>404</v>
      </c>
      <c r="R46" s="20" t="s">
        <v>404</v>
      </c>
      <c r="S46" s="18" t="s">
        <v>404</v>
      </c>
      <c r="T46" s="20" t="s">
        <v>404</v>
      </c>
      <c r="U46" s="18" t="n">
        <v>343.59484871</v>
      </c>
      <c r="V46" s="20" t="n">
        <v>9.826128280000001</v>
      </c>
    </row>
    <row r="47" spans="1:22">
      <c r="A47" s="15" t="s">
        <v>444</v>
      </c>
      <c r="B47" s="17" t="n">
        <v>5928</v>
      </c>
      <c r="C47" s="18">
        <f>(0.0/B47*100)</f>
        <v/>
      </c>
      <c r="D47" s="19" t="n">
        <v>5928</v>
      </c>
      <c r="E47" s="18" t="n">
        <v>440.29234006</v>
      </c>
      <c r="F47" s="20" t="n">
        <v>5.0160617</v>
      </c>
      <c r="G47" s="18" t="n">
        <v>451.1051228</v>
      </c>
      <c r="H47" s="20" t="n">
        <v>12.94988817</v>
      </c>
      <c r="I47" s="18" t="n">
        <v>416.55476962</v>
      </c>
      <c r="J47" s="20" t="n">
        <v>16.33425535</v>
      </c>
      <c r="K47" s="18" t="n">
        <v>428.55930037</v>
      </c>
      <c r="L47" s="20" t="n">
        <v>29.14429236</v>
      </c>
      <c r="M47" s="18" t="s">
        <v>404</v>
      </c>
      <c r="N47" s="20" t="s">
        <v>404</v>
      </c>
      <c r="O47" s="18" t="s">
        <v>404</v>
      </c>
      <c r="P47" s="20" t="s">
        <v>404</v>
      </c>
      <c r="Q47" s="18" t="s">
        <v>404</v>
      </c>
      <c r="R47" s="20" t="s">
        <v>404</v>
      </c>
      <c r="S47" s="18" t="s">
        <v>404</v>
      </c>
      <c r="T47" s="20" t="s">
        <v>404</v>
      </c>
      <c r="U47" s="18" t="n">
        <v>495.21215567</v>
      </c>
      <c r="V47" s="20" t="n">
        <v>12.79141024</v>
      </c>
    </row>
    <row r="48" spans="1:22">
      <c r="A48" s="15" t="s">
        <v>445</v>
      </c>
      <c r="B48" s="17" t="n">
        <v>9841</v>
      </c>
      <c r="C48" s="18">
        <f>(40.0/B48*100)</f>
        <v/>
      </c>
      <c r="D48" s="19" t="n">
        <v>9801</v>
      </c>
      <c r="E48" s="18" t="n">
        <v>566.51925476</v>
      </c>
      <c r="F48" s="20" t="n">
        <v>19.04273856</v>
      </c>
      <c r="G48" s="18" t="n">
        <v>538.66709776</v>
      </c>
      <c r="H48" s="20" t="n">
        <v>10.22679392</v>
      </c>
      <c r="I48" s="18" t="n">
        <v>526.97719903</v>
      </c>
      <c r="J48" s="20" t="n">
        <v>10.09855749</v>
      </c>
      <c r="K48" s="18" t="n">
        <v>513.27571009</v>
      </c>
      <c r="L48" s="20" t="n">
        <v>12.49317727</v>
      </c>
      <c r="M48" s="18" t="s">
        <v>404</v>
      </c>
      <c r="N48" s="20" t="s">
        <v>404</v>
      </c>
      <c r="O48" s="18" t="s">
        <v>404</v>
      </c>
      <c r="P48" s="20" t="s">
        <v>404</v>
      </c>
      <c r="Q48" s="18" t="s">
        <v>404</v>
      </c>
      <c r="R48" s="20" t="s">
        <v>404</v>
      </c>
      <c r="S48" s="18" t="s">
        <v>404</v>
      </c>
      <c r="T48" s="20" t="s">
        <v>404</v>
      </c>
      <c r="U48" s="18" t="n">
        <v>397.95104778</v>
      </c>
      <c r="V48" s="20" t="n">
        <v>11.78810797</v>
      </c>
    </row>
    <row r="49" spans="1:22">
      <c r="A49" s="15" t="s">
        <v>446</v>
      </c>
      <c r="B49" s="17" t="n">
        <v>6349</v>
      </c>
      <c r="C49" s="18">
        <f>(52.0/B49*100)</f>
        <v/>
      </c>
      <c r="D49" s="19" t="n">
        <v>6297</v>
      </c>
      <c r="E49" s="18" t="n">
        <v>418.10307387</v>
      </c>
      <c r="F49" s="20" t="n">
        <v>6.00796906</v>
      </c>
      <c r="G49" s="18" t="n">
        <v>408.62330048</v>
      </c>
      <c r="H49" s="20" t="n">
        <v>9.42734257</v>
      </c>
      <c r="I49" s="18" t="n">
        <v>401.34599696</v>
      </c>
      <c r="J49" s="20" t="n">
        <v>4.71240278</v>
      </c>
      <c r="K49" s="18" t="n">
        <v>402.28554939</v>
      </c>
      <c r="L49" s="20" t="n">
        <v>8.638474520000001</v>
      </c>
      <c r="M49" s="18" t="s">
        <v>404</v>
      </c>
      <c r="N49" s="20" t="s">
        <v>404</v>
      </c>
      <c r="O49" s="18" t="s">
        <v>404</v>
      </c>
      <c r="P49" s="20" t="s">
        <v>404</v>
      </c>
      <c r="Q49" s="18" t="s">
        <v>404</v>
      </c>
      <c r="R49" s="20" t="s">
        <v>404</v>
      </c>
      <c r="S49" s="18" t="s">
        <v>404</v>
      </c>
      <c r="T49" s="20" t="s">
        <v>404</v>
      </c>
      <c r="U49" s="18" t="n">
        <v>419.83891088</v>
      </c>
      <c r="V49" s="20" t="n">
        <v>13.50530645</v>
      </c>
    </row>
    <row r="50" spans="1:22">
      <c r="A50" s="15" t="s">
        <v>447</v>
      </c>
      <c r="B50" s="17" t="n">
        <v>11795</v>
      </c>
      <c r="C50" s="18">
        <f>(1031.0/B50*100)</f>
        <v/>
      </c>
      <c r="D50" s="19" t="n">
        <v>10764</v>
      </c>
      <c r="E50" s="18" t="n">
        <v>403.66560556</v>
      </c>
      <c r="F50" s="20" t="n">
        <v>5.32674318</v>
      </c>
      <c r="G50" s="18" t="n">
        <v>390.61781779</v>
      </c>
      <c r="H50" s="20" t="n">
        <v>6.45573364</v>
      </c>
      <c r="I50" s="18" t="n">
        <v>386.05212433</v>
      </c>
      <c r="J50" s="20" t="n">
        <v>4.24089649</v>
      </c>
      <c r="K50" s="18" t="n">
        <v>376.51506571</v>
      </c>
      <c r="L50" s="20" t="n">
        <v>9.17204961</v>
      </c>
      <c r="M50" s="18" t="s">
        <v>404</v>
      </c>
      <c r="N50" s="20" t="s">
        <v>404</v>
      </c>
      <c r="O50" s="18" t="s">
        <v>404</v>
      </c>
      <c r="P50" s="20" t="s">
        <v>404</v>
      </c>
      <c r="Q50" s="18" t="s">
        <v>404</v>
      </c>
      <c r="R50" s="20" t="s">
        <v>404</v>
      </c>
      <c r="S50" s="18" t="s">
        <v>404</v>
      </c>
      <c r="T50" s="20" t="s">
        <v>404</v>
      </c>
      <c r="U50" s="18" t="n">
        <v>385.47541356</v>
      </c>
      <c r="V50" s="20" t="n">
        <v>10.52398589</v>
      </c>
    </row>
    <row r="51" spans="1:22">
      <c r="A51" s="15" t="s">
        <v>448</v>
      </c>
      <c r="B51" s="17" t="n">
        <v>6866</v>
      </c>
      <c r="C51" s="18">
        <f>(0.0/B51*100)</f>
        <v/>
      </c>
      <c r="D51" s="19" t="n">
        <v>6866</v>
      </c>
      <c r="E51" s="18" t="n">
        <v>398.65488826</v>
      </c>
      <c r="F51" s="20" t="n">
        <v>6.30058584</v>
      </c>
      <c r="G51" s="18" t="n">
        <v>399.46627369</v>
      </c>
      <c r="H51" s="20" t="n">
        <v>6.29243699</v>
      </c>
      <c r="I51" s="18" t="n">
        <v>402.22246779</v>
      </c>
      <c r="J51" s="20" t="n">
        <v>5.63925534</v>
      </c>
      <c r="K51" s="18" t="n">
        <v>401.4169792</v>
      </c>
      <c r="L51" s="20" t="n">
        <v>5.33656746</v>
      </c>
      <c r="M51" s="18" t="s">
        <v>404</v>
      </c>
      <c r="N51" s="20" t="s">
        <v>404</v>
      </c>
      <c r="O51" s="18" t="s">
        <v>404</v>
      </c>
      <c r="P51" s="20" t="s">
        <v>404</v>
      </c>
      <c r="Q51" s="18" t="s">
        <v>404</v>
      </c>
      <c r="R51" s="20" t="s">
        <v>404</v>
      </c>
      <c r="S51" s="18" t="s">
        <v>404</v>
      </c>
      <c r="T51" s="20" t="s">
        <v>404</v>
      </c>
      <c r="U51" s="18" t="n">
        <v>395.03734327</v>
      </c>
      <c r="V51" s="20" t="n">
        <v>11.02744454</v>
      </c>
    </row>
    <row r="52" spans="1:22">
      <c r="A52" s="15" t="s">
        <v>449</v>
      </c>
      <c r="B52" s="17" t="n">
        <v>5809</v>
      </c>
      <c r="C52" s="18">
        <f>(0.0/B52*100)</f>
        <v/>
      </c>
      <c r="D52" s="19" t="n">
        <v>5809</v>
      </c>
      <c r="E52" s="18" t="n">
        <v>475.26479161</v>
      </c>
      <c r="F52" s="20" t="n">
        <v>5.11933572</v>
      </c>
      <c r="G52" s="18" t="n">
        <v>455.35358189</v>
      </c>
      <c r="H52" s="20" t="n">
        <v>6.60635386</v>
      </c>
      <c r="I52" s="18" t="n">
        <v>447.94698521</v>
      </c>
      <c r="J52" s="20" t="n">
        <v>11.1161832</v>
      </c>
      <c r="K52" s="18" t="n">
        <v>479.33990947</v>
      </c>
      <c r="L52" s="20" t="n">
        <v>27.29293482</v>
      </c>
      <c r="M52" s="18" t="s">
        <v>404</v>
      </c>
      <c r="N52" s="20" t="s">
        <v>404</v>
      </c>
      <c r="O52" s="18" t="s">
        <v>404</v>
      </c>
      <c r="P52" s="20" t="s">
        <v>404</v>
      </c>
      <c r="Q52" s="18" t="s">
        <v>404</v>
      </c>
      <c r="R52" s="20" t="s">
        <v>404</v>
      </c>
      <c r="S52" s="18" t="s">
        <v>404</v>
      </c>
      <c r="T52" s="20" t="s">
        <v>404</v>
      </c>
      <c r="U52" s="18" t="n">
        <v>420.16253333</v>
      </c>
      <c r="V52" s="20" t="n">
        <v>17.96035804</v>
      </c>
    </row>
    <row r="53" spans="1:22">
      <c r="A53" s="15" t="s">
        <v>450</v>
      </c>
      <c r="B53" s="17" t="n">
        <v>5571</v>
      </c>
      <c r="C53" s="18">
        <f>(0.0/B53*100)</f>
        <v/>
      </c>
      <c r="D53" s="19" t="n">
        <v>5571</v>
      </c>
      <c r="E53" s="18" t="n">
        <v>445.96897794</v>
      </c>
      <c r="F53" s="20" t="n">
        <v>2.38020165</v>
      </c>
      <c r="G53" s="18" t="n">
        <v>430.44594821</v>
      </c>
      <c r="H53" s="20" t="n">
        <v>2.21392346</v>
      </c>
      <c r="I53" s="18" t="n">
        <v>419.11147347</v>
      </c>
      <c r="J53" s="20" t="n">
        <v>4.44541806</v>
      </c>
      <c r="K53" s="18" t="n">
        <v>442.04015397</v>
      </c>
      <c r="L53" s="20" t="n">
        <v>5.2428497</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332.76367312</v>
      </c>
      <c r="F54" s="20" t="n">
        <v>4.2717842</v>
      </c>
      <c r="G54" s="18" t="n">
        <v>327.73258667</v>
      </c>
      <c r="H54" s="20" t="n">
        <v>6.78071497</v>
      </c>
      <c r="I54" s="18" t="n">
        <v>315.35237877</v>
      </c>
      <c r="J54" s="20" t="n">
        <v>6.18195343</v>
      </c>
      <c r="K54" s="18" t="n">
        <v>331.17241487</v>
      </c>
      <c r="L54" s="20" t="n">
        <v>8.81682543</v>
      </c>
      <c r="M54" s="18" t="s">
        <v>404</v>
      </c>
      <c r="N54" s="20" t="s">
        <v>404</v>
      </c>
      <c r="O54" s="18" t="s">
        <v>404</v>
      </c>
      <c r="P54" s="20" t="s">
        <v>404</v>
      </c>
      <c r="Q54" s="18" t="s">
        <v>404</v>
      </c>
      <c r="R54" s="20" t="s">
        <v>404</v>
      </c>
      <c r="S54" s="18" t="s">
        <v>404</v>
      </c>
      <c r="T54" s="20" t="s">
        <v>404</v>
      </c>
      <c r="U54" s="18" t="n">
        <v>324.3595998</v>
      </c>
      <c r="V54" s="20" t="n">
        <v>9.581536359999999</v>
      </c>
    </row>
    <row r="55" spans="1:22">
      <c r="A55" s="15" t="s">
        <v>452</v>
      </c>
      <c r="B55" s="17" t="n">
        <v>5316</v>
      </c>
      <c r="C55" s="18">
        <f>(43.0/B55*100)</f>
        <v/>
      </c>
      <c r="D55" s="19" t="n">
        <v>5273</v>
      </c>
      <c r="E55" s="18" t="n">
        <v>402.44858613</v>
      </c>
      <c r="F55" s="20" t="n">
        <v>3.35130918</v>
      </c>
      <c r="G55" s="18" t="n">
        <v>425.26386339</v>
      </c>
      <c r="H55" s="20" t="n">
        <v>16.67309175</v>
      </c>
      <c r="I55" s="18" t="n">
        <v>394.51091535</v>
      </c>
      <c r="J55" s="20" t="n">
        <v>13.39831786</v>
      </c>
      <c r="K55" s="18" t="n">
        <v>361.22241735</v>
      </c>
      <c r="L55" s="20" t="n">
        <v>21.14668687</v>
      </c>
      <c r="M55" s="18" t="s">
        <v>404</v>
      </c>
      <c r="N55" s="20" t="s">
        <v>404</v>
      </c>
      <c r="O55" s="18" t="s">
        <v>404</v>
      </c>
      <c r="P55" s="20" t="s">
        <v>404</v>
      </c>
      <c r="Q55" s="18" t="s">
        <v>404</v>
      </c>
      <c r="R55" s="20" t="s">
        <v>404</v>
      </c>
      <c r="S55" s="18" t="n">
        <v>426.42412405</v>
      </c>
      <c r="T55" s="20" t="n">
        <v>7.89455771</v>
      </c>
      <c r="U55" s="18" t="n">
        <v>401.9734853</v>
      </c>
      <c r="V55" s="20" t="n">
        <v>8.989592890000001</v>
      </c>
    </row>
    <row r="56" spans="1:22">
      <c r="A56" s="15" t="s">
        <v>453</v>
      </c>
      <c r="B56" s="17" t="n">
        <v>5359</v>
      </c>
      <c r="C56" s="18">
        <f>(0.0/B56*100)</f>
        <v/>
      </c>
      <c r="D56" s="19" t="n">
        <v>5359</v>
      </c>
      <c r="E56" s="18" t="n">
        <v>541.64693268</v>
      </c>
      <c r="F56" s="20" t="n">
        <v>6.94818561</v>
      </c>
      <c r="G56" s="18" t="n">
        <v>547.30181814</v>
      </c>
      <c r="H56" s="20" t="n">
        <v>7.6077286</v>
      </c>
      <c r="I56" s="18" t="n">
        <v>566.53321274</v>
      </c>
      <c r="J56" s="20" t="n">
        <v>10.03011327</v>
      </c>
      <c r="K56" s="18" t="n">
        <v>552.99287998</v>
      </c>
      <c r="L56" s="20" t="n">
        <v>26.54208515</v>
      </c>
      <c r="M56" s="18" t="s">
        <v>404</v>
      </c>
      <c r="N56" s="20" t="s">
        <v>404</v>
      </c>
      <c r="O56" s="18" t="s">
        <v>404</v>
      </c>
      <c r="P56" s="20" t="s">
        <v>404</v>
      </c>
      <c r="Q56" s="18" t="s">
        <v>404</v>
      </c>
      <c r="R56" s="20" t="s">
        <v>404</v>
      </c>
      <c r="S56" s="18" t="s">
        <v>404</v>
      </c>
      <c r="T56" s="20" t="s">
        <v>404</v>
      </c>
      <c r="U56" s="18" t="n">
        <v>537.06094416</v>
      </c>
      <c r="V56" s="20" t="n">
        <v>13.78141111</v>
      </c>
    </row>
    <row r="57" spans="1:22">
      <c r="A57" s="15" t="s">
        <v>454</v>
      </c>
      <c r="B57" s="17" t="n">
        <v>6513</v>
      </c>
      <c r="C57" s="18">
        <f>(0.0/B57*100)</f>
        <v/>
      </c>
      <c r="D57" s="19" t="n">
        <v>6513</v>
      </c>
      <c r="E57" s="18" t="n">
        <v>395.39047307</v>
      </c>
      <c r="F57" s="20" t="n">
        <v>4.2811519</v>
      </c>
      <c r="G57" s="18" t="n">
        <v>380.45077406</v>
      </c>
      <c r="H57" s="20" t="n">
        <v>9.218133529999999</v>
      </c>
      <c r="I57" s="18" t="n">
        <v>378.02633579</v>
      </c>
      <c r="J57" s="20" t="n">
        <v>8.816057109999999</v>
      </c>
      <c r="K57" s="18" t="n">
        <v>360.39960222</v>
      </c>
      <c r="L57" s="20" t="n">
        <v>7.400163</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383.09258192</v>
      </c>
      <c r="F58" s="20" t="n">
        <v>6.79352897</v>
      </c>
      <c r="G58" s="18" t="n">
        <v>381.48242571</v>
      </c>
      <c r="H58" s="20" t="n">
        <v>5.90957829</v>
      </c>
      <c r="I58" s="18" t="n">
        <v>384.54850028</v>
      </c>
      <c r="J58" s="20" t="n">
        <v>5.98956226</v>
      </c>
      <c r="K58" s="18" t="n">
        <v>374.00827142</v>
      </c>
      <c r="L58" s="20" t="n">
        <v>6.41213387</v>
      </c>
      <c r="M58" s="18" t="s">
        <v>404</v>
      </c>
      <c r="N58" s="20" t="s">
        <v>404</v>
      </c>
      <c r="O58" s="18" t="s">
        <v>404</v>
      </c>
      <c r="P58" s="20" t="s">
        <v>404</v>
      </c>
      <c r="Q58" s="18" t="s">
        <v>404</v>
      </c>
      <c r="R58" s="20" t="s">
        <v>404</v>
      </c>
      <c r="S58" s="18" t="n">
        <v>362.50316459</v>
      </c>
      <c r="T58" s="20" t="n">
        <v>12.55045907</v>
      </c>
      <c r="U58" s="18" t="n">
        <v>393.71151417</v>
      </c>
      <c r="V58" s="20" t="n">
        <v>24.7652731</v>
      </c>
    </row>
    <row r="59" spans="1:22">
      <c r="A59" s="15" t="s">
        <v>456</v>
      </c>
      <c r="B59" s="17" t="n">
        <v>4826</v>
      </c>
      <c r="C59" s="18">
        <f>(0.0/B59*100)</f>
        <v/>
      </c>
      <c r="D59" s="19" t="n">
        <v>4826</v>
      </c>
      <c r="E59" s="18" t="n">
        <v>364.07549113</v>
      </c>
      <c r="F59" s="20" t="n">
        <v>2.49352484</v>
      </c>
      <c r="G59" s="18" t="n">
        <v>354.14808803</v>
      </c>
      <c r="H59" s="20" t="n">
        <v>2.64679472</v>
      </c>
      <c r="I59" s="18" t="n">
        <v>362.72505061</v>
      </c>
      <c r="J59" s="20" t="n">
        <v>4.28774243</v>
      </c>
      <c r="K59" s="18" t="n">
        <v>375.77880676</v>
      </c>
      <c r="L59" s="20" t="n">
        <v>6.63198217</v>
      </c>
      <c r="M59" s="18" t="s">
        <v>404</v>
      </c>
      <c r="N59" s="20" t="s">
        <v>404</v>
      </c>
      <c r="O59" s="18" t="s">
        <v>404</v>
      </c>
      <c r="P59" s="20" t="s">
        <v>404</v>
      </c>
      <c r="Q59" s="18" t="s">
        <v>404</v>
      </c>
      <c r="R59" s="20" t="s">
        <v>404</v>
      </c>
      <c r="S59" s="18" t="s">
        <v>404</v>
      </c>
      <c r="T59" s="20" t="s">
        <v>404</v>
      </c>
      <c r="U59" s="18" t="n">
        <v>353.38894293</v>
      </c>
      <c r="V59" s="20" t="n">
        <v>14.55646092</v>
      </c>
    </row>
    <row r="60" spans="1:22">
      <c r="A60" s="15" t="s">
        <v>457</v>
      </c>
      <c r="B60" s="17" t="n">
        <v>4546</v>
      </c>
      <c r="C60" s="18">
        <f>(0.0/B60*100)</f>
        <v/>
      </c>
      <c r="D60" s="19" t="n">
        <v>4546</v>
      </c>
      <c r="E60" s="18" t="n">
        <v>404.71233785</v>
      </c>
      <c r="F60" s="20" t="n">
        <v>5.47385374</v>
      </c>
      <c r="G60" s="18" t="n">
        <v>388.08214373</v>
      </c>
      <c r="H60" s="20" t="n">
        <v>10.01560195</v>
      </c>
      <c r="I60" s="18" t="n">
        <v>382.73177799</v>
      </c>
      <c r="J60" s="20" t="n">
        <v>12.31824687</v>
      </c>
      <c r="K60" s="18" t="n">
        <v>383.38800768</v>
      </c>
      <c r="L60" s="20" t="n">
        <v>35.71025654</v>
      </c>
      <c r="M60" s="18" t="s">
        <v>404</v>
      </c>
      <c r="N60" s="20" t="s">
        <v>404</v>
      </c>
      <c r="O60" s="18" t="s">
        <v>404</v>
      </c>
      <c r="P60" s="20" t="s">
        <v>404</v>
      </c>
      <c r="Q60" s="18" t="s">
        <v>404</v>
      </c>
      <c r="R60" s="20" t="s">
        <v>404</v>
      </c>
      <c r="S60" s="18" t="s">
        <v>404</v>
      </c>
      <c r="T60" s="20" t="s">
        <v>404</v>
      </c>
      <c r="U60" s="18" t="n">
        <v>393.78013456</v>
      </c>
      <c r="V60" s="20" t="n">
        <v>15.61585192</v>
      </c>
    </row>
    <row r="61" spans="1:22">
      <c r="A61" s="15" t="s">
        <v>458</v>
      </c>
      <c r="B61" s="17" t="n">
        <v>6525</v>
      </c>
      <c r="C61" s="18">
        <f>(0.0/B61*100)</f>
        <v/>
      </c>
      <c r="D61" s="19" t="n">
        <v>6525</v>
      </c>
      <c r="E61" s="18" t="n">
        <v>476.58567742</v>
      </c>
      <c r="F61" s="20" t="n">
        <v>3.0046195</v>
      </c>
      <c r="G61" s="18" t="n">
        <v>485.61973404</v>
      </c>
      <c r="H61" s="20" t="n">
        <v>6.64518887</v>
      </c>
      <c r="I61" s="18" t="n">
        <v>479.90946705</v>
      </c>
      <c r="J61" s="20" t="n">
        <v>11.33720746</v>
      </c>
      <c r="K61" s="18" t="n">
        <v>465.58041156</v>
      </c>
      <c r="L61" s="20" t="n">
        <v>10.1097255</v>
      </c>
      <c r="M61" s="18" t="s">
        <v>404</v>
      </c>
      <c r="N61" s="20" t="s">
        <v>404</v>
      </c>
      <c r="O61" s="18" t="s">
        <v>404</v>
      </c>
      <c r="P61" s="20" t="s">
        <v>404</v>
      </c>
      <c r="Q61" s="18" t="s">
        <v>404</v>
      </c>
      <c r="R61" s="20" t="s">
        <v>404</v>
      </c>
      <c r="S61" s="18" t="s">
        <v>404</v>
      </c>
      <c r="T61" s="20" t="s">
        <v>404</v>
      </c>
      <c r="U61" s="18" t="n">
        <v>393.64141896</v>
      </c>
      <c r="V61" s="20" t="n">
        <v>16.58579071</v>
      </c>
    </row>
    <row r="62" spans="1:22">
      <c r="A62" s="15" t="s">
        <v>459</v>
      </c>
      <c r="B62" s="17" t="n">
        <v>4476</v>
      </c>
      <c r="C62" s="18">
        <f>(0.0/B62*100)</f>
        <v/>
      </c>
      <c r="D62" s="19" t="n">
        <v>4476</v>
      </c>
      <c r="E62" s="18" t="n">
        <v>553.88147516</v>
      </c>
      <c r="F62" s="20" t="n">
        <v>1.59172737</v>
      </c>
      <c r="G62" s="18" t="n">
        <v>533.0636799</v>
      </c>
      <c r="H62" s="20" t="n">
        <v>2.54007505</v>
      </c>
      <c r="I62" s="18" t="n">
        <v>535.80391358</v>
      </c>
      <c r="J62" s="20" t="n">
        <v>2.79244865</v>
      </c>
      <c r="K62" s="18" t="n">
        <v>536.00552142</v>
      </c>
      <c r="L62" s="20" t="n">
        <v>2.8202746</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371.73635264</v>
      </c>
      <c r="F63" s="20" t="n">
        <v>1.63594916</v>
      </c>
      <c r="G63" s="18" t="n">
        <v>351.08917773</v>
      </c>
      <c r="H63" s="20" t="n">
        <v>5.42562615</v>
      </c>
      <c r="I63" s="18" t="n">
        <v>349.92643645</v>
      </c>
      <c r="J63" s="20" t="n">
        <v>7.43593262</v>
      </c>
      <c r="K63" s="18" t="s">
        <v>404</v>
      </c>
      <c r="L63" s="20" t="s">
        <v>404</v>
      </c>
      <c r="M63" s="18" t="s">
        <v>404</v>
      </c>
      <c r="N63" s="20" t="s">
        <v>404</v>
      </c>
      <c r="O63" s="18" t="s">
        <v>404</v>
      </c>
      <c r="P63" s="20" t="s">
        <v>404</v>
      </c>
      <c r="Q63" s="18" t="s">
        <v>404</v>
      </c>
      <c r="R63" s="20" t="s">
        <v>404</v>
      </c>
      <c r="S63" s="18" t="s">
        <v>404</v>
      </c>
      <c r="T63" s="20" t="s">
        <v>404</v>
      </c>
      <c r="U63" s="18" t="n">
        <v>399.48690314</v>
      </c>
      <c r="V63" s="20" t="n">
        <v>6.88509545</v>
      </c>
    </row>
    <row r="64" spans="1:22">
      <c r="A64" s="15" t="s">
        <v>461</v>
      </c>
      <c r="B64" s="17" t="n">
        <v>3634</v>
      </c>
      <c r="C64" s="18">
        <f>(27.0/B64*100)</f>
        <v/>
      </c>
      <c r="D64" s="19" t="n">
        <v>3607</v>
      </c>
      <c r="E64" s="18" t="n">
        <v>471.38292187</v>
      </c>
      <c r="F64" s="20" t="n">
        <v>2.07442284</v>
      </c>
      <c r="G64" s="18" t="n">
        <v>495.75845238</v>
      </c>
      <c r="H64" s="20" t="n">
        <v>3.51075985</v>
      </c>
      <c r="I64" s="18" t="n">
        <v>496.88691393</v>
      </c>
      <c r="J64" s="20" t="n">
        <v>4.32501416</v>
      </c>
      <c r="K64" s="18" t="s">
        <v>404</v>
      </c>
      <c r="L64" s="20" t="s">
        <v>404</v>
      </c>
      <c r="M64" s="18" t="s">
        <v>404</v>
      </c>
      <c r="N64" s="20" t="s">
        <v>404</v>
      </c>
      <c r="O64" s="18" t="s">
        <v>404</v>
      </c>
      <c r="P64" s="20" t="s">
        <v>404</v>
      </c>
      <c r="Q64" s="18" t="s">
        <v>404</v>
      </c>
      <c r="R64" s="20" t="s">
        <v>404</v>
      </c>
      <c r="S64" s="18" t="s">
        <v>404</v>
      </c>
      <c r="T64" s="20" t="s">
        <v>404</v>
      </c>
      <c r="U64" s="18" t="n">
        <v>412.80936232</v>
      </c>
      <c r="V64" s="20" t="n">
        <v>16.05773849</v>
      </c>
    </row>
    <row r="65" spans="1:22">
      <c r="A65" s="15" t="s">
        <v>462</v>
      </c>
      <c r="B65" s="17" t="n">
        <v>5325</v>
      </c>
      <c r="C65" s="18">
        <f>(0.0/B65*100)</f>
        <v/>
      </c>
      <c r="D65" s="19" t="n">
        <v>5325</v>
      </c>
      <c r="E65" s="18" t="n">
        <v>423.18835325</v>
      </c>
      <c r="F65" s="20" t="n">
        <v>4.74628174</v>
      </c>
      <c r="G65" s="18" t="n">
        <v>416.00835011</v>
      </c>
      <c r="H65" s="20" t="n">
        <v>5.21182548</v>
      </c>
      <c r="I65" s="18" t="n">
        <v>418.23382331</v>
      </c>
      <c r="J65" s="20" t="n">
        <v>6.53199391</v>
      </c>
      <c r="K65" s="18" t="n">
        <v>403.41361857</v>
      </c>
      <c r="L65" s="20" t="n">
        <v>17.8368183</v>
      </c>
      <c r="M65" s="18" t="s">
        <v>404</v>
      </c>
      <c r="N65" s="20" t="s">
        <v>404</v>
      </c>
      <c r="O65" s="18" t="s">
        <v>404</v>
      </c>
      <c r="P65" s="20" t="s">
        <v>404</v>
      </c>
      <c r="Q65" s="18" t="s">
        <v>404</v>
      </c>
      <c r="R65" s="20" t="s">
        <v>404</v>
      </c>
      <c r="S65" s="18" t="s">
        <v>404</v>
      </c>
      <c r="T65" s="20" t="s">
        <v>404</v>
      </c>
      <c r="U65" s="18" t="n">
        <v>429.56337419</v>
      </c>
      <c r="V65" s="20" t="n">
        <v>33.03551782</v>
      </c>
    </row>
    <row r="66" spans="1:22">
      <c r="A66" s="15" t="s">
        <v>463</v>
      </c>
      <c r="B66" s="17" t="n">
        <v>5665</v>
      </c>
      <c r="C66" s="18">
        <f>(0.0/B66*100)</f>
        <v/>
      </c>
      <c r="D66" s="19" t="n">
        <v>5665</v>
      </c>
      <c r="E66" s="18" t="n">
        <v>415.18624783</v>
      </c>
      <c r="F66" s="20" t="n">
        <v>1.65352416</v>
      </c>
      <c r="G66" s="18" t="n">
        <v>428.32109585</v>
      </c>
      <c r="H66" s="20" t="n">
        <v>2.59804788</v>
      </c>
      <c r="I66" s="18" t="n">
        <v>349.32701865</v>
      </c>
      <c r="J66" s="20" t="n">
        <v>15.03877415</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408.02332679</v>
      </c>
      <c r="F67" s="20" t="n">
        <v>6.67201955</v>
      </c>
      <c r="G67" s="18" t="n">
        <v>381.3491906</v>
      </c>
      <c r="H67" s="20" t="n">
        <v>3.74075932</v>
      </c>
      <c r="I67" s="18" t="n">
        <v>377.20189878</v>
      </c>
      <c r="J67" s="20" t="n">
        <v>7.53556689</v>
      </c>
      <c r="K67" s="18" t="n">
        <v>361.36781002</v>
      </c>
      <c r="L67" s="20" t="n">
        <v>9.22351856</v>
      </c>
      <c r="M67" s="18" t="s">
        <v>404</v>
      </c>
      <c r="N67" s="20" t="s">
        <v>404</v>
      </c>
      <c r="O67" s="18" t="s">
        <v>404</v>
      </c>
      <c r="P67" s="20" t="s">
        <v>404</v>
      </c>
      <c r="Q67" s="18" t="s">
        <v>404</v>
      </c>
      <c r="R67" s="20" t="s">
        <v>404</v>
      </c>
      <c r="S67" s="18" t="s">
        <v>404</v>
      </c>
      <c r="T67" s="20" t="s">
        <v>404</v>
      </c>
      <c r="U67" s="18" t="n">
        <v>406.18305315</v>
      </c>
      <c r="V67" s="20" t="n">
        <v>27.09319519</v>
      </c>
    </row>
    <row r="68" spans="1:22">
      <c r="A68" s="15" t="s">
        <v>465</v>
      </c>
      <c r="B68" s="17" t="n">
        <v>12083</v>
      </c>
      <c r="C68" s="18">
        <f>(0.0/B68*100)</f>
        <v/>
      </c>
      <c r="D68" s="19" t="n">
        <v>12083</v>
      </c>
      <c r="E68" s="18" t="n">
        <v>402.45965831</v>
      </c>
      <c r="F68" s="20" t="n">
        <v>1.43211648</v>
      </c>
      <c r="G68" s="18" t="n">
        <v>407.39963419</v>
      </c>
      <c r="H68" s="20" t="n">
        <v>2.57322552</v>
      </c>
      <c r="I68" s="18" t="n">
        <v>407.18567272</v>
      </c>
      <c r="J68" s="20" t="n">
        <v>2.76089612</v>
      </c>
      <c r="K68" s="18" t="n">
        <v>360.27454436</v>
      </c>
      <c r="L68" s="20" t="n">
        <v>5.57432843</v>
      </c>
      <c r="M68" s="18" t="s">
        <v>404</v>
      </c>
      <c r="N68" s="20" t="s">
        <v>404</v>
      </c>
      <c r="O68" s="18" t="s">
        <v>404</v>
      </c>
      <c r="P68" s="20" t="s">
        <v>404</v>
      </c>
      <c r="Q68" s="18" t="s">
        <v>404</v>
      </c>
      <c r="R68" s="20" t="s">
        <v>404</v>
      </c>
      <c r="S68" s="18" t="s">
        <v>404</v>
      </c>
      <c r="T68" s="20" t="s">
        <v>404</v>
      </c>
      <c r="U68" s="18" t="n">
        <v>424.6668281</v>
      </c>
      <c r="V68" s="20" t="n">
        <v>13.15215532</v>
      </c>
    </row>
    <row r="69" spans="1:22">
      <c r="A69" s="15" t="s">
        <v>466</v>
      </c>
      <c r="B69" s="17" t="n">
        <v>4876</v>
      </c>
      <c r="C69" s="18">
        <f>(0.0/B69*100)</f>
        <v/>
      </c>
      <c r="D69" s="19" t="n">
        <v>4876</v>
      </c>
      <c r="E69" s="18" t="n">
        <v>445.49379442</v>
      </c>
      <c r="F69" s="20" t="n">
        <v>4.5201948</v>
      </c>
      <c r="G69" s="18" t="n">
        <v>432.41011058</v>
      </c>
      <c r="H69" s="20" t="n">
        <v>11.36039918</v>
      </c>
      <c r="I69" s="18" t="n">
        <v>448.17164598</v>
      </c>
      <c r="J69" s="20" t="n">
        <v>13.85898591</v>
      </c>
      <c r="K69" s="18" t="s">
        <v>404</v>
      </c>
      <c r="L69" s="20" t="s">
        <v>404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498.98553479</v>
      </c>
      <c r="F70" s="20" t="n">
        <v>5.49826329</v>
      </c>
      <c r="G70" s="18" t="n">
        <v>498.08294544</v>
      </c>
      <c r="H70" s="20" t="n">
        <v>5.25356765</v>
      </c>
      <c r="I70" s="18" t="n">
        <v>487.83393861</v>
      </c>
      <c r="J70" s="20" t="n">
        <v>5.75501863</v>
      </c>
      <c r="K70" s="18" t="n">
        <v>485.99704809</v>
      </c>
      <c r="L70" s="20" t="n">
        <v>10.91681101</v>
      </c>
      <c r="M70" s="18" t="s">
        <v>404</v>
      </c>
      <c r="N70" s="20" t="s">
        <v>404</v>
      </c>
      <c r="O70" s="18" t="s">
        <v>404</v>
      </c>
      <c r="P70" s="20" t="s">
        <v>404</v>
      </c>
      <c r="Q70" s="18" t="s">
        <v>404</v>
      </c>
      <c r="R70" s="20" t="s">
        <v>404</v>
      </c>
      <c r="S70" s="18" t="s">
        <v>404</v>
      </c>
      <c r="T70" s="20" t="s">
        <v>404</v>
      </c>
      <c r="U70" s="18" t="n">
        <v>504.5492884</v>
      </c>
      <c r="V70" s="20" t="n">
        <v>19.95281635</v>
      </c>
    </row>
    <row r="71" spans="1:22">
      <c r="A71" s="15" t="s">
        <v>468</v>
      </c>
      <c r="B71" s="17" t="n">
        <v>6115</v>
      </c>
      <c r="C71" s="18">
        <f>(0.0/B71*100)</f>
        <v/>
      </c>
      <c r="D71" s="19" t="n">
        <v>6115</v>
      </c>
      <c r="E71" s="18" t="n">
        <v>554.31904294</v>
      </c>
      <c r="F71" s="20" t="n">
        <v>2.42483901</v>
      </c>
      <c r="G71" s="18" t="n">
        <v>575.1238705</v>
      </c>
      <c r="H71" s="20" t="n">
        <v>1.68109884</v>
      </c>
      <c r="I71" s="18" t="n">
        <v>564.39210125</v>
      </c>
      <c r="J71" s="20" t="n">
        <v>3.99077101</v>
      </c>
      <c r="K71" s="18" t="s">
        <v>404</v>
      </c>
      <c r="L71" s="20" t="s">
        <v>404</v>
      </c>
      <c r="M71" s="18" t="s">
        <v>404</v>
      </c>
      <c r="N71" s="20" t="s">
        <v>404</v>
      </c>
      <c r="O71" s="18" t="s">
        <v>404</v>
      </c>
      <c r="P71" s="20" t="s">
        <v>404</v>
      </c>
      <c r="Q71" s="18" t="s">
        <v>404</v>
      </c>
      <c r="R71" s="20" t="s">
        <v>404</v>
      </c>
      <c r="S71" s="18" t="s">
        <v>404</v>
      </c>
      <c r="T71" s="20" t="s">
        <v>404</v>
      </c>
      <c r="U71" s="18" t="n">
        <v>526.6590188599999</v>
      </c>
      <c r="V71" s="20" t="n">
        <v>17.65920086</v>
      </c>
    </row>
    <row r="72" spans="1:22">
      <c r="A72" s="15" t="s">
        <v>469</v>
      </c>
      <c r="B72" s="17" t="n">
        <v>7708</v>
      </c>
      <c r="C72" s="18">
        <f>(0.0/B72*100)</f>
        <v/>
      </c>
      <c r="D72" s="19" t="n">
        <v>7708</v>
      </c>
      <c r="E72" s="18" t="n">
        <v>564.7090911499999</v>
      </c>
      <c r="F72" s="20" t="n">
        <v>8.607128640000001</v>
      </c>
      <c r="G72" s="18" t="n">
        <v>554.88732084</v>
      </c>
      <c r="H72" s="20" t="n">
        <v>7.13944969</v>
      </c>
      <c r="I72" s="18" t="n">
        <v>521.35306293</v>
      </c>
      <c r="J72" s="20" t="n">
        <v>5.65911825</v>
      </c>
      <c r="K72" s="18" t="n">
        <v>490.71465691</v>
      </c>
      <c r="L72" s="20" t="n">
        <v>23.09251298</v>
      </c>
      <c r="M72" s="18" t="s">
        <v>404</v>
      </c>
      <c r="N72" s="20" t="s">
        <v>404</v>
      </c>
      <c r="O72" s="18" t="s">
        <v>404</v>
      </c>
      <c r="P72" s="20" t="s">
        <v>404</v>
      </c>
      <c r="Q72" s="18" t="s">
        <v>404</v>
      </c>
      <c r="R72" s="20" t="s">
        <v>404</v>
      </c>
      <c r="S72" s="18" t="s">
        <v>404</v>
      </c>
      <c r="T72" s="20" t="s">
        <v>404</v>
      </c>
      <c r="U72" s="18" t="n">
        <v>551.04427071</v>
      </c>
      <c r="V72" s="20" t="n">
        <v>37.91298357</v>
      </c>
    </row>
    <row r="73" spans="1:22">
      <c r="A73" s="15" t="s">
        <v>470</v>
      </c>
      <c r="B73" s="17" t="n">
        <v>8249</v>
      </c>
      <c r="C73" s="18">
        <f>(0.0/B73*100)</f>
        <v/>
      </c>
      <c r="D73" s="19" t="n">
        <v>8249</v>
      </c>
      <c r="E73" s="18" t="n">
        <v>406.50463383</v>
      </c>
      <c r="F73" s="20" t="n">
        <v>8.13782658</v>
      </c>
      <c r="G73" s="18" t="n">
        <v>423.40089817</v>
      </c>
      <c r="H73" s="20" t="n">
        <v>7.08965698</v>
      </c>
      <c r="I73" s="18" t="n">
        <v>411.99797611</v>
      </c>
      <c r="J73" s="20" t="n">
        <v>5.13913312</v>
      </c>
      <c r="K73" s="18" t="n">
        <v>419.9783564</v>
      </c>
      <c r="L73" s="20" t="n">
        <v>14.2428065</v>
      </c>
      <c r="M73" s="18" t="s">
        <v>404</v>
      </c>
      <c r="N73" s="20" t="s">
        <v>404</v>
      </c>
      <c r="O73" s="18" t="s">
        <v>404</v>
      </c>
      <c r="P73" s="20" t="s">
        <v>404</v>
      </c>
      <c r="Q73" s="18" t="s">
        <v>404</v>
      </c>
      <c r="R73" s="20" t="s">
        <v>404</v>
      </c>
      <c r="S73" s="18" t="s">
        <v>404</v>
      </c>
      <c r="T73" s="20" t="s">
        <v>404</v>
      </c>
      <c r="U73" s="18" t="n">
        <v>418.0589524</v>
      </c>
      <c r="V73" s="20" t="n">
        <v>12.73142317</v>
      </c>
    </row>
    <row r="74" spans="1:22">
      <c r="A74" s="15" t="s">
        <v>471</v>
      </c>
      <c r="B74" s="17" t="n">
        <v>4692</v>
      </c>
      <c r="C74" s="18">
        <f>(484.0/B74*100)</f>
        <v/>
      </c>
      <c r="D74" s="19" t="n">
        <v>4208</v>
      </c>
      <c r="E74" s="18" t="n">
        <v>394.59009733</v>
      </c>
      <c r="F74" s="20" t="n">
        <v>3.78173803</v>
      </c>
      <c r="G74" s="18" t="n">
        <v>445.70935068</v>
      </c>
      <c r="H74" s="20" t="n">
        <v>2.45648269</v>
      </c>
      <c r="I74" s="18" t="n">
        <v>397.25506904</v>
      </c>
      <c r="J74" s="20" t="n">
        <v>2.22052056</v>
      </c>
      <c r="K74" s="18" t="n">
        <v>411.54490491</v>
      </c>
      <c r="L74" s="20" t="n">
        <v>3.98274862</v>
      </c>
      <c r="M74" s="18" t="s">
        <v>404</v>
      </c>
      <c r="N74" s="20" t="s">
        <v>404</v>
      </c>
      <c r="O74" s="18" t="s">
        <v>404</v>
      </c>
      <c r="P74" s="20" t="s">
        <v>404</v>
      </c>
      <c r="Q74" s="18" t="s">
        <v>404</v>
      </c>
      <c r="R74" s="20" t="s">
        <v>404</v>
      </c>
      <c r="S74" s="18" t="s">
        <v>404</v>
      </c>
      <c r="T74" s="20" t="s">
        <v>404</v>
      </c>
      <c r="U74" s="18" t="s">
        <v>404</v>
      </c>
      <c r="V74" s="20" t="s">
        <v>404</v>
      </c>
    </row>
    <row r="75" spans="1:22">
      <c r="A75" s="15" t="s">
        <v>472</v>
      </c>
      <c r="B75" s="17" t="n">
        <v>5375</v>
      </c>
      <c r="C75" s="18">
        <f>(483.0/B75*100)</f>
        <v/>
      </c>
      <c r="D75" s="19" t="n">
        <v>4892</v>
      </c>
      <c r="E75" s="18" t="n">
        <v>367.42872381</v>
      </c>
      <c r="F75" s="20" t="n">
        <v>13.59647615</v>
      </c>
      <c r="G75" s="18" t="n">
        <v>372.16189189</v>
      </c>
      <c r="H75" s="20" t="n">
        <v>11.32736489</v>
      </c>
      <c r="I75" s="18" t="n">
        <v>366.23494019</v>
      </c>
      <c r="J75" s="20" t="n">
        <v>5.63693304</v>
      </c>
      <c r="K75" s="18" t="n">
        <v>366.26183772</v>
      </c>
      <c r="L75" s="20" t="n">
        <v>10.46260413</v>
      </c>
      <c r="M75" s="18" t="s">
        <v>404</v>
      </c>
      <c r="N75" s="20" t="s">
        <v>404</v>
      </c>
      <c r="O75" s="18" t="s">
        <v>404</v>
      </c>
      <c r="P75" s="20" t="s">
        <v>404</v>
      </c>
      <c r="Q75" s="18" t="s">
        <v>404</v>
      </c>
      <c r="R75" s="20" t="s">
        <v>404</v>
      </c>
      <c r="S75" s="18" t="s">
        <v>404</v>
      </c>
      <c r="T75" s="20" t="s">
        <v>404</v>
      </c>
      <c r="U75" s="18" t="n">
        <v>363.33969906</v>
      </c>
      <c r="V75" s="20" t="n">
        <v>20.30589501</v>
      </c>
    </row>
    <row r="76" spans="1:22">
      <c r="A76" s="15" t="s">
        <v>473</v>
      </c>
      <c r="B76" s="17" t="n">
        <v>14167</v>
      </c>
      <c r="C76" s="18">
        <f>(1400.0/B76*100)</f>
        <v/>
      </c>
      <c r="D76" s="19" t="n">
        <v>12767</v>
      </c>
      <c r="E76" s="18" t="n">
        <v>469.62530521</v>
      </c>
      <c r="F76" s="20" t="n">
        <v>5.57074609</v>
      </c>
      <c r="G76" s="18" t="n">
        <v>418.07054203</v>
      </c>
      <c r="H76" s="20" t="n">
        <v>6.19237374</v>
      </c>
      <c r="I76" s="18" t="n">
        <v>401.97179616</v>
      </c>
      <c r="J76" s="20" t="n">
        <v>5.7915291</v>
      </c>
      <c r="K76" s="18" t="n">
        <v>393.96557554</v>
      </c>
      <c r="L76" s="20" t="n">
        <v>5.85694013</v>
      </c>
      <c r="M76" s="18" t="s">
        <v>404</v>
      </c>
      <c r="N76" s="20" t="s">
        <v>404</v>
      </c>
      <c r="O76" s="18" t="s">
        <v>404</v>
      </c>
      <c r="P76" s="20" t="s">
        <v>404</v>
      </c>
      <c r="Q76" s="18" t="s">
        <v>404</v>
      </c>
      <c r="R76" s="20" t="s">
        <v>404</v>
      </c>
      <c r="S76" s="18" t="s">
        <v>404</v>
      </c>
      <c r="T76" s="20" t="s">
        <v>404</v>
      </c>
      <c r="U76" s="18" t="n">
        <v>430.39047527</v>
      </c>
      <c r="V76" s="20" t="n">
        <v>8.685194579999999</v>
      </c>
    </row>
    <row r="77" spans="1:22">
      <c r="A77" s="15" t="s">
        <v>474</v>
      </c>
      <c r="B77" s="17" t="n">
        <v>6062</v>
      </c>
      <c r="C77" s="18">
        <f>(0.0/B77*100)</f>
        <v/>
      </c>
      <c r="D77" s="19" t="n">
        <v>6062</v>
      </c>
      <c r="E77" s="18" t="n">
        <v>435.33185788</v>
      </c>
      <c r="F77" s="20" t="n">
        <v>5.90530338</v>
      </c>
      <c r="G77" s="18" t="n">
        <v>417.34605251</v>
      </c>
      <c r="H77" s="20" t="n">
        <v>6.69200221</v>
      </c>
      <c r="I77" s="18" t="n">
        <v>405.28044544</v>
      </c>
      <c r="J77" s="20" t="n">
        <v>4.51916592</v>
      </c>
      <c r="K77" s="18" t="n">
        <v>410.10069182</v>
      </c>
      <c r="L77" s="20" t="n">
        <v>13.12505709</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491.15547791</v>
      </c>
      <c r="F78" s="20" t="n">
        <v>5.71010682</v>
      </c>
      <c r="G78" s="18" t="n">
        <v>514.6033993</v>
      </c>
      <c r="H78" s="20" t="n">
        <v>9.796171960000001</v>
      </c>
      <c r="I78" s="18" t="n">
        <v>482.32982139</v>
      </c>
      <c r="J78" s="20" t="n">
        <v>10.2785243</v>
      </c>
      <c r="K78" s="18" t="n">
        <v>490.05175255</v>
      </c>
      <c r="L78" s="20" t="n">
        <v>15.39097075</v>
      </c>
      <c r="M78" s="18" t="s">
        <v>404</v>
      </c>
      <c r="N78" s="20" t="s">
        <v>404</v>
      </c>
      <c r="O78" s="18" t="s">
        <v>404</v>
      </c>
      <c r="P78" s="20" t="s">
        <v>404</v>
      </c>
      <c r="Q78" s="18" t="s">
        <v>404</v>
      </c>
      <c r="R78" s="20" t="s">
        <v>404</v>
      </c>
      <c r="S78" s="18" t="s">
        <v>404</v>
      </c>
      <c r="T78" s="20" t="s">
        <v>404</v>
      </c>
      <c r="U78" s="18" t="n">
        <v>530.80318183</v>
      </c>
      <c r="V78" s="20" t="n">
        <v>7.86985843</v>
      </c>
    </row>
    <row customHeight="1" ht="25" r="79" spans="1:22">
      <c r="A79" s="15" t="s">
        <v>476</v>
      </c>
      <c r="B79" s="17" t="n">
        <v>1657</v>
      </c>
      <c r="C79" s="18">
        <f>(21.0/B79*100)</f>
        <v/>
      </c>
      <c r="D79" s="19" t="n">
        <v>1636</v>
      </c>
      <c r="E79" s="18" t="n">
        <v>464.02390586</v>
      </c>
      <c r="F79" s="20" t="n">
        <v>13.63966423</v>
      </c>
      <c r="G79" s="18" t="n">
        <v>470.99924215</v>
      </c>
      <c r="H79" s="20" t="n">
        <v>14.11435801</v>
      </c>
      <c r="I79" s="18" t="n">
        <v>427.13697863</v>
      </c>
      <c r="J79" s="20" t="n">
        <v>16.62971286</v>
      </c>
      <c r="K79" s="18" t="n">
        <v>437.11811235</v>
      </c>
      <c r="L79" s="20" t="n">
        <v>28.18579195</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453.03380668</v>
      </c>
      <c r="F80" s="20" t="n">
        <v>5.67854081</v>
      </c>
      <c r="G80" s="18" t="n">
        <v>464.21883735</v>
      </c>
      <c r="H80" s="20" t="n">
        <v>10.74709744</v>
      </c>
      <c r="I80" s="18" t="n">
        <v>467.74954454</v>
      </c>
      <c r="J80" s="20" t="n">
        <v>7.01053676</v>
      </c>
      <c r="K80" s="18" t="n">
        <v>455.46691504</v>
      </c>
      <c r="L80" s="20" t="n">
        <v>22.63949515</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444.79503108</v>
      </c>
      <c r="F81" s="20" t="n">
        <v>6.6551288</v>
      </c>
      <c r="G81" s="18" t="n">
        <v>449.36306975</v>
      </c>
      <c r="H81" s="20" t="n">
        <v>4.38425042</v>
      </c>
      <c r="I81" s="18" t="n">
        <v>432.35249502</v>
      </c>
      <c r="J81" s="20" t="n">
        <v>12.21898456</v>
      </c>
      <c r="K81" s="18" t="n">
        <v>418.68104286</v>
      </c>
      <c r="L81" s="20" t="n">
        <v>8.868005459999999</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628</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510.72756854</v>
      </c>
      <c r="F7" s="20" t="n">
        <v>3.17594365</v>
      </c>
      <c r="G7" s="18" t="n">
        <v>489.24135233</v>
      </c>
      <c r="H7" s="20" t="n">
        <v>3.3077072</v>
      </c>
      <c r="I7" s="18" t="n">
        <v>473.21267326</v>
      </c>
      <c r="J7" s="20" t="n">
        <v>4.51582291</v>
      </c>
      <c r="K7" s="18" t="n">
        <v>466.7964738</v>
      </c>
      <c r="L7" s="20" t="n">
        <v>14.75852088</v>
      </c>
      <c r="M7" s="18" t="s">
        <v>404</v>
      </c>
      <c r="N7" s="20" t="s">
        <v>404</v>
      </c>
      <c r="O7" s="18" t="s">
        <v>404</v>
      </c>
      <c r="P7" s="20" t="s">
        <v>404</v>
      </c>
      <c r="Q7" s="18" t="s">
        <v>404</v>
      </c>
      <c r="R7" s="20" t="s">
        <v>404</v>
      </c>
      <c r="S7" s="18" t="s">
        <v>404</v>
      </c>
      <c r="T7" s="20" t="s">
        <v>404</v>
      </c>
      <c r="U7" s="18" t="n">
        <v>482.62657828</v>
      </c>
      <c r="V7" s="20" t="n">
        <v>9.04720021</v>
      </c>
    </row>
    <row r="8" spans="1:22">
      <c r="A8" s="15" t="s">
        <v>405</v>
      </c>
      <c r="B8" s="17" t="n">
        <v>7007</v>
      </c>
      <c r="C8" s="18">
        <f>(0.0/B8*100)</f>
        <v/>
      </c>
      <c r="D8" s="19" t="n">
        <v>7007</v>
      </c>
      <c r="E8" s="18" t="n">
        <v>498.8459879</v>
      </c>
      <c r="F8" s="20" t="n">
        <v>6.0999493</v>
      </c>
      <c r="G8" s="18" t="n">
        <v>499.1118406</v>
      </c>
      <c r="H8" s="20" t="n">
        <v>5.06090413</v>
      </c>
      <c r="I8" s="18" t="n">
        <v>497.56312772</v>
      </c>
      <c r="J8" s="20" t="n">
        <v>15.21803712</v>
      </c>
      <c r="K8" s="18" t="n">
        <v>421.42554785</v>
      </c>
      <c r="L8" s="20" t="n">
        <v>18.72097439</v>
      </c>
      <c r="M8" s="18" t="s">
        <v>404</v>
      </c>
      <c r="N8" s="20" t="s">
        <v>404</v>
      </c>
      <c r="O8" s="18" t="s">
        <v>404</v>
      </c>
      <c r="P8" s="20" t="s">
        <v>404</v>
      </c>
      <c r="Q8" s="18" t="s">
        <v>404</v>
      </c>
      <c r="R8" s="20" t="s">
        <v>404</v>
      </c>
      <c r="S8" s="18" t="s">
        <v>404</v>
      </c>
      <c r="T8" s="20" t="s">
        <v>404</v>
      </c>
      <c r="U8" s="18" t="n">
        <v>446.11979514</v>
      </c>
      <c r="V8" s="20" t="n">
        <v>16.96436916</v>
      </c>
    </row>
    <row r="9" spans="1:22">
      <c r="A9" s="15" t="s">
        <v>406</v>
      </c>
      <c r="B9" s="17" t="n">
        <v>9651</v>
      </c>
      <c r="C9" s="18">
        <f>(200.0/B9*100)</f>
        <v/>
      </c>
      <c r="D9" s="19" t="n">
        <v>9451</v>
      </c>
      <c r="E9" s="18" t="n">
        <v>523.47261324</v>
      </c>
      <c r="F9" s="20" t="n">
        <v>8.778896659999999</v>
      </c>
      <c r="G9" s="18" t="n">
        <v>516.1395299</v>
      </c>
      <c r="H9" s="20" t="n">
        <v>4.84543288</v>
      </c>
      <c r="I9" s="18" t="n">
        <v>490.66720104</v>
      </c>
      <c r="J9" s="20" t="n">
        <v>6.83491241</v>
      </c>
      <c r="K9" s="18" t="n">
        <v>440.81313499</v>
      </c>
      <c r="L9" s="20" t="n">
        <v>27.44312159</v>
      </c>
      <c r="M9" s="18" t="s">
        <v>404</v>
      </c>
      <c r="N9" s="20" t="s">
        <v>404</v>
      </c>
      <c r="O9" s="18" t="s">
        <v>404</v>
      </c>
      <c r="P9" s="20" t="s">
        <v>404</v>
      </c>
      <c r="Q9" s="18" t="s">
        <v>404</v>
      </c>
      <c r="R9" s="20" t="s">
        <v>404</v>
      </c>
      <c r="S9" s="18" t="s">
        <v>404</v>
      </c>
      <c r="T9" s="20" t="s">
        <v>404</v>
      </c>
      <c r="U9" s="18" t="n">
        <v>486.19654477</v>
      </c>
      <c r="V9" s="20" t="n">
        <v>16.86735063</v>
      </c>
    </row>
    <row r="10" spans="1:22">
      <c r="A10" s="15" t="s">
        <v>407</v>
      </c>
      <c r="B10" s="17" t="n">
        <v>20058</v>
      </c>
      <c r="C10" s="18">
        <f>(2951.0/B10*100)</f>
        <v/>
      </c>
      <c r="D10" s="19" t="n">
        <v>17107</v>
      </c>
      <c r="E10" s="18" t="n">
        <v>519.7806967400001</v>
      </c>
      <c r="F10" s="20" t="n">
        <v>3.92381133</v>
      </c>
      <c r="G10" s="18" t="n">
        <v>508.78141108</v>
      </c>
      <c r="H10" s="20" t="n">
        <v>3.65993105</v>
      </c>
      <c r="I10" s="18" t="n">
        <v>519.83557196</v>
      </c>
      <c r="J10" s="20" t="n">
        <v>6.2809903</v>
      </c>
      <c r="K10" s="18" t="n">
        <v>518.95455322</v>
      </c>
      <c r="L10" s="20" t="n">
        <v>28.26762209</v>
      </c>
      <c r="M10" s="18" t="s">
        <v>404</v>
      </c>
      <c r="N10" s="20" t="s">
        <v>404</v>
      </c>
      <c r="O10" s="18" t="s">
        <v>404</v>
      </c>
      <c r="P10" s="20" t="s">
        <v>404</v>
      </c>
      <c r="Q10" s="18" t="s">
        <v>404</v>
      </c>
      <c r="R10" s="20" t="s">
        <v>404</v>
      </c>
      <c r="S10" s="18" t="s">
        <v>404</v>
      </c>
      <c r="T10" s="20" t="s">
        <v>404</v>
      </c>
      <c r="U10" s="18" t="n">
        <v>566.97321447</v>
      </c>
      <c r="V10" s="20" t="n">
        <v>17.96121782</v>
      </c>
    </row>
    <row r="11" spans="1:22">
      <c r="A11" s="15" t="s">
        <v>408</v>
      </c>
      <c r="B11" s="17" t="n">
        <v>7053</v>
      </c>
      <c r="C11" s="18">
        <f>(137.0/B11*100)</f>
        <v/>
      </c>
      <c r="D11" s="19" t="n">
        <v>6916</v>
      </c>
      <c r="E11" s="18" t="n">
        <v>433.33006962</v>
      </c>
      <c r="F11" s="20" t="n">
        <v>4.9710699</v>
      </c>
      <c r="G11" s="18" t="n">
        <v>423.29230725</v>
      </c>
      <c r="H11" s="20" t="n">
        <v>6.06436492</v>
      </c>
      <c r="I11" s="18" t="n">
        <v>402.88395672</v>
      </c>
      <c r="J11" s="20" t="n">
        <v>9.157323010000001</v>
      </c>
      <c r="K11" s="18" t="n">
        <v>404.26714652</v>
      </c>
      <c r="L11" s="20" t="n">
        <v>18.87479919</v>
      </c>
      <c r="M11" s="18" t="s">
        <v>404</v>
      </c>
      <c r="N11" s="20" t="s">
        <v>404</v>
      </c>
      <c r="O11" s="18" t="s">
        <v>404</v>
      </c>
      <c r="P11" s="20" t="s">
        <v>404</v>
      </c>
      <c r="Q11" s="18" t="s">
        <v>404</v>
      </c>
      <c r="R11" s="20" t="s">
        <v>404</v>
      </c>
      <c r="S11" s="18" t="s">
        <v>404</v>
      </c>
      <c r="T11" s="20" t="s">
        <v>404</v>
      </c>
      <c r="U11" s="18" t="n">
        <v>393.89790102</v>
      </c>
      <c r="V11" s="20" t="n">
        <v>6.16338475</v>
      </c>
    </row>
    <row r="12" spans="1:22">
      <c r="A12" s="15" t="s">
        <v>409</v>
      </c>
      <c r="B12" s="17" t="n">
        <v>6894</v>
      </c>
      <c r="C12" s="18">
        <f>(106.0/B12*100)</f>
        <v/>
      </c>
      <c r="D12" s="19" t="n">
        <v>6788</v>
      </c>
      <c r="E12" s="18" t="n">
        <v>516.26946154</v>
      </c>
      <c r="F12" s="20" t="n">
        <v>4.28522213</v>
      </c>
      <c r="G12" s="18" t="n">
        <v>480.88934699</v>
      </c>
      <c r="H12" s="20" t="n">
        <v>4.53066257</v>
      </c>
      <c r="I12" s="18" t="n">
        <v>458.44251404</v>
      </c>
      <c r="J12" s="20" t="n">
        <v>7.0890494</v>
      </c>
      <c r="K12" s="18" t="n">
        <v>453.39705996</v>
      </c>
      <c r="L12" s="20" t="n">
        <v>27.2035124</v>
      </c>
      <c r="M12" s="18" t="s">
        <v>404</v>
      </c>
      <c r="N12" s="20" t="s">
        <v>404</v>
      </c>
      <c r="O12" s="18" t="s">
        <v>404</v>
      </c>
      <c r="P12" s="20" t="s">
        <v>404</v>
      </c>
      <c r="Q12" s="18" t="s">
        <v>404</v>
      </c>
      <c r="R12" s="20" t="s">
        <v>404</v>
      </c>
      <c r="S12" s="18" t="s">
        <v>404</v>
      </c>
      <c r="T12" s="20" t="s">
        <v>404</v>
      </c>
      <c r="U12" s="18" t="n">
        <v>440.32676</v>
      </c>
      <c r="V12" s="20" t="n">
        <v>13.07065366</v>
      </c>
    </row>
    <row r="13" spans="1:22">
      <c r="A13" s="15" t="s">
        <v>410</v>
      </c>
      <c r="B13" s="17" t="n">
        <v>7161</v>
      </c>
      <c r="C13" s="18">
        <f>(1175.0/B13*100)</f>
        <v/>
      </c>
      <c r="D13" s="19" t="n">
        <v>5986</v>
      </c>
      <c r="E13" s="18" t="n">
        <v>517.13505271</v>
      </c>
      <c r="F13" s="20" t="n">
        <v>3.33357907</v>
      </c>
      <c r="G13" s="18" t="n">
        <v>500.84198829</v>
      </c>
      <c r="H13" s="20" t="n">
        <v>4.0023702</v>
      </c>
      <c r="I13" s="18" t="n">
        <v>493.87620208</v>
      </c>
      <c r="J13" s="20" t="n">
        <v>10.51285515</v>
      </c>
      <c r="K13" s="18" t="s">
        <v>404</v>
      </c>
      <c r="L13" s="20" t="s">
        <v>404</v>
      </c>
      <c r="M13" s="18" t="s">
        <v>404</v>
      </c>
      <c r="N13" s="20" t="s">
        <v>404</v>
      </c>
      <c r="O13" s="18" t="s">
        <v>404</v>
      </c>
      <c r="P13" s="20" t="s">
        <v>404</v>
      </c>
      <c r="Q13" s="18" t="s">
        <v>404</v>
      </c>
      <c r="R13" s="20" t="s">
        <v>404</v>
      </c>
      <c r="S13" s="18" t="s">
        <v>404</v>
      </c>
      <c r="T13" s="20" t="s">
        <v>404</v>
      </c>
      <c r="U13" s="18" t="n">
        <v>506.32220903</v>
      </c>
      <c r="V13" s="20" t="n">
        <v>7.61557573</v>
      </c>
    </row>
    <row r="14" spans="1:22">
      <c r="A14" s="15" t="s">
        <v>411</v>
      </c>
      <c r="B14" s="17" t="n">
        <v>5587</v>
      </c>
      <c r="C14" s="18">
        <f>(0.0/B14*100)</f>
        <v/>
      </c>
      <c r="D14" s="19" t="n">
        <v>5587</v>
      </c>
      <c r="E14" s="18" t="n">
        <v>515.5254234</v>
      </c>
      <c r="F14" s="20" t="n">
        <v>4.22248328</v>
      </c>
      <c r="G14" s="18" t="n">
        <v>525.81727884</v>
      </c>
      <c r="H14" s="20" t="n">
        <v>3.20191266</v>
      </c>
      <c r="I14" s="18" t="n">
        <v>514.6775439</v>
      </c>
      <c r="J14" s="20" t="n">
        <v>3.83935965</v>
      </c>
      <c r="K14" s="18" t="n">
        <v>480.11002959</v>
      </c>
      <c r="L14" s="20" t="n">
        <v>16.66728613</v>
      </c>
      <c r="M14" s="18" t="s">
        <v>404</v>
      </c>
      <c r="N14" s="20" t="s">
        <v>404</v>
      </c>
      <c r="O14" s="18" t="s">
        <v>404</v>
      </c>
      <c r="P14" s="20" t="s">
        <v>404</v>
      </c>
      <c r="Q14" s="18" t="s">
        <v>404</v>
      </c>
      <c r="R14" s="20" t="s">
        <v>404</v>
      </c>
      <c r="S14" s="18" t="s">
        <v>404</v>
      </c>
      <c r="T14" s="20" t="s">
        <v>404</v>
      </c>
      <c r="U14" s="18" t="n">
        <v>537.86757956</v>
      </c>
      <c r="V14" s="20" t="n">
        <v>29.74314496</v>
      </c>
    </row>
    <row r="15" spans="1:22">
      <c r="A15" s="15" t="s">
        <v>412</v>
      </c>
      <c r="B15" s="17" t="n">
        <v>5882</v>
      </c>
      <c r="C15" s="18">
        <f>(0.0/B15*100)</f>
        <v/>
      </c>
      <c r="D15" s="19" t="n">
        <v>5882</v>
      </c>
      <c r="E15" s="18" t="n">
        <v>514.6009861700001</v>
      </c>
      <c r="F15" s="20" t="n">
        <v>3.16715568</v>
      </c>
      <c r="G15" s="18" t="n">
        <v>507.09012674</v>
      </c>
      <c r="H15" s="20" t="n">
        <v>3.70226408</v>
      </c>
      <c r="I15" s="18" t="n">
        <v>501.98538091</v>
      </c>
      <c r="J15" s="20" t="n">
        <v>11.23808429</v>
      </c>
      <c r="K15" s="18" t="s">
        <v>404</v>
      </c>
      <c r="L15" s="20" t="s">
        <v>404</v>
      </c>
      <c r="M15" s="18" t="s">
        <v>404</v>
      </c>
      <c r="N15" s="20" t="s">
        <v>404</v>
      </c>
      <c r="O15" s="18" t="s">
        <v>404</v>
      </c>
      <c r="P15" s="20" t="s">
        <v>404</v>
      </c>
      <c r="Q15" s="18" t="s">
        <v>404</v>
      </c>
      <c r="R15" s="20" t="s">
        <v>404</v>
      </c>
      <c r="S15" s="18" t="s">
        <v>404</v>
      </c>
      <c r="T15" s="20" t="s">
        <v>404</v>
      </c>
      <c r="U15" s="18" t="n">
        <v>527.53558387</v>
      </c>
      <c r="V15" s="20" t="n">
        <v>20.88187106</v>
      </c>
    </row>
    <row r="16" spans="1:22">
      <c r="A16" s="15" t="s">
        <v>413</v>
      </c>
      <c r="B16" s="17" t="n">
        <v>6108</v>
      </c>
      <c r="C16" s="18">
        <f>(440.0/B16*100)</f>
        <v/>
      </c>
      <c r="D16" s="19" t="n">
        <v>5668</v>
      </c>
      <c r="E16" s="18" t="n">
        <v>488.61501129</v>
      </c>
      <c r="F16" s="20" t="n">
        <v>9.457451369999999</v>
      </c>
      <c r="G16" s="18" t="n">
        <v>498.53504326</v>
      </c>
      <c r="H16" s="20" t="n">
        <v>4.45729972</v>
      </c>
      <c r="I16" s="18" t="n">
        <v>502.17973026</v>
      </c>
      <c r="J16" s="20" t="n">
        <v>10.77968047</v>
      </c>
      <c r="K16" s="18" t="n">
        <v>347.6054321</v>
      </c>
      <c r="L16" s="20" t="n">
        <v>13.0252446</v>
      </c>
      <c r="M16" s="18" t="s">
        <v>404</v>
      </c>
      <c r="N16" s="20" t="s">
        <v>404</v>
      </c>
      <c r="O16" s="18" t="s">
        <v>404</v>
      </c>
      <c r="P16" s="20" t="s">
        <v>404</v>
      </c>
      <c r="Q16" s="18" t="s">
        <v>404</v>
      </c>
      <c r="R16" s="20" t="s">
        <v>404</v>
      </c>
      <c r="S16" s="18" t="s">
        <v>404</v>
      </c>
      <c r="T16" s="20" t="s">
        <v>404</v>
      </c>
      <c r="U16" s="18" t="n">
        <v>462.45561878</v>
      </c>
      <c r="V16" s="20" t="n">
        <v>21.74848221</v>
      </c>
    </row>
    <row r="17" spans="1:22">
      <c r="A17" s="15" t="s">
        <v>414</v>
      </c>
      <c r="B17" s="17" t="n">
        <v>6504</v>
      </c>
      <c r="C17" s="18">
        <f>(1325.0/B17*100)</f>
        <v/>
      </c>
      <c r="D17" s="19" t="n">
        <v>5179</v>
      </c>
      <c r="E17" s="18" t="n">
        <v>514.83203818</v>
      </c>
      <c r="F17" s="20" t="n">
        <v>9.05511256</v>
      </c>
      <c r="G17" s="18" t="n">
        <v>504.39733239</v>
      </c>
      <c r="H17" s="20" t="n">
        <v>5.4185864</v>
      </c>
      <c r="I17" s="18" t="n">
        <v>495.32478123</v>
      </c>
      <c r="J17" s="20" t="n">
        <v>8.627921990000001</v>
      </c>
      <c r="K17" s="18" t="n">
        <v>387.22269182</v>
      </c>
      <c r="L17" s="20" t="n">
        <v>34.54049079</v>
      </c>
      <c r="M17" s="18" t="s">
        <v>404</v>
      </c>
      <c r="N17" s="20" t="s">
        <v>404</v>
      </c>
      <c r="O17" s="18" t="s">
        <v>404</v>
      </c>
      <c r="P17" s="20" t="s">
        <v>404</v>
      </c>
      <c r="Q17" s="18" t="s">
        <v>404</v>
      </c>
      <c r="R17" s="20" t="s">
        <v>404</v>
      </c>
      <c r="S17" s="18" t="s">
        <v>404</v>
      </c>
      <c r="T17" s="20" t="s">
        <v>404</v>
      </c>
      <c r="U17" s="18" t="n">
        <v>558.54141892</v>
      </c>
      <c r="V17" s="20" t="n">
        <v>13.90964183</v>
      </c>
    </row>
    <row r="18" spans="1:22">
      <c r="A18" s="15" t="s">
        <v>415</v>
      </c>
      <c r="B18" s="17" t="n">
        <v>5532</v>
      </c>
      <c r="C18" s="18">
        <f>(0.0/B18*100)</f>
        <v/>
      </c>
      <c r="D18" s="19" t="n">
        <v>5532</v>
      </c>
      <c r="E18" s="18" t="n">
        <v>462.30468403</v>
      </c>
      <c r="F18" s="20" t="n">
        <v>6.93892926</v>
      </c>
      <c r="G18" s="18" t="n">
        <v>453.12904244</v>
      </c>
      <c r="H18" s="20" t="n">
        <v>6.50083053</v>
      </c>
      <c r="I18" s="18" t="n">
        <v>440.53887264</v>
      </c>
      <c r="J18" s="20" t="n">
        <v>10.6486602</v>
      </c>
      <c r="K18" s="18" t="n">
        <v>446.87690098</v>
      </c>
      <c r="L18" s="20" t="n">
        <v>13.84481455</v>
      </c>
      <c r="M18" s="18" t="s">
        <v>404</v>
      </c>
      <c r="N18" s="20" t="s">
        <v>404</v>
      </c>
      <c r="O18" s="18" t="s">
        <v>404</v>
      </c>
      <c r="P18" s="20" t="s">
        <v>404</v>
      </c>
      <c r="Q18" s="18" t="s">
        <v>404</v>
      </c>
      <c r="R18" s="20" t="s">
        <v>404</v>
      </c>
      <c r="S18" s="18" t="s">
        <v>404</v>
      </c>
      <c r="T18" s="20" t="s">
        <v>404</v>
      </c>
      <c r="U18" s="18" t="n">
        <v>399.13482897</v>
      </c>
      <c r="V18" s="20" t="n">
        <v>29.9536813</v>
      </c>
    </row>
    <row r="19" spans="1:22">
      <c r="A19" s="15" t="s">
        <v>416</v>
      </c>
      <c r="B19" s="17" t="n">
        <v>5658</v>
      </c>
      <c r="C19" s="18">
        <f>(327.0/B19*100)</f>
        <v/>
      </c>
      <c r="D19" s="19" t="n">
        <v>5331</v>
      </c>
      <c r="E19" s="18" t="n">
        <v>487.11195758</v>
      </c>
      <c r="F19" s="20" t="n">
        <v>7.91386072</v>
      </c>
      <c r="G19" s="18" t="n">
        <v>468.04538985</v>
      </c>
      <c r="H19" s="20" t="n">
        <v>6.42002992</v>
      </c>
      <c r="I19" s="18" t="n">
        <v>485.80866786</v>
      </c>
      <c r="J19" s="20" t="n">
        <v>10.64607578</v>
      </c>
      <c r="K19" s="18" t="n">
        <v>465.47736132</v>
      </c>
      <c r="L19" s="20" t="n">
        <v>30.87380627</v>
      </c>
      <c r="M19" s="18" t="s">
        <v>404</v>
      </c>
      <c r="N19" s="20" t="s">
        <v>404</v>
      </c>
      <c r="O19" s="18" t="s">
        <v>404</v>
      </c>
      <c r="P19" s="20" t="s">
        <v>404</v>
      </c>
      <c r="Q19" s="18" t="s">
        <v>404</v>
      </c>
      <c r="R19" s="20" t="s">
        <v>404</v>
      </c>
      <c r="S19" s="18" t="s">
        <v>404</v>
      </c>
      <c r="T19" s="20" t="s">
        <v>404</v>
      </c>
      <c r="U19" s="18" t="n">
        <v>477.24327238</v>
      </c>
      <c r="V19" s="20" t="n">
        <v>35.9099116</v>
      </c>
    </row>
    <row r="20" spans="1:22">
      <c r="A20" s="15" t="s">
        <v>417</v>
      </c>
      <c r="B20" s="17" t="n">
        <v>3371</v>
      </c>
      <c r="C20" s="18">
        <f>(24.0/B20*100)</f>
        <v/>
      </c>
      <c r="D20" s="19" t="n">
        <v>3347</v>
      </c>
      <c r="E20" s="18" t="n">
        <v>490.54674289</v>
      </c>
      <c r="F20" s="20" t="n">
        <v>3.08390513</v>
      </c>
      <c r="G20" s="18" t="n">
        <v>484.58588729</v>
      </c>
      <c r="H20" s="20" t="n">
        <v>2.35604187</v>
      </c>
      <c r="I20" s="18" t="n">
        <v>493.2520186</v>
      </c>
      <c r="J20" s="20" t="n">
        <v>4.37855382</v>
      </c>
      <c r="K20" s="18" t="s">
        <v>404</v>
      </c>
      <c r="L20" s="20" t="s">
        <v>404</v>
      </c>
      <c r="M20" s="18" t="s">
        <v>404</v>
      </c>
      <c r="N20" s="20" t="s">
        <v>404</v>
      </c>
      <c r="O20" s="18" t="s">
        <v>404</v>
      </c>
      <c r="P20" s="20" t="s">
        <v>404</v>
      </c>
      <c r="Q20" s="18" t="s">
        <v>404</v>
      </c>
      <c r="R20" s="20" t="s">
        <v>404</v>
      </c>
      <c r="S20" s="18" t="s">
        <v>404</v>
      </c>
      <c r="T20" s="20" t="s">
        <v>404</v>
      </c>
      <c r="U20" s="18" t="n">
        <v>440.15121304</v>
      </c>
      <c r="V20" s="20" t="n">
        <v>18.29753509</v>
      </c>
    </row>
    <row r="21" spans="1:22">
      <c r="A21" s="15" t="s">
        <v>418</v>
      </c>
      <c r="B21" s="17" t="n">
        <v>5741</v>
      </c>
      <c r="C21" s="18">
        <f>(0.0/B21*100)</f>
        <v/>
      </c>
      <c r="D21" s="19" t="n">
        <v>5741</v>
      </c>
      <c r="E21" s="18" t="n">
        <v>505.11422859</v>
      </c>
      <c r="F21" s="20" t="n">
        <v>3.51551367</v>
      </c>
      <c r="G21" s="18" t="n">
        <v>502.84406421</v>
      </c>
      <c r="H21" s="20" t="n">
        <v>5.80885423</v>
      </c>
      <c r="I21" s="18" t="n">
        <v>504.65428341</v>
      </c>
      <c r="J21" s="20" t="n">
        <v>7.56135221</v>
      </c>
      <c r="K21" s="18" t="s">
        <v>404</v>
      </c>
      <c r="L21" s="20" t="s">
        <v>404</v>
      </c>
      <c r="M21" s="18" t="s">
        <v>404</v>
      </c>
      <c r="N21" s="20" t="s">
        <v>404</v>
      </c>
      <c r="O21" s="18" t="s">
        <v>404</v>
      </c>
      <c r="P21" s="20" t="s">
        <v>404</v>
      </c>
      <c r="Q21" s="18" t="s">
        <v>404</v>
      </c>
      <c r="R21" s="20" t="s">
        <v>404</v>
      </c>
      <c r="S21" s="18" t="s">
        <v>404</v>
      </c>
      <c r="T21" s="20" t="s">
        <v>404</v>
      </c>
      <c r="U21" s="18" t="n">
        <v>497.21917837</v>
      </c>
      <c r="V21" s="20" t="n">
        <v>5.94446103</v>
      </c>
    </row>
    <row r="22" spans="1:22">
      <c r="A22" s="15" t="s">
        <v>419</v>
      </c>
      <c r="B22" s="17" t="n">
        <v>6598</v>
      </c>
      <c r="C22" s="18">
        <f>(0.0/B22*100)</f>
        <v/>
      </c>
      <c r="D22" s="19" t="n">
        <v>6598</v>
      </c>
      <c r="E22" s="18" t="n">
        <v>470.85653928</v>
      </c>
      <c r="F22" s="20" t="n">
        <v>13.52356911</v>
      </c>
      <c r="G22" s="18" t="n">
        <v>476.30562321</v>
      </c>
      <c r="H22" s="20" t="n">
        <v>6.26560117</v>
      </c>
      <c r="I22" s="18" t="n">
        <v>459.22850701</v>
      </c>
      <c r="J22" s="20" t="n">
        <v>9.098343549999999</v>
      </c>
      <c r="K22" s="18" t="n">
        <v>465.21375617</v>
      </c>
      <c r="L22" s="20" t="n">
        <v>25.74241465</v>
      </c>
      <c r="M22" s="18" t="s">
        <v>404</v>
      </c>
      <c r="N22" s="20" t="s">
        <v>404</v>
      </c>
      <c r="O22" s="18" t="s">
        <v>404</v>
      </c>
      <c r="P22" s="20" t="s">
        <v>404</v>
      </c>
      <c r="Q22" s="18" t="s">
        <v>404</v>
      </c>
      <c r="R22" s="20" t="s">
        <v>404</v>
      </c>
      <c r="S22" s="18" t="s">
        <v>404</v>
      </c>
      <c r="T22" s="20" t="s">
        <v>404</v>
      </c>
      <c r="U22" s="18" t="n">
        <v>489.94248852</v>
      </c>
      <c r="V22" s="20" t="n">
        <v>16.89072721</v>
      </c>
    </row>
    <row r="23" spans="1:22">
      <c r="A23" s="15" t="s">
        <v>420</v>
      </c>
      <c r="B23" s="17" t="n">
        <v>11583</v>
      </c>
      <c r="C23" s="18">
        <f>(3159.0/B23*100)</f>
        <v/>
      </c>
      <c r="D23" s="19" t="n">
        <v>8424</v>
      </c>
      <c r="E23" s="18" t="n">
        <v>481.04872977</v>
      </c>
      <c r="F23" s="20" t="n">
        <v>9.155273319999999</v>
      </c>
      <c r="G23" s="18" t="n">
        <v>494.51991179</v>
      </c>
      <c r="H23" s="20" t="n">
        <v>6.47201955</v>
      </c>
      <c r="I23" s="18" t="n">
        <v>503.16488241</v>
      </c>
      <c r="J23" s="20" t="n">
        <v>6.84298223</v>
      </c>
      <c r="K23" s="18" t="n">
        <v>467.88313513</v>
      </c>
      <c r="L23" s="20" t="n">
        <v>16.29038875</v>
      </c>
      <c r="M23" s="18" t="s">
        <v>404</v>
      </c>
      <c r="N23" s="20" t="s">
        <v>404</v>
      </c>
      <c r="O23" s="18" t="s">
        <v>404</v>
      </c>
      <c r="P23" s="20" t="s">
        <v>404</v>
      </c>
      <c r="Q23" s="18" t="s">
        <v>404</v>
      </c>
      <c r="R23" s="20" t="s">
        <v>404</v>
      </c>
      <c r="S23" s="18" t="s">
        <v>404</v>
      </c>
      <c r="T23" s="20" t="s">
        <v>404</v>
      </c>
      <c r="U23" s="18" t="n">
        <v>492.58204613</v>
      </c>
      <c r="V23" s="20" t="n">
        <v>24.12300439</v>
      </c>
    </row>
    <row r="24" spans="1:22">
      <c r="A24" s="15" t="s">
        <v>421</v>
      </c>
      <c r="B24" s="17" t="n">
        <v>6647</v>
      </c>
      <c r="C24" s="18">
        <f>(0.0/B24*100)</f>
        <v/>
      </c>
      <c r="D24" s="19" t="n">
        <v>6647</v>
      </c>
      <c r="E24" s="18" t="n">
        <v>534.27599189</v>
      </c>
      <c r="F24" s="20" t="n">
        <v>22.36666301</v>
      </c>
      <c r="G24" s="18" t="n">
        <v>544.81645886</v>
      </c>
      <c r="H24" s="20" t="n">
        <v>5.22513968</v>
      </c>
      <c r="I24" s="18" t="n">
        <v>518.6731334999999</v>
      </c>
      <c r="J24" s="20" t="n">
        <v>5.9333537</v>
      </c>
      <c r="K24" s="18" t="n">
        <v>503.49460768</v>
      </c>
      <c r="L24" s="20" t="n">
        <v>25.66003988</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521.68043772</v>
      </c>
      <c r="F25" s="20" t="n">
        <v>5.42822185</v>
      </c>
      <c r="G25" s="18" t="n">
        <v>532.98843758</v>
      </c>
      <c r="H25" s="20" t="n">
        <v>6.70385642</v>
      </c>
      <c r="I25" s="18" t="n">
        <v>506.29624487</v>
      </c>
      <c r="J25" s="20" t="n">
        <v>13.57116443</v>
      </c>
      <c r="K25" s="18" t="s">
        <v>404</v>
      </c>
      <c r="L25" s="20" t="s">
        <v>404</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474.33079725</v>
      </c>
      <c r="F26" s="20" t="n">
        <v>2.9832315</v>
      </c>
      <c r="G26" s="18" t="n">
        <v>489.71176825</v>
      </c>
      <c r="H26" s="20" t="n">
        <v>3.13090847</v>
      </c>
      <c r="I26" s="18" t="n">
        <v>491.17814357</v>
      </c>
      <c r="J26" s="20" t="n">
        <v>5.78446242</v>
      </c>
      <c r="K26" s="18" t="n">
        <v>496.87274031</v>
      </c>
      <c r="L26" s="20" t="n">
        <v>9.47189418</v>
      </c>
      <c r="M26" s="18" t="s">
        <v>404</v>
      </c>
      <c r="N26" s="20" t="s">
        <v>404</v>
      </c>
      <c r="O26" s="18" t="s">
        <v>404</v>
      </c>
      <c r="P26" s="20" t="s">
        <v>404</v>
      </c>
      <c r="Q26" s="18" t="s">
        <v>404</v>
      </c>
      <c r="R26" s="20" t="s">
        <v>404</v>
      </c>
      <c r="S26" s="18" t="s">
        <v>404</v>
      </c>
      <c r="T26" s="20" t="s">
        <v>404</v>
      </c>
      <c r="U26" s="18" t="n">
        <v>487.13086352</v>
      </c>
      <c r="V26" s="20" t="n">
        <v>11.53347231</v>
      </c>
    </row>
    <row r="27" spans="1:22">
      <c r="A27" s="15" t="s">
        <v>424</v>
      </c>
      <c r="B27" s="17" t="n">
        <v>5299</v>
      </c>
      <c r="C27" s="18">
        <f>(0.0/B27*100)</f>
        <v/>
      </c>
      <c r="D27" s="19" t="n">
        <v>5299</v>
      </c>
      <c r="E27" s="18" t="n">
        <v>522.97725169</v>
      </c>
      <c r="F27" s="20" t="n">
        <v>2.95537538</v>
      </c>
      <c r="G27" s="18" t="n">
        <v>470.53087537</v>
      </c>
      <c r="H27" s="20" t="n">
        <v>1.71051287</v>
      </c>
      <c r="I27" s="18" t="n">
        <v>499.6496681</v>
      </c>
      <c r="J27" s="20" t="n">
        <v>2.25298115</v>
      </c>
      <c r="K27" s="18" t="n">
        <v>530.10270629</v>
      </c>
      <c r="L27" s="20" t="n">
        <v>7.11111443</v>
      </c>
      <c r="M27" s="18" t="s">
        <v>404</v>
      </c>
      <c r="N27" s="20" t="s">
        <v>404</v>
      </c>
      <c r="O27" s="18" t="s">
        <v>404</v>
      </c>
      <c r="P27" s="20" t="s">
        <v>404</v>
      </c>
      <c r="Q27" s="18" t="s">
        <v>404</v>
      </c>
      <c r="R27" s="20" t="s">
        <v>404</v>
      </c>
      <c r="S27" s="18" t="s">
        <v>404</v>
      </c>
      <c r="T27" s="20" t="s">
        <v>404</v>
      </c>
      <c r="U27" s="18" t="n">
        <v>465.27073414</v>
      </c>
      <c r="V27" s="20" t="n">
        <v>25.34217899</v>
      </c>
    </row>
    <row r="28" spans="1:22">
      <c r="A28" s="15" t="s">
        <v>425</v>
      </c>
      <c r="B28" s="17" t="n">
        <v>7568</v>
      </c>
      <c r="C28" s="18">
        <f>(0.0/B28*100)</f>
        <v/>
      </c>
      <c r="D28" s="19" t="n">
        <v>7568</v>
      </c>
      <c r="E28" s="18" t="n">
        <v>406.76389872</v>
      </c>
      <c r="F28" s="20" t="n">
        <v>3.9681134</v>
      </c>
      <c r="G28" s="18" t="n">
        <v>411.88246517</v>
      </c>
      <c r="H28" s="20" t="n">
        <v>3.82920291</v>
      </c>
      <c r="I28" s="18" t="n">
        <v>403.15790619</v>
      </c>
      <c r="J28" s="20" t="n">
        <v>6.18126805</v>
      </c>
      <c r="K28" s="18" t="n">
        <v>390.19155623</v>
      </c>
      <c r="L28" s="20" t="n">
        <v>12.04191663</v>
      </c>
      <c r="M28" s="18" t="s">
        <v>404</v>
      </c>
      <c r="N28" s="20" t="s">
        <v>404</v>
      </c>
      <c r="O28" s="18" t="s">
        <v>404</v>
      </c>
      <c r="P28" s="20" t="s">
        <v>404</v>
      </c>
      <c r="Q28" s="18" t="s">
        <v>404</v>
      </c>
      <c r="R28" s="20" t="s">
        <v>404</v>
      </c>
      <c r="S28" s="18" t="s">
        <v>404</v>
      </c>
      <c r="T28" s="20" t="s">
        <v>404</v>
      </c>
      <c r="U28" s="18" t="n">
        <v>367.43782545</v>
      </c>
      <c r="V28" s="20" t="n">
        <v>21.30647588</v>
      </c>
    </row>
    <row r="29" spans="1:22">
      <c r="A29" s="15" t="s">
        <v>426</v>
      </c>
      <c r="B29" s="17" t="n">
        <v>5385</v>
      </c>
      <c r="C29" s="18">
        <f>(1123.0/B29*100)</f>
        <v/>
      </c>
      <c r="D29" s="19" t="n">
        <v>4262</v>
      </c>
      <c r="E29" s="18" t="n">
        <v>533.23962797</v>
      </c>
      <c r="F29" s="20" t="n">
        <v>17.50452696</v>
      </c>
      <c r="G29" s="18" t="n">
        <v>524.68181972</v>
      </c>
      <c r="H29" s="20" t="n">
        <v>5.72458637</v>
      </c>
      <c r="I29" s="18" t="n">
        <v>494.59677747</v>
      </c>
      <c r="J29" s="20" t="n">
        <v>8.625282350000001</v>
      </c>
      <c r="K29" s="18" t="n">
        <v>464.2366383</v>
      </c>
      <c r="L29" s="20" t="n">
        <v>15.7559721</v>
      </c>
      <c r="M29" s="18" t="s">
        <v>404</v>
      </c>
      <c r="N29" s="20" t="s">
        <v>404</v>
      </c>
      <c r="O29" s="18" t="s">
        <v>404</v>
      </c>
      <c r="P29" s="20" t="s">
        <v>404</v>
      </c>
      <c r="Q29" s="18" t="s">
        <v>404</v>
      </c>
      <c r="R29" s="20" t="s">
        <v>404</v>
      </c>
      <c r="S29" s="18" t="s">
        <v>404</v>
      </c>
      <c r="T29" s="20" t="s">
        <v>404</v>
      </c>
      <c r="U29" s="18" t="n">
        <v>499.74100753</v>
      </c>
      <c r="V29" s="20" t="n">
        <v>13.89970355</v>
      </c>
    </row>
    <row r="30" spans="1:22">
      <c r="A30" s="15" t="s">
        <v>427</v>
      </c>
      <c r="B30" s="17" t="n">
        <v>4520</v>
      </c>
      <c r="C30" s="18">
        <f>(958.0/B30*100)</f>
        <v/>
      </c>
      <c r="D30" s="19" t="n">
        <v>3562</v>
      </c>
      <c r="E30" s="18" t="n">
        <v>501.68368336</v>
      </c>
      <c r="F30" s="20" t="n">
        <v>4.67646735</v>
      </c>
      <c r="G30" s="18" t="n">
        <v>500.44591198</v>
      </c>
      <c r="H30" s="20" t="n">
        <v>4.37759734</v>
      </c>
      <c r="I30" s="18" t="n">
        <v>473.10710251</v>
      </c>
      <c r="J30" s="20" t="n">
        <v>9.23107686</v>
      </c>
      <c r="K30" s="18" t="n">
        <v>502.93878602</v>
      </c>
      <c r="L30" s="20" t="n">
        <v>16.47480317</v>
      </c>
      <c r="M30" s="18" t="s">
        <v>404</v>
      </c>
      <c r="N30" s="20" t="s">
        <v>404</v>
      </c>
      <c r="O30" s="18" t="s">
        <v>404</v>
      </c>
      <c r="P30" s="20" t="s">
        <v>404</v>
      </c>
      <c r="Q30" s="18" t="s">
        <v>404</v>
      </c>
      <c r="R30" s="20" t="s">
        <v>404</v>
      </c>
      <c r="S30" s="18" t="s">
        <v>404</v>
      </c>
      <c r="T30" s="20" t="s">
        <v>404</v>
      </c>
      <c r="U30" s="18" t="n">
        <v>480.95773263</v>
      </c>
      <c r="V30" s="20" t="n">
        <v>10.77961571</v>
      </c>
    </row>
    <row r="31" spans="1:22">
      <c r="A31" s="15" t="s">
        <v>428</v>
      </c>
      <c r="B31" s="17" t="n">
        <v>5456</v>
      </c>
      <c r="C31" s="18">
        <f>(502.0/B31*100)</f>
        <v/>
      </c>
      <c r="D31" s="19" t="n">
        <v>4954</v>
      </c>
      <c r="E31" s="18" t="n">
        <v>509.34056655</v>
      </c>
      <c r="F31" s="20" t="n">
        <v>4.07476131</v>
      </c>
      <c r="G31" s="18" t="n">
        <v>498.68142723</v>
      </c>
      <c r="H31" s="20" t="n">
        <v>3.08769632</v>
      </c>
      <c r="I31" s="18" t="n">
        <v>495.10813266</v>
      </c>
      <c r="J31" s="20" t="n">
        <v>5.70857933</v>
      </c>
      <c r="K31" s="18" t="s">
        <v>404</v>
      </c>
      <c r="L31" s="20" t="s">
        <v>404</v>
      </c>
      <c r="M31" s="18" t="s">
        <v>404</v>
      </c>
      <c r="N31" s="20" t="s">
        <v>404</v>
      </c>
      <c r="O31" s="18" t="s">
        <v>404</v>
      </c>
      <c r="P31" s="20" t="s">
        <v>404</v>
      </c>
      <c r="Q31" s="18" t="s">
        <v>404</v>
      </c>
      <c r="R31" s="20" t="s">
        <v>404</v>
      </c>
      <c r="S31" s="18" t="s">
        <v>404</v>
      </c>
      <c r="T31" s="20" t="s">
        <v>404</v>
      </c>
      <c r="U31" s="18" t="n">
        <v>505.78604591</v>
      </c>
      <c r="V31" s="20" t="n">
        <v>9.6082556</v>
      </c>
    </row>
    <row r="32" spans="1:22">
      <c r="A32" s="15" t="s">
        <v>429</v>
      </c>
      <c r="B32" s="17" t="n">
        <v>4478</v>
      </c>
      <c r="C32" s="18">
        <f>(0.0/B32*100)</f>
        <v/>
      </c>
      <c r="D32" s="19" t="n">
        <v>4478</v>
      </c>
      <c r="E32" s="18" t="n">
        <v>505.54688801</v>
      </c>
      <c r="F32" s="20" t="n">
        <v>2.65978789</v>
      </c>
      <c r="G32" s="18" t="n">
        <v>492.51307028</v>
      </c>
      <c r="H32" s="20" t="n">
        <v>8.436678710000001</v>
      </c>
      <c r="I32" s="18" t="n">
        <v>456.6816176</v>
      </c>
      <c r="J32" s="20" t="n">
        <v>6.50594023</v>
      </c>
      <c r="K32" s="18" t="s">
        <v>404</v>
      </c>
      <c r="L32" s="20" t="s">
        <v>404</v>
      </c>
      <c r="M32" s="18" t="s">
        <v>404</v>
      </c>
      <c r="N32" s="20" t="s">
        <v>404</v>
      </c>
      <c r="O32" s="18" t="s">
        <v>404</v>
      </c>
      <c r="P32" s="20" t="s">
        <v>404</v>
      </c>
      <c r="Q32" s="18" t="s">
        <v>404</v>
      </c>
      <c r="R32" s="20" t="s">
        <v>404</v>
      </c>
      <c r="S32" s="18" t="s">
        <v>404</v>
      </c>
      <c r="T32" s="20" t="s">
        <v>404</v>
      </c>
      <c r="U32" s="18" t="n">
        <v>532.52583916</v>
      </c>
      <c r="V32" s="20" t="n">
        <v>19.53831714</v>
      </c>
    </row>
    <row r="33" spans="1:22">
      <c r="A33" s="15" t="s">
        <v>430</v>
      </c>
      <c r="B33" s="17" t="n">
        <v>7325</v>
      </c>
      <c r="C33" s="18">
        <f>(29.0/B33*100)</f>
        <v/>
      </c>
      <c r="D33" s="19" t="n">
        <v>7296</v>
      </c>
      <c r="E33" s="18" t="n">
        <v>504.21768121</v>
      </c>
      <c r="F33" s="20" t="n">
        <v>6.97804816</v>
      </c>
      <c r="G33" s="18" t="n">
        <v>490.49032939</v>
      </c>
      <c r="H33" s="20" t="n">
        <v>4.98856008</v>
      </c>
      <c r="I33" s="18" t="n">
        <v>483.7816371</v>
      </c>
      <c r="J33" s="20" t="n">
        <v>5.71888396</v>
      </c>
      <c r="K33" s="18" t="n">
        <v>472.11761595</v>
      </c>
      <c r="L33" s="20" t="n">
        <v>14.44053532</v>
      </c>
      <c r="M33" s="18" t="s">
        <v>404</v>
      </c>
      <c r="N33" s="20" t="s">
        <v>404</v>
      </c>
      <c r="O33" s="18" t="s">
        <v>404</v>
      </c>
      <c r="P33" s="20" t="s">
        <v>404</v>
      </c>
      <c r="Q33" s="18" t="s">
        <v>404</v>
      </c>
      <c r="R33" s="20" t="s">
        <v>404</v>
      </c>
      <c r="S33" s="18" t="s">
        <v>404</v>
      </c>
      <c r="T33" s="20" t="s">
        <v>404</v>
      </c>
      <c r="U33" s="18" t="n">
        <v>457.73639072</v>
      </c>
      <c r="V33" s="20" t="n">
        <v>14.63954755</v>
      </c>
    </row>
    <row r="34" spans="1:22">
      <c r="A34" s="15" t="s">
        <v>431</v>
      </c>
      <c r="B34" s="17" t="n">
        <v>6350</v>
      </c>
      <c r="C34" s="18">
        <f>(0.0/B34*100)</f>
        <v/>
      </c>
      <c r="D34" s="19" t="n">
        <v>6350</v>
      </c>
      <c r="E34" s="18" t="n">
        <v>482.5470645</v>
      </c>
      <c r="F34" s="20" t="n">
        <v>3.39863708</v>
      </c>
      <c r="G34" s="18" t="n">
        <v>463.36031031</v>
      </c>
      <c r="H34" s="20" t="n">
        <v>10.21590343</v>
      </c>
      <c r="I34" s="18" t="n">
        <v>426.96980531</v>
      </c>
      <c r="J34" s="20" t="n">
        <v>13.91390551</v>
      </c>
      <c r="K34" s="18" t="n">
        <v>416.22736275</v>
      </c>
      <c r="L34" s="20" t="n">
        <v>9.911563900000001</v>
      </c>
      <c r="M34" s="18" t="s">
        <v>404</v>
      </c>
      <c r="N34" s="20" t="s">
        <v>404</v>
      </c>
      <c r="O34" s="18" t="s">
        <v>404</v>
      </c>
      <c r="P34" s="20" t="s">
        <v>404</v>
      </c>
      <c r="Q34" s="18" t="s">
        <v>404</v>
      </c>
      <c r="R34" s="20" t="s">
        <v>404</v>
      </c>
      <c r="S34" s="18" t="s">
        <v>404</v>
      </c>
      <c r="T34" s="20" t="s">
        <v>404</v>
      </c>
      <c r="U34" s="18" t="n">
        <v>444.98253177</v>
      </c>
      <c r="V34" s="20" t="n">
        <v>28.6923272</v>
      </c>
    </row>
    <row r="35" spans="1:22">
      <c r="A35" s="15" t="s">
        <v>432</v>
      </c>
      <c r="B35" s="17" t="n">
        <v>6406</v>
      </c>
      <c r="C35" s="18">
        <f>(443.0/B35*100)</f>
        <v/>
      </c>
      <c r="D35" s="19" t="n">
        <v>5963</v>
      </c>
      <c r="E35" s="18" t="n">
        <v>514.69005576</v>
      </c>
      <c r="F35" s="20" t="n">
        <v>1.56544171</v>
      </c>
      <c r="G35" s="18" t="n">
        <v>510.15600641</v>
      </c>
      <c r="H35" s="20" t="n">
        <v>2.72816283</v>
      </c>
      <c r="I35" s="18" t="n">
        <v>503.43696442</v>
      </c>
      <c r="J35" s="20" t="n">
        <v>4.87825385</v>
      </c>
      <c r="K35" s="18" t="s">
        <v>404</v>
      </c>
      <c r="L35" s="20" t="s">
        <v>404</v>
      </c>
      <c r="M35" s="18" t="s">
        <v>404</v>
      </c>
      <c r="N35" s="20" t="s">
        <v>404</v>
      </c>
      <c r="O35" s="18" t="s">
        <v>404</v>
      </c>
      <c r="P35" s="20" t="s">
        <v>404</v>
      </c>
      <c r="Q35" s="18" t="s">
        <v>404</v>
      </c>
      <c r="R35" s="20" t="s">
        <v>404</v>
      </c>
      <c r="S35" s="18" t="s">
        <v>404</v>
      </c>
      <c r="T35" s="20" t="s">
        <v>404</v>
      </c>
      <c r="U35" s="18" t="n">
        <v>493.54596606</v>
      </c>
      <c r="V35" s="20" t="n">
        <v>11.88360012</v>
      </c>
    </row>
    <row r="36" spans="1:22">
      <c r="A36" s="15" t="s">
        <v>433</v>
      </c>
      <c r="B36" s="17" t="n">
        <v>6736</v>
      </c>
      <c r="C36" s="18">
        <f>(10.0/B36*100)</f>
        <v/>
      </c>
      <c r="D36" s="19" t="n">
        <v>6726</v>
      </c>
      <c r="E36" s="18" t="n">
        <v>493.13415275</v>
      </c>
      <c r="F36" s="20" t="n">
        <v>4.10052708</v>
      </c>
      <c r="G36" s="18" t="n">
        <v>484.21155534</v>
      </c>
      <c r="H36" s="20" t="n">
        <v>4.15365805</v>
      </c>
      <c r="I36" s="18" t="n">
        <v>477.77279656</v>
      </c>
      <c r="J36" s="20" t="n">
        <v>5.06637659</v>
      </c>
      <c r="K36" s="18" t="n">
        <v>479.39818662</v>
      </c>
      <c r="L36" s="20" t="n">
        <v>11.07716982</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511.69532971</v>
      </c>
      <c r="F37" s="20" t="n">
        <v>6.85187647</v>
      </c>
      <c r="G37" s="18" t="n">
        <v>490.77784795</v>
      </c>
      <c r="H37" s="20" t="n">
        <v>4.5096816</v>
      </c>
      <c r="I37" s="18" t="n">
        <v>485.59838461</v>
      </c>
      <c r="J37" s="20" t="n">
        <v>4.75865128</v>
      </c>
      <c r="K37" s="18" t="n">
        <v>486.50485498</v>
      </c>
      <c r="L37" s="20" t="n">
        <v>18.48843404</v>
      </c>
      <c r="M37" s="18" t="s">
        <v>404</v>
      </c>
      <c r="N37" s="20" t="s">
        <v>404</v>
      </c>
      <c r="O37" s="18" t="s">
        <v>404</v>
      </c>
      <c r="P37" s="20" t="s">
        <v>404</v>
      </c>
      <c r="Q37" s="18" t="s">
        <v>404</v>
      </c>
      <c r="R37" s="20" t="s">
        <v>404</v>
      </c>
      <c r="S37" s="18" t="s">
        <v>404</v>
      </c>
      <c r="T37" s="20" t="s">
        <v>404</v>
      </c>
      <c r="U37" s="18" t="n">
        <v>505.54052308</v>
      </c>
      <c r="V37" s="20" t="n">
        <v>7.49561929</v>
      </c>
    </row>
    <row r="38" spans="1:22">
      <c r="A38" s="15" t="s">
        <v>435</v>
      </c>
      <c r="B38" s="17" t="n">
        <v>5860</v>
      </c>
      <c r="C38" s="18">
        <f>(268.0/B38*100)</f>
        <v/>
      </c>
      <c r="D38" s="19" t="n">
        <v>5592</v>
      </c>
      <c r="E38" s="18" t="n">
        <v>527.25530628</v>
      </c>
      <c r="F38" s="20" t="n">
        <v>5.86184133</v>
      </c>
      <c r="G38" s="18" t="n">
        <v>516.3953235499999</v>
      </c>
      <c r="H38" s="20" t="n">
        <v>6.76623599</v>
      </c>
      <c r="I38" s="18" t="n">
        <v>514.03199103</v>
      </c>
      <c r="J38" s="20" t="n">
        <v>11.31936785</v>
      </c>
      <c r="K38" s="18" t="n">
        <v>462.95544692</v>
      </c>
      <c r="L38" s="20" t="n">
        <v>18.10394984</v>
      </c>
      <c r="M38" s="18" t="s">
        <v>404</v>
      </c>
      <c r="N38" s="20" t="s">
        <v>404</v>
      </c>
      <c r="O38" s="18" t="s">
        <v>404</v>
      </c>
      <c r="P38" s="20" t="s">
        <v>404</v>
      </c>
      <c r="Q38" s="18" t="s">
        <v>404</v>
      </c>
      <c r="R38" s="20" t="s">
        <v>404</v>
      </c>
      <c r="S38" s="18" t="s">
        <v>404</v>
      </c>
      <c r="T38" s="20" t="s">
        <v>404</v>
      </c>
      <c r="U38" s="18" t="n">
        <v>547.86465903</v>
      </c>
      <c r="V38" s="20" t="n">
        <v>24.61346399</v>
      </c>
    </row>
    <row r="39" spans="1:22">
      <c r="A39" s="15" t="s">
        <v>436</v>
      </c>
      <c r="B39" s="17" t="n">
        <v>5895</v>
      </c>
      <c r="C39" s="18">
        <f>(0.0/B39*100)</f>
        <v/>
      </c>
      <c r="D39" s="19" t="n">
        <v>5895</v>
      </c>
      <c r="E39" s="18" t="n">
        <v>422.93180992</v>
      </c>
      <c r="F39" s="20" t="n">
        <v>8.614515559999999</v>
      </c>
      <c r="G39" s="18" t="n">
        <v>427.75184488</v>
      </c>
      <c r="H39" s="20" t="n">
        <v>8.19780287</v>
      </c>
      <c r="I39" s="18" t="n">
        <v>402.13251564</v>
      </c>
      <c r="J39" s="20" t="n">
        <v>8.134611039999999</v>
      </c>
      <c r="K39" s="18" t="n">
        <v>431.66094999</v>
      </c>
      <c r="L39" s="20" t="n">
        <v>28.24212914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499.45589478</v>
      </c>
      <c r="F40" s="20" t="n">
        <v>5.09838366</v>
      </c>
      <c r="G40" s="18" t="n">
        <v>491.12802038</v>
      </c>
      <c r="H40" s="20" t="n">
        <v>5.93336402</v>
      </c>
      <c r="I40" s="18" t="n">
        <v>484.37488166</v>
      </c>
      <c r="J40" s="20" t="n">
        <v>7.92268463</v>
      </c>
      <c r="K40" s="18" t="n">
        <v>490.57701037</v>
      </c>
      <c r="L40" s="20" t="n">
        <v>28.93188452</v>
      </c>
      <c r="M40" s="18" t="s">
        <v>404</v>
      </c>
      <c r="N40" s="20" t="s">
        <v>404</v>
      </c>
      <c r="O40" s="18" t="s">
        <v>404</v>
      </c>
      <c r="P40" s="20" t="s">
        <v>404</v>
      </c>
      <c r="Q40" s="18" t="s">
        <v>404</v>
      </c>
      <c r="R40" s="20" t="s">
        <v>404</v>
      </c>
      <c r="S40" s="18" t="s">
        <v>404</v>
      </c>
      <c r="T40" s="20" t="s">
        <v>404</v>
      </c>
      <c r="U40" s="18" t="n">
        <v>500.9143291</v>
      </c>
      <c r="V40" s="20" t="n">
        <v>8.065988880000001</v>
      </c>
    </row>
    <row r="41" spans="1:22">
      <c r="A41" s="15" t="s">
        <v>438</v>
      </c>
      <c r="B41" s="17" t="n">
        <v>5712</v>
      </c>
      <c r="C41" s="18">
        <f>(99.0/B41*100)</f>
        <v/>
      </c>
      <c r="D41" s="19" t="n">
        <v>5613</v>
      </c>
      <c r="E41" s="18" t="n">
        <v>480.00703221</v>
      </c>
      <c r="F41" s="20" t="n">
        <v>4.70065059</v>
      </c>
      <c r="G41" s="18" t="n">
        <v>470.41358504</v>
      </c>
      <c r="H41" s="20" t="n">
        <v>5.47634605</v>
      </c>
      <c r="I41" s="18" t="n">
        <v>432.9547878</v>
      </c>
      <c r="J41" s="20" t="n">
        <v>5.93404909</v>
      </c>
      <c r="K41" s="18" t="n">
        <v>436.82846853</v>
      </c>
      <c r="L41" s="20" t="n">
        <v>26.8915303</v>
      </c>
      <c r="M41" s="18" t="s">
        <v>404</v>
      </c>
      <c r="N41" s="20" t="s">
        <v>404</v>
      </c>
      <c r="O41" s="18" t="s">
        <v>404</v>
      </c>
      <c r="P41" s="20" t="s">
        <v>404</v>
      </c>
      <c r="Q41" s="18" t="s">
        <v>404</v>
      </c>
      <c r="R41" s="20" t="s">
        <v>404</v>
      </c>
      <c r="S41" s="18" t="s">
        <v>404</v>
      </c>
      <c r="T41" s="20" t="s">
        <v>404</v>
      </c>
      <c r="U41" s="18" t="n">
        <v>462.95874348</v>
      </c>
      <c r="V41" s="20" t="n">
        <v>9.89844665</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416.16729173</v>
      </c>
      <c r="F44" s="20" t="n">
        <v>4.00257798</v>
      </c>
      <c r="G44" s="18" t="n">
        <v>420.21243521</v>
      </c>
      <c r="H44" s="20" t="n">
        <v>7.21370059</v>
      </c>
      <c r="I44" s="18" t="n">
        <v>394.68179899</v>
      </c>
      <c r="J44" s="20" t="n">
        <v>8.584155040000001</v>
      </c>
      <c r="K44" s="18" t="n">
        <v>385.34572544</v>
      </c>
      <c r="L44" s="20" t="n">
        <v>10.96284782</v>
      </c>
      <c r="M44" s="18" t="s">
        <v>404</v>
      </c>
      <c r="N44" s="20" t="s">
        <v>404</v>
      </c>
      <c r="O44" s="18" t="s">
        <v>404</v>
      </c>
      <c r="P44" s="20" t="s">
        <v>404</v>
      </c>
      <c r="Q44" s="18" t="s">
        <v>404</v>
      </c>
      <c r="R44" s="20" t="s">
        <v>404</v>
      </c>
      <c r="S44" s="18" t="s">
        <v>404</v>
      </c>
      <c r="T44" s="20" t="s">
        <v>404</v>
      </c>
      <c r="U44" s="18" t="n">
        <v>375.2322936</v>
      </c>
      <c r="V44" s="20" t="n">
        <v>47.16402209</v>
      </c>
    </row>
    <row r="45" spans="1:22">
      <c r="A45" s="15" t="s">
        <v>442</v>
      </c>
      <c r="B45" s="17" t="n">
        <v>5519</v>
      </c>
      <c r="C45" s="18">
        <f>(0.0/B45*100)</f>
        <v/>
      </c>
      <c r="D45" s="19" t="n">
        <v>5519</v>
      </c>
      <c r="E45" s="18" t="n">
        <v>357.75029452</v>
      </c>
      <c r="F45" s="20" t="n">
        <v>6.1313488</v>
      </c>
      <c r="G45" s="18" t="n">
        <v>364.71906745</v>
      </c>
      <c r="H45" s="20" t="n">
        <v>7.0402322</v>
      </c>
      <c r="I45" s="18" t="n">
        <v>351.2509473</v>
      </c>
      <c r="J45" s="20" t="n">
        <v>4.48918085</v>
      </c>
      <c r="K45" s="18" t="n">
        <v>372.32914628</v>
      </c>
      <c r="L45" s="20" t="n">
        <v>15.67576415</v>
      </c>
      <c r="M45" s="18" t="s">
        <v>404</v>
      </c>
      <c r="N45" s="20" t="s">
        <v>404</v>
      </c>
      <c r="O45" s="18" t="s">
        <v>404</v>
      </c>
      <c r="P45" s="20" t="s">
        <v>404</v>
      </c>
      <c r="Q45" s="18" t="s">
        <v>404</v>
      </c>
      <c r="R45" s="20" t="s">
        <v>404</v>
      </c>
      <c r="S45" s="18" t="s">
        <v>404</v>
      </c>
      <c r="T45" s="20" t="s">
        <v>404</v>
      </c>
      <c r="U45" s="18" t="n">
        <v>365.79093299</v>
      </c>
      <c r="V45" s="20" t="n">
        <v>12.39244576</v>
      </c>
    </row>
    <row r="46" spans="1:22">
      <c r="A46" s="15" t="s">
        <v>443</v>
      </c>
      <c r="B46" s="17" t="n">
        <v>23141</v>
      </c>
      <c r="C46" s="18">
        <f>(4196.0/B46*100)</f>
        <v/>
      </c>
      <c r="D46" s="19" t="n">
        <v>18945</v>
      </c>
      <c r="E46" s="18" t="n">
        <v>384.7706413</v>
      </c>
      <c r="F46" s="20" t="n">
        <v>4.82131283</v>
      </c>
      <c r="G46" s="18" t="n">
        <v>378.74475378</v>
      </c>
      <c r="H46" s="20" t="n">
        <v>7.07556423</v>
      </c>
      <c r="I46" s="18" t="n">
        <v>377.43855052</v>
      </c>
      <c r="J46" s="20" t="n">
        <v>6.21931317</v>
      </c>
      <c r="K46" s="18" t="n">
        <v>376.10408017</v>
      </c>
      <c r="L46" s="20" t="n">
        <v>14.87719482</v>
      </c>
      <c r="M46" s="18" t="s">
        <v>404</v>
      </c>
      <c r="N46" s="20" t="s">
        <v>404</v>
      </c>
      <c r="O46" s="18" t="s">
        <v>404</v>
      </c>
      <c r="P46" s="20" t="s">
        <v>404</v>
      </c>
      <c r="Q46" s="18" t="s">
        <v>404</v>
      </c>
      <c r="R46" s="20" t="s">
        <v>404</v>
      </c>
      <c r="S46" s="18" t="s">
        <v>404</v>
      </c>
      <c r="T46" s="20" t="s">
        <v>404</v>
      </c>
      <c r="U46" s="18" t="n">
        <v>343.81149857</v>
      </c>
      <c r="V46" s="20" t="n">
        <v>9.56717716</v>
      </c>
    </row>
    <row r="47" spans="1:22">
      <c r="A47" s="15" t="s">
        <v>444</v>
      </c>
      <c r="B47" s="17" t="n">
        <v>5928</v>
      </c>
      <c r="C47" s="18">
        <f>(0.0/B47*100)</f>
        <v/>
      </c>
      <c r="D47" s="19" t="n">
        <v>5928</v>
      </c>
      <c r="E47" s="18" t="n">
        <v>446.42393155</v>
      </c>
      <c r="F47" s="20" t="n">
        <v>4.9088978</v>
      </c>
      <c r="G47" s="18" t="n">
        <v>424.87848027</v>
      </c>
      <c r="H47" s="20" t="n">
        <v>11.85782619</v>
      </c>
      <c r="I47" s="18" t="n">
        <v>436.18780221</v>
      </c>
      <c r="J47" s="20" t="n">
        <v>15.72827153</v>
      </c>
      <c r="K47" s="18" t="n">
        <v>439.05840718</v>
      </c>
      <c r="L47" s="20" t="n">
        <v>20.99619661</v>
      </c>
      <c r="M47" s="18" t="s">
        <v>404</v>
      </c>
      <c r="N47" s="20" t="s">
        <v>404</v>
      </c>
      <c r="O47" s="18" t="s">
        <v>404</v>
      </c>
      <c r="P47" s="20" t="s">
        <v>404</v>
      </c>
      <c r="Q47" s="18" t="s">
        <v>404</v>
      </c>
      <c r="R47" s="20" t="s">
        <v>404</v>
      </c>
      <c r="S47" s="18" t="s">
        <v>404</v>
      </c>
      <c r="T47" s="20" t="s">
        <v>404</v>
      </c>
      <c r="U47" s="18" t="n">
        <v>438.59738501</v>
      </c>
      <c r="V47" s="20" t="n">
        <v>37.99230378</v>
      </c>
    </row>
    <row r="48" spans="1:22">
      <c r="A48" s="15" t="s">
        <v>445</v>
      </c>
      <c r="B48" s="17" t="n">
        <v>9841</v>
      </c>
      <c r="C48" s="18">
        <f>(40.0/B48*100)</f>
        <v/>
      </c>
      <c r="D48" s="19" t="n">
        <v>9801</v>
      </c>
      <c r="E48" s="18" t="n">
        <v>561.30871337</v>
      </c>
      <c r="F48" s="20" t="n">
        <v>13.80854675</v>
      </c>
      <c r="G48" s="18" t="n">
        <v>544.98309328</v>
      </c>
      <c r="H48" s="20" t="n">
        <v>9.62907684</v>
      </c>
      <c r="I48" s="18" t="n">
        <v>521.55405482</v>
      </c>
      <c r="J48" s="20" t="n">
        <v>11.38813458</v>
      </c>
      <c r="K48" s="18" t="n">
        <v>516.90006275</v>
      </c>
      <c r="L48" s="20" t="n">
        <v>14.76222441</v>
      </c>
      <c r="M48" s="18" t="s">
        <v>404</v>
      </c>
      <c r="N48" s="20" t="s">
        <v>404</v>
      </c>
      <c r="O48" s="18" t="s">
        <v>404</v>
      </c>
      <c r="P48" s="20" t="s">
        <v>404</v>
      </c>
      <c r="Q48" s="18" t="s">
        <v>404</v>
      </c>
      <c r="R48" s="20" t="s">
        <v>404</v>
      </c>
      <c r="S48" s="18" t="s">
        <v>404</v>
      </c>
      <c r="T48" s="20" t="s">
        <v>404</v>
      </c>
      <c r="U48" s="18" t="n">
        <v>397.95104778</v>
      </c>
      <c r="V48" s="20" t="n">
        <v>11.78810797</v>
      </c>
    </row>
    <row r="49" spans="1:22">
      <c r="A49" s="15" t="s">
        <v>446</v>
      </c>
      <c r="B49" s="17" t="n">
        <v>6349</v>
      </c>
      <c r="C49" s="18">
        <f>(52.0/B49*100)</f>
        <v/>
      </c>
      <c r="D49" s="19" t="n">
        <v>6297</v>
      </c>
      <c r="E49" s="18" t="n">
        <v>414.40835131</v>
      </c>
      <c r="F49" s="20" t="n">
        <v>6.06611214</v>
      </c>
      <c r="G49" s="18" t="n">
        <v>402.77823026</v>
      </c>
      <c r="H49" s="20" t="n">
        <v>4.93622433</v>
      </c>
      <c r="I49" s="18" t="n">
        <v>411.82176838</v>
      </c>
      <c r="J49" s="20" t="n">
        <v>6.98414766</v>
      </c>
      <c r="K49" s="18" t="n">
        <v>404.26581028</v>
      </c>
      <c r="L49" s="20" t="n">
        <v>14.57722361</v>
      </c>
      <c r="M49" s="18" t="s">
        <v>404</v>
      </c>
      <c r="N49" s="20" t="s">
        <v>404</v>
      </c>
      <c r="O49" s="18" t="s">
        <v>404</v>
      </c>
      <c r="P49" s="20" t="s">
        <v>404</v>
      </c>
      <c r="Q49" s="18" t="s">
        <v>404</v>
      </c>
      <c r="R49" s="20" t="s">
        <v>404</v>
      </c>
      <c r="S49" s="18" t="s">
        <v>404</v>
      </c>
      <c r="T49" s="20" t="s">
        <v>404</v>
      </c>
      <c r="U49" s="18" t="n">
        <v>406.008878</v>
      </c>
      <c r="V49" s="20" t="n">
        <v>9.270448590000001</v>
      </c>
    </row>
    <row r="50" spans="1:22">
      <c r="A50" s="15" t="s">
        <v>447</v>
      </c>
      <c r="B50" s="17" t="n">
        <v>11795</v>
      </c>
      <c r="C50" s="18">
        <f>(1031.0/B50*100)</f>
        <v/>
      </c>
      <c r="D50" s="19" t="n">
        <v>10764</v>
      </c>
      <c r="E50" s="18" t="n">
        <v>400.28677398</v>
      </c>
      <c r="F50" s="20" t="n">
        <v>5.52196695</v>
      </c>
      <c r="G50" s="18" t="n">
        <v>388.09092621</v>
      </c>
      <c r="H50" s="20" t="n">
        <v>6.03606142</v>
      </c>
      <c r="I50" s="18" t="n">
        <v>383.75671246</v>
      </c>
      <c r="J50" s="20" t="n">
        <v>4.94670111</v>
      </c>
      <c r="K50" s="18" t="n">
        <v>392.02441932</v>
      </c>
      <c r="L50" s="20" t="n">
        <v>12.01839511</v>
      </c>
      <c r="M50" s="18" t="s">
        <v>404</v>
      </c>
      <c r="N50" s="20" t="s">
        <v>404</v>
      </c>
      <c r="O50" s="18" t="s">
        <v>404</v>
      </c>
      <c r="P50" s="20" t="s">
        <v>404</v>
      </c>
      <c r="Q50" s="18" t="s">
        <v>404</v>
      </c>
      <c r="R50" s="20" t="s">
        <v>404</v>
      </c>
      <c r="S50" s="18" t="s">
        <v>404</v>
      </c>
      <c r="T50" s="20" t="s">
        <v>404</v>
      </c>
      <c r="U50" s="18" t="n">
        <v>392.36141249</v>
      </c>
      <c r="V50" s="20" t="n">
        <v>11.26748336</v>
      </c>
    </row>
    <row r="51" spans="1:22">
      <c r="A51" s="15" t="s">
        <v>448</v>
      </c>
      <c r="B51" s="17" t="n">
        <v>6866</v>
      </c>
      <c r="C51" s="18">
        <f>(0.0/B51*100)</f>
        <v/>
      </c>
      <c r="D51" s="19" t="n">
        <v>6866</v>
      </c>
      <c r="E51" s="18" t="n">
        <v>398.10091664</v>
      </c>
      <c r="F51" s="20" t="n">
        <v>6.64591488</v>
      </c>
      <c r="G51" s="18" t="n">
        <v>397.92332024</v>
      </c>
      <c r="H51" s="20" t="n">
        <v>4.93540731</v>
      </c>
      <c r="I51" s="18" t="n">
        <v>402.88877679</v>
      </c>
      <c r="J51" s="20" t="n">
        <v>5.13747015</v>
      </c>
      <c r="K51" s="18" t="n">
        <v>402.85323281</v>
      </c>
      <c r="L51" s="20" t="n">
        <v>7.58142401</v>
      </c>
      <c r="M51" s="18" t="s">
        <v>404</v>
      </c>
      <c r="N51" s="20" t="s">
        <v>404</v>
      </c>
      <c r="O51" s="18" t="s">
        <v>404</v>
      </c>
      <c r="P51" s="20" t="s">
        <v>404</v>
      </c>
      <c r="Q51" s="18" t="s">
        <v>404</v>
      </c>
      <c r="R51" s="20" t="s">
        <v>404</v>
      </c>
      <c r="S51" s="18" t="s">
        <v>404</v>
      </c>
      <c r="T51" s="20" t="s">
        <v>404</v>
      </c>
      <c r="U51" s="18" t="n">
        <v>402.69838751</v>
      </c>
      <c r="V51" s="20" t="n">
        <v>10.16411516</v>
      </c>
    </row>
    <row r="52" spans="1:22">
      <c r="A52" s="15" t="s">
        <v>449</v>
      </c>
      <c r="B52" s="17" t="n">
        <v>5809</v>
      </c>
      <c r="C52" s="18">
        <f>(0.0/B52*100)</f>
        <v/>
      </c>
      <c r="D52" s="19" t="n">
        <v>5809</v>
      </c>
      <c r="E52" s="18" t="n">
        <v>472.32345469</v>
      </c>
      <c r="F52" s="20" t="n">
        <v>4.85689168</v>
      </c>
      <c r="G52" s="18" t="n">
        <v>457.17326088</v>
      </c>
      <c r="H52" s="20" t="n">
        <v>7.34716016</v>
      </c>
      <c r="I52" s="18" t="n">
        <v>455.36897069</v>
      </c>
      <c r="J52" s="20" t="n">
        <v>9.923968350000001</v>
      </c>
      <c r="K52" s="18" t="n">
        <v>456.27752938</v>
      </c>
      <c r="L52" s="20" t="n">
        <v>36.58902783</v>
      </c>
      <c r="M52" s="18" t="s">
        <v>404</v>
      </c>
      <c r="N52" s="20" t="s">
        <v>404</v>
      </c>
      <c r="O52" s="18" t="s">
        <v>404</v>
      </c>
      <c r="P52" s="20" t="s">
        <v>404</v>
      </c>
      <c r="Q52" s="18" t="s">
        <v>404</v>
      </c>
      <c r="R52" s="20" t="s">
        <v>404</v>
      </c>
      <c r="S52" s="18" t="s">
        <v>404</v>
      </c>
      <c r="T52" s="20" t="s">
        <v>404</v>
      </c>
      <c r="U52" s="18" t="n">
        <v>420.16253333</v>
      </c>
      <c r="V52" s="20" t="n">
        <v>17.96035804</v>
      </c>
    </row>
    <row r="53" spans="1:22">
      <c r="A53" s="15" t="s">
        <v>450</v>
      </c>
      <c r="B53" s="17" t="n">
        <v>5571</v>
      </c>
      <c r="C53" s="18">
        <f>(0.0/B53*100)</f>
        <v/>
      </c>
      <c r="D53" s="19" t="n">
        <v>5571</v>
      </c>
      <c r="E53" s="18" t="n">
        <v>469.59270147</v>
      </c>
      <c r="F53" s="20" t="n">
        <v>2.57015581</v>
      </c>
      <c r="G53" s="18" t="n">
        <v>430.96685685</v>
      </c>
      <c r="H53" s="20" t="n">
        <v>2.30549985</v>
      </c>
      <c r="I53" s="18" t="n">
        <v>410.61932248</v>
      </c>
      <c r="J53" s="20" t="n">
        <v>3.96074261</v>
      </c>
      <c r="K53" s="18" t="n">
        <v>444.94383996</v>
      </c>
      <c r="L53" s="20" t="n">
        <v>4.1639672</v>
      </c>
      <c r="M53" s="18" t="s">
        <v>404</v>
      </c>
      <c r="N53" s="20" t="s">
        <v>404</v>
      </c>
      <c r="O53" s="18" t="s">
        <v>404</v>
      </c>
      <c r="P53" s="20" t="s">
        <v>404</v>
      </c>
      <c r="Q53" s="18" t="s">
        <v>404</v>
      </c>
      <c r="R53" s="20" t="s">
        <v>404</v>
      </c>
      <c r="S53" s="18" t="s">
        <v>404</v>
      </c>
      <c r="T53" s="20" t="s">
        <v>404</v>
      </c>
      <c r="U53" s="18" t="n">
        <v>360.94522069</v>
      </c>
      <c r="V53" s="20" t="n">
        <v>11.73195196</v>
      </c>
    </row>
    <row r="54" spans="1:22">
      <c r="A54" s="15" t="s">
        <v>451</v>
      </c>
      <c r="B54" s="17" t="n">
        <v>4740</v>
      </c>
      <c r="C54" s="18">
        <f>(199.0/B54*100)</f>
        <v/>
      </c>
      <c r="D54" s="19" t="n">
        <v>4541</v>
      </c>
      <c r="E54" s="18" t="n">
        <v>334.31729302</v>
      </c>
      <c r="F54" s="20" t="n">
        <v>4.86528501</v>
      </c>
      <c r="G54" s="18" t="n">
        <v>325.42694256</v>
      </c>
      <c r="H54" s="20" t="n">
        <v>3.87886223</v>
      </c>
      <c r="I54" s="18" t="n">
        <v>309.19364156</v>
      </c>
      <c r="J54" s="20" t="n">
        <v>8.027201379999999</v>
      </c>
      <c r="K54" s="18" t="n">
        <v>346.54276752</v>
      </c>
      <c r="L54" s="20" t="n">
        <v>15.43387626</v>
      </c>
      <c r="M54" s="18" t="s">
        <v>404</v>
      </c>
      <c r="N54" s="20" t="s">
        <v>404</v>
      </c>
      <c r="O54" s="18" t="s">
        <v>404</v>
      </c>
      <c r="P54" s="20" t="s">
        <v>404</v>
      </c>
      <c r="Q54" s="18" t="s">
        <v>404</v>
      </c>
      <c r="R54" s="20" t="s">
        <v>404</v>
      </c>
      <c r="S54" s="18" t="s">
        <v>404</v>
      </c>
      <c r="T54" s="20" t="s">
        <v>404</v>
      </c>
      <c r="U54" s="18" t="n">
        <v>324.3595998</v>
      </c>
      <c r="V54" s="20" t="n">
        <v>9.581536359999999</v>
      </c>
    </row>
    <row r="55" spans="1:22">
      <c r="A55" s="15" t="s">
        <v>452</v>
      </c>
      <c r="B55" s="17" t="n">
        <v>5316</v>
      </c>
      <c r="C55" s="18">
        <f>(43.0/B55*100)</f>
        <v/>
      </c>
      <c r="D55" s="19" t="n">
        <v>5273</v>
      </c>
      <c r="E55" s="18" t="n">
        <v>402.50899004</v>
      </c>
      <c r="F55" s="20" t="n">
        <v>4.62814073</v>
      </c>
      <c r="G55" s="18" t="n">
        <v>410.38315796</v>
      </c>
      <c r="H55" s="20" t="n">
        <v>7.00448223</v>
      </c>
      <c r="I55" s="18" t="n">
        <v>397.66058711</v>
      </c>
      <c r="J55" s="20" t="n">
        <v>7.78770982</v>
      </c>
      <c r="K55" s="18" t="n">
        <v>398.66778912</v>
      </c>
      <c r="L55" s="20" t="n">
        <v>16.70424183</v>
      </c>
      <c r="M55" s="18" t="s">
        <v>404</v>
      </c>
      <c r="N55" s="20" t="s">
        <v>404</v>
      </c>
      <c r="O55" s="18" t="s">
        <v>404</v>
      </c>
      <c r="P55" s="20" t="s">
        <v>404</v>
      </c>
      <c r="Q55" s="18" t="s">
        <v>404</v>
      </c>
      <c r="R55" s="20" t="s">
        <v>404</v>
      </c>
      <c r="S55" s="18" t="n">
        <v>426.42412405</v>
      </c>
      <c r="T55" s="20" t="n">
        <v>7.89455771</v>
      </c>
      <c r="U55" s="18" t="n">
        <v>377.25863128</v>
      </c>
      <c r="V55" s="20" t="n">
        <v>14.54392216</v>
      </c>
    </row>
    <row r="56" spans="1:22">
      <c r="A56" s="15" t="s">
        <v>453</v>
      </c>
      <c r="B56" s="17" t="n">
        <v>5359</v>
      </c>
      <c r="C56" s="18">
        <f>(0.0/B56*100)</f>
        <v/>
      </c>
      <c r="D56" s="19" t="n">
        <v>5359</v>
      </c>
      <c r="E56" s="18" t="n">
        <v>550.24026736</v>
      </c>
      <c r="F56" s="20" t="n">
        <v>5.86474227</v>
      </c>
      <c r="G56" s="18" t="n">
        <v>547.93059538</v>
      </c>
      <c r="H56" s="20" t="n">
        <v>6.51150543</v>
      </c>
      <c r="I56" s="18" t="n">
        <v>550.71281934</v>
      </c>
      <c r="J56" s="20" t="n">
        <v>15.29600544</v>
      </c>
      <c r="K56" s="18" t="n">
        <v>533.35725911</v>
      </c>
      <c r="L56" s="20" t="n">
        <v>40.11741006</v>
      </c>
      <c r="M56" s="18" t="s">
        <v>404</v>
      </c>
      <c r="N56" s="20" t="s">
        <v>404</v>
      </c>
      <c r="O56" s="18" t="s">
        <v>404</v>
      </c>
      <c r="P56" s="20" t="s">
        <v>404</v>
      </c>
      <c r="Q56" s="18" t="s">
        <v>404</v>
      </c>
      <c r="R56" s="20" t="s">
        <v>404</v>
      </c>
      <c r="S56" s="18" t="s">
        <v>404</v>
      </c>
      <c r="T56" s="20" t="s">
        <v>404</v>
      </c>
      <c r="U56" s="18" t="n">
        <v>537.06094416</v>
      </c>
      <c r="V56" s="20" t="n">
        <v>13.78141111</v>
      </c>
    </row>
    <row r="57" spans="1:22">
      <c r="A57" s="15" t="s">
        <v>454</v>
      </c>
      <c r="B57" s="17" t="n">
        <v>6513</v>
      </c>
      <c r="C57" s="18">
        <f>(0.0/B57*100)</f>
        <v/>
      </c>
      <c r="D57" s="19" t="n">
        <v>6513</v>
      </c>
      <c r="E57" s="18" t="n">
        <v>392.80266334</v>
      </c>
      <c r="F57" s="20" t="n">
        <v>4.42409361</v>
      </c>
      <c r="G57" s="18" t="n">
        <v>392.32333853</v>
      </c>
      <c r="H57" s="20" t="n">
        <v>6.49238453</v>
      </c>
      <c r="I57" s="18" t="n">
        <v>367.2398104</v>
      </c>
      <c r="J57" s="20" t="n">
        <v>7.29845581</v>
      </c>
      <c r="K57" s="18" t="n">
        <v>324.53035149</v>
      </c>
      <c r="L57" s="20" t="n">
        <v>21.92645653</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394.18576452</v>
      </c>
      <c r="F58" s="20" t="n">
        <v>8.97357465</v>
      </c>
      <c r="G58" s="18" t="n">
        <v>381.73998588</v>
      </c>
      <c r="H58" s="20" t="n">
        <v>5.14798005</v>
      </c>
      <c r="I58" s="18" t="n">
        <v>377.46013302</v>
      </c>
      <c r="J58" s="20" t="n">
        <v>4.57434248</v>
      </c>
      <c r="K58" s="18" t="n">
        <v>372.27638098</v>
      </c>
      <c r="L58" s="20" t="n">
        <v>7.93721056</v>
      </c>
      <c r="M58" s="18" t="s">
        <v>404</v>
      </c>
      <c r="N58" s="20" t="s">
        <v>404</v>
      </c>
      <c r="O58" s="18" t="s">
        <v>404</v>
      </c>
      <c r="P58" s="20" t="s">
        <v>404</v>
      </c>
      <c r="Q58" s="18" t="s">
        <v>404</v>
      </c>
      <c r="R58" s="20" t="s">
        <v>404</v>
      </c>
      <c r="S58" s="18" t="n">
        <v>362.50316459</v>
      </c>
      <c r="T58" s="20" t="n">
        <v>12.55045907</v>
      </c>
      <c r="U58" s="18" t="n">
        <v>449.58590272</v>
      </c>
      <c r="V58" s="20" t="n">
        <v>19.03639477</v>
      </c>
    </row>
    <row r="59" spans="1:22">
      <c r="A59" s="15" t="s">
        <v>456</v>
      </c>
      <c r="B59" s="17" t="n">
        <v>4826</v>
      </c>
      <c r="C59" s="18">
        <f>(0.0/B59*100)</f>
        <v/>
      </c>
      <c r="D59" s="19" t="n">
        <v>4826</v>
      </c>
      <c r="E59" s="18" t="n">
        <v>367.26997643</v>
      </c>
      <c r="F59" s="20" t="n">
        <v>2.88742004</v>
      </c>
      <c r="G59" s="18" t="n">
        <v>362.89606174</v>
      </c>
      <c r="H59" s="20" t="n">
        <v>2.79761753</v>
      </c>
      <c r="I59" s="18" t="n">
        <v>335.97389524</v>
      </c>
      <c r="J59" s="20" t="n">
        <v>4.37780963</v>
      </c>
      <c r="K59" s="18" t="n">
        <v>347.15871249</v>
      </c>
      <c r="L59" s="20" t="n">
        <v>5.7106983</v>
      </c>
      <c r="M59" s="18" t="s">
        <v>404</v>
      </c>
      <c r="N59" s="20" t="s">
        <v>404</v>
      </c>
      <c r="O59" s="18" t="s">
        <v>404</v>
      </c>
      <c r="P59" s="20" t="s">
        <v>404</v>
      </c>
      <c r="Q59" s="18" t="s">
        <v>404</v>
      </c>
      <c r="R59" s="20" t="s">
        <v>404</v>
      </c>
      <c r="S59" s="18" t="s">
        <v>404</v>
      </c>
      <c r="T59" s="20" t="s">
        <v>404</v>
      </c>
      <c r="U59" s="18" t="n">
        <v>329.28595183</v>
      </c>
      <c r="V59" s="20" t="n">
        <v>7.57157615</v>
      </c>
    </row>
    <row r="60" spans="1:22">
      <c r="A60" s="15" t="s">
        <v>457</v>
      </c>
      <c r="B60" s="17" t="n">
        <v>4546</v>
      </c>
      <c r="C60" s="18">
        <f>(0.0/B60*100)</f>
        <v/>
      </c>
      <c r="D60" s="19" t="n">
        <v>4546</v>
      </c>
      <c r="E60" s="18" t="n">
        <v>400.77178342</v>
      </c>
      <c r="F60" s="20" t="n">
        <v>7.11043194</v>
      </c>
      <c r="G60" s="18" t="n">
        <v>400.17343257</v>
      </c>
      <c r="H60" s="20" t="n">
        <v>8.19008009</v>
      </c>
      <c r="I60" s="18" t="n">
        <v>378.69628257</v>
      </c>
      <c r="J60" s="20" t="n">
        <v>8.986689569999999</v>
      </c>
      <c r="K60" s="18" t="n">
        <v>387.76468079</v>
      </c>
      <c r="L60" s="20" t="n">
        <v>32.69381911</v>
      </c>
      <c r="M60" s="18" t="s">
        <v>404</v>
      </c>
      <c r="N60" s="20" t="s">
        <v>404</v>
      </c>
      <c r="O60" s="18" t="s">
        <v>404</v>
      </c>
      <c r="P60" s="20" t="s">
        <v>404</v>
      </c>
      <c r="Q60" s="18" t="s">
        <v>404</v>
      </c>
      <c r="R60" s="20" t="s">
        <v>404</v>
      </c>
      <c r="S60" s="18" t="s">
        <v>404</v>
      </c>
      <c r="T60" s="20" t="s">
        <v>404</v>
      </c>
      <c r="U60" s="18" t="n">
        <v>359.30849818</v>
      </c>
      <c r="V60" s="20" t="n">
        <v>20.58691432</v>
      </c>
    </row>
    <row r="61" spans="1:22">
      <c r="A61" s="15" t="s">
        <v>458</v>
      </c>
      <c r="B61" s="17" t="n">
        <v>6525</v>
      </c>
      <c r="C61" s="18">
        <f>(0.0/B61*100)</f>
        <v/>
      </c>
      <c r="D61" s="19" t="n">
        <v>6525</v>
      </c>
      <c r="E61" s="18" t="n">
        <v>473.47942649</v>
      </c>
      <c r="F61" s="20" t="n">
        <v>4.01501836</v>
      </c>
      <c r="G61" s="18" t="n">
        <v>486.01491969</v>
      </c>
      <c r="H61" s="20" t="n">
        <v>4.90828791</v>
      </c>
      <c r="I61" s="18" t="n">
        <v>475.98269213</v>
      </c>
      <c r="J61" s="20" t="n">
        <v>8.20040858</v>
      </c>
      <c r="K61" s="18" t="n">
        <v>477.06393835</v>
      </c>
      <c r="L61" s="20" t="n">
        <v>9.9522326</v>
      </c>
      <c r="M61" s="18" t="s">
        <v>404</v>
      </c>
      <c r="N61" s="20" t="s">
        <v>404</v>
      </c>
      <c r="O61" s="18" t="s">
        <v>404</v>
      </c>
      <c r="P61" s="20" t="s">
        <v>404</v>
      </c>
      <c r="Q61" s="18" t="s">
        <v>404</v>
      </c>
      <c r="R61" s="20" t="s">
        <v>404</v>
      </c>
      <c r="S61" s="18" t="s">
        <v>404</v>
      </c>
      <c r="T61" s="20" t="s">
        <v>404</v>
      </c>
      <c r="U61" s="18" t="n">
        <v>395.0477674</v>
      </c>
      <c r="V61" s="20" t="n">
        <v>21.06870132</v>
      </c>
    </row>
    <row r="62" spans="1:22">
      <c r="A62" s="15" t="s">
        <v>459</v>
      </c>
      <c r="B62" s="17" t="n">
        <v>4476</v>
      </c>
      <c r="C62" s="18">
        <f>(0.0/B62*100)</f>
        <v/>
      </c>
      <c r="D62" s="19" t="n">
        <v>4476</v>
      </c>
      <c r="E62" s="18" t="n">
        <v>559.8234245800001</v>
      </c>
      <c r="F62" s="20" t="n">
        <v>2.91954878</v>
      </c>
      <c r="G62" s="18" t="n">
        <v>540.11061872</v>
      </c>
      <c r="H62" s="20" t="n">
        <v>2.32021564</v>
      </c>
      <c r="I62" s="18" t="n">
        <v>548.4221108</v>
      </c>
      <c r="J62" s="20" t="n">
        <v>1.96324285</v>
      </c>
      <c r="K62" s="18" t="n">
        <v>518.68645388</v>
      </c>
      <c r="L62" s="20" t="n">
        <v>3.86952902</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371.23395432</v>
      </c>
      <c r="F63" s="20" t="n">
        <v>1.67017526</v>
      </c>
      <c r="G63" s="18" t="n">
        <v>379.08182026</v>
      </c>
      <c r="H63" s="20" t="n">
        <v>5.07912114</v>
      </c>
      <c r="I63" s="18" t="n">
        <v>328.12332358</v>
      </c>
      <c r="J63" s="20" t="n">
        <v>6.00903021</v>
      </c>
      <c r="K63" s="18" t="s">
        <v>404</v>
      </c>
      <c r="L63" s="20" t="s">
        <v>404</v>
      </c>
      <c r="M63" s="18" t="s">
        <v>404</v>
      </c>
      <c r="N63" s="20" t="s">
        <v>404</v>
      </c>
      <c r="O63" s="18" t="s">
        <v>404</v>
      </c>
      <c r="P63" s="20" t="s">
        <v>404</v>
      </c>
      <c r="Q63" s="18" t="s">
        <v>404</v>
      </c>
      <c r="R63" s="20" t="s">
        <v>404</v>
      </c>
      <c r="S63" s="18" t="s">
        <v>404</v>
      </c>
      <c r="T63" s="20" t="s">
        <v>404</v>
      </c>
      <c r="U63" s="18" t="n">
        <v>399.48690314</v>
      </c>
      <c r="V63" s="20" t="n">
        <v>6.88509545</v>
      </c>
    </row>
    <row r="64" spans="1:22">
      <c r="A64" s="15" t="s">
        <v>461</v>
      </c>
      <c r="B64" s="17" t="n">
        <v>3634</v>
      </c>
      <c r="C64" s="18">
        <f>(27.0/B64*100)</f>
        <v/>
      </c>
      <c r="D64" s="19" t="n">
        <v>3607</v>
      </c>
      <c r="E64" s="18" t="n">
        <v>487.94284243</v>
      </c>
      <c r="F64" s="20" t="n">
        <v>2.15915671</v>
      </c>
      <c r="G64" s="18" t="n">
        <v>473.68724359</v>
      </c>
      <c r="H64" s="20" t="n">
        <v>3.0347153</v>
      </c>
      <c r="I64" s="18" t="n">
        <v>483.85186578</v>
      </c>
      <c r="J64" s="20" t="n">
        <v>5.83575279</v>
      </c>
      <c r="K64" s="18" t="n">
        <v>389.85870507</v>
      </c>
      <c r="L64" s="20" t="n">
        <v>6.75091253</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426.88431824</v>
      </c>
      <c r="F65" s="20" t="n">
        <v>5.68442364</v>
      </c>
      <c r="G65" s="18" t="n">
        <v>416.43873682</v>
      </c>
      <c r="H65" s="20" t="n">
        <v>4.94739759</v>
      </c>
      <c r="I65" s="18" t="n">
        <v>414.36526366</v>
      </c>
      <c r="J65" s="20" t="n">
        <v>6.02101318</v>
      </c>
      <c r="K65" s="18" t="n">
        <v>420.05228866</v>
      </c>
      <c r="L65" s="20" t="n">
        <v>11.76360089</v>
      </c>
      <c r="M65" s="18" t="s">
        <v>404</v>
      </c>
      <c r="N65" s="20" t="s">
        <v>404</v>
      </c>
      <c r="O65" s="18" t="s">
        <v>404</v>
      </c>
      <c r="P65" s="20" t="s">
        <v>404</v>
      </c>
      <c r="Q65" s="18" t="s">
        <v>404</v>
      </c>
      <c r="R65" s="20" t="s">
        <v>404</v>
      </c>
      <c r="S65" s="18" t="s">
        <v>404</v>
      </c>
      <c r="T65" s="20" t="s">
        <v>404</v>
      </c>
      <c r="U65" s="18" t="s">
        <v>404</v>
      </c>
      <c r="V65" s="20" t="s">
        <v>404</v>
      </c>
    </row>
    <row r="66" spans="1:22">
      <c r="A66" s="15" t="s">
        <v>463</v>
      </c>
      <c r="B66" s="17" t="n">
        <v>5665</v>
      </c>
      <c r="C66" s="18">
        <f>(0.0/B66*100)</f>
        <v/>
      </c>
      <c r="D66" s="19" t="n">
        <v>5665</v>
      </c>
      <c r="E66" s="18" t="n">
        <v>414.56351819</v>
      </c>
      <c r="F66" s="20" t="n">
        <v>1.84348544</v>
      </c>
      <c r="G66" s="18" t="n">
        <v>425.51717532</v>
      </c>
      <c r="H66" s="20" t="n">
        <v>2.56784612</v>
      </c>
      <c r="I66" s="18" t="n">
        <v>317.44147364</v>
      </c>
      <c r="J66" s="20" t="n">
        <v>26.29483423</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397.97436735</v>
      </c>
      <c r="F67" s="20" t="n">
        <v>6.89419433</v>
      </c>
      <c r="G67" s="18" t="n">
        <v>385.57896253</v>
      </c>
      <c r="H67" s="20" t="n">
        <v>3.8983762</v>
      </c>
      <c r="I67" s="18" t="n">
        <v>370.31107941</v>
      </c>
      <c r="J67" s="20" t="n">
        <v>7.22912159</v>
      </c>
      <c r="K67" s="18" t="n">
        <v>391.08820209</v>
      </c>
      <c r="L67" s="20" t="n">
        <v>16.12866652</v>
      </c>
      <c r="M67" s="18" t="s">
        <v>404</v>
      </c>
      <c r="N67" s="20" t="s">
        <v>404</v>
      </c>
      <c r="O67" s="18" t="s">
        <v>404</v>
      </c>
      <c r="P67" s="20" t="s">
        <v>404</v>
      </c>
      <c r="Q67" s="18" t="s">
        <v>404</v>
      </c>
      <c r="R67" s="20" t="s">
        <v>404</v>
      </c>
      <c r="S67" s="18" t="s">
        <v>404</v>
      </c>
      <c r="T67" s="20" t="s">
        <v>404</v>
      </c>
      <c r="U67" s="18" t="n">
        <v>413.02827321</v>
      </c>
      <c r="V67" s="20" t="n">
        <v>34.22007208</v>
      </c>
    </row>
    <row r="68" spans="1:22">
      <c r="A68" s="15" t="s">
        <v>465</v>
      </c>
      <c r="B68" s="17" t="n">
        <v>12083</v>
      </c>
      <c r="C68" s="18">
        <f>(0.0/B68*100)</f>
        <v/>
      </c>
      <c r="D68" s="19" t="n">
        <v>12083</v>
      </c>
      <c r="E68" s="18" t="n">
        <v>409.25852216</v>
      </c>
      <c r="F68" s="20" t="n">
        <v>1.4881729</v>
      </c>
      <c r="G68" s="18" t="n">
        <v>391.13529892</v>
      </c>
      <c r="H68" s="20" t="n">
        <v>2.16019493</v>
      </c>
      <c r="I68" s="18" t="n">
        <v>371.38841668</v>
      </c>
      <c r="J68" s="20" t="n">
        <v>4.64352086</v>
      </c>
      <c r="K68" s="18" t="n">
        <v>356.43083591</v>
      </c>
      <c r="L68" s="20" t="n">
        <v>11.51199853</v>
      </c>
      <c r="M68" s="18" t="s">
        <v>404</v>
      </c>
      <c r="N68" s="20" t="s">
        <v>404</v>
      </c>
      <c r="O68" s="18" t="s">
        <v>404</v>
      </c>
      <c r="P68" s="20" t="s">
        <v>404</v>
      </c>
      <c r="Q68" s="18" t="s">
        <v>404</v>
      </c>
      <c r="R68" s="20" t="s">
        <v>404</v>
      </c>
      <c r="S68" s="18" t="s">
        <v>404</v>
      </c>
      <c r="T68" s="20" t="s">
        <v>404</v>
      </c>
      <c r="U68" s="18" t="n">
        <v>446.31359136</v>
      </c>
      <c r="V68" s="20" t="n">
        <v>10.06773027</v>
      </c>
    </row>
    <row r="69" spans="1:22">
      <c r="A69" s="15" t="s">
        <v>466</v>
      </c>
      <c r="B69" s="17" t="n">
        <v>4876</v>
      </c>
      <c r="C69" s="18">
        <f>(0.0/B69*100)</f>
        <v/>
      </c>
      <c r="D69" s="19" t="n">
        <v>4876</v>
      </c>
      <c r="E69" s="18" t="n">
        <v>447.37613261</v>
      </c>
      <c r="F69" s="20" t="n">
        <v>4.10194897</v>
      </c>
      <c r="G69" s="18" t="n">
        <v>429.90567295</v>
      </c>
      <c r="H69" s="20" t="n">
        <v>10.27050873</v>
      </c>
      <c r="I69" s="18" t="n">
        <v>434.34552202</v>
      </c>
      <c r="J69" s="20" t="n">
        <v>9.281878239999999</v>
      </c>
      <c r="K69" s="18" t="s">
        <v>404</v>
      </c>
      <c r="L69" s="20" t="s">
        <v>404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499.10116068</v>
      </c>
      <c r="F70" s="20" t="n">
        <v>6.75927427</v>
      </c>
      <c r="G70" s="18" t="n">
        <v>490.53223692</v>
      </c>
      <c r="H70" s="20" t="n">
        <v>4.65569595</v>
      </c>
      <c r="I70" s="18" t="n">
        <v>497.33041043</v>
      </c>
      <c r="J70" s="20" t="n">
        <v>4.55660077</v>
      </c>
      <c r="K70" s="18" t="n">
        <v>482.22550421</v>
      </c>
      <c r="L70" s="20" t="n">
        <v>8.23019566</v>
      </c>
      <c r="M70" s="18" t="s">
        <v>404</v>
      </c>
      <c r="N70" s="20" t="s">
        <v>404</v>
      </c>
      <c r="O70" s="18" t="s">
        <v>404</v>
      </c>
      <c r="P70" s="20" t="s">
        <v>404</v>
      </c>
      <c r="Q70" s="18" t="s">
        <v>404</v>
      </c>
      <c r="R70" s="20" t="s">
        <v>404</v>
      </c>
      <c r="S70" s="18" t="s">
        <v>404</v>
      </c>
      <c r="T70" s="20" t="s">
        <v>404</v>
      </c>
      <c r="U70" s="18" t="n">
        <v>479.92840553</v>
      </c>
      <c r="V70" s="20" t="n">
        <v>15.83841239</v>
      </c>
    </row>
    <row r="71" spans="1:22">
      <c r="A71" s="15" t="s">
        <v>468</v>
      </c>
      <c r="B71" s="17" t="n">
        <v>6115</v>
      </c>
      <c r="C71" s="18">
        <f>(0.0/B71*100)</f>
        <v/>
      </c>
      <c r="D71" s="19" t="n">
        <v>6115</v>
      </c>
      <c r="E71" s="18" t="n">
        <v>562.85633122</v>
      </c>
      <c r="F71" s="20" t="n">
        <v>1.99623922</v>
      </c>
      <c r="G71" s="18" t="n">
        <v>565.16032919</v>
      </c>
      <c r="H71" s="20" t="n">
        <v>2.17812054</v>
      </c>
      <c r="I71" s="18" t="n">
        <v>570.6015938199999</v>
      </c>
      <c r="J71" s="20" t="n">
        <v>3.04100937</v>
      </c>
      <c r="K71" s="18" t="n">
        <v>466.59118057</v>
      </c>
      <c r="L71" s="20" t="n">
        <v>17.54874614</v>
      </c>
      <c r="M71" s="18" t="s">
        <v>404</v>
      </c>
      <c r="N71" s="20" t="s">
        <v>404</v>
      </c>
      <c r="O71" s="18" t="s">
        <v>404</v>
      </c>
      <c r="P71" s="20" t="s">
        <v>404</v>
      </c>
      <c r="Q71" s="18" t="s">
        <v>404</v>
      </c>
      <c r="R71" s="20" t="s">
        <v>404</v>
      </c>
      <c r="S71" s="18" t="s">
        <v>404</v>
      </c>
      <c r="T71" s="20" t="s">
        <v>404</v>
      </c>
      <c r="U71" s="18" t="n">
        <v>526.6590188599999</v>
      </c>
      <c r="V71" s="20" t="n">
        <v>17.65920086</v>
      </c>
    </row>
    <row r="72" spans="1:22">
      <c r="A72" s="15" t="s">
        <v>469</v>
      </c>
      <c r="B72" s="17" t="n">
        <v>7708</v>
      </c>
      <c r="C72" s="18">
        <f>(0.0/B72*100)</f>
        <v/>
      </c>
      <c r="D72" s="19" t="n">
        <v>7708</v>
      </c>
      <c r="E72" s="18" t="n">
        <v>557.34349237</v>
      </c>
      <c r="F72" s="20" t="n">
        <v>11.29087373</v>
      </c>
      <c r="G72" s="18" t="n">
        <v>541.04050324</v>
      </c>
      <c r="H72" s="20" t="n">
        <v>4.46484967</v>
      </c>
      <c r="I72" s="18" t="n">
        <v>529.99436744</v>
      </c>
      <c r="J72" s="20" t="n">
        <v>8.141968840000001</v>
      </c>
      <c r="K72" s="18" t="n">
        <v>500.82896949</v>
      </c>
      <c r="L72" s="20" t="n">
        <v>29.76650598</v>
      </c>
      <c r="M72" s="18" t="s">
        <v>404</v>
      </c>
      <c r="N72" s="20" t="s">
        <v>404</v>
      </c>
      <c r="O72" s="18" t="s">
        <v>404</v>
      </c>
      <c r="P72" s="20" t="s">
        <v>404</v>
      </c>
      <c r="Q72" s="18" t="s">
        <v>404</v>
      </c>
      <c r="R72" s="20" t="s">
        <v>404</v>
      </c>
      <c r="S72" s="18" t="s">
        <v>404</v>
      </c>
      <c r="T72" s="20" t="s">
        <v>404</v>
      </c>
      <c r="U72" s="18" t="n">
        <v>574.67312774</v>
      </c>
      <c r="V72" s="20" t="n">
        <v>33.4023251</v>
      </c>
    </row>
    <row r="73" spans="1:22">
      <c r="A73" s="15" t="s">
        <v>470</v>
      </c>
      <c r="B73" s="17" t="n">
        <v>8249</v>
      </c>
      <c r="C73" s="18">
        <f>(0.0/B73*100)</f>
        <v/>
      </c>
      <c r="D73" s="19" t="n">
        <v>8249</v>
      </c>
      <c r="E73" s="18" t="n">
        <v>416.44268626</v>
      </c>
      <c r="F73" s="20" t="n">
        <v>4.81764373</v>
      </c>
      <c r="G73" s="18" t="n">
        <v>428.09287528</v>
      </c>
      <c r="H73" s="20" t="n">
        <v>7.45451462</v>
      </c>
      <c r="I73" s="18" t="n">
        <v>401.77618813</v>
      </c>
      <c r="J73" s="20" t="n">
        <v>6.56877286</v>
      </c>
      <c r="K73" s="18" t="n">
        <v>392.92397243</v>
      </c>
      <c r="L73" s="20" t="n">
        <v>11.37991109</v>
      </c>
      <c r="M73" s="18" t="s">
        <v>404</v>
      </c>
      <c r="N73" s="20" t="s">
        <v>404</v>
      </c>
      <c r="O73" s="18" t="s">
        <v>404</v>
      </c>
      <c r="P73" s="20" t="s">
        <v>404</v>
      </c>
      <c r="Q73" s="18" t="s">
        <v>404</v>
      </c>
      <c r="R73" s="20" t="s">
        <v>404</v>
      </c>
      <c r="S73" s="18" t="s">
        <v>404</v>
      </c>
      <c r="T73" s="20" t="s">
        <v>404</v>
      </c>
      <c r="U73" s="18" t="n">
        <v>415.72381785</v>
      </c>
      <c r="V73" s="20" t="n">
        <v>13.80691169</v>
      </c>
    </row>
    <row r="74" spans="1:22">
      <c r="A74" s="15" t="s">
        <v>471</v>
      </c>
      <c r="B74" s="17" t="n">
        <v>4692</v>
      </c>
      <c r="C74" s="18">
        <f>(484.0/B74*100)</f>
        <v/>
      </c>
      <c r="D74" s="19" t="n">
        <v>4208</v>
      </c>
      <c r="E74" s="18" t="n">
        <v>419.09577106</v>
      </c>
      <c r="F74" s="20" t="n">
        <v>2.59739156</v>
      </c>
      <c r="G74" s="18" t="n">
        <v>433.02323964</v>
      </c>
      <c r="H74" s="20" t="n">
        <v>2.57456524</v>
      </c>
      <c r="I74" s="18" t="n">
        <v>395.713801</v>
      </c>
      <c r="J74" s="20" t="n">
        <v>2.47320415</v>
      </c>
      <c r="K74" s="18" t="n">
        <v>475.47596339</v>
      </c>
      <c r="L74" s="20" t="n">
        <v>10.72837093</v>
      </c>
      <c r="M74" s="18" t="s">
        <v>404</v>
      </c>
      <c r="N74" s="20" t="s">
        <v>404</v>
      </c>
      <c r="O74" s="18" t="s">
        <v>404</v>
      </c>
      <c r="P74" s="20" t="s">
        <v>404</v>
      </c>
      <c r="Q74" s="18" t="s">
        <v>404</v>
      </c>
      <c r="R74" s="20" t="s">
        <v>404</v>
      </c>
      <c r="S74" s="18" t="s">
        <v>404</v>
      </c>
      <c r="T74" s="20" t="s">
        <v>404</v>
      </c>
      <c r="U74" s="18" t="n">
        <v>418.5926291</v>
      </c>
      <c r="V74" s="20" t="n">
        <v>11.07324055</v>
      </c>
    </row>
    <row r="75" spans="1:22">
      <c r="A75" s="15" t="s">
        <v>472</v>
      </c>
      <c r="B75" s="17" t="n">
        <v>5375</v>
      </c>
      <c r="C75" s="18">
        <f>(483.0/B75*100)</f>
        <v/>
      </c>
      <c r="D75" s="19" t="n">
        <v>4892</v>
      </c>
      <c r="E75" s="18" t="n">
        <v>375.76960323</v>
      </c>
      <c r="F75" s="20" t="n">
        <v>15.90133145</v>
      </c>
      <c r="G75" s="18" t="n">
        <v>366.57677281</v>
      </c>
      <c r="H75" s="20" t="n">
        <v>6.44363165</v>
      </c>
      <c r="I75" s="18" t="n">
        <v>364.70747512</v>
      </c>
      <c r="J75" s="20" t="n">
        <v>6.31911547</v>
      </c>
      <c r="K75" s="18" t="n">
        <v>370.27255196</v>
      </c>
      <c r="L75" s="20" t="n">
        <v>13.59866573</v>
      </c>
      <c r="M75" s="18" t="s">
        <v>404</v>
      </c>
      <c r="N75" s="20" t="s">
        <v>404</v>
      </c>
      <c r="O75" s="18" t="s">
        <v>404</v>
      </c>
      <c r="P75" s="20" t="s">
        <v>404</v>
      </c>
      <c r="Q75" s="18" t="s">
        <v>404</v>
      </c>
      <c r="R75" s="20" t="s">
        <v>404</v>
      </c>
      <c r="S75" s="18" t="s">
        <v>404</v>
      </c>
      <c r="T75" s="20" t="s">
        <v>404</v>
      </c>
      <c r="U75" s="18" t="n">
        <v>360.0445076</v>
      </c>
      <c r="V75" s="20" t="n">
        <v>19.29954002</v>
      </c>
    </row>
    <row r="76" spans="1:22">
      <c r="A76" s="15" t="s">
        <v>473</v>
      </c>
      <c r="B76" s="17" t="n">
        <v>14167</v>
      </c>
      <c r="C76" s="18">
        <f>(1400.0/B76*100)</f>
        <v/>
      </c>
      <c r="D76" s="19" t="n">
        <v>12767</v>
      </c>
      <c r="E76" s="18" t="n">
        <v>453.96979761</v>
      </c>
      <c r="F76" s="20" t="n">
        <v>6.15813029</v>
      </c>
      <c r="G76" s="18" t="n">
        <v>434.98615191</v>
      </c>
      <c r="H76" s="20" t="n">
        <v>5.71405521</v>
      </c>
      <c r="I76" s="18" t="n">
        <v>399.91313441</v>
      </c>
      <c r="J76" s="20" t="n">
        <v>7.08681036</v>
      </c>
      <c r="K76" s="18" t="n">
        <v>385.47750026</v>
      </c>
      <c r="L76" s="20" t="n">
        <v>4.87935515</v>
      </c>
      <c r="M76" s="18" t="s">
        <v>404</v>
      </c>
      <c r="N76" s="20" t="s">
        <v>404</v>
      </c>
      <c r="O76" s="18" t="s">
        <v>404</v>
      </c>
      <c r="P76" s="20" t="s">
        <v>404</v>
      </c>
      <c r="Q76" s="18" t="s">
        <v>404</v>
      </c>
      <c r="R76" s="20" t="s">
        <v>404</v>
      </c>
      <c r="S76" s="18" t="s">
        <v>404</v>
      </c>
      <c r="T76" s="20" t="s">
        <v>404</v>
      </c>
      <c r="U76" s="18" t="n">
        <v>423.03458688</v>
      </c>
      <c r="V76" s="20" t="n">
        <v>7.90965151</v>
      </c>
    </row>
    <row r="77" spans="1:22">
      <c r="A77" s="15" t="s">
        <v>474</v>
      </c>
      <c r="B77" s="17" t="n">
        <v>6062</v>
      </c>
      <c r="C77" s="18">
        <f>(0.0/B77*100)</f>
        <v/>
      </c>
      <c r="D77" s="19" t="n">
        <v>6062</v>
      </c>
      <c r="E77" s="18" t="n">
        <v>432.81529073</v>
      </c>
      <c r="F77" s="20" t="n">
        <v>4.88822204</v>
      </c>
      <c r="G77" s="18" t="n">
        <v>415.39646927</v>
      </c>
      <c r="H77" s="20" t="n">
        <v>5.35289525</v>
      </c>
      <c r="I77" s="18" t="n">
        <v>399.83040617</v>
      </c>
      <c r="J77" s="20" t="n">
        <v>5.95415563</v>
      </c>
      <c r="K77" s="18" t="n">
        <v>410.00892918</v>
      </c>
      <c r="L77" s="20" t="n">
        <v>17.25221625</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500.0686398</v>
      </c>
      <c r="F78" s="20" t="n">
        <v>7.50863115</v>
      </c>
      <c r="G78" s="18" t="n">
        <v>486.65159681</v>
      </c>
      <c r="H78" s="20" t="n">
        <v>7.06846585</v>
      </c>
      <c r="I78" s="18" t="n">
        <v>492.08084868</v>
      </c>
      <c r="J78" s="20" t="n">
        <v>11.04980084</v>
      </c>
      <c r="K78" s="18" t="n">
        <v>522.87441242</v>
      </c>
      <c r="L78" s="20" t="n">
        <v>17.76831745</v>
      </c>
      <c r="M78" s="18" t="s">
        <v>404</v>
      </c>
      <c r="N78" s="20" t="s">
        <v>404</v>
      </c>
      <c r="O78" s="18" t="s">
        <v>404</v>
      </c>
      <c r="P78" s="20" t="s">
        <v>404</v>
      </c>
      <c r="Q78" s="18" t="s">
        <v>404</v>
      </c>
      <c r="R78" s="20" t="s">
        <v>404</v>
      </c>
      <c r="S78" s="18" t="s">
        <v>404</v>
      </c>
      <c r="T78" s="20" t="s">
        <v>404</v>
      </c>
      <c r="U78" s="18" t="n">
        <v>530.80318183</v>
      </c>
      <c r="V78" s="20" t="n">
        <v>7.86985843</v>
      </c>
    </row>
    <row customHeight="1" ht="25" r="79" spans="1:22">
      <c r="A79" s="15" t="s">
        <v>476</v>
      </c>
      <c r="B79" s="17" t="n">
        <v>1657</v>
      </c>
      <c r="C79" s="18">
        <f>(21.0/B79*100)</f>
        <v/>
      </c>
      <c r="D79" s="19" t="n">
        <v>1636</v>
      </c>
      <c r="E79" s="18" t="n">
        <v>476.79612821</v>
      </c>
      <c r="F79" s="20" t="n">
        <v>12.89639637</v>
      </c>
      <c r="G79" s="18" t="n">
        <v>459.51095283</v>
      </c>
      <c r="H79" s="20" t="n">
        <v>9.097893190000001</v>
      </c>
      <c r="I79" s="18" t="n">
        <v>421.21097632</v>
      </c>
      <c r="J79" s="20" t="n">
        <v>17.67168804</v>
      </c>
      <c r="K79" s="18" t="n">
        <v>375.87767111</v>
      </c>
      <c r="L79" s="20" t="n">
        <v>21.39088285</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460.32421367</v>
      </c>
      <c r="F80" s="20" t="n">
        <v>6.37169393</v>
      </c>
      <c r="G80" s="18" t="n">
        <v>461.89097805</v>
      </c>
      <c r="H80" s="20" t="n">
        <v>7.5615865</v>
      </c>
      <c r="I80" s="18" t="n">
        <v>454.59982779</v>
      </c>
      <c r="J80" s="20" t="n">
        <v>8.87083515</v>
      </c>
      <c r="K80" s="18" t="n">
        <v>466.34323818</v>
      </c>
      <c r="L80" s="20" t="n">
        <v>23.40776256</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446.54266107</v>
      </c>
      <c r="F81" s="20" t="n">
        <v>6.31257959</v>
      </c>
      <c r="G81" s="18" t="n">
        <v>451.66942639</v>
      </c>
      <c r="H81" s="20" t="n">
        <v>5.03625468</v>
      </c>
      <c r="I81" s="18" t="n">
        <v>427.99155546</v>
      </c>
      <c r="J81" s="20" t="n">
        <v>6.6562949</v>
      </c>
      <c r="K81" s="18" t="n">
        <v>405.37878705</v>
      </c>
      <c r="L81" s="20" t="n">
        <v>7.80522795</v>
      </c>
      <c r="M81" s="18" t="s">
        <v>404</v>
      </c>
      <c r="N81" s="20" t="s">
        <v>404</v>
      </c>
      <c r="O81" s="18" t="s">
        <v>404</v>
      </c>
      <c r="P81" s="20" t="s">
        <v>404</v>
      </c>
      <c r="Q81" s="18" t="s">
        <v>404</v>
      </c>
      <c r="R81" s="20" t="s">
        <v>404</v>
      </c>
      <c r="S81" s="18" t="s">
        <v>404</v>
      </c>
      <c r="T81" s="20" t="s">
        <v>404</v>
      </c>
      <c r="U81" s="18" t="n">
        <v>515.67932917</v>
      </c>
      <c r="V81" s="20" t="n">
        <v>9.36030029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629</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506.77047828</v>
      </c>
      <c r="F7" s="20" t="n">
        <v>3.00720383</v>
      </c>
      <c r="G7" s="18" t="n">
        <v>488.36019235</v>
      </c>
      <c r="H7" s="20" t="n">
        <v>3.22380464</v>
      </c>
      <c r="I7" s="18" t="n">
        <v>474.5256993</v>
      </c>
      <c r="J7" s="20" t="n">
        <v>5.1115428</v>
      </c>
      <c r="K7" s="18" t="n">
        <v>489.91591727</v>
      </c>
      <c r="L7" s="20" t="n">
        <v>18.10639817</v>
      </c>
      <c r="M7" s="18" t="s">
        <v>404</v>
      </c>
      <c r="N7" s="20" t="s">
        <v>404</v>
      </c>
      <c r="O7" s="18" t="s">
        <v>404</v>
      </c>
      <c r="P7" s="20" t="s">
        <v>404</v>
      </c>
      <c r="Q7" s="18" t="s">
        <v>404</v>
      </c>
      <c r="R7" s="20" t="s">
        <v>404</v>
      </c>
      <c r="S7" s="18" t="s">
        <v>404</v>
      </c>
      <c r="T7" s="20" t="s">
        <v>404</v>
      </c>
      <c r="U7" s="18" t="n">
        <v>491.00611815</v>
      </c>
      <c r="V7" s="20" t="n">
        <v>7.6827007</v>
      </c>
    </row>
    <row r="8" spans="1:22">
      <c r="A8" s="15" t="s">
        <v>405</v>
      </c>
      <c r="B8" s="17" t="n">
        <v>7007</v>
      </c>
      <c r="C8" s="18">
        <f>(0.0/B8*100)</f>
        <v/>
      </c>
      <c r="D8" s="19" t="n">
        <v>7007</v>
      </c>
      <c r="E8" s="18" t="n">
        <v>491.92389027</v>
      </c>
      <c r="F8" s="20" t="n">
        <v>10.56411157</v>
      </c>
      <c r="G8" s="18" t="n">
        <v>499.47914271</v>
      </c>
      <c r="H8" s="20" t="n">
        <v>9.167308139999999</v>
      </c>
      <c r="I8" s="18" t="n">
        <v>501.63285465</v>
      </c>
      <c r="J8" s="20" t="n">
        <v>5.91207651</v>
      </c>
      <c r="K8" s="18" t="n">
        <v>497.36876781</v>
      </c>
      <c r="L8" s="20" t="n">
        <v>8.749182429999999</v>
      </c>
      <c r="M8" s="18" t="s">
        <v>404</v>
      </c>
      <c r="N8" s="20" t="s">
        <v>404</v>
      </c>
      <c r="O8" s="18" t="s">
        <v>404</v>
      </c>
      <c r="P8" s="20" t="s">
        <v>404</v>
      </c>
      <c r="Q8" s="18" t="s">
        <v>404</v>
      </c>
      <c r="R8" s="20" t="s">
        <v>404</v>
      </c>
      <c r="S8" s="18" t="s">
        <v>404</v>
      </c>
      <c r="T8" s="20" t="s">
        <v>404</v>
      </c>
      <c r="U8" s="18" t="n">
        <v>456.62903928</v>
      </c>
      <c r="V8" s="20" t="n">
        <v>15.30932327</v>
      </c>
    </row>
    <row r="9" spans="1:22">
      <c r="A9" s="15" t="s">
        <v>406</v>
      </c>
      <c r="B9" s="17" t="n">
        <v>9651</v>
      </c>
      <c r="C9" s="18">
        <f>(200.0/B9*100)</f>
        <v/>
      </c>
      <c r="D9" s="19" t="n">
        <v>9451</v>
      </c>
      <c r="E9" s="18" t="n">
        <v>512.54926569</v>
      </c>
      <c r="F9" s="20" t="n">
        <v>7.77729384</v>
      </c>
      <c r="G9" s="18" t="n">
        <v>508.99121764</v>
      </c>
      <c r="H9" s="20" t="n">
        <v>6.41509429</v>
      </c>
      <c r="I9" s="18" t="n">
        <v>506.04552019</v>
      </c>
      <c r="J9" s="20" t="n">
        <v>6.70362763</v>
      </c>
      <c r="K9" s="18" t="n">
        <v>503.80759459</v>
      </c>
      <c r="L9" s="20" t="n">
        <v>12.19089729</v>
      </c>
      <c r="M9" s="18" t="s">
        <v>404</v>
      </c>
      <c r="N9" s="20" t="s">
        <v>404</v>
      </c>
      <c r="O9" s="18" t="s">
        <v>404</v>
      </c>
      <c r="P9" s="20" t="s">
        <v>404</v>
      </c>
      <c r="Q9" s="18" t="s">
        <v>404</v>
      </c>
      <c r="R9" s="20" t="s">
        <v>404</v>
      </c>
      <c r="S9" s="18" t="s">
        <v>404</v>
      </c>
      <c r="T9" s="20" t="s">
        <v>404</v>
      </c>
      <c r="U9" s="18" t="n">
        <v>489.97044156</v>
      </c>
      <c r="V9" s="20" t="n">
        <v>16.39577652</v>
      </c>
    </row>
    <row r="10" spans="1:22">
      <c r="A10" s="15" t="s">
        <v>407</v>
      </c>
      <c r="B10" s="17" t="n">
        <v>20058</v>
      </c>
      <c r="C10" s="18">
        <f>(2951.0/B10*100)</f>
        <v/>
      </c>
      <c r="D10" s="19" t="n">
        <v>17107</v>
      </c>
      <c r="E10" s="18" t="n">
        <v>522.13930065</v>
      </c>
      <c r="F10" s="20" t="n">
        <v>3.84522996</v>
      </c>
      <c r="G10" s="18" t="n">
        <v>511.56075679</v>
      </c>
      <c r="H10" s="20" t="n">
        <v>4.41921357</v>
      </c>
      <c r="I10" s="18" t="n">
        <v>511.4403868</v>
      </c>
      <c r="J10" s="20" t="n">
        <v>4.09356892</v>
      </c>
      <c r="K10" s="18" t="n">
        <v>513.2852793</v>
      </c>
      <c r="L10" s="20" t="n">
        <v>13.51630715</v>
      </c>
      <c r="M10" s="18" t="s">
        <v>404</v>
      </c>
      <c r="N10" s="20" t="s">
        <v>404</v>
      </c>
      <c r="O10" s="18" t="s">
        <v>404</v>
      </c>
      <c r="P10" s="20" t="s">
        <v>404</v>
      </c>
      <c r="Q10" s="18" t="s">
        <v>404</v>
      </c>
      <c r="R10" s="20" t="s">
        <v>404</v>
      </c>
      <c r="S10" s="18" t="s">
        <v>404</v>
      </c>
      <c r="T10" s="20" t="s">
        <v>404</v>
      </c>
      <c r="U10" s="18" t="n">
        <v>564.59905353</v>
      </c>
      <c r="V10" s="20" t="n">
        <v>19.91296453</v>
      </c>
    </row>
    <row r="11" spans="1:22">
      <c r="A11" s="15" t="s">
        <v>408</v>
      </c>
      <c r="B11" s="17" t="n">
        <v>7053</v>
      </c>
      <c r="C11" s="18">
        <f>(137.0/B11*100)</f>
        <v/>
      </c>
      <c r="D11" s="19" t="n">
        <v>6916</v>
      </c>
      <c r="E11" s="18" t="n">
        <v>433.65164534</v>
      </c>
      <c r="F11" s="20" t="n">
        <v>5.27434942</v>
      </c>
      <c r="G11" s="18" t="n">
        <v>414.08940009</v>
      </c>
      <c r="H11" s="20" t="n">
        <v>4.97439864</v>
      </c>
      <c r="I11" s="18" t="n">
        <v>423.50127948</v>
      </c>
      <c r="J11" s="20" t="n">
        <v>12.61818678</v>
      </c>
      <c r="K11" s="18" t="n">
        <v>406.26556984</v>
      </c>
      <c r="L11" s="20" t="n">
        <v>19.61457124</v>
      </c>
      <c r="M11" s="18" t="s">
        <v>404</v>
      </c>
      <c r="N11" s="20" t="s">
        <v>404</v>
      </c>
      <c r="O11" s="18" t="s">
        <v>404</v>
      </c>
      <c r="P11" s="20" t="s">
        <v>404</v>
      </c>
      <c r="Q11" s="18" t="s">
        <v>404</v>
      </c>
      <c r="R11" s="20" t="s">
        <v>404</v>
      </c>
      <c r="S11" s="18" t="s">
        <v>404</v>
      </c>
      <c r="T11" s="20" t="s">
        <v>404</v>
      </c>
      <c r="U11" s="18" t="n">
        <v>391.02904214</v>
      </c>
      <c r="V11" s="20" t="n">
        <v>11.37690348</v>
      </c>
    </row>
    <row r="12" spans="1:22">
      <c r="A12" s="15" t="s">
        <v>409</v>
      </c>
      <c r="B12" s="17" t="n">
        <v>6894</v>
      </c>
      <c r="C12" s="18">
        <f>(106.0/B12*100)</f>
        <v/>
      </c>
      <c r="D12" s="19" t="n">
        <v>6788</v>
      </c>
      <c r="E12" s="18" t="n">
        <v>496.08065131</v>
      </c>
      <c r="F12" s="20" t="n">
        <v>4.37251184</v>
      </c>
      <c r="G12" s="18" t="n">
        <v>490.25006033</v>
      </c>
      <c r="H12" s="20" t="n">
        <v>8.02365401</v>
      </c>
      <c r="I12" s="18" t="n">
        <v>489.16658989</v>
      </c>
      <c r="J12" s="20" t="n">
        <v>9.19065548</v>
      </c>
      <c r="K12" s="18" t="n">
        <v>479.26805149</v>
      </c>
      <c r="L12" s="20" t="n">
        <v>18.27205178</v>
      </c>
      <c r="M12" s="18" t="s">
        <v>404</v>
      </c>
      <c r="N12" s="20" t="s">
        <v>404</v>
      </c>
      <c r="O12" s="18" t="s">
        <v>404</v>
      </c>
      <c r="P12" s="20" t="s">
        <v>404</v>
      </c>
      <c r="Q12" s="18" t="s">
        <v>404</v>
      </c>
      <c r="R12" s="20" t="s">
        <v>404</v>
      </c>
      <c r="S12" s="18" t="s">
        <v>404</v>
      </c>
      <c r="T12" s="20" t="s">
        <v>404</v>
      </c>
      <c r="U12" s="18" t="n">
        <v>468.68814999</v>
      </c>
      <c r="V12" s="20" t="n">
        <v>13.50705221</v>
      </c>
    </row>
    <row r="13" spans="1:22">
      <c r="A13" s="15" t="s">
        <v>410</v>
      </c>
      <c r="B13" s="17" t="n">
        <v>7161</v>
      </c>
      <c r="C13" s="18">
        <f>(1175.0/B13*100)</f>
        <v/>
      </c>
      <c r="D13" s="19" t="n">
        <v>5986</v>
      </c>
      <c r="E13" s="18" t="n">
        <v>514.0095526699999</v>
      </c>
      <c r="F13" s="20" t="n">
        <v>3.39637004</v>
      </c>
      <c r="G13" s="18" t="n">
        <v>508.75580177</v>
      </c>
      <c r="H13" s="20" t="n">
        <v>5.46132216</v>
      </c>
      <c r="I13" s="18" t="n">
        <v>503.69507575</v>
      </c>
      <c r="J13" s="20" t="n">
        <v>5.11760709</v>
      </c>
      <c r="K13" s="18" t="n">
        <v>495.25650998</v>
      </c>
      <c r="L13" s="20" t="n">
        <v>11.28451203</v>
      </c>
      <c r="M13" s="18" t="s">
        <v>404</v>
      </c>
      <c r="N13" s="20" t="s">
        <v>404</v>
      </c>
      <c r="O13" s="18" t="s">
        <v>404</v>
      </c>
      <c r="P13" s="20" t="s">
        <v>404</v>
      </c>
      <c r="Q13" s="18" t="s">
        <v>404</v>
      </c>
      <c r="R13" s="20" t="s">
        <v>404</v>
      </c>
      <c r="S13" s="18" t="s">
        <v>404</v>
      </c>
      <c r="T13" s="20" t="s">
        <v>404</v>
      </c>
      <c r="U13" s="18" t="n">
        <v>511.60585255</v>
      </c>
      <c r="V13" s="20" t="n">
        <v>6.8829254</v>
      </c>
    </row>
    <row r="14" spans="1:22">
      <c r="A14" s="15" t="s">
        <v>411</v>
      </c>
      <c r="B14" s="17" t="n">
        <v>5587</v>
      </c>
      <c r="C14" s="18">
        <f>(0.0/B14*100)</f>
        <v/>
      </c>
      <c r="D14" s="19" t="n">
        <v>5587</v>
      </c>
      <c r="E14" s="18" t="n">
        <v>515.86589383</v>
      </c>
      <c r="F14" s="20" t="n">
        <v>3.85857143</v>
      </c>
      <c r="G14" s="18" t="n">
        <v>516.15548087</v>
      </c>
      <c r="H14" s="20" t="n">
        <v>4.36558656</v>
      </c>
      <c r="I14" s="18" t="n">
        <v>520.41326233</v>
      </c>
      <c r="J14" s="20" t="n">
        <v>4.23882327</v>
      </c>
      <c r="K14" s="18" t="n">
        <v>536.21808313</v>
      </c>
      <c r="L14" s="20" t="n">
        <v>5.99470165</v>
      </c>
      <c r="M14" s="18" t="s">
        <v>404</v>
      </c>
      <c r="N14" s="20" t="s">
        <v>404</v>
      </c>
      <c r="O14" s="18" t="s">
        <v>404</v>
      </c>
      <c r="P14" s="20" t="s">
        <v>404</v>
      </c>
      <c r="Q14" s="18" t="s">
        <v>404</v>
      </c>
      <c r="R14" s="20" t="s">
        <v>404</v>
      </c>
      <c r="S14" s="18" t="s">
        <v>404</v>
      </c>
      <c r="T14" s="20" t="s">
        <v>404</v>
      </c>
      <c r="U14" s="18" t="n">
        <v>537.86757956</v>
      </c>
      <c r="V14" s="20" t="n">
        <v>29.74314496</v>
      </c>
    </row>
    <row r="15" spans="1:22">
      <c r="A15" s="15" t="s">
        <v>412</v>
      </c>
      <c r="B15" s="17" t="n">
        <v>5882</v>
      </c>
      <c r="C15" s="18">
        <f>(0.0/B15*100)</f>
        <v/>
      </c>
      <c r="D15" s="19" t="n">
        <v>5882</v>
      </c>
      <c r="E15" s="18" t="n">
        <v>514.4460708300001</v>
      </c>
      <c r="F15" s="20" t="n">
        <v>5.27722887</v>
      </c>
      <c r="G15" s="18" t="n">
        <v>509.87298808</v>
      </c>
      <c r="H15" s="20" t="n">
        <v>4.01859259</v>
      </c>
      <c r="I15" s="18" t="n">
        <v>511.92605514</v>
      </c>
      <c r="J15" s="20" t="n">
        <v>3.81852692</v>
      </c>
      <c r="K15" s="18" t="n">
        <v>500.65946781</v>
      </c>
      <c r="L15" s="20" t="n">
        <v>9.479434919999999</v>
      </c>
      <c r="M15" s="18" t="s">
        <v>404</v>
      </c>
      <c r="N15" s="20" t="s">
        <v>404</v>
      </c>
      <c r="O15" s="18" t="s">
        <v>404</v>
      </c>
      <c r="P15" s="20" t="s">
        <v>404</v>
      </c>
      <c r="Q15" s="18" t="s">
        <v>404</v>
      </c>
      <c r="R15" s="20" t="s">
        <v>404</v>
      </c>
      <c r="S15" s="18" t="s">
        <v>404</v>
      </c>
      <c r="T15" s="20" t="s">
        <v>404</v>
      </c>
      <c r="U15" s="18" t="n">
        <v>517.45218053</v>
      </c>
      <c r="V15" s="20" t="n">
        <v>15.19547081</v>
      </c>
    </row>
    <row r="16" spans="1:22">
      <c r="A16" s="15" t="s">
        <v>413</v>
      </c>
      <c r="B16" s="17" t="n">
        <v>6108</v>
      </c>
      <c r="C16" s="18">
        <f>(440.0/B16*100)</f>
        <v/>
      </c>
      <c r="D16" s="19" t="n">
        <v>5668</v>
      </c>
      <c r="E16" s="18" t="n">
        <v>498.16597963</v>
      </c>
      <c r="F16" s="20" t="n">
        <v>8.03268989</v>
      </c>
      <c r="G16" s="18" t="n">
        <v>499.63485238</v>
      </c>
      <c r="H16" s="20" t="n">
        <v>6.39476618</v>
      </c>
      <c r="I16" s="18" t="n">
        <v>490.53146634</v>
      </c>
      <c r="J16" s="20" t="n">
        <v>7.42109851</v>
      </c>
      <c r="K16" s="18" t="n">
        <v>491.57035742</v>
      </c>
      <c r="L16" s="20" t="n">
        <v>18.36444375</v>
      </c>
      <c r="M16" s="18" t="s">
        <v>404</v>
      </c>
      <c r="N16" s="20" t="s">
        <v>404</v>
      </c>
      <c r="O16" s="18" t="s">
        <v>404</v>
      </c>
      <c r="P16" s="20" t="s">
        <v>404</v>
      </c>
      <c r="Q16" s="18" t="s">
        <v>404</v>
      </c>
      <c r="R16" s="20" t="s">
        <v>404</v>
      </c>
      <c r="S16" s="18" t="s">
        <v>404</v>
      </c>
      <c r="T16" s="20" t="s">
        <v>404</v>
      </c>
      <c r="U16" s="18" t="n">
        <v>470.51393505</v>
      </c>
      <c r="V16" s="20" t="n">
        <v>23.87180078</v>
      </c>
    </row>
    <row r="17" spans="1:22">
      <c r="A17" s="15" t="s">
        <v>414</v>
      </c>
      <c r="B17" s="17" t="n">
        <v>6504</v>
      </c>
      <c r="C17" s="18">
        <f>(1325.0/B17*100)</f>
        <v/>
      </c>
      <c r="D17" s="19" t="n">
        <v>5179</v>
      </c>
      <c r="E17" s="18" t="n">
        <v>511.53921954</v>
      </c>
      <c r="F17" s="20" t="n">
        <v>9.266906049999999</v>
      </c>
      <c r="G17" s="18" t="n">
        <v>512.08141528</v>
      </c>
      <c r="H17" s="20" t="n">
        <v>8.348241229999999</v>
      </c>
      <c r="I17" s="18" t="n">
        <v>497.35745518</v>
      </c>
      <c r="J17" s="20" t="n">
        <v>7.0489127</v>
      </c>
      <c r="K17" s="18" t="n">
        <v>496.56199575</v>
      </c>
      <c r="L17" s="20" t="n">
        <v>9.86256989</v>
      </c>
      <c r="M17" s="18" t="s">
        <v>404</v>
      </c>
      <c r="N17" s="20" t="s">
        <v>404</v>
      </c>
      <c r="O17" s="18" t="s">
        <v>404</v>
      </c>
      <c r="P17" s="20" t="s">
        <v>404</v>
      </c>
      <c r="Q17" s="18" t="s">
        <v>404</v>
      </c>
      <c r="R17" s="20" t="s">
        <v>404</v>
      </c>
      <c r="S17" s="18" t="s">
        <v>404</v>
      </c>
      <c r="T17" s="20" t="s">
        <v>404</v>
      </c>
      <c r="U17" s="18" t="n">
        <v>542.4672826</v>
      </c>
      <c r="V17" s="20" t="n">
        <v>17.39376255</v>
      </c>
    </row>
    <row r="18" spans="1:22">
      <c r="A18" s="15" t="s">
        <v>415</v>
      </c>
      <c r="B18" s="17" t="n">
        <v>5532</v>
      </c>
      <c r="C18" s="18">
        <f>(0.0/B18*100)</f>
        <v/>
      </c>
      <c r="D18" s="19" t="n">
        <v>5532</v>
      </c>
      <c r="E18" s="18" t="n">
        <v>460.35463645</v>
      </c>
      <c r="F18" s="20" t="n">
        <v>14.50159991</v>
      </c>
      <c r="G18" s="18" t="n">
        <v>448.62621654</v>
      </c>
      <c r="H18" s="20" t="n">
        <v>9.44245134</v>
      </c>
      <c r="I18" s="18" t="n">
        <v>450.77778185</v>
      </c>
      <c r="J18" s="20" t="n">
        <v>7.05928366</v>
      </c>
      <c r="K18" s="18" t="n">
        <v>456.83340056</v>
      </c>
      <c r="L18" s="20" t="n">
        <v>5.84384066</v>
      </c>
      <c r="M18" s="18" t="s">
        <v>404</v>
      </c>
      <c r="N18" s="20" t="s">
        <v>404</v>
      </c>
      <c r="O18" s="18" t="s">
        <v>404</v>
      </c>
      <c r="P18" s="20" t="s">
        <v>404</v>
      </c>
      <c r="Q18" s="18" t="s">
        <v>404</v>
      </c>
      <c r="R18" s="20" t="s">
        <v>404</v>
      </c>
      <c r="S18" s="18" t="s">
        <v>404</v>
      </c>
      <c r="T18" s="20" t="s">
        <v>404</v>
      </c>
      <c r="U18" s="18" t="n">
        <v>451.22000721</v>
      </c>
      <c r="V18" s="20" t="n">
        <v>31.03056804</v>
      </c>
    </row>
    <row r="19" spans="1:22">
      <c r="A19" s="15" t="s">
        <v>416</v>
      </c>
      <c r="B19" s="17" t="n">
        <v>5658</v>
      </c>
      <c r="C19" s="18">
        <f>(327.0/B19*100)</f>
        <v/>
      </c>
      <c r="D19" s="19" t="n">
        <v>5331</v>
      </c>
      <c r="E19" s="18" t="n">
        <v>491.27021815</v>
      </c>
      <c r="F19" s="20" t="n">
        <v>11.45819312</v>
      </c>
      <c r="G19" s="18" t="n">
        <v>472.81882553</v>
      </c>
      <c r="H19" s="20" t="n">
        <v>8.8144524</v>
      </c>
      <c r="I19" s="18" t="n">
        <v>487.03697661</v>
      </c>
      <c r="J19" s="20" t="n">
        <v>7.52526793</v>
      </c>
      <c r="K19" s="18" t="n">
        <v>454.71269426</v>
      </c>
      <c r="L19" s="20" t="n">
        <v>9.36331148</v>
      </c>
      <c r="M19" s="18" t="s">
        <v>404</v>
      </c>
      <c r="N19" s="20" t="s">
        <v>404</v>
      </c>
      <c r="O19" s="18" t="s">
        <v>404</v>
      </c>
      <c r="P19" s="20" t="s">
        <v>404</v>
      </c>
      <c r="Q19" s="18" t="s">
        <v>404</v>
      </c>
      <c r="R19" s="20" t="s">
        <v>404</v>
      </c>
      <c r="S19" s="18" t="s">
        <v>404</v>
      </c>
      <c r="T19" s="20" t="s">
        <v>404</v>
      </c>
      <c r="U19" s="18" t="n">
        <v>466.79954255</v>
      </c>
      <c r="V19" s="20" t="n">
        <v>33.24677077</v>
      </c>
    </row>
    <row r="20" spans="1:22">
      <c r="A20" s="15" t="s">
        <v>417</v>
      </c>
      <c r="B20" s="17" t="n">
        <v>3371</v>
      </c>
      <c r="C20" s="18">
        <f>(24.0/B20*100)</f>
        <v/>
      </c>
      <c r="D20" s="19" t="n">
        <v>3347</v>
      </c>
      <c r="E20" s="18" t="n">
        <v>487.65673156</v>
      </c>
      <c r="F20" s="20" t="n">
        <v>2.9469622</v>
      </c>
      <c r="G20" s="18" t="n">
        <v>484.02308181</v>
      </c>
      <c r="H20" s="20" t="n">
        <v>3.19939371</v>
      </c>
      <c r="I20" s="18" t="n">
        <v>492.04716828</v>
      </c>
      <c r="J20" s="20" t="n">
        <v>3.38438418</v>
      </c>
      <c r="K20" s="18" t="n">
        <v>531.3354083</v>
      </c>
      <c r="L20" s="20" t="n">
        <v>14.86401889</v>
      </c>
      <c r="M20" s="18" t="s">
        <v>404</v>
      </c>
      <c r="N20" s="20" t="s">
        <v>404</v>
      </c>
      <c r="O20" s="18" t="s">
        <v>404</v>
      </c>
      <c r="P20" s="20" t="s">
        <v>404</v>
      </c>
      <c r="Q20" s="18" t="s">
        <v>404</v>
      </c>
      <c r="R20" s="20" t="s">
        <v>404</v>
      </c>
      <c r="S20" s="18" t="s">
        <v>404</v>
      </c>
      <c r="T20" s="20" t="s">
        <v>404</v>
      </c>
      <c r="U20" s="18" t="n">
        <v>469.67142651</v>
      </c>
      <c r="V20" s="20" t="n">
        <v>11.54170211</v>
      </c>
    </row>
    <row r="21" spans="1:22">
      <c r="A21" s="15" t="s">
        <v>418</v>
      </c>
      <c r="B21" s="17" t="n">
        <v>5741</v>
      </c>
      <c r="C21" s="18">
        <f>(0.0/B21*100)</f>
        <v/>
      </c>
      <c r="D21" s="19" t="n">
        <v>5741</v>
      </c>
      <c r="E21" s="18" t="n">
        <v>507.32389717</v>
      </c>
      <c r="F21" s="20" t="n">
        <v>4.49788758</v>
      </c>
      <c r="G21" s="18" t="n">
        <v>505.18399698</v>
      </c>
      <c r="H21" s="20" t="n">
        <v>5.86230625</v>
      </c>
      <c r="I21" s="18" t="n">
        <v>499.8652642</v>
      </c>
      <c r="J21" s="20" t="n">
        <v>3.9920941</v>
      </c>
      <c r="K21" s="18" t="n">
        <v>515.65326137</v>
      </c>
      <c r="L21" s="20" t="n">
        <v>4.85772574</v>
      </c>
      <c r="M21" s="18" t="s">
        <v>404</v>
      </c>
      <c r="N21" s="20" t="s">
        <v>404</v>
      </c>
      <c r="O21" s="18" t="s">
        <v>404</v>
      </c>
      <c r="P21" s="20" t="s">
        <v>404</v>
      </c>
      <c r="Q21" s="18" t="s">
        <v>404</v>
      </c>
      <c r="R21" s="20" t="s">
        <v>404</v>
      </c>
      <c r="S21" s="18" t="s">
        <v>404</v>
      </c>
      <c r="T21" s="20" t="s">
        <v>404</v>
      </c>
      <c r="U21" s="18" t="n">
        <v>494.79518343</v>
      </c>
      <c r="V21" s="20" t="n">
        <v>6.98965411</v>
      </c>
    </row>
    <row r="22" spans="1:22">
      <c r="A22" s="15" t="s">
        <v>419</v>
      </c>
      <c r="B22" s="17" t="n">
        <v>6598</v>
      </c>
      <c r="C22" s="18">
        <f>(0.0/B22*100)</f>
        <v/>
      </c>
      <c r="D22" s="19" t="n">
        <v>6598</v>
      </c>
      <c r="E22" s="18" t="n">
        <v>462.71316986</v>
      </c>
      <c r="F22" s="20" t="n">
        <v>8.10223141</v>
      </c>
      <c r="G22" s="18" t="n">
        <v>484.94150298</v>
      </c>
      <c r="H22" s="20" t="n">
        <v>6.65233175</v>
      </c>
      <c r="I22" s="18" t="n">
        <v>457.95880215</v>
      </c>
      <c r="J22" s="20" t="n">
        <v>11.73488752</v>
      </c>
      <c r="K22" s="18" t="n">
        <v>463.89841551</v>
      </c>
      <c r="L22" s="20" t="n">
        <v>30.04452283</v>
      </c>
      <c r="M22" s="18" t="s">
        <v>404</v>
      </c>
      <c r="N22" s="20" t="s">
        <v>404</v>
      </c>
      <c r="O22" s="18" t="s">
        <v>404</v>
      </c>
      <c r="P22" s="20" t="s">
        <v>404</v>
      </c>
      <c r="Q22" s="18" t="s">
        <v>404</v>
      </c>
      <c r="R22" s="20" t="s">
        <v>404</v>
      </c>
      <c r="S22" s="18" t="s">
        <v>404</v>
      </c>
      <c r="T22" s="20" t="s">
        <v>404</v>
      </c>
      <c r="U22" s="18" t="n">
        <v>505.70487158</v>
      </c>
      <c r="V22" s="20" t="n">
        <v>16.02176971</v>
      </c>
    </row>
    <row r="23" spans="1:22">
      <c r="A23" s="15" t="s">
        <v>420</v>
      </c>
      <c r="B23" s="17" t="n">
        <v>11583</v>
      </c>
      <c r="C23" s="18">
        <f>(3159.0/B23*100)</f>
        <v/>
      </c>
      <c r="D23" s="19" t="n">
        <v>8424</v>
      </c>
      <c r="E23" s="18" t="n">
        <v>492.54618963</v>
      </c>
      <c r="F23" s="20" t="n">
        <v>9.04211679</v>
      </c>
      <c r="G23" s="18" t="n">
        <v>491.5486199</v>
      </c>
      <c r="H23" s="20" t="n">
        <v>7.70563342</v>
      </c>
      <c r="I23" s="18" t="n">
        <v>493.25045668</v>
      </c>
      <c r="J23" s="20" t="n">
        <v>8.6501158</v>
      </c>
      <c r="K23" s="18" t="n">
        <v>488.0384169</v>
      </c>
      <c r="L23" s="20" t="n">
        <v>12.15741584</v>
      </c>
      <c r="M23" s="18" t="s">
        <v>404</v>
      </c>
      <c r="N23" s="20" t="s">
        <v>404</v>
      </c>
      <c r="O23" s="18" t="s">
        <v>404</v>
      </c>
      <c r="P23" s="20" t="s">
        <v>404</v>
      </c>
      <c r="Q23" s="18" t="s">
        <v>404</v>
      </c>
      <c r="R23" s="20" t="s">
        <v>404</v>
      </c>
      <c r="S23" s="18" t="s">
        <v>404</v>
      </c>
      <c r="T23" s="20" t="s">
        <v>404</v>
      </c>
      <c r="U23" s="18" t="n">
        <v>504.008862</v>
      </c>
      <c r="V23" s="20" t="n">
        <v>20.73047693</v>
      </c>
    </row>
    <row r="24" spans="1:22">
      <c r="A24" s="15" t="s">
        <v>421</v>
      </c>
      <c r="B24" s="17" t="n">
        <v>6647</v>
      </c>
      <c r="C24" s="18">
        <f>(0.0/B24*100)</f>
        <v/>
      </c>
      <c r="D24" s="19" t="n">
        <v>6647</v>
      </c>
      <c r="E24" s="18" t="n">
        <v>527.86708732</v>
      </c>
      <c r="F24" s="20" t="n">
        <v>7.23564448</v>
      </c>
      <c r="G24" s="18" t="n">
        <v>541.4517898</v>
      </c>
      <c r="H24" s="20" t="n">
        <v>6.33370528</v>
      </c>
      <c r="I24" s="18" t="n">
        <v>529.39953409</v>
      </c>
      <c r="J24" s="20" t="n">
        <v>7.6215675</v>
      </c>
      <c r="K24" s="18" t="n">
        <v>500.00520566</v>
      </c>
      <c r="L24" s="20" t="n">
        <v>25.71630013</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509.60841048</v>
      </c>
      <c r="F25" s="20" t="n">
        <v>12.23147427</v>
      </c>
      <c r="G25" s="18" t="n">
        <v>527.7555225</v>
      </c>
      <c r="H25" s="20" t="n">
        <v>9.627305420000001</v>
      </c>
      <c r="I25" s="18" t="n">
        <v>527.35914364</v>
      </c>
      <c r="J25" s="20" t="n">
        <v>4.26946104</v>
      </c>
      <c r="K25" s="18" t="n">
        <v>508.06602164</v>
      </c>
      <c r="L25" s="20" t="n">
        <v>17.2567322</v>
      </c>
      <c r="M25" s="18" t="s">
        <v>404</v>
      </c>
      <c r="N25" s="20" t="s">
        <v>404</v>
      </c>
      <c r="O25" s="18" t="s">
        <v>404</v>
      </c>
      <c r="P25" s="20" t="s">
        <v>404</v>
      </c>
      <c r="Q25" s="18" t="s">
        <v>404</v>
      </c>
      <c r="R25" s="20" t="s">
        <v>404</v>
      </c>
      <c r="S25" s="18" t="s">
        <v>404</v>
      </c>
      <c r="T25" s="20" t="s">
        <v>404</v>
      </c>
      <c r="U25" s="18" t="n">
        <v>498.55026006</v>
      </c>
      <c r="V25" s="20" t="n">
        <v>9.58187335</v>
      </c>
    </row>
    <row r="26" spans="1:22">
      <c r="A26" s="15" t="s">
        <v>423</v>
      </c>
      <c r="B26" s="17" t="n">
        <v>4869</v>
      </c>
      <c r="C26" s="18">
        <f>(11.0/B26*100)</f>
        <v/>
      </c>
      <c r="D26" s="19" t="n">
        <v>4858</v>
      </c>
      <c r="E26" s="18" t="n">
        <v>482.79045789</v>
      </c>
      <c r="F26" s="20" t="n">
        <v>2.70331372</v>
      </c>
      <c r="G26" s="18" t="n">
        <v>490.91319438</v>
      </c>
      <c r="H26" s="20" t="n">
        <v>4.00212136</v>
      </c>
      <c r="I26" s="18" t="n">
        <v>474.87811045</v>
      </c>
      <c r="J26" s="20" t="n">
        <v>4.69252866</v>
      </c>
      <c r="K26" s="18" t="n">
        <v>468.65965921</v>
      </c>
      <c r="L26" s="20" t="n">
        <v>9.98416671</v>
      </c>
      <c r="M26" s="18" t="s">
        <v>404</v>
      </c>
      <c r="N26" s="20" t="s">
        <v>404</v>
      </c>
      <c r="O26" s="18" t="s">
        <v>404</v>
      </c>
      <c r="P26" s="20" t="s">
        <v>404</v>
      </c>
      <c r="Q26" s="18" t="s">
        <v>404</v>
      </c>
      <c r="R26" s="20" t="s">
        <v>404</v>
      </c>
      <c r="S26" s="18" t="s">
        <v>404</v>
      </c>
      <c r="T26" s="20" t="s">
        <v>404</v>
      </c>
      <c r="U26" s="18" t="n">
        <v>489.08316587</v>
      </c>
      <c r="V26" s="20" t="n">
        <v>15.06274346</v>
      </c>
    </row>
    <row r="27" spans="1:22">
      <c r="A27" s="15" t="s">
        <v>424</v>
      </c>
      <c r="B27" s="17" t="n">
        <v>5299</v>
      </c>
      <c r="C27" s="18">
        <f>(0.0/B27*100)</f>
        <v/>
      </c>
      <c r="D27" s="19" t="n">
        <v>5299</v>
      </c>
      <c r="E27" s="18" t="n">
        <v>482.0181311</v>
      </c>
      <c r="F27" s="20" t="n">
        <v>2.39989787</v>
      </c>
      <c r="G27" s="18" t="n">
        <v>489.58441636</v>
      </c>
      <c r="H27" s="20" t="n">
        <v>2.12359016</v>
      </c>
      <c r="I27" s="18" t="n">
        <v>482.98192192</v>
      </c>
      <c r="J27" s="20" t="n">
        <v>2.04717556</v>
      </c>
      <c r="K27" s="18" t="n">
        <v>489.13120173</v>
      </c>
      <c r="L27" s="20" t="n">
        <v>3.19591501</v>
      </c>
      <c r="M27" s="18" t="s">
        <v>404</v>
      </c>
      <c r="N27" s="20" t="s">
        <v>404</v>
      </c>
      <c r="O27" s="18" t="s">
        <v>404</v>
      </c>
      <c r="P27" s="20" t="s">
        <v>404</v>
      </c>
      <c r="Q27" s="18" t="s">
        <v>404</v>
      </c>
      <c r="R27" s="20" t="s">
        <v>404</v>
      </c>
      <c r="S27" s="18" t="s">
        <v>404</v>
      </c>
      <c r="T27" s="20" t="s">
        <v>404</v>
      </c>
      <c r="U27" s="18" t="n">
        <v>478.61559343</v>
      </c>
      <c r="V27" s="20" t="n">
        <v>23.678427</v>
      </c>
    </row>
    <row r="28" spans="1:22">
      <c r="A28" s="15" t="s">
        <v>425</v>
      </c>
      <c r="B28" s="17" t="n">
        <v>7568</v>
      </c>
      <c r="C28" s="18">
        <f>(0.0/B28*100)</f>
        <v/>
      </c>
      <c r="D28" s="19" t="n">
        <v>7568</v>
      </c>
      <c r="E28" s="18" t="n">
        <v>425.54522315</v>
      </c>
      <c r="F28" s="20" t="n">
        <v>5.35530444</v>
      </c>
      <c r="G28" s="18" t="n">
        <v>407.03082211</v>
      </c>
      <c r="H28" s="20" t="n">
        <v>5.66246953</v>
      </c>
      <c r="I28" s="18" t="n">
        <v>402.7563345</v>
      </c>
      <c r="J28" s="20" t="n">
        <v>4.82192418</v>
      </c>
      <c r="K28" s="18" t="n">
        <v>394.51506874</v>
      </c>
      <c r="L28" s="20" t="n">
        <v>5.11014728</v>
      </c>
      <c r="M28" s="18" t="s">
        <v>404</v>
      </c>
      <c r="N28" s="20" t="s">
        <v>404</v>
      </c>
      <c r="O28" s="18" t="s">
        <v>404</v>
      </c>
      <c r="P28" s="20" t="s">
        <v>404</v>
      </c>
      <c r="Q28" s="18" t="s">
        <v>404</v>
      </c>
      <c r="R28" s="20" t="s">
        <v>404</v>
      </c>
      <c r="S28" s="18" t="s">
        <v>404</v>
      </c>
      <c r="T28" s="20" t="s">
        <v>404</v>
      </c>
      <c r="U28" s="18" t="n">
        <v>379.73245939</v>
      </c>
      <c r="V28" s="20" t="n">
        <v>8.28718413</v>
      </c>
    </row>
    <row r="29" spans="1:22">
      <c r="A29" s="15" t="s">
        <v>426</v>
      </c>
      <c r="B29" s="17" t="n">
        <v>5385</v>
      </c>
      <c r="C29" s="18">
        <f>(1123.0/B29*100)</f>
        <v/>
      </c>
      <c r="D29" s="19" t="n">
        <v>4262</v>
      </c>
      <c r="E29" s="18" t="n">
        <v>522.12955808</v>
      </c>
      <c r="F29" s="20" t="n">
        <v>6.45378314</v>
      </c>
      <c r="G29" s="18" t="n">
        <v>501.01552485</v>
      </c>
      <c r="H29" s="20" t="n">
        <v>10.10650211</v>
      </c>
      <c r="I29" s="18" t="n">
        <v>504.65378568</v>
      </c>
      <c r="J29" s="20" t="n">
        <v>22.39331103</v>
      </c>
      <c r="K29" s="18" t="s">
        <v>404</v>
      </c>
      <c r="L29" s="20" t="s">
        <v>404</v>
      </c>
      <c r="M29" s="18" t="s">
        <v>404</v>
      </c>
      <c r="N29" s="20" t="s">
        <v>404</v>
      </c>
      <c r="O29" s="18" t="s">
        <v>404</v>
      </c>
      <c r="P29" s="20" t="s">
        <v>404</v>
      </c>
      <c r="Q29" s="18" t="s">
        <v>404</v>
      </c>
      <c r="R29" s="20" t="s">
        <v>404</v>
      </c>
      <c r="S29" s="18" t="s">
        <v>404</v>
      </c>
      <c r="T29" s="20" t="s">
        <v>404</v>
      </c>
      <c r="U29" s="18" t="n">
        <v>496.46929322</v>
      </c>
      <c r="V29" s="20" t="n">
        <v>14.10886388</v>
      </c>
    </row>
    <row r="30" spans="1:22">
      <c r="A30" s="15" t="s">
        <v>427</v>
      </c>
      <c r="B30" s="17" t="n">
        <v>4520</v>
      </c>
      <c r="C30" s="18">
        <f>(958.0/B30*100)</f>
        <v/>
      </c>
      <c r="D30" s="19" t="n">
        <v>3562</v>
      </c>
      <c r="E30" s="18" t="n">
        <v>503.99110444</v>
      </c>
      <c r="F30" s="20" t="n">
        <v>4.65794131</v>
      </c>
      <c r="G30" s="18" t="n">
        <v>499.56518284</v>
      </c>
      <c r="H30" s="20" t="n">
        <v>5.15043495</v>
      </c>
      <c r="I30" s="18" t="n">
        <v>480.97475748</v>
      </c>
      <c r="J30" s="20" t="n">
        <v>7.06622108</v>
      </c>
      <c r="K30" s="18" t="n">
        <v>404.67692423</v>
      </c>
      <c r="L30" s="20" t="n">
        <v>8.768277899999999</v>
      </c>
      <c r="M30" s="18" t="s">
        <v>404</v>
      </c>
      <c r="N30" s="20" t="s">
        <v>404</v>
      </c>
      <c r="O30" s="18" t="s">
        <v>404</v>
      </c>
      <c r="P30" s="20" t="s">
        <v>404</v>
      </c>
      <c r="Q30" s="18" t="s">
        <v>404</v>
      </c>
      <c r="R30" s="20" t="s">
        <v>404</v>
      </c>
      <c r="S30" s="18" t="s">
        <v>404</v>
      </c>
      <c r="T30" s="20" t="s">
        <v>404</v>
      </c>
      <c r="U30" s="18" t="n">
        <v>480.95773263</v>
      </c>
      <c r="V30" s="20" t="n">
        <v>10.77961571</v>
      </c>
    </row>
    <row r="31" spans="1:22">
      <c r="A31" s="15" t="s">
        <v>428</v>
      </c>
      <c r="B31" s="17" t="n">
        <v>5456</v>
      </c>
      <c r="C31" s="18">
        <f>(502.0/B31*100)</f>
        <v/>
      </c>
      <c r="D31" s="19" t="n">
        <v>4954</v>
      </c>
      <c r="E31" s="18" t="n">
        <v>506.26369294</v>
      </c>
      <c r="F31" s="20" t="n">
        <v>3.45168326</v>
      </c>
      <c r="G31" s="18" t="n">
        <v>500.43117935</v>
      </c>
      <c r="H31" s="20" t="n">
        <v>4.31176727</v>
      </c>
      <c r="I31" s="18" t="n">
        <v>490.16686384</v>
      </c>
      <c r="J31" s="20" t="n">
        <v>5.25880462</v>
      </c>
      <c r="K31" s="18" t="n">
        <v>503.54361848</v>
      </c>
      <c r="L31" s="20" t="n">
        <v>10.13279796</v>
      </c>
      <c r="M31" s="18" t="s">
        <v>404</v>
      </c>
      <c r="N31" s="20" t="s">
        <v>404</v>
      </c>
      <c r="O31" s="18" t="s">
        <v>404</v>
      </c>
      <c r="P31" s="20" t="s">
        <v>404</v>
      </c>
      <c r="Q31" s="18" t="s">
        <v>404</v>
      </c>
      <c r="R31" s="20" t="s">
        <v>404</v>
      </c>
      <c r="S31" s="18" t="s">
        <v>404</v>
      </c>
      <c r="T31" s="20" t="s">
        <v>404</v>
      </c>
      <c r="U31" s="18" t="n">
        <v>500.94472608</v>
      </c>
      <c r="V31" s="20" t="n">
        <v>10.3248905</v>
      </c>
    </row>
    <row r="32" spans="1:22">
      <c r="A32" s="15" t="s">
        <v>429</v>
      </c>
      <c r="B32" s="17" t="n">
        <v>4478</v>
      </c>
      <c r="C32" s="18">
        <f>(0.0/B32*100)</f>
        <v/>
      </c>
      <c r="D32" s="19" t="n">
        <v>4478</v>
      </c>
      <c r="E32" s="18" t="n">
        <v>504.42769926</v>
      </c>
      <c r="F32" s="20" t="n">
        <v>3.04931889</v>
      </c>
      <c r="G32" s="18" t="n">
        <v>503.15409401</v>
      </c>
      <c r="H32" s="20" t="n">
        <v>10.56788864</v>
      </c>
      <c r="I32" s="18" t="n">
        <v>497.91122197</v>
      </c>
      <c r="J32" s="20" t="n">
        <v>6.94804822</v>
      </c>
      <c r="K32" s="18" t="n">
        <v>517.53382087</v>
      </c>
      <c r="L32" s="20" t="n">
        <v>6.56972891</v>
      </c>
      <c r="M32" s="18" t="s">
        <v>404</v>
      </c>
      <c r="N32" s="20" t="s">
        <v>404</v>
      </c>
      <c r="O32" s="18" t="s">
        <v>404</v>
      </c>
      <c r="P32" s="20" t="s">
        <v>404</v>
      </c>
      <c r="Q32" s="18" t="s">
        <v>404</v>
      </c>
      <c r="R32" s="20" t="s">
        <v>404</v>
      </c>
      <c r="S32" s="18" t="s">
        <v>404</v>
      </c>
      <c r="T32" s="20" t="s">
        <v>404</v>
      </c>
      <c r="U32" s="18" t="n">
        <v>550.16179657</v>
      </c>
      <c r="V32" s="20" t="n">
        <v>15.58666804</v>
      </c>
    </row>
    <row r="33" spans="1:22">
      <c r="A33" s="15" t="s">
        <v>430</v>
      </c>
      <c r="B33" s="17" t="n">
        <v>7325</v>
      </c>
      <c r="C33" s="18">
        <f>(29.0/B33*100)</f>
        <v/>
      </c>
      <c r="D33" s="19" t="n">
        <v>7296</v>
      </c>
      <c r="E33" s="18" t="n">
        <v>494.68773577</v>
      </c>
      <c r="F33" s="20" t="n">
        <v>12.77144613</v>
      </c>
      <c r="G33" s="18" t="n">
        <v>507.09878042</v>
      </c>
      <c r="H33" s="20" t="n">
        <v>8.55878233</v>
      </c>
      <c r="I33" s="18" t="n">
        <v>485.94341723</v>
      </c>
      <c r="J33" s="20" t="n">
        <v>5.04300163</v>
      </c>
      <c r="K33" s="18" t="n">
        <v>487.50185922</v>
      </c>
      <c r="L33" s="20" t="n">
        <v>4.57081041</v>
      </c>
      <c r="M33" s="18" t="s">
        <v>404</v>
      </c>
      <c r="N33" s="20" t="s">
        <v>404</v>
      </c>
      <c r="O33" s="18" t="s">
        <v>404</v>
      </c>
      <c r="P33" s="20" t="s">
        <v>404</v>
      </c>
      <c r="Q33" s="18" t="s">
        <v>404</v>
      </c>
      <c r="R33" s="20" t="s">
        <v>404</v>
      </c>
      <c r="S33" s="18" t="s">
        <v>404</v>
      </c>
      <c r="T33" s="20" t="s">
        <v>404</v>
      </c>
      <c r="U33" s="18" t="n">
        <v>444.11310493</v>
      </c>
      <c r="V33" s="20" t="n">
        <v>17.08391438</v>
      </c>
    </row>
    <row r="34" spans="1:22">
      <c r="A34" s="15" t="s">
        <v>431</v>
      </c>
      <c r="B34" s="17" t="n">
        <v>6350</v>
      </c>
      <c r="C34" s="18">
        <f>(0.0/B34*100)</f>
        <v/>
      </c>
      <c r="D34" s="19" t="n">
        <v>6350</v>
      </c>
      <c r="E34" s="18" t="n">
        <v>476.85296793</v>
      </c>
      <c r="F34" s="20" t="n">
        <v>3.61994007</v>
      </c>
      <c r="G34" s="18" t="n">
        <v>452.80885829</v>
      </c>
      <c r="H34" s="20" t="n">
        <v>13.92402476</v>
      </c>
      <c r="I34" s="18" t="n">
        <v>483.27053527</v>
      </c>
      <c r="J34" s="20" t="n">
        <v>8.87118177</v>
      </c>
      <c r="K34" s="18" t="n">
        <v>471.70124412</v>
      </c>
      <c r="L34" s="20" t="n">
        <v>13.81543994</v>
      </c>
      <c r="M34" s="18" t="s">
        <v>404</v>
      </c>
      <c r="N34" s="20" t="s">
        <v>404</v>
      </c>
      <c r="O34" s="18" t="s">
        <v>404</v>
      </c>
      <c r="P34" s="20" t="s">
        <v>404</v>
      </c>
      <c r="Q34" s="18" t="s">
        <v>404</v>
      </c>
      <c r="R34" s="20" t="s">
        <v>404</v>
      </c>
      <c r="S34" s="18" t="s">
        <v>404</v>
      </c>
      <c r="T34" s="20" t="s">
        <v>404</v>
      </c>
      <c r="U34" s="18" t="n">
        <v>493.26618488</v>
      </c>
      <c r="V34" s="20" t="n">
        <v>32.13477859</v>
      </c>
    </row>
    <row r="35" spans="1:22">
      <c r="A35" s="15" t="s">
        <v>432</v>
      </c>
      <c r="B35" s="17" t="n">
        <v>6406</v>
      </c>
      <c r="C35" s="18">
        <f>(443.0/B35*100)</f>
        <v/>
      </c>
      <c r="D35" s="19" t="n">
        <v>5963</v>
      </c>
      <c r="E35" s="18" t="n">
        <v>516.12507094</v>
      </c>
      <c r="F35" s="20" t="n">
        <v>1.94942892</v>
      </c>
      <c r="G35" s="18" t="n">
        <v>501.81767575</v>
      </c>
      <c r="H35" s="20" t="n">
        <v>2.30741638</v>
      </c>
      <c r="I35" s="18" t="n">
        <v>508.56317952</v>
      </c>
      <c r="J35" s="20" t="n">
        <v>4.58834293</v>
      </c>
      <c r="K35" s="18" t="n">
        <v>552.4089725600001</v>
      </c>
      <c r="L35" s="20" t="n">
        <v>9.988377979999999</v>
      </c>
      <c r="M35" s="18" t="s">
        <v>404</v>
      </c>
      <c r="N35" s="20" t="s">
        <v>404</v>
      </c>
      <c r="O35" s="18" t="s">
        <v>404</v>
      </c>
      <c r="P35" s="20" t="s">
        <v>404</v>
      </c>
      <c r="Q35" s="18" t="s">
        <v>404</v>
      </c>
      <c r="R35" s="20" t="s">
        <v>404</v>
      </c>
      <c r="S35" s="18" t="s">
        <v>404</v>
      </c>
      <c r="T35" s="20" t="s">
        <v>404</v>
      </c>
      <c r="U35" s="18" t="n">
        <v>551.9046688</v>
      </c>
      <c r="V35" s="20" t="n">
        <v>6.676924</v>
      </c>
    </row>
    <row r="36" spans="1:22">
      <c r="A36" s="15" t="s">
        <v>433</v>
      </c>
      <c r="B36" s="17" t="n">
        <v>6736</v>
      </c>
      <c r="C36" s="18">
        <f>(10.0/B36*100)</f>
        <v/>
      </c>
      <c r="D36" s="19" t="n">
        <v>6726</v>
      </c>
      <c r="E36" s="18" t="n">
        <v>503.03210409</v>
      </c>
      <c r="F36" s="20" t="n">
        <v>5.4490033</v>
      </c>
      <c r="G36" s="18" t="n">
        <v>491.8923441</v>
      </c>
      <c r="H36" s="20" t="n">
        <v>5.78293042</v>
      </c>
      <c r="I36" s="18" t="n">
        <v>481.46530111</v>
      </c>
      <c r="J36" s="20" t="n">
        <v>3.60651281</v>
      </c>
      <c r="K36" s="18" t="n">
        <v>473.02910457</v>
      </c>
      <c r="L36" s="20" t="n">
        <v>5.09724405</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503.70740862</v>
      </c>
      <c r="F37" s="20" t="n">
        <v>7.6520692</v>
      </c>
      <c r="G37" s="18" t="n">
        <v>491.12086103</v>
      </c>
      <c r="H37" s="20" t="n">
        <v>5.24542487</v>
      </c>
      <c r="I37" s="18" t="n">
        <v>489.2227547</v>
      </c>
      <c r="J37" s="20" t="n">
        <v>4.32838611</v>
      </c>
      <c r="K37" s="18" t="n">
        <v>505.37648511</v>
      </c>
      <c r="L37" s="20" t="n">
        <v>9.03066074</v>
      </c>
      <c r="M37" s="18" t="s">
        <v>404</v>
      </c>
      <c r="N37" s="20" t="s">
        <v>404</v>
      </c>
      <c r="O37" s="18" t="s">
        <v>404</v>
      </c>
      <c r="P37" s="20" t="s">
        <v>404</v>
      </c>
      <c r="Q37" s="18" t="s">
        <v>404</v>
      </c>
      <c r="R37" s="20" t="s">
        <v>404</v>
      </c>
      <c r="S37" s="18" t="s">
        <v>404</v>
      </c>
      <c r="T37" s="20" t="s">
        <v>404</v>
      </c>
      <c r="U37" s="18" t="n">
        <v>486.62096852</v>
      </c>
      <c r="V37" s="20" t="n">
        <v>23.95968859</v>
      </c>
    </row>
    <row r="38" spans="1:22">
      <c r="A38" s="15" t="s">
        <v>435</v>
      </c>
      <c r="B38" s="17" t="n">
        <v>5860</v>
      </c>
      <c r="C38" s="18">
        <f>(268.0/B38*100)</f>
        <v/>
      </c>
      <c r="D38" s="19" t="n">
        <v>5592</v>
      </c>
      <c r="E38" s="18" t="n">
        <v>526.54146062</v>
      </c>
      <c r="F38" s="20" t="n">
        <v>5.14898946</v>
      </c>
      <c r="G38" s="18" t="n">
        <v>507.10285947</v>
      </c>
      <c r="H38" s="20" t="n">
        <v>8.03926624</v>
      </c>
      <c r="I38" s="18" t="n">
        <v>528.8724778</v>
      </c>
      <c r="J38" s="20" t="n">
        <v>11.65307823</v>
      </c>
      <c r="K38" s="18" t="n">
        <v>476.67429142</v>
      </c>
      <c r="L38" s="20" t="n">
        <v>11.72930652</v>
      </c>
      <c r="M38" s="18" t="s">
        <v>404</v>
      </c>
      <c r="N38" s="20" t="s">
        <v>404</v>
      </c>
      <c r="O38" s="18" t="s">
        <v>404</v>
      </c>
      <c r="P38" s="20" t="s">
        <v>404</v>
      </c>
      <c r="Q38" s="18" t="s">
        <v>404</v>
      </c>
      <c r="R38" s="20" t="s">
        <v>404</v>
      </c>
      <c r="S38" s="18" t="s">
        <v>404</v>
      </c>
      <c r="T38" s="20" t="s">
        <v>404</v>
      </c>
      <c r="U38" s="18" t="n">
        <v>494.81531613</v>
      </c>
      <c r="V38" s="20" t="n">
        <v>25.93478635</v>
      </c>
    </row>
    <row r="39" spans="1:22">
      <c r="A39" s="15" t="s">
        <v>436</v>
      </c>
      <c r="B39" s="17" t="n">
        <v>5895</v>
      </c>
      <c r="C39" s="18">
        <f>(0.0/B39*100)</f>
        <v/>
      </c>
      <c r="D39" s="19" t="n">
        <v>5895</v>
      </c>
      <c r="E39" s="18" t="n">
        <v>445.68564205</v>
      </c>
      <c r="F39" s="20" t="n">
        <v>10.75865549</v>
      </c>
      <c r="G39" s="18" t="n">
        <v>431.9105733</v>
      </c>
      <c r="H39" s="20" t="n">
        <v>9.72520186</v>
      </c>
      <c r="I39" s="18" t="n">
        <v>411.2497953</v>
      </c>
      <c r="J39" s="20" t="n">
        <v>8.870792890000001</v>
      </c>
      <c r="K39" s="18" t="n">
        <v>396.99225812</v>
      </c>
      <c r="L39" s="20" t="n">
        <v>8.439618129999999</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493.06190866</v>
      </c>
      <c r="F40" s="20" t="n">
        <v>4.87997315</v>
      </c>
      <c r="G40" s="18" t="n">
        <v>493.98213366</v>
      </c>
      <c r="H40" s="20" t="n">
        <v>6.95334877</v>
      </c>
      <c r="I40" s="18" t="n">
        <v>493.97502138</v>
      </c>
      <c r="J40" s="20" t="n">
        <v>9.34531735</v>
      </c>
      <c r="K40" s="18" t="n">
        <v>470.61047929</v>
      </c>
      <c r="L40" s="20" t="n">
        <v>10.87726373</v>
      </c>
      <c r="M40" s="18" t="s">
        <v>404</v>
      </c>
      <c r="N40" s="20" t="s">
        <v>404</v>
      </c>
      <c r="O40" s="18" t="s">
        <v>404</v>
      </c>
      <c r="P40" s="20" t="s">
        <v>404</v>
      </c>
      <c r="Q40" s="18" t="s">
        <v>404</v>
      </c>
      <c r="R40" s="20" t="s">
        <v>404</v>
      </c>
      <c r="S40" s="18" t="s">
        <v>404</v>
      </c>
      <c r="T40" s="20" t="s">
        <v>404</v>
      </c>
      <c r="U40" s="18" t="n">
        <v>498.40688426</v>
      </c>
      <c r="V40" s="20" t="n">
        <v>8.305226960000001</v>
      </c>
    </row>
    <row r="41" spans="1:22">
      <c r="A41" s="15" t="s">
        <v>438</v>
      </c>
      <c r="B41" s="17" t="n">
        <v>5712</v>
      </c>
      <c r="C41" s="18">
        <f>(99.0/B41*100)</f>
        <v/>
      </c>
      <c r="D41" s="19" t="n">
        <v>5613</v>
      </c>
      <c r="E41" s="18" t="n">
        <v>477.11539162</v>
      </c>
      <c r="F41" s="20" t="n">
        <v>5.36373973</v>
      </c>
      <c r="G41" s="18" t="n">
        <v>471.66939085</v>
      </c>
      <c r="H41" s="20" t="n">
        <v>5.53271244</v>
      </c>
      <c r="I41" s="18" t="n">
        <v>455.74109363</v>
      </c>
      <c r="J41" s="20" t="n">
        <v>7.71410108</v>
      </c>
      <c r="K41" s="18" t="n">
        <v>445.90407213</v>
      </c>
      <c r="L41" s="20" t="n">
        <v>17.66465128</v>
      </c>
      <c r="M41" s="18" t="s">
        <v>404</v>
      </c>
      <c r="N41" s="20" t="s">
        <v>404</v>
      </c>
      <c r="O41" s="18" t="s">
        <v>404</v>
      </c>
      <c r="P41" s="20" t="s">
        <v>404</v>
      </c>
      <c r="Q41" s="18" t="s">
        <v>404</v>
      </c>
      <c r="R41" s="20" t="s">
        <v>404</v>
      </c>
      <c r="S41" s="18" t="s">
        <v>404</v>
      </c>
      <c r="T41" s="20" t="s">
        <v>404</v>
      </c>
      <c r="U41" s="18" t="n">
        <v>475.33428046</v>
      </c>
      <c r="V41" s="20" t="n">
        <v>30.66368076</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420.27975818</v>
      </c>
      <c r="F44" s="20" t="n">
        <v>6.71367768</v>
      </c>
      <c r="G44" s="18" t="n">
        <v>412.86364947</v>
      </c>
      <c r="H44" s="20" t="n">
        <v>5.52972651</v>
      </c>
      <c r="I44" s="18" t="n">
        <v>405.85489848</v>
      </c>
      <c r="J44" s="20" t="n">
        <v>5.34363478</v>
      </c>
      <c r="K44" s="18" t="n">
        <v>407.21411853</v>
      </c>
      <c r="L44" s="20" t="n">
        <v>7.29616547</v>
      </c>
      <c r="M44" s="18" t="s">
        <v>404</v>
      </c>
      <c r="N44" s="20" t="s">
        <v>404</v>
      </c>
      <c r="O44" s="18" t="s">
        <v>404</v>
      </c>
      <c r="P44" s="20" t="s">
        <v>404</v>
      </c>
      <c r="Q44" s="18" t="s">
        <v>404</v>
      </c>
      <c r="R44" s="20" t="s">
        <v>404</v>
      </c>
      <c r="S44" s="18" t="s">
        <v>404</v>
      </c>
      <c r="T44" s="20" t="s">
        <v>404</v>
      </c>
      <c r="U44" s="18" t="n">
        <v>417.11655084</v>
      </c>
      <c r="V44" s="20" t="n">
        <v>22.56093918</v>
      </c>
    </row>
    <row r="45" spans="1:22">
      <c r="A45" s="15" t="s">
        <v>442</v>
      </c>
      <c r="B45" s="17" t="n">
        <v>5519</v>
      </c>
      <c r="C45" s="18">
        <f>(0.0/B45*100)</f>
        <v/>
      </c>
      <c r="D45" s="19" t="n">
        <v>5519</v>
      </c>
      <c r="E45" s="18" t="n">
        <v>342.39007801</v>
      </c>
      <c r="F45" s="20" t="n">
        <v>5.0000389</v>
      </c>
      <c r="G45" s="18" t="n">
        <v>363.96254409</v>
      </c>
      <c r="H45" s="20" t="n">
        <v>7.38116619</v>
      </c>
      <c r="I45" s="18" t="n">
        <v>371.07959027</v>
      </c>
      <c r="J45" s="20" t="n">
        <v>6.38531294</v>
      </c>
      <c r="K45" s="18" t="n">
        <v>356.57040013</v>
      </c>
      <c r="L45" s="20" t="n">
        <v>6.68953512</v>
      </c>
      <c r="M45" s="18" t="s">
        <v>404</v>
      </c>
      <c r="N45" s="20" t="s">
        <v>404</v>
      </c>
      <c r="O45" s="18" t="s">
        <v>404</v>
      </c>
      <c r="P45" s="20" t="s">
        <v>404</v>
      </c>
      <c r="Q45" s="18" t="s">
        <v>404</v>
      </c>
      <c r="R45" s="20" t="s">
        <v>404</v>
      </c>
      <c r="S45" s="18" t="s">
        <v>404</v>
      </c>
      <c r="T45" s="20" t="s">
        <v>404</v>
      </c>
      <c r="U45" s="18" t="n">
        <v>336.18366452</v>
      </c>
      <c r="V45" s="20" t="n">
        <v>18.60534274</v>
      </c>
    </row>
    <row r="46" spans="1:22">
      <c r="A46" s="15" t="s">
        <v>443</v>
      </c>
      <c r="B46" s="17" t="n">
        <v>23141</v>
      </c>
      <c r="C46" s="18">
        <f>(4196.0/B46*100)</f>
        <v/>
      </c>
      <c r="D46" s="19" t="n">
        <v>18945</v>
      </c>
      <c r="E46" s="18" t="n">
        <v>403.63293578</v>
      </c>
      <c r="F46" s="20" t="n">
        <v>6.30179974</v>
      </c>
      <c r="G46" s="18" t="n">
        <v>373.72079043</v>
      </c>
      <c r="H46" s="20" t="n">
        <v>6.4575718</v>
      </c>
      <c r="I46" s="18" t="n">
        <v>365.98459494</v>
      </c>
      <c r="J46" s="20" t="n">
        <v>5.88554897</v>
      </c>
      <c r="K46" s="18" t="n">
        <v>366.57442124</v>
      </c>
      <c r="L46" s="20" t="n">
        <v>5.77863162</v>
      </c>
      <c r="M46" s="18" t="s">
        <v>404</v>
      </c>
      <c r="N46" s="20" t="s">
        <v>404</v>
      </c>
      <c r="O46" s="18" t="s">
        <v>404</v>
      </c>
      <c r="P46" s="20" t="s">
        <v>404</v>
      </c>
      <c r="Q46" s="18" t="s">
        <v>404</v>
      </c>
      <c r="R46" s="20" t="s">
        <v>404</v>
      </c>
      <c r="S46" s="18" t="s">
        <v>404</v>
      </c>
      <c r="T46" s="20" t="s">
        <v>404</v>
      </c>
      <c r="U46" s="18" t="n">
        <v>344.2960161</v>
      </c>
      <c r="V46" s="20" t="n">
        <v>9.49509363</v>
      </c>
    </row>
    <row r="47" spans="1:22">
      <c r="A47" s="15" t="s">
        <v>444</v>
      </c>
      <c r="B47" s="17" t="n">
        <v>5928</v>
      </c>
      <c r="C47" s="18">
        <f>(0.0/B47*100)</f>
        <v/>
      </c>
      <c r="D47" s="19" t="n">
        <v>5928</v>
      </c>
      <c r="E47" s="18" t="n">
        <v>444.54435227</v>
      </c>
      <c r="F47" s="20" t="n">
        <v>4.33831388</v>
      </c>
      <c r="G47" s="18" t="n">
        <v>416.07165188</v>
      </c>
      <c r="H47" s="20" t="n">
        <v>19.64417513</v>
      </c>
      <c r="I47" s="18" t="n">
        <v>353.38354871</v>
      </c>
      <c r="J47" s="20" t="n">
        <v>18.75238605</v>
      </c>
      <c r="K47" s="18" t="n">
        <v>399.43903377</v>
      </c>
      <c r="L47" s="20" t="n">
        <v>10.81428163</v>
      </c>
      <c r="M47" s="18" t="s">
        <v>404</v>
      </c>
      <c r="N47" s="20" t="s">
        <v>404</v>
      </c>
      <c r="O47" s="18" t="s">
        <v>404</v>
      </c>
      <c r="P47" s="20" t="s">
        <v>404</v>
      </c>
      <c r="Q47" s="18" t="s">
        <v>404</v>
      </c>
      <c r="R47" s="20" t="s">
        <v>404</v>
      </c>
      <c r="S47" s="18" t="s">
        <v>404</v>
      </c>
      <c r="T47" s="20" t="s">
        <v>404</v>
      </c>
      <c r="U47" s="18" t="n">
        <v>460.47815851</v>
      </c>
      <c r="V47" s="20" t="n">
        <v>34.28207086</v>
      </c>
    </row>
    <row r="48" spans="1:22">
      <c r="A48" s="15" t="s">
        <v>445</v>
      </c>
      <c r="B48" s="17" t="n">
        <v>9841</v>
      </c>
      <c r="C48" s="18">
        <f>(40.0/B48*100)</f>
        <v/>
      </c>
      <c r="D48" s="19" t="n">
        <v>9801</v>
      </c>
      <c r="E48" s="18" t="n">
        <v>573.23554695</v>
      </c>
      <c r="F48" s="20" t="n">
        <v>14.00979474</v>
      </c>
      <c r="G48" s="18" t="n">
        <v>543.9861329</v>
      </c>
      <c r="H48" s="20" t="n">
        <v>9.532336839999999</v>
      </c>
      <c r="I48" s="18" t="n">
        <v>512.97150729</v>
      </c>
      <c r="J48" s="20" t="n">
        <v>7.67186843</v>
      </c>
      <c r="K48" s="18" t="n">
        <v>475.13712967</v>
      </c>
      <c r="L48" s="20" t="n">
        <v>13.29586909</v>
      </c>
      <c r="M48" s="18" t="s">
        <v>404</v>
      </c>
      <c r="N48" s="20" t="s">
        <v>404</v>
      </c>
      <c r="O48" s="18" t="s">
        <v>404</v>
      </c>
      <c r="P48" s="20" t="s">
        <v>404</v>
      </c>
      <c r="Q48" s="18" t="s">
        <v>404</v>
      </c>
      <c r="R48" s="20" t="s">
        <v>404</v>
      </c>
      <c r="S48" s="18" t="s">
        <v>404</v>
      </c>
      <c r="T48" s="20" t="s">
        <v>404</v>
      </c>
      <c r="U48" s="18" t="n">
        <v>397.95104778</v>
      </c>
      <c r="V48" s="20" t="n">
        <v>11.78810797</v>
      </c>
    </row>
    <row r="49" spans="1:22">
      <c r="A49" s="15" t="s">
        <v>446</v>
      </c>
      <c r="B49" s="17" t="n">
        <v>6349</v>
      </c>
      <c r="C49" s="18">
        <f>(52.0/B49*100)</f>
        <v/>
      </c>
      <c r="D49" s="19" t="n">
        <v>6297</v>
      </c>
      <c r="E49" s="18" t="n">
        <v>423.91782943</v>
      </c>
      <c r="F49" s="20" t="n">
        <v>5.55644978</v>
      </c>
      <c r="G49" s="18" t="n">
        <v>406.65332731</v>
      </c>
      <c r="H49" s="20" t="n">
        <v>8.47857031</v>
      </c>
      <c r="I49" s="18" t="n">
        <v>403.10415104</v>
      </c>
      <c r="J49" s="20" t="n">
        <v>6.18851657</v>
      </c>
      <c r="K49" s="18" t="n">
        <v>393.1021188</v>
      </c>
      <c r="L49" s="20" t="n">
        <v>7.6831613</v>
      </c>
      <c r="M49" s="18" t="s">
        <v>404</v>
      </c>
      <c r="N49" s="20" t="s">
        <v>404</v>
      </c>
      <c r="O49" s="18" t="s">
        <v>404</v>
      </c>
      <c r="P49" s="20" t="s">
        <v>404</v>
      </c>
      <c r="Q49" s="18" t="s">
        <v>404</v>
      </c>
      <c r="R49" s="20" t="s">
        <v>404</v>
      </c>
      <c r="S49" s="18" t="s">
        <v>404</v>
      </c>
      <c r="T49" s="20" t="s">
        <v>404</v>
      </c>
      <c r="U49" s="18" t="n">
        <v>364.63212542</v>
      </c>
      <c r="V49" s="20" t="n">
        <v>20.34540903</v>
      </c>
    </row>
    <row r="50" spans="1:22">
      <c r="A50" s="15" t="s">
        <v>447</v>
      </c>
      <c r="B50" s="17" t="n">
        <v>11795</v>
      </c>
      <c r="C50" s="18">
        <f>(1031.0/B50*100)</f>
        <v/>
      </c>
      <c r="D50" s="19" t="n">
        <v>10764</v>
      </c>
      <c r="E50" s="18" t="n">
        <v>421.89963516</v>
      </c>
      <c r="F50" s="20" t="n">
        <v>7.4249731</v>
      </c>
      <c r="G50" s="18" t="n">
        <v>407.72071648</v>
      </c>
      <c r="H50" s="20" t="n">
        <v>11.43127224</v>
      </c>
      <c r="I50" s="18" t="n">
        <v>385.81266966</v>
      </c>
      <c r="J50" s="20" t="n">
        <v>5.17856787</v>
      </c>
      <c r="K50" s="18" t="n">
        <v>376.64728627</v>
      </c>
      <c r="L50" s="20" t="n">
        <v>3.75607018</v>
      </c>
      <c r="M50" s="18" t="s">
        <v>404</v>
      </c>
      <c r="N50" s="20" t="s">
        <v>404</v>
      </c>
      <c r="O50" s="18" t="s">
        <v>404</v>
      </c>
      <c r="P50" s="20" t="s">
        <v>404</v>
      </c>
      <c r="Q50" s="18" t="s">
        <v>404</v>
      </c>
      <c r="R50" s="20" t="s">
        <v>404</v>
      </c>
      <c r="S50" s="18" t="s">
        <v>404</v>
      </c>
      <c r="T50" s="20" t="s">
        <v>404</v>
      </c>
      <c r="U50" s="18" t="n">
        <v>395.97110034</v>
      </c>
      <c r="V50" s="20" t="n">
        <v>10.75920499</v>
      </c>
    </row>
    <row r="51" spans="1:22">
      <c r="A51" s="15" t="s">
        <v>448</v>
      </c>
      <c r="B51" s="17" t="n">
        <v>6866</v>
      </c>
      <c r="C51" s="18">
        <f>(0.0/B51*100)</f>
        <v/>
      </c>
      <c r="D51" s="19" t="n">
        <v>6866</v>
      </c>
      <c r="E51" s="18" t="n">
        <v>400.98271052</v>
      </c>
      <c r="F51" s="20" t="n">
        <v>7.33104762</v>
      </c>
      <c r="G51" s="18" t="n">
        <v>404.52936935</v>
      </c>
      <c r="H51" s="20" t="n">
        <v>6.61752147</v>
      </c>
      <c r="I51" s="18" t="n">
        <v>395.85127003</v>
      </c>
      <c r="J51" s="20" t="n">
        <v>4.95502437</v>
      </c>
      <c r="K51" s="18" t="n">
        <v>401.40959661</v>
      </c>
      <c r="L51" s="20" t="n">
        <v>4.79717118</v>
      </c>
      <c r="M51" s="18" t="s">
        <v>404</v>
      </c>
      <c r="N51" s="20" t="s">
        <v>404</v>
      </c>
      <c r="O51" s="18" t="s">
        <v>404</v>
      </c>
      <c r="P51" s="20" t="s">
        <v>404</v>
      </c>
      <c r="Q51" s="18" t="s">
        <v>404</v>
      </c>
      <c r="R51" s="20" t="s">
        <v>404</v>
      </c>
      <c r="S51" s="18" t="s">
        <v>404</v>
      </c>
      <c r="T51" s="20" t="s">
        <v>404</v>
      </c>
      <c r="U51" s="18" t="n">
        <v>388.63865241</v>
      </c>
      <c r="V51" s="20" t="n">
        <v>14.63675154</v>
      </c>
    </row>
    <row r="52" spans="1:22">
      <c r="A52" s="15" t="s">
        <v>449</v>
      </c>
      <c r="B52" s="17" t="n">
        <v>5809</v>
      </c>
      <c r="C52" s="18">
        <f>(0.0/B52*100)</f>
        <v/>
      </c>
      <c r="D52" s="19" t="n">
        <v>5809</v>
      </c>
      <c r="E52" s="18" t="n">
        <v>449.35347055</v>
      </c>
      <c r="F52" s="20" t="n">
        <v>8.16103979</v>
      </c>
      <c r="G52" s="18" t="n">
        <v>477.76145488</v>
      </c>
      <c r="H52" s="20" t="n">
        <v>7.80071717</v>
      </c>
      <c r="I52" s="18" t="n">
        <v>468.02263986</v>
      </c>
      <c r="J52" s="20" t="n">
        <v>6.63579516</v>
      </c>
      <c r="K52" s="18" t="n">
        <v>468.33170352</v>
      </c>
      <c r="L52" s="20" t="n">
        <v>9.69135655</v>
      </c>
      <c r="M52" s="18" t="s">
        <v>404</v>
      </c>
      <c r="N52" s="20" t="s">
        <v>404</v>
      </c>
      <c r="O52" s="18" t="s">
        <v>404</v>
      </c>
      <c r="P52" s="20" t="s">
        <v>404</v>
      </c>
      <c r="Q52" s="18" t="s">
        <v>404</v>
      </c>
      <c r="R52" s="20" t="s">
        <v>404</v>
      </c>
      <c r="S52" s="18" t="s">
        <v>404</v>
      </c>
      <c r="T52" s="20" t="s">
        <v>404</v>
      </c>
      <c r="U52" s="18" t="n">
        <v>406.59436114</v>
      </c>
      <c r="V52" s="20" t="n">
        <v>7.9061994</v>
      </c>
    </row>
    <row r="53" spans="1:22">
      <c r="A53" s="15" t="s">
        <v>450</v>
      </c>
      <c r="B53" s="17" t="n">
        <v>5571</v>
      </c>
      <c r="C53" s="18">
        <f>(0.0/B53*100)</f>
        <v/>
      </c>
      <c r="D53" s="19" t="n">
        <v>5571</v>
      </c>
      <c r="E53" s="18" t="n">
        <v>452.19351615</v>
      </c>
      <c r="F53" s="20" t="n">
        <v>2.09805906</v>
      </c>
      <c r="G53" s="18" t="n">
        <v>430.20190648</v>
      </c>
      <c r="H53" s="20" t="n">
        <v>2.83526385</v>
      </c>
      <c r="I53" s="18" t="n">
        <v>417.73035245</v>
      </c>
      <c r="J53" s="20" t="n">
        <v>3.59702401</v>
      </c>
      <c r="K53" s="18" t="n">
        <v>430.52715199</v>
      </c>
      <c r="L53" s="20" t="n">
        <v>4.40860926</v>
      </c>
      <c r="M53" s="18" t="s">
        <v>404</v>
      </c>
      <c r="N53" s="20" t="s">
        <v>404</v>
      </c>
      <c r="O53" s="18" t="s">
        <v>404</v>
      </c>
      <c r="P53" s="20" t="s">
        <v>404</v>
      </c>
      <c r="Q53" s="18" t="s">
        <v>404</v>
      </c>
      <c r="R53" s="20" t="s">
        <v>404</v>
      </c>
      <c r="S53" s="18" t="s">
        <v>404</v>
      </c>
      <c r="T53" s="20" t="s">
        <v>404</v>
      </c>
      <c r="U53" s="18" t="n">
        <v>348.67804521</v>
      </c>
      <c r="V53" s="20" t="n">
        <v>15.75981408</v>
      </c>
    </row>
    <row r="54" spans="1:22">
      <c r="A54" s="15" t="s">
        <v>451</v>
      </c>
      <c r="B54" s="17" t="n">
        <v>4740</v>
      </c>
      <c r="C54" s="18">
        <f>(199.0/B54*100)</f>
        <v/>
      </c>
      <c r="D54" s="19" t="n">
        <v>4541</v>
      </c>
      <c r="E54" s="18" t="n">
        <v>337.95321713</v>
      </c>
      <c r="F54" s="20" t="n">
        <v>4.55441073</v>
      </c>
      <c r="G54" s="18" t="n">
        <v>320.88895108</v>
      </c>
      <c r="H54" s="20" t="n">
        <v>6.40494057</v>
      </c>
      <c r="I54" s="18" t="n">
        <v>320.96446985</v>
      </c>
      <c r="J54" s="20" t="n">
        <v>7.86108634</v>
      </c>
      <c r="K54" s="18" t="n">
        <v>310.55238285</v>
      </c>
      <c r="L54" s="20" t="n">
        <v>9.05994765</v>
      </c>
      <c r="M54" s="18" t="s">
        <v>404</v>
      </c>
      <c r="N54" s="20" t="s">
        <v>404</v>
      </c>
      <c r="O54" s="18" t="s">
        <v>404</v>
      </c>
      <c r="P54" s="20" t="s">
        <v>404</v>
      </c>
      <c r="Q54" s="18" t="s">
        <v>404</v>
      </c>
      <c r="R54" s="20" t="s">
        <v>404</v>
      </c>
      <c r="S54" s="18" t="s">
        <v>404</v>
      </c>
      <c r="T54" s="20" t="s">
        <v>404</v>
      </c>
      <c r="U54" s="18" t="n">
        <v>323.97413876</v>
      </c>
      <c r="V54" s="20" t="n">
        <v>6.90336736</v>
      </c>
    </row>
    <row r="55" spans="1:22">
      <c r="A55" s="15" t="s">
        <v>452</v>
      </c>
      <c r="B55" s="17" t="n">
        <v>5316</v>
      </c>
      <c r="C55" s="18">
        <f>(43.0/B55*100)</f>
        <v/>
      </c>
      <c r="D55" s="19" t="n">
        <v>5273</v>
      </c>
      <c r="E55" s="18" t="n">
        <v>400.77212076</v>
      </c>
      <c r="F55" s="20" t="n">
        <v>4.0794823</v>
      </c>
      <c r="G55" s="18" t="n">
        <v>415.06342504</v>
      </c>
      <c r="H55" s="20" t="n">
        <v>7.18750501</v>
      </c>
      <c r="I55" s="18" t="n">
        <v>400.54860768</v>
      </c>
      <c r="J55" s="20" t="n">
        <v>7.43976024</v>
      </c>
      <c r="K55" s="18" t="n">
        <v>395.40546134</v>
      </c>
      <c r="L55" s="20" t="n">
        <v>16.08593375</v>
      </c>
      <c r="M55" s="18" t="s">
        <v>404</v>
      </c>
      <c r="N55" s="20" t="s">
        <v>404</v>
      </c>
      <c r="O55" s="18" t="s">
        <v>404</v>
      </c>
      <c r="P55" s="20" t="s">
        <v>404</v>
      </c>
      <c r="Q55" s="18" t="s">
        <v>404</v>
      </c>
      <c r="R55" s="20" t="s">
        <v>404</v>
      </c>
      <c r="S55" s="18" t="n">
        <v>426.42412405</v>
      </c>
      <c r="T55" s="20" t="n">
        <v>7.89455771</v>
      </c>
      <c r="U55" s="18" t="n">
        <v>375.60503144</v>
      </c>
      <c r="V55" s="20" t="n">
        <v>21.90367067</v>
      </c>
    </row>
    <row r="56" spans="1:22">
      <c r="A56" s="15" t="s">
        <v>453</v>
      </c>
      <c r="B56" s="17" t="n">
        <v>5359</v>
      </c>
      <c r="C56" s="18">
        <f>(0.0/B56*100)</f>
        <v/>
      </c>
      <c r="D56" s="19" t="n">
        <v>5359</v>
      </c>
      <c r="E56" s="18" t="n">
        <v>540.62117581</v>
      </c>
      <c r="F56" s="20" t="n">
        <v>7.42712738</v>
      </c>
      <c r="G56" s="18" t="n">
        <v>548.8215913499999</v>
      </c>
      <c r="H56" s="20" t="n">
        <v>7.01628716</v>
      </c>
      <c r="I56" s="18" t="n">
        <v>559.96302373</v>
      </c>
      <c r="J56" s="20" t="n">
        <v>9.325672190000001</v>
      </c>
      <c r="K56" s="18" t="n">
        <v>567.83580046</v>
      </c>
      <c r="L56" s="20" t="n">
        <v>16.78995145</v>
      </c>
      <c r="M56" s="18" t="s">
        <v>404</v>
      </c>
      <c r="N56" s="20" t="s">
        <v>404</v>
      </c>
      <c r="O56" s="18" t="s">
        <v>404</v>
      </c>
      <c r="P56" s="20" t="s">
        <v>404</v>
      </c>
      <c r="Q56" s="18" t="s">
        <v>404</v>
      </c>
      <c r="R56" s="20" t="s">
        <v>404</v>
      </c>
      <c r="S56" s="18" t="s">
        <v>404</v>
      </c>
      <c r="T56" s="20" t="s">
        <v>404</v>
      </c>
      <c r="U56" s="18" t="n">
        <v>537.06094416</v>
      </c>
      <c r="V56" s="20" t="n">
        <v>13.78141111</v>
      </c>
    </row>
    <row r="57" spans="1:22">
      <c r="A57" s="15" t="s">
        <v>454</v>
      </c>
      <c r="B57" s="17" t="n">
        <v>6513</v>
      </c>
      <c r="C57" s="18">
        <f>(0.0/B57*100)</f>
        <v/>
      </c>
      <c r="D57" s="19" t="n">
        <v>6513</v>
      </c>
      <c r="E57" s="18" t="n">
        <v>397.08505067</v>
      </c>
      <c r="F57" s="20" t="n">
        <v>5.51037516</v>
      </c>
      <c r="G57" s="18" t="n">
        <v>378.16709486</v>
      </c>
      <c r="H57" s="20" t="n">
        <v>6.61343318</v>
      </c>
      <c r="I57" s="18" t="n">
        <v>382.25383944</v>
      </c>
      <c r="J57" s="20" t="n">
        <v>6.5512428</v>
      </c>
      <c r="K57" s="18" t="n">
        <v>374.22258746</v>
      </c>
      <c r="L57" s="20" t="n">
        <v>12.21516772</v>
      </c>
      <c r="M57" s="18" t="s">
        <v>404</v>
      </c>
      <c r="N57" s="20" t="s">
        <v>404</v>
      </c>
      <c r="O57" s="18" t="s">
        <v>404</v>
      </c>
      <c r="P57" s="20" t="s">
        <v>404</v>
      </c>
      <c r="Q57" s="18" t="s">
        <v>404</v>
      </c>
      <c r="R57" s="20" t="s">
        <v>404</v>
      </c>
      <c r="S57" s="18" t="s">
        <v>404</v>
      </c>
      <c r="T57" s="20" t="s">
        <v>404</v>
      </c>
      <c r="U57" s="18" t="n">
        <v>379.76300562</v>
      </c>
      <c r="V57" s="20" t="n">
        <v>13.35344894</v>
      </c>
    </row>
    <row r="58" spans="1:22">
      <c r="A58" s="15" t="s">
        <v>455</v>
      </c>
      <c r="B58" s="17" t="n">
        <v>7267</v>
      </c>
      <c r="C58" s="18">
        <f>(0.0/B58*100)</f>
        <v/>
      </c>
      <c r="D58" s="19" t="n">
        <v>7267</v>
      </c>
      <c r="E58" s="18" t="n">
        <v>389.58576336</v>
      </c>
      <c r="F58" s="20" t="n">
        <v>6.01488243</v>
      </c>
      <c r="G58" s="18" t="n">
        <v>374.24309923</v>
      </c>
      <c r="H58" s="20" t="n">
        <v>5.75259215</v>
      </c>
      <c r="I58" s="18" t="n">
        <v>382.55305515</v>
      </c>
      <c r="J58" s="20" t="n">
        <v>6.11488404</v>
      </c>
      <c r="K58" s="18" t="n">
        <v>372.21504596</v>
      </c>
      <c r="L58" s="20" t="n">
        <v>8.571325659999999</v>
      </c>
      <c r="M58" s="18" t="s">
        <v>404</v>
      </c>
      <c r="N58" s="20" t="s">
        <v>404</v>
      </c>
      <c r="O58" s="18" t="s">
        <v>404</v>
      </c>
      <c r="P58" s="20" t="s">
        <v>404</v>
      </c>
      <c r="Q58" s="18" t="s">
        <v>404</v>
      </c>
      <c r="R58" s="20" t="s">
        <v>404</v>
      </c>
      <c r="S58" s="18" t="n">
        <v>369.47289958</v>
      </c>
      <c r="T58" s="20" t="n">
        <v>22.2088707</v>
      </c>
      <c r="U58" s="18" t="n">
        <v>374.15124088</v>
      </c>
      <c r="V58" s="20" t="n">
        <v>13.22276388</v>
      </c>
    </row>
    <row r="59" spans="1:22">
      <c r="A59" s="15" t="s">
        <v>456</v>
      </c>
      <c r="B59" s="17" t="n">
        <v>4826</v>
      </c>
      <c r="C59" s="18">
        <f>(0.0/B59*100)</f>
        <v/>
      </c>
      <c r="D59" s="19" t="n">
        <v>4826</v>
      </c>
      <c r="E59" s="18" t="n">
        <v>368.27282641</v>
      </c>
      <c r="F59" s="20" t="n">
        <v>2.49381855</v>
      </c>
      <c r="G59" s="18" t="n">
        <v>344.3309932</v>
      </c>
      <c r="H59" s="20" t="n">
        <v>3.69128872</v>
      </c>
      <c r="I59" s="18" t="n">
        <v>358.0569194</v>
      </c>
      <c r="J59" s="20" t="n">
        <v>3.27111912</v>
      </c>
      <c r="K59" s="18" t="n">
        <v>370.98962553</v>
      </c>
      <c r="L59" s="20" t="n">
        <v>5.51034053</v>
      </c>
      <c r="M59" s="18" t="s">
        <v>404</v>
      </c>
      <c r="N59" s="20" t="s">
        <v>404</v>
      </c>
      <c r="O59" s="18" t="s">
        <v>404</v>
      </c>
      <c r="P59" s="20" t="s">
        <v>404</v>
      </c>
      <c r="Q59" s="18" t="s">
        <v>404</v>
      </c>
      <c r="R59" s="20" t="s">
        <v>404</v>
      </c>
      <c r="S59" s="18" t="s">
        <v>404</v>
      </c>
      <c r="T59" s="20" t="s">
        <v>404</v>
      </c>
      <c r="U59" s="18" t="n">
        <v>324.5839</v>
      </c>
      <c r="V59" s="20" t="n">
        <v>15.1880692</v>
      </c>
    </row>
    <row r="60" spans="1:22">
      <c r="A60" s="15" t="s">
        <v>457</v>
      </c>
      <c r="B60" s="17" t="n">
        <v>4546</v>
      </c>
      <c r="C60" s="18">
        <f>(0.0/B60*100)</f>
        <v/>
      </c>
      <c r="D60" s="19" t="n">
        <v>4546</v>
      </c>
      <c r="E60" s="18" t="n">
        <v>404.90887956</v>
      </c>
      <c r="F60" s="20" t="n">
        <v>7.37025745</v>
      </c>
      <c r="G60" s="18" t="n">
        <v>403.88114703</v>
      </c>
      <c r="H60" s="20" t="n">
        <v>9.93009599</v>
      </c>
      <c r="I60" s="18" t="n">
        <v>389.77171698</v>
      </c>
      <c r="J60" s="20" t="n">
        <v>8.889426630000001</v>
      </c>
      <c r="K60" s="18" t="n">
        <v>355.28866489</v>
      </c>
      <c r="L60" s="20" t="n">
        <v>12.88034767</v>
      </c>
      <c r="M60" s="18" t="s">
        <v>404</v>
      </c>
      <c r="N60" s="20" t="s">
        <v>404</v>
      </c>
      <c r="O60" s="18" t="s">
        <v>404</v>
      </c>
      <c r="P60" s="20" t="s">
        <v>404</v>
      </c>
      <c r="Q60" s="18" t="s">
        <v>404</v>
      </c>
      <c r="R60" s="20" t="s">
        <v>404</v>
      </c>
      <c r="S60" s="18" t="s">
        <v>404</v>
      </c>
      <c r="T60" s="20" t="s">
        <v>404</v>
      </c>
      <c r="U60" s="18" t="n">
        <v>389.5949635</v>
      </c>
      <c r="V60" s="20" t="n">
        <v>34.76924224</v>
      </c>
    </row>
    <row r="61" spans="1:22">
      <c r="A61" s="15" t="s">
        <v>458</v>
      </c>
      <c r="B61" s="17" t="n">
        <v>6525</v>
      </c>
      <c r="C61" s="18">
        <f>(0.0/B61*100)</f>
        <v/>
      </c>
      <c r="D61" s="19" t="n">
        <v>6525</v>
      </c>
      <c r="E61" s="18" t="n">
        <v>473.25109825</v>
      </c>
      <c r="F61" s="20" t="n">
        <v>3.46239911</v>
      </c>
      <c r="G61" s="18" t="n">
        <v>487.37118926</v>
      </c>
      <c r="H61" s="20" t="n">
        <v>6.55176412</v>
      </c>
      <c r="I61" s="18" t="n">
        <v>483.13264442</v>
      </c>
      <c r="J61" s="20" t="n">
        <v>4.63050713</v>
      </c>
      <c r="K61" s="18" t="n">
        <v>488.96993474</v>
      </c>
      <c r="L61" s="20" t="n">
        <v>7.56914575</v>
      </c>
      <c r="M61" s="18" t="s">
        <v>404</v>
      </c>
      <c r="N61" s="20" t="s">
        <v>404</v>
      </c>
      <c r="O61" s="18" t="s">
        <v>404</v>
      </c>
      <c r="P61" s="20" t="s">
        <v>404</v>
      </c>
      <c r="Q61" s="18" t="s">
        <v>404</v>
      </c>
      <c r="R61" s="20" t="s">
        <v>404</v>
      </c>
      <c r="S61" s="18" t="s">
        <v>404</v>
      </c>
      <c r="T61" s="20" t="s">
        <v>404</v>
      </c>
      <c r="U61" s="18" t="n">
        <v>395.0477674</v>
      </c>
      <c r="V61" s="20" t="n">
        <v>21.06870132</v>
      </c>
    </row>
    <row r="62" spans="1:22">
      <c r="A62" s="15" t="s">
        <v>459</v>
      </c>
      <c r="B62" s="17" t="n">
        <v>4476</v>
      </c>
      <c r="C62" s="18">
        <f>(0.0/B62*100)</f>
        <v/>
      </c>
      <c r="D62" s="19" t="n">
        <v>4476</v>
      </c>
      <c r="E62" s="18" t="n">
        <v>553.55784413</v>
      </c>
      <c r="F62" s="20" t="n">
        <v>1.55685706</v>
      </c>
      <c r="G62" s="18" t="n">
        <v>542.7264489200001</v>
      </c>
      <c r="H62" s="20" t="n">
        <v>1.69289984</v>
      </c>
      <c r="I62" s="18" t="n">
        <v>528.95498439</v>
      </c>
      <c r="J62" s="20" t="n">
        <v>2.29232256</v>
      </c>
      <c r="K62" s="18" t="n">
        <v>577.87133333</v>
      </c>
      <c r="L62" s="20" t="n">
        <v>6.92918109</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370.96668</v>
      </c>
      <c r="F63" s="20" t="n">
        <v>1.83121792</v>
      </c>
      <c r="G63" s="18" t="n">
        <v>367.12920141</v>
      </c>
      <c r="H63" s="20" t="n">
        <v>5.04529089</v>
      </c>
      <c r="I63" s="18" t="n">
        <v>366.92523105</v>
      </c>
      <c r="J63" s="20" t="n">
        <v>4.40036581</v>
      </c>
      <c r="K63" s="18" t="n">
        <v>369.48913028</v>
      </c>
      <c r="L63" s="20" t="n">
        <v>5.20889739</v>
      </c>
      <c r="M63" s="18" t="s">
        <v>404</v>
      </c>
      <c r="N63" s="20" t="s">
        <v>404</v>
      </c>
      <c r="O63" s="18" t="s">
        <v>404</v>
      </c>
      <c r="P63" s="20" t="s">
        <v>404</v>
      </c>
      <c r="Q63" s="18" t="s">
        <v>404</v>
      </c>
      <c r="R63" s="20" t="s">
        <v>404</v>
      </c>
      <c r="S63" s="18" t="s">
        <v>404</v>
      </c>
      <c r="T63" s="20" t="s">
        <v>404</v>
      </c>
      <c r="U63" s="18" t="n">
        <v>392.89213366</v>
      </c>
      <c r="V63" s="20" t="n">
        <v>8.5958366</v>
      </c>
    </row>
    <row r="64" spans="1:22">
      <c r="A64" s="15" t="s">
        <v>461</v>
      </c>
      <c r="B64" s="17" t="n">
        <v>3634</v>
      </c>
      <c r="C64" s="18">
        <f>(27.0/B64*100)</f>
        <v/>
      </c>
      <c r="D64" s="19" t="n">
        <v>3607</v>
      </c>
      <c r="E64" s="18" t="n">
        <v>469.91593387</v>
      </c>
      <c r="F64" s="20" t="n">
        <v>2.6562736</v>
      </c>
      <c r="G64" s="18" t="n">
        <v>484.89274295</v>
      </c>
      <c r="H64" s="20" t="n">
        <v>4.2915994</v>
      </c>
      <c r="I64" s="18" t="n">
        <v>487.98231002</v>
      </c>
      <c r="J64" s="20" t="n">
        <v>2.61130338</v>
      </c>
      <c r="K64" s="18" t="n">
        <v>476.35299497</v>
      </c>
      <c r="L64" s="20" t="n">
        <v>5.43287231</v>
      </c>
      <c r="M64" s="18" t="s">
        <v>404</v>
      </c>
      <c r="N64" s="20" t="s">
        <v>404</v>
      </c>
      <c r="O64" s="18" t="s">
        <v>404</v>
      </c>
      <c r="P64" s="20" t="s">
        <v>404</v>
      </c>
      <c r="Q64" s="18" t="s">
        <v>404</v>
      </c>
      <c r="R64" s="20" t="s">
        <v>404</v>
      </c>
      <c r="S64" s="18" t="s">
        <v>404</v>
      </c>
      <c r="T64" s="20" t="s">
        <v>404</v>
      </c>
      <c r="U64" s="18" t="n">
        <v>428.37533465</v>
      </c>
      <c r="V64" s="20" t="n">
        <v>10.68474046</v>
      </c>
    </row>
    <row r="65" spans="1:22">
      <c r="A65" s="15" t="s">
        <v>462</v>
      </c>
      <c r="B65" s="17" t="n">
        <v>5325</v>
      </c>
      <c r="C65" s="18">
        <f>(0.0/B65*100)</f>
        <v/>
      </c>
      <c r="D65" s="19" t="n">
        <v>5325</v>
      </c>
      <c r="E65" s="18" t="n">
        <v>419.60454007</v>
      </c>
      <c r="F65" s="20" t="n">
        <v>3.23965737</v>
      </c>
      <c r="G65" s="18" t="n">
        <v>424.55958342</v>
      </c>
      <c r="H65" s="20" t="n">
        <v>8.732537929999999</v>
      </c>
      <c r="I65" s="18" t="n">
        <v>410.36902254</v>
      </c>
      <c r="J65" s="20" t="n">
        <v>8.575709659999999</v>
      </c>
      <c r="K65" s="18" t="n">
        <v>456.64548755</v>
      </c>
      <c r="L65" s="20" t="n">
        <v>9.135495880000001</v>
      </c>
      <c r="M65" s="18" t="s">
        <v>404</v>
      </c>
      <c r="N65" s="20" t="s">
        <v>404</v>
      </c>
      <c r="O65" s="18" t="s">
        <v>404</v>
      </c>
      <c r="P65" s="20" t="s">
        <v>404</v>
      </c>
      <c r="Q65" s="18" t="s">
        <v>404</v>
      </c>
      <c r="R65" s="20" t="s">
        <v>404</v>
      </c>
      <c r="S65" s="18" t="s">
        <v>404</v>
      </c>
      <c r="T65" s="20" t="s">
        <v>404</v>
      </c>
      <c r="U65" s="18" t="n">
        <v>354.01004425</v>
      </c>
      <c r="V65" s="20" t="n">
        <v>9.9815065</v>
      </c>
    </row>
    <row r="66" spans="1:22">
      <c r="A66" s="15" t="s">
        <v>463</v>
      </c>
      <c r="B66" s="17" t="n">
        <v>5665</v>
      </c>
      <c r="C66" s="18">
        <f>(0.0/B66*100)</f>
        <v/>
      </c>
      <c r="D66" s="19" t="n">
        <v>5665</v>
      </c>
      <c r="E66" s="18" t="n">
        <v>422.90041228</v>
      </c>
      <c r="F66" s="20" t="n">
        <v>1.64428053</v>
      </c>
      <c r="G66" s="18" t="n">
        <v>397.39419011</v>
      </c>
      <c r="H66" s="20" t="n">
        <v>2.82038317</v>
      </c>
      <c r="I66" s="18" t="n">
        <v>411.11121043</v>
      </c>
      <c r="J66" s="20" t="n">
        <v>19.03389022</v>
      </c>
      <c r="K66" s="18" t="n">
        <v>413.23469209</v>
      </c>
      <c r="L66" s="20" t="n">
        <v>26.00282293</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404.49792353</v>
      </c>
      <c r="F67" s="20" t="n">
        <v>6.91931294</v>
      </c>
      <c r="G67" s="18" t="n">
        <v>387.26408546</v>
      </c>
      <c r="H67" s="20" t="n">
        <v>4.64285342</v>
      </c>
      <c r="I67" s="18" t="n">
        <v>388.59589816</v>
      </c>
      <c r="J67" s="20" t="n">
        <v>7.38034101</v>
      </c>
      <c r="K67" s="18" t="n">
        <v>357.17955303</v>
      </c>
      <c r="L67" s="20" t="n">
        <v>6.11016133</v>
      </c>
      <c r="M67" s="18" t="s">
        <v>404</v>
      </c>
      <c r="N67" s="20" t="s">
        <v>404</v>
      </c>
      <c r="O67" s="18" t="s">
        <v>404</v>
      </c>
      <c r="P67" s="20" t="s">
        <v>404</v>
      </c>
      <c r="Q67" s="18" t="s">
        <v>404</v>
      </c>
      <c r="R67" s="20" t="s">
        <v>404</v>
      </c>
      <c r="S67" s="18" t="s">
        <v>404</v>
      </c>
      <c r="T67" s="20" t="s">
        <v>404</v>
      </c>
      <c r="U67" s="18" t="n">
        <v>450.13875762</v>
      </c>
      <c r="V67" s="20" t="n">
        <v>36.99928735</v>
      </c>
    </row>
    <row r="68" spans="1:22">
      <c r="A68" s="15" t="s">
        <v>465</v>
      </c>
      <c r="B68" s="17" t="n">
        <v>12083</v>
      </c>
      <c r="C68" s="18">
        <f>(0.0/B68*100)</f>
        <v/>
      </c>
      <c r="D68" s="19" t="n">
        <v>12083</v>
      </c>
      <c r="E68" s="18" t="n">
        <v>398.27609291</v>
      </c>
      <c r="F68" s="20" t="n">
        <v>1.24387398</v>
      </c>
      <c r="G68" s="18" t="n">
        <v>413.50827776</v>
      </c>
      <c r="H68" s="20" t="n">
        <v>2.60536887</v>
      </c>
      <c r="I68" s="18" t="n">
        <v>391.89225501</v>
      </c>
      <c r="J68" s="20" t="n">
        <v>4.39237173</v>
      </c>
      <c r="K68" s="18" t="n">
        <v>398.24580403</v>
      </c>
      <c r="L68" s="20" t="n">
        <v>5.17804734</v>
      </c>
      <c r="M68" s="18" t="s">
        <v>404</v>
      </c>
      <c r="N68" s="20" t="s">
        <v>404</v>
      </c>
      <c r="O68" s="18" t="s">
        <v>404</v>
      </c>
      <c r="P68" s="20" t="s">
        <v>404</v>
      </c>
      <c r="Q68" s="18" t="s">
        <v>404</v>
      </c>
      <c r="R68" s="20" t="s">
        <v>404</v>
      </c>
      <c r="S68" s="18" t="s">
        <v>404</v>
      </c>
      <c r="T68" s="20" t="s">
        <v>404</v>
      </c>
      <c r="U68" s="18" t="n">
        <v>424.6668281</v>
      </c>
      <c r="V68" s="20" t="n">
        <v>13.15215532</v>
      </c>
    </row>
    <row r="69" spans="1:22">
      <c r="A69" s="15" t="s">
        <v>466</v>
      </c>
      <c r="B69" s="17" t="n">
        <v>4876</v>
      </c>
      <c r="C69" s="18">
        <f>(0.0/B69*100)</f>
        <v/>
      </c>
      <c r="D69" s="19" t="n">
        <v>4876</v>
      </c>
      <c r="E69" s="18" t="n">
        <v>441.51538688</v>
      </c>
      <c r="F69" s="20" t="n">
        <v>5.88345932</v>
      </c>
      <c r="G69" s="18" t="n">
        <v>443.752839</v>
      </c>
      <c r="H69" s="20" t="n">
        <v>7.96048218</v>
      </c>
      <c r="I69" s="18" t="n">
        <v>445.13221316</v>
      </c>
      <c r="J69" s="20" t="n">
        <v>9.38221912</v>
      </c>
      <c r="K69" s="18" t="n">
        <v>464.49613167</v>
      </c>
      <c r="L69" s="20" t="n">
        <v>19.71002958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497.10435925</v>
      </c>
      <c r="F70" s="20" t="n">
        <v>4.6685676</v>
      </c>
      <c r="G70" s="18" t="n">
        <v>495.80183439</v>
      </c>
      <c r="H70" s="20" t="n">
        <v>4.9288038</v>
      </c>
      <c r="I70" s="18" t="n">
        <v>483.69740866</v>
      </c>
      <c r="J70" s="20" t="n">
        <v>7.45806417</v>
      </c>
      <c r="K70" s="18" t="n">
        <v>504.5800985</v>
      </c>
      <c r="L70" s="20" t="n">
        <v>15.12423121</v>
      </c>
      <c r="M70" s="18" t="s">
        <v>404</v>
      </c>
      <c r="N70" s="20" t="s">
        <v>404</v>
      </c>
      <c r="O70" s="18" t="s">
        <v>404</v>
      </c>
      <c r="P70" s="20" t="s">
        <v>404</v>
      </c>
      <c r="Q70" s="18" t="s">
        <v>404</v>
      </c>
      <c r="R70" s="20" t="s">
        <v>404</v>
      </c>
      <c r="S70" s="18" t="s">
        <v>404</v>
      </c>
      <c r="T70" s="20" t="s">
        <v>404</v>
      </c>
      <c r="U70" s="18" t="n">
        <v>486.13236545</v>
      </c>
      <c r="V70" s="20" t="n">
        <v>7.73158628</v>
      </c>
    </row>
    <row r="71" spans="1:22">
      <c r="A71" s="15" t="s">
        <v>468</v>
      </c>
      <c r="B71" s="17" t="n">
        <v>6115</v>
      </c>
      <c r="C71" s="18">
        <f>(0.0/B71*100)</f>
        <v/>
      </c>
      <c r="D71" s="19" t="n">
        <v>6115</v>
      </c>
      <c r="E71" s="18" t="n">
        <v>566.21944028</v>
      </c>
      <c r="F71" s="20" t="n">
        <v>2.25224334</v>
      </c>
      <c r="G71" s="18" t="n">
        <v>567.91482273</v>
      </c>
      <c r="H71" s="20" t="n">
        <v>1.9703824</v>
      </c>
      <c r="I71" s="18" t="n">
        <v>542.62180302</v>
      </c>
      <c r="J71" s="20" t="n">
        <v>3.4868262</v>
      </c>
      <c r="K71" s="18" t="s">
        <v>404</v>
      </c>
      <c r="L71" s="20" t="s">
        <v>404</v>
      </c>
      <c r="M71" s="18" t="s">
        <v>404</v>
      </c>
      <c r="N71" s="20" t="s">
        <v>404</v>
      </c>
      <c r="O71" s="18" t="s">
        <v>404</v>
      </c>
      <c r="P71" s="20" t="s">
        <v>404</v>
      </c>
      <c r="Q71" s="18" t="s">
        <v>404</v>
      </c>
      <c r="R71" s="20" t="s">
        <v>404</v>
      </c>
      <c r="S71" s="18" t="s">
        <v>404</v>
      </c>
      <c r="T71" s="20" t="s">
        <v>404</v>
      </c>
      <c r="U71" s="18" t="n">
        <v>583.63618489</v>
      </c>
      <c r="V71" s="20" t="n">
        <v>10.73765831</v>
      </c>
    </row>
    <row r="72" spans="1:22">
      <c r="A72" s="15" t="s">
        <v>469</v>
      </c>
      <c r="B72" s="17" t="n">
        <v>7708</v>
      </c>
      <c r="C72" s="18">
        <f>(0.0/B72*100)</f>
        <v/>
      </c>
      <c r="D72" s="19" t="n">
        <v>7708</v>
      </c>
      <c r="E72" s="18" t="n">
        <v>539.74039792</v>
      </c>
      <c r="F72" s="20" t="n">
        <v>6.45420731</v>
      </c>
      <c r="G72" s="18" t="n">
        <v>533.6278092699999</v>
      </c>
      <c r="H72" s="20" t="n">
        <v>7.230722</v>
      </c>
      <c r="I72" s="18" t="n">
        <v>556.90038865</v>
      </c>
      <c r="J72" s="20" t="n">
        <v>7.8474447</v>
      </c>
      <c r="K72" s="18" t="n">
        <v>530.24136965</v>
      </c>
      <c r="L72" s="20" t="n">
        <v>23.45148799</v>
      </c>
      <c r="M72" s="18" t="s">
        <v>404</v>
      </c>
      <c r="N72" s="20" t="s">
        <v>404</v>
      </c>
      <c r="O72" s="18" t="s">
        <v>404</v>
      </c>
      <c r="P72" s="20" t="s">
        <v>404</v>
      </c>
      <c r="Q72" s="18" t="s">
        <v>404</v>
      </c>
      <c r="R72" s="20" t="s">
        <v>404</v>
      </c>
      <c r="S72" s="18" t="s">
        <v>404</v>
      </c>
      <c r="T72" s="20" t="s">
        <v>404</v>
      </c>
      <c r="U72" s="18" t="n">
        <v>551.04427071</v>
      </c>
      <c r="V72" s="20" t="n">
        <v>37.91298357</v>
      </c>
    </row>
    <row r="73" spans="1:22">
      <c r="A73" s="15" t="s">
        <v>470</v>
      </c>
      <c r="B73" s="17" t="n">
        <v>8249</v>
      </c>
      <c r="C73" s="18">
        <f>(0.0/B73*100)</f>
        <v/>
      </c>
      <c r="D73" s="19" t="n">
        <v>8249</v>
      </c>
      <c r="E73" s="18" t="n">
        <v>414.03198217</v>
      </c>
      <c r="F73" s="20" t="n">
        <v>6.09114055</v>
      </c>
      <c r="G73" s="18" t="n">
        <v>421.19557734</v>
      </c>
      <c r="H73" s="20" t="n">
        <v>8.60414316</v>
      </c>
      <c r="I73" s="18" t="n">
        <v>416.12575301</v>
      </c>
      <c r="J73" s="20" t="n">
        <v>7.40692125</v>
      </c>
      <c r="K73" s="18" t="n">
        <v>412.73241355</v>
      </c>
      <c r="L73" s="20" t="n">
        <v>8.08506742</v>
      </c>
      <c r="M73" s="18" t="s">
        <v>404</v>
      </c>
      <c r="N73" s="20" t="s">
        <v>404</v>
      </c>
      <c r="O73" s="18" t="s">
        <v>404</v>
      </c>
      <c r="P73" s="20" t="s">
        <v>404</v>
      </c>
      <c r="Q73" s="18" t="s">
        <v>404</v>
      </c>
      <c r="R73" s="20" t="s">
        <v>404</v>
      </c>
      <c r="S73" s="18" t="s">
        <v>404</v>
      </c>
      <c r="T73" s="20" t="s">
        <v>404</v>
      </c>
      <c r="U73" s="18" t="n">
        <v>412.90963952</v>
      </c>
      <c r="V73" s="20" t="n">
        <v>12.46630411</v>
      </c>
    </row>
    <row r="74" spans="1:22">
      <c r="A74" s="15" t="s">
        <v>471</v>
      </c>
      <c r="B74" s="17" t="n">
        <v>4692</v>
      </c>
      <c r="C74" s="18">
        <f>(484.0/B74*100)</f>
        <v/>
      </c>
      <c r="D74" s="19" t="n">
        <v>4208</v>
      </c>
      <c r="E74" s="18" t="n">
        <v>396.06959401</v>
      </c>
      <c r="F74" s="20" t="n">
        <v>5.41874197</v>
      </c>
      <c r="G74" s="18" t="n">
        <v>417.74778481</v>
      </c>
      <c r="H74" s="20" t="n">
        <v>2.51247034</v>
      </c>
      <c r="I74" s="18" t="n">
        <v>425.54300396</v>
      </c>
      <c r="J74" s="20" t="n">
        <v>2.03127897</v>
      </c>
      <c r="K74" s="18" t="n">
        <v>401.86811132</v>
      </c>
      <c r="L74" s="20" t="n">
        <v>3.32147432</v>
      </c>
      <c r="M74" s="18" t="s">
        <v>404</v>
      </c>
      <c r="N74" s="20" t="s">
        <v>404</v>
      </c>
      <c r="O74" s="18" t="s">
        <v>404</v>
      </c>
      <c r="P74" s="20" t="s">
        <v>404</v>
      </c>
      <c r="Q74" s="18" t="s">
        <v>404</v>
      </c>
      <c r="R74" s="20" t="s">
        <v>404</v>
      </c>
      <c r="S74" s="18" t="s">
        <v>404</v>
      </c>
      <c r="T74" s="20" t="s">
        <v>404</v>
      </c>
      <c r="U74" s="18" t="n">
        <v>353.84668001</v>
      </c>
      <c r="V74" s="20" t="n">
        <v>10.94583803</v>
      </c>
    </row>
    <row r="75" spans="1:22">
      <c r="A75" s="15" t="s">
        <v>472</v>
      </c>
      <c r="B75" s="17" t="n">
        <v>5375</v>
      </c>
      <c r="C75" s="18">
        <f>(483.0/B75*100)</f>
        <v/>
      </c>
      <c r="D75" s="19" t="n">
        <v>4892</v>
      </c>
      <c r="E75" s="18" t="n">
        <v>364.71510232</v>
      </c>
      <c r="F75" s="20" t="n">
        <v>17.6507512</v>
      </c>
      <c r="G75" s="18" t="n">
        <v>365.10768373</v>
      </c>
      <c r="H75" s="20" t="n">
        <v>10.0815591</v>
      </c>
      <c r="I75" s="18" t="n">
        <v>366.59575219</v>
      </c>
      <c r="J75" s="20" t="n">
        <v>6.65103481</v>
      </c>
      <c r="K75" s="18" t="n">
        <v>370.82984308</v>
      </c>
      <c r="L75" s="20" t="n">
        <v>7.55014247</v>
      </c>
      <c r="M75" s="18" t="s">
        <v>404</v>
      </c>
      <c r="N75" s="20" t="s">
        <v>404</v>
      </c>
      <c r="O75" s="18" t="s">
        <v>404</v>
      </c>
      <c r="P75" s="20" t="s">
        <v>404</v>
      </c>
      <c r="Q75" s="18" t="s">
        <v>404</v>
      </c>
      <c r="R75" s="20" t="s">
        <v>404</v>
      </c>
      <c r="S75" s="18" t="s">
        <v>404</v>
      </c>
      <c r="T75" s="20" t="s">
        <v>404</v>
      </c>
      <c r="U75" s="18" t="n">
        <v>358.7450979</v>
      </c>
      <c r="V75" s="20" t="n">
        <v>21.24361167</v>
      </c>
    </row>
    <row r="76" spans="1:22">
      <c r="A76" s="15" t="s">
        <v>473</v>
      </c>
      <c r="B76" s="17" t="n">
        <v>14167</v>
      </c>
      <c r="C76" s="18">
        <f>(1400.0/B76*100)</f>
        <v/>
      </c>
      <c r="D76" s="19" t="n">
        <v>12767</v>
      </c>
      <c r="E76" s="18" t="n">
        <v>466.30998894</v>
      </c>
      <c r="F76" s="20" t="n">
        <v>5.06915187</v>
      </c>
      <c r="G76" s="18" t="n">
        <v>418.24440264</v>
      </c>
      <c r="H76" s="20" t="n">
        <v>6.85404461</v>
      </c>
      <c r="I76" s="18" t="n">
        <v>401.36544594</v>
      </c>
      <c r="J76" s="20" t="n">
        <v>5.32776626</v>
      </c>
      <c r="K76" s="18" t="n">
        <v>384.62050415</v>
      </c>
      <c r="L76" s="20" t="n">
        <v>5.84017531</v>
      </c>
      <c r="M76" s="18" t="s">
        <v>404</v>
      </c>
      <c r="N76" s="20" t="s">
        <v>404</v>
      </c>
      <c r="O76" s="18" t="s">
        <v>404</v>
      </c>
      <c r="P76" s="20" t="s">
        <v>404</v>
      </c>
      <c r="Q76" s="18" t="s">
        <v>404</v>
      </c>
      <c r="R76" s="20" t="s">
        <v>404</v>
      </c>
      <c r="S76" s="18" t="s">
        <v>404</v>
      </c>
      <c r="T76" s="20" t="s">
        <v>404</v>
      </c>
      <c r="U76" s="18" t="n">
        <v>426.90428414</v>
      </c>
      <c r="V76" s="20" t="n">
        <v>7.70767441</v>
      </c>
    </row>
    <row r="77" spans="1:22">
      <c r="A77" s="15" t="s">
        <v>474</v>
      </c>
      <c r="B77" s="17" t="n">
        <v>6062</v>
      </c>
      <c r="C77" s="18">
        <f>(0.0/B77*100)</f>
        <v/>
      </c>
      <c r="D77" s="19" t="n">
        <v>6062</v>
      </c>
      <c r="E77" s="18" t="n">
        <v>437.98680496</v>
      </c>
      <c r="F77" s="20" t="n">
        <v>5.60550829</v>
      </c>
      <c r="G77" s="18" t="n">
        <v>415.16566386</v>
      </c>
      <c r="H77" s="20" t="n">
        <v>8.048586240000001</v>
      </c>
      <c r="I77" s="18" t="n">
        <v>413.13530315</v>
      </c>
      <c r="J77" s="20" t="n">
        <v>4.95986832</v>
      </c>
      <c r="K77" s="18" t="n">
        <v>399.3370949</v>
      </c>
      <c r="L77" s="20" t="n">
        <v>6.42097336</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493.81463245</v>
      </c>
      <c r="F78" s="20" t="n">
        <v>5.29177913</v>
      </c>
      <c r="G78" s="18" t="n">
        <v>496.17567885</v>
      </c>
      <c r="H78" s="20" t="n">
        <v>12.76372038</v>
      </c>
      <c r="I78" s="18" t="n">
        <v>494.31690714</v>
      </c>
      <c r="J78" s="20" t="n">
        <v>10.84826077</v>
      </c>
      <c r="K78" s="18" t="n">
        <v>491.93811871</v>
      </c>
      <c r="L78" s="20" t="n">
        <v>10.53704411</v>
      </c>
      <c r="M78" s="18" t="s">
        <v>404</v>
      </c>
      <c r="N78" s="20" t="s">
        <v>404</v>
      </c>
      <c r="O78" s="18" t="s">
        <v>404</v>
      </c>
      <c r="P78" s="20" t="s">
        <v>404</v>
      </c>
      <c r="Q78" s="18" t="s">
        <v>404</v>
      </c>
      <c r="R78" s="20" t="s">
        <v>404</v>
      </c>
      <c r="S78" s="18" t="s">
        <v>404</v>
      </c>
      <c r="T78" s="20" t="s">
        <v>404</v>
      </c>
      <c r="U78" s="18" t="n">
        <v>530.80318183</v>
      </c>
      <c r="V78" s="20" t="n">
        <v>7.86985843</v>
      </c>
    </row>
    <row customHeight="1" ht="25" r="79" spans="1:22">
      <c r="A79" s="15" t="s">
        <v>476</v>
      </c>
      <c r="B79" s="17" t="n">
        <v>1657</v>
      </c>
      <c r="C79" s="18">
        <f>(21.0/B79*100)</f>
        <v/>
      </c>
      <c r="D79" s="19" t="n">
        <v>1636</v>
      </c>
      <c r="E79" s="18" t="n">
        <v>480.86439957</v>
      </c>
      <c r="F79" s="20" t="n">
        <v>11.73991733</v>
      </c>
      <c r="G79" s="18" t="n">
        <v>445.10365576</v>
      </c>
      <c r="H79" s="20" t="n">
        <v>13.84715239</v>
      </c>
      <c r="I79" s="18" t="n">
        <v>436.46621427</v>
      </c>
      <c r="J79" s="20" t="n">
        <v>16.03633417</v>
      </c>
      <c r="K79" s="18" t="n">
        <v>371.19707715</v>
      </c>
      <c r="L79" s="20" t="n">
        <v>15.35675704</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460.37066177</v>
      </c>
      <c r="F80" s="20" t="n">
        <v>5.36228707</v>
      </c>
      <c r="G80" s="18" t="n">
        <v>449.20497398</v>
      </c>
      <c r="H80" s="20" t="n">
        <v>11.25488734</v>
      </c>
      <c r="I80" s="18" t="n">
        <v>465.34471666</v>
      </c>
      <c r="J80" s="20" t="n">
        <v>8.731350340000001</v>
      </c>
      <c r="K80" s="18" t="n">
        <v>471.99931182</v>
      </c>
      <c r="L80" s="20" t="n">
        <v>43.1643419</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446.88463585</v>
      </c>
      <c r="F81" s="20" t="n">
        <v>7.01519871</v>
      </c>
      <c r="G81" s="18" t="n">
        <v>449.80248125</v>
      </c>
      <c r="H81" s="20" t="n">
        <v>4.71255376</v>
      </c>
      <c r="I81" s="18" t="n">
        <v>436.83039491</v>
      </c>
      <c r="J81" s="20" t="n">
        <v>5.83508819</v>
      </c>
      <c r="K81" s="18" t="n">
        <v>416.90877173</v>
      </c>
      <c r="L81" s="20" t="n">
        <v>9.20347241</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630</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506.19079475</v>
      </c>
      <c r="F7" s="20" t="n">
        <v>2.72209766</v>
      </c>
      <c r="G7" s="18" t="n">
        <v>485.57284251</v>
      </c>
      <c r="H7" s="20" t="n">
        <v>3.31944653</v>
      </c>
      <c r="I7" s="18" t="n">
        <v>469.97531996</v>
      </c>
      <c r="J7" s="20" t="n">
        <v>5.41711238</v>
      </c>
      <c r="K7" s="18" t="n">
        <v>508.11725434</v>
      </c>
      <c r="L7" s="20" t="n">
        <v>26.8175811</v>
      </c>
      <c r="M7" s="18" t="s">
        <v>404</v>
      </c>
      <c r="N7" s="20" t="s">
        <v>404</v>
      </c>
      <c r="O7" s="18" t="s">
        <v>404</v>
      </c>
      <c r="P7" s="20" t="s">
        <v>404</v>
      </c>
      <c r="Q7" s="18" t="s">
        <v>404</v>
      </c>
      <c r="R7" s="20" t="s">
        <v>404</v>
      </c>
      <c r="S7" s="18" t="s">
        <v>404</v>
      </c>
      <c r="T7" s="20" t="s">
        <v>404</v>
      </c>
      <c r="U7" s="18" t="n">
        <v>478.56687142</v>
      </c>
      <c r="V7" s="20" t="n">
        <v>9.44466841</v>
      </c>
    </row>
    <row r="8" spans="1:22">
      <c r="A8" s="15" t="s">
        <v>405</v>
      </c>
      <c r="B8" s="17" t="n">
        <v>7007</v>
      </c>
      <c r="C8" s="18">
        <f>(0.0/B8*100)</f>
        <v/>
      </c>
      <c r="D8" s="19" t="n">
        <v>7007</v>
      </c>
      <c r="E8" s="18" t="n">
        <v>498.31504599</v>
      </c>
      <c r="F8" s="20" t="n">
        <v>5.69011059</v>
      </c>
      <c r="G8" s="18" t="n">
        <v>503.45329462</v>
      </c>
      <c r="H8" s="20" t="n">
        <v>10.83543101</v>
      </c>
      <c r="I8" s="18" t="n">
        <v>489.8244265</v>
      </c>
      <c r="J8" s="20" t="n">
        <v>10.25742283</v>
      </c>
      <c r="K8" s="18" t="n">
        <v>477.7383831</v>
      </c>
      <c r="L8" s="20" t="n">
        <v>16.23822857</v>
      </c>
      <c r="M8" s="18" t="s">
        <v>404</v>
      </c>
      <c r="N8" s="20" t="s">
        <v>404</v>
      </c>
      <c r="O8" s="18" t="s">
        <v>404</v>
      </c>
      <c r="P8" s="20" t="s">
        <v>404</v>
      </c>
      <c r="Q8" s="18" t="s">
        <v>404</v>
      </c>
      <c r="R8" s="20" t="s">
        <v>404</v>
      </c>
      <c r="S8" s="18" t="s">
        <v>404</v>
      </c>
      <c r="T8" s="20" t="s">
        <v>404</v>
      </c>
      <c r="U8" s="18" t="n">
        <v>506.12277041</v>
      </c>
      <c r="V8" s="20" t="n">
        <v>11.73279716</v>
      </c>
    </row>
    <row r="9" spans="1:22">
      <c r="A9" s="15" t="s">
        <v>406</v>
      </c>
      <c r="B9" s="17" t="n">
        <v>9651</v>
      </c>
      <c r="C9" s="18">
        <f>(200.0/B9*100)</f>
        <v/>
      </c>
      <c r="D9" s="19" t="n">
        <v>9451</v>
      </c>
      <c r="E9" s="18" t="n">
        <v>504.79102861</v>
      </c>
      <c r="F9" s="20" t="n">
        <v>6.50582511</v>
      </c>
      <c r="G9" s="18" t="n">
        <v>518.55295655</v>
      </c>
      <c r="H9" s="20" t="n">
        <v>4.96385326</v>
      </c>
      <c r="I9" s="18" t="n">
        <v>489.76867626</v>
      </c>
      <c r="J9" s="20" t="n">
        <v>8.968069420000001</v>
      </c>
      <c r="K9" s="18" t="n">
        <v>477.27744098</v>
      </c>
      <c r="L9" s="20" t="n">
        <v>67.42556807</v>
      </c>
      <c r="M9" s="18" t="s">
        <v>404</v>
      </c>
      <c r="N9" s="20" t="s">
        <v>404</v>
      </c>
      <c r="O9" s="18" t="s">
        <v>404</v>
      </c>
      <c r="P9" s="20" t="s">
        <v>404</v>
      </c>
      <c r="Q9" s="18" t="s">
        <v>404</v>
      </c>
      <c r="R9" s="20" t="s">
        <v>404</v>
      </c>
      <c r="S9" s="18" t="s">
        <v>404</v>
      </c>
      <c r="T9" s="20" t="s">
        <v>404</v>
      </c>
      <c r="U9" s="18" t="n">
        <v>499.46045596</v>
      </c>
      <c r="V9" s="20" t="n">
        <v>14.95257664</v>
      </c>
    </row>
    <row r="10" spans="1:22">
      <c r="A10" s="15" t="s">
        <v>407</v>
      </c>
      <c r="B10" s="17" t="n">
        <v>20058</v>
      </c>
      <c r="C10" s="18">
        <f>(2951.0/B10*100)</f>
        <v/>
      </c>
      <c r="D10" s="19" t="n">
        <v>17107</v>
      </c>
      <c r="E10" s="18" t="n">
        <v>520.4739997200001</v>
      </c>
      <c r="F10" s="20" t="n">
        <v>3.661506</v>
      </c>
      <c r="G10" s="18" t="n">
        <v>509.55568747</v>
      </c>
      <c r="H10" s="20" t="n">
        <v>3.54213265</v>
      </c>
      <c r="I10" s="18" t="n">
        <v>516.52430695</v>
      </c>
      <c r="J10" s="20" t="n">
        <v>6.51633969</v>
      </c>
      <c r="K10" s="18" t="n">
        <v>500.96896378</v>
      </c>
      <c r="L10" s="20" t="n">
        <v>20.94934534</v>
      </c>
      <c r="M10" s="18" t="s">
        <v>404</v>
      </c>
      <c r="N10" s="20" t="s">
        <v>404</v>
      </c>
      <c r="O10" s="18" t="s">
        <v>404</v>
      </c>
      <c r="P10" s="20" t="s">
        <v>404</v>
      </c>
      <c r="Q10" s="18" t="s">
        <v>404</v>
      </c>
      <c r="R10" s="20" t="s">
        <v>404</v>
      </c>
      <c r="S10" s="18" t="s">
        <v>404</v>
      </c>
      <c r="T10" s="20" t="s">
        <v>404</v>
      </c>
      <c r="U10" s="18" t="n">
        <v>548.69317243</v>
      </c>
      <c r="V10" s="20" t="n">
        <v>20.64947953</v>
      </c>
    </row>
    <row r="11" spans="1:22">
      <c r="A11" s="15" t="s">
        <v>408</v>
      </c>
      <c r="B11" s="17" t="n">
        <v>7053</v>
      </c>
      <c r="C11" s="18">
        <f>(137.0/B11*100)</f>
        <v/>
      </c>
      <c r="D11" s="19" t="n">
        <v>6916</v>
      </c>
      <c r="E11" s="18" t="n">
        <v>440.42929697</v>
      </c>
      <c r="F11" s="20" t="n">
        <v>4.84758619</v>
      </c>
      <c r="G11" s="18" t="n">
        <v>414.55523796</v>
      </c>
      <c r="H11" s="20" t="n">
        <v>5.81465764</v>
      </c>
      <c r="I11" s="18" t="n">
        <v>393.12956446</v>
      </c>
      <c r="J11" s="20" t="n">
        <v>12.09842464</v>
      </c>
      <c r="K11" s="18" t="n">
        <v>386.83226584</v>
      </c>
      <c r="L11" s="20" t="n">
        <v>13.71402976</v>
      </c>
      <c r="M11" s="18" t="s">
        <v>404</v>
      </c>
      <c r="N11" s="20" t="s">
        <v>404</v>
      </c>
      <c r="O11" s="18" t="s">
        <v>404</v>
      </c>
      <c r="P11" s="20" t="s">
        <v>404</v>
      </c>
      <c r="Q11" s="18" t="s">
        <v>404</v>
      </c>
      <c r="R11" s="20" t="s">
        <v>404</v>
      </c>
      <c r="S11" s="18" t="s">
        <v>404</v>
      </c>
      <c r="T11" s="20" t="s">
        <v>404</v>
      </c>
      <c r="U11" s="18" t="n">
        <v>385.17905702</v>
      </c>
      <c r="V11" s="20" t="n">
        <v>9.378862030000001</v>
      </c>
    </row>
    <row r="12" spans="1:22">
      <c r="A12" s="15" t="s">
        <v>409</v>
      </c>
      <c r="B12" s="17" t="n">
        <v>6894</v>
      </c>
      <c r="C12" s="18">
        <f>(106.0/B12*100)</f>
        <v/>
      </c>
      <c r="D12" s="19" t="n">
        <v>6788</v>
      </c>
      <c r="E12" s="18" t="n">
        <v>497.42304968</v>
      </c>
      <c r="F12" s="20" t="n">
        <v>3.6624449</v>
      </c>
      <c r="G12" s="18" t="n">
        <v>473.06488712</v>
      </c>
      <c r="H12" s="20" t="n">
        <v>7.61740296</v>
      </c>
      <c r="I12" s="18" t="n">
        <v>479.54819437</v>
      </c>
      <c r="J12" s="20" t="n">
        <v>14.80275166</v>
      </c>
      <c r="K12" s="18" t="n">
        <v>511.95572858</v>
      </c>
      <c r="L12" s="20" t="n">
        <v>44.82122615</v>
      </c>
      <c r="M12" s="18" t="s">
        <v>404</v>
      </c>
      <c r="N12" s="20" t="s">
        <v>404</v>
      </c>
      <c r="O12" s="18" t="s">
        <v>404</v>
      </c>
      <c r="P12" s="20" t="s">
        <v>404</v>
      </c>
      <c r="Q12" s="18" t="s">
        <v>404</v>
      </c>
      <c r="R12" s="20" t="s">
        <v>404</v>
      </c>
      <c r="S12" s="18" t="s">
        <v>404</v>
      </c>
      <c r="T12" s="20" t="s">
        <v>404</v>
      </c>
      <c r="U12" s="18" t="n">
        <v>511.63256508</v>
      </c>
      <c r="V12" s="20" t="n">
        <v>43.67344965</v>
      </c>
    </row>
    <row r="13" spans="1:22">
      <c r="A13" s="15" t="s">
        <v>410</v>
      </c>
      <c r="B13" s="17" t="n">
        <v>7161</v>
      </c>
      <c r="C13" s="18">
        <f>(1175.0/B13*100)</f>
        <v/>
      </c>
      <c r="D13" s="19" t="n">
        <v>5986</v>
      </c>
      <c r="E13" s="18" t="n">
        <v>511.48465748</v>
      </c>
      <c r="F13" s="20" t="n">
        <v>2.99665534</v>
      </c>
      <c r="G13" s="18" t="n">
        <v>507.16317477</v>
      </c>
      <c r="H13" s="20" t="n">
        <v>5.33091974</v>
      </c>
      <c r="I13" s="18" t="n">
        <v>503.6297063</v>
      </c>
      <c r="J13" s="20" t="n">
        <v>7.69710455</v>
      </c>
      <c r="K13" s="18" t="n">
        <v>513.47924355</v>
      </c>
      <c r="L13" s="20" t="n">
        <v>14.29479418</v>
      </c>
      <c r="M13" s="18" t="s">
        <v>404</v>
      </c>
      <c r="N13" s="20" t="s">
        <v>404</v>
      </c>
      <c r="O13" s="18" t="s">
        <v>404</v>
      </c>
      <c r="P13" s="20" t="s">
        <v>404</v>
      </c>
      <c r="Q13" s="18" t="s">
        <v>404</v>
      </c>
      <c r="R13" s="20" t="s">
        <v>404</v>
      </c>
      <c r="S13" s="18" t="s">
        <v>404</v>
      </c>
      <c r="T13" s="20" t="s">
        <v>404</v>
      </c>
      <c r="U13" s="18" t="n">
        <v>511.99290549</v>
      </c>
      <c r="V13" s="20" t="n">
        <v>7.05537422</v>
      </c>
    </row>
    <row r="14" spans="1:22">
      <c r="A14" s="15" t="s">
        <v>411</v>
      </c>
      <c r="B14" s="17" t="n">
        <v>5587</v>
      </c>
      <c r="C14" s="18">
        <f>(0.0/B14*100)</f>
        <v/>
      </c>
      <c r="D14" s="19" t="n">
        <v>5587</v>
      </c>
      <c r="E14" s="18" t="n">
        <v>515.66081553</v>
      </c>
      <c r="F14" s="20" t="n">
        <v>3.22221607</v>
      </c>
      <c r="G14" s="18" t="n">
        <v>520.27554342</v>
      </c>
      <c r="H14" s="20" t="n">
        <v>3.82997695</v>
      </c>
      <c r="I14" s="18" t="n">
        <v>525.62486354</v>
      </c>
      <c r="J14" s="20" t="n">
        <v>5.48239387</v>
      </c>
      <c r="K14" s="18" t="n">
        <v>554.52810186</v>
      </c>
      <c r="L14" s="20" t="n">
        <v>17.96471077</v>
      </c>
      <c r="M14" s="18" t="s">
        <v>404</v>
      </c>
      <c r="N14" s="20" t="s">
        <v>404</v>
      </c>
      <c r="O14" s="18" t="s">
        <v>404</v>
      </c>
      <c r="P14" s="20" t="s">
        <v>404</v>
      </c>
      <c r="Q14" s="18" t="s">
        <v>404</v>
      </c>
      <c r="R14" s="20" t="s">
        <v>404</v>
      </c>
      <c r="S14" s="18" t="s">
        <v>404</v>
      </c>
      <c r="T14" s="20" t="s">
        <v>404</v>
      </c>
      <c r="U14" s="18" t="n">
        <v>545.77737301</v>
      </c>
      <c r="V14" s="20" t="n">
        <v>18.56068497</v>
      </c>
    </row>
    <row r="15" spans="1:22">
      <c r="A15" s="15" t="s">
        <v>412</v>
      </c>
      <c r="B15" s="17" t="n">
        <v>5882</v>
      </c>
      <c r="C15" s="18">
        <f>(0.0/B15*100)</f>
        <v/>
      </c>
      <c r="D15" s="19" t="n">
        <v>5882</v>
      </c>
      <c r="E15" s="18" t="n">
        <v>516.05961618</v>
      </c>
      <c r="F15" s="20" t="n">
        <v>3.17307718</v>
      </c>
      <c r="G15" s="18" t="n">
        <v>504.19235297</v>
      </c>
      <c r="H15" s="20" t="n">
        <v>4.14583912</v>
      </c>
      <c r="I15" s="18" t="n">
        <v>514.87660318</v>
      </c>
      <c r="J15" s="20" t="n">
        <v>4.63458483</v>
      </c>
      <c r="K15" s="18" t="n">
        <v>502.77249603</v>
      </c>
      <c r="L15" s="20" t="n">
        <v>22.38244494</v>
      </c>
      <c r="M15" s="18" t="s">
        <v>404</v>
      </c>
      <c r="N15" s="20" t="s">
        <v>404</v>
      </c>
      <c r="O15" s="18" t="s">
        <v>404</v>
      </c>
      <c r="P15" s="20" t="s">
        <v>404</v>
      </c>
      <c r="Q15" s="18" t="s">
        <v>404</v>
      </c>
      <c r="R15" s="20" t="s">
        <v>404</v>
      </c>
      <c r="S15" s="18" t="s">
        <v>404</v>
      </c>
      <c r="T15" s="20" t="s">
        <v>404</v>
      </c>
      <c r="U15" s="18" t="n">
        <v>527.53558387</v>
      </c>
      <c r="V15" s="20" t="n">
        <v>20.88187106</v>
      </c>
    </row>
    <row r="16" spans="1:22">
      <c r="A16" s="15" t="s">
        <v>413</v>
      </c>
      <c r="B16" s="17" t="n">
        <v>6108</v>
      </c>
      <c r="C16" s="18">
        <f>(440.0/B16*100)</f>
        <v/>
      </c>
      <c r="D16" s="19" t="n">
        <v>5668</v>
      </c>
      <c r="E16" s="18" t="n">
        <v>496.16112611</v>
      </c>
      <c r="F16" s="20" t="n">
        <v>6.93338006</v>
      </c>
      <c r="G16" s="18" t="n">
        <v>503.14397057</v>
      </c>
      <c r="H16" s="20" t="n">
        <v>5.87275407</v>
      </c>
      <c r="I16" s="18" t="n">
        <v>483.16430968</v>
      </c>
      <c r="J16" s="20" t="n">
        <v>9.46771639</v>
      </c>
      <c r="K16" s="18" t="n">
        <v>502.33861772</v>
      </c>
      <c r="L16" s="20" t="n">
        <v>38.84875656</v>
      </c>
      <c r="M16" s="18" t="s">
        <v>404</v>
      </c>
      <c r="N16" s="20" t="s">
        <v>404</v>
      </c>
      <c r="O16" s="18" t="s">
        <v>404</v>
      </c>
      <c r="P16" s="20" t="s">
        <v>404</v>
      </c>
      <c r="Q16" s="18" t="s">
        <v>404</v>
      </c>
      <c r="R16" s="20" t="s">
        <v>404</v>
      </c>
      <c r="S16" s="18" t="s">
        <v>404</v>
      </c>
      <c r="T16" s="20" t="s">
        <v>404</v>
      </c>
      <c r="U16" s="18" t="n">
        <v>450.79748781</v>
      </c>
      <c r="V16" s="20" t="n">
        <v>25.60063161</v>
      </c>
    </row>
    <row r="17" spans="1:22">
      <c r="A17" s="15" t="s">
        <v>414</v>
      </c>
      <c r="B17" s="17" t="n">
        <v>6504</v>
      </c>
      <c r="C17" s="18">
        <f>(1325.0/B17*100)</f>
        <v/>
      </c>
      <c r="D17" s="19" t="n">
        <v>5179</v>
      </c>
      <c r="E17" s="18" t="n">
        <v>519.69894763</v>
      </c>
      <c r="F17" s="20" t="n">
        <v>6.16463945</v>
      </c>
      <c r="G17" s="18" t="n">
        <v>490.54014541</v>
      </c>
      <c r="H17" s="20" t="n">
        <v>7.36201426</v>
      </c>
      <c r="I17" s="18" t="n">
        <v>491.16382695</v>
      </c>
      <c r="J17" s="20" t="n">
        <v>9.032902160000001</v>
      </c>
      <c r="K17" s="18" t="n">
        <v>452.15138123</v>
      </c>
      <c r="L17" s="20" t="n">
        <v>26.90992753</v>
      </c>
      <c r="M17" s="18" t="s">
        <v>404</v>
      </c>
      <c r="N17" s="20" t="s">
        <v>404</v>
      </c>
      <c r="O17" s="18" t="s">
        <v>404</v>
      </c>
      <c r="P17" s="20" t="s">
        <v>404</v>
      </c>
      <c r="Q17" s="18" t="s">
        <v>404</v>
      </c>
      <c r="R17" s="20" t="s">
        <v>404</v>
      </c>
      <c r="S17" s="18" t="s">
        <v>404</v>
      </c>
      <c r="T17" s="20" t="s">
        <v>404</v>
      </c>
      <c r="U17" s="18" t="n">
        <v>526.22198761</v>
      </c>
      <c r="V17" s="20" t="n">
        <v>13.81094297</v>
      </c>
    </row>
    <row r="18" spans="1:22">
      <c r="A18" s="15" t="s">
        <v>415</v>
      </c>
      <c r="B18" s="17" t="n">
        <v>5532</v>
      </c>
      <c r="C18" s="18">
        <f>(0.0/B18*100)</f>
        <v/>
      </c>
      <c r="D18" s="19" t="n">
        <v>5532</v>
      </c>
      <c r="E18" s="18" t="n">
        <v>456.98712172</v>
      </c>
      <c r="F18" s="20" t="n">
        <v>6.88399476</v>
      </c>
      <c r="G18" s="18" t="n">
        <v>447.37012147</v>
      </c>
      <c r="H18" s="20" t="n">
        <v>8.744621179999999</v>
      </c>
      <c r="I18" s="18" t="n">
        <v>451.52978138</v>
      </c>
      <c r="J18" s="20" t="n">
        <v>8.39176368</v>
      </c>
      <c r="K18" s="18" t="n">
        <v>460.93188878</v>
      </c>
      <c r="L18" s="20" t="n">
        <v>9.305599259999999</v>
      </c>
      <c r="M18" s="18" t="s">
        <v>404</v>
      </c>
      <c r="N18" s="20" t="s">
        <v>404</v>
      </c>
      <c r="O18" s="18" t="s">
        <v>404</v>
      </c>
      <c r="P18" s="20" t="s">
        <v>404</v>
      </c>
      <c r="Q18" s="18" t="s">
        <v>404</v>
      </c>
      <c r="R18" s="20" t="s">
        <v>404</v>
      </c>
      <c r="S18" s="18" t="s">
        <v>404</v>
      </c>
      <c r="T18" s="20" t="s">
        <v>404</v>
      </c>
      <c r="U18" s="18" t="n">
        <v>443.71777368</v>
      </c>
      <c r="V18" s="20" t="n">
        <v>14.94571422</v>
      </c>
    </row>
    <row r="19" spans="1:22">
      <c r="A19" s="15" t="s">
        <v>416</v>
      </c>
      <c r="B19" s="17" t="n">
        <v>5658</v>
      </c>
      <c r="C19" s="18">
        <f>(327.0/B19*100)</f>
        <v/>
      </c>
      <c r="D19" s="19" t="n">
        <v>5331</v>
      </c>
      <c r="E19" s="18" t="n">
        <v>484.91309176</v>
      </c>
      <c r="F19" s="20" t="n">
        <v>3.80162176</v>
      </c>
      <c r="G19" s="18" t="n">
        <v>468.63797804</v>
      </c>
      <c r="H19" s="20" t="n">
        <v>10.66106344</v>
      </c>
      <c r="I19" s="18" t="n">
        <v>412.42826256</v>
      </c>
      <c r="J19" s="20" t="n">
        <v>17.70951264</v>
      </c>
      <c r="K19" s="18" t="n">
        <v>456.12011937</v>
      </c>
      <c r="L19" s="20" t="n">
        <v>32.74187934</v>
      </c>
      <c r="M19" s="18" t="s">
        <v>404</v>
      </c>
      <c r="N19" s="20" t="s">
        <v>404</v>
      </c>
      <c r="O19" s="18" t="s">
        <v>404</v>
      </c>
      <c r="P19" s="20" t="s">
        <v>404</v>
      </c>
      <c r="Q19" s="18" t="s">
        <v>404</v>
      </c>
      <c r="R19" s="20" t="s">
        <v>404</v>
      </c>
      <c r="S19" s="18" t="s">
        <v>404</v>
      </c>
      <c r="T19" s="20" t="s">
        <v>404</v>
      </c>
      <c r="U19" s="18" t="n">
        <v>454.91981215</v>
      </c>
      <c r="V19" s="20" t="n">
        <v>39.34205398</v>
      </c>
    </row>
    <row r="20" spans="1:22">
      <c r="A20" s="15" t="s">
        <v>417</v>
      </c>
      <c r="B20" s="17" t="n">
        <v>3371</v>
      </c>
      <c r="C20" s="18">
        <f>(24.0/B20*100)</f>
        <v/>
      </c>
      <c r="D20" s="19" t="n">
        <v>3347</v>
      </c>
      <c r="E20" s="18" t="n">
        <v>487.31899295</v>
      </c>
      <c r="F20" s="20" t="n">
        <v>3.172869</v>
      </c>
      <c r="G20" s="18" t="n">
        <v>489.38641908</v>
      </c>
      <c r="H20" s="20" t="n">
        <v>2.68302399</v>
      </c>
      <c r="I20" s="18" t="n">
        <v>491.78177061</v>
      </c>
      <c r="J20" s="20" t="n">
        <v>5.04564908</v>
      </c>
      <c r="K20" s="18" t="s">
        <v>404</v>
      </c>
      <c r="L20" s="20" t="s">
        <v>404</v>
      </c>
      <c r="M20" s="18" t="s">
        <v>404</v>
      </c>
      <c r="N20" s="20" t="s">
        <v>404</v>
      </c>
      <c r="O20" s="18" t="s">
        <v>404</v>
      </c>
      <c r="P20" s="20" t="s">
        <v>404</v>
      </c>
      <c r="Q20" s="18" t="s">
        <v>404</v>
      </c>
      <c r="R20" s="20" t="s">
        <v>404</v>
      </c>
      <c r="S20" s="18" t="s">
        <v>404</v>
      </c>
      <c r="T20" s="20" t="s">
        <v>404</v>
      </c>
      <c r="U20" s="18" t="n">
        <v>458.97642069</v>
      </c>
      <c r="V20" s="20" t="n">
        <v>11.27728231</v>
      </c>
    </row>
    <row r="21" spans="1:22">
      <c r="A21" s="15" t="s">
        <v>418</v>
      </c>
      <c r="B21" s="17" t="n">
        <v>5741</v>
      </c>
      <c r="C21" s="18">
        <f>(0.0/B21*100)</f>
        <v/>
      </c>
      <c r="D21" s="19" t="n">
        <v>5741</v>
      </c>
      <c r="E21" s="18" t="n">
        <v>507.91577234</v>
      </c>
      <c r="F21" s="20" t="n">
        <v>3.21812593</v>
      </c>
      <c r="G21" s="18" t="n">
        <v>501.28363538</v>
      </c>
      <c r="H21" s="20" t="n">
        <v>7.35006284</v>
      </c>
      <c r="I21" s="18" t="n">
        <v>498.04799807</v>
      </c>
      <c r="J21" s="20" t="n">
        <v>6.11327147</v>
      </c>
      <c r="K21" s="18" t="n">
        <v>503.33952331</v>
      </c>
      <c r="L21" s="20" t="n">
        <v>11.49453046</v>
      </c>
      <c r="M21" s="18" t="s">
        <v>404</v>
      </c>
      <c r="N21" s="20" t="s">
        <v>404</v>
      </c>
      <c r="O21" s="18" t="s">
        <v>404</v>
      </c>
      <c r="P21" s="20" t="s">
        <v>404</v>
      </c>
      <c r="Q21" s="18" t="s">
        <v>404</v>
      </c>
      <c r="R21" s="20" t="s">
        <v>404</v>
      </c>
      <c r="S21" s="18" t="s">
        <v>404</v>
      </c>
      <c r="T21" s="20" t="s">
        <v>404</v>
      </c>
      <c r="U21" s="18" t="n">
        <v>498.59728957</v>
      </c>
      <c r="V21" s="20" t="n">
        <v>5.93970236</v>
      </c>
    </row>
    <row r="22" spans="1:22">
      <c r="A22" s="15" t="s">
        <v>419</v>
      </c>
      <c r="B22" s="17" t="n">
        <v>6598</v>
      </c>
      <c r="C22" s="18">
        <f>(0.0/B22*100)</f>
        <v/>
      </c>
      <c r="D22" s="19" t="n">
        <v>6598</v>
      </c>
      <c r="E22" s="18" t="n">
        <v>479.89876825</v>
      </c>
      <c r="F22" s="20" t="n">
        <v>6.8274003</v>
      </c>
      <c r="G22" s="18" t="n">
        <v>474.47699385</v>
      </c>
      <c r="H22" s="20" t="n">
        <v>8.0232264</v>
      </c>
      <c r="I22" s="18" t="n">
        <v>450.30914295</v>
      </c>
      <c r="J22" s="20" t="n">
        <v>12.93971358</v>
      </c>
      <c r="K22" s="18" t="n">
        <v>433.25601547</v>
      </c>
      <c r="L22" s="20" t="n">
        <v>26.65581573</v>
      </c>
      <c r="M22" s="18" t="s">
        <v>404</v>
      </c>
      <c r="N22" s="20" t="s">
        <v>404</v>
      </c>
      <c r="O22" s="18" t="s">
        <v>404</v>
      </c>
      <c r="P22" s="20" t="s">
        <v>404</v>
      </c>
      <c r="Q22" s="18" t="s">
        <v>404</v>
      </c>
      <c r="R22" s="20" t="s">
        <v>404</v>
      </c>
      <c r="S22" s="18" t="s">
        <v>404</v>
      </c>
      <c r="T22" s="20" t="s">
        <v>404</v>
      </c>
      <c r="U22" s="18" t="n">
        <v>485.29634605</v>
      </c>
      <c r="V22" s="20" t="n">
        <v>15.25418194</v>
      </c>
    </row>
    <row r="23" spans="1:22">
      <c r="A23" s="15" t="s">
        <v>420</v>
      </c>
      <c r="B23" s="17" t="n">
        <v>11583</v>
      </c>
      <c r="C23" s="18">
        <f>(3159.0/B23*100)</f>
        <v/>
      </c>
      <c r="D23" s="19" t="n">
        <v>8424</v>
      </c>
      <c r="E23" s="18" t="n">
        <v>484.93286302</v>
      </c>
      <c r="F23" s="20" t="n">
        <v>9.008173960000001</v>
      </c>
      <c r="G23" s="18" t="n">
        <v>498.33183299</v>
      </c>
      <c r="H23" s="20" t="n">
        <v>6.73331894</v>
      </c>
      <c r="I23" s="18" t="n">
        <v>496.59925999</v>
      </c>
      <c r="J23" s="20" t="n">
        <v>9.500529849999999</v>
      </c>
      <c r="K23" s="18" t="n">
        <v>485.81841001</v>
      </c>
      <c r="L23" s="20" t="n">
        <v>14.84554505</v>
      </c>
      <c r="M23" s="18" t="s">
        <v>404</v>
      </c>
      <c r="N23" s="20" t="s">
        <v>404</v>
      </c>
      <c r="O23" s="18" t="s">
        <v>404</v>
      </c>
      <c r="P23" s="20" t="s">
        <v>404</v>
      </c>
      <c r="Q23" s="18" t="s">
        <v>404</v>
      </c>
      <c r="R23" s="20" t="s">
        <v>404</v>
      </c>
      <c r="S23" s="18" t="s">
        <v>404</v>
      </c>
      <c r="T23" s="20" t="s">
        <v>404</v>
      </c>
      <c r="U23" s="18" t="n">
        <v>487.91534434</v>
      </c>
      <c r="V23" s="20" t="n">
        <v>20.79729557</v>
      </c>
    </row>
    <row r="24" spans="1:22">
      <c r="A24" s="15" t="s">
        <v>421</v>
      </c>
      <c r="B24" s="17" t="n">
        <v>6647</v>
      </c>
      <c r="C24" s="18">
        <f>(0.0/B24*100)</f>
        <v/>
      </c>
      <c r="D24" s="19" t="n">
        <v>6647</v>
      </c>
      <c r="E24" s="18" t="n">
        <v>517.16726428</v>
      </c>
      <c r="F24" s="20" t="n">
        <v>7.36504749</v>
      </c>
      <c r="G24" s="18" t="n">
        <v>535.0708517</v>
      </c>
      <c r="H24" s="20" t="n">
        <v>5.30270707</v>
      </c>
      <c r="I24" s="18" t="n">
        <v>545.98173325</v>
      </c>
      <c r="J24" s="20" t="n">
        <v>9.79979904</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520.32284591</v>
      </c>
      <c r="F25" s="20" t="n">
        <v>4.86519872</v>
      </c>
      <c r="G25" s="18" t="n">
        <v>527.46916828</v>
      </c>
      <c r="H25" s="20" t="n">
        <v>7.34446638</v>
      </c>
      <c r="I25" s="18" t="n">
        <v>531.41416989</v>
      </c>
      <c r="J25" s="20" t="n">
        <v>13.55455838</v>
      </c>
      <c r="K25" s="18" t="n">
        <v>512.68677552</v>
      </c>
      <c r="L25" s="20" t="n">
        <v>13.85454517</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480.02185657</v>
      </c>
      <c r="F26" s="20" t="n">
        <v>2.64687151</v>
      </c>
      <c r="G26" s="18" t="n">
        <v>493.8023699</v>
      </c>
      <c r="H26" s="20" t="n">
        <v>4.14474399</v>
      </c>
      <c r="I26" s="18" t="n">
        <v>480.18316509</v>
      </c>
      <c r="J26" s="20" t="n">
        <v>7.78255162</v>
      </c>
      <c r="K26" s="18" t="n">
        <v>471.9904982</v>
      </c>
      <c r="L26" s="20" t="n">
        <v>10.45919407</v>
      </c>
      <c r="M26" s="18" t="s">
        <v>404</v>
      </c>
      <c r="N26" s="20" t="s">
        <v>404</v>
      </c>
      <c r="O26" s="18" t="s">
        <v>404</v>
      </c>
      <c r="P26" s="20" t="s">
        <v>404</v>
      </c>
      <c r="Q26" s="18" t="s">
        <v>404</v>
      </c>
      <c r="R26" s="20" t="s">
        <v>404</v>
      </c>
      <c r="S26" s="18" t="s">
        <v>404</v>
      </c>
      <c r="T26" s="20" t="s">
        <v>404</v>
      </c>
      <c r="U26" s="18" t="n">
        <v>475.51762314</v>
      </c>
      <c r="V26" s="20" t="n">
        <v>7.90586556</v>
      </c>
    </row>
    <row r="27" spans="1:22">
      <c r="A27" s="15" t="s">
        <v>424</v>
      </c>
      <c r="B27" s="17" t="n">
        <v>5299</v>
      </c>
      <c r="C27" s="18">
        <f>(0.0/B27*100)</f>
        <v/>
      </c>
      <c r="D27" s="19" t="n">
        <v>5299</v>
      </c>
      <c r="E27" s="18" t="n">
        <v>495.9326948</v>
      </c>
      <c r="F27" s="20" t="n">
        <v>1.95897498</v>
      </c>
      <c r="G27" s="18" t="n">
        <v>489.48810297</v>
      </c>
      <c r="H27" s="20" t="n">
        <v>1.74127675</v>
      </c>
      <c r="I27" s="18" t="n">
        <v>455.84651395</v>
      </c>
      <c r="J27" s="20" t="n">
        <v>2.55958565</v>
      </c>
      <c r="K27" s="18" t="s">
        <v>404</v>
      </c>
      <c r="L27" s="20" t="s">
        <v>404</v>
      </c>
      <c r="M27" s="18" t="s">
        <v>404</v>
      </c>
      <c r="N27" s="20" t="s">
        <v>404</v>
      </c>
      <c r="O27" s="18" t="s">
        <v>404</v>
      </c>
      <c r="P27" s="20" t="s">
        <v>404</v>
      </c>
      <c r="Q27" s="18" t="s">
        <v>404</v>
      </c>
      <c r="R27" s="20" t="s">
        <v>404</v>
      </c>
      <c r="S27" s="18" t="s">
        <v>404</v>
      </c>
      <c r="T27" s="20" t="s">
        <v>404</v>
      </c>
      <c r="U27" s="18" t="n">
        <v>470.67308162</v>
      </c>
      <c r="V27" s="20" t="n">
        <v>18.68383272</v>
      </c>
    </row>
    <row r="28" spans="1:22">
      <c r="A28" s="15" t="s">
        <v>425</v>
      </c>
      <c r="B28" s="17" t="n">
        <v>7568</v>
      </c>
      <c r="C28" s="18">
        <f>(0.0/B28*100)</f>
        <v/>
      </c>
      <c r="D28" s="19" t="n">
        <v>7568</v>
      </c>
      <c r="E28" s="18" t="n">
        <v>405.11539927</v>
      </c>
      <c r="F28" s="20" t="n">
        <v>3.97290687</v>
      </c>
      <c r="G28" s="18" t="n">
        <v>417.66672559</v>
      </c>
      <c r="H28" s="20" t="n">
        <v>4.80269461</v>
      </c>
      <c r="I28" s="18" t="n">
        <v>402.15020024</v>
      </c>
      <c r="J28" s="20" t="n">
        <v>6.07700117</v>
      </c>
      <c r="K28" s="18" t="n">
        <v>387.79710103</v>
      </c>
      <c r="L28" s="20" t="n">
        <v>12.66218963</v>
      </c>
      <c r="M28" s="18" t="s">
        <v>404</v>
      </c>
      <c r="N28" s="20" t="s">
        <v>404</v>
      </c>
      <c r="O28" s="18" t="s">
        <v>404</v>
      </c>
      <c r="P28" s="20" t="s">
        <v>404</v>
      </c>
      <c r="Q28" s="18" t="s">
        <v>404</v>
      </c>
      <c r="R28" s="20" t="s">
        <v>404</v>
      </c>
      <c r="S28" s="18" t="s">
        <v>404</v>
      </c>
      <c r="T28" s="20" t="s">
        <v>404</v>
      </c>
      <c r="U28" s="18" t="n">
        <v>385.93241086</v>
      </c>
      <c r="V28" s="20" t="n">
        <v>15.12602927</v>
      </c>
    </row>
    <row r="29" spans="1:22">
      <c r="A29" s="15" t="s">
        <v>426</v>
      </c>
      <c r="B29" s="17" t="n">
        <v>5385</v>
      </c>
      <c r="C29" s="18">
        <f>(1123.0/B29*100)</f>
        <v/>
      </c>
      <c r="D29" s="19" t="n">
        <v>4262</v>
      </c>
      <c r="E29" s="18" t="n">
        <v>513.7335551</v>
      </c>
      <c r="F29" s="20" t="n">
        <v>7.32342831</v>
      </c>
      <c r="G29" s="18" t="n">
        <v>524.78804528</v>
      </c>
      <c r="H29" s="20" t="n">
        <v>9.38606897</v>
      </c>
      <c r="I29" s="18" t="n">
        <v>474.3780288</v>
      </c>
      <c r="J29" s="20" t="n">
        <v>14.34130699</v>
      </c>
      <c r="K29" s="18" t="n">
        <v>531.36857586</v>
      </c>
      <c r="L29" s="20" t="n">
        <v>49.18832276</v>
      </c>
      <c r="M29" s="18" t="s">
        <v>404</v>
      </c>
      <c r="N29" s="20" t="s">
        <v>404</v>
      </c>
      <c r="O29" s="18" t="s">
        <v>404</v>
      </c>
      <c r="P29" s="20" t="s">
        <v>404</v>
      </c>
      <c r="Q29" s="18" t="s">
        <v>404</v>
      </c>
      <c r="R29" s="20" t="s">
        <v>404</v>
      </c>
      <c r="S29" s="18" t="s">
        <v>404</v>
      </c>
      <c r="T29" s="20" t="s">
        <v>404</v>
      </c>
      <c r="U29" s="18" t="n">
        <v>498.94129314</v>
      </c>
      <c r="V29" s="20" t="n">
        <v>12.4589878</v>
      </c>
    </row>
    <row r="30" spans="1:22">
      <c r="A30" s="15" t="s">
        <v>427</v>
      </c>
      <c r="B30" s="17" t="n">
        <v>4520</v>
      </c>
      <c r="C30" s="18">
        <f>(958.0/B30*100)</f>
        <v/>
      </c>
      <c r="D30" s="19" t="n">
        <v>3562</v>
      </c>
      <c r="E30" s="18" t="n">
        <v>502.9674034</v>
      </c>
      <c r="F30" s="20" t="n">
        <v>4.00657896</v>
      </c>
      <c r="G30" s="18" t="n">
        <v>490.67558559</v>
      </c>
      <c r="H30" s="20" t="n">
        <v>6.84790275</v>
      </c>
      <c r="I30" s="18" t="n">
        <v>474.19923875</v>
      </c>
      <c r="J30" s="20" t="n">
        <v>12.68144719</v>
      </c>
      <c r="K30" s="18" t="s">
        <v>404</v>
      </c>
      <c r="L30" s="20" t="s">
        <v>404</v>
      </c>
      <c r="M30" s="18" t="s">
        <v>404</v>
      </c>
      <c r="N30" s="20" t="s">
        <v>404</v>
      </c>
      <c r="O30" s="18" t="s">
        <v>404</v>
      </c>
      <c r="P30" s="20" t="s">
        <v>404</v>
      </c>
      <c r="Q30" s="18" t="s">
        <v>404</v>
      </c>
      <c r="R30" s="20" t="s">
        <v>404</v>
      </c>
      <c r="S30" s="18" t="s">
        <v>404</v>
      </c>
      <c r="T30" s="20" t="s">
        <v>404</v>
      </c>
      <c r="U30" s="18" t="n">
        <v>480.95773263</v>
      </c>
      <c r="V30" s="20" t="n">
        <v>10.77961571</v>
      </c>
    </row>
    <row r="31" spans="1:22">
      <c r="A31" s="15" t="s">
        <v>428</v>
      </c>
      <c r="B31" s="17" t="n">
        <v>5456</v>
      </c>
      <c r="C31" s="18">
        <f>(502.0/B31*100)</f>
        <v/>
      </c>
      <c r="D31" s="19" t="n">
        <v>4954</v>
      </c>
      <c r="E31" s="18" t="n">
        <v>509.92082596</v>
      </c>
      <c r="F31" s="20" t="n">
        <v>3.49771797</v>
      </c>
      <c r="G31" s="18" t="n">
        <v>499.53388421</v>
      </c>
      <c r="H31" s="20" t="n">
        <v>3.04821286</v>
      </c>
      <c r="I31" s="18" t="n">
        <v>495.8378887</v>
      </c>
      <c r="J31" s="20" t="n">
        <v>6.3957832</v>
      </c>
      <c r="K31" s="18" t="n">
        <v>460.15001506</v>
      </c>
      <c r="L31" s="20" t="n">
        <v>11.9855533</v>
      </c>
      <c r="M31" s="18" t="s">
        <v>404</v>
      </c>
      <c r="N31" s="20" t="s">
        <v>404</v>
      </c>
      <c r="O31" s="18" t="s">
        <v>404</v>
      </c>
      <c r="P31" s="20" t="s">
        <v>404</v>
      </c>
      <c r="Q31" s="18" t="s">
        <v>404</v>
      </c>
      <c r="R31" s="20" t="s">
        <v>404</v>
      </c>
      <c r="S31" s="18" t="s">
        <v>404</v>
      </c>
      <c r="T31" s="20" t="s">
        <v>404</v>
      </c>
      <c r="U31" s="18" t="n">
        <v>501.34298183</v>
      </c>
      <c r="V31" s="20" t="n">
        <v>10.79200836</v>
      </c>
    </row>
    <row r="32" spans="1:22">
      <c r="A32" s="15" t="s">
        <v>429</v>
      </c>
      <c r="B32" s="17" t="n">
        <v>4478</v>
      </c>
      <c r="C32" s="18">
        <f>(0.0/B32*100)</f>
        <v/>
      </c>
      <c r="D32" s="19" t="n">
        <v>4478</v>
      </c>
      <c r="E32" s="18" t="n">
        <v>504.49032178</v>
      </c>
      <c r="F32" s="20" t="n">
        <v>2.90174316</v>
      </c>
      <c r="G32" s="18" t="n">
        <v>498.62611326</v>
      </c>
      <c r="H32" s="20" t="n">
        <v>9.63330537</v>
      </c>
      <c r="I32" s="18" t="n">
        <v>499.2321296</v>
      </c>
      <c r="J32" s="20" t="n">
        <v>8.345381959999999</v>
      </c>
      <c r="K32" s="18" t="n">
        <v>525.28549992</v>
      </c>
      <c r="L32" s="20" t="n">
        <v>6.34489045</v>
      </c>
      <c r="M32" s="18" t="s">
        <v>404</v>
      </c>
      <c r="N32" s="20" t="s">
        <v>404</v>
      </c>
      <c r="O32" s="18" t="s">
        <v>404</v>
      </c>
      <c r="P32" s="20" t="s">
        <v>404</v>
      </c>
      <c r="Q32" s="18" t="s">
        <v>404</v>
      </c>
      <c r="R32" s="20" t="s">
        <v>404</v>
      </c>
      <c r="S32" s="18" t="s">
        <v>404</v>
      </c>
      <c r="T32" s="20" t="s">
        <v>404</v>
      </c>
      <c r="U32" s="18" t="n">
        <v>526.6932086</v>
      </c>
      <c r="V32" s="20" t="n">
        <v>20.20907173</v>
      </c>
    </row>
    <row r="33" spans="1:22">
      <c r="A33" s="15" t="s">
        <v>430</v>
      </c>
      <c r="B33" s="17" t="n">
        <v>7325</v>
      </c>
      <c r="C33" s="18">
        <f>(29.0/B33*100)</f>
        <v/>
      </c>
      <c r="D33" s="19" t="n">
        <v>7296</v>
      </c>
      <c r="E33" s="18" t="n">
        <v>494.2853465</v>
      </c>
      <c r="F33" s="20" t="n">
        <v>13.54188108</v>
      </c>
      <c r="G33" s="18" t="n">
        <v>513.94548487</v>
      </c>
      <c r="H33" s="20" t="n">
        <v>6.04734719</v>
      </c>
      <c r="I33" s="18" t="n">
        <v>483.10486562</v>
      </c>
      <c r="J33" s="20" t="n">
        <v>4.31504939</v>
      </c>
      <c r="K33" s="18" t="n">
        <v>481.59531502</v>
      </c>
      <c r="L33" s="20" t="n">
        <v>8.98512171</v>
      </c>
      <c r="M33" s="18" t="s">
        <v>404</v>
      </c>
      <c r="N33" s="20" t="s">
        <v>404</v>
      </c>
      <c r="O33" s="18" t="s">
        <v>404</v>
      </c>
      <c r="P33" s="20" t="s">
        <v>404</v>
      </c>
      <c r="Q33" s="18" t="s">
        <v>404</v>
      </c>
      <c r="R33" s="20" t="s">
        <v>404</v>
      </c>
      <c r="S33" s="18" t="s">
        <v>404</v>
      </c>
      <c r="T33" s="20" t="s">
        <v>404</v>
      </c>
      <c r="U33" s="18" t="n">
        <v>472.99149011</v>
      </c>
      <c r="V33" s="20" t="n">
        <v>41.1268044</v>
      </c>
    </row>
    <row r="34" spans="1:22">
      <c r="A34" s="15" t="s">
        <v>431</v>
      </c>
      <c r="B34" s="17" t="n">
        <v>6350</v>
      </c>
      <c r="C34" s="18">
        <f>(0.0/B34*100)</f>
        <v/>
      </c>
      <c r="D34" s="19" t="n">
        <v>6350</v>
      </c>
      <c r="E34" s="18" t="n">
        <v>478.01735823</v>
      </c>
      <c r="F34" s="20" t="n">
        <v>3.10774192</v>
      </c>
      <c r="G34" s="18" t="n">
        <v>459.89965829</v>
      </c>
      <c r="H34" s="20" t="n">
        <v>15.52597319</v>
      </c>
      <c r="I34" s="18" t="n">
        <v>443.26229519</v>
      </c>
      <c r="J34" s="20" t="n">
        <v>15.57639757</v>
      </c>
      <c r="K34" s="18" t="n">
        <v>473.13705669</v>
      </c>
      <c r="L34" s="20" t="n">
        <v>25.85733311</v>
      </c>
      <c r="M34" s="18" t="s">
        <v>404</v>
      </c>
      <c r="N34" s="20" t="s">
        <v>404</v>
      </c>
      <c r="O34" s="18" t="s">
        <v>404</v>
      </c>
      <c r="P34" s="20" t="s">
        <v>404</v>
      </c>
      <c r="Q34" s="18" t="s">
        <v>404</v>
      </c>
      <c r="R34" s="20" t="s">
        <v>404</v>
      </c>
      <c r="S34" s="18" t="s">
        <v>404</v>
      </c>
      <c r="T34" s="20" t="s">
        <v>404</v>
      </c>
      <c r="U34" s="18" t="n">
        <v>514.53235034</v>
      </c>
      <c r="V34" s="20" t="n">
        <v>16.37162775</v>
      </c>
    </row>
    <row r="35" spans="1:22">
      <c r="A35" s="15" t="s">
        <v>432</v>
      </c>
      <c r="B35" s="17" t="n">
        <v>6406</v>
      </c>
      <c r="C35" s="18">
        <f>(443.0/B35*100)</f>
        <v/>
      </c>
      <c r="D35" s="19" t="n">
        <v>5963</v>
      </c>
      <c r="E35" s="18" t="n">
        <v>515.09384948</v>
      </c>
      <c r="F35" s="20" t="n">
        <v>1.72912782</v>
      </c>
      <c r="G35" s="18" t="n">
        <v>497.71891098</v>
      </c>
      <c r="H35" s="20" t="n">
        <v>3.07184418</v>
      </c>
      <c r="I35" s="18" t="n">
        <v>533.88491155</v>
      </c>
      <c r="J35" s="20" t="n">
        <v>5.77242314</v>
      </c>
      <c r="K35" s="18" t="s">
        <v>404</v>
      </c>
      <c r="L35" s="20" t="s">
        <v>404</v>
      </c>
      <c r="M35" s="18" t="s">
        <v>404</v>
      </c>
      <c r="N35" s="20" t="s">
        <v>404</v>
      </c>
      <c r="O35" s="18" t="s">
        <v>404</v>
      </c>
      <c r="P35" s="20" t="s">
        <v>404</v>
      </c>
      <c r="Q35" s="18" t="s">
        <v>404</v>
      </c>
      <c r="R35" s="20" t="s">
        <v>404</v>
      </c>
      <c r="S35" s="18" t="s">
        <v>404</v>
      </c>
      <c r="T35" s="20" t="s">
        <v>404</v>
      </c>
      <c r="U35" s="18" t="n">
        <v>505.24940604</v>
      </c>
      <c r="V35" s="20" t="n">
        <v>8.48156824</v>
      </c>
    </row>
    <row r="36" spans="1:22">
      <c r="A36" s="15" t="s">
        <v>433</v>
      </c>
      <c r="B36" s="17" t="n">
        <v>6736</v>
      </c>
      <c r="C36" s="18">
        <f>(10.0/B36*100)</f>
        <v/>
      </c>
      <c r="D36" s="19" t="n">
        <v>6726</v>
      </c>
      <c r="E36" s="18" t="n">
        <v>488.86162182</v>
      </c>
      <c r="F36" s="20" t="n">
        <v>3.39790337</v>
      </c>
      <c r="G36" s="18" t="n">
        <v>482.63918528</v>
      </c>
      <c r="H36" s="20" t="n">
        <v>3.8118695</v>
      </c>
      <c r="I36" s="18" t="n">
        <v>481.04413499</v>
      </c>
      <c r="J36" s="20" t="n">
        <v>7.478618</v>
      </c>
      <c r="K36" s="18" t="n">
        <v>478.44789168</v>
      </c>
      <c r="L36" s="20" t="n">
        <v>10.05947355</v>
      </c>
      <c r="M36" s="18" t="s">
        <v>404</v>
      </c>
      <c r="N36" s="20" t="s">
        <v>404</v>
      </c>
      <c r="O36" s="18" t="s">
        <v>404</v>
      </c>
      <c r="P36" s="20" t="s">
        <v>404</v>
      </c>
      <c r="Q36" s="18" t="s">
        <v>404</v>
      </c>
      <c r="R36" s="20" t="s">
        <v>404</v>
      </c>
      <c r="S36" s="18" t="s">
        <v>404</v>
      </c>
      <c r="T36" s="20" t="s">
        <v>404</v>
      </c>
      <c r="U36" s="18" t="n">
        <v>483.14877277</v>
      </c>
      <c r="V36" s="20" t="n">
        <v>12.73014656</v>
      </c>
    </row>
    <row r="37" spans="1:22">
      <c r="A37" s="15" t="s">
        <v>434</v>
      </c>
      <c r="B37" s="17" t="n">
        <v>5458</v>
      </c>
      <c r="C37" s="18">
        <f>(0.0/B37*100)</f>
        <v/>
      </c>
      <c r="D37" s="19" t="n">
        <v>5458</v>
      </c>
      <c r="E37" s="18" t="n">
        <v>503.64849972</v>
      </c>
      <c r="F37" s="20" t="n">
        <v>5.78053212</v>
      </c>
      <c r="G37" s="18" t="n">
        <v>489.1869019</v>
      </c>
      <c r="H37" s="20" t="n">
        <v>5.16743349</v>
      </c>
      <c r="I37" s="18" t="n">
        <v>492.08799074</v>
      </c>
      <c r="J37" s="20" t="n">
        <v>5.41234327</v>
      </c>
      <c r="K37" s="18" t="n">
        <v>475.0279486</v>
      </c>
      <c r="L37" s="20" t="n">
        <v>10.02734159</v>
      </c>
      <c r="M37" s="18" t="s">
        <v>404</v>
      </c>
      <c r="N37" s="20" t="s">
        <v>404</v>
      </c>
      <c r="O37" s="18" t="s">
        <v>404</v>
      </c>
      <c r="P37" s="20" t="s">
        <v>404</v>
      </c>
      <c r="Q37" s="18" t="s">
        <v>404</v>
      </c>
      <c r="R37" s="20" t="s">
        <v>404</v>
      </c>
      <c r="S37" s="18" t="s">
        <v>404</v>
      </c>
      <c r="T37" s="20" t="s">
        <v>404</v>
      </c>
      <c r="U37" s="18" t="n">
        <v>484.14559853</v>
      </c>
      <c r="V37" s="20" t="n">
        <v>8.89007303</v>
      </c>
    </row>
    <row r="38" spans="1:22">
      <c r="A38" s="15" t="s">
        <v>435</v>
      </c>
      <c r="B38" s="17" t="n">
        <v>5860</v>
      </c>
      <c r="C38" s="18">
        <f>(268.0/B38*100)</f>
        <v/>
      </c>
      <c r="D38" s="19" t="n">
        <v>5592</v>
      </c>
      <c r="E38" s="18" t="n">
        <v>521.68722326</v>
      </c>
      <c r="F38" s="20" t="n">
        <v>3.89848127</v>
      </c>
      <c r="G38" s="18" t="n">
        <v>517.1434786</v>
      </c>
      <c r="H38" s="20" t="n">
        <v>8.31780096</v>
      </c>
      <c r="I38" s="18" t="n">
        <v>530.64370079</v>
      </c>
      <c r="J38" s="20" t="n">
        <v>27.49406882</v>
      </c>
      <c r="K38" s="18" t="s">
        <v>404</v>
      </c>
      <c r="L38" s="20" t="s">
        <v>404</v>
      </c>
      <c r="M38" s="18" t="s">
        <v>404</v>
      </c>
      <c r="N38" s="20" t="s">
        <v>404</v>
      </c>
      <c r="O38" s="18" t="s">
        <v>404</v>
      </c>
      <c r="P38" s="20" t="s">
        <v>404</v>
      </c>
      <c r="Q38" s="18" t="s">
        <v>404</v>
      </c>
      <c r="R38" s="20" t="s">
        <v>404</v>
      </c>
      <c r="S38" s="18" t="s">
        <v>404</v>
      </c>
      <c r="T38" s="20" t="s">
        <v>404</v>
      </c>
      <c r="U38" s="18" t="n">
        <v>506.09186227</v>
      </c>
      <c r="V38" s="20" t="n">
        <v>31.68088308</v>
      </c>
    </row>
    <row r="39" spans="1:22">
      <c r="A39" s="15" t="s">
        <v>436</v>
      </c>
      <c r="B39" s="17" t="n">
        <v>5895</v>
      </c>
      <c r="C39" s="18">
        <f>(0.0/B39*100)</f>
        <v/>
      </c>
      <c r="D39" s="19" t="n">
        <v>5895</v>
      </c>
      <c r="E39" s="18" t="n">
        <v>437.39121232</v>
      </c>
      <c r="F39" s="20" t="n">
        <v>10.37338333</v>
      </c>
      <c r="G39" s="18" t="n">
        <v>434.14183689</v>
      </c>
      <c r="H39" s="20" t="n">
        <v>8.6128947</v>
      </c>
      <c r="I39" s="18" t="n">
        <v>414.90139798</v>
      </c>
      <c r="J39" s="20" t="n">
        <v>8.36777326</v>
      </c>
      <c r="K39" s="18" t="n">
        <v>387.08904392</v>
      </c>
      <c r="L39" s="20" t="n">
        <v>5.67355574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501.10972898</v>
      </c>
      <c r="F40" s="20" t="n">
        <v>4.82786968</v>
      </c>
      <c r="G40" s="18" t="n">
        <v>482.6712229</v>
      </c>
      <c r="H40" s="20" t="n">
        <v>6.61071948</v>
      </c>
      <c r="I40" s="18" t="n">
        <v>490.35423707</v>
      </c>
      <c r="J40" s="20" t="n">
        <v>12.99862961</v>
      </c>
      <c r="K40" s="18" t="s">
        <v>404</v>
      </c>
      <c r="L40" s="20" t="s">
        <v>404</v>
      </c>
      <c r="M40" s="18" t="s">
        <v>404</v>
      </c>
      <c r="N40" s="20" t="s">
        <v>404</v>
      </c>
      <c r="O40" s="18" t="s">
        <v>404</v>
      </c>
      <c r="P40" s="20" t="s">
        <v>404</v>
      </c>
      <c r="Q40" s="18" t="s">
        <v>404</v>
      </c>
      <c r="R40" s="20" t="s">
        <v>404</v>
      </c>
      <c r="S40" s="18" t="s">
        <v>404</v>
      </c>
      <c r="T40" s="20" t="s">
        <v>404</v>
      </c>
      <c r="U40" s="18" t="n">
        <v>498.390462</v>
      </c>
      <c r="V40" s="20" t="n">
        <v>8.08564168</v>
      </c>
    </row>
    <row r="41" spans="1:22">
      <c r="A41" s="15" t="s">
        <v>438</v>
      </c>
      <c r="B41" s="17" t="n">
        <v>5712</v>
      </c>
      <c r="C41" s="18">
        <f>(99.0/B41*100)</f>
        <v/>
      </c>
      <c r="D41" s="19" t="n">
        <v>5613</v>
      </c>
      <c r="E41" s="18" t="n">
        <v>477.32764123</v>
      </c>
      <c r="F41" s="20" t="n">
        <v>4.37768177</v>
      </c>
      <c r="G41" s="18" t="n">
        <v>463.54046833</v>
      </c>
      <c r="H41" s="20" t="n">
        <v>5.42783026</v>
      </c>
      <c r="I41" s="18" t="n">
        <v>455.04552019</v>
      </c>
      <c r="J41" s="20" t="n">
        <v>8.49149568</v>
      </c>
      <c r="K41" s="18" t="n">
        <v>454.95738344</v>
      </c>
      <c r="L41" s="20" t="n">
        <v>22.19004944</v>
      </c>
      <c r="M41" s="18" t="s">
        <v>404</v>
      </c>
      <c r="N41" s="20" t="s">
        <v>404</v>
      </c>
      <c r="O41" s="18" t="s">
        <v>404</v>
      </c>
      <c r="P41" s="20" t="s">
        <v>404</v>
      </c>
      <c r="Q41" s="18" t="s">
        <v>404</v>
      </c>
      <c r="R41" s="20" t="s">
        <v>404</v>
      </c>
      <c r="S41" s="18" t="s">
        <v>404</v>
      </c>
      <c r="T41" s="20" t="s">
        <v>404</v>
      </c>
      <c r="U41" s="18" t="n">
        <v>462.95874348</v>
      </c>
      <c r="V41" s="20" t="n">
        <v>9.89844665</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413.51379852</v>
      </c>
      <c r="F44" s="20" t="n">
        <v>5.15801682</v>
      </c>
      <c r="G44" s="18" t="n">
        <v>418.55159224</v>
      </c>
      <c r="H44" s="20" t="n">
        <v>9.120046070000001</v>
      </c>
      <c r="I44" s="18" t="n">
        <v>406.92056428</v>
      </c>
      <c r="J44" s="20" t="n">
        <v>6.36808425</v>
      </c>
      <c r="K44" s="18" t="n">
        <v>407.12735634</v>
      </c>
      <c r="L44" s="20" t="n">
        <v>9.00735139</v>
      </c>
      <c r="M44" s="18" t="s">
        <v>404</v>
      </c>
      <c r="N44" s="20" t="s">
        <v>404</v>
      </c>
      <c r="O44" s="18" t="s">
        <v>404</v>
      </c>
      <c r="P44" s="20" t="s">
        <v>404</v>
      </c>
      <c r="Q44" s="18" t="s">
        <v>404</v>
      </c>
      <c r="R44" s="20" t="s">
        <v>404</v>
      </c>
      <c r="S44" s="18" t="s">
        <v>404</v>
      </c>
      <c r="T44" s="20" t="s">
        <v>404</v>
      </c>
      <c r="U44" s="18" t="n">
        <v>424.16871183</v>
      </c>
      <c r="V44" s="20" t="n">
        <v>18.66119182</v>
      </c>
    </row>
    <row r="45" spans="1:22">
      <c r="A45" s="15" t="s">
        <v>442</v>
      </c>
      <c r="B45" s="17" t="n">
        <v>5519</v>
      </c>
      <c r="C45" s="18">
        <f>(0.0/B45*100)</f>
        <v/>
      </c>
      <c r="D45" s="19" t="n">
        <v>5519</v>
      </c>
      <c r="E45" s="18" t="n">
        <v>352.72836938</v>
      </c>
      <c r="F45" s="20" t="n">
        <v>6.68232573</v>
      </c>
      <c r="G45" s="18" t="n">
        <v>366.39581473</v>
      </c>
      <c r="H45" s="20" t="n">
        <v>6.64014803</v>
      </c>
      <c r="I45" s="18" t="n">
        <v>362.84606167</v>
      </c>
      <c r="J45" s="20" t="n">
        <v>6.41862506</v>
      </c>
      <c r="K45" s="18" t="n">
        <v>358.60357741</v>
      </c>
      <c r="L45" s="20" t="n">
        <v>8.38255994</v>
      </c>
      <c r="M45" s="18" t="s">
        <v>404</v>
      </c>
      <c r="N45" s="20" t="s">
        <v>404</v>
      </c>
      <c r="O45" s="18" t="s">
        <v>404</v>
      </c>
      <c r="P45" s="20" t="s">
        <v>404</v>
      </c>
      <c r="Q45" s="18" t="s">
        <v>404</v>
      </c>
      <c r="R45" s="20" t="s">
        <v>404</v>
      </c>
      <c r="S45" s="18" t="s">
        <v>404</v>
      </c>
      <c r="T45" s="20" t="s">
        <v>404</v>
      </c>
      <c r="U45" s="18" t="n">
        <v>340.72970357</v>
      </c>
      <c r="V45" s="20" t="n">
        <v>13.15549054</v>
      </c>
    </row>
    <row r="46" spans="1:22">
      <c r="A46" s="15" t="s">
        <v>443</v>
      </c>
      <c r="B46" s="17" t="n">
        <v>23141</v>
      </c>
      <c r="C46" s="18">
        <f>(4196.0/B46*100)</f>
        <v/>
      </c>
      <c r="D46" s="19" t="n">
        <v>18945</v>
      </c>
      <c r="E46" s="18" t="n">
        <v>389.62713225</v>
      </c>
      <c r="F46" s="20" t="n">
        <v>4.65032812</v>
      </c>
      <c r="G46" s="18" t="n">
        <v>373.05220215</v>
      </c>
      <c r="H46" s="20" t="n">
        <v>6.65832814</v>
      </c>
      <c r="I46" s="18" t="n">
        <v>375.49217692</v>
      </c>
      <c r="J46" s="20" t="n">
        <v>7.33963271</v>
      </c>
      <c r="K46" s="18" t="n">
        <v>367.34168368</v>
      </c>
      <c r="L46" s="20" t="n">
        <v>8.32195827</v>
      </c>
      <c r="M46" s="18" t="s">
        <v>404</v>
      </c>
      <c r="N46" s="20" t="s">
        <v>404</v>
      </c>
      <c r="O46" s="18" t="s">
        <v>404</v>
      </c>
      <c r="P46" s="20" t="s">
        <v>404</v>
      </c>
      <c r="Q46" s="18" t="s">
        <v>404</v>
      </c>
      <c r="R46" s="20" t="s">
        <v>404</v>
      </c>
      <c r="S46" s="18" t="s">
        <v>404</v>
      </c>
      <c r="T46" s="20" t="s">
        <v>404</v>
      </c>
      <c r="U46" s="18" t="n">
        <v>351.60626208</v>
      </c>
      <c r="V46" s="20" t="n">
        <v>9.157959699999999</v>
      </c>
    </row>
    <row r="47" spans="1:22">
      <c r="A47" s="15" t="s">
        <v>444</v>
      </c>
      <c r="B47" s="17" t="n">
        <v>5928</v>
      </c>
      <c r="C47" s="18">
        <f>(0.0/B47*100)</f>
        <v/>
      </c>
      <c r="D47" s="19" t="n">
        <v>5928</v>
      </c>
      <c r="E47" s="18" t="n">
        <v>442.05560571</v>
      </c>
      <c r="F47" s="20" t="n">
        <v>4.37378056</v>
      </c>
      <c r="G47" s="18" t="n">
        <v>413.38172057</v>
      </c>
      <c r="H47" s="20" t="n">
        <v>20.65812551</v>
      </c>
      <c r="I47" s="18" t="n">
        <v>427.86061982</v>
      </c>
      <c r="J47" s="20" t="n">
        <v>15.78148413</v>
      </c>
      <c r="K47" s="18" t="n">
        <v>497.13896206</v>
      </c>
      <c r="L47" s="20" t="n">
        <v>101.26585885</v>
      </c>
      <c r="M47" s="18" t="s">
        <v>404</v>
      </c>
      <c r="N47" s="20" t="s">
        <v>404</v>
      </c>
      <c r="O47" s="18" t="s">
        <v>404</v>
      </c>
      <c r="P47" s="20" t="s">
        <v>404</v>
      </c>
      <c r="Q47" s="18" t="s">
        <v>404</v>
      </c>
      <c r="R47" s="20" t="s">
        <v>404</v>
      </c>
      <c r="S47" s="18" t="s">
        <v>404</v>
      </c>
      <c r="T47" s="20" t="s">
        <v>404</v>
      </c>
      <c r="U47" s="18" t="n">
        <v>495.21215567</v>
      </c>
      <c r="V47" s="20" t="n">
        <v>12.79141024</v>
      </c>
    </row>
    <row r="48" spans="1:22">
      <c r="A48" s="15" t="s">
        <v>445</v>
      </c>
      <c r="B48" s="17" t="n">
        <v>9841</v>
      </c>
      <c r="C48" s="18">
        <f>(40.0/B48*100)</f>
        <v/>
      </c>
      <c r="D48" s="19" t="n">
        <v>9801</v>
      </c>
      <c r="E48" s="18" t="n">
        <v>572.39875891</v>
      </c>
      <c r="F48" s="20" t="n">
        <v>14.35519804</v>
      </c>
      <c r="G48" s="18" t="n">
        <v>541.10573343</v>
      </c>
      <c r="H48" s="20" t="n">
        <v>8.92981971</v>
      </c>
      <c r="I48" s="18" t="n">
        <v>512.4822079</v>
      </c>
      <c r="J48" s="20" t="n">
        <v>8.10110974</v>
      </c>
      <c r="K48" s="18" t="n">
        <v>500.29440546</v>
      </c>
      <c r="L48" s="20" t="n">
        <v>31.66782742</v>
      </c>
      <c r="M48" s="18" t="s">
        <v>404</v>
      </c>
      <c r="N48" s="20" t="s">
        <v>404</v>
      </c>
      <c r="O48" s="18" t="s">
        <v>404</v>
      </c>
      <c r="P48" s="20" t="s">
        <v>404</v>
      </c>
      <c r="Q48" s="18" t="s">
        <v>404</v>
      </c>
      <c r="R48" s="20" t="s">
        <v>404</v>
      </c>
      <c r="S48" s="18" t="s">
        <v>404</v>
      </c>
      <c r="T48" s="20" t="s">
        <v>404</v>
      </c>
      <c r="U48" s="18" t="n">
        <v>397.95104778</v>
      </c>
      <c r="V48" s="20" t="n">
        <v>11.78810797</v>
      </c>
    </row>
    <row r="49" spans="1:22">
      <c r="A49" s="15" t="s">
        <v>446</v>
      </c>
      <c r="B49" s="17" t="n">
        <v>6349</v>
      </c>
      <c r="C49" s="18">
        <f>(52.0/B49*100)</f>
        <v/>
      </c>
      <c r="D49" s="19" t="n">
        <v>6297</v>
      </c>
      <c r="E49" s="18" t="n">
        <v>409.14376119</v>
      </c>
      <c r="F49" s="20" t="n">
        <v>4.47138727</v>
      </c>
      <c r="G49" s="18" t="n">
        <v>412.06856721</v>
      </c>
      <c r="H49" s="20" t="n">
        <v>6.41647779</v>
      </c>
      <c r="I49" s="18" t="n">
        <v>396.42309451</v>
      </c>
      <c r="J49" s="20" t="n">
        <v>7.3950721</v>
      </c>
      <c r="K49" s="18" t="n">
        <v>427.4414902</v>
      </c>
      <c r="L49" s="20" t="n">
        <v>17.86683009</v>
      </c>
      <c r="M49" s="18" t="s">
        <v>404</v>
      </c>
      <c r="N49" s="20" t="s">
        <v>404</v>
      </c>
      <c r="O49" s="18" t="s">
        <v>404</v>
      </c>
      <c r="P49" s="20" t="s">
        <v>404</v>
      </c>
      <c r="Q49" s="18" t="s">
        <v>404</v>
      </c>
      <c r="R49" s="20" t="s">
        <v>404</v>
      </c>
      <c r="S49" s="18" t="s">
        <v>404</v>
      </c>
      <c r="T49" s="20" t="s">
        <v>404</v>
      </c>
      <c r="U49" s="18" t="s">
        <v>404</v>
      </c>
      <c r="V49" s="20" t="s">
        <v>404</v>
      </c>
    </row>
    <row r="50" spans="1:22">
      <c r="A50" s="15" t="s">
        <v>447</v>
      </c>
      <c r="B50" s="17" t="n">
        <v>11795</v>
      </c>
      <c r="C50" s="18">
        <f>(1031.0/B50*100)</f>
        <v/>
      </c>
      <c r="D50" s="19" t="n">
        <v>10764</v>
      </c>
      <c r="E50" s="18" t="n">
        <v>400.37605924</v>
      </c>
      <c r="F50" s="20" t="n">
        <v>3.91368633</v>
      </c>
      <c r="G50" s="18" t="n">
        <v>390.33483773</v>
      </c>
      <c r="H50" s="20" t="n">
        <v>7.38304925</v>
      </c>
      <c r="I50" s="18" t="n">
        <v>383.4692533</v>
      </c>
      <c r="J50" s="20" t="n">
        <v>7.64797309</v>
      </c>
      <c r="K50" s="18" t="n">
        <v>379.94459667</v>
      </c>
      <c r="L50" s="20" t="n">
        <v>5.45477323</v>
      </c>
      <c r="M50" s="18" t="s">
        <v>404</v>
      </c>
      <c r="N50" s="20" t="s">
        <v>404</v>
      </c>
      <c r="O50" s="18" t="s">
        <v>404</v>
      </c>
      <c r="P50" s="20" t="s">
        <v>404</v>
      </c>
      <c r="Q50" s="18" t="s">
        <v>404</v>
      </c>
      <c r="R50" s="20" t="s">
        <v>404</v>
      </c>
      <c r="S50" s="18" t="s">
        <v>404</v>
      </c>
      <c r="T50" s="20" t="s">
        <v>404</v>
      </c>
      <c r="U50" s="18" t="n">
        <v>383.78873636</v>
      </c>
      <c r="V50" s="20" t="n">
        <v>10.33342772</v>
      </c>
    </row>
    <row r="51" spans="1:22">
      <c r="A51" s="15" t="s">
        <v>448</v>
      </c>
      <c r="B51" s="17" t="n">
        <v>6866</v>
      </c>
      <c r="C51" s="18">
        <f>(0.0/B51*100)</f>
        <v/>
      </c>
      <c r="D51" s="19" t="n">
        <v>6866</v>
      </c>
      <c r="E51" s="18" t="n">
        <v>396.6355214</v>
      </c>
      <c r="F51" s="20" t="n">
        <v>5.4557536</v>
      </c>
      <c r="G51" s="18" t="n">
        <v>406.71080256</v>
      </c>
      <c r="H51" s="20" t="n">
        <v>7.4108035</v>
      </c>
      <c r="I51" s="18" t="n">
        <v>392.3960226</v>
      </c>
      <c r="J51" s="20" t="n">
        <v>4.53287073</v>
      </c>
      <c r="K51" s="18" t="n">
        <v>406.3056825</v>
      </c>
      <c r="L51" s="20" t="n">
        <v>5.44161065</v>
      </c>
      <c r="M51" s="18" t="s">
        <v>404</v>
      </c>
      <c r="N51" s="20" t="s">
        <v>404</v>
      </c>
      <c r="O51" s="18" t="s">
        <v>404</v>
      </c>
      <c r="P51" s="20" t="s">
        <v>404</v>
      </c>
      <c r="Q51" s="18" t="s">
        <v>404</v>
      </c>
      <c r="R51" s="20" t="s">
        <v>404</v>
      </c>
      <c r="S51" s="18" t="s">
        <v>404</v>
      </c>
      <c r="T51" s="20" t="s">
        <v>404</v>
      </c>
      <c r="U51" s="18" t="n">
        <v>391.23457195</v>
      </c>
      <c r="V51" s="20" t="n">
        <v>7.42345455</v>
      </c>
    </row>
    <row r="52" spans="1:22">
      <c r="A52" s="15" t="s">
        <v>449</v>
      </c>
      <c r="B52" s="17" t="n">
        <v>5809</v>
      </c>
      <c r="C52" s="18">
        <f>(0.0/B52*100)</f>
        <v/>
      </c>
      <c r="D52" s="19" t="n">
        <v>5809</v>
      </c>
      <c r="E52" s="18" t="n">
        <v>460.68812632</v>
      </c>
      <c r="F52" s="20" t="n">
        <v>5.66273706</v>
      </c>
      <c r="G52" s="18" t="n">
        <v>464.35437809</v>
      </c>
      <c r="H52" s="20" t="n">
        <v>7.56080917</v>
      </c>
      <c r="I52" s="18" t="n">
        <v>475.0792826</v>
      </c>
      <c r="J52" s="20" t="n">
        <v>10.2647539</v>
      </c>
      <c r="K52" s="18" t="n">
        <v>469.29983401</v>
      </c>
      <c r="L52" s="20" t="n">
        <v>20.07275297</v>
      </c>
      <c r="M52" s="18" t="s">
        <v>404</v>
      </c>
      <c r="N52" s="20" t="s">
        <v>404</v>
      </c>
      <c r="O52" s="18" t="s">
        <v>404</v>
      </c>
      <c r="P52" s="20" t="s">
        <v>404</v>
      </c>
      <c r="Q52" s="18" t="s">
        <v>404</v>
      </c>
      <c r="R52" s="20" t="s">
        <v>404</v>
      </c>
      <c r="S52" s="18" t="s">
        <v>404</v>
      </c>
      <c r="T52" s="20" t="s">
        <v>404</v>
      </c>
      <c r="U52" s="18" t="n">
        <v>436.11264894</v>
      </c>
      <c r="V52" s="20" t="n">
        <v>8.713314670000001</v>
      </c>
    </row>
    <row r="53" spans="1:22">
      <c r="A53" s="15" t="s">
        <v>450</v>
      </c>
      <c r="B53" s="17" t="n">
        <v>5571</v>
      </c>
      <c r="C53" s="18">
        <f>(0.0/B53*100)</f>
        <v/>
      </c>
      <c r="D53" s="19" t="n">
        <v>5571</v>
      </c>
      <c r="E53" s="18" t="n">
        <v>448.08610954</v>
      </c>
      <c r="F53" s="20" t="n">
        <v>2.23091103</v>
      </c>
      <c r="G53" s="18" t="n">
        <v>429.16676641</v>
      </c>
      <c r="H53" s="20" t="n">
        <v>2.88162806</v>
      </c>
      <c r="I53" s="18" t="n">
        <v>425.17678665</v>
      </c>
      <c r="J53" s="20" t="n">
        <v>3.53074654</v>
      </c>
      <c r="K53" s="18" t="n">
        <v>425.03509878</v>
      </c>
      <c r="L53" s="20" t="n">
        <v>7.12983999</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331.27028991</v>
      </c>
      <c r="F54" s="20" t="n">
        <v>4.06782151</v>
      </c>
      <c r="G54" s="18" t="n">
        <v>325.79326904</v>
      </c>
      <c r="H54" s="20" t="n">
        <v>6.50028881</v>
      </c>
      <c r="I54" s="18" t="n">
        <v>309.52995047</v>
      </c>
      <c r="J54" s="20" t="n">
        <v>6.86034664</v>
      </c>
      <c r="K54" s="18" t="n">
        <v>347.89024038</v>
      </c>
      <c r="L54" s="20" t="n">
        <v>23.6509448</v>
      </c>
      <c r="M54" s="18" t="s">
        <v>404</v>
      </c>
      <c r="N54" s="20" t="s">
        <v>404</v>
      </c>
      <c r="O54" s="18" t="s">
        <v>404</v>
      </c>
      <c r="P54" s="20" t="s">
        <v>404</v>
      </c>
      <c r="Q54" s="18" t="s">
        <v>404</v>
      </c>
      <c r="R54" s="20" t="s">
        <v>404</v>
      </c>
      <c r="S54" s="18" t="s">
        <v>404</v>
      </c>
      <c r="T54" s="20" t="s">
        <v>404</v>
      </c>
      <c r="U54" s="18" t="n">
        <v>324.3595998</v>
      </c>
      <c r="V54" s="20" t="n">
        <v>9.581536359999999</v>
      </c>
    </row>
    <row r="55" spans="1:22">
      <c r="A55" s="15" t="s">
        <v>452</v>
      </c>
      <c r="B55" s="17" t="n">
        <v>5316</v>
      </c>
      <c r="C55" s="18">
        <f>(43.0/B55*100)</f>
        <v/>
      </c>
      <c r="D55" s="19" t="n">
        <v>5273</v>
      </c>
      <c r="E55" s="18" t="n">
        <v>399.88962811</v>
      </c>
      <c r="F55" s="20" t="n">
        <v>3.49533648</v>
      </c>
      <c r="G55" s="18" t="n">
        <v>413.78928235</v>
      </c>
      <c r="H55" s="20" t="n">
        <v>6.89529307</v>
      </c>
      <c r="I55" s="18" t="n">
        <v>405.7000211</v>
      </c>
      <c r="J55" s="20" t="n">
        <v>11.88386796</v>
      </c>
      <c r="K55" s="18" t="n">
        <v>400.39014134</v>
      </c>
      <c r="L55" s="20" t="n">
        <v>20.87255739</v>
      </c>
      <c r="M55" s="18" t="s">
        <v>404</v>
      </c>
      <c r="N55" s="20" t="s">
        <v>404</v>
      </c>
      <c r="O55" s="18" t="s">
        <v>404</v>
      </c>
      <c r="P55" s="20" t="s">
        <v>404</v>
      </c>
      <c r="Q55" s="18" t="s">
        <v>404</v>
      </c>
      <c r="R55" s="20" t="s">
        <v>404</v>
      </c>
      <c r="S55" s="18" t="n">
        <v>426.42412405</v>
      </c>
      <c r="T55" s="20" t="n">
        <v>7.89455771</v>
      </c>
      <c r="U55" s="18" t="n">
        <v>385.91168585</v>
      </c>
      <c r="V55" s="20" t="n">
        <v>20.39579653</v>
      </c>
    </row>
    <row r="56" spans="1:22">
      <c r="A56" s="15" t="s">
        <v>453</v>
      </c>
      <c r="B56" s="17" t="n">
        <v>5359</v>
      </c>
      <c r="C56" s="18">
        <f>(0.0/B56*100)</f>
        <v/>
      </c>
      <c r="D56" s="19" t="n">
        <v>5359</v>
      </c>
      <c r="E56" s="18" t="n">
        <v>545.01630084</v>
      </c>
      <c r="F56" s="20" t="n">
        <v>6.49897913</v>
      </c>
      <c r="G56" s="18" t="n">
        <v>548.62306184</v>
      </c>
      <c r="H56" s="20" t="n">
        <v>6.54022992</v>
      </c>
      <c r="I56" s="18" t="n">
        <v>575.08013471</v>
      </c>
      <c r="J56" s="20" t="n">
        <v>16.68170095</v>
      </c>
      <c r="K56" s="18" t="s">
        <v>404</v>
      </c>
      <c r="L56" s="20" t="s">
        <v>404</v>
      </c>
      <c r="M56" s="18" t="s">
        <v>404</v>
      </c>
      <c r="N56" s="20" t="s">
        <v>404</v>
      </c>
      <c r="O56" s="18" t="s">
        <v>404</v>
      </c>
      <c r="P56" s="20" t="s">
        <v>404</v>
      </c>
      <c r="Q56" s="18" t="s">
        <v>404</v>
      </c>
      <c r="R56" s="20" t="s">
        <v>404</v>
      </c>
      <c r="S56" s="18" t="s">
        <v>404</v>
      </c>
      <c r="T56" s="20" t="s">
        <v>404</v>
      </c>
      <c r="U56" s="18" t="n">
        <v>536.9452275800001</v>
      </c>
      <c r="V56" s="20" t="n">
        <v>12.32440645</v>
      </c>
    </row>
    <row r="57" spans="1:22">
      <c r="A57" s="15" t="s">
        <v>454</v>
      </c>
      <c r="B57" s="17" t="n">
        <v>6513</v>
      </c>
      <c r="C57" s="18">
        <f>(0.0/B57*100)</f>
        <v/>
      </c>
      <c r="D57" s="19" t="n">
        <v>6513</v>
      </c>
      <c r="E57" s="18" t="n">
        <v>388.50812042</v>
      </c>
      <c r="F57" s="20" t="n">
        <v>4.87983584</v>
      </c>
      <c r="G57" s="18" t="n">
        <v>388.85152073</v>
      </c>
      <c r="H57" s="20" t="n">
        <v>6.71139369</v>
      </c>
      <c r="I57" s="18" t="n">
        <v>374.44189476</v>
      </c>
      <c r="J57" s="20" t="n">
        <v>6.76744801</v>
      </c>
      <c r="K57" s="18" t="n">
        <v>391.23431946</v>
      </c>
      <c r="L57" s="20" t="n">
        <v>23.10631006</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387.27663745</v>
      </c>
      <c r="F58" s="20" t="n">
        <v>6.26653252</v>
      </c>
      <c r="G58" s="18" t="n">
        <v>375.94958586</v>
      </c>
      <c r="H58" s="20" t="n">
        <v>4.5941109</v>
      </c>
      <c r="I58" s="18" t="n">
        <v>385.04860358</v>
      </c>
      <c r="J58" s="20" t="n">
        <v>6.97924941</v>
      </c>
      <c r="K58" s="18" t="n">
        <v>370.32932903</v>
      </c>
      <c r="L58" s="20" t="n">
        <v>9.925377340000001</v>
      </c>
      <c r="M58" s="18" t="s">
        <v>404</v>
      </c>
      <c r="N58" s="20" t="s">
        <v>404</v>
      </c>
      <c r="O58" s="18" t="s">
        <v>404</v>
      </c>
      <c r="P58" s="20" t="s">
        <v>404</v>
      </c>
      <c r="Q58" s="18" t="s">
        <v>404</v>
      </c>
      <c r="R58" s="20" t="s">
        <v>404</v>
      </c>
      <c r="S58" s="18" t="s">
        <v>404</v>
      </c>
      <c r="T58" s="20" t="s">
        <v>404</v>
      </c>
      <c r="U58" s="18" t="n">
        <v>375.87917414</v>
      </c>
      <c r="V58" s="20" t="n">
        <v>25.38248931</v>
      </c>
    </row>
    <row r="59" spans="1:22">
      <c r="A59" s="15" t="s">
        <v>456</v>
      </c>
      <c r="B59" s="17" t="n">
        <v>4826</v>
      </c>
      <c r="C59" s="18">
        <f>(0.0/B59*100)</f>
        <v/>
      </c>
      <c r="D59" s="19" t="n">
        <v>4826</v>
      </c>
      <c r="E59" s="18" t="n">
        <v>364.78147095</v>
      </c>
      <c r="F59" s="20" t="n">
        <v>2.0947312</v>
      </c>
      <c r="G59" s="18" t="n">
        <v>355.96845992</v>
      </c>
      <c r="H59" s="20" t="n">
        <v>3.88990685</v>
      </c>
      <c r="I59" s="18" t="n">
        <v>351.83488273</v>
      </c>
      <c r="J59" s="20" t="n">
        <v>3.77002932</v>
      </c>
      <c r="K59" s="18" t="n">
        <v>343.70320074</v>
      </c>
      <c r="L59" s="20" t="n">
        <v>4.94838177</v>
      </c>
      <c r="M59" s="18" t="s">
        <v>404</v>
      </c>
      <c r="N59" s="20" t="s">
        <v>404</v>
      </c>
      <c r="O59" s="18" t="s">
        <v>404</v>
      </c>
      <c r="P59" s="20" t="s">
        <v>404</v>
      </c>
      <c r="Q59" s="18" t="s">
        <v>404</v>
      </c>
      <c r="R59" s="20" t="s">
        <v>404</v>
      </c>
      <c r="S59" s="18" t="s">
        <v>404</v>
      </c>
      <c r="T59" s="20" t="s">
        <v>404</v>
      </c>
      <c r="U59" s="18" t="n">
        <v>404.7166867</v>
      </c>
      <c r="V59" s="20" t="n">
        <v>11.00644418</v>
      </c>
    </row>
    <row r="60" spans="1:22">
      <c r="A60" s="15" t="s">
        <v>457</v>
      </c>
      <c r="B60" s="17" t="n">
        <v>4546</v>
      </c>
      <c r="C60" s="18">
        <f>(0.0/B60*100)</f>
        <v/>
      </c>
      <c r="D60" s="19" t="n">
        <v>4546</v>
      </c>
      <c r="E60" s="18" t="n">
        <v>400.27003502</v>
      </c>
      <c r="F60" s="20" t="n">
        <v>5.99553743</v>
      </c>
      <c r="G60" s="18" t="n">
        <v>408.031993</v>
      </c>
      <c r="H60" s="20" t="n">
        <v>9.52782702</v>
      </c>
      <c r="I60" s="18" t="n">
        <v>393.76619411</v>
      </c>
      <c r="J60" s="20" t="n">
        <v>16.34263735</v>
      </c>
      <c r="K60" s="18" t="n">
        <v>334.38849806</v>
      </c>
      <c r="L60" s="20" t="n">
        <v>13.15111409</v>
      </c>
      <c r="M60" s="18" t="s">
        <v>404</v>
      </c>
      <c r="N60" s="20" t="s">
        <v>404</v>
      </c>
      <c r="O60" s="18" t="s">
        <v>404</v>
      </c>
      <c r="P60" s="20" t="s">
        <v>404</v>
      </c>
      <c r="Q60" s="18" t="s">
        <v>404</v>
      </c>
      <c r="R60" s="20" t="s">
        <v>404</v>
      </c>
      <c r="S60" s="18" t="s">
        <v>404</v>
      </c>
      <c r="T60" s="20" t="s">
        <v>404</v>
      </c>
      <c r="U60" s="18" t="n">
        <v>368.9797926</v>
      </c>
      <c r="V60" s="20" t="n">
        <v>13.88783068</v>
      </c>
    </row>
    <row r="61" spans="1:22">
      <c r="A61" s="15" t="s">
        <v>458</v>
      </c>
      <c r="B61" s="17" t="n">
        <v>6525</v>
      </c>
      <c r="C61" s="18">
        <f>(0.0/B61*100)</f>
        <v/>
      </c>
      <c r="D61" s="19" t="n">
        <v>6525</v>
      </c>
      <c r="E61" s="18" t="n">
        <v>476.06475895</v>
      </c>
      <c r="F61" s="20" t="n">
        <v>3.50127647</v>
      </c>
      <c r="G61" s="18" t="n">
        <v>478.96647423</v>
      </c>
      <c r="H61" s="20" t="n">
        <v>4.95859358</v>
      </c>
      <c r="I61" s="18" t="n">
        <v>487.7235857</v>
      </c>
      <c r="J61" s="20" t="n">
        <v>6.16593423</v>
      </c>
      <c r="K61" s="18" t="n">
        <v>485.87600441</v>
      </c>
      <c r="L61" s="20" t="n">
        <v>8.2168188</v>
      </c>
      <c r="M61" s="18" t="s">
        <v>404</v>
      </c>
      <c r="N61" s="20" t="s">
        <v>404</v>
      </c>
      <c r="O61" s="18" t="s">
        <v>404</v>
      </c>
      <c r="P61" s="20" t="s">
        <v>404</v>
      </c>
      <c r="Q61" s="18" t="s">
        <v>404</v>
      </c>
      <c r="R61" s="20" t="s">
        <v>404</v>
      </c>
      <c r="S61" s="18" t="s">
        <v>404</v>
      </c>
      <c r="T61" s="20" t="s">
        <v>404</v>
      </c>
      <c r="U61" s="18" t="n">
        <v>508.68015398</v>
      </c>
      <c r="V61" s="20" t="n">
        <v>19.46286384</v>
      </c>
    </row>
    <row r="62" spans="1:22">
      <c r="A62" s="15" t="s">
        <v>459</v>
      </c>
      <c r="B62" s="17" t="n">
        <v>4476</v>
      </c>
      <c r="C62" s="18">
        <f>(0.0/B62*100)</f>
        <v/>
      </c>
      <c r="D62" s="19" t="n">
        <v>4476</v>
      </c>
      <c r="E62" s="18" t="n">
        <v>560.5979627</v>
      </c>
      <c r="F62" s="20" t="n">
        <v>1.94648292</v>
      </c>
      <c r="G62" s="18" t="n">
        <v>541.52896749</v>
      </c>
      <c r="H62" s="20" t="n">
        <v>1.49836676</v>
      </c>
      <c r="I62" s="18" t="n">
        <v>526.80535393</v>
      </c>
      <c r="J62" s="20" t="n">
        <v>2.45757287</v>
      </c>
      <c r="K62" s="18" t="n">
        <v>532.57139338</v>
      </c>
      <c r="L62" s="20" t="n">
        <v>5.72320552</v>
      </c>
      <c r="M62" s="18" t="s">
        <v>404</v>
      </c>
      <c r="N62" s="20" t="s">
        <v>404</v>
      </c>
      <c r="O62" s="18" t="s">
        <v>404</v>
      </c>
      <c r="P62" s="20" t="s">
        <v>404</v>
      </c>
      <c r="Q62" s="18" t="s">
        <v>404</v>
      </c>
      <c r="R62" s="20" t="s">
        <v>404</v>
      </c>
      <c r="S62" s="18" t="s">
        <v>404</v>
      </c>
      <c r="T62" s="20" t="s">
        <v>404</v>
      </c>
      <c r="U62" s="18" t="n">
        <v>559.13736543</v>
      </c>
      <c r="V62" s="20" t="n">
        <v>11.83182112</v>
      </c>
    </row>
    <row r="63" spans="1:22">
      <c r="A63" s="15" t="s">
        <v>460</v>
      </c>
      <c r="B63" s="17" t="n">
        <v>5324</v>
      </c>
      <c r="C63" s="18">
        <f>(0.0/B63*100)</f>
        <v/>
      </c>
      <c r="D63" s="19" t="n">
        <v>5324</v>
      </c>
      <c r="E63" s="18" t="n">
        <v>370.54517107</v>
      </c>
      <c r="F63" s="20" t="n">
        <v>1.58454315</v>
      </c>
      <c r="G63" s="18" t="n">
        <v>372.69260836</v>
      </c>
      <c r="H63" s="20" t="n">
        <v>6.489003</v>
      </c>
      <c r="I63" s="18" t="n">
        <v>374.66257315</v>
      </c>
      <c r="J63" s="20" t="n">
        <v>5.12316819</v>
      </c>
      <c r="K63" s="18" t="n">
        <v>328.87277813</v>
      </c>
      <c r="L63" s="20" t="n">
        <v>7.45487146</v>
      </c>
      <c r="M63" s="18" t="s">
        <v>404</v>
      </c>
      <c r="N63" s="20" t="s">
        <v>404</v>
      </c>
      <c r="O63" s="18" t="s">
        <v>404</v>
      </c>
      <c r="P63" s="20" t="s">
        <v>404</v>
      </c>
      <c r="Q63" s="18" t="s">
        <v>404</v>
      </c>
      <c r="R63" s="20" t="s">
        <v>404</v>
      </c>
      <c r="S63" s="18" t="s">
        <v>404</v>
      </c>
      <c r="T63" s="20" t="s">
        <v>404</v>
      </c>
      <c r="U63" s="18" t="n">
        <v>389.80004135</v>
      </c>
      <c r="V63" s="20" t="n">
        <v>7.38077162</v>
      </c>
    </row>
    <row r="64" spans="1:22">
      <c r="A64" s="15" t="s">
        <v>461</v>
      </c>
      <c r="B64" s="17" t="n">
        <v>3634</v>
      </c>
      <c r="C64" s="18">
        <f>(27.0/B64*100)</f>
        <v/>
      </c>
      <c r="D64" s="19" t="n">
        <v>3607</v>
      </c>
      <c r="E64" s="18" t="n">
        <v>479.27587093</v>
      </c>
      <c r="F64" s="20" t="n">
        <v>2.60509338</v>
      </c>
      <c r="G64" s="18" t="n">
        <v>500.83484277</v>
      </c>
      <c r="H64" s="20" t="n">
        <v>2.65029965</v>
      </c>
      <c r="I64" s="18" t="n">
        <v>458.99580895</v>
      </c>
      <c r="J64" s="20" t="n">
        <v>3.86168706</v>
      </c>
      <c r="K64" s="18" t="n">
        <v>391.24033708</v>
      </c>
      <c r="L64" s="20" t="n">
        <v>6.60507813</v>
      </c>
      <c r="M64" s="18" t="s">
        <v>404</v>
      </c>
      <c r="N64" s="20" t="s">
        <v>404</v>
      </c>
      <c r="O64" s="18" t="s">
        <v>404</v>
      </c>
      <c r="P64" s="20" t="s">
        <v>404</v>
      </c>
      <c r="Q64" s="18" t="s">
        <v>404</v>
      </c>
      <c r="R64" s="20" t="s">
        <v>404</v>
      </c>
      <c r="S64" s="18" t="s">
        <v>404</v>
      </c>
      <c r="T64" s="20" t="s">
        <v>404</v>
      </c>
      <c r="U64" s="18" t="n">
        <v>505.93782922</v>
      </c>
      <c r="V64" s="20" t="n">
        <v>7.53700677</v>
      </c>
    </row>
    <row r="65" spans="1:22">
      <c r="A65" s="15" t="s">
        <v>462</v>
      </c>
      <c r="B65" s="17" t="n">
        <v>5325</v>
      </c>
      <c r="C65" s="18">
        <f>(0.0/B65*100)</f>
        <v/>
      </c>
      <c r="D65" s="19" t="n">
        <v>5325</v>
      </c>
      <c r="E65" s="18" t="n">
        <v>420.87967961</v>
      </c>
      <c r="F65" s="20" t="n">
        <v>3.77508937</v>
      </c>
      <c r="G65" s="18" t="n">
        <v>418.33773073</v>
      </c>
      <c r="H65" s="20" t="n">
        <v>5.95475919</v>
      </c>
      <c r="I65" s="18" t="n">
        <v>415.13582323</v>
      </c>
      <c r="J65" s="20" t="n">
        <v>7.03399074</v>
      </c>
      <c r="K65" s="18" t="n">
        <v>424.26115796</v>
      </c>
      <c r="L65" s="20" t="n">
        <v>20.85725421</v>
      </c>
      <c r="M65" s="18" t="s">
        <v>404</v>
      </c>
      <c r="N65" s="20" t="s">
        <v>404</v>
      </c>
      <c r="O65" s="18" t="s">
        <v>404</v>
      </c>
      <c r="P65" s="20" t="s">
        <v>404</v>
      </c>
      <c r="Q65" s="18" t="s">
        <v>404</v>
      </c>
      <c r="R65" s="20" t="s">
        <v>404</v>
      </c>
      <c r="S65" s="18" t="s">
        <v>404</v>
      </c>
      <c r="T65" s="20" t="s">
        <v>404</v>
      </c>
      <c r="U65" s="18" t="s">
        <v>404</v>
      </c>
      <c r="V65" s="20" t="s">
        <v>404</v>
      </c>
    </row>
    <row r="66" spans="1:22">
      <c r="A66" s="15" t="s">
        <v>463</v>
      </c>
      <c r="B66" s="17" t="n">
        <v>5665</v>
      </c>
      <c r="C66" s="18">
        <f>(0.0/B66*100)</f>
        <v/>
      </c>
      <c r="D66" s="19" t="n">
        <v>5665</v>
      </c>
      <c r="E66" s="18" t="n">
        <v>418.82135966</v>
      </c>
      <c r="F66" s="20" t="n">
        <v>1.44464088</v>
      </c>
      <c r="G66" s="18" t="n">
        <v>418.30334575</v>
      </c>
      <c r="H66" s="20" t="n">
        <v>4.63914177</v>
      </c>
      <c r="I66" s="18" t="n">
        <v>408.06784301</v>
      </c>
      <c r="J66" s="20" t="n">
        <v>8.703889269999999</v>
      </c>
      <c r="K66" s="18" t="n">
        <v>399.91160116</v>
      </c>
      <c r="L66" s="20" t="n">
        <v>7.02814467</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395.87908363</v>
      </c>
      <c r="F67" s="20" t="n">
        <v>5.16325216</v>
      </c>
      <c r="G67" s="18" t="n">
        <v>395.1130613</v>
      </c>
      <c r="H67" s="20" t="n">
        <v>4.90448208</v>
      </c>
      <c r="I67" s="18" t="n">
        <v>374.17092248</v>
      </c>
      <c r="J67" s="20" t="n">
        <v>7.63616214</v>
      </c>
      <c r="K67" s="18" t="n">
        <v>357.22792968</v>
      </c>
      <c r="L67" s="20" t="n">
        <v>6.22197206</v>
      </c>
      <c r="M67" s="18" t="s">
        <v>404</v>
      </c>
      <c r="N67" s="20" t="s">
        <v>404</v>
      </c>
      <c r="O67" s="18" t="s">
        <v>404</v>
      </c>
      <c r="P67" s="20" t="s">
        <v>404</v>
      </c>
      <c r="Q67" s="18" t="s">
        <v>404</v>
      </c>
      <c r="R67" s="20" t="s">
        <v>404</v>
      </c>
      <c r="S67" s="18" t="s">
        <v>404</v>
      </c>
      <c r="T67" s="20" t="s">
        <v>404</v>
      </c>
      <c r="U67" s="18" t="n">
        <v>385.77487594</v>
      </c>
      <c r="V67" s="20" t="n">
        <v>33.28917145</v>
      </c>
    </row>
    <row r="68" spans="1:22">
      <c r="A68" s="15" t="s">
        <v>465</v>
      </c>
      <c r="B68" s="17" t="n">
        <v>12083</v>
      </c>
      <c r="C68" s="18">
        <f>(0.0/B68*100)</f>
        <v/>
      </c>
      <c r="D68" s="19" t="n">
        <v>12083</v>
      </c>
      <c r="E68" s="18" t="n">
        <v>409.83899826</v>
      </c>
      <c r="F68" s="20" t="n">
        <v>1.16719898</v>
      </c>
      <c r="G68" s="18" t="n">
        <v>385.45122043</v>
      </c>
      <c r="H68" s="20" t="n">
        <v>2.83186681</v>
      </c>
      <c r="I68" s="18" t="n">
        <v>386.50206268</v>
      </c>
      <c r="J68" s="20" t="n">
        <v>4.72649037</v>
      </c>
      <c r="K68" s="18" t="n">
        <v>370.63672655</v>
      </c>
      <c r="L68" s="20" t="n">
        <v>7.98735432</v>
      </c>
      <c r="M68" s="18" t="s">
        <v>404</v>
      </c>
      <c r="N68" s="20" t="s">
        <v>404</v>
      </c>
      <c r="O68" s="18" t="s">
        <v>404</v>
      </c>
      <c r="P68" s="20" t="s">
        <v>404</v>
      </c>
      <c r="Q68" s="18" t="s">
        <v>404</v>
      </c>
      <c r="R68" s="20" t="s">
        <v>404</v>
      </c>
      <c r="S68" s="18" t="s">
        <v>404</v>
      </c>
      <c r="T68" s="20" t="s">
        <v>404</v>
      </c>
      <c r="U68" s="18" t="n">
        <v>409.13853428</v>
      </c>
      <c r="V68" s="20" t="n">
        <v>8.480541929999999</v>
      </c>
    </row>
    <row r="69" spans="1:22">
      <c r="A69" s="15" t="s">
        <v>466</v>
      </c>
      <c r="B69" s="17" t="n">
        <v>4876</v>
      </c>
      <c r="C69" s="18">
        <f>(0.0/B69*100)</f>
        <v/>
      </c>
      <c r="D69" s="19" t="n">
        <v>4876</v>
      </c>
      <c r="E69" s="18" t="n">
        <v>441.41588399</v>
      </c>
      <c r="F69" s="20" t="n">
        <v>6.70131921</v>
      </c>
      <c r="G69" s="18" t="n">
        <v>446.48652478</v>
      </c>
      <c r="H69" s="20" t="n">
        <v>7.82760833</v>
      </c>
      <c r="I69" s="18" t="n">
        <v>441.90837339</v>
      </c>
      <c r="J69" s="20" t="n">
        <v>9.31208513</v>
      </c>
      <c r="K69" s="18" t="n">
        <v>462.25354268</v>
      </c>
      <c r="L69" s="20" t="n">
        <v>17.58498288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494.32850243</v>
      </c>
      <c r="F70" s="20" t="n">
        <v>4.08052855</v>
      </c>
      <c r="G70" s="18" t="n">
        <v>501.62396601</v>
      </c>
      <c r="H70" s="20" t="n">
        <v>6.16159911</v>
      </c>
      <c r="I70" s="18" t="n">
        <v>481.70527874</v>
      </c>
      <c r="J70" s="20" t="n">
        <v>5.86276893</v>
      </c>
      <c r="K70" s="18" t="n">
        <v>499.0401882</v>
      </c>
      <c r="L70" s="20" t="n">
        <v>15.17504725</v>
      </c>
      <c r="M70" s="18" t="s">
        <v>404</v>
      </c>
      <c r="N70" s="20" t="s">
        <v>404</v>
      </c>
      <c r="O70" s="18" t="s">
        <v>404</v>
      </c>
      <c r="P70" s="20" t="s">
        <v>404</v>
      </c>
      <c r="Q70" s="18" t="s">
        <v>404</v>
      </c>
      <c r="R70" s="20" t="s">
        <v>404</v>
      </c>
      <c r="S70" s="18" t="s">
        <v>404</v>
      </c>
      <c r="T70" s="20" t="s">
        <v>404</v>
      </c>
      <c r="U70" s="18" t="n">
        <v>493.30138497</v>
      </c>
      <c r="V70" s="20" t="n">
        <v>10.95281439</v>
      </c>
    </row>
    <row r="71" spans="1:22">
      <c r="A71" s="15" t="s">
        <v>468</v>
      </c>
      <c r="B71" s="17" t="n">
        <v>6115</v>
      </c>
      <c r="C71" s="18">
        <f>(0.0/B71*100)</f>
        <v/>
      </c>
      <c r="D71" s="19" t="n">
        <v>6115</v>
      </c>
      <c r="E71" s="18" t="n">
        <v>564.71647983</v>
      </c>
      <c r="F71" s="20" t="n">
        <v>1.95902118</v>
      </c>
      <c r="G71" s="18" t="n">
        <v>562.83589449</v>
      </c>
      <c r="H71" s="20" t="n">
        <v>2.12935398</v>
      </c>
      <c r="I71" s="18" t="n">
        <v>569.34531594</v>
      </c>
      <c r="J71" s="20" t="n">
        <v>3.84391094</v>
      </c>
      <c r="K71" s="18" t="s">
        <v>404</v>
      </c>
      <c r="L71" s="20" t="s">
        <v>404</v>
      </c>
      <c r="M71" s="18" t="s">
        <v>404</v>
      </c>
      <c r="N71" s="20" t="s">
        <v>404</v>
      </c>
      <c r="O71" s="18" t="s">
        <v>404</v>
      </c>
      <c r="P71" s="20" t="s">
        <v>404</v>
      </c>
      <c r="Q71" s="18" t="s">
        <v>404</v>
      </c>
      <c r="R71" s="20" t="s">
        <v>404</v>
      </c>
      <c r="S71" s="18" t="s">
        <v>404</v>
      </c>
      <c r="T71" s="20" t="s">
        <v>404</v>
      </c>
      <c r="U71" s="18" t="n">
        <v>526.6590188599999</v>
      </c>
      <c r="V71" s="20" t="n">
        <v>17.65920086</v>
      </c>
    </row>
    <row r="72" spans="1:22">
      <c r="A72" s="15" t="s">
        <v>469</v>
      </c>
      <c r="B72" s="17" t="n">
        <v>7708</v>
      </c>
      <c r="C72" s="18">
        <f>(0.0/B72*100)</f>
        <v/>
      </c>
      <c r="D72" s="19" t="n">
        <v>7708</v>
      </c>
      <c r="E72" s="18" t="n">
        <v>545.30364449</v>
      </c>
      <c r="F72" s="20" t="n">
        <v>8.622408330000001</v>
      </c>
      <c r="G72" s="18" t="n">
        <v>542.70307903</v>
      </c>
      <c r="H72" s="20" t="n">
        <v>4.86575541</v>
      </c>
      <c r="I72" s="18" t="n">
        <v>539.02237659</v>
      </c>
      <c r="J72" s="20" t="n">
        <v>14.98766869</v>
      </c>
      <c r="K72" s="18" t="n">
        <v>452.79274324</v>
      </c>
      <c r="L72" s="20" t="n">
        <v>7.40307342</v>
      </c>
      <c r="M72" s="18" t="s">
        <v>404</v>
      </c>
      <c r="N72" s="20" t="s">
        <v>404</v>
      </c>
      <c r="O72" s="18" t="s">
        <v>404</v>
      </c>
      <c r="P72" s="20" t="s">
        <v>404</v>
      </c>
      <c r="Q72" s="18" t="s">
        <v>404</v>
      </c>
      <c r="R72" s="20" t="s">
        <v>404</v>
      </c>
      <c r="S72" s="18" t="s">
        <v>404</v>
      </c>
      <c r="T72" s="20" t="s">
        <v>404</v>
      </c>
      <c r="U72" s="18" t="n">
        <v>532.89947848</v>
      </c>
      <c r="V72" s="20" t="n">
        <v>23.29721592</v>
      </c>
    </row>
    <row r="73" spans="1:22">
      <c r="A73" s="15" t="s">
        <v>470</v>
      </c>
      <c r="B73" s="17" t="n">
        <v>8249</v>
      </c>
      <c r="C73" s="18">
        <f>(0.0/B73*100)</f>
        <v/>
      </c>
      <c r="D73" s="19" t="n">
        <v>8249</v>
      </c>
      <c r="E73" s="18" t="n">
        <v>417.27200437</v>
      </c>
      <c r="F73" s="20" t="n">
        <v>4.34946977</v>
      </c>
      <c r="G73" s="18" t="n">
        <v>415.66315292</v>
      </c>
      <c r="H73" s="20" t="n">
        <v>7.73610972</v>
      </c>
      <c r="I73" s="18" t="n">
        <v>403.68813885</v>
      </c>
      <c r="J73" s="20" t="n">
        <v>10.52358737</v>
      </c>
      <c r="K73" s="18" t="n">
        <v>421.48352471</v>
      </c>
      <c r="L73" s="20" t="n">
        <v>8.504935440000001</v>
      </c>
      <c r="M73" s="18" t="s">
        <v>404</v>
      </c>
      <c r="N73" s="20" t="s">
        <v>404</v>
      </c>
      <c r="O73" s="18" t="s">
        <v>404</v>
      </c>
      <c r="P73" s="20" t="s">
        <v>404</v>
      </c>
      <c r="Q73" s="18" t="s">
        <v>404</v>
      </c>
      <c r="R73" s="20" t="s">
        <v>404</v>
      </c>
      <c r="S73" s="18" t="s">
        <v>404</v>
      </c>
      <c r="T73" s="20" t="s">
        <v>404</v>
      </c>
      <c r="U73" s="18" t="n">
        <v>415.72381785</v>
      </c>
      <c r="V73" s="20" t="n">
        <v>13.80691169</v>
      </c>
    </row>
    <row r="74" spans="1:22">
      <c r="A74" s="15" t="s">
        <v>471</v>
      </c>
      <c r="B74" s="17" t="n">
        <v>4692</v>
      </c>
      <c r="C74" s="18">
        <f>(484.0/B74*100)</f>
        <v/>
      </c>
      <c r="D74" s="19" t="n">
        <v>4208</v>
      </c>
      <c r="E74" s="18" t="n">
        <v>400.92248524</v>
      </c>
      <c r="F74" s="20" t="n">
        <v>3.18396784</v>
      </c>
      <c r="G74" s="18" t="n">
        <v>425.67628012</v>
      </c>
      <c r="H74" s="20" t="n">
        <v>2.20440198</v>
      </c>
      <c r="I74" s="18" t="n">
        <v>419.66499327</v>
      </c>
      <c r="J74" s="20" t="n">
        <v>2.5716065</v>
      </c>
      <c r="K74" s="18" t="n">
        <v>388.21242868</v>
      </c>
      <c r="L74" s="20" t="n">
        <v>5.33196177</v>
      </c>
      <c r="M74" s="18" t="s">
        <v>404</v>
      </c>
      <c r="N74" s="20" t="s">
        <v>404</v>
      </c>
      <c r="O74" s="18" t="s">
        <v>404</v>
      </c>
      <c r="P74" s="20" t="s">
        <v>404</v>
      </c>
      <c r="Q74" s="18" t="s">
        <v>404</v>
      </c>
      <c r="R74" s="20" t="s">
        <v>404</v>
      </c>
      <c r="S74" s="18" t="s">
        <v>404</v>
      </c>
      <c r="T74" s="20" t="s">
        <v>404</v>
      </c>
      <c r="U74" s="18" t="n">
        <v>388.80474162</v>
      </c>
      <c r="V74" s="20" t="n">
        <v>8.57467372</v>
      </c>
    </row>
    <row r="75" spans="1:22">
      <c r="A75" s="15" t="s">
        <v>472</v>
      </c>
      <c r="B75" s="17" t="n">
        <v>5375</v>
      </c>
      <c r="C75" s="18">
        <f>(483.0/B75*100)</f>
        <v/>
      </c>
      <c r="D75" s="19" t="n">
        <v>4892</v>
      </c>
      <c r="E75" s="18" t="n">
        <v>378.60676022</v>
      </c>
      <c r="F75" s="20" t="n">
        <v>12.4308414</v>
      </c>
      <c r="G75" s="18" t="n">
        <v>356.3978716</v>
      </c>
      <c r="H75" s="20" t="n">
        <v>7.27445802</v>
      </c>
      <c r="I75" s="18" t="n">
        <v>368.46559473</v>
      </c>
      <c r="J75" s="20" t="n">
        <v>6.05833682</v>
      </c>
      <c r="K75" s="18" t="n">
        <v>374.61922713</v>
      </c>
      <c r="L75" s="20" t="n">
        <v>11.05583197</v>
      </c>
      <c r="M75" s="18" t="s">
        <v>404</v>
      </c>
      <c r="N75" s="20" t="s">
        <v>404</v>
      </c>
      <c r="O75" s="18" t="s">
        <v>404</v>
      </c>
      <c r="P75" s="20" t="s">
        <v>404</v>
      </c>
      <c r="Q75" s="18" t="s">
        <v>404</v>
      </c>
      <c r="R75" s="20" t="s">
        <v>404</v>
      </c>
      <c r="S75" s="18" t="s">
        <v>404</v>
      </c>
      <c r="T75" s="20" t="s">
        <v>404</v>
      </c>
      <c r="U75" s="18" t="n">
        <v>357.23201263</v>
      </c>
      <c r="V75" s="20" t="n">
        <v>18.99065543</v>
      </c>
    </row>
    <row r="76" spans="1:22">
      <c r="A76" s="15" t="s">
        <v>473</v>
      </c>
      <c r="B76" s="17" t="n">
        <v>14167</v>
      </c>
      <c r="C76" s="18">
        <f>(1400.0/B76*100)</f>
        <v/>
      </c>
      <c r="D76" s="19" t="n">
        <v>12767</v>
      </c>
      <c r="E76" s="18" t="n">
        <v>451.13168303</v>
      </c>
      <c r="F76" s="20" t="n">
        <v>5.40253742</v>
      </c>
      <c r="G76" s="18" t="n">
        <v>430.43727052</v>
      </c>
      <c r="H76" s="20" t="n">
        <v>5.41648171</v>
      </c>
      <c r="I76" s="18" t="n">
        <v>398.10094289</v>
      </c>
      <c r="J76" s="20" t="n">
        <v>5.77627372</v>
      </c>
      <c r="K76" s="18" t="n">
        <v>378.9434901</v>
      </c>
      <c r="L76" s="20" t="n">
        <v>7.61657583</v>
      </c>
      <c r="M76" s="18" t="s">
        <v>404</v>
      </c>
      <c r="N76" s="20" t="s">
        <v>404</v>
      </c>
      <c r="O76" s="18" t="s">
        <v>404</v>
      </c>
      <c r="P76" s="20" t="s">
        <v>404</v>
      </c>
      <c r="Q76" s="18" t="s">
        <v>404</v>
      </c>
      <c r="R76" s="20" t="s">
        <v>404</v>
      </c>
      <c r="S76" s="18" t="s">
        <v>404</v>
      </c>
      <c r="T76" s="20" t="s">
        <v>404</v>
      </c>
      <c r="U76" s="18" t="n">
        <v>422.36702196</v>
      </c>
      <c r="V76" s="20" t="n">
        <v>7.19086176</v>
      </c>
    </row>
    <row r="77" spans="1:22">
      <c r="A77" s="15" t="s">
        <v>474</v>
      </c>
      <c r="B77" s="17" t="n">
        <v>6062</v>
      </c>
      <c r="C77" s="18">
        <f>(0.0/B77*100)</f>
        <v/>
      </c>
      <c r="D77" s="19" t="n">
        <v>6062</v>
      </c>
      <c r="E77" s="18" t="n">
        <v>434.44128121</v>
      </c>
      <c r="F77" s="20" t="n">
        <v>4.94465295</v>
      </c>
      <c r="G77" s="18" t="n">
        <v>410.35543638</v>
      </c>
      <c r="H77" s="20" t="n">
        <v>7.18343174</v>
      </c>
      <c r="I77" s="18" t="n">
        <v>411.78438767</v>
      </c>
      <c r="J77" s="20" t="n">
        <v>5.24011405</v>
      </c>
      <c r="K77" s="18" t="n">
        <v>394.52074874</v>
      </c>
      <c r="L77" s="20" t="n">
        <v>6.90489593</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499.88484723</v>
      </c>
      <c r="F78" s="20" t="n">
        <v>6.54815182</v>
      </c>
      <c r="G78" s="18" t="n">
        <v>491.62948866</v>
      </c>
      <c r="H78" s="20" t="n">
        <v>9.33872994</v>
      </c>
      <c r="I78" s="18" t="n">
        <v>481.11793578</v>
      </c>
      <c r="J78" s="20" t="n">
        <v>10.41844639</v>
      </c>
      <c r="K78" s="18" t="n">
        <v>497.11872182</v>
      </c>
      <c r="L78" s="20" t="n">
        <v>20.17977241</v>
      </c>
      <c r="M78" s="18" t="s">
        <v>404</v>
      </c>
      <c r="N78" s="20" t="s">
        <v>404</v>
      </c>
      <c r="O78" s="18" t="s">
        <v>404</v>
      </c>
      <c r="P78" s="20" t="s">
        <v>404</v>
      </c>
      <c r="Q78" s="18" t="s">
        <v>404</v>
      </c>
      <c r="R78" s="20" t="s">
        <v>404</v>
      </c>
      <c r="S78" s="18" t="s">
        <v>404</v>
      </c>
      <c r="T78" s="20" t="s">
        <v>404</v>
      </c>
      <c r="U78" s="18" t="n">
        <v>534.77589363</v>
      </c>
      <c r="V78" s="20" t="n">
        <v>22.67931452</v>
      </c>
    </row>
    <row customHeight="1" ht="25" r="79" spans="1:22">
      <c r="A79" s="15" t="s">
        <v>476</v>
      </c>
      <c r="B79" s="17" t="n">
        <v>1657</v>
      </c>
      <c r="C79" s="18">
        <f>(21.0/B79*100)</f>
        <v/>
      </c>
      <c r="D79" s="19" t="n">
        <v>1636</v>
      </c>
      <c r="E79" s="18" t="n">
        <v>464.33391909</v>
      </c>
      <c r="F79" s="20" t="n">
        <v>10.16631432</v>
      </c>
      <c r="G79" s="18" t="n">
        <v>433.93622971</v>
      </c>
      <c r="H79" s="20" t="n">
        <v>17.56133993</v>
      </c>
      <c r="I79" s="18" t="n">
        <v>464.56384287</v>
      </c>
      <c r="J79" s="20" t="n">
        <v>21.42562431</v>
      </c>
      <c r="K79" s="18" t="n">
        <v>380.88435536</v>
      </c>
      <c r="L79" s="20" t="n">
        <v>25.48484976</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456.61723405</v>
      </c>
      <c r="F80" s="20" t="n">
        <v>5.16347916</v>
      </c>
      <c r="G80" s="18" t="n">
        <v>466.23930241</v>
      </c>
      <c r="H80" s="20" t="n">
        <v>10.32735717</v>
      </c>
      <c r="I80" s="18" t="n">
        <v>466.0642063</v>
      </c>
      <c r="J80" s="20" t="n">
        <v>11.93940099</v>
      </c>
      <c r="K80" s="18" t="n">
        <v>448.31670092</v>
      </c>
      <c r="L80" s="20" t="n">
        <v>24.89573406</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451.52820427</v>
      </c>
      <c r="F81" s="20" t="n">
        <v>7.27614662</v>
      </c>
      <c r="G81" s="18" t="n">
        <v>445.22563724</v>
      </c>
      <c r="H81" s="20" t="n">
        <v>4.22525577</v>
      </c>
      <c r="I81" s="18" t="n">
        <v>438.45278939</v>
      </c>
      <c r="J81" s="20" t="n">
        <v>7.62080387</v>
      </c>
      <c r="K81" s="18" t="n">
        <v>405.37878705</v>
      </c>
      <c r="L81" s="20" t="n">
        <v>7.80522795</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631</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508.06251357</v>
      </c>
      <c r="F7" s="20" t="n">
        <v>2.35397098</v>
      </c>
      <c r="G7" s="18" t="n">
        <v>479.88505699</v>
      </c>
      <c r="H7" s="20" t="n">
        <v>3.62374229</v>
      </c>
      <c r="I7" s="18" t="n">
        <v>463.15034806</v>
      </c>
      <c r="J7" s="20" t="n">
        <v>6.35858275</v>
      </c>
      <c r="K7" s="18" t="n">
        <v>463.96922878</v>
      </c>
      <c r="L7" s="20" t="n">
        <v>14.72977961</v>
      </c>
      <c r="M7" s="18" t="s">
        <v>404</v>
      </c>
      <c r="N7" s="20" t="s">
        <v>404</v>
      </c>
      <c r="O7" s="18" t="s">
        <v>404</v>
      </c>
      <c r="P7" s="20" t="s">
        <v>404</v>
      </c>
      <c r="Q7" s="18" t="s">
        <v>404</v>
      </c>
      <c r="R7" s="20" t="s">
        <v>404</v>
      </c>
      <c r="S7" s="18" t="s">
        <v>404</v>
      </c>
      <c r="T7" s="20" t="s">
        <v>404</v>
      </c>
      <c r="U7" s="18" t="n">
        <v>483.11420862</v>
      </c>
      <c r="V7" s="20" t="n">
        <v>8.923696639999999</v>
      </c>
    </row>
    <row r="8" spans="1:22">
      <c r="A8" s="15" t="s">
        <v>405</v>
      </c>
      <c r="B8" s="17" t="n">
        <v>7007</v>
      </c>
      <c r="C8" s="18">
        <f>(0.0/B8*100)</f>
        <v/>
      </c>
      <c r="D8" s="19" t="n">
        <v>7007</v>
      </c>
      <c r="E8" s="18" t="n">
        <v>502.50291805</v>
      </c>
      <c r="F8" s="20" t="n">
        <v>6.59331058</v>
      </c>
      <c r="G8" s="18" t="n">
        <v>486.86371823</v>
      </c>
      <c r="H8" s="20" t="n">
        <v>6.60092082</v>
      </c>
      <c r="I8" s="18" t="n">
        <v>505.0946654</v>
      </c>
      <c r="J8" s="20" t="n">
        <v>9.225982500000001</v>
      </c>
      <c r="K8" s="18" t="n">
        <v>516.83620681</v>
      </c>
      <c r="L8" s="20" t="n">
        <v>18.40092032</v>
      </c>
      <c r="M8" s="18" t="s">
        <v>404</v>
      </c>
      <c r="N8" s="20" t="s">
        <v>404</v>
      </c>
      <c r="O8" s="18" t="s">
        <v>404</v>
      </c>
      <c r="P8" s="20" t="s">
        <v>404</v>
      </c>
      <c r="Q8" s="18" t="s">
        <v>404</v>
      </c>
      <c r="R8" s="20" t="s">
        <v>404</v>
      </c>
      <c r="S8" s="18" t="s">
        <v>404</v>
      </c>
      <c r="T8" s="20" t="s">
        <v>404</v>
      </c>
      <c r="U8" s="18" t="n">
        <v>438.30776941</v>
      </c>
      <c r="V8" s="20" t="n">
        <v>18.19356953</v>
      </c>
    </row>
    <row r="9" spans="1:22">
      <c r="A9" s="15" t="s">
        <v>406</v>
      </c>
      <c r="B9" s="17" t="n">
        <v>9651</v>
      </c>
      <c r="C9" s="18">
        <f>(200.0/B9*100)</f>
        <v/>
      </c>
      <c r="D9" s="19" t="n">
        <v>9451</v>
      </c>
      <c r="E9" s="18" t="n">
        <v>523.56926401</v>
      </c>
      <c r="F9" s="20" t="n">
        <v>6.49242412</v>
      </c>
      <c r="G9" s="18" t="n">
        <v>503.5717055</v>
      </c>
      <c r="H9" s="20" t="n">
        <v>6.03893807</v>
      </c>
      <c r="I9" s="18" t="n">
        <v>504.00147916</v>
      </c>
      <c r="J9" s="20" t="n">
        <v>7.85834859</v>
      </c>
      <c r="K9" s="18" t="n">
        <v>485.63446671</v>
      </c>
      <c r="L9" s="20" t="n">
        <v>14.82603901</v>
      </c>
      <c r="M9" s="18" t="s">
        <v>404</v>
      </c>
      <c r="N9" s="20" t="s">
        <v>404</v>
      </c>
      <c r="O9" s="18" t="s">
        <v>404</v>
      </c>
      <c r="P9" s="20" t="s">
        <v>404</v>
      </c>
      <c r="Q9" s="18" t="s">
        <v>404</v>
      </c>
      <c r="R9" s="20" t="s">
        <v>404</v>
      </c>
      <c r="S9" s="18" t="s">
        <v>404</v>
      </c>
      <c r="T9" s="20" t="s">
        <v>404</v>
      </c>
      <c r="U9" s="18" t="n">
        <v>483.28514317</v>
      </c>
      <c r="V9" s="20" t="n">
        <v>16.65302118</v>
      </c>
    </row>
    <row r="10" spans="1:22">
      <c r="A10" s="15" t="s">
        <v>407</v>
      </c>
      <c r="B10" s="17" t="n">
        <v>20058</v>
      </c>
      <c r="C10" s="18">
        <f>(2951.0/B10*100)</f>
        <v/>
      </c>
      <c r="D10" s="19" t="n">
        <v>17107</v>
      </c>
      <c r="E10" s="18" t="n">
        <v>522.6893609799999</v>
      </c>
      <c r="F10" s="20" t="n">
        <v>3.14113966</v>
      </c>
      <c r="G10" s="18" t="n">
        <v>510.95229999</v>
      </c>
      <c r="H10" s="20" t="n">
        <v>3.45572279</v>
      </c>
      <c r="I10" s="18" t="n">
        <v>507.25334502</v>
      </c>
      <c r="J10" s="20" t="n">
        <v>6.3854512</v>
      </c>
      <c r="K10" s="18" t="n">
        <v>478.85371109</v>
      </c>
      <c r="L10" s="20" t="n">
        <v>23.31268987</v>
      </c>
      <c r="M10" s="18" t="s">
        <v>404</v>
      </c>
      <c r="N10" s="20" t="s">
        <v>404</v>
      </c>
      <c r="O10" s="18" t="s">
        <v>404</v>
      </c>
      <c r="P10" s="20" t="s">
        <v>404</v>
      </c>
      <c r="Q10" s="18" t="s">
        <v>404</v>
      </c>
      <c r="R10" s="20" t="s">
        <v>404</v>
      </c>
      <c r="S10" s="18" t="s">
        <v>404</v>
      </c>
      <c r="T10" s="20" t="s">
        <v>404</v>
      </c>
      <c r="U10" s="18" t="n">
        <v>579.17420625</v>
      </c>
      <c r="V10" s="20" t="n">
        <v>10.62076293</v>
      </c>
    </row>
    <row r="11" spans="1:22">
      <c r="A11" s="15" t="s">
        <v>408</v>
      </c>
      <c r="B11" s="17" t="n">
        <v>7053</v>
      </c>
      <c r="C11" s="18">
        <f>(137.0/B11*100)</f>
        <v/>
      </c>
      <c r="D11" s="19" t="n">
        <v>6916</v>
      </c>
      <c r="E11" s="18" t="n">
        <v>432.73506148</v>
      </c>
      <c r="F11" s="20" t="n">
        <v>5.42406414</v>
      </c>
      <c r="G11" s="18" t="n">
        <v>418.73086248</v>
      </c>
      <c r="H11" s="20" t="n">
        <v>6.0774451</v>
      </c>
      <c r="I11" s="18" t="n">
        <v>414.14901674</v>
      </c>
      <c r="J11" s="20" t="n">
        <v>9.64325333</v>
      </c>
      <c r="K11" s="18" t="n">
        <v>363.14891975</v>
      </c>
      <c r="L11" s="20" t="n">
        <v>21.89005569</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500.83011305</v>
      </c>
      <c r="F12" s="20" t="n">
        <v>6.35639479</v>
      </c>
      <c r="G12" s="18" t="n">
        <v>492.89091242</v>
      </c>
      <c r="H12" s="20" t="n">
        <v>4.29458344</v>
      </c>
      <c r="I12" s="18" t="n">
        <v>485.95890425</v>
      </c>
      <c r="J12" s="20" t="n">
        <v>5.28963724</v>
      </c>
      <c r="K12" s="18" t="n">
        <v>456.36959588</v>
      </c>
      <c r="L12" s="20" t="n">
        <v>29.66262563</v>
      </c>
      <c r="M12" s="18" t="s">
        <v>404</v>
      </c>
      <c r="N12" s="20" t="s">
        <v>404</v>
      </c>
      <c r="O12" s="18" t="s">
        <v>404</v>
      </c>
      <c r="P12" s="20" t="s">
        <v>404</v>
      </c>
      <c r="Q12" s="18" t="s">
        <v>404</v>
      </c>
      <c r="R12" s="20" t="s">
        <v>404</v>
      </c>
      <c r="S12" s="18" t="s">
        <v>404</v>
      </c>
      <c r="T12" s="20" t="s">
        <v>404</v>
      </c>
      <c r="U12" s="18" t="n">
        <v>513.3928312199999</v>
      </c>
      <c r="V12" s="20" t="n">
        <v>48.74561029</v>
      </c>
    </row>
    <row r="13" spans="1:22">
      <c r="A13" s="15" t="s">
        <v>410</v>
      </c>
      <c r="B13" s="17" t="n">
        <v>7161</v>
      </c>
      <c r="C13" s="18">
        <f>(1175.0/B13*100)</f>
        <v/>
      </c>
      <c r="D13" s="19" t="n">
        <v>5986</v>
      </c>
      <c r="E13" s="18" t="n">
        <v>512.39623956</v>
      </c>
      <c r="F13" s="20" t="n">
        <v>3.95212504</v>
      </c>
      <c r="G13" s="18" t="n">
        <v>513.44505206</v>
      </c>
      <c r="H13" s="20" t="n">
        <v>3.6611803</v>
      </c>
      <c r="I13" s="18" t="n">
        <v>505.07066052</v>
      </c>
      <c r="J13" s="20" t="n">
        <v>4.4593953</v>
      </c>
      <c r="K13" s="18" t="n">
        <v>489.01885052</v>
      </c>
      <c r="L13" s="20" t="n">
        <v>15.35210696</v>
      </c>
      <c r="M13" s="18" t="s">
        <v>404</v>
      </c>
      <c r="N13" s="20" t="s">
        <v>404</v>
      </c>
      <c r="O13" s="18" t="s">
        <v>404</v>
      </c>
      <c r="P13" s="20" t="s">
        <v>404</v>
      </c>
      <c r="Q13" s="18" t="s">
        <v>404</v>
      </c>
      <c r="R13" s="20" t="s">
        <v>404</v>
      </c>
      <c r="S13" s="18" t="s">
        <v>404</v>
      </c>
      <c r="T13" s="20" t="s">
        <v>404</v>
      </c>
      <c r="U13" s="18" t="n">
        <v>502.95176146</v>
      </c>
      <c r="V13" s="20" t="n">
        <v>7.60038206</v>
      </c>
    </row>
    <row r="14" spans="1:22">
      <c r="A14" s="15" t="s">
        <v>411</v>
      </c>
      <c r="B14" s="17" t="n">
        <v>5587</v>
      </c>
      <c r="C14" s="18">
        <f>(0.0/B14*100)</f>
        <v/>
      </c>
      <c r="D14" s="19" t="n">
        <v>5587</v>
      </c>
      <c r="E14" s="18" t="n">
        <v>512.32264676</v>
      </c>
      <c r="F14" s="20" t="n">
        <v>5.89039354</v>
      </c>
      <c r="G14" s="18" t="n">
        <v>520.99972651</v>
      </c>
      <c r="H14" s="20" t="n">
        <v>3.26028593</v>
      </c>
      <c r="I14" s="18" t="n">
        <v>523.22997327</v>
      </c>
      <c r="J14" s="20" t="n">
        <v>3.34852283</v>
      </c>
      <c r="K14" s="18" t="n">
        <v>501.36990789</v>
      </c>
      <c r="L14" s="20" t="n">
        <v>5.28464807</v>
      </c>
      <c r="M14" s="18" t="s">
        <v>404</v>
      </c>
      <c r="N14" s="20" t="s">
        <v>404</v>
      </c>
      <c r="O14" s="18" t="s">
        <v>404</v>
      </c>
      <c r="P14" s="20" t="s">
        <v>404</v>
      </c>
      <c r="Q14" s="18" t="s">
        <v>404</v>
      </c>
      <c r="R14" s="20" t="s">
        <v>404</v>
      </c>
      <c r="S14" s="18" t="s">
        <v>404</v>
      </c>
      <c r="T14" s="20" t="s">
        <v>404</v>
      </c>
      <c r="U14" s="18" t="n">
        <v>573.00723404</v>
      </c>
      <c r="V14" s="20" t="n">
        <v>15.49887283</v>
      </c>
    </row>
    <row r="15" spans="1:22">
      <c r="A15" s="15" t="s">
        <v>412</v>
      </c>
      <c r="B15" s="17" t="n">
        <v>5882</v>
      </c>
      <c r="C15" s="18">
        <f>(0.0/B15*100)</f>
        <v/>
      </c>
      <c r="D15" s="19" t="n">
        <v>5882</v>
      </c>
      <c r="E15" s="18" t="n">
        <v>513.93539974</v>
      </c>
      <c r="F15" s="20" t="n">
        <v>5.89186715</v>
      </c>
      <c r="G15" s="18" t="n">
        <v>509.58611068</v>
      </c>
      <c r="H15" s="20" t="n">
        <v>3.4198329</v>
      </c>
      <c r="I15" s="18" t="n">
        <v>510.36987057</v>
      </c>
      <c r="J15" s="20" t="n">
        <v>3.76266397</v>
      </c>
      <c r="K15" s="18" t="n">
        <v>512.22881682</v>
      </c>
      <c r="L15" s="20" t="n">
        <v>6.64076958</v>
      </c>
      <c r="M15" s="18" t="s">
        <v>404</v>
      </c>
      <c r="N15" s="20" t="s">
        <v>404</v>
      </c>
      <c r="O15" s="18" t="s">
        <v>404</v>
      </c>
      <c r="P15" s="20" t="s">
        <v>404</v>
      </c>
      <c r="Q15" s="18" t="s">
        <v>404</v>
      </c>
      <c r="R15" s="20" t="s">
        <v>404</v>
      </c>
      <c r="S15" s="18" t="s">
        <v>404</v>
      </c>
      <c r="T15" s="20" t="s">
        <v>404</v>
      </c>
      <c r="U15" s="18" t="n">
        <v>527.53558387</v>
      </c>
      <c r="V15" s="20" t="n">
        <v>20.88187106</v>
      </c>
    </row>
    <row r="16" spans="1:22">
      <c r="A16" s="15" t="s">
        <v>413</v>
      </c>
      <c r="B16" s="17" t="n">
        <v>6108</v>
      </c>
      <c r="C16" s="18">
        <f>(440.0/B16*100)</f>
        <v/>
      </c>
      <c r="D16" s="19" t="n">
        <v>5668</v>
      </c>
      <c r="E16" s="18" t="n">
        <v>500.36783368</v>
      </c>
      <c r="F16" s="20" t="n">
        <v>5.9912335</v>
      </c>
      <c r="G16" s="18" t="n">
        <v>494.86906923</v>
      </c>
      <c r="H16" s="20" t="n">
        <v>7.43879699</v>
      </c>
      <c r="I16" s="18" t="n">
        <v>488.83813362</v>
      </c>
      <c r="J16" s="20" t="n">
        <v>9.626037309999999</v>
      </c>
      <c r="K16" s="18" t="n">
        <v>504.09948764</v>
      </c>
      <c r="L16" s="20" t="n">
        <v>28.33836295</v>
      </c>
      <c r="M16" s="18" t="s">
        <v>404</v>
      </c>
      <c r="N16" s="20" t="s">
        <v>404</v>
      </c>
      <c r="O16" s="18" t="s">
        <v>404</v>
      </c>
      <c r="P16" s="20" t="s">
        <v>404</v>
      </c>
      <c r="Q16" s="18" t="s">
        <v>404</v>
      </c>
      <c r="R16" s="20" t="s">
        <v>404</v>
      </c>
      <c r="S16" s="18" t="s">
        <v>404</v>
      </c>
      <c r="T16" s="20" t="s">
        <v>404</v>
      </c>
      <c r="U16" s="18" t="n">
        <v>465.33866633</v>
      </c>
      <c r="V16" s="20" t="n">
        <v>29.87804984</v>
      </c>
    </row>
    <row r="17" spans="1:22">
      <c r="A17" s="15" t="s">
        <v>414</v>
      </c>
      <c r="B17" s="17" t="n">
        <v>6504</v>
      </c>
      <c r="C17" s="18">
        <f>(1325.0/B17*100)</f>
        <v/>
      </c>
      <c r="D17" s="19" t="n">
        <v>5179</v>
      </c>
      <c r="E17" s="18" t="n">
        <v>506.80724349</v>
      </c>
      <c r="F17" s="20" t="n">
        <v>8.06072983</v>
      </c>
      <c r="G17" s="18" t="n">
        <v>510.99143345</v>
      </c>
      <c r="H17" s="20" t="n">
        <v>7.22345423</v>
      </c>
      <c r="I17" s="18" t="n">
        <v>500.43518566</v>
      </c>
      <c r="J17" s="20" t="n">
        <v>8.13016039</v>
      </c>
      <c r="K17" s="18" t="n">
        <v>483.22428633</v>
      </c>
      <c r="L17" s="20" t="n">
        <v>15.43783387</v>
      </c>
      <c r="M17" s="18" t="s">
        <v>404</v>
      </c>
      <c r="N17" s="20" t="s">
        <v>404</v>
      </c>
      <c r="O17" s="18" t="s">
        <v>404</v>
      </c>
      <c r="P17" s="20" t="s">
        <v>404</v>
      </c>
      <c r="Q17" s="18" t="s">
        <v>404</v>
      </c>
      <c r="R17" s="20" t="s">
        <v>404</v>
      </c>
      <c r="S17" s="18" t="s">
        <v>404</v>
      </c>
      <c r="T17" s="20" t="s">
        <v>404</v>
      </c>
      <c r="U17" s="18" t="n">
        <v>540.17417742</v>
      </c>
      <c r="V17" s="20" t="n">
        <v>19.18592521</v>
      </c>
    </row>
    <row r="18" spans="1:22">
      <c r="A18" s="15" t="s">
        <v>415</v>
      </c>
      <c r="B18" s="17" t="n">
        <v>5532</v>
      </c>
      <c r="C18" s="18">
        <f>(0.0/B18*100)</f>
        <v/>
      </c>
      <c r="D18" s="19" t="n">
        <v>5532</v>
      </c>
      <c r="E18" s="18" t="n">
        <v>462.00895283</v>
      </c>
      <c r="F18" s="20" t="n">
        <v>12.64796385</v>
      </c>
      <c r="G18" s="18" t="n">
        <v>452.52650301</v>
      </c>
      <c r="H18" s="20" t="n">
        <v>6.83594967</v>
      </c>
      <c r="I18" s="18" t="n">
        <v>455.80739014</v>
      </c>
      <c r="J18" s="20" t="n">
        <v>5.6249969</v>
      </c>
      <c r="K18" s="18" t="n">
        <v>446.23373034</v>
      </c>
      <c r="L18" s="20" t="n">
        <v>11.95346423</v>
      </c>
      <c r="M18" s="18" t="s">
        <v>404</v>
      </c>
      <c r="N18" s="20" t="s">
        <v>404</v>
      </c>
      <c r="O18" s="18" t="s">
        <v>404</v>
      </c>
      <c r="P18" s="20" t="s">
        <v>404</v>
      </c>
      <c r="Q18" s="18" t="s">
        <v>404</v>
      </c>
      <c r="R18" s="20" t="s">
        <v>404</v>
      </c>
      <c r="S18" s="18" t="s">
        <v>404</v>
      </c>
      <c r="T18" s="20" t="s">
        <v>404</v>
      </c>
      <c r="U18" s="18" t="n">
        <v>427.77316088</v>
      </c>
      <c r="V18" s="20" t="n">
        <v>28.75793833</v>
      </c>
    </row>
    <row r="19" spans="1:22">
      <c r="A19" s="15" t="s">
        <v>416</v>
      </c>
      <c r="B19" s="17" t="n">
        <v>5658</v>
      </c>
      <c r="C19" s="18">
        <f>(327.0/B19*100)</f>
        <v/>
      </c>
      <c r="D19" s="19" t="n">
        <v>5331</v>
      </c>
      <c r="E19" s="18" t="n">
        <v>466.04703894</v>
      </c>
      <c r="F19" s="20" t="n">
        <v>13.87639876</v>
      </c>
      <c r="G19" s="18" t="n">
        <v>477.09340004</v>
      </c>
      <c r="H19" s="20" t="n">
        <v>8.30823101</v>
      </c>
      <c r="I19" s="18" t="n">
        <v>476.94266732</v>
      </c>
      <c r="J19" s="20" t="n">
        <v>5.87121992</v>
      </c>
      <c r="K19" s="18" t="n">
        <v>483.28979665</v>
      </c>
      <c r="L19" s="20" t="n">
        <v>10.48803159</v>
      </c>
      <c r="M19" s="18" t="s">
        <v>404</v>
      </c>
      <c r="N19" s="20" t="s">
        <v>404</v>
      </c>
      <c r="O19" s="18" t="s">
        <v>404</v>
      </c>
      <c r="P19" s="20" t="s">
        <v>404</v>
      </c>
      <c r="Q19" s="18" t="s">
        <v>404</v>
      </c>
      <c r="R19" s="20" t="s">
        <v>404</v>
      </c>
      <c r="S19" s="18" t="s">
        <v>404</v>
      </c>
      <c r="T19" s="20" t="s">
        <v>404</v>
      </c>
      <c r="U19" s="18" t="n">
        <v>454.91981215</v>
      </c>
      <c r="V19" s="20" t="n">
        <v>39.34205398</v>
      </c>
    </row>
    <row r="20" spans="1:22">
      <c r="A20" s="15" t="s">
        <v>417</v>
      </c>
      <c r="B20" s="17" t="n">
        <v>3371</v>
      </c>
      <c r="C20" s="18">
        <f>(24.0/B20*100)</f>
        <v/>
      </c>
      <c r="D20" s="19" t="n">
        <v>3347</v>
      </c>
      <c r="E20" s="18" t="n">
        <v>495.55754551</v>
      </c>
      <c r="F20" s="20" t="n">
        <v>3.75346781</v>
      </c>
      <c r="G20" s="18" t="n">
        <v>486.0507213</v>
      </c>
      <c r="H20" s="20" t="n">
        <v>2.87788761</v>
      </c>
      <c r="I20" s="18" t="n">
        <v>482.48420476</v>
      </c>
      <c r="J20" s="20" t="n">
        <v>2.95489173</v>
      </c>
      <c r="K20" s="18" t="n">
        <v>494.37032065</v>
      </c>
      <c r="L20" s="20" t="n">
        <v>7.32330594</v>
      </c>
      <c r="M20" s="18" t="s">
        <v>404</v>
      </c>
      <c r="N20" s="20" t="s">
        <v>404</v>
      </c>
      <c r="O20" s="18" t="s">
        <v>404</v>
      </c>
      <c r="P20" s="20" t="s">
        <v>404</v>
      </c>
      <c r="Q20" s="18" t="s">
        <v>404</v>
      </c>
      <c r="R20" s="20" t="s">
        <v>404</v>
      </c>
      <c r="S20" s="18" t="s">
        <v>404</v>
      </c>
      <c r="T20" s="20" t="s">
        <v>404</v>
      </c>
      <c r="U20" s="18" t="n">
        <v>440.15121304</v>
      </c>
      <c r="V20" s="20" t="n">
        <v>18.29753509</v>
      </c>
    </row>
    <row r="21" spans="1:22">
      <c r="A21" s="15" t="s">
        <v>418</v>
      </c>
      <c r="B21" s="17" t="n">
        <v>5741</v>
      </c>
      <c r="C21" s="18">
        <f>(0.0/B21*100)</f>
        <v/>
      </c>
      <c r="D21" s="19" t="n">
        <v>5741</v>
      </c>
      <c r="E21" s="18" t="n">
        <v>507.61163521</v>
      </c>
      <c r="F21" s="20" t="n">
        <v>3.69677117</v>
      </c>
      <c r="G21" s="18" t="n">
        <v>509.11715524</v>
      </c>
      <c r="H21" s="20" t="n">
        <v>4.43451529</v>
      </c>
      <c r="I21" s="18" t="n">
        <v>499.9421009</v>
      </c>
      <c r="J21" s="20" t="n">
        <v>6.21820373</v>
      </c>
      <c r="K21" s="18" t="n">
        <v>487.91575433</v>
      </c>
      <c r="L21" s="20" t="n">
        <v>7.48214423</v>
      </c>
      <c r="M21" s="18" t="s">
        <v>404</v>
      </c>
      <c r="N21" s="20" t="s">
        <v>404</v>
      </c>
      <c r="O21" s="18" t="s">
        <v>404</v>
      </c>
      <c r="P21" s="20" t="s">
        <v>404</v>
      </c>
      <c r="Q21" s="18" t="s">
        <v>404</v>
      </c>
      <c r="R21" s="20" t="s">
        <v>404</v>
      </c>
      <c r="S21" s="18" t="s">
        <v>404</v>
      </c>
      <c r="T21" s="20" t="s">
        <v>404</v>
      </c>
      <c r="U21" s="18" t="n">
        <v>499.87850519</v>
      </c>
      <c r="V21" s="20" t="n">
        <v>8.38666798</v>
      </c>
    </row>
    <row r="22" spans="1:22">
      <c r="A22" s="15" t="s">
        <v>419</v>
      </c>
      <c r="B22" s="17" t="n">
        <v>6598</v>
      </c>
      <c r="C22" s="18">
        <f>(0.0/B22*100)</f>
        <v/>
      </c>
      <c r="D22" s="19" t="n">
        <v>6598</v>
      </c>
      <c r="E22" s="18" t="n">
        <v>483.87025825</v>
      </c>
      <c r="F22" s="20" t="n">
        <v>8.57180226</v>
      </c>
      <c r="G22" s="18" t="n">
        <v>475.29336181</v>
      </c>
      <c r="H22" s="20" t="n">
        <v>7.71264212</v>
      </c>
      <c r="I22" s="18" t="n">
        <v>453.77885172</v>
      </c>
      <c r="J22" s="20" t="n">
        <v>10.99398913</v>
      </c>
      <c r="K22" s="18" t="n">
        <v>451.00856238</v>
      </c>
      <c r="L22" s="20" t="n">
        <v>20.76049984</v>
      </c>
      <c r="M22" s="18" t="s">
        <v>404</v>
      </c>
      <c r="N22" s="20" t="s">
        <v>404</v>
      </c>
      <c r="O22" s="18" t="s">
        <v>404</v>
      </c>
      <c r="P22" s="20" t="s">
        <v>404</v>
      </c>
      <c r="Q22" s="18" t="s">
        <v>404</v>
      </c>
      <c r="R22" s="20" t="s">
        <v>404</v>
      </c>
      <c r="S22" s="18" t="s">
        <v>404</v>
      </c>
      <c r="T22" s="20" t="s">
        <v>404</v>
      </c>
      <c r="U22" s="18" t="n">
        <v>488.58405753</v>
      </c>
      <c r="V22" s="20" t="n">
        <v>15.12155153</v>
      </c>
    </row>
    <row r="23" spans="1:22">
      <c r="A23" s="15" t="s">
        <v>420</v>
      </c>
      <c r="B23" s="17" t="n">
        <v>11583</v>
      </c>
      <c r="C23" s="18">
        <f>(3159.0/B23*100)</f>
        <v/>
      </c>
      <c r="D23" s="19" t="n">
        <v>8424</v>
      </c>
      <c r="E23" s="18" t="n">
        <v>503.55982817</v>
      </c>
      <c r="F23" s="20" t="n">
        <v>7.20129519</v>
      </c>
      <c r="G23" s="18" t="n">
        <v>495.68486474</v>
      </c>
      <c r="H23" s="20" t="n">
        <v>7.90455483</v>
      </c>
      <c r="I23" s="18" t="n">
        <v>485.8100448</v>
      </c>
      <c r="J23" s="20" t="n">
        <v>7.19261657</v>
      </c>
      <c r="K23" s="18" t="n">
        <v>458.5399346</v>
      </c>
      <c r="L23" s="20" t="n">
        <v>12.53702773</v>
      </c>
      <c r="M23" s="18" t="s">
        <v>404</v>
      </c>
      <c r="N23" s="20" t="s">
        <v>404</v>
      </c>
      <c r="O23" s="18" t="s">
        <v>404</v>
      </c>
      <c r="P23" s="20" t="s">
        <v>404</v>
      </c>
      <c r="Q23" s="18" t="s">
        <v>404</v>
      </c>
      <c r="R23" s="20" t="s">
        <v>404</v>
      </c>
      <c r="S23" s="18" t="s">
        <v>404</v>
      </c>
      <c r="T23" s="20" t="s">
        <v>404</v>
      </c>
      <c r="U23" s="18" t="n">
        <v>499.24562352</v>
      </c>
      <c r="V23" s="20" t="n">
        <v>23.45186336</v>
      </c>
    </row>
    <row r="24" spans="1:22">
      <c r="A24" s="15" t="s">
        <v>421</v>
      </c>
      <c r="B24" s="17" t="n">
        <v>6647</v>
      </c>
      <c r="C24" s="18">
        <f>(0.0/B24*100)</f>
        <v/>
      </c>
      <c r="D24" s="19" t="n">
        <v>6647</v>
      </c>
      <c r="E24" s="18" t="n">
        <v>544.30046953</v>
      </c>
      <c r="F24" s="20" t="n">
        <v>17.37847928</v>
      </c>
      <c r="G24" s="18" t="n">
        <v>543.63106722</v>
      </c>
      <c r="H24" s="20" t="n">
        <v>7.73411746</v>
      </c>
      <c r="I24" s="18" t="n">
        <v>532.1123487900001</v>
      </c>
      <c r="J24" s="20" t="n">
        <v>5.73133846</v>
      </c>
      <c r="K24" s="18" t="n">
        <v>507.29714818</v>
      </c>
      <c r="L24" s="20" t="n">
        <v>11.90090102</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524.49227974</v>
      </c>
      <c r="F25" s="20" t="n">
        <v>11.57449508</v>
      </c>
      <c r="G25" s="18" t="n">
        <v>528.86302099</v>
      </c>
      <c r="H25" s="20" t="n">
        <v>7.3558974</v>
      </c>
      <c r="I25" s="18" t="n">
        <v>521.84243263</v>
      </c>
      <c r="J25" s="20" t="n">
        <v>5.6706152</v>
      </c>
      <c r="K25" s="18" t="n">
        <v>511.80861011</v>
      </c>
      <c r="L25" s="20" t="n">
        <v>12.95432722</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477.34827954</v>
      </c>
      <c r="F26" s="20" t="n">
        <v>4.11518486</v>
      </c>
      <c r="G26" s="18" t="n">
        <v>480.40679818</v>
      </c>
      <c r="H26" s="20" t="n">
        <v>3.37969069</v>
      </c>
      <c r="I26" s="18" t="n">
        <v>487.25686442</v>
      </c>
      <c r="J26" s="20" t="n">
        <v>3.68512843</v>
      </c>
      <c r="K26" s="18" t="n">
        <v>496.59781916</v>
      </c>
      <c r="L26" s="20" t="n">
        <v>9.321615230000001</v>
      </c>
      <c r="M26" s="18" t="s">
        <v>404</v>
      </c>
      <c r="N26" s="20" t="s">
        <v>404</v>
      </c>
      <c r="O26" s="18" t="s">
        <v>404</v>
      </c>
      <c r="P26" s="20" t="s">
        <v>404</v>
      </c>
      <c r="Q26" s="18" t="s">
        <v>404</v>
      </c>
      <c r="R26" s="20" t="s">
        <v>404</v>
      </c>
      <c r="S26" s="18" t="s">
        <v>404</v>
      </c>
      <c r="T26" s="20" t="s">
        <v>404</v>
      </c>
      <c r="U26" s="18" t="n">
        <v>480.38019806</v>
      </c>
      <c r="V26" s="20" t="n">
        <v>15.3361735</v>
      </c>
    </row>
    <row r="27" spans="1:22">
      <c r="A27" s="15" t="s">
        <v>424</v>
      </c>
      <c r="B27" s="17" t="n">
        <v>5299</v>
      </c>
      <c r="C27" s="18">
        <f>(0.0/B27*100)</f>
        <v/>
      </c>
      <c r="D27" s="19" t="n">
        <v>5299</v>
      </c>
      <c r="E27" s="18" t="n">
        <v>495.46838214</v>
      </c>
      <c r="F27" s="20" t="n">
        <v>2.13373712</v>
      </c>
      <c r="G27" s="18" t="n">
        <v>475.77288306</v>
      </c>
      <c r="H27" s="20" t="n">
        <v>1.65678506</v>
      </c>
      <c r="I27" s="18" t="n">
        <v>539.96618302</v>
      </c>
      <c r="J27" s="20" t="n">
        <v>5.98373572</v>
      </c>
      <c r="K27" s="18" t="s">
        <v>404</v>
      </c>
      <c r="L27" s="20" t="s">
        <v>404</v>
      </c>
      <c r="M27" s="18" t="s">
        <v>404</v>
      </c>
      <c r="N27" s="20" t="s">
        <v>404</v>
      </c>
      <c r="O27" s="18" t="s">
        <v>404</v>
      </c>
      <c r="P27" s="20" t="s">
        <v>404</v>
      </c>
      <c r="Q27" s="18" t="s">
        <v>404</v>
      </c>
      <c r="R27" s="20" t="s">
        <v>404</v>
      </c>
      <c r="S27" s="18" t="s">
        <v>404</v>
      </c>
      <c r="T27" s="20" t="s">
        <v>404</v>
      </c>
      <c r="U27" s="18" t="n">
        <v>465.27073414</v>
      </c>
      <c r="V27" s="20" t="n">
        <v>25.34217899</v>
      </c>
    </row>
    <row r="28" spans="1:22">
      <c r="A28" s="15" t="s">
        <v>425</v>
      </c>
      <c r="B28" s="17" t="n">
        <v>7568</v>
      </c>
      <c r="C28" s="18">
        <f>(0.0/B28*100)</f>
        <v/>
      </c>
      <c r="D28" s="19" t="n">
        <v>7568</v>
      </c>
      <c r="E28" s="18" t="n">
        <v>434.94439968</v>
      </c>
      <c r="F28" s="20" t="n">
        <v>5.79539861</v>
      </c>
      <c r="G28" s="18" t="n">
        <v>420.86127678</v>
      </c>
      <c r="H28" s="20" t="n">
        <v>6.43424174</v>
      </c>
      <c r="I28" s="18" t="n">
        <v>399.6412445</v>
      </c>
      <c r="J28" s="20" t="n">
        <v>4.12388374</v>
      </c>
      <c r="K28" s="18" t="n">
        <v>388.12729949</v>
      </c>
      <c r="L28" s="20" t="n">
        <v>4.98945337</v>
      </c>
      <c r="M28" s="18" t="s">
        <v>404</v>
      </c>
      <c r="N28" s="20" t="s">
        <v>404</v>
      </c>
      <c r="O28" s="18" t="s">
        <v>404</v>
      </c>
      <c r="P28" s="20" t="s">
        <v>404</v>
      </c>
      <c r="Q28" s="18" t="s">
        <v>404</v>
      </c>
      <c r="R28" s="20" t="s">
        <v>404</v>
      </c>
      <c r="S28" s="18" t="s">
        <v>404</v>
      </c>
      <c r="T28" s="20" t="s">
        <v>404</v>
      </c>
      <c r="U28" s="18" t="n">
        <v>396.38925335</v>
      </c>
      <c r="V28" s="20" t="n">
        <v>11.33287434</v>
      </c>
    </row>
    <row r="29" spans="1:22">
      <c r="A29" s="15" t="s">
        <v>426</v>
      </c>
      <c r="B29" s="17" t="n">
        <v>5385</v>
      </c>
      <c r="C29" s="18">
        <f>(1123.0/B29*100)</f>
        <v/>
      </c>
      <c r="D29" s="19" t="n">
        <v>4262</v>
      </c>
      <c r="E29" s="18" t="n">
        <v>512.79826902</v>
      </c>
      <c r="F29" s="20" t="n">
        <v>7.13746074</v>
      </c>
      <c r="G29" s="18" t="n">
        <v>530.6666347399999</v>
      </c>
      <c r="H29" s="20" t="n">
        <v>9.503647320000001</v>
      </c>
      <c r="I29" s="18" t="n">
        <v>504.34478759</v>
      </c>
      <c r="J29" s="20" t="n">
        <v>12.69064216</v>
      </c>
      <c r="K29" s="18" t="n">
        <v>459.60286598</v>
      </c>
      <c r="L29" s="20" t="n">
        <v>41.57101758</v>
      </c>
      <c r="M29" s="18" t="s">
        <v>404</v>
      </c>
      <c r="N29" s="20" t="s">
        <v>404</v>
      </c>
      <c r="O29" s="18" t="s">
        <v>404</v>
      </c>
      <c r="P29" s="20" t="s">
        <v>404</v>
      </c>
      <c r="Q29" s="18" t="s">
        <v>404</v>
      </c>
      <c r="R29" s="20" t="s">
        <v>404</v>
      </c>
      <c r="S29" s="18" t="s">
        <v>404</v>
      </c>
      <c r="T29" s="20" t="s">
        <v>404</v>
      </c>
      <c r="U29" s="18" t="n">
        <v>493.69559853</v>
      </c>
      <c r="V29" s="20" t="n">
        <v>11.87328743</v>
      </c>
    </row>
    <row r="30" spans="1:22">
      <c r="A30" s="15" t="s">
        <v>427</v>
      </c>
      <c r="B30" s="17" t="n">
        <v>4520</v>
      </c>
      <c r="C30" s="18">
        <f>(958.0/B30*100)</f>
        <v/>
      </c>
      <c r="D30" s="19" t="n">
        <v>3562</v>
      </c>
      <c r="E30" s="18" t="n">
        <v>504.20209146</v>
      </c>
      <c r="F30" s="20" t="n">
        <v>4.83092986</v>
      </c>
      <c r="G30" s="18" t="n">
        <v>490.61040228</v>
      </c>
      <c r="H30" s="20" t="n">
        <v>5.33103514</v>
      </c>
      <c r="I30" s="18" t="n">
        <v>493.7775564</v>
      </c>
      <c r="J30" s="20" t="n">
        <v>7.30966734</v>
      </c>
      <c r="K30" s="18" t="n">
        <v>403.99237927</v>
      </c>
      <c r="L30" s="20" t="n">
        <v>13.3710841</v>
      </c>
      <c r="M30" s="18" t="s">
        <v>404</v>
      </c>
      <c r="N30" s="20" t="s">
        <v>404</v>
      </c>
      <c r="O30" s="18" t="s">
        <v>404</v>
      </c>
      <c r="P30" s="20" t="s">
        <v>404</v>
      </c>
      <c r="Q30" s="18" t="s">
        <v>404</v>
      </c>
      <c r="R30" s="20" t="s">
        <v>404</v>
      </c>
      <c r="S30" s="18" t="s">
        <v>404</v>
      </c>
      <c r="T30" s="20" t="s">
        <v>404</v>
      </c>
      <c r="U30" s="18" t="n">
        <v>504.41128556</v>
      </c>
      <c r="V30" s="20" t="n">
        <v>18.07967096</v>
      </c>
    </row>
    <row r="31" spans="1:22">
      <c r="A31" s="15" t="s">
        <v>428</v>
      </c>
      <c r="B31" s="17" t="n">
        <v>5456</v>
      </c>
      <c r="C31" s="18">
        <f>(502.0/B31*100)</f>
        <v/>
      </c>
      <c r="D31" s="19" t="n">
        <v>4954</v>
      </c>
      <c r="E31" s="18" t="n">
        <v>510.69215229</v>
      </c>
      <c r="F31" s="20" t="n">
        <v>5.13842667</v>
      </c>
      <c r="G31" s="18" t="n">
        <v>497.76403918</v>
      </c>
      <c r="H31" s="20" t="n">
        <v>3.58815399</v>
      </c>
      <c r="I31" s="18" t="n">
        <v>503.0497916</v>
      </c>
      <c r="J31" s="20" t="n">
        <v>3.87815852</v>
      </c>
      <c r="K31" s="18" t="n">
        <v>485.43771799</v>
      </c>
      <c r="L31" s="20" t="n">
        <v>14.22735664</v>
      </c>
      <c r="M31" s="18" t="s">
        <v>404</v>
      </c>
      <c r="N31" s="20" t="s">
        <v>404</v>
      </c>
      <c r="O31" s="18" t="s">
        <v>404</v>
      </c>
      <c r="P31" s="20" t="s">
        <v>404</v>
      </c>
      <c r="Q31" s="18" t="s">
        <v>404</v>
      </c>
      <c r="R31" s="20" t="s">
        <v>404</v>
      </c>
      <c r="S31" s="18" t="s">
        <v>404</v>
      </c>
      <c r="T31" s="20" t="s">
        <v>404</v>
      </c>
      <c r="U31" s="18" t="n">
        <v>503.25685998</v>
      </c>
      <c r="V31" s="20" t="n">
        <v>11.1624685</v>
      </c>
    </row>
    <row r="32" spans="1:22">
      <c r="A32" s="15" t="s">
        <v>429</v>
      </c>
      <c r="B32" s="17" t="n">
        <v>4478</v>
      </c>
      <c r="C32" s="18">
        <f>(0.0/B32*100)</f>
        <v/>
      </c>
      <c r="D32" s="19" t="n">
        <v>4478</v>
      </c>
      <c r="E32" s="18" t="n">
        <v>505.47613625</v>
      </c>
      <c r="F32" s="20" t="n">
        <v>4.4573487</v>
      </c>
      <c r="G32" s="18" t="n">
        <v>498.76219033</v>
      </c>
      <c r="H32" s="20" t="n">
        <v>5.01737494</v>
      </c>
      <c r="I32" s="18" t="n">
        <v>504.29049345</v>
      </c>
      <c r="J32" s="20" t="n">
        <v>4.85956239</v>
      </c>
      <c r="K32" s="18" t="n">
        <v>514.6235623699999</v>
      </c>
      <c r="L32" s="20" t="n">
        <v>10.58530115</v>
      </c>
      <c r="M32" s="18" t="s">
        <v>404</v>
      </c>
      <c r="N32" s="20" t="s">
        <v>404</v>
      </c>
      <c r="O32" s="18" t="s">
        <v>404</v>
      </c>
      <c r="P32" s="20" t="s">
        <v>404</v>
      </c>
      <c r="Q32" s="18" t="s">
        <v>404</v>
      </c>
      <c r="R32" s="20" t="s">
        <v>404</v>
      </c>
      <c r="S32" s="18" t="s">
        <v>404</v>
      </c>
      <c r="T32" s="20" t="s">
        <v>404</v>
      </c>
      <c r="U32" s="18" t="n">
        <v>550.02160308</v>
      </c>
      <c r="V32" s="20" t="n">
        <v>11.59887478</v>
      </c>
    </row>
    <row r="33" spans="1:22">
      <c r="A33" s="15" t="s">
        <v>430</v>
      </c>
      <c r="B33" s="17" t="n">
        <v>7325</v>
      </c>
      <c r="C33" s="18">
        <f>(29.0/B33*100)</f>
        <v/>
      </c>
      <c r="D33" s="19" t="n">
        <v>7296</v>
      </c>
      <c r="E33" s="18" t="n">
        <v>502.83798017</v>
      </c>
      <c r="F33" s="20" t="n">
        <v>5.50267463</v>
      </c>
      <c r="G33" s="18" t="n">
        <v>488.7388539</v>
      </c>
      <c r="H33" s="20" t="n">
        <v>5.10633495</v>
      </c>
      <c r="I33" s="18" t="n">
        <v>485.18228799</v>
      </c>
      <c r="J33" s="20" t="n">
        <v>8.012646930000001</v>
      </c>
      <c r="K33" s="18" t="n">
        <v>463.68915274</v>
      </c>
      <c r="L33" s="20" t="n">
        <v>24.28713609</v>
      </c>
      <c r="M33" s="18" t="s">
        <v>404</v>
      </c>
      <c r="N33" s="20" t="s">
        <v>404</v>
      </c>
      <c r="O33" s="18" t="s">
        <v>404</v>
      </c>
      <c r="P33" s="20" t="s">
        <v>404</v>
      </c>
      <c r="Q33" s="18" t="s">
        <v>404</v>
      </c>
      <c r="R33" s="20" t="s">
        <v>404</v>
      </c>
      <c r="S33" s="18" t="s">
        <v>404</v>
      </c>
      <c r="T33" s="20" t="s">
        <v>404</v>
      </c>
      <c r="U33" s="18" t="n">
        <v>457.73639072</v>
      </c>
      <c r="V33" s="20" t="n">
        <v>14.63954755</v>
      </c>
    </row>
    <row r="34" spans="1:22">
      <c r="A34" s="15" t="s">
        <v>431</v>
      </c>
      <c r="B34" s="17" t="n">
        <v>6350</v>
      </c>
      <c r="C34" s="18">
        <f>(0.0/B34*100)</f>
        <v/>
      </c>
      <c r="D34" s="19" t="n">
        <v>6350</v>
      </c>
      <c r="E34" s="18" t="n">
        <v>460.27094962</v>
      </c>
      <c r="F34" s="20" t="n">
        <v>9.38119204</v>
      </c>
      <c r="G34" s="18" t="n">
        <v>484.57489292</v>
      </c>
      <c r="H34" s="20" t="n">
        <v>6.85718855</v>
      </c>
      <c r="I34" s="18" t="n">
        <v>476.35335811</v>
      </c>
      <c r="J34" s="20" t="n">
        <v>5.74695754</v>
      </c>
      <c r="K34" s="18" t="n">
        <v>473.8493247</v>
      </c>
      <c r="L34" s="20" t="n">
        <v>13.92897543</v>
      </c>
      <c r="M34" s="18" t="s">
        <v>404</v>
      </c>
      <c r="N34" s="20" t="s">
        <v>404</v>
      </c>
      <c r="O34" s="18" t="s">
        <v>404</v>
      </c>
      <c r="P34" s="20" t="s">
        <v>404</v>
      </c>
      <c r="Q34" s="18" t="s">
        <v>404</v>
      </c>
      <c r="R34" s="20" t="s">
        <v>404</v>
      </c>
      <c r="S34" s="18" t="s">
        <v>404</v>
      </c>
      <c r="T34" s="20" t="s">
        <v>404</v>
      </c>
      <c r="U34" s="18" t="n">
        <v>453.2660317</v>
      </c>
      <c r="V34" s="20" t="n">
        <v>38.98449767</v>
      </c>
    </row>
    <row r="35" spans="1:22">
      <c r="A35" s="15" t="s">
        <v>432</v>
      </c>
      <c r="B35" s="17" t="n">
        <v>6406</v>
      </c>
      <c r="C35" s="18">
        <f>(443.0/B35*100)</f>
        <v/>
      </c>
      <c r="D35" s="19" t="n">
        <v>5963</v>
      </c>
      <c r="E35" s="18" t="n">
        <v>534.3205774199999</v>
      </c>
      <c r="F35" s="20" t="n">
        <v>2.21813287</v>
      </c>
      <c r="G35" s="18" t="n">
        <v>500.95921817</v>
      </c>
      <c r="H35" s="20" t="n">
        <v>2.40219235</v>
      </c>
      <c r="I35" s="18" t="n">
        <v>482.99502458</v>
      </c>
      <c r="J35" s="20" t="n">
        <v>3.04357157</v>
      </c>
      <c r="K35" s="18" t="n">
        <v>523.01845413</v>
      </c>
      <c r="L35" s="20" t="n">
        <v>7.17752878</v>
      </c>
      <c r="M35" s="18" t="s">
        <v>404</v>
      </c>
      <c r="N35" s="20" t="s">
        <v>404</v>
      </c>
      <c r="O35" s="18" t="s">
        <v>404</v>
      </c>
      <c r="P35" s="20" t="s">
        <v>404</v>
      </c>
      <c r="Q35" s="18" t="s">
        <v>404</v>
      </c>
      <c r="R35" s="20" t="s">
        <v>404</v>
      </c>
      <c r="S35" s="18" t="s">
        <v>404</v>
      </c>
      <c r="T35" s="20" t="s">
        <v>404</v>
      </c>
      <c r="U35" s="18" t="n">
        <v>493.54596606</v>
      </c>
      <c r="V35" s="20" t="n">
        <v>11.88360012</v>
      </c>
    </row>
    <row r="36" spans="1:22">
      <c r="A36" s="15" t="s">
        <v>433</v>
      </c>
      <c r="B36" s="17" t="n">
        <v>6736</v>
      </c>
      <c r="C36" s="18">
        <f>(10.0/B36*100)</f>
        <v/>
      </c>
      <c r="D36" s="19" t="n">
        <v>6726</v>
      </c>
      <c r="E36" s="18" t="n">
        <v>503.93405899</v>
      </c>
      <c r="F36" s="20" t="n">
        <v>4.3767063</v>
      </c>
      <c r="G36" s="18" t="n">
        <v>484.13007817</v>
      </c>
      <c r="H36" s="20" t="n">
        <v>4.35977488</v>
      </c>
      <c r="I36" s="18" t="n">
        <v>475.43967686</v>
      </c>
      <c r="J36" s="20" t="n">
        <v>4.55529749</v>
      </c>
      <c r="K36" s="18" t="n">
        <v>479.11128588</v>
      </c>
      <c r="L36" s="20" t="n">
        <v>6.28293121</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497.81035169</v>
      </c>
      <c r="F37" s="20" t="n">
        <v>5.83205716</v>
      </c>
      <c r="G37" s="18" t="n">
        <v>488.61075184</v>
      </c>
      <c r="H37" s="20" t="n">
        <v>4.87597126</v>
      </c>
      <c r="I37" s="18" t="n">
        <v>499.61444746</v>
      </c>
      <c r="J37" s="20" t="n">
        <v>5.25003847</v>
      </c>
      <c r="K37" s="18" t="n">
        <v>444.9014768</v>
      </c>
      <c r="L37" s="20" t="n">
        <v>12.57705066</v>
      </c>
      <c r="M37" s="18" t="s">
        <v>404</v>
      </c>
      <c r="N37" s="20" t="s">
        <v>404</v>
      </c>
      <c r="O37" s="18" t="s">
        <v>404</v>
      </c>
      <c r="P37" s="20" t="s">
        <v>404</v>
      </c>
      <c r="Q37" s="18" t="s">
        <v>404</v>
      </c>
      <c r="R37" s="20" t="s">
        <v>404</v>
      </c>
      <c r="S37" s="18" t="s">
        <v>404</v>
      </c>
      <c r="T37" s="20" t="s">
        <v>404</v>
      </c>
      <c r="U37" s="18" t="n">
        <v>507.06130123</v>
      </c>
      <c r="V37" s="20" t="n">
        <v>11.94164952</v>
      </c>
    </row>
    <row r="38" spans="1:22">
      <c r="A38" s="15" t="s">
        <v>435</v>
      </c>
      <c r="B38" s="17" t="n">
        <v>5860</v>
      </c>
      <c r="C38" s="18">
        <f>(268.0/B38*100)</f>
        <v/>
      </c>
      <c r="D38" s="19" t="n">
        <v>5592</v>
      </c>
      <c r="E38" s="18" t="n">
        <v>529.44295777</v>
      </c>
      <c r="F38" s="20" t="n">
        <v>4.81805082</v>
      </c>
      <c r="G38" s="18" t="n">
        <v>512.5423904199999</v>
      </c>
      <c r="H38" s="20" t="n">
        <v>7.35343091</v>
      </c>
      <c r="I38" s="18" t="n">
        <v>510.75711127</v>
      </c>
      <c r="J38" s="20" t="n">
        <v>8.65084873</v>
      </c>
      <c r="K38" s="18" t="n">
        <v>420.48671386</v>
      </c>
      <c r="L38" s="20" t="n">
        <v>29.76828694</v>
      </c>
      <c r="M38" s="18" t="s">
        <v>404</v>
      </c>
      <c r="N38" s="20" t="s">
        <v>404</v>
      </c>
      <c r="O38" s="18" t="s">
        <v>404</v>
      </c>
      <c r="P38" s="20" t="s">
        <v>404</v>
      </c>
      <c r="Q38" s="18" t="s">
        <v>404</v>
      </c>
      <c r="R38" s="20" t="s">
        <v>404</v>
      </c>
      <c r="S38" s="18" t="s">
        <v>404</v>
      </c>
      <c r="T38" s="20" t="s">
        <v>404</v>
      </c>
      <c r="U38" s="18" t="n">
        <v>512.78344429</v>
      </c>
      <c r="V38" s="20" t="n">
        <v>40.96931741</v>
      </c>
    </row>
    <row r="39" spans="1:22">
      <c r="A39" s="15" t="s">
        <v>436</v>
      </c>
      <c r="B39" s="17" t="n">
        <v>5895</v>
      </c>
      <c r="C39" s="18">
        <f>(0.0/B39*100)</f>
        <v/>
      </c>
      <c r="D39" s="19" t="n">
        <v>5895</v>
      </c>
      <c r="E39" s="18" t="n">
        <v>446.91611178</v>
      </c>
      <c r="F39" s="20" t="n">
        <v>9.82371006</v>
      </c>
      <c r="G39" s="18" t="n">
        <v>425.59146457</v>
      </c>
      <c r="H39" s="20" t="n">
        <v>8.68097745</v>
      </c>
      <c r="I39" s="18" t="n">
        <v>411.7009928</v>
      </c>
      <c r="J39" s="20" t="n">
        <v>9.1853707</v>
      </c>
      <c r="K39" s="18" t="n">
        <v>386.6587</v>
      </c>
      <c r="L39" s="20" t="n">
        <v>7.37134563</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489.3973846</v>
      </c>
      <c r="F40" s="20" t="n">
        <v>5.54157324</v>
      </c>
      <c r="G40" s="18" t="n">
        <v>498.73897634</v>
      </c>
      <c r="H40" s="20" t="n">
        <v>7.02248731</v>
      </c>
      <c r="I40" s="18" t="n">
        <v>491.29210563</v>
      </c>
      <c r="J40" s="20" t="n">
        <v>7.40325494</v>
      </c>
      <c r="K40" s="18" t="n">
        <v>492.70554378</v>
      </c>
      <c r="L40" s="20" t="n">
        <v>15.88447907</v>
      </c>
      <c r="M40" s="18" t="s">
        <v>404</v>
      </c>
      <c r="N40" s="20" t="s">
        <v>404</v>
      </c>
      <c r="O40" s="18" t="s">
        <v>404</v>
      </c>
      <c r="P40" s="20" t="s">
        <v>404</v>
      </c>
      <c r="Q40" s="18" t="s">
        <v>404</v>
      </c>
      <c r="R40" s="20" t="s">
        <v>404</v>
      </c>
      <c r="S40" s="18" t="s">
        <v>404</v>
      </c>
      <c r="T40" s="20" t="s">
        <v>404</v>
      </c>
      <c r="U40" s="18" t="n">
        <v>498.89276623</v>
      </c>
      <c r="V40" s="20" t="n">
        <v>7.42245919</v>
      </c>
    </row>
    <row r="41" spans="1:22">
      <c r="A41" s="15" t="s">
        <v>438</v>
      </c>
      <c r="B41" s="17" t="n">
        <v>5712</v>
      </c>
      <c r="C41" s="18">
        <f>(99.0/B41*100)</f>
        <v/>
      </c>
      <c r="D41" s="19" t="n">
        <v>5613</v>
      </c>
      <c r="E41" s="18" t="n">
        <v>474.54655317</v>
      </c>
      <c r="F41" s="20" t="n">
        <v>4.6753</v>
      </c>
      <c r="G41" s="18" t="n">
        <v>474.38821356</v>
      </c>
      <c r="H41" s="20" t="n">
        <v>5.31048397</v>
      </c>
      <c r="I41" s="18" t="n">
        <v>447.55760992</v>
      </c>
      <c r="J41" s="20" t="n">
        <v>8.94222577</v>
      </c>
      <c r="K41" s="18" t="n">
        <v>459.91860028</v>
      </c>
      <c r="L41" s="20" t="n">
        <v>12.57720928</v>
      </c>
      <c r="M41" s="18" t="s">
        <v>404</v>
      </c>
      <c r="N41" s="20" t="s">
        <v>404</v>
      </c>
      <c r="O41" s="18" t="s">
        <v>404</v>
      </c>
      <c r="P41" s="20" t="s">
        <v>404</v>
      </c>
      <c r="Q41" s="18" t="s">
        <v>404</v>
      </c>
      <c r="R41" s="20" t="s">
        <v>404</v>
      </c>
      <c r="S41" s="18" t="s">
        <v>404</v>
      </c>
      <c r="T41" s="20" t="s">
        <v>404</v>
      </c>
      <c r="U41" s="18" t="n">
        <v>456.79826901</v>
      </c>
      <c r="V41" s="20" t="n">
        <v>11.70292792</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444.93778425</v>
      </c>
      <c r="F44" s="20" t="n">
        <v>11.36755319</v>
      </c>
      <c r="G44" s="18" t="n">
        <v>417.98771872</v>
      </c>
      <c r="H44" s="20" t="n">
        <v>8.863267159999999</v>
      </c>
      <c r="I44" s="18" t="n">
        <v>405.45597436</v>
      </c>
      <c r="J44" s="20" t="n">
        <v>4.53492509</v>
      </c>
      <c r="K44" s="18" t="n">
        <v>406.35764056</v>
      </c>
      <c r="L44" s="20" t="n">
        <v>6.40729788</v>
      </c>
      <c r="M44" s="18" t="s">
        <v>404</v>
      </c>
      <c r="N44" s="20" t="s">
        <v>404</v>
      </c>
      <c r="O44" s="18" t="s">
        <v>404</v>
      </c>
      <c r="P44" s="20" t="s">
        <v>404</v>
      </c>
      <c r="Q44" s="18" t="s">
        <v>404</v>
      </c>
      <c r="R44" s="20" t="s">
        <v>404</v>
      </c>
      <c r="S44" s="18" t="n">
        <v>359.80531096</v>
      </c>
      <c r="T44" s="20" t="n">
        <v>15.0204443</v>
      </c>
      <c r="U44" s="18" t="n">
        <v>473.90969894</v>
      </c>
      <c r="V44" s="20" t="n">
        <v>39.39598307</v>
      </c>
    </row>
    <row r="45" spans="1:22">
      <c r="A45" s="15" t="s">
        <v>442</v>
      </c>
      <c r="B45" s="17" t="n">
        <v>5519</v>
      </c>
      <c r="C45" s="18">
        <f>(0.0/B45*100)</f>
        <v/>
      </c>
      <c r="D45" s="19" t="n">
        <v>5519</v>
      </c>
      <c r="E45" s="18" t="n">
        <v>358.07213571</v>
      </c>
      <c r="F45" s="20" t="n">
        <v>5.09832399</v>
      </c>
      <c r="G45" s="18" t="n">
        <v>358.8508896</v>
      </c>
      <c r="H45" s="20" t="n">
        <v>6.85303118</v>
      </c>
      <c r="I45" s="18" t="n">
        <v>374.25178561</v>
      </c>
      <c r="J45" s="20" t="n">
        <v>10.71751672</v>
      </c>
      <c r="K45" s="18" t="n">
        <v>343.8233992</v>
      </c>
      <c r="L45" s="20" t="n">
        <v>8.62817901</v>
      </c>
      <c r="M45" s="18" t="s">
        <v>404</v>
      </c>
      <c r="N45" s="20" t="s">
        <v>404</v>
      </c>
      <c r="O45" s="18" t="s">
        <v>404</v>
      </c>
      <c r="P45" s="20" t="s">
        <v>404</v>
      </c>
      <c r="Q45" s="18" t="s">
        <v>404</v>
      </c>
      <c r="R45" s="20" t="s">
        <v>404</v>
      </c>
      <c r="S45" s="18" t="s">
        <v>404</v>
      </c>
      <c r="T45" s="20" t="s">
        <v>404</v>
      </c>
      <c r="U45" s="18" t="n">
        <v>365.79093299</v>
      </c>
      <c r="V45" s="20" t="n">
        <v>12.39244576</v>
      </c>
    </row>
    <row r="46" spans="1:22">
      <c r="A46" s="15" t="s">
        <v>443</v>
      </c>
      <c r="B46" s="17" t="n">
        <v>23141</v>
      </c>
      <c r="C46" s="18">
        <f>(4196.0/B46*100)</f>
        <v/>
      </c>
      <c r="D46" s="19" t="n">
        <v>18945</v>
      </c>
      <c r="E46" s="18" t="n">
        <v>398.42625068</v>
      </c>
      <c r="F46" s="20" t="n">
        <v>5.64532406</v>
      </c>
      <c r="G46" s="18" t="n">
        <v>373.01634707</v>
      </c>
      <c r="H46" s="20" t="n">
        <v>5.87442587</v>
      </c>
      <c r="I46" s="18" t="n">
        <v>365.82952993</v>
      </c>
      <c r="J46" s="20" t="n">
        <v>4.84070045</v>
      </c>
      <c r="K46" s="18" t="n">
        <v>368.03641832</v>
      </c>
      <c r="L46" s="20" t="n">
        <v>13.82568285</v>
      </c>
      <c r="M46" s="18" t="s">
        <v>404</v>
      </c>
      <c r="N46" s="20" t="s">
        <v>404</v>
      </c>
      <c r="O46" s="18" t="s">
        <v>404</v>
      </c>
      <c r="P46" s="20" t="s">
        <v>404</v>
      </c>
      <c r="Q46" s="18" t="s">
        <v>404</v>
      </c>
      <c r="R46" s="20" t="s">
        <v>404</v>
      </c>
      <c r="S46" s="18" t="s">
        <v>404</v>
      </c>
      <c r="T46" s="20" t="s">
        <v>404</v>
      </c>
      <c r="U46" s="18" t="n">
        <v>349.01040632</v>
      </c>
      <c r="V46" s="20" t="n">
        <v>10.42549978</v>
      </c>
    </row>
    <row r="47" spans="1:22">
      <c r="A47" s="15" t="s">
        <v>444</v>
      </c>
      <c r="B47" s="17" t="n">
        <v>5928</v>
      </c>
      <c r="C47" s="18">
        <f>(0.0/B47*100)</f>
        <v/>
      </c>
      <c r="D47" s="19" t="n">
        <v>5928</v>
      </c>
      <c r="E47" s="18" t="n">
        <v>460.75249243</v>
      </c>
      <c r="F47" s="20" t="n">
        <v>7.60409267</v>
      </c>
      <c r="G47" s="18" t="n">
        <v>423.65003528</v>
      </c>
      <c r="H47" s="20" t="n">
        <v>7.56966836</v>
      </c>
      <c r="I47" s="18" t="n">
        <v>421.61872086</v>
      </c>
      <c r="J47" s="20" t="n">
        <v>9.58495518</v>
      </c>
      <c r="K47" s="18" t="n">
        <v>437.87523699</v>
      </c>
      <c r="L47" s="20" t="n">
        <v>30.46583262</v>
      </c>
      <c r="M47" s="18" t="s">
        <v>404</v>
      </c>
      <c r="N47" s="20" t="s">
        <v>404</v>
      </c>
      <c r="O47" s="18" t="s">
        <v>404</v>
      </c>
      <c r="P47" s="20" t="s">
        <v>404</v>
      </c>
      <c r="Q47" s="18" t="s">
        <v>404</v>
      </c>
      <c r="R47" s="20" t="s">
        <v>404</v>
      </c>
      <c r="S47" s="18" t="s">
        <v>404</v>
      </c>
      <c r="T47" s="20" t="s">
        <v>404</v>
      </c>
      <c r="U47" s="18" t="n">
        <v>516.08869154</v>
      </c>
      <c r="V47" s="20" t="n">
        <v>18.93140139</v>
      </c>
    </row>
    <row r="48" spans="1:22">
      <c r="A48" s="15" t="s">
        <v>445</v>
      </c>
      <c r="B48" s="17" t="n">
        <v>9841</v>
      </c>
      <c r="C48" s="18">
        <f>(40.0/B48*100)</f>
        <v/>
      </c>
      <c r="D48" s="19" t="n">
        <v>9801</v>
      </c>
      <c r="E48" s="18" t="n">
        <v>580.32381916</v>
      </c>
      <c r="F48" s="20" t="n">
        <v>10.8750582</v>
      </c>
      <c r="G48" s="18" t="n">
        <v>524.98064699</v>
      </c>
      <c r="H48" s="20" t="n">
        <v>11.06650152</v>
      </c>
      <c r="I48" s="18" t="n">
        <v>513.74786327</v>
      </c>
      <c r="J48" s="20" t="n">
        <v>9.124033239999999</v>
      </c>
      <c r="K48" s="18" t="n">
        <v>494.87388778</v>
      </c>
      <c r="L48" s="20" t="n">
        <v>12.22495439</v>
      </c>
      <c r="M48" s="18" t="s">
        <v>404</v>
      </c>
      <c r="N48" s="20" t="s">
        <v>404</v>
      </c>
      <c r="O48" s="18" t="s">
        <v>404</v>
      </c>
      <c r="P48" s="20" t="s">
        <v>404</v>
      </c>
      <c r="Q48" s="18" t="s">
        <v>404</v>
      </c>
      <c r="R48" s="20" t="s">
        <v>404</v>
      </c>
      <c r="S48" s="18" t="s">
        <v>404</v>
      </c>
      <c r="T48" s="20" t="s">
        <v>404</v>
      </c>
      <c r="U48" s="18" t="n">
        <v>397.95104778</v>
      </c>
      <c r="V48" s="20" t="n">
        <v>11.78810797</v>
      </c>
    </row>
    <row r="49" spans="1:22">
      <c r="A49" s="15" t="s">
        <v>446</v>
      </c>
      <c r="B49" s="17" t="n">
        <v>6349</v>
      </c>
      <c r="C49" s="18">
        <f>(52.0/B49*100)</f>
        <v/>
      </c>
      <c r="D49" s="19" t="n">
        <v>6297</v>
      </c>
      <c r="E49" s="18" t="n">
        <v>427.45663407</v>
      </c>
      <c r="F49" s="20" t="n">
        <v>5.2261923</v>
      </c>
      <c r="G49" s="18" t="n">
        <v>404.36856444</v>
      </c>
      <c r="H49" s="20" t="n">
        <v>7.10646714</v>
      </c>
      <c r="I49" s="18" t="n">
        <v>394.09136415</v>
      </c>
      <c r="J49" s="20" t="n">
        <v>5.40314604</v>
      </c>
      <c r="K49" s="18" t="n">
        <v>392.95850185</v>
      </c>
      <c r="L49" s="20" t="n">
        <v>10.54002449</v>
      </c>
      <c r="M49" s="18" t="s">
        <v>404</v>
      </c>
      <c r="N49" s="20" t="s">
        <v>404</v>
      </c>
      <c r="O49" s="18" t="s">
        <v>404</v>
      </c>
      <c r="P49" s="20" t="s">
        <v>404</v>
      </c>
      <c r="Q49" s="18" t="s">
        <v>404</v>
      </c>
      <c r="R49" s="20" t="s">
        <v>404</v>
      </c>
      <c r="S49" s="18" t="s">
        <v>404</v>
      </c>
      <c r="T49" s="20" t="s">
        <v>404</v>
      </c>
      <c r="U49" s="18" t="n">
        <v>391.58055028</v>
      </c>
      <c r="V49" s="20" t="n">
        <v>8.448920060000001</v>
      </c>
    </row>
    <row r="50" spans="1:22">
      <c r="A50" s="15" t="s">
        <v>447</v>
      </c>
      <c r="B50" s="17" t="n">
        <v>11795</v>
      </c>
      <c r="C50" s="18">
        <f>(1031.0/B50*100)</f>
        <v/>
      </c>
      <c r="D50" s="19" t="n">
        <v>10764</v>
      </c>
      <c r="E50" s="18" t="n">
        <v>420.38715734</v>
      </c>
      <c r="F50" s="20" t="n">
        <v>7.37162194</v>
      </c>
      <c r="G50" s="18" t="n">
        <v>398.9087268</v>
      </c>
      <c r="H50" s="20" t="n">
        <v>7.60362893</v>
      </c>
      <c r="I50" s="18" t="n">
        <v>383.04416926</v>
      </c>
      <c r="J50" s="20" t="n">
        <v>5.20264451</v>
      </c>
      <c r="K50" s="18" t="n">
        <v>379.4072613</v>
      </c>
      <c r="L50" s="20" t="n">
        <v>4.76225144</v>
      </c>
      <c r="M50" s="18" t="s">
        <v>404</v>
      </c>
      <c r="N50" s="20" t="s">
        <v>404</v>
      </c>
      <c r="O50" s="18" t="s">
        <v>404</v>
      </c>
      <c r="P50" s="20" t="s">
        <v>404</v>
      </c>
      <c r="Q50" s="18" t="s">
        <v>404</v>
      </c>
      <c r="R50" s="20" t="s">
        <v>404</v>
      </c>
      <c r="S50" s="18" t="s">
        <v>404</v>
      </c>
      <c r="T50" s="20" t="s">
        <v>404</v>
      </c>
      <c r="U50" s="18" t="n">
        <v>388.55194932</v>
      </c>
      <c r="V50" s="20" t="n">
        <v>11.66245444</v>
      </c>
    </row>
    <row r="51" spans="1:22">
      <c r="A51" s="15" t="s">
        <v>448</v>
      </c>
      <c r="B51" s="17" t="n">
        <v>6866</v>
      </c>
      <c r="C51" s="18">
        <f>(0.0/B51*100)</f>
        <v/>
      </c>
      <c r="D51" s="19" t="n">
        <v>6866</v>
      </c>
      <c r="E51" s="18" t="n">
        <v>399.0919154</v>
      </c>
      <c r="F51" s="20" t="n">
        <v>7.89958183</v>
      </c>
      <c r="G51" s="18" t="n">
        <v>396.7431682</v>
      </c>
      <c r="H51" s="20" t="n">
        <v>8.533805729999999</v>
      </c>
      <c r="I51" s="18" t="n">
        <v>395.18965344</v>
      </c>
      <c r="J51" s="20" t="n">
        <v>4.09666578</v>
      </c>
      <c r="K51" s="18" t="n">
        <v>406.68977679</v>
      </c>
      <c r="L51" s="20" t="n">
        <v>4.81182542</v>
      </c>
      <c r="M51" s="18" t="s">
        <v>404</v>
      </c>
      <c r="N51" s="20" t="s">
        <v>404</v>
      </c>
      <c r="O51" s="18" t="s">
        <v>404</v>
      </c>
      <c r="P51" s="20" t="s">
        <v>404</v>
      </c>
      <c r="Q51" s="18" t="s">
        <v>404</v>
      </c>
      <c r="R51" s="20" t="s">
        <v>404</v>
      </c>
      <c r="S51" s="18" t="s">
        <v>404</v>
      </c>
      <c r="T51" s="20" t="s">
        <v>404</v>
      </c>
      <c r="U51" s="18" t="n">
        <v>395.89143439</v>
      </c>
      <c r="V51" s="20" t="n">
        <v>8.621223049999999</v>
      </c>
    </row>
    <row r="52" spans="1:22">
      <c r="A52" s="15" t="s">
        <v>449</v>
      </c>
      <c r="B52" s="17" t="n">
        <v>5809</v>
      </c>
      <c r="C52" s="18">
        <f>(0.0/B52*100)</f>
        <v/>
      </c>
      <c r="D52" s="19" t="n">
        <v>5809</v>
      </c>
      <c r="E52" s="18" t="n">
        <v>466.57341537</v>
      </c>
      <c r="F52" s="20" t="n">
        <v>13.3683634</v>
      </c>
      <c r="G52" s="18" t="n">
        <v>479.162995</v>
      </c>
      <c r="H52" s="20" t="n">
        <v>8.81222707</v>
      </c>
      <c r="I52" s="18" t="n">
        <v>458.32666344</v>
      </c>
      <c r="J52" s="20" t="n">
        <v>5.43890453</v>
      </c>
      <c r="K52" s="18" t="n">
        <v>460.28697428</v>
      </c>
      <c r="L52" s="20" t="n">
        <v>7.72012161</v>
      </c>
      <c r="M52" s="18" t="s">
        <v>404</v>
      </c>
      <c r="N52" s="20" t="s">
        <v>404</v>
      </c>
      <c r="O52" s="18" t="s">
        <v>404</v>
      </c>
      <c r="P52" s="20" t="s">
        <v>404</v>
      </c>
      <c r="Q52" s="18" t="s">
        <v>404</v>
      </c>
      <c r="R52" s="20" t="s">
        <v>404</v>
      </c>
      <c r="S52" s="18" t="s">
        <v>404</v>
      </c>
      <c r="T52" s="20" t="s">
        <v>404</v>
      </c>
      <c r="U52" s="18" t="n">
        <v>436.11264894</v>
      </c>
      <c r="V52" s="20" t="n">
        <v>8.713314670000001</v>
      </c>
    </row>
    <row r="53" spans="1:22">
      <c r="A53" s="15" t="s">
        <v>450</v>
      </c>
      <c r="B53" s="17" t="n">
        <v>5571</v>
      </c>
      <c r="C53" s="18">
        <f>(0.0/B53*100)</f>
        <v/>
      </c>
      <c r="D53" s="19" t="n">
        <v>5571</v>
      </c>
      <c r="E53" s="18" t="n">
        <v>461.18125277</v>
      </c>
      <c r="F53" s="20" t="n">
        <v>2.91642283</v>
      </c>
      <c r="G53" s="18" t="n">
        <v>429.94247205</v>
      </c>
      <c r="H53" s="20" t="n">
        <v>2.29126677</v>
      </c>
      <c r="I53" s="18" t="n">
        <v>424.47551778</v>
      </c>
      <c r="J53" s="20" t="n">
        <v>2.89176938</v>
      </c>
      <c r="K53" s="18" t="n">
        <v>440.28944836</v>
      </c>
      <c r="L53" s="20" t="n">
        <v>4.85760192</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343.43066555</v>
      </c>
      <c r="F54" s="20" t="n">
        <v>7.17358376</v>
      </c>
      <c r="G54" s="18" t="n">
        <v>337.89278625</v>
      </c>
      <c r="H54" s="20" t="n">
        <v>7.19401739</v>
      </c>
      <c r="I54" s="18" t="n">
        <v>323.40541848</v>
      </c>
      <c r="J54" s="20" t="n">
        <v>5.27143913</v>
      </c>
      <c r="K54" s="18" t="n">
        <v>309.51960869</v>
      </c>
      <c r="L54" s="20" t="n">
        <v>5.79652582</v>
      </c>
      <c r="M54" s="18" t="s">
        <v>404</v>
      </c>
      <c r="N54" s="20" t="s">
        <v>404</v>
      </c>
      <c r="O54" s="18" t="s">
        <v>404</v>
      </c>
      <c r="P54" s="20" t="s">
        <v>404</v>
      </c>
      <c r="Q54" s="18" t="s">
        <v>404</v>
      </c>
      <c r="R54" s="20" t="s">
        <v>404</v>
      </c>
      <c r="S54" s="18" t="s">
        <v>404</v>
      </c>
      <c r="T54" s="20" t="s">
        <v>404</v>
      </c>
      <c r="U54" s="18" t="n">
        <v>333.1386936</v>
      </c>
      <c r="V54" s="20" t="n">
        <v>9.37554776</v>
      </c>
    </row>
    <row r="55" spans="1:22">
      <c r="A55" s="15" t="s">
        <v>452</v>
      </c>
      <c r="B55" s="17" t="n">
        <v>5316</v>
      </c>
      <c r="C55" s="18">
        <f>(43.0/B55*100)</f>
        <v/>
      </c>
      <c r="D55" s="19" t="n">
        <v>5273</v>
      </c>
      <c r="E55" s="18" t="n">
        <v>404.83715459</v>
      </c>
      <c r="F55" s="20" t="n">
        <v>4.65173013</v>
      </c>
      <c r="G55" s="18" t="n">
        <v>418.65895752</v>
      </c>
      <c r="H55" s="20" t="n">
        <v>7.32040254</v>
      </c>
      <c r="I55" s="18" t="n">
        <v>395.21747544</v>
      </c>
      <c r="J55" s="20" t="n">
        <v>5.54668166</v>
      </c>
      <c r="K55" s="18" t="n">
        <v>375.47317044</v>
      </c>
      <c r="L55" s="20" t="n">
        <v>12.28504138</v>
      </c>
      <c r="M55" s="18" t="s">
        <v>404</v>
      </c>
      <c r="N55" s="20" t="s">
        <v>404</v>
      </c>
      <c r="O55" s="18" t="s">
        <v>404</v>
      </c>
      <c r="P55" s="20" t="s">
        <v>404</v>
      </c>
      <c r="Q55" s="18" t="s">
        <v>404</v>
      </c>
      <c r="R55" s="20" t="s">
        <v>404</v>
      </c>
      <c r="S55" s="18" t="n">
        <v>426.42412405</v>
      </c>
      <c r="T55" s="20" t="n">
        <v>7.89455771</v>
      </c>
      <c r="U55" s="18" t="n">
        <v>392.17397321</v>
      </c>
      <c r="V55" s="20" t="n">
        <v>9.0610745</v>
      </c>
    </row>
    <row r="56" spans="1:22">
      <c r="A56" s="15" t="s">
        <v>453</v>
      </c>
      <c r="B56" s="17" t="n">
        <v>5359</v>
      </c>
      <c r="C56" s="18">
        <f>(0.0/B56*100)</f>
        <v/>
      </c>
      <c r="D56" s="19" t="n">
        <v>5359</v>
      </c>
      <c r="E56" s="18" t="n">
        <v>544.27141096</v>
      </c>
      <c r="F56" s="20" t="n">
        <v>6.95487876</v>
      </c>
      <c r="G56" s="18" t="n">
        <v>549.424804</v>
      </c>
      <c r="H56" s="20" t="n">
        <v>6.6579491</v>
      </c>
      <c r="I56" s="18" t="n">
        <v>555.836919</v>
      </c>
      <c r="J56" s="20" t="n">
        <v>11.59914305</v>
      </c>
      <c r="K56" s="18" t="n">
        <v>624.85999968</v>
      </c>
      <c r="L56" s="20" t="n">
        <v>5.61854849</v>
      </c>
      <c r="M56" s="18" t="s">
        <v>404</v>
      </c>
      <c r="N56" s="20" t="s">
        <v>404</v>
      </c>
      <c r="O56" s="18" t="s">
        <v>404</v>
      </c>
      <c r="P56" s="20" t="s">
        <v>404</v>
      </c>
      <c r="Q56" s="18" t="s">
        <v>404</v>
      </c>
      <c r="R56" s="20" t="s">
        <v>404</v>
      </c>
      <c r="S56" s="18" t="s">
        <v>404</v>
      </c>
      <c r="T56" s="20" t="s">
        <v>404</v>
      </c>
      <c r="U56" s="18" t="n">
        <v>537.06094416</v>
      </c>
      <c r="V56" s="20" t="n">
        <v>13.78141111</v>
      </c>
    </row>
    <row r="57" spans="1:22">
      <c r="A57" s="15" t="s">
        <v>454</v>
      </c>
      <c r="B57" s="17" t="n">
        <v>6513</v>
      </c>
      <c r="C57" s="18">
        <f>(0.0/B57*100)</f>
        <v/>
      </c>
      <c r="D57" s="19" t="n">
        <v>6513</v>
      </c>
      <c r="E57" s="18" t="n">
        <v>427.54927887</v>
      </c>
      <c r="F57" s="20" t="n">
        <v>13.31044215</v>
      </c>
      <c r="G57" s="18" t="n">
        <v>386.09208415</v>
      </c>
      <c r="H57" s="20" t="n">
        <v>8.932090430000001</v>
      </c>
      <c r="I57" s="18" t="n">
        <v>397.35208377</v>
      </c>
      <c r="J57" s="20" t="n">
        <v>6.10718164</v>
      </c>
      <c r="K57" s="18" t="n">
        <v>359.86380016</v>
      </c>
      <c r="L57" s="20" t="n">
        <v>4.72299243</v>
      </c>
      <c r="M57" s="18" t="s">
        <v>404</v>
      </c>
      <c r="N57" s="20" t="s">
        <v>404</v>
      </c>
      <c r="O57" s="18" t="s">
        <v>404</v>
      </c>
      <c r="P57" s="20" t="s">
        <v>404</v>
      </c>
      <c r="Q57" s="18" t="s">
        <v>404</v>
      </c>
      <c r="R57" s="20" t="s">
        <v>404</v>
      </c>
      <c r="S57" s="18" t="n">
        <v>332.95946</v>
      </c>
      <c r="T57" s="20" t="n">
        <v>12.14615554</v>
      </c>
      <c r="U57" s="18" t="s">
        <v>404</v>
      </c>
      <c r="V57" s="20" t="s">
        <v>404</v>
      </c>
    </row>
    <row r="58" spans="1:22">
      <c r="A58" s="15" t="s">
        <v>455</v>
      </c>
      <c r="B58" s="17" t="n">
        <v>7267</v>
      </c>
      <c r="C58" s="18">
        <f>(0.0/B58*100)</f>
        <v/>
      </c>
      <c r="D58" s="19" t="n">
        <v>7267</v>
      </c>
      <c r="E58" s="18" t="n">
        <v>389.9329448</v>
      </c>
      <c r="F58" s="20" t="n">
        <v>5.67404546</v>
      </c>
      <c r="G58" s="18" t="n">
        <v>376.5145365</v>
      </c>
      <c r="H58" s="20" t="n">
        <v>5.17746887</v>
      </c>
      <c r="I58" s="18" t="n">
        <v>370.63052667</v>
      </c>
      <c r="J58" s="20" t="n">
        <v>6.39629436</v>
      </c>
      <c r="K58" s="18" t="n">
        <v>379.22566921</v>
      </c>
      <c r="L58" s="20" t="n">
        <v>8.19492702</v>
      </c>
      <c r="M58" s="18" t="s">
        <v>404</v>
      </c>
      <c r="N58" s="20" t="s">
        <v>404</v>
      </c>
      <c r="O58" s="18" t="s">
        <v>404</v>
      </c>
      <c r="P58" s="20" t="s">
        <v>404</v>
      </c>
      <c r="Q58" s="18" t="s">
        <v>404</v>
      </c>
      <c r="R58" s="20" t="s">
        <v>404</v>
      </c>
      <c r="S58" s="18" t="n">
        <v>446.9275907</v>
      </c>
      <c r="T58" s="20" t="n">
        <v>11.03966334</v>
      </c>
      <c r="U58" s="18" t="s">
        <v>404</v>
      </c>
      <c r="V58" s="20" t="s">
        <v>404</v>
      </c>
    </row>
    <row r="59" spans="1:22">
      <c r="A59" s="15" t="s">
        <v>456</v>
      </c>
      <c r="B59" s="17" t="n">
        <v>4826</v>
      </c>
      <c r="C59" s="18">
        <f>(0.0/B59*100)</f>
        <v/>
      </c>
      <c r="D59" s="19" t="n">
        <v>4826</v>
      </c>
      <c r="E59" s="18" t="n">
        <v>394.94692801</v>
      </c>
      <c r="F59" s="20" t="n">
        <v>9.81342749</v>
      </c>
      <c r="G59" s="18" t="n">
        <v>357.23777187</v>
      </c>
      <c r="H59" s="20" t="n">
        <v>7.22572082</v>
      </c>
      <c r="I59" s="18" t="n">
        <v>364.36454617</v>
      </c>
      <c r="J59" s="20" t="n">
        <v>2.31590539</v>
      </c>
      <c r="K59" s="18" t="n">
        <v>356.9713259</v>
      </c>
      <c r="L59" s="20" t="n">
        <v>2.06422098</v>
      </c>
      <c r="M59" s="18" t="s">
        <v>404</v>
      </c>
      <c r="N59" s="20" t="s">
        <v>404</v>
      </c>
      <c r="O59" s="18" t="s">
        <v>404</v>
      </c>
      <c r="P59" s="20" t="s">
        <v>404</v>
      </c>
      <c r="Q59" s="18" t="s">
        <v>404</v>
      </c>
      <c r="R59" s="20" t="s">
        <v>404</v>
      </c>
      <c r="S59" s="18" t="n">
        <v>327.15759962</v>
      </c>
      <c r="T59" s="20" t="n">
        <v>13.34565763</v>
      </c>
      <c r="U59" s="18" t="n">
        <v>324.5839</v>
      </c>
      <c r="V59" s="20" t="n">
        <v>15.1880692</v>
      </c>
    </row>
    <row r="60" spans="1:22">
      <c r="A60" s="15" t="s">
        <v>457</v>
      </c>
      <c r="B60" s="17" t="n">
        <v>4546</v>
      </c>
      <c r="C60" s="18">
        <f>(0.0/B60*100)</f>
        <v/>
      </c>
      <c r="D60" s="19" t="n">
        <v>4546</v>
      </c>
      <c r="E60" s="18" t="n">
        <v>427.32681065</v>
      </c>
      <c r="F60" s="20" t="n">
        <v>7.41076445</v>
      </c>
      <c r="G60" s="18" t="n">
        <v>390.1662691</v>
      </c>
      <c r="H60" s="20" t="n">
        <v>9.27807836</v>
      </c>
      <c r="I60" s="18" t="n">
        <v>379.21371702</v>
      </c>
      <c r="J60" s="20" t="n">
        <v>9.24236288</v>
      </c>
      <c r="K60" s="18" t="n">
        <v>352.23474087</v>
      </c>
      <c r="L60" s="20" t="n">
        <v>10.98661328</v>
      </c>
      <c r="M60" s="18" t="s">
        <v>404</v>
      </c>
      <c r="N60" s="20" t="s">
        <v>404</v>
      </c>
      <c r="O60" s="18" t="s">
        <v>404</v>
      </c>
      <c r="P60" s="20" t="s">
        <v>404</v>
      </c>
      <c r="Q60" s="18" t="s">
        <v>404</v>
      </c>
      <c r="R60" s="20" t="s">
        <v>404</v>
      </c>
      <c r="S60" s="18" t="s">
        <v>404</v>
      </c>
      <c r="T60" s="20" t="s">
        <v>404</v>
      </c>
      <c r="U60" s="18" t="n">
        <v>372.07941511</v>
      </c>
      <c r="V60" s="20" t="n">
        <v>16.81844621</v>
      </c>
    </row>
    <row r="61" spans="1:22">
      <c r="A61" s="15" t="s">
        <v>458</v>
      </c>
      <c r="B61" s="17" t="n">
        <v>6525</v>
      </c>
      <c r="C61" s="18">
        <f>(0.0/B61*100)</f>
        <v/>
      </c>
      <c r="D61" s="19" t="n">
        <v>6525</v>
      </c>
      <c r="E61" s="18" t="n">
        <v>475.70745038</v>
      </c>
      <c r="F61" s="20" t="n">
        <v>7.8947952</v>
      </c>
      <c r="G61" s="18" t="n">
        <v>481.19618729</v>
      </c>
      <c r="H61" s="20" t="n">
        <v>4.85075275</v>
      </c>
      <c r="I61" s="18" t="n">
        <v>482.86369802</v>
      </c>
      <c r="J61" s="20" t="n">
        <v>3.9562805</v>
      </c>
      <c r="K61" s="18" t="n">
        <v>459.81265948</v>
      </c>
      <c r="L61" s="20" t="n">
        <v>6.29582857</v>
      </c>
      <c r="M61" s="18" t="s">
        <v>404</v>
      </c>
      <c r="N61" s="20" t="s">
        <v>404</v>
      </c>
      <c r="O61" s="18" t="s">
        <v>404</v>
      </c>
      <c r="P61" s="20" t="s">
        <v>404</v>
      </c>
      <c r="Q61" s="18" t="s">
        <v>404</v>
      </c>
      <c r="R61" s="20" t="s">
        <v>404</v>
      </c>
      <c r="S61" s="18" t="s">
        <v>404</v>
      </c>
      <c r="T61" s="20" t="s">
        <v>404</v>
      </c>
      <c r="U61" s="18" t="n">
        <v>395.0477674</v>
      </c>
      <c r="V61" s="20" t="n">
        <v>21.06870132</v>
      </c>
    </row>
    <row r="62" spans="1:22">
      <c r="A62" s="15" t="s">
        <v>459</v>
      </c>
      <c r="B62" s="17" t="n">
        <v>4476</v>
      </c>
      <c r="C62" s="18">
        <f>(0.0/B62*100)</f>
        <v/>
      </c>
      <c r="D62" s="19" t="n">
        <v>4476</v>
      </c>
      <c r="E62" s="18" t="n">
        <v>549.95344115</v>
      </c>
      <c r="F62" s="20" t="n">
        <v>1.70646673</v>
      </c>
      <c r="G62" s="18" t="n">
        <v>548.0988763399999</v>
      </c>
      <c r="H62" s="20" t="n">
        <v>1.9793212</v>
      </c>
      <c r="I62" s="18" t="n">
        <v>532.78344007</v>
      </c>
      <c r="J62" s="20" t="n">
        <v>2.70875693</v>
      </c>
      <c r="K62" s="18" t="n">
        <v>522.52591896</v>
      </c>
      <c r="L62" s="20" t="n">
        <v>4.02186529</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395.58655521</v>
      </c>
      <c r="F63" s="20" t="n">
        <v>4.05125695</v>
      </c>
      <c r="G63" s="18" t="n">
        <v>370.55894002</v>
      </c>
      <c r="H63" s="20" t="n">
        <v>3.11648025</v>
      </c>
      <c r="I63" s="18" t="n">
        <v>359.05608863</v>
      </c>
      <c r="J63" s="20" t="n">
        <v>1.96996919</v>
      </c>
      <c r="K63" s="18" t="n">
        <v>364.93602994</v>
      </c>
      <c r="L63" s="20" t="n">
        <v>6.41817793</v>
      </c>
      <c r="M63" s="18" t="s">
        <v>404</v>
      </c>
      <c r="N63" s="20" t="s">
        <v>404</v>
      </c>
      <c r="O63" s="18" t="s">
        <v>404</v>
      </c>
      <c r="P63" s="20" t="s">
        <v>404</v>
      </c>
      <c r="Q63" s="18" t="s">
        <v>404</v>
      </c>
      <c r="R63" s="20" t="s">
        <v>404</v>
      </c>
      <c r="S63" s="18" t="s">
        <v>404</v>
      </c>
      <c r="T63" s="20" t="s">
        <v>404</v>
      </c>
      <c r="U63" s="18" t="n">
        <v>399.48690314</v>
      </c>
      <c r="V63" s="20" t="n">
        <v>6.88509545</v>
      </c>
    </row>
    <row r="64" spans="1:22">
      <c r="A64" s="15" t="s">
        <v>461</v>
      </c>
      <c r="B64" s="17" t="n">
        <v>3634</v>
      </c>
      <c r="C64" s="18">
        <f>(27.0/B64*100)</f>
        <v/>
      </c>
      <c r="D64" s="19" t="n">
        <v>3607</v>
      </c>
      <c r="E64" s="18" t="n">
        <v>481.46015549</v>
      </c>
      <c r="F64" s="20" t="n">
        <v>2.09357316</v>
      </c>
      <c r="G64" s="18" t="n">
        <v>474.06754945</v>
      </c>
      <c r="H64" s="20" t="n">
        <v>2.84176578</v>
      </c>
      <c r="I64" s="18" t="n">
        <v>467.62915035</v>
      </c>
      <c r="J64" s="20" t="n">
        <v>6.15311906</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437.09726165</v>
      </c>
      <c r="F65" s="20" t="n">
        <v>14.107384</v>
      </c>
      <c r="G65" s="18" t="n">
        <v>418.55026794</v>
      </c>
      <c r="H65" s="20" t="n">
        <v>7.84998927</v>
      </c>
      <c r="I65" s="18" t="n">
        <v>418.37955042</v>
      </c>
      <c r="J65" s="20" t="n">
        <v>3.68035185</v>
      </c>
      <c r="K65" s="18" t="n">
        <v>417.45824445</v>
      </c>
      <c r="L65" s="20" t="n">
        <v>8.19629628</v>
      </c>
      <c r="M65" s="18" t="s">
        <v>404</v>
      </c>
      <c r="N65" s="20" t="s">
        <v>404</v>
      </c>
      <c r="O65" s="18" t="s">
        <v>404</v>
      </c>
      <c r="P65" s="20" t="s">
        <v>404</v>
      </c>
      <c r="Q65" s="18" t="s">
        <v>404</v>
      </c>
      <c r="R65" s="20" t="s">
        <v>404</v>
      </c>
      <c r="S65" s="18" t="s">
        <v>404</v>
      </c>
      <c r="T65" s="20" t="s">
        <v>404</v>
      </c>
      <c r="U65" s="18" t="s">
        <v>404</v>
      </c>
      <c r="V65" s="20" t="s">
        <v>404</v>
      </c>
    </row>
    <row r="66" spans="1:22">
      <c r="A66" s="15" t="s">
        <v>463</v>
      </c>
      <c r="B66" s="17" t="n">
        <v>5665</v>
      </c>
      <c r="C66" s="18">
        <f>(0.0/B66*100)</f>
        <v/>
      </c>
      <c r="D66" s="19" t="n">
        <v>5665</v>
      </c>
      <c r="E66" s="18" t="n">
        <v>399.73254653</v>
      </c>
      <c r="F66" s="20" t="n">
        <v>4.23043986</v>
      </c>
      <c r="G66" s="18" t="n">
        <v>410.94787034</v>
      </c>
      <c r="H66" s="20" t="n">
        <v>2.64597179</v>
      </c>
      <c r="I66" s="18" t="n">
        <v>417.95441566</v>
      </c>
      <c r="J66" s="20" t="n">
        <v>2.00154368</v>
      </c>
      <c r="K66" s="18" t="n">
        <v>444.61867376</v>
      </c>
      <c r="L66" s="20" t="n">
        <v>3.87896445</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439.42547796</v>
      </c>
      <c r="F67" s="20" t="n">
        <v>8.405644929999999</v>
      </c>
      <c r="G67" s="18" t="n">
        <v>388.60933232</v>
      </c>
      <c r="H67" s="20" t="n">
        <v>7.66736542</v>
      </c>
      <c r="I67" s="18" t="n">
        <v>391.44704736</v>
      </c>
      <c r="J67" s="20" t="n">
        <v>4.57852025</v>
      </c>
      <c r="K67" s="18" t="n">
        <v>356.43315633</v>
      </c>
      <c r="L67" s="20" t="n">
        <v>4.66948984</v>
      </c>
      <c r="M67" s="18" t="s">
        <v>404</v>
      </c>
      <c r="N67" s="20" t="s">
        <v>404</v>
      </c>
      <c r="O67" s="18" t="s">
        <v>404</v>
      </c>
      <c r="P67" s="20" t="s">
        <v>404</v>
      </c>
      <c r="Q67" s="18" t="s">
        <v>404</v>
      </c>
      <c r="R67" s="20" t="s">
        <v>404</v>
      </c>
      <c r="S67" s="18" t="s">
        <v>404</v>
      </c>
      <c r="T67" s="20" t="s">
        <v>404</v>
      </c>
      <c r="U67" s="18" t="n">
        <v>402.24096037</v>
      </c>
      <c r="V67" s="20" t="n">
        <v>28.28181825</v>
      </c>
    </row>
    <row r="68" spans="1:22">
      <c r="A68" s="15" t="s">
        <v>465</v>
      </c>
      <c r="B68" s="17" t="n">
        <v>12083</v>
      </c>
      <c r="C68" s="18">
        <f>(0.0/B68*100)</f>
        <v/>
      </c>
      <c r="D68" s="19" t="n">
        <v>12083</v>
      </c>
      <c r="E68" s="18" t="n">
        <v>402.8409429</v>
      </c>
      <c r="F68" s="20" t="n">
        <v>1.61684523</v>
      </c>
      <c r="G68" s="18" t="n">
        <v>421.35043723</v>
      </c>
      <c r="H68" s="20" t="n">
        <v>4.9810767</v>
      </c>
      <c r="I68" s="18" t="n">
        <v>390.54931609</v>
      </c>
      <c r="J68" s="20" t="n">
        <v>3.07825483</v>
      </c>
      <c r="K68" s="18" t="n">
        <v>356.43083591</v>
      </c>
      <c r="L68" s="20" t="n">
        <v>11.51199853</v>
      </c>
      <c r="M68" s="18" t="s">
        <v>404</v>
      </c>
      <c r="N68" s="20" t="s">
        <v>404</v>
      </c>
      <c r="O68" s="18" t="s">
        <v>404</v>
      </c>
      <c r="P68" s="20" t="s">
        <v>404</v>
      </c>
      <c r="Q68" s="18" t="s">
        <v>404</v>
      </c>
      <c r="R68" s="20" t="s">
        <v>404</v>
      </c>
      <c r="S68" s="18" t="s">
        <v>404</v>
      </c>
      <c r="T68" s="20" t="s">
        <v>404</v>
      </c>
      <c r="U68" s="18" t="n">
        <v>424.6668281</v>
      </c>
      <c r="V68" s="20" t="n">
        <v>13.15215532</v>
      </c>
    </row>
    <row r="69" spans="1:22">
      <c r="A69" s="15" t="s">
        <v>466</v>
      </c>
      <c r="B69" s="17" t="n">
        <v>4876</v>
      </c>
      <c r="C69" s="18">
        <f>(0.0/B69*100)</f>
        <v/>
      </c>
      <c r="D69" s="19" t="n">
        <v>4876</v>
      </c>
      <c r="E69" s="18" t="n">
        <v>457.93625645</v>
      </c>
      <c r="F69" s="20" t="n">
        <v>9.83810156</v>
      </c>
      <c r="G69" s="18" t="n">
        <v>450.81263776</v>
      </c>
      <c r="H69" s="20" t="n">
        <v>7.65142359</v>
      </c>
      <c r="I69" s="18" t="n">
        <v>432.40779634</v>
      </c>
      <c r="J69" s="20" t="n">
        <v>6.1097893</v>
      </c>
      <c r="K69" s="18" t="n">
        <v>431.55344895</v>
      </c>
      <c r="L69" s="20" t="n">
        <v>13.31763631</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509.08238996</v>
      </c>
      <c r="F70" s="20" t="n">
        <v>4.22099941</v>
      </c>
      <c r="G70" s="18" t="n">
        <v>494.14412443</v>
      </c>
      <c r="H70" s="20" t="n">
        <v>7.13727125</v>
      </c>
      <c r="I70" s="18" t="n">
        <v>491.0642003</v>
      </c>
      <c r="J70" s="20" t="n">
        <v>5.18220876</v>
      </c>
      <c r="K70" s="18" t="n">
        <v>480.27337593</v>
      </c>
      <c r="L70" s="20" t="n">
        <v>6.26727348</v>
      </c>
      <c r="M70" s="18" t="s">
        <v>404</v>
      </c>
      <c r="N70" s="20" t="s">
        <v>404</v>
      </c>
      <c r="O70" s="18" t="s">
        <v>404</v>
      </c>
      <c r="P70" s="20" t="s">
        <v>404</v>
      </c>
      <c r="Q70" s="18" t="s">
        <v>404</v>
      </c>
      <c r="R70" s="20" t="s">
        <v>404</v>
      </c>
      <c r="S70" s="18" t="s">
        <v>404</v>
      </c>
      <c r="T70" s="20" t="s">
        <v>404</v>
      </c>
      <c r="U70" s="18" t="n">
        <v>504.5492884</v>
      </c>
      <c r="V70" s="20" t="n">
        <v>19.95281635</v>
      </c>
    </row>
    <row r="71" spans="1:22">
      <c r="A71" s="15" t="s">
        <v>468</v>
      </c>
      <c r="B71" s="17" t="n">
        <v>6115</v>
      </c>
      <c r="C71" s="18">
        <f>(0.0/B71*100)</f>
        <v/>
      </c>
      <c r="D71" s="19" t="n">
        <v>6115</v>
      </c>
      <c r="E71" s="18" t="n">
        <v>565.1182715</v>
      </c>
      <c r="F71" s="20" t="n">
        <v>1.59841923</v>
      </c>
      <c r="G71" s="18" t="n">
        <v>560.39373416</v>
      </c>
      <c r="H71" s="20" t="n">
        <v>3.18129904</v>
      </c>
      <c r="I71" s="18" t="s">
        <v>404</v>
      </c>
      <c r="J71" s="20" t="s">
        <v>404</v>
      </c>
      <c r="K71" s="18" t="s">
        <v>404</v>
      </c>
      <c r="L71" s="20" t="s">
        <v>404</v>
      </c>
      <c r="M71" s="18" t="s">
        <v>404</v>
      </c>
      <c r="N71" s="20" t="s">
        <v>404</v>
      </c>
      <c r="O71" s="18" t="s">
        <v>404</v>
      </c>
      <c r="P71" s="20" t="s">
        <v>404</v>
      </c>
      <c r="Q71" s="18" t="s">
        <v>404</v>
      </c>
      <c r="R71" s="20" t="s">
        <v>404</v>
      </c>
      <c r="S71" s="18" t="s">
        <v>404</v>
      </c>
      <c r="T71" s="20" t="s">
        <v>404</v>
      </c>
      <c r="U71" s="18" t="n">
        <v>526.6590188599999</v>
      </c>
      <c r="V71" s="20" t="n">
        <v>17.65920086</v>
      </c>
    </row>
    <row r="72" spans="1:22">
      <c r="A72" s="15" t="s">
        <v>469</v>
      </c>
      <c r="B72" s="17" t="n">
        <v>7708</v>
      </c>
      <c r="C72" s="18">
        <f>(0.0/B72*100)</f>
        <v/>
      </c>
      <c r="D72" s="19" t="n">
        <v>7708</v>
      </c>
      <c r="E72" s="18" t="n">
        <v>549.9306679</v>
      </c>
      <c r="F72" s="20" t="n">
        <v>6.52289974</v>
      </c>
      <c r="G72" s="18" t="n">
        <v>541.25778917</v>
      </c>
      <c r="H72" s="20" t="n">
        <v>5.99684622</v>
      </c>
      <c r="I72" s="18" t="n">
        <v>527.49142841</v>
      </c>
      <c r="J72" s="20" t="n">
        <v>11.66509668</v>
      </c>
      <c r="K72" s="18" t="n">
        <v>476.19866653</v>
      </c>
      <c r="L72" s="20" t="n">
        <v>31.04769022</v>
      </c>
      <c r="M72" s="18" t="s">
        <v>404</v>
      </c>
      <c r="N72" s="20" t="s">
        <v>404</v>
      </c>
      <c r="O72" s="18" t="s">
        <v>404</v>
      </c>
      <c r="P72" s="20" t="s">
        <v>404</v>
      </c>
      <c r="Q72" s="18" t="s">
        <v>404</v>
      </c>
      <c r="R72" s="20" t="s">
        <v>404</v>
      </c>
      <c r="S72" s="18" t="s">
        <v>404</v>
      </c>
      <c r="T72" s="20" t="s">
        <v>404</v>
      </c>
      <c r="U72" s="18" t="n">
        <v>551.04427071</v>
      </c>
      <c r="V72" s="20" t="n">
        <v>37.91298357</v>
      </c>
    </row>
    <row r="73" spans="1:22">
      <c r="A73" s="15" t="s">
        <v>470</v>
      </c>
      <c r="B73" s="17" t="n">
        <v>8249</v>
      </c>
      <c r="C73" s="18">
        <f>(0.0/B73*100)</f>
        <v/>
      </c>
      <c r="D73" s="19" t="n">
        <v>8249</v>
      </c>
      <c r="E73" s="18" t="n">
        <v>425.39090143</v>
      </c>
      <c r="F73" s="20" t="n">
        <v>9.997124980000001</v>
      </c>
      <c r="G73" s="18" t="n">
        <v>421.29925676</v>
      </c>
      <c r="H73" s="20" t="n">
        <v>5.84462751</v>
      </c>
      <c r="I73" s="18" t="n">
        <v>418.38577571</v>
      </c>
      <c r="J73" s="20" t="n">
        <v>6.58567205</v>
      </c>
      <c r="K73" s="18" t="n">
        <v>388.12700832</v>
      </c>
      <c r="L73" s="20" t="n">
        <v>7.36680603</v>
      </c>
      <c r="M73" s="18" t="s">
        <v>404</v>
      </c>
      <c r="N73" s="20" t="s">
        <v>404</v>
      </c>
      <c r="O73" s="18" t="s">
        <v>404</v>
      </c>
      <c r="P73" s="20" t="s">
        <v>404</v>
      </c>
      <c r="Q73" s="18" t="s">
        <v>404</v>
      </c>
      <c r="R73" s="20" t="s">
        <v>404</v>
      </c>
      <c r="S73" s="18" t="s">
        <v>404</v>
      </c>
      <c r="T73" s="20" t="s">
        <v>404</v>
      </c>
      <c r="U73" s="18" t="n">
        <v>418.23140124</v>
      </c>
      <c r="V73" s="20" t="n">
        <v>13.05303263</v>
      </c>
    </row>
    <row r="74" spans="1:22">
      <c r="A74" s="15" t="s">
        <v>471</v>
      </c>
      <c r="B74" s="17" t="n">
        <v>4692</v>
      </c>
      <c r="C74" s="18">
        <f>(484.0/B74*100)</f>
        <v/>
      </c>
      <c r="D74" s="19" t="n">
        <v>4208</v>
      </c>
      <c r="E74" s="18" t="n">
        <v>392.42467909</v>
      </c>
      <c r="F74" s="20" t="n">
        <v>3.33425704</v>
      </c>
      <c r="G74" s="18" t="n">
        <v>426.82271293</v>
      </c>
      <c r="H74" s="20" t="n">
        <v>2.40782324</v>
      </c>
      <c r="I74" s="18" t="n">
        <v>424.29146866</v>
      </c>
      <c r="J74" s="20" t="n">
        <v>2.54403441</v>
      </c>
      <c r="K74" s="18" t="n">
        <v>385.26339838</v>
      </c>
      <c r="L74" s="20" t="n">
        <v>4.92530422</v>
      </c>
      <c r="M74" s="18" t="s">
        <v>404</v>
      </c>
      <c r="N74" s="20" t="s">
        <v>404</v>
      </c>
      <c r="O74" s="18" t="s">
        <v>404</v>
      </c>
      <c r="P74" s="20" t="s">
        <v>404</v>
      </c>
      <c r="Q74" s="18" t="s">
        <v>404</v>
      </c>
      <c r="R74" s="20" t="s">
        <v>404</v>
      </c>
      <c r="S74" s="18" t="s">
        <v>404</v>
      </c>
      <c r="T74" s="20" t="s">
        <v>404</v>
      </c>
      <c r="U74" s="18" t="n">
        <v>380.12548918</v>
      </c>
      <c r="V74" s="20" t="n">
        <v>12.35747324</v>
      </c>
    </row>
    <row r="75" spans="1:22">
      <c r="A75" s="15" t="s">
        <v>472</v>
      </c>
      <c r="B75" s="17" t="n">
        <v>5375</v>
      </c>
      <c r="C75" s="18">
        <f>(483.0/B75*100)</f>
        <v/>
      </c>
      <c r="D75" s="19" t="n">
        <v>4892</v>
      </c>
      <c r="E75" s="18" t="n">
        <v>384.62035851</v>
      </c>
      <c r="F75" s="20" t="n">
        <v>25.88723832</v>
      </c>
      <c r="G75" s="18" t="n">
        <v>363.72351675</v>
      </c>
      <c r="H75" s="20" t="n">
        <v>7.37254883</v>
      </c>
      <c r="I75" s="18" t="n">
        <v>368.9172238</v>
      </c>
      <c r="J75" s="20" t="n">
        <v>6.16333085</v>
      </c>
      <c r="K75" s="18" t="n">
        <v>367.56256057</v>
      </c>
      <c r="L75" s="20" t="n">
        <v>7.01714804</v>
      </c>
      <c r="M75" s="18" t="s">
        <v>404</v>
      </c>
      <c r="N75" s="20" t="s">
        <v>404</v>
      </c>
      <c r="O75" s="18" t="s">
        <v>404</v>
      </c>
      <c r="P75" s="20" t="s">
        <v>404</v>
      </c>
      <c r="Q75" s="18" t="s">
        <v>404</v>
      </c>
      <c r="R75" s="20" t="s">
        <v>404</v>
      </c>
      <c r="S75" s="18" t="s">
        <v>404</v>
      </c>
      <c r="T75" s="20" t="s">
        <v>404</v>
      </c>
      <c r="U75" s="18" t="n">
        <v>353.10177634</v>
      </c>
      <c r="V75" s="20" t="n">
        <v>19.41638896</v>
      </c>
    </row>
    <row r="76" spans="1:22">
      <c r="A76" s="15" t="s">
        <v>473</v>
      </c>
      <c r="B76" s="17" t="n">
        <v>14167</v>
      </c>
      <c r="C76" s="18">
        <f>(1400.0/B76*100)</f>
        <v/>
      </c>
      <c r="D76" s="19" t="n">
        <v>12767</v>
      </c>
      <c r="E76" s="18" t="n">
        <v>449.28891282</v>
      </c>
      <c r="F76" s="20" t="n">
        <v>5.00593069</v>
      </c>
      <c r="G76" s="18" t="n">
        <v>414.41341069</v>
      </c>
      <c r="H76" s="20" t="n">
        <v>8.976624510000001</v>
      </c>
      <c r="I76" s="18" t="n">
        <v>410.02107499</v>
      </c>
      <c r="J76" s="20" t="n">
        <v>9.23159134</v>
      </c>
      <c r="K76" s="18" t="n">
        <v>399.61545191</v>
      </c>
      <c r="L76" s="20" t="n">
        <v>5.65606816</v>
      </c>
      <c r="M76" s="18" t="s">
        <v>404</v>
      </c>
      <c r="N76" s="20" t="s">
        <v>404</v>
      </c>
      <c r="O76" s="18" t="s">
        <v>404</v>
      </c>
      <c r="P76" s="20" t="s">
        <v>404</v>
      </c>
      <c r="Q76" s="18" t="s">
        <v>404</v>
      </c>
      <c r="R76" s="20" t="s">
        <v>404</v>
      </c>
      <c r="S76" s="18" t="s">
        <v>404</v>
      </c>
      <c r="T76" s="20" t="s">
        <v>404</v>
      </c>
      <c r="U76" s="18" t="n">
        <v>430.83647283</v>
      </c>
      <c r="V76" s="20" t="n">
        <v>7.33372303</v>
      </c>
    </row>
    <row r="77" spans="1:22">
      <c r="A77" s="15" t="s">
        <v>474</v>
      </c>
      <c r="B77" s="17" t="n">
        <v>6062</v>
      </c>
      <c r="C77" s="18">
        <f>(0.0/B77*100)</f>
        <v/>
      </c>
      <c r="D77" s="19" t="n">
        <v>6062</v>
      </c>
      <c r="E77" s="18" t="n">
        <v>437.20758014</v>
      </c>
      <c r="F77" s="20" t="n">
        <v>5.53397195</v>
      </c>
      <c r="G77" s="18" t="n">
        <v>415.38545858</v>
      </c>
      <c r="H77" s="20" t="n">
        <v>5.67126655</v>
      </c>
      <c r="I77" s="18" t="n">
        <v>398.6317337</v>
      </c>
      <c r="J77" s="20" t="n">
        <v>5.08619877</v>
      </c>
      <c r="K77" s="18" t="n">
        <v>387.10526431</v>
      </c>
      <c r="L77" s="20" t="n">
        <v>8.995165200000001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506.48046066</v>
      </c>
      <c r="F78" s="20" t="n">
        <v>6.33226773</v>
      </c>
      <c r="G78" s="18" t="n">
        <v>505.56533952</v>
      </c>
      <c r="H78" s="20" t="n">
        <v>9.88288258</v>
      </c>
      <c r="I78" s="18" t="n">
        <v>474.31485285</v>
      </c>
      <c r="J78" s="20" t="n">
        <v>9.108005800000001</v>
      </c>
      <c r="K78" s="18" t="n">
        <v>499.33224956</v>
      </c>
      <c r="L78" s="20" t="n">
        <v>13.22592829</v>
      </c>
      <c r="M78" s="18" t="s">
        <v>404</v>
      </c>
      <c r="N78" s="20" t="s">
        <v>404</v>
      </c>
      <c r="O78" s="18" t="s">
        <v>404</v>
      </c>
      <c r="P78" s="20" t="s">
        <v>404</v>
      </c>
      <c r="Q78" s="18" t="s">
        <v>404</v>
      </c>
      <c r="R78" s="20" t="s">
        <v>404</v>
      </c>
      <c r="S78" s="18" t="s">
        <v>404</v>
      </c>
      <c r="T78" s="20" t="s">
        <v>404</v>
      </c>
      <c r="U78" s="18" t="n">
        <v>530.80318183</v>
      </c>
      <c r="V78" s="20" t="n">
        <v>7.86985843</v>
      </c>
    </row>
    <row customHeight="1" ht="25" r="79" spans="1:22">
      <c r="A79" s="15" t="s">
        <v>476</v>
      </c>
      <c r="B79" s="17" t="n">
        <v>1657</v>
      </c>
      <c r="C79" s="18">
        <f>(21.0/B79*100)</f>
        <v/>
      </c>
      <c r="D79" s="19" t="n">
        <v>1636</v>
      </c>
      <c r="E79" s="18" t="n">
        <v>489.99877597</v>
      </c>
      <c r="F79" s="20" t="n">
        <v>11.37608016</v>
      </c>
      <c r="G79" s="18" t="n">
        <v>431.17822634</v>
      </c>
      <c r="H79" s="20" t="n">
        <v>13.88331275</v>
      </c>
      <c r="I79" s="18" t="n">
        <v>408.44417088</v>
      </c>
      <c r="J79" s="20" t="n">
        <v>13.65483359</v>
      </c>
      <c r="K79" s="18" t="n">
        <v>421.59350771</v>
      </c>
      <c r="L79" s="20" t="n">
        <v>43.09841943</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470.75807531</v>
      </c>
      <c r="F80" s="20" t="n">
        <v>8.14538003</v>
      </c>
      <c r="G80" s="18" t="n">
        <v>453.04436361</v>
      </c>
      <c r="H80" s="20" t="n">
        <v>7.81287631</v>
      </c>
      <c r="I80" s="18" t="n">
        <v>456.9337305</v>
      </c>
      <c r="J80" s="20" t="n">
        <v>6.8005971</v>
      </c>
      <c r="K80" s="18" t="n">
        <v>457.85228904</v>
      </c>
      <c r="L80" s="20" t="n">
        <v>18.42274609</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450.30817074</v>
      </c>
      <c r="F81" s="20" t="n">
        <v>6.40754257</v>
      </c>
      <c r="G81" s="18" t="n">
        <v>449.6943648</v>
      </c>
      <c r="H81" s="20" t="n">
        <v>5.16520685</v>
      </c>
      <c r="I81" s="18" t="n">
        <v>429.60006429</v>
      </c>
      <c r="J81" s="20" t="n">
        <v>6.66601007</v>
      </c>
      <c r="K81" s="18" t="n">
        <v>430.6812556</v>
      </c>
      <c r="L81" s="20" t="n">
        <v>11.92750267</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632</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507.21197658</v>
      </c>
      <c r="F7" s="20" t="n">
        <v>2.31544088</v>
      </c>
      <c r="G7" s="18" t="n">
        <v>480.69430714</v>
      </c>
      <c r="H7" s="20" t="n">
        <v>3.48655587</v>
      </c>
      <c r="I7" s="18" t="n">
        <v>461.93334473</v>
      </c>
      <c r="J7" s="20" t="n">
        <v>6.33584668</v>
      </c>
      <c r="K7" s="18" t="n">
        <v>455.81332346</v>
      </c>
      <c r="L7" s="20" t="n">
        <v>16.42275709</v>
      </c>
      <c r="M7" s="18" t="s">
        <v>404</v>
      </c>
      <c r="N7" s="20" t="s">
        <v>404</v>
      </c>
      <c r="O7" s="18" t="s">
        <v>404</v>
      </c>
      <c r="P7" s="20" t="s">
        <v>404</v>
      </c>
      <c r="Q7" s="18" t="s">
        <v>404</v>
      </c>
      <c r="R7" s="20" t="s">
        <v>404</v>
      </c>
      <c r="S7" s="18" t="s">
        <v>404</v>
      </c>
      <c r="T7" s="20" t="s">
        <v>404</v>
      </c>
      <c r="U7" s="18" t="n">
        <v>484.16463973</v>
      </c>
      <c r="V7" s="20" t="n">
        <v>9.04647503</v>
      </c>
    </row>
    <row r="8" spans="1:22">
      <c r="A8" s="15" t="s">
        <v>405</v>
      </c>
      <c r="B8" s="17" t="n">
        <v>7007</v>
      </c>
      <c r="C8" s="18">
        <f>(0.0/B8*100)</f>
        <v/>
      </c>
      <c r="D8" s="19" t="n">
        <v>7007</v>
      </c>
      <c r="E8" s="18" t="n">
        <v>494.21577749</v>
      </c>
      <c r="F8" s="20" t="n">
        <v>6.1218271</v>
      </c>
      <c r="G8" s="18" t="n">
        <v>500.2047725</v>
      </c>
      <c r="H8" s="20" t="n">
        <v>6.33721085</v>
      </c>
      <c r="I8" s="18" t="n">
        <v>493.53248814</v>
      </c>
      <c r="J8" s="20" t="n">
        <v>9.35169378</v>
      </c>
      <c r="K8" s="18" t="n">
        <v>505.48732891</v>
      </c>
      <c r="L8" s="20" t="n">
        <v>22.36109318</v>
      </c>
      <c r="M8" s="18" t="s">
        <v>404</v>
      </c>
      <c r="N8" s="20" t="s">
        <v>404</v>
      </c>
      <c r="O8" s="18" t="s">
        <v>404</v>
      </c>
      <c r="P8" s="20" t="s">
        <v>404</v>
      </c>
      <c r="Q8" s="18" t="s">
        <v>404</v>
      </c>
      <c r="R8" s="20" t="s">
        <v>404</v>
      </c>
      <c r="S8" s="18" t="s">
        <v>404</v>
      </c>
      <c r="T8" s="20" t="s">
        <v>404</v>
      </c>
      <c r="U8" s="18" t="n">
        <v>494.63187477</v>
      </c>
      <c r="V8" s="20" t="n">
        <v>33.68435005</v>
      </c>
    </row>
    <row r="9" spans="1:22">
      <c r="A9" s="15" t="s">
        <v>406</v>
      </c>
      <c r="B9" s="17" t="n">
        <v>9651</v>
      </c>
      <c r="C9" s="18">
        <f>(200.0/B9*100)</f>
        <v/>
      </c>
      <c r="D9" s="19" t="n">
        <v>9451</v>
      </c>
      <c r="E9" s="18" t="n">
        <v>516.08723959</v>
      </c>
      <c r="F9" s="20" t="n">
        <v>6.34189913</v>
      </c>
      <c r="G9" s="18" t="n">
        <v>509.18006133</v>
      </c>
      <c r="H9" s="20" t="n">
        <v>5.63093505</v>
      </c>
      <c r="I9" s="18" t="n">
        <v>497.20239946</v>
      </c>
      <c r="J9" s="20" t="n">
        <v>9.190474760000001</v>
      </c>
      <c r="K9" s="18" t="n">
        <v>492.96067734</v>
      </c>
      <c r="L9" s="20" t="n">
        <v>17.30131866</v>
      </c>
      <c r="M9" s="18" t="s">
        <v>404</v>
      </c>
      <c r="N9" s="20" t="s">
        <v>404</v>
      </c>
      <c r="O9" s="18" t="s">
        <v>404</v>
      </c>
      <c r="P9" s="20" t="s">
        <v>404</v>
      </c>
      <c r="Q9" s="18" t="s">
        <v>404</v>
      </c>
      <c r="R9" s="20" t="s">
        <v>404</v>
      </c>
      <c r="S9" s="18" t="s">
        <v>404</v>
      </c>
      <c r="T9" s="20" t="s">
        <v>404</v>
      </c>
      <c r="U9" s="18" t="n">
        <v>486.04770595</v>
      </c>
      <c r="V9" s="20" t="n">
        <v>16.82117575</v>
      </c>
    </row>
    <row r="10" spans="1:22">
      <c r="A10" s="15" t="s">
        <v>407</v>
      </c>
      <c r="B10" s="17" t="n">
        <v>20058</v>
      </c>
      <c r="C10" s="18">
        <f>(2951.0/B10*100)</f>
        <v/>
      </c>
      <c r="D10" s="19" t="n">
        <v>17107</v>
      </c>
      <c r="E10" s="18" t="n">
        <v>521.79361184</v>
      </c>
      <c r="F10" s="20" t="n">
        <v>3.40871228</v>
      </c>
      <c r="G10" s="18" t="n">
        <v>513.15463906</v>
      </c>
      <c r="H10" s="20" t="n">
        <v>3.13674524</v>
      </c>
      <c r="I10" s="18" t="n">
        <v>496.95423883</v>
      </c>
      <c r="J10" s="20" t="n">
        <v>7.45137332</v>
      </c>
      <c r="K10" s="18" t="n">
        <v>511.01781048</v>
      </c>
      <c r="L10" s="20" t="n">
        <v>13.9519163</v>
      </c>
      <c r="M10" s="18" t="s">
        <v>404</v>
      </c>
      <c r="N10" s="20" t="s">
        <v>404</v>
      </c>
      <c r="O10" s="18" t="s">
        <v>404</v>
      </c>
      <c r="P10" s="20" t="s">
        <v>404</v>
      </c>
      <c r="Q10" s="18" t="s">
        <v>404</v>
      </c>
      <c r="R10" s="20" t="s">
        <v>404</v>
      </c>
      <c r="S10" s="18" t="s">
        <v>404</v>
      </c>
      <c r="T10" s="20" t="s">
        <v>404</v>
      </c>
      <c r="U10" s="18" t="n">
        <v>570.0547566499999</v>
      </c>
      <c r="V10" s="20" t="n">
        <v>14.60397911</v>
      </c>
    </row>
    <row r="11" spans="1:22">
      <c r="A11" s="15" t="s">
        <v>408</v>
      </c>
      <c r="B11" s="17" t="n">
        <v>7053</v>
      </c>
      <c r="C11" s="18">
        <f>(137.0/B11*100)</f>
        <v/>
      </c>
      <c r="D11" s="19" t="n">
        <v>6916</v>
      </c>
      <c r="E11" s="18" t="n">
        <v>436.108796</v>
      </c>
      <c r="F11" s="20" t="n">
        <v>5.17332832</v>
      </c>
      <c r="G11" s="18" t="n">
        <v>410.03219306</v>
      </c>
      <c r="H11" s="20" t="n">
        <v>4.59527061</v>
      </c>
      <c r="I11" s="18" t="n">
        <v>418.54599056</v>
      </c>
      <c r="J11" s="20" t="n">
        <v>10.54273515</v>
      </c>
      <c r="K11" s="18" t="n">
        <v>393.87687768</v>
      </c>
      <c r="L11" s="20" t="n">
        <v>17.92269123</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501.90383688</v>
      </c>
      <c r="F12" s="20" t="n">
        <v>7.06635856</v>
      </c>
      <c r="G12" s="18" t="n">
        <v>493.49715316</v>
      </c>
      <c r="H12" s="20" t="n">
        <v>3.85536689</v>
      </c>
      <c r="I12" s="18" t="n">
        <v>478.70325566</v>
      </c>
      <c r="J12" s="20" t="n">
        <v>5.30150988</v>
      </c>
      <c r="K12" s="18" t="n">
        <v>473.33427361</v>
      </c>
      <c r="L12" s="20" t="n">
        <v>33.28327749</v>
      </c>
      <c r="M12" s="18" t="s">
        <v>404</v>
      </c>
      <c r="N12" s="20" t="s">
        <v>404</v>
      </c>
      <c r="O12" s="18" t="s">
        <v>404</v>
      </c>
      <c r="P12" s="20" t="s">
        <v>404</v>
      </c>
      <c r="Q12" s="18" t="s">
        <v>404</v>
      </c>
      <c r="R12" s="20" t="s">
        <v>404</v>
      </c>
      <c r="S12" s="18" t="s">
        <v>404</v>
      </c>
      <c r="T12" s="20" t="s">
        <v>404</v>
      </c>
      <c r="U12" s="18" t="n">
        <v>470.09731699</v>
      </c>
      <c r="V12" s="20" t="n">
        <v>19.04972788</v>
      </c>
    </row>
    <row r="13" spans="1:22">
      <c r="A13" s="15" t="s">
        <v>410</v>
      </c>
      <c r="B13" s="17" t="n">
        <v>7161</v>
      </c>
      <c r="C13" s="18">
        <f>(1175.0/B13*100)</f>
        <v/>
      </c>
      <c r="D13" s="19" t="n">
        <v>5986</v>
      </c>
      <c r="E13" s="18" t="n">
        <v>514.79062301</v>
      </c>
      <c r="F13" s="20" t="n">
        <v>4.28298342</v>
      </c>
      <c r="G13" s="18" t="n">
        <v>508.92208974</v>
      </c>
      <c r="H13" s="20" t="n">
        <v>3.22400372</v>
      </c>
      <c r="I13" s="18" t="n">
        <v>508.18317274</v>
      </c>
      <c r="J13" s="20" t="n">
        <v>4.60567138</v>
      </c>
      <c r="K13" s="18" t="n">
        <v>489.01885052</v>
      </c>
      <c r="L13" s="20" t="n">
        <v>15.35210696</v>
      </c>
      <c r="M13" s="18" t="s">
        <v>404</v>
      </c>
      <c r="N13" s="20" t="s">
        <v>404</v>
      </c>
      <c r="O13" s="18" t="s">
        <v>404</v>
      </c>
      <c r="P13" s="20" t="s">
        <v>404</v>
      </c>
      <c r="Q13" s="18" t="s">
        <v>404</v>
      </c>
      <c r="R13" s="20" t="s">
        <v>404</v>
      </c>
      <c r="S13" s="18" t="s">
        <v>404</v>
      </c>
      <c r="T13" s="20" t="s">
        <v>404</v>
      </c>
      <c r="U13" s="18" t="n">
        <v>505.29291607</v>
      </c>
      <c r="V13" s="20" t="n">
        <v>7.5568339</v>
      </c>
    </row>
    <row r="14" spans="1:22">
      <c r="A14" s="15" t="s">
        <v>411</v>
      </c>
      <c r="B14" s="17" t="n">
        <v>5587</v>
      </c>
      <c r="C14" s="18">
        <f>(0.0/B14*100)</f>
        <v/>
      </c>
      <c r="D14" s="19" t="n">
        <v>5587</v>
      </c>
      <c r="E14" s="18" t="n">
        <v>517.06966095</v>
      </c>
      <c r="F14" s="20" t="n">
        <v>3.490828</v>
      </c>
      <c r="G14" s="18" t="n">
        <v>523.99572423</v>
      </c>
      <c r="H14" s="20" t="n">
        <v>3.71450228</v>
      </c>
      <c r="I14" s="18" t="n">
        <v>515.63014146</v>
      </c>
      <c r="J14" s="20" t="n">
        <v>3.25331399</v>
      </c>
      <c r="K14" s="18" t="n">
        <v>512.73385562</v>
      </c>
      <c r="L14" s="20" t="n">
        <v>12.5581927</v>
      </c>
      <c r="M14" s="18" t="s">
        <v>404</v>
      </c>
      <c r="N14" s="20" t="s">
        <v>404</v>
      </c>
      <c r="O14" s="18" t="s">
        <v>404</v>
      </c>
      <c r="P14" s="20" t="s">
        <v>404</v>
      </c>
      <c r="Q14" s="18" t="s">
        <v>404</v>
      </c>
      <c r="R14" s="20" t="s">
        <v>404</v>
      </c>
      <c r="S14" s="18" t="s">
        <v>404</v>
      </c>
      <c r="T14" s="20" t="s">
        <v>404</v>
      </c>
      <c r="U14" s="18" t="n">
        <v>573.00723404</v>
      </c>
      <c r="V14" s="20" t="n">
        <v>15.49887283</v>
      </c>
    </row>
    <row r="15" spans="1:22">
      <c r="A15" s="15" t="s">
        <v>412</v>
      </c>
      <c r="B15" s="17" t="n">
        <v>5882</v>
      </c>
      <c r="C15" s="18">
        <f>(0.0/B15*100)</f>
        <v/>
      </c>
      <c r="D15" s="19" t="n">
        <v>5882</v>
      </c>
      <c r="E15" s="18" t="n">
        <v>510.65354197</v>
      </c>
      <c r="F15" s="20" t="n">
        <v>6.42382212</v>
      </c>
      <c r="G15" s="18" t="n">
        <v>512.67122336</v>
      </c>
      <c r="H15" s="20" t="n">
        <v>3.45533013</v>
      </c>
      <c r="I15" s="18" t="n">
        <v>508.55253636</v>
      </c>
      <c r="J15" s="20" t="n">
        <v>3.57176324</v>
      </c>
      <c r="K15" s="18" t="n">
        <v>511.77679724</v>
      </c>
      <c r="L15" s="20" t="n">
        <v>6.28009472</v>
      </c>
      <c r="M15" s="18" t="s">
        <v>404</v>
      </c>
      <c r="N15" s="20" t="s">
        <v>404</v>
      </c>
      <c r="O15" s="18" t="s">
        <v>404</v>
      </c>
      <c r="P15" s="20" t="s">
        <v>404</v>
      </c>
      <c r="Q15" s="18" t="s">
        <v>404</v>
      </c>
      <c r="R15" s="20" t="s">
        <v>404</v>
      </c>
      <c r="S15" s="18" t="s">
        <v>404</v>
      </c>
      <c r="T15" s="20" t="s">
        <v>404</v>
      </c>
      <c r="U15" s="18" t="n">
        <v>527.53558387</v>
      </c>
      <c r="V15" s="20" t="n">
        <v>20.88187106</v>
      </c>
    </row>
    <row r="16" spans="1:22">
      <c r="A16" s="15" t="s">
        <v>413</v>
      </c>
      <c r="B16" s="17" t="n">
        <v>6108</v>
      </c>
      <c r="C16" s="18">
        <f>(440.0/B16*100)</f>
        <v/>
      </c>
      <c r="D16" s="19" t="n">
        <v>5668</v>
      </c>
      <c r="E16" s="18" t="n">
        <v>499.11180818</v>
      </c>
      <c r="F16" s="20" t="n">
        <v>5.74277536</v>
      </c>
      <c r="G16" s="18" t="n">
        <v>495.16526241</v>
      </c>
      <c r="H16" s="20" t="n">
        <v>6.96720772</v>
      </c>
      <c r="I16" s="18" t="n">
        <v>495.09474675</v>
      </c>
      <c r="J16" s="20" t="n">
        <v>10.86426263</v>
      </c>
      <c r="K16" s="18" t="n">
        <v>440.60712301</v>
      </c>
      <c r="L16" s="20" t="n">
        <v>26.70270121</v>
      </c>
      <c r="M16" s="18" t="s">
        <v>404</v>
      </c>
      <c r="N16" s="20" t="s">
        <v>404</v>
      </c>
      <c r="O16" s="18" t="s">
        <v>404</v>
      </c>
      <c r="P16" s="20" t="s">
        <v>404</v>
      </c>
      <c r="Q16" s="18" t="s">
        <v>404</v>
      </c>
      <c r="R16" s="20" t="s">
        <v>404</v>
      </c>
      <c r="S16" s="18" t="s">
        <v>404</v>
      </c>
      <c r="T16" s="20" t="s">
        <v>404</v>
      </c>
      <c r="U16" s="18" t="n">
        <v>466.64830348</v>
      </c>
      <c r="V16" s="20" t="n">
        <v>28.81464816</v>
      </c>
    </row>
    <row r="17" spans="1:22">
      <c r="A17" s="15" t="s">
        <v>414</v>
      </c>
      <c r="B17" s="17" t="n">
        <v>6504</v>
      </c>
      <c r="C17" s="18">
        <f>(1325.0/B17*100)</f>
        <v/>
      </c>
      <c r="D17" s="19" t="n">
        <v>5179</v>
      </c>
      <c r="E17" s="18" t="n">
        <v>517.48937169</v>
      </c>
      <c r="F17" s="20" t="n">
        <v>7.98505159</v>
      </c>
      <c r="G17" s="18" t="n">
        <v>501.78362652</v>
      </c>
      <c r="H17" s="20" t="n">
        <v>6.99343346</v>
      </c>
      <c r="I17" s="18" t="n">
        <v>504.7677285</v>
      </c>
      <c r="J17" s="20" t="n">
        <v>8.668088259999999</v>
      </c>
      <c r="K17" s="18" t="n">
        <v>458.53358494</v>
      </c>
      <c r="L17" s="20" t="n">
        <v>20.05488559</v>
      </c>
      <c r="M17" s="18" t="s">
        <v>404</v>
      </c>
      <c r="N17" s="20" t="s">
        <v>404</v>
      </c>
      <c r="O17" s="18" t="s">
        <v>404</v>
      </c>
      <c r="P17" s="20" t="s">
        <v>404</v>
      </c>
      <c r="Q17" s="18" t="s">
        <v>404</v>
      </c>
      <c r="R17" s="20" t="s">
        <v>404</v>
      </c>
      <c r="S17" s="18" t="s">
        <v>404</v>
      </c>
      <c r="T17" s="20" t="s">
        <v>404</v>
      </c>
      <c r="U17" s="18" t="n">
        <v>537.54804401</v>
      </c>
      <c r="V17" s="20" t="n">
        <v>15.49400657</v>
      </c>
    </row>
    <row r="18" spans="1:22">
      <c r="A18" s="15" t="s">
        <v>415</v>
      </c>
      <c r="B18" s="17" t="n">
        <v>5532</v>
      </c>
      <c r="C18" s="18">
        <f>(0.0/B18*100)</f>
        <v/>
      </c>
      <c r="D18" s="19" t="n">
        <v>5532</v>
      </c>
      <c r="E18" s="18" t="n">
        <v>452.11399447</v>
      </c>
      <c r="F18" s="20" t="n">
        <v>11.56206047</v>
      </c>
      <c r="G18" s="18" t="n">
        <v>452.12152296</v>
      </c>
      <c r="H18" s="20" t="n">
        <v>5.74462898</v>
      </c>
      <c r="I18" s="18" t="n">
        <v>455.24102586</v>
      </c>
      <c r="J18" s="20" t="n">
        <v>6.49777691</v>
      </c>
      <c r="K18" s="18" t="n">
        <v>456.78037403</v>
      </c>
      <c r="L18" s="20" t="n">
        <v>11.4677399</v>
      </c>
      <c r="M18" s="18" t="s">
        <v>404</v>
      </c>
      <c r="N18" s="20" t="s">
        <v>404</v>
      </c>
      <c r="O18" s="18" t="s">
        <v>404</v>
      </c>
      <c r="P18" s="20" t="s">
        <v>404</v>
      </c>
      <c r="Q18" s="18" t="s">
        <v>404</v>
      </c>
      <c r="R18" s="20" t="s">
        <v>404</v>
      </c>
      <c r="S18" s="18" t="s">
        <v>404</v>
      </c>
      <c r="T18" s="20" t="s">
        <v>404</v>
      </c>
      <c r="U18" s="18" t="n">
        <v>429.96579009</v>
      </c>
      <c r="V18" s="20" t="n">
        <v>39.4428666</v>
      </c>
    </row>
    <row r="19" spans="1:22">
      <c r="A19" s="15" t="s">
        <v>416</v>
      </c>
      <c r="B19" s="17" t="n">
        <v>5658</v>
      </c>
      <c r="C19" s="18">
        <f>(327.0/B19*100)</f>
        <v/>
      </c>
      <c r="D19" s="19" t="n">
        <v>5331</v>
      </c>
      <c r="E19" s="18" t="n">
        <v>461.09123065</v>
      </c>
      <c r="F19" s="20" t="n">
        <v>12.68924569</v>
      </c>
      <c r="G19" s="18" t="n">
        <v>473.90475913</v>
      </c>
      <c r="H19" s="20" t="n">
        <v>6.71861729</v>
      </c>
      <c r="I19" s="18" t="n">
        <v>475.71128181</v>
      </c>
      <c r="J19" s="20" t="n">
        <v>6.28696118</v>
      </c>
      <c r="K19" s="18" t="n">
        <v>493.5502276</v>
      </c>
      <c r="L19" s="20" t="n">
        <v>10.62458865</v>
      </c>
      <c r="M19" s="18" t="s">
        <v>404</v>
      </c>
      <c r="N19" s="20" t="s">
        <v>404</v>
      </c>
      <c r="O19" s="18" t="s">
        <v>404</v>
      </c>
      <c r="P19" s="20" t="s">
        <v>404</v>
      </c>
      <c r="Q19" s="18" t="s">
        <v>404</v>
      </c>
      <c r="R19" s="20" t="s">
        <v>404</v>
      </c>
      <c r="S19" s="18" t="s">
        <v>404</v>
      </c>
      <c r="T19" s="20" t="s">
        <v>404</v>
      </c>
      <c r="U19" s="18" t="n">
        <v>454.91981215</v>
      </c>
      <c r="V19" s="20" t="n">
        <v>39.34205398</v>
      </c>
    </row>
    <row r="20" spans="1:22">
      <c r="A20" s="15" t="s">
        <v>417</v>
      </c>
      <c r="B20" s="17" t="n">
        <v>3371</v>
      </c>
      <c r="C20" s="18">
        <f>(24.0/B20*100)</f>
        <v/>
      </c>
      <c r="D20" s="19" t="n">
        <v>3347</v>
      </c>
      <c r="E20" s="18" t="n">
        <v>497.21557437</v>
      </c>
      <c r="F20" s="20" t="n">
        <v>3.89103756</v>
      </c>
      <c r="G20" s="18" t="n">
        <v>482.9517637</v>
      </c>
      <c r="H20" s="20" t="n">
        <v>2.5374673</v>
      </c>
      <c r="I20" s="18" t="n">
        <v>486.38478666</v>
      </c>
      <c r="J20" s="20" t="n">
        <v>3.1694892</v>
      </c>
      <c r="K20" s="18" t="n">
        <v>498.27659227</v>
      </c>
      <c r="L20" s="20" t="n">
        <v>8.264565859999999</v>
      </c>
      <c r="M20" s="18" t="s">
        <v>404</v>
      </c>
      <c r="N20" s="20" t="s">
        <v>404</v>
      </c>
      <c r="O20" s="18" t="s">
        <v>404</v>
      </c>
      <c r="P20" s="20" t="s">
        <v>404</v>
      </c>
      <c r="Q20" s="18" t="s">
        <v>404</v>
      </c>
      <c r="R20" s="20" t="s">
        <v>404</v>
      </c>
      <c r="S20" s="18" t="s">
        <v>404</v>
      </c>
      <c r="T20" s="20" t="s">
        <v>404</v>
      </c>
      <c r="U20" s="18" t="n">
        <v>440.15121304</v>
      </c>
      <c r="V20" s="20" t="n">
        <v>18.29753509</v>
      </c>
    </row>
    <row r="21" spans="1:22">
      <c r="A21" s="15" t="s">
        <v>418</v>
      </c>
      <c r="B21" s="17" t="n">
        <v>5741</v>
      </c>
      <c r="C21" s="18">
        <f>(0.0/B21*100)</f>
        <v/>
      </c>
      <c r="D21" s="19" t="n">
        <v>5741</v>
      </c>
      <c r="E21" s="18" t="n">
        <v>507.06720564</v>
      </c>
      <c r="F21" s="20" t="n">
        <v>3.92791636</v>
      </c>
      <c r="G21" s="18" t="n">
        <v>509.13550844</v>
      </c>
      <c r="H21" s="20" t="n">
        <v>3.74377543</v>
      </c>
      <c r="I21" s="18" t="n">
        <v>497.88565639</v>
      </c>
      <c r="J21" s="20" t="n">
        <v>6.5799208</v>
      </c>
      <c r="K21" s="18" t="n">
        <v>488.42195472</v>
      </c>
      <c r="L21" s="20" t="n">
        <v>9.49292584</v>
      </c>
      <c r="M21" s="18" t="s">
        <v>404</v>
      </c>
      <c r="N21" s="20" t="s">
        <v>404</v>
      </c>
      <c r="O21" s="18" t="s">
        <v>404</v>
      </c>
      <c r="P21" s="20" t="s">
        <v>404</v>
      </c>
      <c r="Q21" s="18" t="s">
        <v>404</v>
      </c>
      <c r="R21" s="20" t="s">
        <v>404</v>
      </c>
      <c r="S21" s="18" t="s">
        <v>404</v>
      </c>
      <c r="T21" s="20" t="s">
        <v>404</v>
      </c>
      <c r="U21" s="18" t="n">
        <v>497.96775559</v>
      </c>
      <c r="V21" s="20" t="n">
        <v>7.40746825</v>
      </c>
    </row>
    <row r="22" spans="1:22">
      <c r="A22" s="15" t="s">
        <v>419</v>
      </c>
      <c r="B22" s="17" t="n">
        <v>6598</v>
      </c>
      <c r="C22" s="18">
        <f>(0.0/B22*100)</f>
        <v/>
      </c>
      <c r="D22" s="19" t="n">
        <v>6598</v>
      </c>
      <c r="E22" s="18" t="n">
        <v>475.47724072</v>
      </c>
      <c r="F22" s="20" t="n">
        <v>7.97747237</v>
      </c>
      <c r="G22" s="18" t="n">
        <v>476.44543392</v>
      </c>
      <c r="H22" s="20" t="n">
        <v>7.46204495</v>
      </c>
      <c r="I22" s="18" t="n">
        <v>456.51092884</v>
      </c>
      <c r="J22" s="20" t="n">
        <v>9.26577868</v>
      </c>
      <c r="K22" s="18" t="n">
        <v>453.03027873</v>
      </c>
      <c r="L22" s="20" t="n">
        <v>31.07859923</v>
      </c>
      <c r="M22" s="18" t="s">
        <v>404</v>
      </c>
      <c r="N22" s="20" t="s">
        <v>404</v>
      </c>
      <c r="O22" s="18" t="s">
        <v>404</v>
      </c>
      <c r="P22" s="20" t="s">
        <v>404</v>
      </c>
      <c r="Q22" s="18" t="s">
        <v>404</v>
      </c>
      <c r="R22" s="20" t="s">
        <v>404</v>
      </c>
      <c r="S22" s="18" t="s">
        <v>404</v>
      </c>
      <c r="T22" s="20" t="s">
        <v>404</v>
      </c>
      <c r="U22" s="18" t="n">
        <v>482.69887968</v>
      </c>
      <c r="V22" s="20" t="n">
        <v>18.32697051</v>
      </c>
    </row>
    <row r="23" spans="1:22">
      <c r="A23" s="15" t="s">
        <v>420</v>
      </c>
      <c r="B23" s="17" t="n">
        <v>11583</v>
      </c>
      <c r="C23" s="18">
        <f>(3159.0/B23*100)</f>
        <v/>
      </c>
      <c r="D23" s="19" t="n">
        <v>8424</v>
      </c>
      <c r="E23" s="18" t="n">
        <v>501.6669414</v>
      </c>
      <c r="F23" s="20" t="n">
        <v>8.01253663</v>
      </c>
      <c r="G23" s="18" t="n">
        <v>500.14938588</v>
      </c>
      <c r="H23" s="20" t="n">
        <v>6.56715963</v>
      </c>
      <c r="I23" s="18" t="n">
        <v>482.48850155</v>
      </c>
      <c r="J23" s="20" t="n">
        <v>7.86147645</v>
      </c>
      <c r="K23" s="18" t="n">
        <v>464.35537176</v>
      </c>
      <c r="L23" s="20" t="n">
        <v>9.141861280000001</v>
      </c>
      <c r="M23" s="18" t="s">
        <v>404</v>
      </c>
      <c r="N23" s="20" t="s">
        <v>404</v>
      </c>
      <c r="O23" s="18" t="s">
        <v>404</v>
      </c>
      <c r="P23" s="20" t="s">
        <v>404</v>
      </c>
      <c r="Q23" s="18" t="s">
        <v>404</v>
      </c>
      <c r="R23" s="20" t="s">
        <v>404</v>
      </c>
      <c r="S23" s="18" t="s">
        <v>404</v>
      </c>
      <c r="T23" s="20" t="s">
        <v>404</v>
      </c>
      <c r="U23" s="18" t="n">
        <v>492.18813265</v>
      </c>
      <c r="V23" s="20" t="n">
        <v>23.28360265</v>
      </c>
    </row>
    <row r="24" spans="1:22">
      <c r="A24" s="15" t="s">
        <v>421</v>
      </c>
      <c r="B24" s="17" t="n">
        <v>6647</v>
      </c>
      <c r="C24" s="18">
        <f>(0.0/B24*100)</f>
        <v/>
      </c>
      <c r="D24" s="19" t="n">
        <v>6647</v>
      </c>
      <c r="E24" s="18" t="n">
        <v>545.01341914</v>
      </c>
      <c r="F24" s="20" t="n">
        <v>14.19744486</v>
      </c>
      <c r="G24" s="18" t="n">
        <v>548.21102622</v>
      </c>
      <c r="H24" s="20" t="n">
        <v>8.237914999999999</v>
      </c>
      <c r="I24" s="18" t="n">
        <v>525.16823055</v>
      </c>
      <c r="J24" s="20" t="n">
        <v>5.54020077</v>
      </c>
      <c r="K24" s="18" t="n">
        <v>500.24134655</v>
      </c>
      <c r="L24" s="20" t="n">
        <v>12.79300349</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525.93689781</v>
      </c>
      <c r="F25" s="20" t="n">
        <v>10.44354337</v>
      </c>
      <c r="G25" s="18" t="n">
        <v>526.10983732</v>
      </c>
      <c r="H25" s="20" t="n">
        <v>6.50196019</v>
      </c>
      <c r="I25" s="18" t="n">
        <v>522.84798502</v>
      </c>
      <c r="J25" s="20" t="n">
        <v>7.16170777</v>
      </c>
      <c r="K25" s="18" t="n">
        <v>515.97212548</v>
      </c>
      <c r="L25" s="20" t="n">
        <v>13.31006674</v>
      </c>
      <c r="M25" s="18" t="s">
        <v>404</v>
      </c>
      <c r="N25" s="20" t="s">
        <v>404</v>
      </c>
      <c r="O25" s="18" t="s">
        <v>404</v>
      </c>
      <c r="P25" s="20" t="s">
        <v>404</v>
      </c>
      <c r="Q25" s="18" t="s">
        <v>404</v>
      </c>
      <c r="R25" s="20" t="s">
        <v>404</v>
      </c>
      <c r="S25" s="18" t="s">
        <v>404</v>
      </c>
      <c r="T25" s="20" t="s">
        <v>404</v>
      </c>
      <c r="U25" s="18" t="n">
        <v>529.71382609</v>
      </c>
      <c r="V25" s="20" t="n">
        <v>9.132619630000001</v>
      </c>
    </row>
    <row r="26" spans="1:22">
      <c r="A26" s="15" t="s">
        <v>423</v>
      </c>
      <c r="B26" s="17" t="n">
        <v>4869</v>
      </c>
      <c r="C26" s="18">
        <f>(11.0/B26*100)</f>
        <v/>
      </c>
      <c r="D26" s="19" t="n">
        <v>4858</v>
      </c>
      <c r="E26" s="18" t="n">
        <v>473.94377043</v>
      </c>
      <c r="F26" s="20" t="n">
        <v>3.89123201</v>
      </c>
      <c r="G26" s="18" t="n">
        <v>482.59303681</v>
      </c>
      <c r="H26" s="20" t="n">
        <v>2.98272662</v>
      </c>
      <c r="I26" s="18" t="n">
        <v>491.05061732</v>
      </c>
      <c r="J26" s="20" t="n">
        <v>4.18664022</v>
      </c>
      <c r="K26" s="18" t="n">
        <v>482.95876267</v>
      </c>
      <c r="L26" s="20" t="n">
        <v>13.01745416</v>
      </c>
      <c r="M26" s="18" t="s">
        <v>404</v>
      </c>
      <c r="N26" s="20" t="s">
        <v>404</v>
      </c>
      <c r="O26" s="18" t="s">
        <v>404</v>
      </c>
      <c r="P26" s="20" t="s">
        <v>404</v>
      </c>
      <c r="Q26" s="18" t="s">
        <v>404</v>
      </c>
      <c r="R26" s="20" t="s">
        <v>404</v>
      </c>
      <c r="S26" s="18" t="s">
        <v>404</v>
      </c>
      <c r="T26" s="20" t="s">
        <v>404</v>
      </c>
      <c r="U26" s="18" t="n">
        <v>491.0383242</v>
      </c>
      <c r="V26" s="20" t="n">
        <v>12.50783372</v>
      </c>
    </row>
    <row r="27" spans="1:22">
      <c r="A27" s="15" t="s">
        <v>424</v>
      </c>
      <c r="B27" s="17" t="n">
        <v>5299</v>
      </c>
      <c r="C27" s="18">
        <f>(0.0/B27*100)</f>
        <v/>
      </c>
      <c r="D27" s="19" t="n">
        <v>5299</v>
      </c>
      <c r="E27" s="18" t="n">
        <v>491.21301059</v>
      </c>
      <c r="F27" s="20" t="n">
        <v>1.95150884</v>
      </c>
      <c r="G27" s="18" t="n">
        <v>477.04182926</v>
      </c>
      <c r="H27" s="20" t="n">
        <v>1.79502594</v>
      </c>
      <c r="I27" s="18" t="n">
        <v>508.56147002</v>
      </c>
      <c r="J27" s="20" t="n">
        <v>4.83068734</v>
      </c>
      <c r="K27" s="18" t="s">
        <v>404</v>
      </c>
      <c r="L27" s="20" t="s">
        <v>404</v>
      </c>
      <c r="M27" s="18" t="s">
        <v>404</v>
      </c>
      <c r="N27" s="20" t="s">
        <v>404</v>
      </c>
      <c r="O27" s="18" t="s">
        <v>404</v>
      </c>
      <c r="P27" s="20" t="s">
        <v>404</v>
      </c>
      <c r="Q27" s="18" t="s">
        <v>404</v>
      </c>
      <c r="R27" s="20" t="s">
        <v>404</v>
      </c>
      <c r="S27" s="18" t="s">
        <v>404</v>
      </c>
      <c r="T27" s="20" t="s">
        <v>404</v>
      </c>
      <c r="U27" s="18" t="n">
        <v>465.27073414</v>
      </c>
      <c r="V27" s="20" t="n">
        <v>25.34217899</v>
      </c>
    </row>
    <row r="28" spans="1:22">
      <c r="A28" s="15" t="s">
        <v>425</v>
      </c>
      <c r="B28" s="17" t="n">
        <v>7568</v>
      </c>
      <c r="C28" s="18">
        <f>(0.0/B28*100)</f>
        <v/>
      </c>
      <c r="D28" s="19" t="n">
        <v>7568</v>
      </c>
      <c r="E28" s="18" t="n">
        <v>435.54902997</v>
      </c>
      <c r="F28" s="20" t="n">
        <v>4.80904398</v>
      </c>
      <c r="G28" s="18" t="n">
        <v>408.29688063</v>
      </c>
      <c r="H28" s="20" t="n">
        <v>5.26282711</v>
      </c>
      <c r="I28" s="18" t="n">
        <v>399.68174226</v>
      </c>
      <c r="J28" s="20" t="n">
        <v>4.41961033</v>
      </c>
      <c r="K28" s="18" t="n">
        <v>381.87886714</v>
      </c>
      <c r="L28" s="20" t="n">
        <v>5.80105764</v>
      </c>
      <c r="M28" s="18" t="s">
        <v>404</v>
      </c>
      <c r="N28" s="20" t="s">
        <v>404</v>
      </c>
      <c r="O28" s="18" t="s">
        <v>404</v>
      </c>
      <c r="P28" s="20" t="s">
        <v>404</v>
      </c>
      <c r="Q28" s="18" t="s">
        <v>404</v>
      </c>
      <c r="R28" s="20" t="s">
        <v>404</v>
      </c>
      <c r="S28" s="18" t="s">
        <v>404</v>
      </c>
      <c r="T28" s="20" t="s">
        <v>404</v>
      </c>
      <c r="U28" s="18" t="n">
        <v>397.65300234</v>
      </c>
      <c r="V28" s="20" t="n">
        <v>13.32531578</v>
      </c>
    </row>
    <row r="29" spans="1:22">
      <c r="A29" s="15" t="s">
        <v>426</v>
      </c>
      <c r="B29" s="17" t="n">
        <v>5385</v>
      </c>
      <c r="C29" s="18">
        <f>(1123.0/B29*100)</f>
        <v/>
      </c>
      <c r="D29" s="19" t="n">
        <v>4262</v>
      </c>
      <c r="E29" s="18" t="n">
        <v>506.90017522</v>
      </c>
      <c r="F29" s="20" t="n">
        <v>8.23043272</v>
      </c>
      <c r="G29" s="18" t="n">
        <v>515.75454289</v>
      </c>
      <c r="H29" s="20" t="n">
        <v>8.89347403</v>
      </c>
      <c r="I29" s="18" t="n">
        <v>533.88827717</v>
      </c>
      <c r="J29" s="20" t="n">
        <v>12.43062801</v>
      </c>
      <c r="K29" s="18" t="n">
        <v>413.09059857</v>
      </c>
      <c r="L29" s="20" t="n">
        <v>13.00926649</v>
      </c>
      <c r="M29" s="18" t="s">
        <v>404</v>
      </c>
      <c r="N29" s="20" t="s">
        <v>404</v>
      </c>
      <c r="O29" s="18" t="s">
        <v>404</v>
      </c>
      <c r="P29" s="20" t="s">
        <v>404</v>
      </c>
      <c r="Q29" s="18" t="s">
        <v>404</v>
      </c>
      <c r="R29" s="20" t="s">
        <v>404</v>
      </c>
      <c r="S29" s="18" t="s">
        <v>404</v>
      </c>
      <c r="T29" s="20" t="s">
        <v>404</v>
      </c>
      <c r="U29" s="18" t="n">
        <v>498.00563511</v>
      </c>
      <c r="V29" s="20" t="n">
        <v>13.47352984</v>
      </c>
    </row>
    <row r="30" spans="1:22">
      <c r="A30" s="15" t="s">
        <v>427</v>
      </c>
      <c r="B30" s="17" t="n">
        <v>4520</v>
      </c>
      <c r="C30" s="18">
        <f>(958.0/B30*100)</f>
        <v/>
      </c>
      <c r="D30" s="19" t="n">
        <v>3562</v>
      </c>
      <c r="E30" s="18" t="n">
        <v>508.01827181</v>
      </c>
      <c r="F30" s="20" t="n">
        <v>4.63729495</v>
      </c>
      <c r="G30" s="18" t="n">
        <v>486.75918755</v>
      </c>
      <c r="H30" s="20" t="n">
        <v>4.58105042</v>
      </c>
      <c r="I30" s="18" t="n">
        <v>498.12706594</v>
      </c>
      <c r="J30" s="20" t="n">
        <v>10.63336952</v>
      </c>
      <c r="K30" s="18" t="n">
        <v>437.58355782</v>
      </c>
      <c r="L30" s="20" t="n">
        <v>21.33109007</v>
      </c>
      <c r="M30" s="18" t="s">
        <v>404</v>
      </c>
      <c r="N30" s="20" t="s">
        <v>404</v>
      </c>
      <c r="O30" s="18" t="s">
        <v>404</v>
      </c>
      <c r="P30" s="20" t="s">
        <v>404</v>
      </c>
      <c r="Q30" s="18" t="s">
        <v>404</v>
      </c>
      <c r="R30" s="20" t="s">
        <v>404</v>
      </c>
      <c r="S30" s="18" t="s">
        <v>404</v>
      </c>
      <c r="T30" s="20" t="s">
        <v>404</v>
      </c>
      <c r="U30" s="18" t="n">
        <v>471.70152241</v>
      </c>
      <c r="V30" s="20" t="n">
        <v>12.84277112</v>
      </c>
    </row>
    <row r="31" spans="1:22">
      <c r="A31" s="15" t="s">
        <v>428</v>
      </c>
      <c r="B31" s="17" t="n">
        <v>5456</v>
      </c>
      <c r="C31" s="18">
        <f>(502.0/B31*100)</f>
        <v/>
      </c>
      <c r="D31" s="19" t="n">
        <v>4954</v>
      </c>
      <c r="E31" s="18" t="n">
        <v>509.83287661</v>
      </c>
      <c r="F31" s="20" t="n">
        <v>6.19443083</v>
      </c>
      <c r="G31" s="18" t="n">
        <v>500.30166376</v>
      </c>
      <c r="H31" s="20" t="n">
        <v>3.55067722</v>
      </c>
      <c r="I31" s="18" t="n">
        <v>502.37513461</v>
      </c>
      <c r="J31" s="20" t="n">
        <v>4.39447725</v>
      </c>
      <c r="K31" s="18" t="n">
        <v>489.3123826</v>
      </c>
      <c r="L31" s="20" t="n">
        <v>10.03459258</v>
      </c>
      <c r="M31" s="18" t="s">
        <v>404</v>
      </c>
      <c r="N31" s="20" t="s">
        <v>404</v>
      </c>
      <c r="O31" s="18" t="s">
        <v>404</v>
      </c>
      <c r="P31" s="20" t="s">
        <v>404</v>
      </c>
      <c r="Q31" s="18" t="s">
        <v>404</v>
      </c>
      <c r="R31" s="20" t="s">
        <v>404</v>
      </c>
      <c r="S31" s="18" t="s">
        <v>404</v>
      </c>
      <c r="T31" s="20" t="s">
        <v>404</v>
      </c>
      <c r="U31" s="18" t="n">
        <v>503.21406914</v>
      </c>
      <c r="V31" s="20" t="n">
        <v>10.43425058</v>
      </c>
    </row>
    <row r="32" spans="1:22">
      <c r="A32" s="15" t="s">
        <v>429</v>
      </c>
      <c r="B32" s="17" t="n">
        <v>4478</v>
      </c>
      <c r="C32" s="18">
        <f>(0.0/B32*100)</f>
        <v/>
      </c>
      <c r="D32" s="19" t="n">
        <v>4478</v>
      </c>
      <c r="E32" s="18" t="n">
        <v>506.74444149</v>
      </c>
      <c r="F32" s="20" t="n">
        <v>5.57036501</v>
      </c>
      <c r="G32" s="18" t="n">
        <v>497.97285755</v>
      </c>
      <c r="H32" s="20" t="n">
        <v>4.59567339</v>
      </c>
      <c r="I32" s="18" t="n">
        <v>506.77362763</v>
      </c>
      <c r="J32" s="20" t="n">
        <v>4.42085101</v>
      </c>
      <c r="K32" s="18" t="n">
        <v>509.40519673</v>
      </c>
      <c r="L32" s="20" t="n">
        <v>10.94403881</v>
      </c>
      <c r="M32" s="18" t="s">
        <v>404</v>
      </c>
      <c r="N32" s="20" t="s">
        <v>404</v>
      </c>
      <c r="O32" s="18" t="s">
        <v>404</v>
      </c>
      <c r="P32" s="20" t="s">
        <v>404</v>
      </c>
      <c r="Q32" s="18" t="s">
        <v>404</v>
      </c>
      <c r="R32" s="20" t="s">
        <v>404</v>
      </c>
      <c r="S32" s="18" t="s">
        <v>404</v>
      </c>
      <c r="T32" s="20" t="s">
        <v>404</v>
      </c>
      <c r="U32" s="18" t="n">
        <v>550.16179657</v>
      </c>
      <c r="V32" s="20" t="n">
        <v>15.58666804</v>
      </c>
    </row>
    <row r="33" spans="1:22">
      <c r="A33" s="15" t="s">
        <v>430</v>
      </c>
      <c r="B33" s="17" t="n">
        <v>7325</v>
      </c>
      <c r="C33" s="18">
        <f>(29.0/B33*100)</f>
        <v/>
      </c>
      <c r="D33" s="19" t="n">
        <v>7296</v>
      </c>
      <c r="E33" s="18" t="n">
        <v>505.98176198</v>
      </c>
      <c r="F33" s="20" t="n">
        <v>6.178999</v>
      </c>
      <c r="G33" s="18" t="n">
        <v>491.24416891</v>
      </c>
      <c r="H33" s="20" t="n">
        <v>4.66777011</v>
      </c>
      <c r="I33" s="18" t="n">
        <v>476.53081936</v>
      </c>
      <c r="J33" s="20" t="n">
        <v>9.49465627</v>
      </c>
      <c r="K33" s="18" t="n">
        <v>446.97894852</v>
      </c>
      <c r="L33" s="20" t="n">
        <v>23.3443353</v>
      </c>
      <c r="M33" s="18" t="s">
        <v>404</v>
      </c>
      <c r="N33" s="20" t="s">
        <v>404</v>
      </c>
      <c r="O33" s="18" t="s">
        <v>404</v>
      </c>
      <c r="P33" s="20" t="s">
        <v>404</v>
      </c>
      <c r="Q33" s="18" t="s">
        <v>404</v>
      </c>
      <c r="R33" s="20" t="s">
        <v>404</v>
      </c>
      <c r="S33" s="18" t="s">
        <v>404</v>
      </c>
      <c r="T33" s="20" t="s">
        <v>404</v>
      </c>
      <c r="U33" s="18" t="n">
        <v>438.92453722</v>
      </c>
      <c r="V33" s="20" t="n">
        <v>17.33095555</v>
      </c>
    </row>
    <row r="34" spans="1:22">
      <c r="A34" s="15" t="s">
        <v>431</v>
      </c>
      <c r="B34" s="17" t="n">
        <v>6350</v>
      </c>
      <c r="C34" s="18">
        <f>(0.0/B34*100)</f>
        <v/>
      </c>
      <c r="D34" s="19" t="n">
        <v>6350</v>
      </c>
      <c r="E34" s="18" t="n">
        <v>449.91292159</v>
      </c>
      <c r="F34" s="20" t="n">
        <v>10.09981318</v>
      </c>
      <c r="G34" s="18" t="n">
        <v>481.76674052</v>
      </c>
      <c r="H34" s="20" t="n">
        <v>7.16701812</v>
      </c>
      <c r="I34" s="18" t="n">
        <v>479.63772277</v>
      </c>
      <c r="J34" s="20" t="n">
        <v>4.97841236</v>
      </c>
      <c r="K34" s="18" t="n">
        <v>466.83080218</v>
      </c>
      <c r="L34" s="20" t="n">
        <v>15.54470615</v>
      </c>
      <c r="M34" s="18" t="s">
        <v>404</v>
      </c>
      <c r="N34" s="20" t="s">
        <v>404</v>
      </c>
      <c r="O34" s="18" t="s">
        <v>404</v>
      </c>
      <c r="P34" s="20" t="s">
        <v>404</v>
      </c>
      <c r="Q34" s="18" t="s">
        <v>404</v>
      </c>
      <c r="R34" s="20" t="s">
        <v>404</v>
      </c>
      <c r="S34" s="18" t="s">
        <v>404</v>
      </c>
      <c r="T34" s="20" t="s">
        <v>404</v>
      </c>
      <c r="U34" s="18" t="n">
        <v>494.70830862</v>
      </c>
      <c r="V34" s="20" t="n">
        <v>13.21021221</v>
      </c>
    </row>
    <row r="35" spans="1:22">
      <c r="A35" s="15" t="s">
        <v>432</v>
      </c>
      <c r="B35" s="17" t="n">
        <v>6406</v>
      </c>
      <c r="C35" s="18">
        <f>(443.0/B35*100)</f>
        <v/>
      </c>
      <c r="D35" s="19" t="n">
        <v>5963</v>
      </c>
      <c r="E35" s="18" t="n">
        <v>528.86571038</v>
      </c>
      <c r="F35" s="20" t="n">
        <v>2.4376052</v>
      </c>
      <c r="G35" s="18" t="n">
        <v>503.7410218</v>
      </c>
      <c r="H35" s="20" t="n">
        <v>2.50153763</v>
      </c>
      <c r="I35" s="18" t="n">
        <v>493.43251976</v>
      </c>
      <c r="J35" s="20" t="n">
        <v>2.87243979</v>
      </c>
      <c r="K35" s="18" t="n">
        <v>532.4687864</v>
      </c>
      <c r="L35" s="20" t="n">
        <v>9.613477939999999</v>
      </c>
      <c r="M35" s="18" t="s">
        <v>404</v>
      </c>
      <c r="N35" s="20" t="s">
        <v>404</v>
      </c>
      <c r="O35" s="18" t="s">
        <v>404</v>
      </c>
      <c r="P35" s="20" t="s">
        <v>404</v>
      </c>
      <c r="Q35" s="18" t="s">
        <v>404</v>
      </c>
      <c r="R35" s="20" t="s">
        <v>404</v>
      </c>
      <c r="S35" s="18" t="s">
        <v>404</v>
      </c>
      <c r="T35" s="20" t="s">
        <v>404</v>
      </c>
      <c r="U35" s="18" t="n">
        <v>497.38208277</v>
      </c>
      <c r="V35" s="20" t="n">
        <v>9.133451259999999</v>
      </c>
    </row>
    <row r="36" spans="1:22">
      <c r="A36" s="15" t="s">
        <v>433</v>
      </c>
      <c r="B36" s="17" t="n">
        <v>6736</v>
      </c>
      <c r="C36" s="18">
        <f>(10.0/B36*100)</f>
        <v/>
      </c>
      <c r="D36" s="19" t="n">
        <v>6726</v>
      </c>
      <c r="E36" s="18" t="n">
        <v>500.31792726</v>
      </c>
      <c r="F36" s="20" t="n">
        <v>4.30715058</v>
      </c>
      <c r="G36" s="18" t="n">
        <v>486.33481353</v>
      </c>
      <c r="H36" s="20" t="n">
        <v>4.79382151</v>
      </c>
      <c r="I36" s="18" t="n">
        <v>476.25133618</v>
      </c>
      <c r="J36" s="20" t="n">
        <v>4.6540374</v>
      </c>
      <c r="K36" s="18" t="n">
        <v>476.67067689</v>
      </c>
      <c r="L36" s="20" t="n">
        <v>6.78306172</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500.37212416</v>
      </c>
      <c r="F37" s="20" t="n">
        <v>5.52782573</v>
      </c>
      <c r="G37" s="18" t="n">
        <v>492.30558732</v>
      </c>
      <c r="H37" s="20" t="n">
        <v>4.86748382</v>
      </c>
      <c r="I37" s="18" t="n">
        <v>489.05341721</v>
      </c>
      <c r="J37" s="20" t="n">
        <v>6.86823483</v>
      </c>
      <c r="K37" s="18" t="n">
        <v>464.14174516</v>
      </c>
      <c r="L37" s="20" t="n">
        <v>17.2870559</v>
      </c>
      <c r="M37" s="18" t="s">
        <v>404</v>
      </c>
      <c r="N37" s="20" t="s">
        <v>404</v>
      </c>
      <c r="O37" s="18" t="s">
        <v>404</v>
      </c>
      <c r="P37" s="20" t="s">
        <v>404</v>
      </c>
      <c r="Q37" s="18" t="s">
        <v>404</v>
      </c>
      <c r="R37" s="20" t="s">
        <v>404</v>
      </c>
      <c r="S37" s="18" t="s">
        <v>404</v>
      </c>
      <c r="T37" s="20" t="s">
        <v>404</v>
      </c>
      <c r="U37" s="18" t="n">
        <v>477.0248999</v>
      </c>
      <c r="V37" s="20" t="n">
        <v>9.941147389999999</v>
      </c>
    </row>
    <row r="38" spans="1:22">
      <c r="A38" s="15" t="s">
        <v>435</v>
      </c>
      <c r="B38" s="17" t="n">
        <v>5860</v>
      </c>
      <c r="C38" s="18">
        <f>(268.0/B38*100)</f>
        <v/>
      </c>
      <c r="D38" s="19" t="n">
        <v>5592</v>
      </c>
      <c r="E38" s="18" t="n">
        <v>531.94118911</v>
      </c>
      <c r="F38" s="20" t="n">
        <v>5.12689697</v>
      </c>
      <c r="G38" s="18" t="n">
        <v>508.35326974</v>
      </c>
      <c r="H38" s="20" t="n">
        <v>6.87539293</v>
      </c>
      <c r="I38" s="18" t="n">
        <v>507.15231117</v>
      </c>
      <c r="J38" s="20" t="n">
        <v>10.90603984</v>
      </c>
      <c r="K38" s="18" t="n">
        <v>392.99838035</v>
      </c>
      <c r="L38" s="20" t="n">
        <v>10.55783301</v>
      </c>
      <c r="M38" s="18" t="s">
        <v>404</v>
      </c>
      <c r="N38" s="20" t="s">
        <v>404</v>
      </c>
      <c r="O38" s="18" t="s">
        <v>404</v>
      </c>
      <c r="P38" s="20" t="s">
        <v>404</v>
      </c>
      <c r="Q38" s="18" t="s">
        <v>404</v>
      </c>
      <c r="R38" s="20" t="s">
        <v>404</v>
      </c>
      <c r="S38" s="18" t="s">
        <v>404</v>
      </c>
      <c r="T38" s="20" t="s">
        <v>404</v>
      </c>
      <c r="U38" s="18" t="n">
        <v>570.95558476</v>
      </c>
      <c r="V38" s="20" t="n">
        <v>12.81305856</v>
      </c>
    </row>
    <row r="39" spans="1:22">
      <c r="A39" s="15" t="s">
        <v>436</v>
      </c>
      <c r="B39" s="17" t="n">
        <v>5895</v>
      </c>
      <c r="C39" s="18">
        <f>(0.0/B39*100)</f>
        <v/>
      </c>
      <c r="D39" s="19" t="n">
        <v>5895</v>
      </c>
      <c r="E39" s="18" t="n">
        <v>443.20989142</v>
      </c>
      <c r="F39" s="20" t="n">
        <v>10.31479897</v>
      </c>
      <c r="G39" s="18" t="n">
        <v>429.34806265</v>
      </c>
      <c r="H39" s="20" t="n">
        <v>9.889845469999999</v>
      </c>
      <c r="I39" s="18" t="n">
        <v>407.39512562</v>
      </c>
      <c r="J39" s="20" t="n">
        <v>8.982082330000001</v>
      </c>
      <c r="K39" s="18" t="n">
        <v>392.06558636</v>
      </c>
      <c r="L39" s="20" t="n">
        <v>8.87691616</v>
      </c>
      <c r="M39" s="18" t="s">
        <v>404</v>
      </c>
      <c r="N39" s="20" t="s">
        <v>404</v>
      </c>
      <c r="O39" s="18" t="s">
        <v>404</v>
      </c>
      <c r="P39" s="20" t="s">
        <v>404</v>
      </c>
      <c r="Q39" s="18" t="s">
        <v>404</v>
      </c>
      <c r="R39" s="20" t="s">
        <v>404</v>
      </c>
      <c r="S39" s="18" t="s">
        <v>404</v>
      </c>
      <c r="T39" s="20" t="s">
        <v>404</v>
      </c>
      <c r="U39" s="18" t="n">
        <v>344.74343619</v>
      </c>
      <c r="V39" s="20" t="n">
        <v>10.9669103</v>
      </c>
    </row>
    <row r="40" spans="1:22">
      <c r="A40" s="15" t="s">
        <v>437</v>
      </c>
      <c r="B40" s="17" t="n">
        <v>14157</v>
      </c>
      <c r="C40" s="18">
        <f>(2754.0/B40*100)</f>
        <v/>
      </c>
      <c r="D40" s="19" t="n">
        <v>11403</v>
      </c>
      <c r="E40" s="18" t="n">
        <v>489.64488274</v>
      </c>
      <c r="F40" s="20" t="n">
        <v>5.24599211</v>
      </c>
      <c r="G40" s="18" t="n">
        <v>495.02184234</v>
      </c>
      <c r="H40" s="20" t="n">
        <v>6.88396521</v>
      </c>
      <c r="I40" s="18" t="n">
        <v>495.23056148</v>
      </c>
      <c r="J40" s="20" t="n">
        <v>8.14956224</v>
      </c>
      <c r="K40" s="18" t="n">
        <v>504.34103241</v>
      </c>
      <c r="L40" s="20" t="n">
        <v>12.25173293</v>
      </c>
      <c r="M40" s="18" t="s">
        <v>404</v>
      </c>
      <c r="N40" s="20" t="s">
        <v>404</v>
      </c>
      <c r="O40" s="18" t="s">
        <v>404</v>
      </c>
      <c r="P40" s="20" t="s">
        <v>404</v>
      </c>
      <c r="Q40" s="18" t="s">
        <v>404</v>
      </c>
      <c r="R40" s="20" t="s">
        <v>404</v>
      </c>
      <c r="S40" s="18" t="s">
        <v>404</v>
      </c>
      <c r="T40" s="20" t="s">
        <v>404</v>
      </c>
      <c r="U40" s="18" t="n">
        <v>497.30272373</v>
      </c>
      <c r="V40" s="20" t="n">
        <v>8.259763530000001</v>
      </c>
    </row>
    <row r="41" spans="1:22">
      <c r="A41" s="15" t="s">
        <v>438</v>
      </c>
      <c r="B41" s="17" t="n">
        <v>5712</v>
      </c>
      <c r="C41" s="18">
        <f>(99.0/B41*100)</f>
        <v/>
      </c>
      <c r="D41" s="19" t="n">
        <v>5613</v>
      </c>
      <c r="E41" s="18" t="n">
        <v>477.68401581</v>
      </c>
      <c r="F41" s="20" t="n">
        <v>4.84562015</v>
      </c>
      <c r="G41" s="18" t="n">
        <v>471.76730956</v>
      </c>
      <c r="H41" s="20" t="n">
        <v>5.56371515</v>
      </c>
      <c r="I41" s="18" t="n">
        <v>447.46356507</v>
      </c>
      <c r="J41" s="20" t="n">
        <v>8.00805074</v>
      </c>
      <c r="K41" s="18" t="n">
        <v>441.79431345</v>
      </c>
      <c r="L41" s="20" t="n">
        <v>11.42556103</v>
      </c>
      <c r="M41" s="18" t="s">
        <v>404</v>
      </c>
      <c r="N41" s="20" t="s">
        <v>404</v>
      </c>
      <c r="O41" s="18" t="s">
        <v>404</v>
      </c>
      <c r="P41" s="20" t="s">
        <v>404</v>
      </c>
      <c r="Q41" s="18" t="s">
        <v>404</v>
      </c>
      <c r="R41" s="20" t="s">
        <v>404</v>
      </c>
      <c r="S41" s="18" t="s">
        <v>404</v>
      </c>
      <c r="T41" s="20" t="s">
        <v>404</v>
      </c>
      <c r="U41" s="18" t="n">
        <v>462.95874348</v>
      </c>
      <c r="V41" s="20" t="n">
        <v>9.89844665</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433.42252627</v>
      </c>
      <c r="F44" s="20" t="n">
        <v>11.05278871</v>
      </c>
      <c r="G44" s="18" t="n">
        <v>411.7761855</v>
      </c>
      <c r="H44" s="20" t="n">
        <v>6.2753503</v>
      </c>
      <c r="I44" s="18" t="n">
        <v>408.87844989</v>
      </c>
      <c r="J44" s="20" t="n">
        <v>4.42205506</v>
      </c>
      <c r="K44" s="18" t="n">
        <v>405.01567008</v>
      </c>
      <c r="L44" s="20" t="n">
        <v>7.1748925</v>
      </c>
      <c r="M44" s="18" t="s">
        <v>404</v>
      </c>
      <c r="N44" s="20" t="s">
        <v>404</v>
      </c>
      <c r="O44" s="18" t="s">
        <v>404</v>
      </c>
      <c r="P44" s="20" t="s">
        <v>404</v>
      </c>
      <c r="Q44" s="18" t="s">
        <v>404</v>
      </c>
      <c r="R44" s="20" t="s">
        <v>404</v>
      </c>
      <c r="S44" s="18" t="s">
        <v>404</v>
      </c>
      <c r="T44" s="20" t="s">
        <v>404</v>
      </c>
      <c r="U44" s="18" t="n">
        <v>395.07019828</v>
      </c>
      <c r="V44" s="20" t="n">
        <v>23.11303848</v>
      </c>
    </row>
    <row r="45" spans="1:22">
      <c r="A45" s="15" t="s">
        <v>442</v>
      </c>
      <c r="B45" s="17" t="n">
        <v>5519</v>
      </c>
      <c r="C45" s="18">
        <f>(0.0/B45*100)</f>
        <v/>
      </c>
      <c r="D45" s="19" t="n">
        <v>5519</v>
      </c>
      <c r="E45" s="18" t="n">
        <v>362.05557766</v>
      </c>
      <c r="F45" s="20" t="n">
        <v>4.64033886</v>
      </c>
      <c r="G45" s="18" t="n">
        <v>357.10519807</v>
      </c>
      <c r="H45" s="20" t="n">
        <v>7.65269666</v>
      </c>
      <c r="I45" s="18" t="n">
        <v>361.069865</v>
      </c>
      <c r="J45" s="20" t="n">
        <v>12.01763418</v>
      </c>
      <c r="K45" s="18" t="n">
        <v>349.69029088</v>
      </c>
      <c r="L45" s="20" t="n">
        <v>9.78837371</v>
      </c>
      <c r="M45" s="18" t="s">
        <v>404</v>
      </c>
      <c r="N45" s="20" t="s">
        <v>404</v>
      </c>
      <c r="O45" s="18" t="s">
        <v>404</v>
      </c>
      <c r="P45" s="20" t="s">
        <v>404</v>
      </c>
      <c r="Q45" s="18" t="s">
        <v>404</v>
      </c>
      <c r="R45" s="20" t="s">
        <v>404</v>
      </c>
      <c r="S45" s="18" t="s">
        <v>404</v>
      </c>
      <c r="T45" s="20" t="s">
        <v>404</v>
      </c>
      <c r="U45" s="18" t="n">
        <v>365.79093299</v>
      </c>
      <c r="V45" s="20" t="n">
        <v>12.39244576</v>
      </c>
    </row>
    <row r="46" spans="1:22">
      <c r="A46" s="15" t="s">
        <v>443</v>
      </c>
      <c r="B46" s="17" t="n">
        <v>23141</v>
      </c>
      <c r="C46" s="18">
        <f>(4196.0/B46*100)</f>
        <v/>
      </c>
      <c r="D46" s="19" t="n">
        <v>18945</v>
      </c>
      <c r="E46" s="18" t="n">
        <v>390.84633233</v>
      </c>
      <c r="F46" s="20" t="n">
        <v>5.06290943</v>
      </c>
      <c r="G46" s="18" t="n">
        <v>378.76908772</v>
      </c>
      <c r="H46" s="20" t="n">
        <v>4.95998142</v>
      </c>
      <c r="I46" s="18" t="n">
        <v>370.59293494</v>
      </c>
      <c r="J46" s="20" t="n">
        <v>8.14123416</v>
      </c>
      <c r="K46" s="18" t="n">
        <v>349.98751173</v>
      </c>
      <c r="L46" s="20" t="n">
        <v>9.886442000000001</v>
      </c>
      <c r="M46" s="18" t="s">
        <v>404</v>
      </c>
      <c r="N46" s="20" t="s">
        <v>404</v>
      </c>
      <c r="O46" s="18" t="s">
        <v>404</v>
      </c>
      <c r="P46" s="20" t="s">
        <v>404</v>
      </c>
      <c r="Q46" s="18" t="s">
        <v>404</v>
      </c>
      <c r="R46" s="20" t="s">
        <v>404</v>
      </c>
      <c r="S46" s="18" t="s">
        <v>404</v>
      </c>
      <c r="T46" s="20" t="s">
        <v>404</v>
      </c>
      <c r="U46" s="18" t="n">
        <v>345.19062423</v>
      </c>
      <c r="V46" s="20" t="n">
        <v>9.398701770000001</v>
      </c>
    </row>
    <row r="47" spans="1:22">
      <c r="A47" s="15" t="s">
        <v>444</v>
      </c>
      <c r="B47" s="17" t="n">
        <v>5928</v>
      </c>
      <c r="C47" s="18">
        <f>(0.0/B47*100)</f>
        <v/>
      </c>
      <c r="D47" s="19" t="n">
        <v>5928</v>
      </c>
      <c r="E47" s="18" t="n">
        <v>457.82687129</v>
      </c>
      <c r="F47" s="20" t="n">
        <v>6.90486848</v>
      </c>
      <c r="G47" s="18" t="n">
        <v>428.77564465</v>
      </c>
      <c r="H47" s="20" t="n">
        <v>8.6359941</v>
      </c>
      <c r="I47" s="18" t="n">
        <v>417.53021129</v>
      </c>
      <c r="J47" s="20" t="n">
        <v>9.60397912</v>
      </c>
      <c r="K47" s="18" t="n">
        <v>436.07296951</v>
      </c>
      <c r="L47" s="20" t="n">
        <v>39.2468406</v>
      </c>
      <c r="M47" s="18" t="s">
        <v>404</v>
      </c>
      <c r="N47" s="20" t="s">
        <v>404</v>
      </c>
      <c r="O47" s="18" t="s">
        <v>404</v>
      </c>
      <c r="P47" s="20" t="s">
        <v>404</v>
      </c>
      <c r="Q47" s="18" t="s">
        <v>404</v>
      </c>
      <c r="R47" s="20" t="s">
        <v>404</v>
      </c>
      <c r="S47" s="18" t="s">
        <v>404</v>
      </c>
      <c r="T47" s="20" t="s">
        <v>404</v>
      </c>
      <c r="U47" s="18" t="n">
        <v>481.14913596</v>
      </c>
      <c r="V47" s="20" t="n">
        <v>11.79188255</v>
      </c>
    </row>
    <row r="48" spans="1:22">
      <c r="A48" s="15" t="s">
        <v>445</v>
      </c>
      <c r="B48" s="17" t="n">
        <v>9841</v>
      </c>
      <c r="C48" s="18">
        <f>(40.0/B48*100)</f>
        <v/>
      </c>
      <c r="D48" s="19" t="n">
        <v>9801</v>
      </c>
      <c r="E48" s="18" t="n">
        <v>567.99684677</v>
      </c>
      <c r="F48" s="20" t="n">
        <v>7.92243187</v>
      </c>
      <c r="G48" s="18" t="n">
        <v>531.05096796</v>
      </c>
      <c r="H48" s="20" t="n">
        <v>13.83281043</v>
      </c>
      <c r="I48" s="18" t="n">
        <v>512.22613416</v>
      </c>
      <c r="J48" s="20" t="n">
        <v>8.87657903</v>
      </c>
      <c r="K48" s="18" t="n">
        <v>504.47870356</v>
      </c>
      <c r="L48" s="20" t="n">
        <v>23.18631147</v>
      </c>
      <c r="M48" s="18" t="s">
        <v>404</v>
      </c>
      <c r="N48" s="20" t="s">
        <v>404</v>
      </c>
      <c r="O48" s="18" t="s">
        <v>404</v>
      </c>
      <c r="P48" s="20" t="s">
        <v>404</v>
      </c>
      <c r="Q48" s="18" t="s">
        <v>404</v>
      </c>
      <c r="R48" s="20" t="s">
        <v>404</v>
      </c>
      <c r="S48" s="18" t="s">
        <v>404</v>
      </c>
      <c r="T48" s="20" t="s">
        <v>404</v>
      </c>
      <c r="U48" s="18" t="n">
        <v>397.95104778</v>
      </c>
      <c r="V48" s="20" t="n">
        <v>11.78810797</v>
      </c>
    </row>
    <row r="49" spans="1:22">
      <c r="A49" s="15" t="s">
        <v>446</v>
      </c>
      <c r="B49" s="17" t="n">
        <v>6349</v>
      </c>
      <c r="C49" s="18">
        <f>(52.0/B49*100)</f>
        <v/>
      </c>
      <c r="D49" s="19" t="n">
        <v>6297</v>
      </c>
      <c r="E49" s="18" t="n">
        <v>414.69067247</v>
      </c>
      <c r="F49" s="20" t="n">
        <v>4.36370519</v>
      </c>
      <c r="G49" s="18" t="n">
        <v>407.18924595</v>
      </c>
      <c r="H49" s="20" t="n">
        <v>6.73477887</v>
      </c>
      <c r="I49" s="18" t="n">
        <v>401.80464764</v>
      </c>
      <c r="J49" s="20" t="n">
        <v>7.95070579</v>
      </c>
      <c r="K49" s="18" t="n">
        <v>400.19433025</v>
      </c>
      <c r="L49" s="20" t="n">
        <v>11.41189568</v>
      </c>
      <c r="M49" s="18" t="s">
        <v>404</v>
      </c>
      <c r="N49" s="20" t="s">
        <v>404</v>
      </c>
      <c r="O49" s="18" t="s">
        <v>404</v>
      </c>
      <c r="P49" s="20" t="s">
        <v>404</v>
      </c>
      <c r="Q49" s="18" t="s">
        <v>404</v>
      </c>
      <c r="R49" s="20" t="s">
        <v>404</v>
      </c>
      <c r="S49" s="18" t="s">
        <v>404</v>
      </c>
      <c r="T49" s="20" t="s">
        <v>404</v>
      </c>
      <c r="U49" s="18" t="n">
        <v>320.88778951</v>
      </c>
      <c r="V49" s="20" t="n">
        <v>8.933474820000001</v>
      </c>
    </row>
    <row r="50" spans="1:22">
      <c r="A50" s="15" t="s">
        <v>447</v>
      </c>
      <c r="B50" s="17" t="n">
        <v>11795</v>
      </c>
      <c r="C50" s="18">
        <f>(1031.0/B50*100)</f>
        <v/>
      </c>
      <c r="D50" s="19" t="n">
        <v>10764</v>
      </c>
      <c r="E50" s="18" t="n">
        <v>405.12062332</v>
      </c>
      <c r="F50" s="20" t="n">
        <v>6.05132265</v>
      </c>
      <c r="G50" s="18" t="n">
        <v>397.57190091</v>
      </c>
      <c r="H50" s="20" t="n">
        <v>5.52825958</v>
      </c>
      <c r="I50" s="18" t="n">
        <v>383.89247265</v>
      </c>
      <c r="J50" s="20" t="n">
        <v>4.62386007</v>
      </c>
      <c r="K50" s="18" t="n">
        <v>373.86863167</v>
      </c>
      <c r="L50" s="20" t="n">
        <v>6.55804794</v>
      </c>
      <c r="M50" s="18" t="s">
        <v>404</v>
      </c>
      <c r="N50" s="20" t="s">
        <v>404</v>
      </c>
      <c r="O50" s="18" t="s">
        <v>404</v>
      </c>
      <c r="P50" s="20" t="s">
        <v>404</v>
      </c>
      <c r="Q50" s="18" t="s">
        <v>404</v>
      </c>
      <c r="R50" s="20" t="s">
        <v>404</v>
      </c>
      <c r="S50" s="18" t="s">
        <v>404</v>
      </c>
      <c r="T50" s="20" t="s">
        <v>404</v>
      </c>
      <c r="U50" s="18" t="n">
        <v>389.55255532</v>
      </c>
      <c r="V50" s="20" t="n">
        <v>10.13166682</v>
      </c>
    </row>
    <row r="51" spans="1:22">
      <c r="A51" s="15" t="s">
        <v>448</v>
      </c>
      <c r="B51" s="17" t="n">
        <v>6866</v>
      </c>
      <c r="C51" s="18">
        <f>(0.0/B51*100)</f>
        <v/>
      </c>
      <c r="D51" s="19" t="n">
        <v>6866</v>
      </c>
      <c r="E51" s="18" t="n">
        <v>395.14290278</v>
      </c>
      <c r="F51" s="20" t="n">
        <v>8.26974396</v>
      </c>
      <c r="G51" s="18" t="n">
        <v>394.96349693</v>
      </c>
      <c r="H51" s="20" t="n">
        <v>6.96719068</v>
      </c>
      <c r="I51" s="18" t="n">
        <v>400.45231579</v>
      </c>
      <c r="J51" s="20" t="n">
        <v>4.92848563</v>
      </c>
      <c r="K51" s="18" t="n">
        <v>408.0223713</v>
      </c>
      <c r="L51" s="20" t="n">
        <v>5.06225002</v>
      </c>
      <c r="M51" s="18" t="s">
        <v>404</v>
      </c>
      <c r="N51" s="20" t="s">
        <v>404</v>
      </c>
      <c r="O51" s="18" t="s">
        <v>404</v>
      </c>
      <c r="P51" s="20" t="s">
        <v>404</v>
      </c>
      <c r="Q51" s="18" t="s">
        <v>404</v>
      </c>
      <c r="R51" s="20" t="s">
        <v>404</v>
      </c>
      <c r="S51" s="18" t="s">
        <v>404</v>
      </c>
      <c r="T51" s="20" t="s">
        <v>404</v>
      </c>
      <c r="U51" s="18" t="n">
        <v>393.58154426</v>
      </c>
      <c r="V51" s="20" t="n">
        <v>8.17992714</v>
      </c>
    </row>
    <row r="52" spans="1:22">
      <c r="A52" s="15" t="s">
        <v>449</v>
      </c>
      <c r="B52" s="17" t="n">
        <v>5809</v>
      </c>
      <c r="C52" s="18">
        <f>(0.0/B52*100)</f>
        <v/>
      </c>
      <c r="D52" s="19" t="n">
        <v>5809</v>
      </c>
      <c r="E52" s="18" t="n">
        <v>481.07487474</v>
      </c>
      <c r="F52" s="20" t="n">
        <v>11.69711717</v>
      </c>
      <c r="G52" s="18" t="n">
        <v>468.02863415</v>
      </c>
      <c r="H52" s="20" t="n">
        <v>7.98374578</v>
      </c>
      <c r="I52" s="18" t="n">
        <v>460.59999938</v>
      </c>
      <c r="J52" s="20" t="n">
        <v>5.21301655</v>
      </c>
      <c r="K52" s="18" t="n">
        <v>456.62799936</v>
      </c>
      <c r="L52" s="20" t="n">
        <v>10.45170364</v>
      </c>
      <c r="M52" s="18" t="s">
        <v>404</v>
      </c>
      <c r="N52" s="20" t="s">
        <v>404</v>
      </c>
      <c r="O52" s="18" t="s">
        <v>404</v>
      </c>
      <c r="P52" s="20" t="s">
        <v>404</v>
      </c>
      <c r="Q52" s="18" t="s">
        <v>404</v>
      </c>
      <c r="R52" s="20" t="s">
        <v>404</v>
      </c>
      <c r="S52" s="18" t="s">
        <v>404</v>
      </c>
      <c r="T52" s="20" t="s">
        <v>404</v>
      </c>
      <c r="U52" s="18" t="n">
        <v>420.16253333</v>
      </c>
      <c r="V52" s="20" t="n">
        <v>17.96035804</v>
      </c>
    </row>
    <row r="53" spans="1:22">
      <c r="A53" s="15" t="s">
        <v>450</v>
      </c>
      <c r="B53" s="17" t="n">
        <v>5571</v>
      </c>
      <c r="C53" s="18">
        <f>(0.0/B53*100)</f>
        <v/>
      </c>
      <c r="D53" s="19" t="n">
        <v>5571</v>
      </c>
      <c r="E53" s="18" t="n">
        <v>468.06323123</v>
      </c>
      <c r="F53" s="20" t="n">
        <v>2.92208333</v>
      </c>
      <c r="G53" s="18" t="n">
        <v>424.0583972</v>
      </c>
      <c r="H53" s="20" t="n">
        <v>2.2181301</v>
      </c>
      <c r="I53" s="18" t="n">
        <v>430.66118149</v>
      </c>
      <c r="J53" s="20" t="n">
        <v>4.15636622</v>
      </c>
      <c r="K53" s="18" t="n">
        <v>430.72604612</v>
      </c>
      <c r="L53" s="20" t="n">
        <v>4.71211946</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347.49080067</v>
      </c>
      <c r="F54" s="20" t="n">
        <v>7.12351887</v>
      </c>
      <c r="G54" s="18" t="n">
        <v>330.50282094</v>
      </c>
      <c r="H54" s="20" t="n">
        <v>7.04407256</v>
      </c>
      <c r="I54" s="18" t="n">
        <v>319.16634644</v>
      </c>
      <c r="J54" s="20" t="n">
        <v>5.0811364</v>
      </c>
      <c r="K54" s="18" t="n">
        <v>312.84006909</v>
      </c>
      <c r="L54" s="20" t="n">
        <v>9.12581735</v>
      </c>
      <c r="M54" s="18" t="s">
        <v>404</v>
      </c>
      <c r="N54" s="20" t="s">
        <v>404</v>
      </c>
      <c r="O54" s="18" t="s">
        <v>404</v>
      </c>
      <c r="P54" s="20" t="s">
        <v>404</v>
      </c>
      <c r="Q54" s="18" t="s">
        <v>404</v>
      </c>
      <c r="R54" s="20" t="s">
        <v>404</v>
      </c>
      <c r="S54" s="18" t="s">
        <v>404</v>
      </c>
      <c r="T54" s="20" t="s">
        <v>404</v>
      </c>
      <c r="U54" s="18" t="n">
        <v>312.37512284</v>
      </c>
      <c r="V54" s="20" t="n">
        <v>11.20047132</v>
      </c>
    </row>
    <row r="55" spans="1:22">
      <c r="A55" s="15" t="s">
        <v>452</v>
      </c>
      <c r="B55" s="17" t="n">
        <v>5316</v>
      </c>
      <c r="C55" s="18">
        <f>(43.0/B55*100)</f>
        <v/>
      </c>
      <c r="D55" s="19" t="n">
        <v>5273</v>
      </c>
      <c r="E55" s="18" t="n">
        <v>406.79823448</v>
      </c>
      <c r="F55" s="20" t="n">
        <v>6.11504077</v>
      </c>
      <c r="G55" s="18" t="n">
        <v>407.60530615</v>
      </c>
      <c r="H55" s="20" t="n">
        <v>6.43772526</v>
      </c>
      <c r="I55" s="18" t="n">
        <v>402.86340228</v>
      </c>
      <c r="J55" s="20" t="n">
        <v>5.24723901</v>
      </c>
      <c r="K55" s="18" t="n">
        <v>369.86694599</v>
      </c>
      <c r="L55" s="20" t="n">
        <v>11.9240046</v>
      </c>
      <c r="M55" s="18" t="s">
        <v>404</v>
      </c>
      <c r="N55" s="20" t="s">
        <v>404</v>
      </c>
      <c r="O55" s="18" t="s">
        <v>404</v>
      </c>
      <c r="P55" s="20" t="s">
        <v>404</v>
      </c>
      <c r="Q55" s="18" t="s">
        <v>404</v>
      </c>
      <c r="R55" s="20" t="s">
        <v>404</v>
      </c>
      <c r="S55" s="18" t="n">
        <v>426.42412405</v>
      </c>
      <c r="T55" s="20" t="n">
        <v>7.89455771</v>
      </c>
      <c r="U55" s="18" t="n">
        <v>392.17397321</v>
      </c>
      <c r="V55" s="20" t="n">
        <v>9.0610745</v>
      </c>
    </row>
    <row r="56" spans="1:22">
      <c r="A56" s="15" t="s">
        <v>453</v>
      </c>
      <c r="B56" s="17" t="n">
        <v>5359</v>
      </c>
      <c r="C56" s="18">
        <f>(0.0/B56*100)</f>
        <v/>
      </c>
      <c r="D56" s="19" t="n">
        <v>5359</v>
      </c>
      <c r="E56" s="18" t="n">
        <v>547.48069151</v>
      </c>
      <c r="F56" s="20" t="n">
        <v>7.07274207</v>
      </c>
      <c r="G56" s="18" t="n">
        <v>544.8805300499999</v>
      </c>
      <c r="H56" s="20" t="n">
        <v>5.77897515</v>
      </c>
      <c r="I56" s="18" t="n">
        <v>557.94520645</v>
      </c>
      <c r="J56" s="20" t="n">
        <v>10.68789814</v>
      </c>
      <c r="K56" s="18" t="s">
        <v>404</v>
      </c>
      <c r="L56" s="20" t="s">
        <v>404</v>
      </c>
      <c r="M56" s="18" t="s">
        <v>404</v>
      </c>
      <c r="N56" s="20" t="s">
        <v>404</v>
      </c>
      <c r="O56" s="18" t="s">
        <v>404</v>
      </c>
      <c r="P56" s="20" t="s">
        <v>404</v>
      </c>
      <c r="Q56" s="18" t="s">
        <v>404</v>
      </c>
      <c r="R56" s="20" t="s">
        <v>404</v>
      </c>
      <c r="S56" s="18" t="s">
        <v>404</v>
      </c>
      <c r="T56" s="20" t="s">
        <v>404</v>
      </c>
      <c r="U56" s="18" t="n">
        <v>541.81170648</v>
      </c>
      <c r="V56" s="20" t="n">
        <v>13.72646882</v>
      </c>
    </row>
    <row r="57" spans="1:22">
      <c r="A57" s="15" t="s">
        <v>454</v>
      </c>
      <c r="B57" s="17" t="n">
        <v>6513</v>
      </c>
      <c r="C57" s="18">
        <f>(0.0/B57*100)</f>
        <v/>
      </c>
      <c r="D57" s="19" t="n">
        <v>6513</v>
      </c>
      <c r="E57" s="18" t="n">
        <v>422.3798218</v>
      </c>
      <c r="F57" s="20" t="n">
        <v>15.27337085</v>
      </c>
      <c r="G57" s="18" t="n">
        <v>400.20867996</v>
      </c>
      <c r="H57" s="20" t="n">
        <v>8.91090505</v>
      </c>
      <c r="I57" s="18" t="n">
        <v>385.5741483</v>
      </c>
      <c r="J57" s="20" t="n">
        <v>4.85029707</v>
      </c>
      <c r="K57" s="18" t="n">
        <v>357.92333922</v>
      </c>
      <c r="L57" s="20" t="n">
        <v>4.95039744</v>
      </c>
      <c r="M57" s="18" t="s">
        <v>404</v>
      </c>
      <c r="N57" s="20" t="s">
        <v>404</v>
      </c>
      <c r="O57" s="18" t="s">
        <v>404</v>
      </c>
      <c r="P57" s="20" t="s">
        <v>404</v>
      </c>
      <c r="Q57" s="18" t="s">
        <v>404</v>
      </c>
      <c r="R57" s="20" t="s">
        <v>404</v>
      </c>
      <c r="S57" s="18" t="n">
        <v>357.46023316</v>
      </c>
      <c r="T57" s="20" t="n">
        <v>11.58056971</v>
      </c>
      <c r="U57" s="18" t="s">
        <v>404</v>
      </c>
      <c r="V57" s="20" t="s">
        <v>404</v>
      </c>
    </row>
    <row r="58" spans="1:22">
      <c r="A58" s="15" t="s">
        <v>455</v>
      </c>
      <c r="B58" s="17" t="n">
        <v>7267</v>
      </c>
      <c r="C58" s="18">
        <f>(0.0/B58*100)</f>
        <v/>
      </c>
      <c r="D58" s="19" t="n">
        <v>7267</v>
      </c>
      <c r="E58" s="18" t="n">
        <v>394.18759835</v>
      </c>
      <c r="F58" s="20" t="n">
        <v>5.69491196</v>
      </c>
      <c r="G58" s="18" t="n">
        <v>378.846113</v>
      </c>
      <c r="H58" s="20" t="n">
        <v>5.2600052</v>
      </c>
      <c r="I58" s="18" t="n">
        <v>369.22123567</v>
      </c>
      <c r="J58" s="20" t="n">
        <v>5.4805388</v>
      </c>
      <c r="K58" s="18" t="n">
        <v>382.36693841</v>
      </c>
      <c r="L58" s="20" t="n">
        <v>9.87896158</v>
      </c>
      <c r="M58" s="18" t="s">
        <v>404</v>
      </c>
      <c r="N58" s="20" t="s">
        <v>404</v>
      </c>
      <c r="O58" s="18" t="s">
        <v>404</v>
      </c>
      <c r="P58" s="20" t="s">
        <v>404</v>
      </c>
      <c r="Q58" s="18" t="s">
        <v>404</v>
      </c>
      <c r="R58" s="20" t="s">
        <v>404</v>
      </c>
      <c r="S58" s="18" t="s">
        <v>404</v>
      </c>
      <c r="T58" s="20" t="s">
        <v>404</v>
      </c>
      <c r="U58" s="18" t="n">
        <v>356.13467937</v>
      </c>
      <c r="V58" s="20" t="n">
        <v>10.46937383</v>
      </c>
    </row>
    <row r="59" spans="1:22">
      <c r="A59" s="15" t="s">
        <v>456</v>
      </c>
      <c r="B59" s="17" t="n">
        <v>4826</v>
      </c>
      <c r="C59" s="18">
        <f>(0.0/B59*100)</f>
        <v/>
      </c>
      <c r="D59" s="19" t="n">
        <v>4826</v>
      </c>
      <c r="E59" s="18" t="n">
        <v>370.05288345</v>
      </c>
      <c r="F59" s="20" t="n">
        <v>8.82498017</v>
      </c>
      <c r="G59" s="18" t="n">
        <v>358.1077841</v>
      </c>
      <c r="H59" s="20" t="n">
        <v>3.32790752</v>
      </c>
      <c r="I59" s="18" t="n">
        <v>369.28268206</v>
      </c>
      <c r="J59" s="20" t="n">
        <v>2.35534219</v>
      </c>
      <c r="K59" s="18" t="n">
        <v>346.2744502</v>
      </c>
      <c r="L59" s="20" t="n">
        <v>2.44375508</v>
      </c>
      <c r="M59" s="18" t="s">
        <v>404</v>
      </c>
      <c r="N59" s="20" t="s">
        <v>404</v>
      </c>
      <c r="O59" s="18" t="s">
        <v>404</v>
      </c>
      <c r="P59" s="20" t="s">
        <v>404</v>
      </c>
      <c r="Q59" s="18" t="s">
        <v>404</v>
      </c>
      <c r="R59" s="20" t="s">
        <v>404</v>
      </c>
      <c r="S59" s="18" t="s">
        <v>404</v>
      </c>
      <c r="T59" s="20" t="s">
        <v>404</v>
      </c>
      <c r="U59" s="18" t="n">
        <v>357.28923405</v>
      </c>
      <c r="V59" s="20" t="n">
        <v>13.68185334</v>
      </c>
    </row>
    <row r="60" spans="1:22">
      <c r="A60" s="15" t="s">
        <v>457</v>
      </c>
      <c r="B60" s="17" t="n">
        <v>4546</v>
      </c>
      <c r="C60" s="18">
        <f>(0.0/B60*100)</f>
        <v/>
      </c>
      <c r="D60" s="19" t="n">
        <v>4546</v>
      </c>
      <c r="E60" s="18" t="n">
        <v>424.40088529</v>
      </c>
      <c r="F60" s="20" t="n">
        <v>7.78758411</v>
      </c>
      <c r="G60" s="18" t="n">
        <v>390.16792381</v>
      </c>
      <c r="H60" s="20" t="n">
        <v>7.64749687</v>
      </c>
      <c r="I60" s="18" t="n">
        <v>373.91229639</v>
      </c>
      <c r="J60" s="20" t="n">
        <v>8.248595030000001</v>
      </c>
      <c r="K60" s="18" t="n">
        <v>362.85135738</v>
      </c>
      <c r="L60" s="20" t="n">
        <v>16.51266633</v>
      </c>
      <c r="M60" s="18" t="s">
        <v>404</v>
      </c>
      <c r="N60" s="20" t="s">
        <v>404</v>
      </c>
      <c r="O60" s="18" t="s">
        <v>404</v>
      </c>
      <c r="P60" s="20" t="s">
        <v>404</v>
      </c>
      <c r="Q60" s="18" t="s">
        <v>404</v>
      </c>
      <c r="R60" s="20" t="s">
        <v>404</v>
      </c>
      <c r="S60" s="18" t="s">
        <v>404</v>
      </c>
      <c r="T60" s="20" t="s">
        <v>404</v>
      </c>
      <c r="U60" s="18" t="n">
        <v>352.79972285</v>
      </c>
      <c r="V60" s="20" t="n">
        <v>18.0043238</v>
      </c>
    </row>
    <row r="61" spans="1:22">
      <c r="A61" s="15" t="s">
        <v>458</v>
      </c>
      <c r="B61" s="17" t="n">
        <v>6525</v>
      </c>
      <c r="C61" s="18">
        <f>(0.0/B61*100)</f>
        <v/>
      </c>
      <c r="D61" s="19" t="n">
        <v>6525</v>
      </c>
      <c r="E61" s="18" t="n">
        <v>476.83461852</v>
      </c>
      <c r="F61" s="20" t="n">
        <v>7.03303148</v>
      </c>
      <c r="G61" s="18" t="n">
        <v>482.61837019</v>
      </c>
      <c r="H61" s="20" t="n">
        <v>4.72883722</v>
      </c>
      <c r="I61" s="18" t="n">
        <v>476.50675144</v>
      </c>
      <c r="J61" s="20" t="n">
        <v>4.20995481</v>
      </c>
      <c r="K61" s="18" t="n">
        <v>476.77477856</v>
      </c>
      <c r="L61" s="20" t="n">
        <v>7.39337581</v>
      </c>
      <c r="M61" s="18" t="s">
        <v>404</v>
      </c>
      <c r="N61" s="20" t="s">
        <v>404</v>
      </c>
      <c r="O61" s="18" t="s">
        <v>404</v>
      </c>
      <c r="P61" s="20" t="s">
        <v>404</v>
      </c>
      <c r="Q61" s="18" t="s">
        <v>404</v>
      </c>
      <c r="R61" s="20" t="s">
        <v>404</v>
      </c>
      <c r="S61" s="18" t="s">
        <v>404</v>
      </c>
      <c r="T61" s="20" t="s">
        <v>404</v>
      </c>
      <c r="U61" s="18" t="n">
        <v>395.0477674</v>
      </c>
      <c r="V61" s="20" t="n">
        <v>21.06870132</v>
      </c>
    </row>
    <row r="62" spans="1:22">
      <c r="A62" s="15" t="s">
        <v>459</v>
      </c>
      <c r="B62" s="17" t="n">
        <v>4476</v>
      </c>
      <c r="C62" s="18">
        <f>(0.0/B62*100)</f>
        <v/>
      </c>
      <c r="D62" s="19" t="n">
        <v>4476</v>
      </c>
      <c r="E62" s="18" t="n">
        <v>551.24982031</v>
      </c>
      <c r="F62" s="20" t="n">
        <v>2.03119994</v>
      </c>
      <c r="G62" s="18" t="n">
        <v>551.41638098</v>
      </c>
      <c r="H62" s="20" t="n">
        <v>1.92675078</v>
      </c>
      <c r="I62" s="18" t="n">
        <v>534.45586719</v>
      </c>
      <c r="J62" s="20" t="n">
        <v>2.32144079</v>
      </c>
      <c r="K62" s="18" t="n">
        <v>513.5324554699999</v>
      </c>
      <c r="L62" s="20" t="n">
        <v>3.68401717</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401.64087761</v>
      </c>
      <c r="F63" s="20" t="n">
        <v>4.07632516</v>
      </c>
      <c r="G63" s="18" t="n">
        <v>366.94750283</v>
      </c>
      <c r="H63" s="20" t="n">
        <v>2.53248104</v>
      </c>
      <c r="I63" s="18" t="n">
        <v>360.25969801</v>
      </c>
      <c r="J63" s="20" t="n">
        <v>2.63407498</v>
      </c>
      <c r="K63" s="18" t="n">
        <v>344.81083571</v>
      </c>
      <c r="L63" s="20" t="n">
        <v>5.33826055</v>
      </c>
      <c r="M63" s="18" t="s">
        <v>404</v>
      </c>
      <c r="N63" s="20" t="s">
        <v>404</v>
      </c>
      <c r="O63" s="18" t="s">
        <v>404</v>
      </c>
      <c r="P63" s="20" t="s">
        <v>404</v>
      </c>
      <c r="Q63" s="18" t="s">
        <v>404</v>
      </c>
      <c r="R63" s="20" t="s">
        <v>404</v>
      </c>
      <c r="S63" s="18" t="s">
        <v>404</v>
      </c>
      <c r="T63" s="20" t="s">
        <v>404</v>
      </c>
      <c r="U63" s="18" t="n">
        <v>399.48690314</v>
      </c>
      <c r="V63" s="20" t="n">
        <v>6.88509545</v>
      </c>
    </row>
    <row r="64" spans="1:22">
      <c r="A64" s="15" t="s">
        <v>461</v>
      </c>
      <c r="B64" s="17" t="n">
        <v>3634</v>
      </c>
      <c r="C64" s="18">
        <f>(27.0/B64*100)</f>
        <v/>
      </c>
      <c r="D64" s="19" t="n">
        <v>3607</v>
      </c>
      <c r="E64" s="18" t="n">
        <v>487.78981829</v>
      </c>
      <c r="F64" s="20" t="n">
        <v>1.85152385</v>
      </c>
      <c r="G64" s="18" t="n">
        <v>464.0075048</v>
      </c>
      <c r="H64" s="20" t="n">
        <v>4.00965491</v>
      </c>
      <c r="I64" s="18" t="n">
        <v>488.48309623</v>
      </c>
      <c r="J64" s="20" t="n">
        <v>4.83326632</v>
      </c>
      <c r="K64" s="18" t="n">
        <v>389.85870507</v>
      </c>
      <c r="L64" s="20" t="n">
        <v>6.75091253</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420.82994124</v>
      </c>
      <c r="F65" s="20" t="n">
        <v>11.17975676</v>
      </c>
      <c r="G65" s="18" t="n">
        <v>417.7776689</v>
      </c>
      <c r="H65" s="20" t="n">
        <v>5.96001293</v>
      </c>
      <c r="I65" s="18" t="n">
        <v>419.82941324</v>
      </c>
      <c r="J65" s="20" t="n">
        <v>3.86401869</v>
      </c>
      <c r="K65" s="18" t="n">
        <v>423.60262807</v>
      </c>
      <c r="L65" s="20" t="n">
        <v>12.73172333</v>
      </c>
      <c r="M65" s="18" t="s">
        <v>404</v>
      </c>
      <c r="N65" s="20" t="s">
        <v>404</v>
      </c>
      <c r="O65" s="18" t="s">
        <v>404</v>
      </c>
      <c r="P65" s="20" t="s">
        <v>404</v>
      </c>
      <c r="Q65" s="18" t="s">
        <v>404</v>
      </c>
      <c r="R65" s="20" t="s">
        <v>404</v>
      </c>
      <c r="S65" s="18" t="s">
        <v>404</v>
      </c>
      <c r="T65" s="20" t="s">
        <v>404</v>
      </c>
      <c r="U65" s="18" t="n">
        <v>381.064528</v>
      </c>
      <c r="V65" s="20" t="n">
        <v>17.54985175</v>
      </c>
    </row>
    <row r="66" spans="1:22">
      <c r="A66" s="15" t="s">
        <v>463</v>
      </c>
      <c r="B66" s="17" t="n">
        <v>5665</v>
      </c>
      <c r="C66" s="18">
        <f>(0.0/B66*100)</f>
        <v/>
      </c>
      <c r="D66" s="19" t="n">
        <v>5665</v>
      </c>
      <c r="E66" s="18" t="n">
        <v>401.37093485</v>
      </c>
      <c r="F66" s="20" t="n">
        <v>3.98477176</v>
      </c>
      <c r="G66" s="18" t="n">
        <v>422.34246508</v>
      </c>
      <c r="H66" s="20" t="n">
        <v>2.19314658</v>
      </c>
      <c r="I66" s="18" t="n">
        <v>408.6028141</v>
      </c>
      <c r="J66" s="20" t="n">
        <v>2.13634406</v>
      </c>
      <c r="K66" s="18" t="n">
        <v>448.92919918</v>
      </c>
      <c r="L66" s="20" t="n">
        <v>4.15237651</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425.33964952</v>
      </c>
      <c r="F67" s="20" t="n">
        <v>8.64698169</v>
      </c>
      <c r="G67" s="18" t="n">
        <v>391.33984767</v>
      </c>
      <c r="H67" s="20" t="n">
        <v>6.55702508</v>
      </c>
      <c r="I67" s="18" t="n">
        <v>382.31420125</v>
      </c>
      <c r="J67" s="20" t="n">
        <v>4.46472497</v>
      </c>
      <c r="K67" s="18" t="n">
        <v>362.79477308</v>
      </c>
      <c r="L67" s="20" t="n">
        <v>5.4705456</v>
      </c>
      <c r="M67" s="18" t="s">
        <v>404</v>
      </c>
      <c r="N67" s="20" t="s">
        <v>404</v>
      </c>
      <c r="O67" s="18" t="s">
        <v>404</v>
      </c>
      <c r="P67" s="20" t="s">
        <v>404</v>
      </c>
      <c r="Q67" s="18" t="s">
        <v>404</v>
      </c>
      <c r="R67" s="20" t="s">
        <v>404</v>
      </c>
      <c r="S67" s="18" t="s">
        <v>404</v>
      </c>
      <c r="T67" s="20" t="s">
        <v>404</v>
      </c>
      <c r="U67" s="18" t="n">
        <v>389.82485909</v>
      </c>
      <c r="V67" s="20" t="n">
        <v>44.71215471</v>
      </c>
    </row>
    <row r="68" spans="1:22">
      <c r="A68" s="15" t="s">
        <v>465</v>
      </c>
      <c r="B68" s="17" t="n">
        <v>12083</v>
      </c>
      <c r="C68" s="18">
        <f>(0.0/B68*100)</f>
        <v/>
      </c>
      <c r="D68" s="19" t="n">
        <v>12083</v>
      </c>
      <c r="E68" s="18" t="n">
        <v>404.86333147</v>
      </c>
      <c r="F68" s="20" t="n">
        <v>1.49958822</v>
      </c>
      <c r="G68" s="18" t="n">
        <v>394.41458945</v>
      </c>
      <c r="H68" s="20" t="n">
        <v>3.94148814</v>
      </c>
      <c r="I68" s="18" t="n">
        <v>388.72795543</v>
      </c>
      <c r="J68" s="20" t="n">
        <v>3.85143297</v>
      </c>
      <c r="K68" s="18" t="n">
        <v>365.55340928</v>
      </c>
      <c r="L68" s="20" t="n">
        <v>10.14841345</v>
      </c>
      <c r="M68" s="18" t="s">
        <v>404</v>
      </c>
      <c r="N68" s="20" t="s">
        <v>404</v>
      </c>
      <c r="O68" s="18" t="s">
        <v>404</v>
      </c>
      <c r="P68" s="20" t="s">
        <v>404</v>
      </c>
      <c r="Q68" s="18" t="s">
        <v>404</v>
      </c>
      <c r="R68" s="20" t="s">
        <v>404</v>
      </c>
      <c r="S68" s="18" t="s">
        <v>404</v>
      </c>
      <c r="T68" s="20" t="s">
        <v>404</v>
      </c>
      <c r="U68" s="18" t="n">
        <v>424.6668281</v>
      </c>
      <c r="V68" s="20" t="n">
        <v>13.15215532</v>
      </c>
    </row>
    <row r="69" spans="1:22">
      <c r="A69" s="15" t="s">
        <v>466</v>
      </c>
      <c r="B69" s="17" t="n">
        <v>4876</v>
      </c>
      <c r="C69" s="18">
        <f>(0.0/B69*100)</f>
        <v/>
      </c>
      <c r="D69" s="19" t="n">
        <v>4876</v>
      </c>
      <c r="E69" s="18" t="n">
        <v>459.7376387</v>
      </c>
      <c r="F69" s="20" t="n">
        <v>10.14044377</v>
      </c>
      <c r="G69" s="18" t="n">
        <v>451.81054378</v>
      </c>
      <c r="H69" s="20" t="n">
        <v>6.98094772</v>
      </c>
      <c r="I69" s="18" t="n">
        <v>435.22181224</v>
      </c>
      <c r="J69" s="20" t="n">
        <v>6.33057062</v>
      </c>
      <c r="K69" s="18" t="n">
        <v>415.30415685</v>
      </c>
      <c r="L69" s="20" t="n">
        <v>9.78828513</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510.21336167</v>
      </c>
      <c r="F70" s="20" t="n">
        <v>4.93072486</v>
      </c>
      <c r="G70" s="18" t="n">
        <v>493.60826019</v>
      </c>
      <c r="H70" s="20" t="n">
        <v>5.97158817</v>
      </c>
      <c r="I70" s="18" t="n">
        <v>485.81423625</v>
      </c>
      <c r="J70" s="20" t="n">
        <v>4.97488476</v>
      </c>
      <c r="K70" s="18" t="n">
        <v>488.89531775</v>
      </c>
      <c r="L70" s="20" t="n">
        <v>8.68768247</v>
      </c>
      <c r="M70" s="18" t="s">
        <v>404</v>
      </c>
      <c r="N70" s="20" t="s">
        <v>404</v>
      </c>
      <c r="O70" s="18" t="s">
        <v>404</v>
      </c>
      <c r="P70" s="20" t="s">
        <v>404</v>
      </c>
      <c r="Q70" s="18" t="s">
        <v>404</v>
      </c>
      <c r="R70" s="20" t="s">
        <v>404</v>
      </c>
      <c r="S70" s="18" t="s">
        <v>404</v>
      </c>
      <c r="T70" s="20" t="s">
        <v>404</v>
      </c>
      <c r="U70" s="18" t="n">
        <v>504.5492884</v>
      </c>
      <c r="V70" s="20" t="n">
        <v>19.95281635</v>
      </c>
    </row>
    <row r="71" spans="1:22">
      <c r="A71" s="15" t="s">
        <v>468</v>
      </c>
      <c r="B71" s="17" t="n">
        <v>6115</v>
      </c>
      <c r="C71" s="18">
        <f>(0.0/B71*100)</f>
        <v/>
      </c>
      <c r="D71" s="19" t="n">
        <v>6115</v>
      </c>
      <c r="E71" s="18" t="n">
        <v>564.85451937</v>
      </c>
      <c r="F71" s="20" t="n">
        <v>1.59211256</v>
      </c>
      <c r="G71" s="18" t="n">
        <v>564.48577402</v>
      </c>
      <c r="H71" s="20" t="n">
        <v>2.89865747</v>
      </c>
      <c r="I71" s="18" t="s">
        <v>404</v>
      </c>
      <c r="J71" s="20" t="s">
        <v>404</v>
      </c>
      <c r="K71" s="18" t="s">
        <v>404</v>
      </c>
      <c r="L71" s="20" t="s">
        <v>404</v>
      </c>
      <c r="M71" s="18" t="s">
        <v>404</v>
      </c>
      <c r="N71" s="20" t="s">
        <v>404</v>
      </c>
      <c r="O71" s="18" t="s">
        <v>404</v>
      </c>
      <c r="P71" s="20" t="s">
        <v>404</v>
      </c>
      <c r="Q71" s="18" t="s">
        <v>404</v>
      </c>
      <c r="R71" s="20" t="s">
        <v>404</v>
      </c>
      <c r="S71" s="18" t="s">
        <v>404</v>
      </c>
      <c r="T71" s="20" t="s">
        <v>404</v>
      </c>
      <c r="U71" s="18" t="n">
        <v>514.56732575</v>
      </c>
      <c r="V71" s="20" t="n">
        <v>13.27022186</v>
      </c>
    </row>
    <row r="72" spans="1:22">
      <c r="A72" s="15" t="s">
        <v>469</v>
      </c>
      <c r="B72" s="17" t="n">
        <v>7708</v>
      </c>
      <c r="C72" s="18">
        <f>(0.0/B72*100)</f>
        <v/>
      </c>
      <c r="D72" s="19" t="n">
        <v>7708</v>
      </c>
      <c r="E72" s="18" t="n">
        <v>550.19512692</v>
      </c>
      <c r="F72" s="20" t="n">
        <v>6.63223683</v>
      </c>
      <c r="G72" s="18" t="n">
        <v>542.93031286</v>
      </c>
      <c r="H72" s="20" t="n">
        <v>5.40999482</v>
      </c>
      <c r="I72" s="18" t="n">
        <v>515.66216492</v>
      </c>
      <c r="J72" s="20" t="n">
        <v>10.65273376</v>
      </c>
      <c r="K72" s="18" t="s">
        <v>404</v>
      </c>
      <c r="L72" s="20" t="s">
        <v>404</v>
      </c>
      <c r="M72" s="18" t="s">
        <v>404</v>
      </c>
      <c r="N72" s="20" t="s">
        <v>404</v>
      </c>
      <c r="O72" s="18" t="s">
        <v>404</v>
      </c>
      <c r="P72" s="20" t="s">
        <v>404</v>
      </c>
      <c r="Q72" s="18" t="s">
        <v>404</v>
      </c>
      <c r="R72" s="20" t="s">
        <v>404</v>
      </c>
      <c r="S72" s="18" t="s">
        <v>404</v>
      </c>
      <c r="T72" s="20" t="s">
        <v>404</v>
      </c>
      <c r="U72" s="18" t="n">
        <v>539.92925493</v>
      </c>
      <c r="V72" s="20" t="n">
        <v>38.4846828</v>
      </c>
    </row>
    <row r="73" spans="1:22">
      <c r="A73" s="15" t="s">
        <v>470</v>
      </c>
      <c r="B73" s="17" t="n">
        <v>8249</v>
      </c>
      <c r="C73" s="18">
        <f>(0.0/B73*100)</f>
        <v/>
      </c>
      <c r="D73" s="19" t="n">
        <v>8249</v>
      </c>
      <c r="E73" s="18" t="n">
        <v>423.26245295</v>
      </c>
      <c r="F73" s="20" t="n">
        <v>8.08621786</v>
      </c>
      <c r="G73" s="18" t="n">
        <v>420.7708891</v>
      </c>
      <c r="H73" s="20" t="n">
        <v>5.88682096</v>
      </c>
      <c r="I73" s="18" t="n">
        <v>415.18101942</v>
      </c>
      <c r="J73" s="20" t="n">
        <v>6.46956395</v>
      </c>
      <c r="K73" s="18" t="n">
        <v>386.32269187</v>
      </c>
      <c r="L73" s="20" t="n">
        <v>7.64656599</v>
      </c>
      <c r="M73" s="18" t="s">
        <v>404</v>
      </c>
      <c r="N73" s="20" t="s">
        <v>404</v>
      </c>
      <c r="O73" s="18" t="s">
        <v>404</v>
      </c>
      <c r="P73" s="20" t="s">
        <v>404</v>
      </c>
      <c r="Q73" s="18" t="s">
        <v>404</v>
      </c>
      <c r="R73" s="20" t="s">
        <v>404</v>
      </c>
      <c r="S73" s="18" t="s">
        <v>404</v>
      </c>
      <c r="T73" s="20" t="s">
        <v>404</v>
      </c>
      <c r="U73" s="18" t="n">
        <v>416.34229203</v>
      </c>
      <c r="V73" s="20" t="n">
        <v>11.50323586</v>
      </c>
    </row>
    <row r="74" spans="1:22">
      <c r="A74" s="15" t="s">
        <v>471</v>
      </c>
      <c r="B74" s="17" t="n">
        <v>4692</v>
      </c>
      <c r="C74" s="18">
        <f>(484.0/B74*100)</f>
        <v/>
      </c>
      <c r="D74" s="19" t="n">
        <v>4208</v>
      </c>
      <c r="E74" s="18" t="n">
        <v>411.95004191</v>
      </c>
      <c r="F74" s="20" t="n">
        <v>3.75979745</v>
      </c>
      <c r="G74" s="18" t="n">
        <v>423.39426705</v>
      </c>
      <c r="H74" s="20" t="n">
        <v>2.2462965</v>
      </c>
      <c r="I74" s="18" t="n">
        <v>420.53675258</v>
      </c>
      <c r="J74" s="20" t="n">
        <v>2.33327381</v>
      </c>
      <c r="K74" s="18" t="n">
        <v>386.22862055</v>
      </c>
      <c r="L74" s="20" t="n">
        <v>4.52154269</v>
      </c>
      <c r="M74" s="18" t="s">
        <v>404</v>
      </c>
      <c r="N74" s="20" t="s">
        <v>404</v>
      </c>
      <c r="O74" s="18" t="s">
        <v>404</v>
      </c>
      <c r="P74" s="20" t="s">
        <v>404</v>
      </c>
      <c r="Q74" s="18" t="s">
        <v>404</v>
      </c>
      <c r="R74" s="20" t="s">
        <v>404</v>
      </c>
      <c r="S74" s="18" t="s">
        <v>404</v>
      </c>
      <c r="T74" s="20" t="s">
        <v>404</v>
      </c>
      <c r="U74" s="18" t="n">
        <v>380.12548918</v>
      </c>
      <c r="V74" s="20" t="n">
        <v>12.35747324</v>
      </c>
    </row>
    <row r="75" spans="1:22">
      <c r="A75" s="15" t="s">
        <v>472</v>
      </c>
      <c r="B75" s="17" t="n">
        <v>5375</v>
      </c>
      <c r="C75" s="18">
        <f>(483.0/B75*100)</f>
        <v/>
      </c>
      <c r="D75" s="19" t="n">
        <v>4892</v>
      </c>
      <c r="E75" s="18" t="n">
        <v>372.58978102</v>
      </c>
      <c r="F75" s="20" t="n">
        <v>15.37476777</v>
      </c>
      <c r="G75" s="18" t="n">
        <v>354.27908626</v>
      </c>
      <c r="H75" s="20" t="n">
        <v>11.95623474</v>
      </c>
      <c r="I75" s="18" t="n">
        <v>374.12293491</v>
      </c>
      <c r="J75" s="20" t="n">
        <v>5.36199213</v>
      </c>
      <c r="K75" s="18" t="n">
        <v>359.40614403</v>
      </c>
      <c r="L75" s="20" t="n">
        <v>7.10161642</v>
      </c>
      <c r="M75" s="18" t="s">
        <v>404</v>
      </c>
      <c r="N75" s="20" t="s">
        <v>404</v>
      </c>
      <c r="O75" s="18" t="s">
        <v>404</v>
      </c>
      <c r="P75" s="20" t="s">
        <v>404</v>
      </c>
      <c r="Q75" s="18" t="s">
        <v>404</v>
      </c>
      <c r="R75" s="20" t="s">
        <v>404</v>
      </c>
      <c r="S75" s="18" t="s">
        <v>404</v>
      </c>
      <c r="T75" s="20" t="s">
        <v>404</v>
      </c>
      <c r="U75" s="18" t="n">
        <v>358.7450979</v>
      </c>
      <c r="V75" s="20" t="n">
        <v>21.24361167</v>
      </c>
    </row>
    <row r="76" spans="1:22">
      <c r="A76" s="15" t="s">
        <v>473</v>
      </c>
      <c r="B76" s="17" t="n">
        <v>14167</v>
      </c>
      <c r="C76" s="18">
        <f>(1400.0/B76*100)</f>
        <v/>
      </c>
      <c r="D76" s="19" t="n">
        <v>12767</v>
      </c>
      <c r="E76" s="18" t="n">
        <v>451.97437604</v>
      </c>
      <c r="F76" s="20" t="n">
        <v>4.78655063</v>
      </c>
      <c r="G76" s="18" t="n">
        <v>409.08060387</v>
      </c>
      <c r="H76" s="20" t="n">
        <v>7.81480802</v>
      </c>
      <c r="I76" s="18" t="n">
        <v>405.54413044</v>
      </c>
      <c r="J76" s="20" t="n">
        <v>9.493970790000001</v>
      </c>
      <c r="K76" s="18" t="n">
        <v>396.61960348</v>
      </c>
      <c r="L76" s="20" t="n">
        <v>8.01811637</v>
      </c>
      <c r="M76" s="18" t="s">
        <v>404</v>
      </c>
      <c r="N76" s="20" t="s">
        <v>404</v>
      </c>
      <c r="O76" s="18" t="s">
        <v>404</v>
      </c>
      <c r="P76" s="20" t="s">
        <v>404</v>
      </c>
      <c r="Q76" s="18" t="s">
        <v>404</v>
      </c>
      <c r="R76" s="20" t="s">
        <v>404</v>
      </c>
      <c r="S76" s="18" t="s">
        <v>404</v>
      </c>
      <c r="T76" s="20" t="s">
        <v>404</v>
      </c>
      <c r="U76" s="18" t="n">
        <v>425.79193012</v>
      </c>
      <c r="V76" s="20" t="n">
        <v>8.23022752</v>
      </c>
    </row>
    <row r="77" spans="1:22">
      <c r="A77" s="15" t="s">
        <v>474</v>
      </c>
      <c r="B77" s="17" t="n">
        <v>6062</v>
      </c>
      <c r="C77" s="18">
        <f>(0.0/B77*100)</f>
        <v/>
      </c>
      <c r="D77" s="19" t="n">
        <v>6062</v>
      </c>
      <c r="E77" s="18" t="n">
        <v>434.12863145</v>
      </c>
      <c r="F77" s="20" t="n">
        <v>5.16114472</v>
      </c>
      <c r="G77" s="18" t="n">
        <v>411.96915523</v>
      </c>
      <c r="H77" s="20" t="n">
        <v>5.92173381</v>
      </c>
      <c r="I77" s="18" t="n">
        <v>406.6782203</v>
      </c>
      <c r="J77" s="20" t="n">
        <v>6.19658447</v>
      </c>
      <c r="K77" s="18" t="n">
        <v>390.84854816</v>
      </c>
      <c r="L77" s="20" t="n">
        <v>8.03751426</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500.11341705</v>
      </c>
      <c r="F78" s="20" t="n">
        <v>9.300934290000001</v>
      </c>
      <c r="G78" s="18" t="n">
        <v>503.03258861</v>
      </c>
      <c r="H78" s="20" t="n">
        <v>7.06849928</v>
      </c>
      <c r="I78" s="18" t="n">
        <v>476.84063025</v>
      </c>
      <c r="J78" s="20" t="n">
        <v>7.9425712</v>
      </c>
      <c r="K78" s="18" t="n">
        <v>503.89085999</v>
      </c>
      <c r="L78" s="20" t="n">
        <v>14.08894935</v>
      </c>
      <c r="M78" s="18" t="s">
        <v>404</v>
      </c>
      <c r="N78" s="20" t="s">
        <v>404</v>
      </c>
      <c r="O78" s="18" t="s">
        <v>404</v>
      </c>
      <c r="P78" s="20" t="s">
        <v>404</v>
      </c>
      <c r="Q78" s="18" t="s">
        <v>404</v>
      </c>
      <c r="R78" s="20" t="s">
        <v>404</v>
      </c>
      <c r="S78" s="18" t="s">
        <v>404</v>
      </c>
      <c r="T78" s="20" t="s">
        <v>404</v>
      </c>
      <c r="U78" s="18" t="n">
        <v>530.80318183</v>
      </c>
      <c r="V78" s="20" t="n">
        <v>7.86985843</v>
      </c>
    </row>
    <row customHeight="1" ht="25" r="79" spans="1:22">
      <c r="A79" s="15" t="s">
        <v>476</v>
      </c>
      <c r="B79" s="17" t="n">
        <v>1657</v>
      </c>
      <c r="C79" s="18">
        <f>(21.0/B79*100)</f>
        <v/>
      </c>
      <c r="D79" s="19" t="n">
        <v>1636</v>
      </c>
      <c r="E79" s="18" t="n">
        <v>471.78393978</v>
      </c>
      <c r="F79" s="20" t="n">
        <v>10.55325597</v>
      </c>
      <c r="G79" s="18" t="n">
        <v>452.34910066</v>
      </c>
      <c r="H79" s="20" t="n">
        <v>13.59977829</v>
      </c>
      <c r="I79" s="18" t="n">
        <v>409.37520152</v>
      </c>
      <c r="J79" s="20" t="n">
        <v>24.14927804</v>
      </c>
      <c r="K79" s="18" t="n">
        <v>422.23528928</v>
      </c>
      <c r="L79" s="20" t="n">
        <v>35.46979295</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472.28490956</v>
      </c>
      <c r="F80" s="20" t="n">
        <v>6.7546898</v>
      </c>
      <c r="G80" s="18" t="n">
        <v>455.99016822</v>
      </c>
      <c r="H80" s="20" t="n">
        <v>9.774594390000001</v>
      </c>
      <c r="I80" s="18" t="n">
        <v>457.55035317</v>
      </c>
      <c r="J80" s="20" t="n">
        <v>6.78673463</v>
      </c>
      <c r="K80" s="18" t="n">
        <v>455.87788746</v>
      </c>
      <c r="L80" s="20" t="n">
        <v>17.60681231</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452.71119405</v>
      </c>
      <c r="F81" s="20" t="n">
        <v>7.17835283</v>
      </c>
      <c r="G81" s="18" t="n">
        <v>446.55959425</v>
      </c>
      <c r="H81" s="20" t="n">
        <v>4.87100711</v>
      </c>
      <c r="I81" s="18" t="n">
        <v>436.97814881</v>
      </c>
      <c r="J81" s="20" t="n">
        <v>6.75379588</v>
      </c>
      <c r="K81" s="18" t="n">
        <v>421.81100386</v>
      </c>
      <c r="L81" s="20" t="n">
        <v>13.517337</v>
      </c>
      <c r="M81" s="18" t="s">
        <v>404</v>
      </c>
      <c r="N81" s="20" t="s">
        <v>404</v>
      </c>
      <c r="O81" s="18" t="s">
        <v>404</v>
      </c>
      <c r="P81" s="20" t="s">
        <v>404</v>
      </c>
      <c r="Q81" s="18" t="s">
        <v>404</v>
      </c>
      <c r="R81" s="20" t="s">
        <v>404</v>
      </c>
      <c r="S81" s="18" t="s">
        <v>404</v>
      </c>
      <c r="T81" s="20" t="s">
        <v>404</v>
      </c>
      <c r="U81" s="18" t="n">
        <v>464.90864996</v>
      </c>
      <c r="V81" s="20" t="n">
        <v>9.8427451</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505.92031882</v>
      </c>
      <c r="F7" s="20" t="n">
        <v>2.82920761</v>
      </c>
      <c r="G7" s="18" t="n">
        <v>492.61013177</v>
      </c>
      <c r="H7" s="20" t="n">
        <v>3.82249339</v>
      </c>
      <c r="I7" s="18" t="n">
        <v>481.66029258</v>
      </c>
      <c r="J7" s="20" t="n">
        <v>4.86125291</v>
      </c>
      <c r="K7" s="18" t="n">
        <v>468.72484999</v>
      </c>
      <c r="L7" s="20" t="n">
        <v>9.76431614</v>
      </c>
      <c r="M7" s="18" t="s">
        <v>404</v>
      </c>
      <c r="N7" s="20" t="s">
        <v>404</v>
      </c>
      <c r="O7" s="18" t="s">
        <v>404</v>
      </c>
      <c r="P7" s="20" t="s">
        <v>404</v>
      </c>
      <c r="Q7" s="18" t="s">
        <v>404</v>
      </c>
      <c r="R7" s="20" t="s">
        <v>404</v>
      </c>
      <c r="S7" s="18" t="s">
        <v>404</v>
      </c>
      <c r="T7" s="20" t="s">
        <v>404</v>
      </c>
      <c r="U7" s="18" t="n">
        <v>484.99522381</v>
      </c>
      <c r="V7" s="20" t="n">
        <v>8.328118180000001</v>
      </c>
    </row>
    <row r="8" spans="1:22">
      <c r="A8" s="15" t="s">
        <v>405</v>
      </c>
      <c r="B8" s="17" t="n">
        <v>7007</v>
      </c>
      <c r="C8" s="18">
        <f>(0.0/B8*100)</f>
        <v/>
      </c>
      <c r="D8" s="19" t="n">
        <v>7007</v>
      </c>
      <c r="E8" s="18" t="n">
        <v>502.333403</v>
      </c>
      <c r="F8" s="20" t="n">
        <v>5.60064321</v>
      </c>
      <c r="G8" s="18" t="n">
        <v>496.57832009</v>
      </c>
      <c r="H8" s="20" t="n">
        <v>7.66207252</v>
      </c>
      <c r="I8" s="18" t="n">
        <v>498.77730772</v>
      </c>
      <c r="J8" s="20" t="n">
        <v>11.84974374</v>
      </c>
      <c r="K8" s="18" t="n">
        <v>469.62230502</v>
      </c>
      <c r="L8" s="20" t="n">
        <v>16.81510813</v>
      </c>
      <c r="M8" s="18" t="s">
        <v>404</v>
      </c>
      <c r="N8" s="20" t="s">
        <v>404</v>
      </c>
      <c r="O8" s="18" t="s">
        <v>404</v>
      </c>
      <c r="P8" s="20" t="s">
        <v>404</v>
      </c>
      <c r="Q8" s="18" t="s">
        <v>404</v>
      </c>
      <c r="R8" s="20" t="s">
        <v>404</v>
      </c>
      <c r="S8" s="18" t="s">
        <v>404</v>
      </c>
      <c r="T8" s="20" t="s">
        <v>404</v>
      </c>
      <c r="U8" s="18" t="n">
        <v>444.67399676</v>
      </c>
      <c r="V8" s="20" t="n">
        <v>16.95975311</v>
      </c>
    </row>
    <row r="9" spans="1:22">
      <c r="A9" s="15" t="s">
        <v>406</v>
      </c>
      <c r="B9" s="17" t="n">
        <v>9651</v>
      </c>
      <c r="C9" s="18">
        <f>(200.0/B9*100)</f>
        <v/>
      </c>
      <c r="D9" s="19" t="n">
        <v>9451</v>
      </c>
      <c r="E9" s="18" t="n">
        <v>516.79582731</v>
      </c>
      <c r="F9" s="20" t="n">
        <v>9.105251089999999</v>
      </c>
      <c r="G9" s="18" t="n">
        <v>515.82454929</v>
      </c>
      <c r="H9" s="20" t="n">
        <v>7.44284092</v>
      </c>
      <c r="I9" s="18" t="n">
        <v>498.7184296</v>
      </c>
      <c r="J9" s="20" t="n">
        <v>5.57195217</v>
      </c>
      <c r="K9" s="18" t="n">
        <v>500.84853329</v>
      </c>
      <c r="L9" s="20" t="n">
        <v>9.636580049999999</v>
      </c>
      <c r="M9" s="18" t="s">
        <v>404</v>
      </c>
      <c r="N9" s="20" t="s">
        <v>404</v>
      </c>
      <c r="O9" s="18" t="s">
        <v>404</v>
      </c>
      <c r="P9" s="20" t="s">
        <v>404</v>
      </c>
      <c r="Q9" s="18" t="s">
        <v>404</v>
      </c>
      <c r="R9" s="20" t="s">
        <v>404</v>
      </c>
      <c r="S9" s="18" t="s">
        <v>404</v>
      </c>
      <c r="T9" s="20" t="s">
        <v>404</v>
      </c>
      <c r="U9" s="18" t="n">
        <v>488.58490556</v>
      </c>
      <c r="V9" s="20" t="n">
        <v>16.46874915</v>
      </c>
    </row>
    <row r="10" spans="1:22">
      <c r="A10" s="15" t="s">
        <v>407</v>
      </c>
      <c r="B10" s="17" t="n">
        <v>20058</v>
      </c>
      <c r="C10" s="18">
        <f>(2951.0/B10*100)</f>
        <v/>
      </c>
      <c r="D10" s="19" t="n">
        <v>17107</v>
      </c>
      <c r="E10" s="18" t="n">
        <v>516.30573431</v>
      </c>
      <c r="F10" s="20" t="n">
        <v>3.10946803</v>
      </c>
      <c r="G10" s="18" t="n">
        <v>514.2815198</v>
      </c>
      <c r="H10" s="20" t="n">
        <v>4.97979552</v>
      </c>
      <c r="I10" s="18" t="n">
        <v>512.43880171</v>
      </c>
      <c r="J10" s="20" t="n">
        <v>5.01237613</v>
      </c>
      <c r="K10" s="18" t="n">
        <v>515.96775003</v>
      </c>
      <c r="L10" s="20" t="n">
        <v>11.07404631</v>
      </c>
      <c r="M10" s="18" t="s">
        <v>404</v>
      </c>
      <c r="N10" s="20" t="s">
        <v>404</v>
      </c>
      <c r="O10" s="18" t="s">
        <v>404</v>
      </c>
      <c r="P10" s="20" t="s">
        <v>404</v>
      </c>
      <c r="Q10" s="18" t="s">
        <v>404</v>
      </c>
      <c r="R10" s="20" t="s">
        <v>404</v>
      </c>
      <c r="S10" s="18" t="s">
        <v>404</v>
      </c>
      <c r="T10" s="20" t="s">
        <v>404</v>
      </c>
      <c r="U10" s="18" t="n">
        <v>582.78771524</v>
      </c>
      <c r="V10" s="20" t="n">
        <v>10.74458514</v>
      </c>
    </row>
    <row r="11" spans="1:22">
      <c r="A11" s="15" t="s">
        <v>408</v>
      </c>
      <c r="B11" s="17" t="n">
        <v>7053</v>
      </c>
      <c r="C11" s="18">
        <f>(137.0/B11*100)</f>
        <v/>
      </c>
      <c r="D11" s="19" t="n">
        <v>6916</v>
      </c>
      <c r="E11" s="18" t="n">
        <v>439.80230255</v>
      </c>
      <c r="F11" s="20" t="n">
        <v>5.29067111</v>
      </c>
      <c r="G11" s="18" t="n">
        <v>418.83307906</v>
      </c>
      <c r="H11" s="20" t="n">
        <v>6.21314458</v>
      </c>
      <c r="I11" s="18" t="n">
        <v>405.39031983</v>
      </c>
      <c r="J11" s="20" t="n">
        <v>10.23841428</v>
      </c>
      <c r="K11" s="18" t="n">
        <v>391.10132646</v>
      </c>
      <c r="L11" s="20" t="n">
        <v>12.80465216</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494.96229666</v>
      </c>
      <c r="F12" s="20" t="n">
        <v>4.95394276</v>
      </c>
      <c r="G12" s="18" t="n">
        <v>492.51354665</v>
      </c>
      <c r="H12" s="20" t="n">
        <v>6.61062986</v>
      </c>
      <c r="I12" s="18" t="n">
        <v>484.55797352</v>
      </c>
      <c r="J12" s="20" t="n">
        <v>5.37473707</v>
      </c>
      <c r="K12" s="18" t="n">
        <v>498.39062424</v>
      </c>
      <c r="L12" s="20" t="n">
        <v>17.42327438</v>
      </c>
      <c r="M12" s="18" t="s">
        <v>404</v>
      </c>
      <c r="N12" s="20" t="s">
        <v>404</v>
      </c>
      <c r="O12" s="18" t="s">
        <v>404</v>
      </c>
      <c r="P12" s="20" t="s">
        <v>404</v>
      </c>
      <c r="Q12" s="18" t="s">
        <v>404</v>
      </c>
      <c r="R12" s="20" t="s">
        <v>404</v>
      </c>
      <c r="S12" s="18" t="s">
        <v>404</v>
      </c>
      <c r="T12" s="20" t="s">
        <v>404</v>
      </c>
      <c r="U12" s="18" t="n">
        <v>523.48913751</v>
      </c>
      <c r="V12" s="20" t="n">
        <v>64.28835777</v>
      </c>
    </row>
    <row r="13" spans="1:22">
      <c r="A13" s="15" t="s">
        <v>410</v>
      </c>
      <c r="B13" s="17" t="n">
        <v>7161</v>
      </c>
      <c r="C13" s="18">
        <f>(1175.0/B13*100)</f>
        <v/>
      </c>
      <c r="D13" s="19" t="n">
        <v>5986</v>
      </c>
      <c r="E13" s="18" t="n">
        <v>511.46981568</v>
      </c>
      <c r="F13" s="20" t="n">
        <v>3.73802036</v>
      </c>
      <c r="G13" s="18" t="n">
        <v>511.08693687</v>
      </c>
      <c r="H13" s="20" t="n">
        <v>3.495661</v>
      </c>
      <c r="I13" s="18" t="n">
        <v>511.8862232</v>
      </c>
      <c r="J13" s="20" t="n">
        <v>6.10841186</v>
      </c>
      <c r="K13" s="18" t="n">
        <v>502.57016152</v>
      </c>
      <c r="L13" s="20" t="n">
        <v>8.63208347</v>
      </c>
      <c r="M13" s="18" t="s">
        <v>404</v>
      </c>
      <c r="N13" s="20" t="s">
        <v>404</v>
      </c>
      <c r="O13" s="18" t="s">
        <v>404</v>
      </c>
      <c r="P13" s="20" t="s">
        <v>404</v>
      </c>
      <c r="Q13" s="18" t="s">
        <v>404</v>
      </c>
      <c r="R13" s="20" t="s">
        <v>404</v>
      </c>
      <c r="S13" s="18" t="s">
        <v>404</v>
      </c>
      <c r="T13" s="20" t="s">
        <v>404</v>
      </c>
      <c r="U13" s="18" t="n">
        <v>504.95872497</v>
      </c>
      <c r="V13" s="20" t="n">
        <v>7.51976166</v>
      </c>
    </row>
    <row r="14" spans="1:22">
      <c r="A14" s="15" t="s">
        <v>411</v>
      </c>
      <c r="B14" s="17" t="n">
        <v>5587</v>
      </c>
      <c r="C14" s="18">
        <f>(0.0/B14*100)</f>
        <v/>
      </c>
      <c r="D14" s="19" t="n">
        <v>5587</v>
      </c>
      <c r="E14" s="18" t="n">
        <v>515.454129</v>
      </c>
      <c r="F14" s="20" t="n">
        <v>2.96528193</v>
      </c>
      <c r="G14" s="18" t="n">
        <v>513.47411231</v>
      </c>
      <c r="H14" s="20" t="n">
        <v>3.51153003</v>
      </c>
      <c r="I14" s="18" t="n">
        <v>531.68608671</v>
      </c>
      <c r="J14" s="20" t="n">
        <v>4.55239609</v>
      </c>
      <c r="K14" s="18" t="n">
        <v>514.39328576</v>
      </c>
      <c r="L14" s="20" t="n">
        <v>7.66337703</v>
      </c>
      <c r="M14" s="18" t="s">
        <v>404</v>
      </c>
      <c r="N14" s="20" t="s">
        <v>404</v>
      </c>
      <c r="O14" s="18" t="s">
        <v>404</v>
      </c>
      <c r="P14" s="20" t="s">
        <v>404</v>
      </c>
      <c r="Q14" s="18" t="s">
        <v>404</v>
      </c>
      <c r="R14" s="20" t="s">
        <v>404</v>
      </c>
      <c r="S14" s="18" t="s">
        <v>404</v>
      </c>
      <c r="T14" s="20" t="s">
        <v>404</v>
      </c>
      <c r="U14" s="18" t="n">
        <v>573.00723404</v>
      </c>
      <c r="V14" s="20" t="n">
        <v>15.49887283</v>
      </c>
    </row>
    <row r="15" spans="1:22">
      <c r="A15" s="15" t="s">
        <v>412</v>
      </c>
      <c r="B15" s="17" t="n">
        <v>5882</v>
      </c>
      <c r="C15" s="18">
        <f>(0.0/B15*100)</f>
        <v/>
      </c>
      <c r="D15" s="19" t="n">
        <v>5882</v>
      </c>
      <c r="E15" s="18" t="n">
        <v>506.99254229</v>
      </c>
      <c r="F15" s="20" t="n">
        <v>4.21976961</v>
      </c>
      <c r="G15" s="18" t="n">
        <v>514.6327717</v>
      </c>
      <c r="H15" s="20" t="n">
        <v>4.49688265</v>
      </c>
      <c r="I15" s="18" t="n">
        <v>510.51350779</v>
      </c>
      <c r="J15" s="20" t="n">
        <v>3.83176264</v>
      </c>
      <c r="K15" s="18" t="n">
        <v>510.82851919</v>
      </c>
      <c r="L15" s="20" t="n">
        <v>7.15570817</v>
      </c>
      <c r="M15" s="18" t="s">
        <v>404</v>
      </c>
      <c r="N15" s="20" t="s">
        <v>404</v>
      </c>
      <c r="O15" s="18" t="s">
        <v>404</v>
      </c>
      <c r="P15" s="20" t="s">
        <v>404</v>
      </c>
      <c r="Q15" s="18" t="s">
        <v>404</v>
      </c>
      <c r="R15" s="20" t="s">
        <v>404</v>
      </c>
      <c r="S15" s="18" t="s">
        <v>404</v>
      </c>
      <c r="T15" s="20" t="s">
        <v>404</v>
      </c>
      <c r="U15" s="18" t="n">
        <v>527.53558387</v>
      </c>
      <c r="V15" s="20" t="n">
        <v>20.88187106</v>
      </c>
    </row>
    <row r="16" spans="1:22">
      <c r="A16" s="15" t="s">
        <v>413</v>
      </c>
      <c r="B16" s="17" t="n">
        <v>6108</v>
      </c>
      <c r="C16" s="18">
        <f>(440.0/B16*100)</f>
        <v/>
      </c>
      <c r="D16" s="19" t="n">
        <v>5668</v>
      </c>
      <c r="E16" s="18" t="n">
        <v>494.62966016</v>
      </c>
      <c r="F16" s="20" t="n">
        <v>6.57957808</v>
      </c>
      <c r="G16" s="18" t="n">
        <v>505.3975384</v>
      </c>
      <c r="H16" s="20" t="n">
        <v>7.8100611</v>
      </c>
      <c r="I16" s="18" t="n">
        <v>491.36342495</v>
      </c>
      <c r="J16" s="20" t="n">
        <v>8.025790840000001</v>
      </c>
      <c r="K16" s="18" t="n">
        <v>485.20096045</v>
      </c>
      <c r="L16" s="20" t="n">
        <v>16.12075052</v>
      </c>
      <c r="M16" s="18" t="s">
        <v>404</v>
      </c>
      <c r="N16" s="20" t="s">
        <v>404</v>
      </c>
      <c r="O16" s="18" t="s">
        <v>404</v>
      </c>
      <c r="P16" s="20" t="s">
        <v>404</v>
      </c>
      <c r="Q16" s="18" t="s">
        <v>404</v>
      </c>
      <c r="R16" s="20" t="s">
        <v>404</v>
      </c>
      <c r="S16" s="18" t="s">
        <v>404</v>
      </c>
      <c r="T16" s="20" t="s">
        <v>404</v>
      </c>
      <c r="U16" s="18" t="n">
        <v>452.27954857</v>
      </c>
      <c r="V16" s="20" t="n">
        <v>30.52065983</v>
      </c>
    </row>
    <row r="17" spans="1:22">
      <c r="A17" s="15" t="s">
        <v>414</v>
      </c>
      <c r="B17" s="17" t="n">
        <v>6504</v>
      </c>
      <c r="C17" s="18">
        <f>(1325.0/B17*100)</f>
        <v/>
      </c>
      <c r="D17" s="19" t="n">
        <v>5179</v>
      </c>
      <c r="E17" s="18" t="n">
        <v>502.86687982</v>
      </c>
      <c r="F17" s="20" t="n">
        <v>7.17052286</v>
      </c>
      <c r="G17" s="18" t="n">
        <v>508.03130156</v>
      </c>
      <c r="H17" s="20" t="n">
        <v>8.604921279999999</v>
      </c>
      <c r="I17" s="18" t="n">
        <v>507.32946956</v>
      </c>
      <c r="J17" s="20" t="n">
        <v>7.3638813</v>
      </c>
      <c r="K17" s="18" t="n">
        <v>491.32245418</v>
      </c>
      <c r="L17" s="20" t="n">
        <v>15.13433911</v>
      </c>
      <c r="M17" s="18" t="s">
        <v>404</v>
      </c>
      <c r="N17" s="20" t="s">
        <v>404</v>
      </c>
      <c r="O17" s="18" t="s">
        <v>404</v>
      </c>
      <c r="P17" s="20" t="s">
        <v>404</v>
      </c>
      <c r="Q17" s="18" t="s">
        <v>404</v>
      </c>
      <c r="R17" s="20" t="s">
        <v>404</v>
      </c>
      <c r="S17" s="18" t="s">
        <v>404</v>
      </c>
      <c r="T17" s="20" t="s">
        <v>404</v>
      </c>
      <c r="U17" s="18" t="n">
        <v>556.02272785</v>
      </c>
      <c r="V17" s="20" t="n">
        <v>15.51692034</v>
      </c>
    </row>
    <row r="18" spans="1:22">
      <c r="A18" s="15" t="s">
        <v>415</v>
      </c>
      <c r="B18" s="17" t="n">
        <v>5532</v>
      </c>
      <c r="C18" s="18">
        <f>(0.0/B18*100)</f>
        <v/>
      </c>
      <c r="D18" s="19" t="n">
        <v>5532</v>
      </c>
      <c r="E18" s="18" t="n">
        <v>442.56310608</v>
      </c>
      <c r="F18" s="20" t="n">
        <v>10.01091296</v>
      </c>
      <c r="G18" s="18" t="n">
        <v>454.74942382</v>
      </c>
      <c r="H18" s="20" t="n">
        <v>6.39874451</v>
      </c>
      <c r="I18" s="18" t="n">
        <v>461.60777192</v>
      </c>
      <c r="J18" s="20" t="n">
        <v>7.78536875</v>
      </c>
      <c r="K18" s="18" t="n">
        <v>455.5015665</v>
      </c>
      <c r="L18" s="20" t="n">
        <v>8.1401588</v>
      </c>
      <c r="M18" s="18" t="s">
        <v>404</v>
      </c>
      <c r="N18" s="20" t="s">
        <v>404</v>
      </c>
      <c r="O18" s="18" t="s">
        <v>404</v>
      </c>
      <c r="P18" s="20" t="s">
        <v>404</v>
      </c>
      <c r="Q18" s="18" t="s">
        <v>404</v>
      </c>
      <c r="R18" s="20" t="s">
        <v>404</v>
      </c>
      <c r="S18" s="18" t="s">
        <v>404</v>
      </c>
      <c r="T18" s="20" t="s">
        <v>404</v>
      </c>
      <c r="U18" s="18" t="n">
        <v>428.95263095</v>
      </c>
      <c r="V18" s="20" t="n">
        <v>27.00554237</v>
      </c>
    </row>
    <row r="19" spans="1:22">
      <c r="A19" s="15" t="s">
        <v>416</v>
      </c>
      <c r="B19" s="17" t="n">
        <v>5658</v>
      </c>
      <c r="C19" s="18">
        <f>(327.0/B19*100)</f>
        <v/>
      </c>
      <c r="D19" s="19" t="n">
        <v>5331</v>
      </c>
      <c r="E19" s="18" t="n">
        <v>481.9256711</v>
      </c>
      <c r="F19" s="20" t="n">
        <v>11.0423722</v>
      </c>
      <c r="G19" s="18" t="n">
        <v>477.44505003</v>
      </c>
      <c r="H19" s="20" t="n">
        <v>8.430310540000001</v>
      </c>
      <c r="I19" s="18" t="n">
        <v>479.95730091</v>
      </c>
      <c r="J19" s="20" t="n">
        <v>7.52325763</v>
      </c>
      <c r="K19" s="18" t="n">
        <v>468.52546194</v>
      </c>
      <c r="L19" s="20" t="n">
        <v>8.67213555</v>
      </c>
      <c r="M19" s="18" t="s">
        <v>404</v>
      </c>
      <c r="N19" s="20" t="s">
        <v>404</v>
      </c>
      <c r="O19" s="18" t="s">
        <v>404</v>
      </c>
      <c r="P19" s="20" t="s">
        <v>404</v>
      </c>
      <c r="Q19" s="18" t="s">
        <v>404</v>
      </c>
      <c r="R19" s="20" t="s">
        <v>404</v>
      </c>
      <c r="S19" s="18" t="s">
        <v>404</v>
      </c>
      <c r="T19" s="20" t="s">
        <v>404</v>
      </c>
      <c r="U19" s="18" t="n">
        <v>454.91981215</v>
      </c>
      <c r="V19" s="20" t="n">
        <v>39.34205398</v>
      </c>
    </row>
    <row r="20" spans="1:22">
      <c r="A20" s="15" t="s">
        <v>417</v>
      </c>
      <c r="B20" s="17" t="n">
        <v>3371</v>
      </c>
      <c r="C20" s="18">
        <f>(24.0/B20*100)</f>
        <v/>
      </c>
      <c r="D20" s="19" t="n">
        <v>3347</v>
      </c>
      <c r="E20" s="18" t="n">
        <v>489.18433953</v>
      </c>
      <c r="F20" s="20" t="n">
        <v>2.45395458</v>
      </c>
      <c r="G20" s="18" t="n">
        <v>489.26526449</v>
      </c>
      <c r="H20" s="20" t="n">
        <v>3.13113274</v>
      </c>
      <c r="I20" s="18" t="n">
        <v>487.21724549</v>
      </c>
      <c r="J20" s="20" t="n">
        <v>4.18369789</v>
      </c>
      <c r="K20" s="18" t="n">
        <v>406.89735714</v>
      </c>
      <c r="L20" s="20" t="n">
        <v>34.1581843</v>
      </c>
      <c r="M20" s="18" t="s">
        <v>404</v>
      </c>
      <c r="N20" s="20" t="s">
        <v>404</v>
      </c>
      <c r="O20" s="18" t="s">
        <v>404</v>
      </c>
      <c r="P20" s="20" t="s">
        <v>404</v>
      </c>
      <c r="Q20" s="18" t="s">
        <v>404</v>
      </c>
      <c r="R20" s="20" t="s">
        <v>404</v>
      </c>
      <c r="S20" s="18" t="s">
        <v>404</v>
      </c>
      <c r="T20" s="20" t="s">
        <v>404</v>
      </c>
      <c r="U20" s="18" t="n">
        <v>448.01963052</v>
      </c>
      <c r="V20" s="20" t="n">
        <v>14.52737757</v>
      </c>
    </row>
    <row r="21" spans="1:22">
      <c r="A21" s="15" t="s">
        <v>418</v>
      </c>
      <c r="B21" s="17" t="n">
        <v>5741</v>
      </c>
      <c r="C21" s="18">
        <f>(0.0/B21*100)</f>
        <v/>
      </c>
      <c r="D21" s="19" t="n">
        <v>5741</v>
      </c>
      <c r="E21" s="18" t="n">
        <v>507.58424655</v>
      </c>
      <c r="F21" s="20" t="n">
        <v>4.49954195</v>
      </c>
      <c r="G21" s="18" t="n">
        <v>509.99828419</v>
      </c>
      <c r="H21" s="20" t="n">
        <v>6.094925</v>
      </c>
      <c r="I21" s="18" t="n">
        <v>504.37031248</v>
      </c>
      <c r="J21" s="20" t="n">
        <v>4.71532605</v>
      </c>
      <c r="K21" s="18" t="n">
        <v>496.06134004</v>
      </c>
      <c r="L21" s="20" t="n">
        <v>6.14136509</v>
      </c>
      <c r="M21" s="18" t="s">
        <v>404</v>
      </c>
      <c r="N21" s="20" t="s">
        <v>404</v>
      </c>
      <c r="O21" s="18" t="s">
        <v>404</v>
      </c>
      <c r="P21" s="20" t="s">
        <v>404</v>
      </c>
      <c r="Q21" s="18" t="s">
        <v>404</v>
      </c>
      <c r="R21" s="20" t="s">
        <v>404</v>
      </c>
      <c r="S21" s="18" t="s">
        <v>404</v>
      </c>
      <c r="T21" s="20" t="s">
        <v>404</v>
      </c>
      <c r="U21" s="18" t="n">
        <v>495.19181159</v>
      </c>
      <c r="V21" s="20" t="n">
        <v>7.5956992</v>
      </c>
    </row>
    <row r="22" spans="1:22">
      <c r="A22" s="15" t="s">
        <v>419</v>
      </c>
      <c r="B22" s="17" t="n">
        <v>6598</v>
      </c>
      <c r="C22" s="18">
        <f>(0.0/B22*100)</f>
        <v/>
      </c>
      <c r="D22" s="19" t="n">
        <v>6598</v>
      </c>
      <c r="E22" s="18" t="n">
        <v>491.7713969</v>
      </c>
      <c r="F22" s="20" t="n">
        <v>10.77436074</v>
      </c>
      <c r="G22" s="18" t="n">
        <v>478.72156982</v>
      </c>
      <c r="H22" s="20" t="n">
        <v>8.518423990000001</v>
      </c>
      <c r="I22" s="18" t="n">
        <v>465.64959368</v>
      </c>
      <c r="J22" s="20" t="n">
        <v>8.741178619999999</v>
      </c>
      <c r="K22" s="18" t="n">
        <v>448.16831855</v>
      </c>
      <c r="L22" s="20" t="n">
        <v>13.73804783</v>
      </c>
      <c r="M22" s="18" t="s">
        <v>404</v>
      </c>
      <c r="N22" s="20" t="s">
        <v>404</v>
      </c>
      <c r="O22" s="18" t="s">
        <v>404</v>
      </c>
      <c r="P22" s="20" t="s">
        <v>404</v>
      </c>
      <c r="Q22" s="18" t="s">
        <v>404</v>
      </c>
      <c r="R22" s="20" t="s">
        <v>404</v>
      </c>
      <c r="S22" s="18" t="s">
        <v>404</v>
      </c>
      <c r="T22" s="20" t="s">
        <v>404</v>
      </c>
      <c r="U22" s="18" t="n">
        <v>475.75439389</v>
      </c>
      <c r="V22" s="20" t="n">
        <v>22.56862464</v>
      </c>
    </row>
    <row r="23" spans="1:22">
      <c r="A23" s="15" t="s">
        <v>420</v>
      </c>
      <c r="B23" s="17" t="n">
        <v>11583</v>
      </c>
      <c r="C23" s="18">
        <f>(3159.0/B23*100)</f>
        <v/>
      </c>
      <c r="D23" s="19" t="n">
        <v>8424</v>
      </c>
      <c r="E23" s="18" t="n">
        <v>497.77325479</v>
      </c>
      <c r="F23" s="20" t="n">
        <v>12.0169064</v>
      </c>
      <c r="G23" s="18" t="n">
        <v>496.9037857</v>
      </c>
      <c r="H23" s="20" t="n">
        <v>8.67718131</v>
      </c>
      <c r="I23" s="18" t="n">
        <v>488.51740619</v>
      </c>
      <c r="J23" s="20" t="n">
        <v>8.791691670000001</v>
      </c>
      <c r="K23" s="18" t="n">
        <v>490.30092308</v>
      </c>
      <c r="L23" s="20" t="n">
        <v>6.82108643</v>
      </c>
      <c r="M23" s="18" t="s">
        <v>404</v>
      </c>
      <c r="N23" s="20" t="s">
        <v>404</v>
      </c>
      <c r="O23" s="18" t="s">
        <v>404</v>
      </c>
      <c r="P23" s="20" t="s">
        <v>404</v>
      </c>
      <c r="Q23" s="18" t="s">
        <v>404</v>
      </c>
      <c r="R23" s="20" t="s">
        <v>404</v>
      </c>
      <c r="S23" s="18" t="s">
        <v>404</v>
      </c>
      <c r="T23" s="20" t="s">
        <v>404</v>
      </c>
      <c r="U23" s="18" t="n">
        <v>492.50932856</v>
      </c>
      <c r="V23" s="20" t="n">
        <v>24.15082284</v>
      </c>
    </row>
    <row r="24" spans="1:22">
      <c r="A24" s="15" t="s">
        <v>421</v>
      </c>
      <c r="B24" s="17" t="n">
        <v>6647</v>
      </c>
      <c r="C24" s="18">
        <f>(0.0/B24*100)</f>
        <v/>
      </c>
      <c r="D24" s="19" t="n">
        <v>6647</v>
      </c>
      <c r="E24" s="18" t="n">
        <v>549.69473248</v>
      </c>
      <c r="F24" s="20" t="n">
        <v>26.52857966</v>
      </c>
      <c r="G24" s="18" t="n">
        <v>546.1919284000001</v>
      </c>
      <c r="H24" s="20" t="n">
        <v>7.73909868</v>
      </c>
      <c r="I24" s="18" t="n">
        <v>527.5942022200001</v>
      </c>
      <c r="J24" s="20" t="n">
        <v>5.59844837</v>
      </c>
      <c r="K24" s="18" t="n">
        <v>521.10451288</v>
      </c>
      <c r="L24" s="20" t="n">
        <v>8.80980053</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533.73235531</v>
      </c>
      <c r="F25" s="20" t="n">
        <v>11.23205451</v>
      </c>
      <c r="G25" s="18" t="n">
        <v>525.95926818</v>
      </c>
      <c r="H25" s="20" t="n">
        <v>8.03787108</v>
      </c>
      <c r="I25" s="18" t="n">
        <v>517.1745697600001</v>
      </c>
      <c r="J25" s="20" t="n">
        <v>6.32748249</v>
      </c>
      <c r="K25" s="18" t="n">
        <v>529.72417581</v>
      </c>
      <c r="L25" s="20" t="n">
        <v>10.64975404</v>
      </c>
      <c r="M25" s="18" t="s">
        <v>404</v>
      </c>
      <c r="N25" s="20" t="s">
        <v>404</v>
      </c>
      <c r="O25" s="18" t="s">
        <v>404</v>
      </c>
      <c r="P25" s="20" t="s">
        <v>404</v>
      </c>
      <c r="Q25" s="18" t="s">
        <v>404</v>
      </c>
      <c r="R25" s="20" t="s">
        <v>404</v>
      </c>
      <c r="S25" s="18" t="s">
        <v>404</v>
      </c>
      <c r="T25" s="20" t="s">
        <v>404</v>
      </c>
      <c r="U25" s="18" t="n">
        <v>554.96001577</v>
      </c>
      <c r="V25" s="20" t="n">
        <v>20.8940479</v>
      </c>
    </row>
    <row r="26" spans="1:22">
      <c r="A26" s="15" t="s">
        <v>423</v>
      </c>
      <c r="B26" s="17" t="n">
        <v>4869</v>
      </c>
      <c r="C26" s="18">
        <f>(11.0/B26*100)</f>
        <v/>
      </c>
      <c r="D26" s="19" t="n">
        <v>4858</v>
      </c>
      <c r="E26" s="18" t="n">
        <v>477.91735143</v>
      </c>
      <c r="F26" s="20" t="n">
        <v>2.92076846</v>
      </c>
      <c r="G26" s="18" t="n">
        <v>478.48582618</v>
      </c>
      <c r="H26" s="20" t="n">
        <v>3.31660492</v>
      </c>
      <c r="I26" s="18" t="n">
        <v>496.73562475</v>
      </c>
      <c r="J26" s="20" t="n">
        <v>5.2385356</v>
      </c>
      <c r="K26" s="18" t="n">
        <v>502.33440902</v>
      </c>
      <c r="L26" s="20" t="n">
        <v>7.15798622</v>
      </c>
      <c r="M26" s="18" t="s">
        <v>404</v>
      </c>
      <c r="N26" s="20" t="s">
        <v>404</v>
      </c>
      <c r="O26" s="18" t="s">
        <v>404</v>
      </c>
      <c r="P26" s="20" t="s">
        <v>404</v>
      </c>
      <c r="Q26" s="18" t="s">
        <v>404</v>
      </c>
      <c r="R26" s="20" t="s">
        <v>404</v>
      </c>
      <c r="S26" s="18" t="s">
        <v>404</v>
      </c>
      <c r="T26" s="20" t="s">
        <v>404</v>
      </c>
      <c r="U26" s="18" t="n">
        <v>489.08316587</v>
      </c>
      <c r="V26" s="20" t="n">
        <v>15.06274346</v>
      </c>
    </row>
    <row r="27" spans="1:22">
      <c r="A27" s="15" t="s">
        <v>424</v>
      </c>
      <c r="B27" s="17" t="n">
        <v>5299</v>
      </c>
      <c r="C27" s="18">
        <f>(0.0/B27*100)</f>
        <v/>
      </c>
      <c r="D27" s="19" t="n">
        <v>5299</v>
      </c>
      <c r="E27" s="18" t="n">
        <v>486.15917383</v>
      </c>
      <c r="F27" s="20" t="n">
        <v>2.51596239</v>
      </c>
      <c r="G27" s="18" t="n">
        <v>495.44763667</v>
      </c>
      <c r="H27" s="20" t="n">
        <v>2.13368538</v>
      </c>
      <c r="I27" s="18" t="n">
        <v>486.10751268</v>
      </c>
      <c r="J27" s="20" t="n">
        <v>2.09850124</v>
      </c>
      <c r="K27" s="18" t="n">
        <v>458.22534522</v>
      </c>
      <c r="L27" s="20" t="n">
        <v>2.59934241</v>
      </c>
      <c r="M27" s="18" t="s">
        <v>404</v>
      </c>
      <c r="N27" s="20" t="s">
        <v>404</v>
      </c>
      <c r="O27" s="18" t="s">
        <v>404</v>
      </c>
      <c r="P27" s="20" t="s">
        <v>404</v>
      </c>
      <c r="Q27" s="18" t="s">
        <v>404</v>
      </c>
      <c r="R27" s="20" t="s">
        <v>404</v>
      </c>
      <c r="S27" s="18" t="s">
        <v>404</v>
      </c>
      <c r="T27" s="20" t="s">
        <v>404</v>
      </c>
      <c r="U27" s="18" t="n">
        <v>465.27073414</v>
      </c>
      <c r="V27" s="20" t="n">
        <v>25.34217899</v>
      </c>
    </row>
    <row r="28" spans="1:22">
      <c r="A28" s="15" t="s">
        <v>425</v>
      </c>
      <c r="B28" s="17" t="n">
        <v>7568</v>
      </c>
      <c r="C28" s="18">
        <f>(0.0/B28*100)</f>
        <v/>
      </c>
      <c r="D28" s="19" t="n">
        <v>7568</v>
      </c>
      <c r="E28" s="18" t="n">
        <v>434.5576246</v>
      </c>
      <c r="F28" s="20" t="n">
        <v>5.92250259</v>
      </c>
      <c r="G28" s="18" t="n">
        <v>412.18229481</v>
      </c>
      <c r="H28" s="20" t="n">
        <v>5.98278372</v>
      </c>
      <c r="I28" s="18" t="n">
        <v>402.04511094</v>
      </c>
      <c r="J28" s="20" t="n">
        <v>4.62306714</v>
      </c>
      <c r="K28" s="18" t="n">
        <v>390.94566269</v>
      </c>
      <c r="L28" s="20" t="n">
        <v>4.87005146</v>
      </c>
      <c r="M28" s="18" t="s">
        <v>404</v>
      </c>
      <c r="N28" s="20" t="s">
        <v>404</v>
      </c>
      <c r="O28" s="18" t="s">
        <v>404</v>
      </c>
      <c r="P28" s="20" t="s">
        <v>404</v>
      </c>
      <c r="Q28" s="18" t="s">
        <v>404</v>
      </c>
      <c r="R28" s="20" t="s">
        <v>404</v>
      </c>
      <c r="S28" s="18" t="s">
        <v>404</v>
      </c>
      <c r="T28" s="20" t="s">
        <v>404</v>
      </c>
      <c r="U28" s="18" t="n">
        <v>414.57452086</v>
      </c>
      <c r="V28" s="20" t="n">
        <v>12.6255943</v>
      </c>
    </row>
    <row r="29" spans="1:22">
      <c r="A29" s="15" t="s">
        <v>426</v>
      </c>
      <c r="B29" s="17" t="n">
        <v>5385</v>
      </c>
      <c r="C29" s="18">
        <f>(1123.0/B29*100)</f>
        <v/>
      </c>
      <c r="D29" s="19" t="n">
        <v>4262</v>
      </c>
      <c r="E29" s="18" t="n">
        <v>505.0762508</v>
      </c>
      <c r="F29" s="20" t="n">
        <v>8.082488789999999</v>
      </c>
      <c r="G29" s="18" t="n">
        <v>536.5825896699999</v>
      </c>
      <c r="H29" s="20" t="n">
        <v>8.897399399999999</v>
      </c>
      <c r="I29" s="18" t="n">
        <v>522.26696914</v>
      </c>
      <c r="J29" s="20" t="n">
        <v>13.75737376</v>
      </c>
      <c r="K29" s="18" t="n">
        <v>480.74023418</v>
      </c>
      <c r="L29" s="20" t="n">
        <v>23.10407482</v>
      </c>
      <c r="M29" s="18" t="s">
        <v>404</v>
      </c>
      <c r="N29" s="20" t="s">
        <v>404</v>
      </c>
      <c r="O29" s="18" t="s">
        <v>404</v>
      </c>
      <c r="P29" s="20" t="s">
        <v>404</v>
      </c>
      <c r="Q29" s="18" t="s">
        <v>404</v>
      </c>
      <c r="R29" s="20" t="s">
        <v>404</v>
      </c>
      <c r="S29" s="18" t="s">
        <v>404</v>
      </c>
      <c r="T29" s="20" t="s">
        <v>404</v>
      </c>
      <c r="U29" s="18" t="n">
        <v>496.69638841</v>
      </c>
      <c r="V29" s="20" t="n">
        <v>13.58786788</v>
      </c>
    </row>
    <row r="30" spans="1:22">
      <c r="A30" s="15" t="s">
        <v>427</v>
      </c>
      <c r="B30" s="17" t="n">
        <v>4520</v>
      </c>
      <c r="C30" s="18">
        <f>(958.0/B30*100)</f>
        <v/>
      </c>
      <c r="D30" s="19" t="n">
        <v>3562</v>
      </c>
      <c r="E30" s="18" t="n">
        <v>493.58476347</v>
      </c>
      <c r="F30" s="20" t="n">
        <v>5.92286816</v>
      </c>
      <c r="G30" s="18" t="n">
        <v>500.93203473</v>
      </c>
      <c r="H30" s="20" t="n">
        <v>5.10058377</v>
      </c>
      <c r="I30" s="18" t="n">
        <v>501.94693412</v>
      </c>
      <c r="J30" s="20" t="n">
        <v>6.0914695</v>
      </c>
      <c r="K30" s="18" t="n">
        <v>476.13202046</v>
      </c>
      <c r="L30" s="20" t="n">
        <v>18.09169754</v>
      </c>
      <c r="M30" s="18" t="s">
        <v>404</v>
      </c>
      <c r="N30" s="20" t="s">
        <v>404</v>
      </c>
      <c r="O30" s="18" t="s">
        <v>404</v>
      </c>
      <c r="P30" s="20" t="s">
        <v>404</v>
      </c>
      <c r="Q30" s="18" t="s">
        <v>404</v>
      </c>
      <c r="R30" s="20" t="s">
        <v>404</v>
      </c>
      <c r="S30" s="18" t="s">
        <v>404</v>
      </c>
      <c r="T30" s="20" t="s">
        <v>404</v>
      </c>
      <c r="U30" s="18" t="n">
        <v>480.95773263</v>
      </c>
      <c r="V30" s="20" t="n">
        <v>10.77961571</v>
      </c>
    </row>
    <row r="31" spans="1:22">
      <c r="A31" s="15" t="s">
        <v>428</v>
      </c>
      <c r="B31" s="17" t="n">
        <v>5456</v>
      </c>
      <c r="C31" s="18">
        <f>(502.0/B31*100)</f>
        <v/>
      </c>
      <c r="D31" s="19" t="n">
        <v>4954</v>
      </c>
      <c r="E31" s="18" t="n">
        <v>513.10644925</v>
      </c>
      <c r="F31" s="20" t="n">
        <v>3.69395514</v>
      </c>
      <c r="G31" s="18" t="n">
        <v>493.48677413</v>
      </c>
      <c r="H31" s="20" t="n">
        <v>4.14586834</v>
      </c>
      <c r="I31" s="18" t="n">
        <v>501.56653891</v>
      </c>
      <c r="J31" s="20" t="n">
        <v>3.87181268</v>
      </c>
      <c r="K31" s="18" t="n">
        <v>495.80025692</v>
      </c>
      <c r="L31" s="20" t="n">
        <v>6.61790467</v>
      </c>
      <c r="M31" s="18" t="s">
        <v>404</v>
      </c>
      <c r="N31" s="20" t="s">
        <v>404</v>
      </c>
      <c r="O31" s="18" t="s">
        <v>404</v>
      </c>
      <c r="P31" s="20" t="s">
        <v>404</v>
      </c>
      <c r="Q31" s="18" t="s">
        <v>404</v>
      </c>
      <c r="R31" s="20" t="s">
        <v>404</v>
      </c>
      <c r="S31" s="18" t="s">
        <v>404</v>
      </c>
      <c r="T31" s="20" t="s">
        <v>404</v>
      </c>
      <c r="U31" s="18" t="n">
        <v>503.25685998</v>
      </c>
      <c r="V31" s="20" t="n">
        <v>11.1624685</v>
      </c>
    </row>
    <row r="32" spans="1:22">
      <c r="A32" s="15" t="s">
        <v>429</v>
      </c>
      <c r="B32" s="17" t="n">
        <v>4478</v>
      </c>
      <c r="C32" s="18">
        <f>(0.0/B32*100)</f>
        <v/>
      </c>
      <c r="D32" s="19" t="n">
        <v>4478</v>
      </c>
      <c r="E32" s="18" t="n">
        <v>504.51305219</v>
      </c>
      <c r="F32" s="20" t="n">
        <v>3.29658662</v>
      </c>
      <c r="G32" s="18" t="n">
        <v>497.91126324</v>
      </c>
      <c r="H32" s="20" t="n">
        <v>6.25113622</v>
      </c>
      <c r="I32" s="18" t="n">
        <v>502.80246467</v>
      </c>
      <c r="J32" s="20" t="n">
        <v>6.78951289</v>
      </c>
      <c r="K32" s="18" t="n">
        <v>515.31560337</v>
      </c>
      <c r="L32" s="20" t="n">
        <v>14.93348492</v>
      </c>
      <c r="M32" s="18" t="s">
        <v>404</v>
      </c>
      <c r="N32" s="20" t="s">
        <v>404</v>
      </c>
      <c r="O32" s="18" t="s">
        <v>404</v>
      </c>
      <c r="P32" s="20" t="s">
        <v>404</v>
      </c>
      <c r="Q32" s="18" t="s">
        <v>404</v>
      </c>
      <c r="R32" s="20" t="s">
        <v>404</v>
      </c>
      <c r="S32" s="18" t="s">
        <v>404</v>
      </c>
      <c r="T32" s="20" t="s">
        <v>404</v>
      </c>
      <c r="U32" s="18" t="n">
        <v>550.02160308</v>
      </c>
      <c r="V32" s="20" t="n">
        <v>11.59887478</v>
      </c>
    </row>
    <row r="33" spans="1:22">
      <c r="A33" s="15" t="s">
        <v>430</v>
      </c>
      <c r="B33" s="17" t="n">
        <v>7325</v>
      </c>
      <c r="C33" s="18">
        <f>(29.0/B33*100)</f>
        <v/>
      </c>
      <c r="D33" s="19" t="n">
        <v>7296</v>
      </c>
      <c r="E33" s="18" t="n">
        <v>508.97224709</v>
      </c>
      <c r="F33" s="20" t="n">
        <v>4.68565105</v>
      </c>
      <c r="G33" s="18" t="n">
        <v>492.79549502</v>
      </c>
      <c r="H33" s="20" t="n">
        <v>5.94158074</v>
      </c>
      <c r="I33" s="18" t="n">
        <v>471.04985868</v>
      </c>
      <c r="J33" s="20" t="n">
        <v>6.97138694</v>
      </c>
      <c r="K33" s="18" t="n">
        <v>481.42259692</v>
      </c>
      <c r="L33" s="20" t="n">
        <v>10.78014085</v>
      </c>
      <c r="M33" s="18" t="s">
        <v>404</v>
      </c>
      <c r="N33" s="20" t="s">
        <v>404</v>
      </c>
      <c r="O33" s="18" t="s">
        <v>404</v>
      </c>
      <c r="P33" s="20" t="s">
        <v>404</v>
      </c>
      <c r="Q33" s="18" t="s">
        <v>404</v>
      </c>
      <c r="R33" s="20" t="s">
        <v>404</v>
      </c>
      <c r="S33" s="18" t="s">
        <v>404</v>
      </c>
      <c r="T33" s="20" t="s">
        <v>404</v>
      </c>
      <c r="U33" s="18" t="n">
        <v>457.73639072</v>
      </c>
      <c r="V33" s="20" t="n">
        <v>14.63954755</v>
      </c>
    </row>
    <row r="34" spans="1:22">
      <c r="A34" s="15" t="s">
        <v>431</v>
      </c>
      <c r="B34" s="17" t="n">
        <v>6350</v>
      </c>
      <c r="C34" s="18">
        <f>(0.0/B34*100)</f>
        <v/>
      </c>
      <c r="D34" s="19" t="n">
        <v>6350</v>
      </c>
      <c r="E34" s="18" t="n">
        <v>471.74820382</v>
      </c>
      <c r="F34" s="20" t="n">
        <v>6.17707287</v>
      </c>
      <c r="G34" s="18" t="n">
        <v>482.13966821</v>
      </c>
      <c r="H34" s="20" t="n">
        <v>6.24812318</v>
      </c>
      <c r="I34" s="18" t="n">
        <v>479.21566259</v>
      </c>
      <c r="J34" s="20" t="n">
        <v>8.79251745</v>
      </c>
      <c r="K34" s="18" t="n">
        <v>452.18710303</v>
      </c>
      <c r="L34" s="20" t="n">
        <v>14.54086918</v>
      </c>
      <c r="M34" s="18" t="s">
        <v>404</v>
      </c>
      <c r="N34" s="20" t="s">
        <v>404</v>
      </c>
      <c r="O34" s="18" t="s">
        <v>404</v>
      </c>
      <c r="P34" s="20" t="s">
        <v>404</v>
      </c>
      <c r="Q34" s="18" t="s">
        <v>404</v>
      </c>
      <c r="R34" s="20" t="s">
        <v>404</v>
      </c>
      <c r="S34" s="18" t="s">
        <v>404</v>
      </c>
      <c r="T34" s="20" t="s">
        <v>404</v>
      </c>
      <c r="U34" s="18" t="n">
        <v>514.00683978</v>
      </c>
      <c r="V34" s="20" t="n">
        <v>11.77534097</v>
      </c>
    </row>
    <row r="35" spans="1:22">
      <c r="A35" s="15" t="s">
        <v>432</v>
      </c>
      <c r="B35" s="17" t="n">
        <v>6406</v>
      </c>
      <c r="C35" s="18">
        <f>(443.0/B35*100)</f>
        <v/>
      </c>
      <c r="D35" s="19" t="n">
        <v>5963</v>
      </c>
      <c r="E35" s="18" t="n">
        <v>511.774276</v>
      </c>
      <c r="F35" s="20" t="n">
        <v>2.11276019</v>
      </c>
      <c r="G35" s="18" t="n">
        <v>523.8791226</v>
      </c>
      <c r="H35" s="20" t="n">
        <v>2.63130533</v>
      </c>
      <c r="I35" s="18" t="n">
        <v>496.70195585</v>
      </c>
      <c r="J35" s="20" t="n">
        <v>3.01870988</v>
      </c>
      <c r="K35" s="18" t="n">
        <v>506.51460355</v>
      </c>
      <c r="L35" s="20" t="n">
        <v>5.189875</v>
      </c>
      <c r="M35" s="18" t="s">
        <v>404</v>
      </c>
      <c r="N35" s="20" t="s">
        <v>404</v>
      </c>
      <c r="O35" s="18" t="s">
        <v>404</v>
      </c>
      <c r="P35" s="20" t="s">
        <v>404</v>
      </c>
      <c r="Q35" s="18" t="s">
        <v>404</v>
      </c>
      <c r="R35" s="20" t="s">
        <v>404</v>
      </c>
      <c r="S35" s="18" t="s">
        <v>404</v>
      </c>
      <c r="T35" s="20" t="s">
        <v>404</v>
      </c>
      <c r="U35" s="18" t="n">
        <v>493.54596606</v>
      </c>
      <c r="V35" s="20" t="n">
        <v>11.88360012</v>
      </c>
    </row>
    <row r="36" spans="1:22">
      <c r="A36" s="15" t="s">
        <v>433</v>
      </c>
      <c r="B36" s="17" t="n">
        <v>6736</v>
      </c>
      <c r="C36" s="18">
        <f>(10.0/B36*100)</f>
        <v/>
      </c>
      <c r="D36" s="19" t="n">
        <v>6726</v>
      </c>
      <c r="E36" s="18" t="n">
        <v>498.74133016</v>
      </c>
      <c r="F36" s="20" t="n">
        <v>3.78884267</v>
      </c>
      <c r="G36" s="18" t="n">
        <v>482.16708286</v>
      </c>
      <c r="H36" s="20" t="n">
        <v>5.23186412</v>
      </c>
      <c r="I36" s="18" t="n">
        <v>479.28326721</v>
      </c>
      <c r="J36" s="20" t="n">
        <v>5.04967527</v>
      </c>
      <c r="K36" s="18" t="n">
        <v>477.23137905</v>
      </c>
      <c r="L36" s="20" t="n">
        <v>4.83167384</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491.69476</v>
      </c>
      <c r="F37" s="20" t="n">
        <v>5.67376544</v>
      </c>
      <c r="G37" s="18" t="n">
        <v>494.97650256</v>
      </c>
      <c r="H37" s="20" t="n">
        <v>4.43378093</v>
      </c>
      <c r="I37" s="18" t="n">
        <v>500.38837367</v>
      </c>
      <c r="J37" s="20" t="n">
        <v>5.23459756</v>
      </c>
      <c r="K37" s="18" t="n">
        <v>479.04383533</v>
      </c>
      <c r="L37" s="20" t="n">
        <v>15.42063045</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518.8593547299999</v>
      </c>
      <c r="F38" s="20" t="n">
        <v>5.35308018</v>
      </c>
      <c r="G38" s="18" t="n">
        <v>515.49409474</v>
      </c>
      <c r="H38" s="20" t="n">
        <v>6.86445974</v>
      </c>
      <c r="I38" s="18" t="n">
        <v>533.4455134999999</v>
      </c>
      <c r="J38" s="20" t="n">
        <v>8.279924019999999</v>
      </c>
      <c r="K38" s="18" t="n">
        <v>504.93391413</v>
      </c>
      <c r="L38" s="20" t="n">
        <v>26.78604283</v>
      </c>
      <c r="M38" s="18" t="s">
        <v>404</v>
      </c>
      <c r="N38" s="20" t="s">
        <v>404</v>
      </c>
      <c r="O38" s="18" t="s">
        <v>404</v>
      </c>
      <c r="P38" s="20" t="s">
        <v>404</v>
      </c>
      <c r="Q38" s="18" t="s">
        <v>404</v>
      </c>
      <c r="R38" s="20" t="s">
        <v>404</v>
      </c>
      <c r="S38" s="18" t="s">
        <v>404</v>
      </c>
      <c r="T38" s="20" t="s">
        <v>404</v>
      </c>
      <c r="U38" s="18" t="n">
        <v>563.20065414</v>
      </c>
      <c r="V38" s="20" t="n">
        <v>17.79485728</v>
      </c>
    </row>
    <row r="39" spans="1:22">
      <c r="A39" s="15" t="s">
        <v>436</v>
      </c>
      <c r="B39" s="17" t="n">
        <v>5895</v>
      </c>
      <c r="C39" s="18">
        <f>(0.0/B39*100)</f>
        <v/>
      </c>
      <c r="D39" s="19" t="n">
        <v>5895</v>
      </c>
      <c r="E39" s="18" t="n">
        <v>442.42560994</v>
      </c>
      <c r="F39" s="20" t="n">
        <v>7.86164738</v>
      </c>
      <c r="G39" s="18" t="n">
        <v>417.81028494</v>
      </c>
      <c r="H39" s="20" t="n">
        <v>9.240942260000001</v>
      </c>
      <c r="I39" s="18" t="n">
        <v>402.42369432</v>
      </c>
      <c r="J39" s="20" t="n">
        <v>9.76834581</v>
      </c>
      <c r="K39" s="18" t="n">
        <v>394.25969354</v>
      </c>
      <c r="L39" s="20" t="n">
        <v>9.81712375</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485.36252263</v>
      </c>
      <c r="F40" s="20" t="n">
        <v>5.25074754</v>
      </c>
      <c r="G40" s="18" t="n">
        <v>496.97347102</v>
      </c>
      <c r="H40" s="20" t="n">
        <v>9.63067612</v>
      </c>
      <c r="I40" s="18" t="n">
        <v>500.92402615</v>
      </c>
      <c r="J40" s="20" t="n">
        <v>5.90410902</v>
      </c>
      <c r="K40" s="18" t="n">
        <v>492.49760946</v>
      </c>
      <c r="L40" s="20" t="n">
        <v>9.69949519</v>
      </c>
      <c r="M40" s="18" t="s">
        <v>404</v>
      </c>
      <c r="N40" s="20" t="s">
        <v>404</v>
      </c>
      <c r="O40" s="18" t="s">
        <v>404</v>
      </c>
      <c r="P40" s="20" t="s">
        <v>404</v>
      </c>
      <c r="Q40" s="18" t="s">
        <v>404</v>
      </c>
      <c r="R40" s="20" t="s">
        <v>404</v>
      </c>
      <c r="S40" s="18" t="s">
        <v>404</v>
      </c>
      <c r="T40" s="20" t="s">
        <v>404</v>
      </c>
      <c r="U40" s="18" t="n">
        <v>498.40688426</v>
      </c>
      <c r="V40" s="20" t="n">
        <v>8.305226960000001</v>
      </c>
    </row>
    <row r="41" spans="1:22">
      <c r="A41" s="15" t="s">
        <v>438</v>
      </c>
      <c r="B41" s="17" t="n">
        <v>5712</v>
      </c>
      <c r="C41" s="18">
        <f>(99.0/B41*100)</f>
        <v/>
      </c>
      <c r="D41" s="19" t="n">
        <v>5613</v>
      </c>
      <c r="E41" s="18" t="n">
        <v>472.85335901</v>
      </c>
      <c r="F41" s="20" t="n">
        <v>5.17754606</v>
      </c>
      <c r="G41" s="18" t="n">
        <v>465.75822715</v>
      </c>
      <c r="H41" s="20" t="n">
        <v>6.30999854</v>
      </c>
      <c r="I41" s="18" t="n">
        <v>471.63171034</v>
      </c>
      <c r="J41" s="20" t="n">
        <v>8.07163834</v>
      </c>
      <c r="K41" s="18" t="n">
        <v>435.40865316</v>
      </c>
      <c r="L41" s="20" t="n">
        <v>12.50100704</v>
      </c>
      <c r="M41" s="18" t="s">
        <v>404</v>
      </c>
      <c r="N41" s="20" t="s">
        <v>404</v>
      </c>
      <c r="O41" s="18" t="s">
        <v>404</v>
      </c>
      <c r="P41" s="20" t="s">
        <v>404</v>
      </c>
      <c r="Q41" s="18" t="s">
        <v>404</v>
      </c>
      <c r="R41" s="20" t="s">
        <v>404</v>
      </c>
      <c r="S41" s="18" t="s">
        <v>404</v>
      </c>
      <c r="T41" s="20" t="s">
        <v>404</v>
      </c>
      <c r="U41" s="18" t="n">
        <v>532.04052729</v>
      </c>
      <c r="V41" s="20" t="n">
        <v>20.01956156</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429.88496543</v>
      </c>
      <c r="F44" s="20" t="n">
        <v>10.15368759</v>
      </c>
      <c r="G44" s="18" t="n">
        <v>402.83112064</v>
      </c>
      <c r="H44" s="20" t="n">
        <v>7.85091389</v>
      </c>
      <c r="I44" s="18" t="n">
        <v>411.67235186</v>
      </c>
      <c r="J44" s="20" t="n">
        <v>4.8040588</v>
      </c>
      <c r="K44" s="18" t="n">
        <v>406.66592495</v>
      </c>
      <c r="L44" s="20" t="n">
        <v>5.5524657</v>
      </c>
      <c r="M44" s="18" t="s">
        <v>404</v>
      </c>
      <c r="N44" s="20" t="s">
        <v>404</v>
      </c>
      <c r="O44" s="18" t="s">
        <v>404</v>
      </c>
      <c r="P44" s="20" t="s">
        <v>404</v>
      </c>
      <c r="Q44" s="18" t="s">
        <v>404</v>
      </c>
      <c r="R44" s="20" t="s">
        <v>404</v>
      </c>
      <c r="S44" s="18" t="s">
        <v>404</v>
      </c>
      <c r="T44" s="20" t="s">
        <v>404</v>
      </c>
      <c r="U44" s="18" t="n">
        <v>473.90969894</v>
      </c>
      <c r="V44" s="20" t="n">
        <v>39.39598307</v>
      </c>
    </row>
    <row r="45" spans="1:22">
      <c r="A45" s="15" t="s">
        <v>442</v>
      </c>
      <c r="B45" s="17" t="n">
        <v>5519</v>
      </c>
      <c r="C45" s="18">
        <f>(0.0/B45*100)</f>
        <v/>
      </c>
      <c r="D45" s="19" t="n">
        <v>5519</v>
      </c>
      <c r="E45" s="18" t="n">
        <v>365.12202699</v>
      </c>
      <c r="F45" s="20" t="n">
        <v>7.23372271</v>
      </c>
      <c r="G45" s="18" t="n">
        <v>352.76625591</v>
      </c>
      <c r="H45" s="20" t="n">
        <v>6.46610838</v>
      </c>
      <c r="I45" s="18" t="n">
        <v>369.64875299</v>
      </c>
      <c r="J45" s="20" t="n">
        <v>6.63507405</v>
      </c>
      <c r="K45" s="18" t="n">
        <v>340.78038661</v>
      </c>
      <c r="L45" s="20" t="n">
        <v>6.14219859</v>
      </c>
      <c r="M45" s="18" t="s">
        <v>404</v>
      </c>
      <c r="N45" s="20" t="s">
        <v>404</v>
      </c>
      <c r="O45" s="18" t="s">
        <v>404</v>
      </c>
      <c r="P45" s="20" t="s">
        <v>404</v>
      </c>
      <c r="Q45" s="18" t="s">
        <v>404</v>
      </c>
      <c r="R45" s="20" t="s">
        <v>404</v>
      </c>
      <c r="S45" s="18" t="s">
        <v>404</v>
      </c>
      <c r="T45" s="20" t="s">
        <v>404</v>
      </c>
      <c r="U45" s="18" t="n">
        <v>367.05095662</v>
      </c>
      <c r="V45" s="20" t="n">
        <v>16.79580356</v>
      </c>
    </row>
    <row r="46" spans="1:22">
      <c r="A46" s="15" t="s">
        <v>443</v>
      </c>
      <c r="B46" s="17" t="n">
        <v>23141</v>
      </c>
      <c r="C46" s="18">
        <f>(4196.0/B46*100)</f>
        <v/>
      </c>
      <c r="D46" s="19" t="n">
        <v>18945</v>
      </c>
      <c r="E46" s="18" t="n">
        <v>405.41439794</v>
      </c>
      <c r="F46" s="20" t="n">
        <v>6.11460102</v>
      </c>
      <c r="G46" s="18" t="n">
        <v>373.8612215</v>
      </c>
      <c r="H46" s="20" t="n">
        <v>5.81583984</v>
      </c>
      <c r="I46" s="18" t="n">
        <v>357.44656255</v>
      </c>
      <c r="J46" s="20" t="n">
        <v>5.17789363</v>
      </c>
      <c r="K46" s="18" t="n">
        <v>359.98539759</v>
      </c>
      <c r="L46" s="20" t="n">
        <v>5.91897386</v>
      </c>
      <c r="M46" s="18" t="s">
        <v>404</v>
      </c>
      <c r="N46" s="20" t="s">
        <v>404</v>
      </c>
      <c r="O46" s="18" t="s">
        <v>404</v>
      </c>
      <c r="P46" s="20" t="s">
        <v>404</v>
      </c>
      <c r="Q46" s="18" t="s">
        <v>404</v>
      </c>
      <c r="R46" s="20" t="s">
        <v>404</v>
      </c>
      <c r="S46" s="18" t="s">
        <v>404</v>
      </c>
      <c r="T46" s="20" t="s">
        <v>404</v>
      </c>
      <c r="U46" s="18" t="n">
        <v>343.59484871</v>
      </c>
      <c r="V46" s="20" t="n">
        <v>9.826128280000001</v>
      </c>
    </row>
    <row r="47" spans="1:22">
      <c r="A47" s="15" t="s">
        <v>444</v>
      </c>
      <c r="B47" s="17" t="n">
        <v>5928</v>
      </c>
      <c r="C47" s="18">
        <f>(0.0/B47*100)</f>
        <v/>
      </c>
      <c r="D47" s="19" t="n">
        <v>5928</v>
      </c>
      <c r="E47" s="18" t="n">
        <v>426.69766008</v>
      </c>
      <c r="F47" s="20" t="n">
        <v>6.59345929</v>
      </c>
      <c r="G47" s="18" t="n">
        <v>434.17835514</v>
      </c>
      <c r="H47" s="20" t="n">
        <v>8.80759226</v>
      </c>
      <c r="I47" s="18" t="n">
        <v>461.1857348</v>
      </c>
      <c r="J47" s="20" t="n">
        <v>9.88868504</v>
      </c>
      <c r="K47" s="18" t="n">
        <v>487.91303894</v>
      </c>
      <c r="L47" s="20" t="n">
        <v>19.09173199</v>
      </c>
      <c r="M47" s="18" t="s">
        <v>404</v>
      </c>
      <c r="N47" s="20" t="s">
        <v>404</v>
      </c>
      <c r="O47" s="18" t="s">
        <v>404</v>
      </c>
      <c r="P47" s="20" t="s">
        <v>404</v>
      </c>
      <c r="Q47" s="18" t="s">
        <v>404</v>
      </c>
      <c r="R47" s="20" t="s">
        <v>404</v>
      </c>
      <c r="S47" s="18" t="s">
        <v>404</v>
      </c>
      <c r="T47" s="20" t="s">
        <v>404</v>
      </c>
      <c r="U47" s="18" t="n">
        <v>495.21215567</v>
      </c>
      <c r="V47" s="20" t="n">
        <v>12.79141024</v>
      </c>
    </row>
    <row r="48" spans="1:22">
      <c r="A48" s="15" t="s">
        <v>445</v>
      </c>
      <c r="B48" s="17" t="n">
        <v>9841</v>
      </c>
      <c r="C48" s="18">
        <f>(40.0/B48*100)</f>
        <v/>
      </c>
      <c r="D48" s="19" t="n">
        <v>9801</v>
      </c>
      <c r="E48" s="18" t="n">
        <v>560.33820472</v>
      </c>
      <c r="F48" s="20" t="n">
        <v>8.61699271</v>
      </c>
      <c r="G48" s="18" t="n">
        <v>541.10377882</v>
      </c>
      <c r="H48" s="20" t="n">
        <v>11.20749219</v>
      </c>
      <c r="I48" s="18" t="n">
        <v>501.76263793</v>
      </c>
      <c r="J48" s="20" t="n">
        <v>8.94367385</v>
      </c>
      <c r="K48" s="18" t="n">
        <v>523.10401902</v>
      </c>
      <c r="L48" s="20" t="n">
        <v>26.56959935</v>
      </c>
      <c r="M48" s="18" t="s">
        <v>404</v>
      </c>
      <c r="N48" s="20" t="s">
        <v>404</v>
      </c>
      <c r="O48" s="18" t="s">
        <v>404</v>
      </c>
      <c r="P48" s="20" t="s">
        <v>404</v>
      </c>
      <c r="Q48" s="18" t="s">
        <v>404</v>
      </c>
      <c r="R48" s="20" t="s">
        <v>404</v>
      </c>
      <c r="S48" s="18" t="s">
        <v>404</v>
      </c>
      <c r="T48" s="20" t="s">
        <v>404</v>
      </c>
      <c r="U48" s="18" t="n">
        <v>397.95104778</v>
      </c>
      <c r="V48" s="20" t="n">
        <v>11.78810797</v>
      </c>
    </row>
    <row r="49" spans="1:22">
      <c r="A49" s="15" t="s">
        <v>446</v>
      </c>
      <c r="B49" s="17" t="n">
        <v>6349</v>
      </c>
      <c r="C49" s="18">
        <f>(52.0/B49*100)</f>
        <v/>
      </c>
      <c r="D49" s="19" t="n">
        <v>6297</v>
      </c>
      <c r="E49" s="18" t="n">
        <v>439.46774388</v>
      </c>
      <c r="F49" s="20" t="n">
        <v>6.223995</v>
      </c>
      <c r="G49" s="18" t="n">
        <v>414.31434922</v>
      </c>
      <c r="H49" s="20" t="n">
        <v>8.2751678</v>
      </c>
      <c r="I49" s="18" t="n">
        <v>399.84721506</v>
      </c>
      <c r="J49" s="20" t="n">
        <v>6.44186376</v>
      </c>
      <c r="K49" s="18" t="n">
        <v>387.31796466</v>
      </c>
      <c r="L49" s="20" t="n">
        <v>5.5182699</v>
      </c>
      <c r="M49" s="18" t="s">
        <v>404</v>
      </c>
      <c r="N49" s="20" t="s">
        <v>404</v>
      </c>
      <c r="O49" s="18" t="s">
        <v>404</v>
      </c>
      <c r="P49" s="20" t="s">
        <v>404</v>
      </c>
      <c r="Q49" s="18" t="s">
        <v>404</v>
      </c>
      <c r="R49" s="20" t="s">
        <v>404</v>
      </c>
      <c r="S49" s="18" t="s">
        <v>404</v>
      </c>
      <c r="T49" s="20" t="s">
        <v>404</v>
      </c>
      <c r="U49" s="18" t="s">
        <v>404</v>
      </c>
      <c r="V49" s="20" t="s">
        <v>404</v>
      </c>
    </row>
    <row r="50" spans="1:22">
      <c r="A50" s="15" t="s">
        <v>447</v>
      </c>
      <c r="B50" s="17" t="n">
        <v>11795</v>
      </c>
      <c r="C50" s="18">
        <f>(1031.0/B50*100)</f>
        <v/>
      </c>
      <c r="D50" s="19" t="n">
        <v>10764</v>
      </c>
      <c r="E50" s="18" t="n">
        <v>416.1846304</v>
      </c>
      <c r="F50" s="20" t="n">
        <v>7.4166995</v>
      </c>
      <c r="G50" s="18" t="n">
        <v>397.74011154</v>
      </c>
      <c r="H50" s="20" t="n">
        <v>6.88688577</v>
      </c>
      <c r="I50" s="18" t="n">
        <v>387.17313621</v>
      </c>
      <c r="J50" s="20" t="n">
        <v>6.60263353</v>
      </c>
      <c r="K50" s="18" t="n">
        <v>378.14971973</v>
      </c>
      <c r="L50" s="20" t="n">
        <v>4.25376173</v>
      </c>
      <c r="M50" s="18" t="s">
        <v>404</v>
      </c>
      <c r="N50" s="20" t="s">
        <v>404</v>
      </c>
      <c r="O50" s="18" t="s">
        <v>404</v>
      </c>
      <c r="P50" s="20" t="s">
        <v>404</v>
      </c>
      <c r="Q50" s="18" t="s">
        <v>404</v>
      </c>
      <c r="R50" s="20" t="s">
        <v>404</v>
      </c>
      <c r="S50" s="18" t="s">
        <v>404</v>
      </c>
      <c r="T50" s="20" t="s">
        <v>404</v>
      </c>
      <c r="U50" s="18" t="n">
        <v>384.85366469</v>
      </c>
      <c r="V50" s="20" t="n">
        <v>11.748815</v>
      </c>
    </row>
    <row r="51" spans="1:22">
      <c r="A51" s="15" t="s">
        <v>448</v>
      </c>
      <c r="B51" s="17" t="n">
        <v>6866</v>
      </c>
      <c r="C51" s="18">
        <f>(0.0/B51*100)</f>
        <v/>
      </c>
      <c r="D51" s="19" t="n">
        <v>6866</v>
      </c>
      <c r="E51" s="18" t="n">
        <v>398.17347929</v>
      </c>
      <c r="F51" s="20" t="n">
        <v>8.3328589</v>
      </c>
      <c r="G51" s="18" t="n">
        <v>394.94900212</v>
      </c>
      <c r="H51" s="20" t="n">
        <v>6.32443869</v>
      </c>
      <c r="I51" s="18" t="n">
        <v>398.39230099</v>
      </c>
      <c r="J51" s="20" t="n">
        <v>6.22567492</v>
      </c>
      <c r="K51" s="18" t="n">
        <v>405.25999969</v>
      </c>
      <c r="L51" s="20" t="n">
        <v>3.70861078</v>
      </c>
      <c r="M51" s="18" t="s">
        <v>404</v>
      </c>
      <c r="N51" s="20" t="s">
        <v>404</v>
      </c>
      <c r="O51" s="18" t="s">
        <v>404</v>
      </c>
      <c r="P51" s="20" t="s">
        <v>404</v>
      </c>
      <c r="Q51" s="18" t="s">
        <v>404</v>
      </c>
      <c r="R51" s="20" t="s">
        <v>404</v>
      </c>
      <c r="S51" s="18" t="s">
        <v>404</v>
      </c>
      <c r="T51" s="20" t="s">
        <v>404</v>
      </c>
      <c r="U51" s="18" t="n">
        <v>395.03734327</v>
      </c>
      <c r="V51" s="20" t="n">
        <v>11.02744454</v>
      </c>
    </row>
    <row r="52" spans="1:22">
      <c r="A52" s="15" t="s">
        <v>449</v>
      </c>
      <c r="B52" s="17" t="n">
        <v>5809</v>
      </c>
      <c r="C52" s="18">
        <f>(0.0/B52*100)</f>
        <v/>
      </c>
      <c r="D52" s="19" t="n">
        <v>5809</v>
      </c>
      <c r="E52" s="18" t="n">
        <v>471.46397332</v>
      </c>
      <c r="F52" s="20" t="n">
        <v>11.3826789</v>
      </c>
      <c r="G52" s="18" t="n">
        <v>465.90947378</v>
      </c>
      <c r="H52" s="20" t="n">
        <v>13.54596715</v>
      </c>
      <c r="I52" s="18" t="n">
        <v>461.40787008</v>
      </c>
      <c r="J52" s="20" t="n">
        <v>6.25379558</v>
      </c>
      <c r="K52" s="18" t="n">
        <v>463.51058484</v>
      </c>
      <c r="L52" s="20" t="n">
        <v>6.05957997</v>
      </c>
      <c r="M52" s="18" t="s">
        <v>404</v>
      </c>
      <c r="N52" s="20" t="s">
        <v>404</v>
      </c>
      <c r="O52" s="18" t="s">
        <v>404</v>
      </c>
      <c r="P52" s="20" t="s">
        <v>404</v>
      </c>
      <c r="Q52" s="18" t="s">
        <v>404</v>
      </c>
      <c r="R52" s="20" t="s">
        <v>404</v>
      </c>
      <c r="S52" s="18" t="s">
        <v>404</v>
      </c>
      <c r="T52" s="20" t="s">
        <v>404</v>
      </c>
      <c r="U52" s="18" t="n">
        <v>420.16253333</v>
      </c>
      <c r="V52" s="20" t="n">
        <v>17.96035804</v>
      </c>
    </row>
    <row r="53" spans="1:22">
      <c r="A53" s="15" t="s">
        <v>450</v>
      </c>
      <c r="B53" s="17" t="n">
        <v>5571</v>
      </c>
      <c r="C53" s="18">
        <f>(0.0/B53*100)</f>
        <v/>
      </c>
      <c r="D53" s="19" t="n">
        <v>5571</v>
      </c>
      <c r="E53" s="18" t="n">
        <v>445.68004111</v>
      </c>
      <c r="F53" s="20" t="n">
        <v>2.77978437</v>
      </c>
      <c r="G53" s="18" t="n">
        <v>427.3983736</v>
      </c>
      <c r="H53" s="20" t="n">
        <v>3.04618559</v>
      </c>
      <c r="I53" s="18" t="n">
        <v>440.2801683</v>
      </c>
      <c r="J53" s="20" t="n">
        <v>2.73714862</v>
      </c>
      <c r="K53" s="18" t="n">
        <v>432.93692973</v>
      </c>
      <c r="L53" s="20" t="n">
        <v>5.53922101</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333.33485522</v>
      </c>
      <c r="F54" s="20" t="n">
        <v>5.0214488</v>
      </c>
      <c r="G54" s="18" t="n">
        <v>334.72811306</v>
      </c>
      <c r="H54" s="20" t="n">
        <v>8.80878746</v>
      </c>
      <c r="I54" s="18" t="n">
        <v>326.27041382</v>
      </c>
      <c r="J54" s="20" t="n">
        <v>6.28119851</v>
      </c>
      <c r="K54" s="18" t="n">
        <v>303.4910861</v>
      </c>
      <c r="L54" s="20" t="n">
        <v>6.19870054</v>
      </c>
      <c r="M54" s="18" t="s">
        <v>404</v>
      </c>
      <c r="N54" s="20" t="s">
        <v>404</v>
      </c>
      <c r="O54" s="18" t="s">
        <v>404</v>
      </c>
      <c r="P54" s="20" t="s">
        <v>404</v>
      </c>
      <c r="Q54" s="18" t="s">
        <v>404</v>
      </c>
      <c r="R54" s="20" t="s">
        <v>404</v>
      </c>
      <c r="S54" s="18" t="s">
        <v>404</v>
      </c>
      <c r="T54" s="20" t="s">
        <v>404</v>
      </c>
      <c r="U54" s="18" t="n">
        <v>324.3595998</v>
      </c>
      <c r="V54" s="20" t="n">
        <v>9.581536359999999</v>
      </c>
    </row>
    <row r="55" spans="1:22">
      <c r="A55" s="15" t="s">
        <v>452</v>
      </c>
      <c r="B55" s="17" t="n">
        <v>5316</v>
      </c>
      <c r="C55" s="18">
        <f>(43.0/B55*100)</f>
        <v/>
      </c>
      <c r="D55" s="19" t="n">
        <v>5273</v>
      </c>
      <c r="E55" s="18" t="n">
        <v>417.51828353</v>
      </c>
      <c r="F55" s="20" t="n">
        <v>7.05079725</v>
      </c>
      <c r="G55" s="18" t="n">
        <v>421.10137593</v>
      </c>
      <c r="H55" s="20" t="n">
        <v>9.10934054</v>
      </c>
      <c r="I55" s="18" t="n">
        <v>399.80110579</v>
      </c>
      <c r="J55" s="20" t="n">
        <v>5.24519902</v>
      </c>
      <c r="K55" s="18" t="n">
        <v>382.80175564</v>
      </c>
      <c r="L55" s="20" t="n">
        <v>6.71196903</v>
      </c>
      <c r="M55" s="18" t="s">
        <v>404</v>
      </c>
      <c r="N55" s="20" t="s">
        <v>404</v>
      </c>
      <c r="O55" s="18" t="s">
        <v>404</v>
      </c>
      <c r="P55" s="20" t="s">
        <v>404</v>
      </c>
      <c r="Q55" s="18" t="s">
        <v>404</v>
      </c>
      <c r="R55" s="20" t="s">
        <v>404</v>
      </c>
      <c r="S55" s="18" t="s">
        <v>404</v>
      </c>
      <c r="T55" s="20" t="s">
        <v>404</v>
      </c>
      <c r="U55" s="18" t="n">
        <v>376.85339129</v>
      </c>
      <c r="V55" s="20" t="n">
        <v>18.80590009</v>
      </c>
    </row>
    <row r="56" spans="1:22">
      <c r="A56" s="15" t="s">
        <v>453</v>
      </c>
      <c r="B56" s="17" t="n">
        <v>5359</v>
      </c>
      <c r="C56" s="18">
        <f>(0.0/B56*100)</f>
        <v/>
      </c>
      <c r="D56" s="19" t="n">
        <v>5359</v>
      </c>
      <c r="E56" s="18" t="n">
        <v>536.62614649</v>
      </c>
      <c r="F56" s="20" t="n">
        <v>8.0000958</v>
      </c>
      <c r="G56" s="18" t="n">
        <v>550.66527003</v>
      </c>
      <c r="H56" s="20" t="n">
        <v>6.26224595</v>
      </c>
      <c r="I56" s="18" t="n">
        <v>564.77407582</v>
      </c>
      <c r="J56" s="20" t="n">
        <v>8.99273389</v>
      </c>
      <c r="K56" s="18" t="n">
        <v>559.4294061099999</v>
      </c>
      <c r="L56" s="20" t="n">
        <v>26.23861011</v>
      </c>
      <c r="M56" s="18" t="s">
        <v>404</v>
      </c>
      <c r="N56" s="20" t="s">
        <v>404</v>
      </c>
      <c r="O56" s="18" t="s">
        <v>404</v>
      </c>
      <c r="P56" s="20" t="s">
        <v>404</v>
      </c>
      <c r="Q56" s="18" t="s">
        <v>404</v>
      </c>
      <c r="R56" s="20" t="s">
        <v>404</v>
      </c>
      <c r="S56" s="18" t="s">
        <v>404</v>
      </c>
      <c r="T56" s="20" t="s">
        <v>404</v>
      </c>
      <c r="U56" s="18" t="n">
        <v>542.87942017</v>
      </c>
      <c r="V56" s="20" t="n">
        <v>14.78287652</v>
      </c>
    </row>
    <row r="57" spans="1:22">
      <c r="A57" s="15" t="s">
        <v>454</v>
      </c>
      <c r="B57" s="17" t="n">
        <v>6513</v>
      </c>
      <c r="C57" s="18">
        <f>(0.0/B57*100)</f>
        <v/>
      </c>
      <c r="D57" s="19" t="n">
        <v>6513</v>
      </c>
      <c r="E57" s="18" t="n">
        <v>411.46895839</v>
      </c>
      <c r="F57" s="20" t="n">
        <v>12.01118707</v>
      </c>
      <c r="G57" s="18" t="n">
        <v>399.52754164</v>
      </c>
      <c r="H57" s="20" t="n">
        <v>11.21666859</v>
      </c>
      <c r="I57" s="18" t="n">
        <v>382.16025351</v>
      </c>
      <c r="J57" s="20" t="n">
        <v>5.76900795</v>
      </c>
      <c r="K57" s="18" t="n">
        <v>365.61454207</v>
      </c>
      <c r="L57" s="20" t="n">
        <v>5.02095807</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395.77680534</v>
      </c>
      <c r="F58" s="20" t="n">
        <v>6.40345837</v>
      </c>
      <c r="G58" s="18" t="n">
        <v>386.03623961</v>
      </c>
      <c r="H58" s="20" t="n">
        <v>6.04672905</v>
      </c>
      <c r="I58" s="18" t="n">
        <v>369.9544923</v>
      </c>
      <c r="J58" s="20" t="n">
        <v>5.31589109</v>
      </c>
      <c r="K58" s="18" t="n">
        <v>377.65683555</v>
      </c>
      <c r="L58" s="20" t="n">
        <v>7.54451518</v>
      </c>
      <c r="M58" s="18" t="s">
        <v>404</v>
      </c>
      <c r="N58" s="20" t="s">
        <v>404</v>
      </c>
      <c r="O58" s="18" t="s">
        <v>404</v>
      </c>
      <c r="P58" s="20" t="s">
        <v>404</v>
      </c>
      <c r="Q58" s="18" t="s">
        <v>404</v>
      </c>
      <c r="R58" s="20" t="s">
        <v>404</v>
      </c>
      <c r="S58" s="18" t="n">
        <v>384.89190731</v>
      </c>
      <c r="T58" s="20" t="n">
        <v>20.12854005</v>
      </c>
      <c r="U58" s="18" t="s">
        <v>404</v>
      </c>
      <c r="V58" s="20" t="s">
        <v>404</v>
      </c>
    </row>
    <row r="59" spans="1:22">
      <c r="A59" s="15" t="s">
        <v>456</v>
      </c>
      <c r="B59" s="17" t="n">
        <v>4826</v>
      </c>
      <c r="C59" s="18">
        <f>(0.0/B59*100)</f>
        <v/>
      </c>
      <c r="D59" s="19" t="n">
        <v>4826</v>
      </c>
      <c r="E59" s="18" t="n">
        <v>372.5553526</v>
      </c>
      <c r="F59" s="20" t="n">
        <v>4.0349785</v>
      </c>
      <c r="G59" s="18" t="n">
        <v>366.417132</v>
      </c>
      <c r="H59" s="20" t="n">
        <v>3.54238198</v>
      </c>
      <c r="I59" s="18" t="n">
        <v>358.19972704</v>
      </c>
      <c r="J59" s="20" t="n">
        <v>2.09880398</v>
      </c>
      <c r="K59" s="18" t="n">
        <v>345.30444977</v>
      </c>
      <c r="L59" s="20" t="n">
        <v>3.45171147</v>
      </c>
      <c r="M59" s="18" t="s">
        <v>404</v>
      </c>
      <c r="N59" s="20" t="s">
        <v>404</v>
      </c>
      <c r="O59" s="18" t="s">
        <v>404</v>
      </c>
      <c r="P59" s="20" t="s">
        <v>404</v>
      </c>
      <c r="Q59" s="18" t="s">
        <v>404</v>
      </c>
      <c r="R59" s="20" t="s">
        <v>404</v>
      </c>
      <c r="S59" s="18" t="s">
        <v>404</v>
      </c>
      <c r="T59" s="20" t="s">
        <v>404</v>
      </c>
      <c r="U59" s="18" t="n">
        <v>324.5839</v>
      </c>
      <c r="V59" s="20" t="n">
        <v>15.1880692</v>
      </c>
    </row>
    <row r="60" spans="1:22">
      <c r="A60" s="15" t="s">
        <v>457</v>
      </c>
      <c r="B60" s="17" t="n">
        <v>4546</v>
      </c>
      <c r="C60" s="18">
        <f>(0.0/B60*100)</f>
        <v/>
      </c>
      <c r="D60" s="19" t="n">
        <v>4546</v>
      </c>
      <c r="E60" s="18" t="n">
        <v>404.40207315</v>
      </c>
      <c r="F60" s="20" t="n">
        <v>7.99683449</v>
      </c>
      <c r="G60" s="18" t="n">
        <v>402.93323635</v>
      </c>
      <c r="H60" s="20" t="n">
        <v>9.28179244</v>
      </c>
      <c r="I60" s="18" t="n">
        <v>401.14947875</v>
      </c>
      <c r="J60" s="20" t="n">
        <v>8.948680660000001</v>
      </c>
      <c r="K60" s="18" t="n">
        <v>364.48969498</v>
      </c>
      <c r="L60" s="20" t="n">
        <v>9.126265780000001</v>
      </c>
      <c r="M60" s="18" t="s">
        <v>404</v>
      </c>
      <c r="N60" s="20" t="s">
        <v>404</v>
      </c>
      <c r="O60" s="18" t="s">
        <v>404</v>
      </c>
      <c r="P60" s="20" t="s">
        <v>404</v>
      </c>
      <c r="Q60" s="18" t="s">
        <v>404</v>
      </c>
      <c r="R60" s="20" t="s">
        <v>404</v>
      </c>
      <c r="S60" s="18" t="s">
        <v>404</v>
      </c>
      <c r="T60" s="20" t="s">
        <v>404</v>
      </c>
      <c r="U60" s="18" t="n">
        <v>355.1914025</v>
      </c>
      <c r="V60" s="20" t="n">
        <v>18.61489988</v>
      </c>
    </row>
    <row r="61" spans="1:22">
      <c r="A61" s="15" t="s">
        <v>458</v>
      </c>
      <c r="B61" s="17" t="n">
        <v>6525</v>
      </c>
      <c r="C61" s="18">
        <f>(0.0/B61*100)</f>
        <v/>
      </c>
      <c r="D61" s="19" t="n">
        <v>6525</v>
      </c>
      <c r="E61" s="18" t="n">
        <v>479.57976261</v>
      </c>
      <c r="F61" s="20" t="n">
        <v>3.94763912</v>
      </c>
      <c r="G61" s="18" t="n">
        <v>464.96113941</v>
      </c>
      <c r="H61" s="20" t="n">
        <v>4.89768527</v>
      </c>
      <c r="I61" s="18" t="n">
        <v>478.60327309</v>
      </c>
      <c r="J61" s="20" t="n">
        <v>5.55604959</v>
      </c>
      <c r="K61" s="18" t="n">
        <v>496.79378815</v>
      </c>
      <c r="L61" s="20" t="n">
        <v>7.0132179</v>
      </c>
      <c r="M61" s="18" t="s">
        <v>404</v>
      </c>
      <c r="N61" s="20" t="s">
        <v>404</v>
      </c>
      <c r="O61" s="18" t="s">
        <v>404</v>
      </c>
      <c r="P61" s="20" t="s">
        <v>404</v>
      </c>
      <c r="Q61" s="18" t="s">
        <v>404</v>
      </c>
      <c r="R61" s="20" t="s">
        <v>404</v>
      </c>
      <c r="S61" s="18" t="s">
        <v>404</v>
      </c>
      <c r="T61" s="20" t="s">
        <v>404</v>
      </c>
      <c r="U61" s="18" t="n">
        <v>395.0477674</v>
      </c>
      <c r="V61" s="20" t="n">
        <v>21.06870132</v>
      </c>
    </row>
    <row r="62" spans="1:22">
      <c r="A62" s="15" t="s">
        <v>459</v>
      </c>
      <c r="B62" s="17" t="n">
        <v>4476</v>
      </c>
      <c r="C62" s="18">
        <f>(0.0/B62*100)</f>
        <v/>
      </c>
      <c r="D62" s="19" t="n">
        <v>4476</v>
      </c>
      <c r="E62" s="18" t="n">
        <v>545.00069856</v>
      </c>
      <c r="F62" s="20" t="n">
        <v>1.81929601</v>
      </c>
      <c r="G62" s="18" t="n">
        <v>535.15092353</v>
      </c>
      <c r="H62" s="20" t="n">
        <v>2.72710282</v>
      </c>
      <c r="I62" s="18" t="n">
        <v>553.53648048</v>
      </c>
      <c r="J62" s="20" t="n">
        <v>2.64773153</v>
      </c>
      <c r="K62" s="18" t="n">
        <v>542.86292556</v>
      </c>
      <c r="L62" s="20" t="n">
        <v>2.43107103</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380.69092192</v>
      </c>
      <c r="F63" s="20" t="n">
        <v>2.45255031</v>
      </c>
      <c r="G63" s="18" t="n">
        <v>362.7418457</v>
      </c>
      <c r="H63" s="20" t="n">
        <v>2.94114506</v>
      </c>
      <c r="I63" s="18" t="n">
        <v>359.30078594</v>
      </c>
      <c r="J63" s="20" t="n">
        <v>3.8837392</v>
      </c>
      <c r="K63" s="18" t="n">
        <v>357.24247212</v>
      </c>
      <c r="L63" s="20" t="n">
        <v>4.82811395</v>
      </c>
      <c r="M63" s="18" t="s">
        <v>404</v>
      </c>
      <c r="N63" s="20" t="s">
        <v>404</v>
      </c>
      <c r="O63" s="18" t="s">
        <v>404</v>
      </c>
      <c r="P63" s="20" t="s">
        <v>404</v>
      </c>
      <c r="Q63" s="18" t="s">
        <v>404</v>
      </c>
      <c r="R63" s="20" t="s">
        <v>404</v>
      </c>
      <c r="S63" s="18" t="s">
        <v>404</v>
      </c>
      <c r="T63" s="20" t="s">
        <v>404</v>
      </c>
      <c r="U63" s="18" t="n">
        <v>399.48690314</v>
      </c>
      <c r="V63" s="20" t="n">
        <v>6.88509545</v>
      </c>
    </row>
    <row r="64" spans="1:22">
      <c r="A64" s="15" t="s">
        <v>461</v>
      </c>
      <c r="B64" s="17" t="n">
        <v>3634</v>
      </c>
      <c r="C64" s="18">
        <f>(27.0/B64*100)</f>
        <v/>
      </c>
      <c r="D64" s="19" t="n">
        <v>3607</v>
      </c>
      <c r="E64" s="18" t="n">
        <v>474.04203116</v>
      </c>
      <c r="F64" s="20" t="n">
        <v>2.66216096</v>
      </c>
      <c r="G64" s="18" t="n">
        <v>496.87526438</v>
      </c>
      <c r="H64" s="20" t="n">
        <v>2.9566978</v>
      </c>
      <c r="I64" s="18" t="n">
        <v>474.9695794</v>
      </c>
      <c r="J64" s="20" t="n">
        <v>3.83577319</v>
      </c>
      <c r="K64" s="18" t="n">
        <v>444.87889333</v>
      </c>
      <c r="L64" s="20" t="n">
        <v>4.83673244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425.86496623</v>
      </c>
      <c r="F65" s="20" t="n">
        <v>5.62508077</v>
      </c>
      <c r="G65" s="18" t="n">
        <v>421.86743168</v>
      </c>
      <c r="H65" s="20" t="n">
        <v>6.68495853</v>
      </c>
      <c r="I65" s="18" t="n">
        <v>409.50869107</v>
      </c>
      <c r="J65" s="20" t="n">
        <v>5.83567577</v>
      </c>
      <c r="K65" s="18" t="n">
        <v>422.63541434</v>
      </c>
      <c r="L65" s="20" t="n">
        <v>12.10183911</v>
      </c>
      <c r="M65" s="18" t="s">
        <v>404</v>
      </c>
      <c r="N65" s="20" t="s">
        <v>404</v>
      </c>
      <c r="O65" s="18" t="s">
        <v>404</v>
      </c>
      <c r="P65" s="20" t="s">
        <v>404</v>
      </c>
      <c r="Q65" s="18" t="n">
        <v>388.72177569</v>
      </c>
      <c r="R65" s="20" t="n">
        <v>9.08908576</v>
      </c>
      <c r="S65" s="18" t="s">
        <v>404</v>
      </c>
      <c r="T65" s="20" t="s">
        <v>404</v>
      </c>
      <c r="U65" s="18" t="n">
        <v>381.064528</v>
      </c>
      <c r="V65" s="20" t="n">
        <v>17.54985175</v>
      </c>
    </row>
    <row r="66" spans="1:22">
      <c r="A66" s="15" t="s">
        <v>463</v>
      </c>
      <c r="B66" s="17" t="n">
        <v>5665</v>
      </c>
      <c r="C66" s="18">
        <f>(0.0/B66*100)</f>
        <v/>
      </c>
      <c r="D66" s="19" t="n">
        <v>5665</v>
      </c>
      <c r="E66" s="18" t="n">
        <v>412.20095868</v>
      </c>
      <c r="F66" s="20" t="n">
        <v>3.09053953</v>
      </c>
      <c r="G66" s="18" t="n">
        <v>415.49206099</v>
      </c>
      <c r="H66" s="20" t="n">
        <v>2.47870286</v>
      </c>
      <c r="I66" s="18" t="n">
        <v>427.63706028</v>
      </c>
      <c r="J66" s="20" t="n">
        <v>2.13778776</v>
      </c>
      <c r="K66" s="18" t="n">
        <v>387.27773172</v>
      </c>
      <c r="L66" s="20" t="n">
        <v>6.40334496</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416.35626644</v>
      </c>
      <c r="F67" s="20" t="n">
        <v>6.11378397</v>
      </c>
      <c r="G67" s="18" t="n">
        <v>386.74248235</v>
      </c>
      <c r="H67" s="20" t="n">
        <v>5.15845444</v>
      </c>
      <c r="I67" s="18" t="n">
        <v>368.84736823</v>
      </c>
      <c r="J67" s="20" t="n">
        <v>5.48639615</v>
      </c>
      <c r="K67" s="18" t="n">
        <v>363.30970395</v>
      </c>
      <c r="L67" s="20" t="n">
        <v>5.77150258</v>
      </c>
      <c r="M67" s="18" t="s">
        <v>404</v>
      </c>
      <c r="N67" s="20" t="s">
        <v>404</v>
      </c>
      <c r="O67" s="18" t="s">
        <v>404</v>
      </c>
      <c r="P67" s="20" t="s">
        <v>404</v>
      </c>
      <c r="Q67" s="18" t="s">
        <v>404</v>
      </c>
      <c r="R67" s="20" t="s">
        <v>404</v>
      </c>
      <c r="S67" s="18" t="s">
        <v>404</v>
      </c>
      <c r="T67" s="20" t="s">
        <v>404</v>
      </c>
      <c r="U67" s="18" t="n">
        <v>406.86630781</v>
      </c>
      <c r="V67" s="20" t="n">
        <v>41.31086634</v>
      </c>
    </row>
    <row r="68" spans="1:22">
      <c r="A68" s="15" t="s">
        <v>465</v>
      </c>
      <c r="B68" s="17" t="n">
        <v>12083</v>
      </c>
      <c r="C68" s="18">
        <f>(0.0/B68*100)</f>
        <v/>
      </c>
      <c r="D68" s="19" t="n">
        <v>12083</v>
      </c>
      <c r="E68" s="18" t="n">
        <v>403.78670777</v>
      </c>
      <c r="F68" s="20" t="n">
        <v>1.77722447</v>
      </c>
      <c r="G68" s="18" t="n">
        <v>410.07041376</v>
      </c>
      <c r="H68" s="20" t="n">
        <v>1.69417074</v>
      </c>
      <c r="I68" s="18" t="n">
        <v>396.32218615</v>
      </c>
      <c r="J68" s="20" t="n">
        <v>2.81922447</v>
      </c>
      <c r="K68" s="18" t="n">
        <v>365.62524818</v>
      </c>
      <c r="L68" s="20" t="n">
        <v>4.3916</v>
      </c>
      <c r="M68" s="18" t="s">
        <v>404</v>
      </c>
      <c r="N68" s="20" t="s">
        <v>404</v>
      </c>
      <c r="O68" s="18" t="s">
        <v>404</v>
      </c>
      <c r="P68" s="20" t="s">
        <v>404</v>
      </c>
      <c r="Q68" s="18" t="s">
        <v>404</v>
      </c>
      <c r="R68" s="20" t="s">
        <v>404</v>
      </c>
      <c r="S68" s="18" t="s">
        <v>404</v>
      </c>
      <c r="T68" s="20" t="s">
        <v>404</v>
      </c>
      <c r="U68" s="18" t="n">
        <v>390.32931797</v>
      </c>
      <c r="V68" s="20" t="n">
        <v>8.442690170000001</v>
      </c>
    </row>
    <row r="69" spans="1:22">
      <c r="A69" s="15" t="s">
        <v>466</v>
      </c>
      <c r="B69" s="17" t="n">
        <v>4876</v>
      </c>
      <c r="C69" s="18">
        <f>(0.0/B69*100)</f>
        <v/>
      </c>
      <c r="D69" s="19" t="n">
        <v>4876</v>
      </c>
      <c r="E69" s="18" t="n">
        <v>443.55121203</v>
      </c>
      <c r="F69" s="20" t="n">
        <v>7.19977651</v>
      </c>
      <c r="G69" s="18" t="n">
        <v>444.54543206</v>
      </c>
      <c r="H69" s="20" t="n">
        <v>8.2537123</v>
      </c>
      <c r="I69" s="18" t="n">
        <v>444.95222621</v>
      </c>
      <c r="J69" s="20" t="n">
        <v>8.310341940000001</v>
      </c>
      <c r="K69" s="18" t="n">
        <v>436.84602874</v>
      </c>
      <c r="L69" s="20" t="n">
        <v>12.66610037</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501.31641414</v>
      </c>
      <c r="F70" s="20" t="n">
        <v>4.27903248</v>
      </c>
      <c r="G70" s="18" t="n">
        <v>496.93362832</v>
      </c>
      <c r="H70" s="20" t="n">
        <v>8.611980600000001</v>
      </c>
      <c r="I70" s="18" t="n">
        <v>488.81159254</v>
      </c>
      <c r="J70" s="20" t="n">
        <v>4.6456701</v>
      </c>
      <c r="K70" s="18" t="n">
        <v>487.03639643</v>
      </c>
      <c r="L70" s="20" t="n">
        <v>8.70792002</v>
      </c>
      <c r="M70" s="18" t="s">
        <v>404</v>
      </c>
      <c r="N70" s="20" t="s">
        <v>404</v>
      </c>
      <c r="O70" s="18" t="s">
        <v>404</v>
      </c>
      <c r="P70" s="20" t="s">
        <v>404</v>
      </c>
      <c r="Q70" s="18" t="s">
        <v>404</v>
      </c>
      <c r="R70" s="20" t="s">
        <v>404</v>
      </c>
      <c r="S70" s="18" t="s">
        <v>404</v>
      </c>
      <c r="T70" s="20" t="s">
        <v>404</v>
      </c>
      <c r="U70" s="18" t="n">
        <v>504.5492884</v>
      </c>
      <c r="V70" s="20" t="n">
        <v>19.95281635</v>
      </c>
    </row>
    <row r="71" spans="1:22">
      <c r="A71" s="15" t="s">
        <v>468</v>
      </c>
      <c r="B71" s="17" t="n">
        <v>6115</v>
      </c>
      <c r="C71" s="18">
        <f>(0.0/B71*100)</f>
        <v/>
      </c>
      <c r="D71" s="19" t="n">
        <v>6115</v>
      </c>
      <c r="E71" s="18" t="n">
        <v>566.41223732</v>
      </c>
      <c r="F71" s="20" t="n">
        <v>1.77213851</v>
      </c>
      <c r="G71" s="18" t="n">
        <v>563.96214418</v>
      </c>
      <c r="H71" s="20" t="n">
        <v>3.36785599</v>
      </c>
      <c r="I71" s="18" t="n">
        <v>557.35501569</v>
      </c>
      <c r="J71" s="20" t="n">
        <v>3.45772215</v>
      </c>
      <c r="K71" s="18" t="n">
        <v>509.58836144</v>
      </c>
      <c r="L71" s="20" t="n">
        <v>17.27216155</v>
      </c>
      <c r="M71" s="18" t="s">
        <v>404</v>
      </c>
      <c r="N71" s="20" t="s">
        <v>404</v>
      </c>
      <c r="O71" s="18" t="s">
        <v>404</v>
      </c>
      <c r="P71" s="20" t="s">
        <v>404</v>
      </c>
      <c r="Q71" s="18" t="s">
        <v>404</v>
      </c>
      <c r="R71" s="20" t="s">
        <v>404</v>
      </c>
      <c r="S71" s="18" t="s">
        <v>404</v>
      </c>
      <c r="T71" s="20" t="s">
        <v>404</v>
      </c>
      <c r="U71" s="18" t="n">
        <v>526.6590188599999</v>
      </c>
      <c r="V71" s="20" t="n">
        <v>17.65920086</v>
      </c>
    </row>
    <row r="72" spans="1:22">
      <c r="A72" s="15" t="s">
        <v>469</v>
      </c>
      <c r="B72" s="17" t="n">
        <v>7708</v>
      </c>
      <c r="C72" s="18">
        <f>(0.0/B72*100)</f>
        <v/>
      </c>
      <c r="D72" s="19" t="n">
        <v>7708</v>
      </c>
      <c r="E72" s="18" t="n">
        <v>537.61126773</v>
      </c>
      <c r="F72" s="20" t="n">
        <v>8.51415714</v>
      </c>
      <c r="G72" s="18" t="n">
        <v>542.91735911</v>
      </c>
      <c r="H72" s="20" t="n">
        <v>5.72753774</v>
      </c>
      <c r="I72" s="18" t="n">
        <v>546.25755024</v>
      </c>
      <c r="J72" s="20" t="n">
        <v>8.867761310000001</v>
      </c>
      <c r="K72" s="18" t="n">
        <v>533.16372869</v>
      </c>
      <c r="L72" s="20" t="n">
        <v>9.969167970000001</v>
      </c>
      <c r="M72" s="18" t="s">
        <v>404</v>
      </c>
      <c r="N72" s="20" t="s">
        <v>404</v>
      </c>
      <c r="O72" s="18" t="s">
        <v>404</v>
      </c>
      <c r="P72" s="20" t="s">
        <v>404</v>
      </c>
      <c r="Q72" s="18" t="s">
        <v>404</v>
      </c>
      <c r="R72" s="20" t="s">
        <v>404</v>
      </c>
      <c r="S72" s="18" t="s">
        <v>404</v>
      </c>
      <c r="T72" s="20" t="s">
        <v>404</v>
      </c>
      <c r="U72" s="18" t="n">
        <v>551.34717062</v>
      </c>
      <c r="V72" s="20" t="n">
        <v>28.17462646</v>
      </c>
    </row>
    <row r="73" spans="1:22">
      <c r="A73" s="15" t="s">
        <v>470</v>
      </c>
      <c r="B73" s="17" t="n">
        <v>8249</v>
      </c>
      <c r="C73" s="18">
        <f>(0.0/B73*100)</f>
        <v/>
      </c>
      <c r="D73" s="19" t="n">
        <v>8249</v>
      </c>
      <c r="E73" s="18" t="n">
        <v>420.49175729</v>
      </c>
      <c r="F73" s="20" t="n">
        <v>7.83393063</v>
      </c>
      <c r="G73" s="18" t="n">
        <v>422.52365469</v>
      </c>
      <c r="H73" s="20" t="n">
        <v>7.32235745</v>
      </c>
      <c r="I73" s="18" t="n">
        <v>411.98791262</v>
      </c>
      <c r="J73" s="20" t="n">
        <v>5.7388248</v>
      </c>
      <c r="K73" s="18" t="n">
        <v>406.70123002</v>
      </c>
      <c r="L73" s="20" t="n">
        <v>7.72318962</v>
      </c>
      <c r="M73" s="18" t="s">
        <v>404</v>
      </c>
      <c r="N73" s="20" t="s">
        <v>404</v>
      </c>
      <c r="O73" s="18" t="s">
        <v>404</v>
      </c>
      <c r="P73" s="20" t="s">
        <v>404</v>
      </c>
      <c r="Q73" s="18" t="s">
        <v>404</v>
      </c>
      <c r="R73" s="20" t="s">
        <v>404</v>
      </c>
      <c r="S73" s="18" t="s">
        <v>404</v>
      </c>
      <c r="T73" s="20" t="s">
        <v>404</v>
      </c>
      <c r="U73" s="18" t="n">
        <v>413.78783817</v>
      </c>
      <c r="V73" s="20" t="n">
        <v>12.66795627</v>
      </c>
    </row>
    <row r="74" spans="1:22">
      <c r="A74" s="15" t="s">
        <v>471</v>
      </c>
      <c r="B74" s="17" t="n">
        <v>4692</v>
      </c>
      <c r="C74" s="18">
        <f>(484.0/B74*100)</f>
        <v/>
      </c>
      <c r="D74" s="19" t="n">
        <v>4208</v>
      </c>
      <c r="E74" s="18" t="n">
        <v>388.17607241</v>
      </c>
      <c r="F74" s="20" t="n">
        <v>6.07957295</v>
      </c>
      <c r="G74" s="18" t="n">
        <v>422.31141191</v>
      </c>
      <c r="H74" s="20" t="n">
        <v>2.85973613</v>
      </c>
      <c r="I74" s="18" t="n">
        <v>406.97660147</v>
      </c>
      <c r="J74" s="20" t="n">
        <v>2.18416467</v>
      </c>
      <c r="K74" s="18" t="n">
        <v>426.9870337</v>
      </c>
      <c r="L74" s="20" t="n">
        <v>2.18646353</v>
      </c>
      <c r="M74" s="18" t="s">
        <v>404</v>
      </c>
      <c r="N74" s="20" t="s">
        <v>404</v>
      </c>
      <c r="O74" s="18" t="s">
        <v>404</v>
      </c>
      <c r="P74" s="20" t="s">
        <v>404</v>
      </c>
      <c r="Q74" s="18" t="s">
        <v>404</v>
      </c>
      <c r="R74" s="20" t="s">
        <v>404</v>
      </c>
      <c r="S74" s="18" t="s">
        <v>404</v>
      </c>
      <c r="T74" s="20" t="s">
        <v>404</v>
      </c>
      <c r="U74" s="18" t="n">
        <v>270.365325</v>
      </c>
      <c r="V74" s="20" t="n">
        <v>17.61278689</v>
      </c>
    </row>
    <row r="75" spans="1:22">
      <c r="A75" s="15" t="s">
        <v>472</v>
      </c>
      <c r="B75" s="17" t="n">
        <v>5375</v>
      </c>
      <c r="C75" s="18">
        <f>(483.0/B75*100)</f>
        <v/>
      </c>
      <c r="D75" s="19" t="n">
        <v>4892</v>
      </c>
      <c r="E75" s="18" t="n">
        <v>373.20989677</v>
      </c>
      <c r="F75" s="20" t="n">
        <v>30.17991034</v>
      </c>
      <c r="G75" s="18" t="n">
        <v>372.49053451</v>
      </c>
      <c r="H75" s="20" t="n">
        <v>19.94974063</v>
      </c>
      <c r="I75" s="18" t="n">
        <v>365.84140977</v>
      </c>
      <c r="J75" s="20" t="n">
        <v>6.73877125</v>
      </c>
      <c r="K75" s="18" t="n">
        <v>368.55100591</v>
      </c>
      <c r="L75" s="20" t="n">
        <v>5.74497659</v>
      </c>
      <c r="M75" s="18" t="s">
        <v>404</v>
      </c>
      <c r="N75" s="20" t="s">
        <v>404</v>
      </c>
      <c r="O75" s="18" t="s">
        <v>404</v>
      </c>
      <c r="P75" s="20" t="s">
        <v>404</v>
      </c>
      <c r="Q75" s="18" t="s">
        <v>404</v>
      </c>
      <c r="R75" s="20" t="s">
        <v>404</v>
      </c>
      <c r="S75" s="18" t="s">
        <v>404</v>
      </c>
      <c r="T75" s="20" t="s">
        <v>404</v>
      </c>
      <c r="U75" s="18" t="n">
        <v>358.7450979</v>
      </c>
      <c r="V75" s="20" t="n">
        <v>21.24361167</v>
      </c>
    </row>
    <row r="76" spans="1:22">
      <c r="A76" s="15" t="s">
        <v>473</v>
      </c>
      <c r="B76" s="17" t="n">
        <v>14167</v>
      </c>
      <c r="C76" s="18">
        <f>(1400.0/B76*100)</f>
        <v/>
      </c>
      <c r="D76" s="19" t="n">
        <v>12767</v>
      </c>
      <c r="E76" s="18" t="n">
        <v>448.55049318</v>
      </c>
      <c r="F76" s="20" t="n">
        <v>5.33764735</v>
      </c>
      <c r="G76" s="18" t="n">
        <v>418.35312862</v>
      </c>
      <c r="H76" s="20" t="n">
        <v>6.5124651</v>
      </c>
      <c r="I76" s="18" t="n">
        <v>422.79786544</v>
      </c>
      <c r="J76" s="20" t="n">
        <v>7.83993281</v>
      </c>
      <c r="K76" s="18" t="n">
        <v>392.35418081</v>
      </c>
      <c r="L76" s="20" t="n">
        <v>5.86676297</v>
      </c>
      <c r="M76" s="18" t="s">
        <v>404</v>
      </c>
      <c r="N76" s="20" t="s">
        <v>404</v>
      </c>
      <c r="O76" s="18" t="s">
        <v>404</v>
      </c>
      <c r="P76" s="20" t="s">
        <v>404</v>
      </c>
      <c r="Q76" s="18" t="s">
        <v>404</v>
      </c>
      <c r="R76" s="20" t="s">
        <v>404</v>
      </c>
      <c r="S76" s="18" t="s">
        <v>404</v>
      </c>
      <c r="T76" s="20" t="s">
        <v>404</v>
      </c>
      <c r="U76" s="18" t="n">
        <v>424.65561713</v>
      </c>
      <c r="V76" s="20" t="n">
        <v>8.161301079999999</v>
      </c>
    </row>
    <row r="77" spans="1:22">
      <c r="A77" s="15" t="s">
        <v>474</v>
      </c>
      <c r="B77" s="17" t="n">
        <v>6062</v>
      </c>
      <c r="C77" s="18">
        <f>(0.0/B77*100)</f>
        <v/>
      </c>
      <c r="D77" s="19" t="n">
        <v>6062</v>
      </c>
      <c r="E77" s="18" t="n">
        <v>436.37479044</v>
      </c>
      <c r="F77" s="20" t="n">
        <v>5.69651535</v>
      </c>
      <c r="G77" s="18" t="n">
        <v>420.21966833</v>
      </c>
      <c r="H77" s="20" t="n">
        <v>8.63934282</v>
      </c>
      <c r="I77" s="18" t="n">
        <v>413.5876979</v>
      </c>
      <c r="J77" s="20" t="n">
        <v>5.98351964</v>
      </c>
      <c r="K77" s="18" t="n">
        <v>396.56945886</v>
      </c>
      <c r="L77" s="20" t="n">
        <v>6.52412508</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505.54440335</v>
      </c>
      <c r="F78" s="20" t="n">
        <v>12.88818236</v>
      </c>
      <c r="G78" s="18" t="n">
        <v>501.50774759</v>
      </c>
      <c r="H78" s="20" t="n">
        <v>9.087847740000001</v>
      </c>
      <c r="I78" s="18" t="n">
        <v>493.42212021</v>
      </c>
      <c r="J78" s="20" t="n">
        <v>6.32331763</v>
      </c>
      <c r="K78" s="18" t="n">
        <v>474.69416455</v>
      </c>
      <c r="L78" s="20" t="n">
        <v>11.72680673</v>
      </c>
      <c r="M78" s="18" t="s">
        <v>404</v>
      </c>
      <c r="N78" s="20" t="s">
        <v>404</v>
      </c>
      <c r="O78" s="18" t="s">
        <v>404</v>
      </c>
      <c r="P78" s="20" t="s">
        <v>404</v>
      </c>
      <c r="Q78" s="18" t="s">
        <v>404</v>
      </c>
      <c r="R78" s="20" t="s">
        <v>404</v>
      </c>
      <c r="S78" s="18" t="s">
        <v>404</v>
      </c>
      <c r="T78" s="20" t="s">
        <v>404</v>
      </c>
      <c r="U78" s="18" t="n">
        <v>530.80318183</v>
      </c>
      <c r="V78" s="20" t="n">
        <v>7.86985843</v>
      </c>
    </row>
    <row customHeight="1" ht="25" r="79" spans="1:22">
      <c r="A79" s="15" t="s">
        <v>476</v>
      </c>
      <c r="B79" s="17" t="n">
        <v>1657</v>
      </c>
      <c r="C79" s="18">
        <f>(21.0/B79*100)</f>
        <v/>
      </c>
      <c r="D79" s="19" t="n">
        <v>1636</v>
      </c>
      <c r="E79" s="18" t="n">
        <v>475.72341576</v>
      </c>
      <c r="F79" s="20" t="n">
        <v>11.47752972</v>
      </c>
      <c r="G79" s="18" t="n">
        <v>448.99486816</v>
      </c>
      <c r="H79" s="20" t="n">
        <v>17.9040978</v>
      </c>
      <c r="I79" s="18" t="n">
        <v>466.2118734</v>
      </c>
      <c r="J79" s="20" t="n">
        <v>18.90905756</v>
      </c>
      <c r="K79" s="18" t="n">
        <v>404.33614647</v>
      </c>
      <c r="L79" s="20" t="n">
        <v>14.81957165</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450.9932838</v>
      </c>
      <c r="F80" s="20" t="n">
        <v>6.01961598</v>
      </c>
      <c r="G80" s="18" t="n">
        <v>464.41915203</v>
      </c>
      <c r="H80" s="20" t="n">
        <v>10.88171684</v>
      </c>
      <c r="I80" s="18" t="n">
        <v>464.13446693</v>
      </c>
      <c r="J80" s="20" t="n">
        <v>8.39687194</v>
      </c>
      <c r="K80" s="18" t="n">
        <v>462.02325707</v>
      </c>
      <c r="L80" s="20" t="n">
        <v>13.68291359</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452.31435208</v>
      </c>
      <c r="F81" s="20" t="n">
        <v>6.65501591</v>
      </c>
      <c r="G81" s="18" t="n">
        <v>441.63608489</v>
      </c>
      <c r="H81" s="20" t="n">
        <v>5.10607611</v>
      </c>
      <c r="I81" s="18" t="n">
        <v>452.65333507</v>
      </c>
      <c r="J81" s="20" t="n">
        <v>9.363790160000001</v>
      </c>
      <c r="K81" s="18" t="n">
        <v>434.1934738</v>
      </c>
      <c r="L81" s="20" t="n">
        <v>9.904014009999999</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634</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507.50574308</v>
      </c>
      <c r="F7" s="20" t="n">
        <v>2.61546917</v>
      </c>
      <c r="G7" s="18" t="n">
        <v>490.47029414</v>
      </c>
      <c r="H7" s="20" t="n">
        <v>3.89963138</v>
      </c>
      <c r="I7" s="18" t="n">
        <v>481.09635793</v>
      </c>
      <c r="J7" s="20" t="n">
        <v>5.44508865</v>
      </c>
      <c r="K7" s="18" t="n">
        <v>473.46515679</v>
      </c>
      <c r="L7" s="20" t="n">
        <v>9.367090879999999</v>
      </c>
      <c r="M7" s="18" t="s">
        <v>404</v>
      </c>
      <c r="N7" s="20" t="s">
        <v>404</v>
      </c>
      <c r="O7" s="18" t="s">
        <v>404</v>
      </c>
      <c r="P7" s="20" t="s">
        <v>404</v>
      </c>
      <c r="Q7" s="18" t="s">
        <v>404</v>
      </c>
      <c r="R7" s="20" t="s">
        <v>404</v>
      </c>
      <c r="S7" s="18" t="s">
        <v>404</v>
      </c>
      <c r="T7" s="20" t="s">
        <v>404</v>
      </c>
      <c r="U7" s="18" t="n">
        <v>483.64201478</v>
      </c>
      <c r="V7" s="20" t="n">
        <v>9.02705439</v>
      </c>
    </row>
    <row r="8" spans="1:22">
      <c r="A8" s="15" t="s">
        <v>405</v>
      </c>
      <c r="B8" s="17" t="n">
        <v>7007</v>
      </c>
      <c r="C8" s="18">
        <f>(0.0/B8*100)</f>
        <v/>
      </c>
      <c r="D8" s="19" t="n">
        <v>7007</v>
      </c>
      <c r="E8" s="18" t="n">
        <v>500.24800876</v>
      </c>
      <c r="F8" s="20" t="n">
        <v>5.56189786</v>
      </c>
      <c r="G8" s="18" t="n">
        <v>502.09083556</v>
      </c>
      <c r="H8" s="20" t="n">
        <v>7.88592337</v>
      </c>
      <c r="I8" s="18" t="n">
        <v>491.94208396</v>
      </c>
      <c r="J8" s="20" t="n">
        <v>10.96390123</v>
      </c>
      <c r="K8" s="18" t="n">
        <v>480.31815936</v>
      </c>
      <c r="L8" s="20" t="n">
        <v>20.01754752</v>
      </c>
      <c r="M8" s="18" t="s">
        <v>404</v>
      </c>
      <c r="N8" s="20" t="s">
        <v>404</v>
      </c>
      <c r="O8" s="18" t="s">
        <v>404</v>
      </c>
      <c r="P8" s="20" t="s">
        <v>404</v>
      </c>
      <c r="Q8" s="18" t="s">
        <v>404</v>
      </c>
      <c r="R8" s="20" t="s">
        <v>404</v>
      </c>
      <c r="S8" s="18" t="s">
        <v>404</v>
      </c>
      <c r="T8" s="20" t="s">
        <v>404</v>
      </c>
      <c r="U8" s="18" t="n">
        <v>442.83437836</v>
      </c>
      <c r="V8" s="20" t="n">
        <v>18.1748084</v>
      </c>
    </row>
    <row r="9" spans="1:22">
      <c r="A9" s="15" t="s">
        <v>406</v>
      </c>
      <c r="B9" s="17" t="n">
        <v>9651</v>
      </c>
      <c r="C9" s="18">
        <f>(200.0/B9*100)</f>
        <v/>
      </c>
      <c r="D9" s="19" t="n">
        <v>9451</v>
      </c>
      <c r="E9" s="18" t="n">
        <v>526.81936609</v>
      </c>
      <c r="F9" s="20" t="n">
        <v>8.10115502</v>
      </c>
      <c r="G9" s="18" t="n">
        <v>518.09833408</v>
      </c>
      <c r="H9" s="20" t="n">
        <v>7.37374358</v>
      </c>
      <c r="I9" s="18" t="n">
        <v>493.09330918</v>
      </c>
      <c r="J9" s="20" t="n">
        <v>6.04520069</v>
      </c>
      <c r="K9" s="18" t="n">
        <v>490.74667488</v>
      </c>
      <c r="L9" s="20" t="n">
        <v>9.864591750000001</v>
      </c>
      <c r="M9" s="18" t="s">
        <v>404</v>
      </c>
      <c r="N9" s="20" t="s">
        <v>404</v>
      </c>
      <c r="O9" s="18" t="s">
        <v>404</v>
      </c>
      <c r="P9" s="20" t="s">
        <v>404</v>
      </c>
      <c r="Q9" s="18" t="s">
        <v>404</v>
      </c>
      <c r="R9" s="20" t="s">
        <v>404</v>
      </c>
      <c r="S9" s="18" t="s">
        <v>404</v>
      </c>
      <c r="T9" s="20" t="s">
        <v>404</v>
      </c>
      <c r="U9" s="18" t="n">
        <v>478.14104381</v>
      </c>
      <c r="V9" s="20" t="n">
        <v>16.71244862</v>
      </c>
    </row>
    <row r="10" spans="1:22">
      <c r="A10" s="15" t="s">
        <v>407</v>
      </c>
      <c r="B10" s="17" t="n">
        <v>20058</v>
      </c>
      <c r="C10" s="18">
        <f>(2951.0/B10*100)</f>
        <v/>
      </c>
      <c r="D10" s="19" t="n">
        <v>17107</v>
      </c>
      <c r="E10" s="18" t="n">
        <v>517.82901451</v>
      </c>
      <c r="F10" s="20" t="n">
        <v>2.98070798</v>
      </c>
      <c r="G10" s="18" t="n">
        <v>512.6782085900001</v>
      </c>
      <c r="H10" s="20" t="n">
        <v>5.11627919</v>
      </c>
      <c r="I10" s="18" t="n">
        <v>510.29029021</v>
      </c>
      <c r="J10" s="20" t="n">
        <v>5.04185879</v>
      </c>
      <c r="K10" s="18" t="n">
        <v>518.41360557</v>
      </c>
      <c r="L10" s="20" t="n">
        <v>12.06664128</v>
      </c>
      <c r="M10" s="18" t="s">
        <v>404</v>
      </c>
      <c r="N10" s="20" t="s">
        <v>404</v>
      </c>
      <c r="O10" s="18" t="s">
        <v>404</v>
      </c>
      <c r="P10" s="20" t="s">
        <v>404</v>
      </c>
      <c r="Q10" s="18" t="s">
        <v>404</v>
      </c>
      <c r="R10" s="20" t="s">
        <v>404</v>
      </c>
      <c r="S10" s="18" t="s">
        <v>404</v>
      </c>
      <c r="T10" s="20" t="s">
        <v>404</v>
      </c>
      <c r="U10" s="18" t="n">
        <v>582.78771524</v>
      </c>
      <c r="V10" s="20" t="n">
        <v>10.74458514</v>
      </c>
    </row>
    <row r="11" spans="1:22">
      <c r="A11" s="15" t="s">
        <v>408</v>
      </c>
      <c r="B11" s="17" t="n">
        <v>7053</v>
      </c>
      <c r="C11" s="18">
        <f>(137.0/B11*100)</f>
        <v/>
      </c>
      <c r="D11" s="19" t="n">
        <v>6916</v>
      </c>
      <c r="E11" s="18" t="n">
        <v>439.23638646</v>
      </c>
      <c r="F11" s="20" t="n">
        <v>5.23701465</v>
      </c>
      <c r="G11" s="18" t="n">
        <v>417.57900863</v>
      </c>
      <c r="H11" s="20" t="n">
        <v>6.75438672</v>
      </c>
      <c r="I11" s="18" t="n">
        <v>407.06769146</v>
      </c>
      <c r="J11" s="20" t="n">
        <v>9.725439440000001</v>
      </c>
      <c r="K11" s="18" t="n">
        <v>390.0078889</v>
      </c>
      <c r="L11" s="20" t="n">
        <v>11.47839328</v>
      </c>
      <c r="M11" s="18" t="s">
        <v>404</v>
      </c>
      <c r="N11" s="20" t="s">
        <v>404</v>
      </c>
      <c r="O11" s="18" t="s">
        <v>404</v>
      </c>
      <c r="P11" s="20" t="s">
        <v>404</v>
      </c>
      <c r="Q11" s="18" t="s">
        <v>404</v>
      </c>
      <c r="R11" s="20" t="s">
        <v>404</v>
      </c>
      <c r="S11" s="18" t="s">
        <v>404</v>
      </c>
      <c r="T11" s="20" t="s">
        <v>404</v>
      </c>
      <c r="U11" s="18" t="n">
        <v>410.32975073</v>
      </c>
      <c r="V11" s="20" t="n">
        <v>16.26080478</v>
      </c>
    </row>
    <row r="12" spans="1:22">
      <c r="A12" s="15" t="s">
        <v>409</v>
      </c>
      <c r="B12" s="17" t="n">
        <v>6894</v>
      </c>
      <c r="C12" s="18">
        <f>(106.0/B12*100)</f>
        <v/>
      </c>
      <c r="D12" s="19" t="n">
        <v>6788</v>
      </c>
      <c r="E12" s="18" t="n">
        <v>497.12136993</v>
      </c>
      <c r="F12" s="20" t="n">
        <v>4.74339734</v>
      </c>
      <c r="G12" s="18" t="n">
        <v>493.52589911</v>
      </c>
      <c r="H12" s="20" t="n">
        <v>5.008388</v>
      </c>
      <c r="I12" s="18" t="n">
        <v>483.45749622</v>
      </c>
      <c r="J12" s="20" t="n">
        <v>7.12182315</v>
      </c>
      <c r="K12" s="18" t="n">
        <v>490.55476695</v>
      </c>
      <c r="L12" s="20" t="n">
        <v>12.53485217</v>
      </c>
      <c r="M12" s="18" t="s">
        <v>404</v>
      </c>
      <c r="N12" s="20" t="s">
        <v>404</v>
      </c>
      <c r="O12" s="18" t="s">
        <v>404</v>
      </c>
      <c r="P12" s="20" t="s">
        <v>404</v>
      </c>
      <c r="Q12" s="18" t="s">
        <v>404</v>
      </c>
      <c r="R12" s="20" t="s">
        <v>404</v>
      </c>
      <c r="S12" s="18" t="s">
        <v>404</v>
      </c>
      <c r="T12" s="20" t="s">
        <v>404</v>
      </c>
      <c r="U12" s="18" t="n">
        <v>500.73945874</v>
      </c>
      <c r="V12" s="20" t="n">
        <v>43.43324105</v>
      </c>
    </row>
    <row r="13" spans="1:22">
      <c r="A13" s="15" t="s">
        <v>410</v>
      </c>
      <c r="B13" s="17" t="n">
        <v>7161</v>
      </c>
      <c r="C13" s="18">
        <f>(1175.0/B13*100)</f>
        <v/>
      </c>
      <c r="D13" s="19" t="n">
        <v>5986</v>
      </c>
      <c r="E13" s="18" t="n">
        <v>509.54747747</v>
      </c>
      <c r="F13" s="20" t="n">
        <v>3.83991534</v>
      </c>
      <c r="G13" s="18" t="n">
        <v>512.88492085</v>
      </c>
      <c r="H13" s="20" t="n">
        <v>3.4561686</v>
      </c>
      <c r="I13" s="18" t="n">
        <v>510.32544201</v>
      </c>
      <c r="J13" s="20" t="n">
        <v>5.59431811</v>
      </c>
      <c r="K13" s="18" t="n">
        <v>505.29374706</v>
      </c>
      <c r="L13" s="20" t="n">
        <v>8.453091089999999</v>
      </c>
      <c r="M13" s="18" t="s">
        <v>404</v>
      </c>
      <c r="N13" s="20" t="s">
        <v>404</v>
      </c>
      <c r="O13" s="18" t="s">
        <v>404</v>
      </c>
      <c r="P13" s="20" t="s">
        <v>404</v>
      </c>
      <c r="Q13" s="18" t="s">
        <v>404</v>
      </c>
      <c r="R13" s="20" t="s">
        <v>404</v>
      </c>
      <c r="S13" s="18" t="s">
        <v>404</v>
      </c>
      <c r="T13" s="20" t="s">
        <v>404</v>
      </c>
      <c r="U13" s="18" t="n">
        <v>510.16036582</v>
      </c>
      <c r="V13" s="20" t="n">
        <v>8.25086628</v>
      </c>
    </row>
    <row r="14" spans="1:22">
      <c r="A14" s="15" t="s">
        <v>411</v>
      </c>
      <c r="B14" s="17" t="n">
        <v>5587</v>
      </c>
      <c r="C14" s="18">
        <f>(0.0/B14*100)</f>
        <v/>
      </c>
      <c r="D14" s="19" t="n">
        <v>5587</v>
      </c>
      <c r="E14" s="18" t="n">
        <v>518.8214438700001</v>
      </c>
      <c r="F14" s="20" t="n">
        <v>3.79405576</v>
      </c>
      <c r="G14" s="18" t="n">
        <v>516.37204708</v>
      </c>
      <c r="H14" s="20" t="n">
        <v>3.63105736</v>
      </c>
      <c r="I14" s="18" t="n">
        <v>522.78698403</v>
      </c>
      <c r="J14" s="20" t="n">
        <v>4.22719772</v>
      </c>
      <c r="K14" s="18" t="n">
        <v>519.65348557</v>
      </c>
      <c r="L14" s="20" t="n">
        <v>7.13226828</v>
      </c>
      <c r="M14" s="18" t="s">
        <v>404</v>
      </c>
      <c r="N14" s="20" t="s">
        <v>404</v>
      </c>
      <c r="O14" s="18" t="s">
        <v>404</v>
      </c>
      <c r="P14" s="20" t="s">
        <v>404</v>
      </c>
      <c r="Q14" s="18" t="s">
        <v>404</v>
      </c>
      <c r="R14" s="20" t="s">
        <v>404</v>
      </c>
      <c r="S14" s="18" t="s">
        <v>404</v>
      </c>
      <c r="T14" s="20" t="s">
        <v>404</v>
      </c>
      <c r="U14" s="18" t="n">
        <v>573.00723404</v>
      </c>
      <c r="V14" s="20" t="n">
        <v>15.49887283</v>
      </c>
    </row>
    <row r="15" spans="1:22">
      <c r="A15" s="15" t="s">
        <v>412</v>
      </c>
      <c r="B15" s="17" t="n">
        <v>5882</v>
      </c>
      <c r="C15" s="18">
        <f>(0.0/B15*100)</f>
        <v/>
      </c>
      <c r="D15" s="19" t="n">
        <v>5882</v>
      </c>
      <c r="E15" s="18" t="n">
        <v>507.56474789</v>
      </c>
      <c r="F15" s="20" t="n">
        <v>4.763672</v>
      </c>
      <c r="G15" s="18" t="n">
        <v>515.5966525600001</v>
      </c>
      <c r="H15" s="20" t="n">
        <v>4.15400159</v>
      </c>
      <c r="I15" s="18" t="n">
        <v>509.15973498</v>
      </c>
      <c r="J15" s="20" t="n">
        <v>3.86868035</v>
      </c>
      <c r="K15" s="18" t="n">
        <v>508.43452474</v>
      </c>
      <c r="L15" s="20" t="n">
        <v>6.46492665</v>
      </c>
      <c r="M15" s="18" t="s">
        <v>404</v>
      </c>
      <c r="N15" s="20" t="s">
        <v>404</v>
      </c>
      <c r="O15" s="18" t="s">
        <v>404</v>
      </c>
      <c r="P15" s="20" t="s">
        <v>404</v>
      </c>
      <c r="Q15" s="18" t="s">
        <v>404</v>
      </c>
      <c r="R15" s="20" t="s">
        <v>404</v>
      </c>
      <c r="S15" s="18" t="s">
        <v>404</v>
      </c>
      <c r="T15" s="20" t="s">
        <v>404</v>
      </c>
      <c r="U15" s="18" t="n">
        <v>525.57933324</v>
      </c>
      <c r="V15" s="20" t="n">
        <v>18.7226286</v>
      </c>
    </row>
    <row r="16" spans="1:22">
      <c r="A16" s="15" t="s">
        <v>413</v>
      </c>
      <c r="B16" s="17" t="n">
        <v>6108</v>
      </c>
      <c r="C16" s="18">
        <f>(440.0/B16*100)</f>
        <v/>
      </c>
      <c r="D16" s="19" t="n">
        <v>5668</v>
      </c>
      <c r="E16" s="18" t="n">
        <v>501.83598174</v>
      </c>
      <c r="F16" s="20" t="n">
        <v>7.13306167</v>
      </c>
      <c r="G16" s="18" t="n">
        <v>500.16454288</v>
      </c>
      <c r="H16" s="20" t="n">
        <v>6.81762613</v>
      </c>
      <c r="I16" s="18" t="n">
        <v>486.83920354</v>
      </c>
      <c r="J16" s="20" t="n">
        <v>8.28888969</v>
      </c>
      <c r="K16" s="18" t="n">
        <v>476.85930227</v>
      </c>
      <c r="L16" s="20" t="n">
        <v>13.50752153</v>
      </c>
      <c r="M16" s="18" t="s">
        <v>404</v>
      </c>
      <c r="N16" s="20" t="s">
        <v>404</v>
      </c>
      <c r="O16" s="18" t="s">
        <v>404</v>
      </c>
      <c r="P16" s="20" t="s">
        <v>404</v>
      </c>
      <c r="Q16" s="18" t="s">
        <v>404</v>
      </c>
      <c r="R16" s="20" t="s">
        <v>404</v>
      </c>
      <c r="S16" s="18" t="s">
        <v>404</v>
      </c>
      <c r="T16" s="20" t="s">
        <v>404</v>
      </c>
      <c r="U16" s="18" t="n">
        <v>468.21718509</v>
      </c>
      <c r="V16" s="20" t="n">
        <v>30.34074171</v>
      </c>
    </row>
    <row r="17" spans="1:22">
      <c r="A17" s="15" t="s">
        <v>414</v>
      </c>
      <c r="B17" s="17" t="n">
        <v>6504</v>
      </c>
      <c r="C17" s="18">
        <f>(1325.0/B17*100)</f>
        <v/>
      </c>
      <c r="D17" s="19" t="n">
        <v>5179</v>
      </c>
      <c r="E17" s="18" t="n">
        <v>505.63496583</v>
      </c>
      <c r="F17" s="20" t="n">
        <v>7.54143746</v>
      </c>
      <c r="G17" s="18" t="n">
        <v>512.72250835</v>
      </c>
      <c r="H17" s="20" t="n">
        <v>7.36427099</v>
      </c>
      <c r="I17" s="18" t="n">
        <v>503.5916155</v>
      </c>
      <c r="J17" s="20" t="n">
        <v>8.20642297</v>
      </c>
      <c r="K17" s="18" t="n">
        <v>476.79105215</v>
      </c>
      <c r="L17" s="20" t="n">
        <v>14.14805703</v>
      </c>
      <c r="M17" s="18" t="s">
        <v>404</v>
      </c>
      <c r="N17" s="20" t="s">
        <v>404</v>
      </c>
      <c r="O17" s="18" t="s">
        <v>404</v>
      </c>
      <c r="P17" s="20" t="s">
        <v>404</v>
      </c>
      <c r="Q17" s="18" t="s">
        <v>404</v>
      </c>
      <c r="R17" s="20" t="s">
        <v>404</v>
      </c>
      <c r="S17" s="18" t="s">
        <v>404</v>
      </c>
      <c r="T17" s="20" t="s">
        <v>404</v>
      </c>
      <c r="U17" s="18" t="n">
        <v>556.02272785</v>
      </c>
      <c r="V17" s="20" t="n">
        <v>15.51692034</v>
      </c>
    </row>
    <row r="18" spans="1:22">
      <c r="A18" s="15" t="s">
        <v>415</v>
      </c>
      <c r="B18" s="17" t="n">
        <v>5532</v>
      </c>
      <c r="C18" s="18">
        <f>(0.0/B18*100)</f>
        <v/>
      </c>
      <c r="D18" s="19" t="n">
        <v>5532</v>
      </c>
      <c r="E18" s="18" t="n">
        <v>447.94485952</v>
      </c>
      <c r="F18" s="20" t="n">
        <v>8.93252783</v>
      </c>
      <c r="G18" s="18" t="n">
        <v>453.93895906</v>
      </c>
      <c r="H18" s="20" t="n">
        <v>6.52997726</v>
      </c>
      <c r="I18" s="18" t="n">
        <v>467.95931378</v>
      </c>
      <c r="J18" s="20" t="n">
        <v>7.2460105</v>
      </c>
      <c r="K18" s="18" t="n">
        <v>443.73331972</v>
      </c>
      <c r="L18" s="20" t="n">
        <v>8.37902839</v>
      </c>
      <c r="M18" s="18" t="s">
        <v>404</v>
      </c>
      <c r="N18" s="20" t="s">
        <v>404</v>
      </c>
      <c r="O18" s="18" t="s">
        <v>404</v>
      </c>
      <c r="P18" s="20" t="s">
        <v>404</v>
      </c>
      <c r="Q18" s="18" t="s">
        <v>404</v>
      </c>
      <c r="R18" s="20" t="s">
        <v>404</v>
      </c>
      <c r="S18" s="18" t="s">
        <v>404</v>
      </c>
      <c r="T18" s="20" t="s">
        <v>404</v>
      </c>
      <c r="U18" s="18" t="n">
        <v>442.55314177</v>
      </c>
      <c r="V18" s="20" t="n">
        <v>30.77644798</v>
      </c>
    </row>
    <row r="19" spans="1:22">
      <c r="A19" s="15" t="s">
        <v>416</v>
      </c>
      <c r="B19" s="17" t="n">
        <v>5658</v>
      </c>
      <c r="C19" s="18">
        <f>(327.0/B19*100)</f>
        <v/>
      </c>
      <c r="D19" s="19" t="n">
        <v>5331</v>
      </c>
      <c r="E19" s="18" t="n">
        <v>488.3983797</v>
      </c>
      <c r="F19" s="20" t="n">
        <v>9.624901980000001</v>
      </c>
      <c r="G19" s="18" t="n">
        <v>489.46479916</v>
      </c>
      <c r="H19" s="20" t="n">
        <v>7.79681679</v>
      </c>
      <c r="I19" s="18" t="n">
        <v>456.16151278</v>
      </c>
      <c r="J19" s="20" t="n">
        <v>8.644189689999999</v>
      </c>
      <c r="K19" s="18" t="n">
        <v>475.74291636</v>
      </c>
      <c r="L19" s="20" t="n">
        <v>8.408840919999999</v>
      </c>
      <c r="M19" s="18" t="s">
        <v>404</v>
      </c>
      <c r="N19" s="20" t="s">
        <v>404</v>
      </c>
      <c r="O19" s="18" t="s">
        <v>404</v>
      </c>
      <c r="P19" s="20" t="s">
        <v>404</v>
      </c>
      <c r="Q19" s="18" t="s">
        <v>404</v>
      </c>
      <c r="R19" s="20" t="s">
        <v>404</v>
      </c>
      <c r="S19" s="18" t="s">
        <v>404</v>
      </c>
      <c r="T19" s="20" t="s">
        <v>404</v>
      </c>
      <c r="U19" s="18" t="n">
        <v>454.91981215</v>
      </c>
      <c r="V19" s="20" t="n">
        <v>39.34205398</v>
      </c>
    </row>
    <row r="20" spans="1:22">
      <c r="A20" s="15" t="s">
        <v>417</v>
      </c>
      <c r="B20" s="17" t="n">
        <v>3371</v>
      </c>
      <c r="C20" s="18">
        <f>(24.0/B20*100)</f>
        <v/>
      </c>
      <c r="D20" s="19" t="n">
        <v>3347</v>
      </c>
      <c r="E20" s="18" t="n">
        <v>487.76833496</v>
      </c>
      <c r="F20" s="20" t="n">
        <v>2.45730614</v>
      </c>
      <c r="G20" s="18" t="n">
        <v>490.89591964</v>
      </c>
      <c r="H20" s="20" t="n">
        <v>3.64969245</v>
      </c>
      <c r="I20" s="18" t="n">
        <v>489.17841308</v>
      </c>
      <c r="J20" s="20" t="n">
        <v>4.22313712</v>
      </c>
      <c r="K20" s="18" t="n">
        <v>469.83757873</v>
      </c>
      <c r="L20" s="20" t="n">
        <v>12.47683849</v>
      </c>
      <c r="M20" s="18" t="s">
        <v>404</v>
      </c>
      <c r="N20" s="20" t="s">
        <v>404</v>
      </c>
      <c r="O20" s="18" t="s">
        <v>404</v>
      </c>
      <c r="P20" s="20" t="s">
        <v>404</v>
      </c>
      <c r="Q20" s="18" t="s">
        <v>404</v>
      </c>
      <c r="R20" s="20" t="s">
        <v>404</v>
      </c>
      <c r="S20" s="18" t="s">
        <v>404</v>
      </c>
      <c r="T20" s="20" t="s">
        <v>404</v>
      </c>
      <c r="U20" s="18" t="n">
        <v>440.15121304</v>
      </c>
      <c r="V20" s="20" t="n">
        <v>18.29753509</v>
      </c>
    </row>
    <row r="21" spans="1:22">
      <c r="A21" s="15" t="s">
        <v>418</v>
      </c>
      <c r="B21" s="17" t="n">
        <v>5741</v>
      </c>
      <c r="C21" s="18">
        <f>(0.0/B21*100)</f>
        <v/>
      </c>
      <c r="D21" s="19" t="n">
        <v>5741</v>
      </c>
      <c r="E21" s="18" t="n">
        <v>507.26663146</v>
      </c>
      <c r="F21" s="20" t="n">
        <v>4.47483436</v>
      </c>
      <c r="G21" s="18" t="n">
        <v>510.59854155</v>
      </c>
      <c r="H21" s="20" t="n">
        <v>5.44054088</v>
      </c>
      <c r="I21" s="18" t="n">
        <v>501.49415447</v>
      </c>
      <c r="J21" s="20" t="n">
        <v>4.79564014</v>
      </c>
      <c r="K21" s="18" t="n">
        <v>496.28914704</v>
      </c>
      <c r="L21" s="20" t="n">
        <v>6.47239687</v>
      </c>
      <c r="M21" s="18" t="s">
        <v>404</v>
      </c>
      <c r="N21" s="20" t="s">
        <v>404</v>
      </c>
      <c r="O21" s="18" t="s">
        <v>404</v>
      </c>
      <c r="P21" s="20" t="s">
        <v>404</v>
      </c>
      <c r="Q21" s="18" t="s">
        <v>404</v>
      </c>
      <c r="R21" s="20" t="s">
        <v>404</v>
      </c>
      <c r="S21" s="18" t="s">
        <v>404</v>
      </c>
      <c r="T21" s="20" t="s">
        <v>404</v>
      </c>
      <c r="U21" s="18" t="n">
        <v>495.19181159</v>
      </c>
      <c r="V21" s="20" t="n">
        <v>7.5956992</v>
      </c>
    </row>
    <row r="22" spans="1:22">
      <c r="A22" s="15" t="s">
        <v>419</v>
      </c>
      <c r="B22" s="17" t="n">
        <v>6598</v>
      </c>
      <c r="C22" s="18">
        <f>(0.0/B22*100)</f>
        <v/>
      </c>
      <c r="D22" s="19" t="n">
        <v>6598</v>
      </c>
      <c r="E22" s="18" t="n">
        <v>482.66323924</v>
      </c>
      <c r="F22" s="20" t="n">
        <v>9.04177413</v>
      </c>
      <c r="G22" s="18" t="n">
        <v>487.28924831</v>
      </c>
      <c r="H22" s="20" t="n">
        <v>8.182247820000001</v>
      </c>
      <c r="I22" s="18" t="n">
        <v>459.65347532</v>
      </c>
      <c r="J22" s="20" t="n">
        <v>7.09186162</v>
      </c>
      <c r="K22" s="18" t="n">
        <v>449.82247288</v>
      </c>
      <c r="L22" s="20" t="n">
        <v>17.92815553</v>
      </c>
      <c r="M22" s="18" t="s">
        <v>404</v>
      </c>
      <c r="N22" s="20" t="s">
        <v>404</v>
      </c>
      <c r="O22" s="18" t="s">
        <v>404</v>
      </c>
      <c r="P22" s="20" t="s">
        <v>404</v>
      </c>
      <c r="Q22" s="18" t="s">
        <v>404</v>
      </c>
      <c r="R22" s="20" t="s">
        <v>404</v>
      </c>
      <c r="S22" s="18" t="s">
        <v>404</v>
      </c>
      <c r="T22" s="20" t="s">
        <v>404</v>
      </c>
      <c r="U22" s="18" t="n">
        <v>498.94834035</v>
      </c>
      <c r="V22" s="20" t="n">
        <v>16.50806291</v>
      </c>
    </row>
    <row r="23" spans="1:22">
      <c r="A23" s="15" t="s">
        <v>420</v>
      </c>
      <c r="B23" s="17" t="n">
        <v>11583</v>
      </c>
      <c r="C23" s="18">
        <f>(3159.0/B23*100)</f>
        <v/>
      </c>
      <c r="D23" s="19" t="n">
        <v>8424</v>
      </c>
      <c r="E23" s="18" t="n">
        <v>505.23865198</v>
      </c>
      <c r="F23" s="20" t="n">
        <v>12.31543204</v>
      </c>
      <c r="G23" s="18" t="n">
        <v>502.25599165</v>
      </c>
      <c r="H23" s="20" t="n">
        <v>7.80377273</v>
      </c>
      <c r="I23" s="18" t="n">
        <v>476.48006961</v>
      </c>
      <c r="J23" s="20" t="n">
        <v>8.31821974</v>
      </c>
      <c r="K23" s="18" t="n">
        <v>496.54161812</v>
      </c>
      <c r="L23" s="20" t="n">
        <v>8.181257090000001</v>
      </c>
      <c r="M23" s="18" t="s">
        <v>404</v>
      </c>
      <c r="N23" s="20" t="s">
        <v>404</v>
      </c>
      <c r="O23" s="18" t="s">
        <v>404</v>
      </c>
      <c r="P23" s="20" t="s">
        <v>404</v>
      </c>
      <c r="Q23" s="18" t="s">
        <v>404</v>
      </c>
      <c r="R23" s="20" t="s">
        <v>404</v>
      </c>
      <c r="S23" s="18" t="s">
        <v>404</v>
      </c>
      <c r="T23" s="20" t="s">
        <v>404</v>
      </c>
      <c r="U23" s="18" t="n">
        <v>492.50932856</v>
      </c>
      <c r="V23" s="20" t="n">
        <v>24.15082284</v>
      </c>
    </row>
    <row r="24" spans="1:22">
      <c r="A24" s="15" t="s">
        <v>421</v>
      </c>
      <c r="B24" s="17" t="n">
        <v>6647</v>
      </c>
      <c r="C24" s="18">
        <f>(0.0/B24*100)</f>
        <v/>
      </c>
      <c r="D24" s="19" t="n">
        <v>6647</v>
      </c>
      <c r="E24" s="18" t="n">
        <v>547.8678609900001</v>
      </c>
      <c r="F24" s="20" t="n">
        <v>20.73082516</v>
      </c>
      <c r="G24" s="18" t="n">
        <v>541.50156478</v>
      </c>
      <c r="H24" s="20" t="n">
        <v>7.2310119</v>
      </c>
      <c r="I24" s="18" t="n">
        <v>526.39855575</v>
      </c>
      <c r="J24" s="20" t="n">
        <v>5.75822643</v>
      </c>
      <c r="K24" s="18" t="n">
        <v>520.98173921</v>
      </c>
      <c r="L24" s="20" t="n">
        <v>9.15454229</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535.00691217</v>
      </c>
      <c r="F25" s="20" t="n">
        <v>12.91066237</v>
      </c>
      <c r="G25" s="18" t="n">
        <v>523.90221448</v>
      </c>
      <c r="H25" s="20" t="n">
        <v>6.30450481</v>
      </c>
      <c r="I25" s="18" t="n">
        <v>520.84401344</v>
      </c>
      <c r="J25" s="20" t="n">
        <v>6.2038532</v>
      </c>
      <c r="K25" s="18" t="n">
        <v>522.42284082</v>
      </c>
      <c r="L25" s="20" t="n">
        <v>12.10966212</v>
      </c>
      <c r="M25" s="18" t="s">
        <v>404</v>
      </c>
      <c r="N25" s="20" t="s">
        <v>404</v>
      </c>
      <c r="O25" s="18" t="s">
        <v>404</v>
      </c>
      <c r="P25" s="20" t="s">
        <v>404</v>
      </c>
      <c r="Q25" s="18" t="s">
        <v>404</v>
      </c>
      <c r="R25" s="20" t="s">
        <v>404</v>
      </c>
      <c r="S25" s="18" t="s">
        <v>404</v>
      </c>
      <c r="T25" s="20" t="s">
        <v>404</v>
      </c>
      <c r="U25" s="18" t="s">
        <v>404</v>
      </c>
      <c r="V25" s="20" t="s">
        <v>404</v>
      </c>
    </row>
    <row r="26" spans="1:22">
      <c r="A26" s="15" t="s">
        <v>423</v>
      </c>
      <c r="B26" s="17" t="n">
        <v>4869</v>
      </c>
      <c r="C26" s="18">
        <f>(11.0/B26*100)</f>
        <v/>
      </c>
      <c r="D26" s="19" t="n">
        <v>4858</v>
      </c>
      <c r="E26" s="18" t="n">
        <v>475.01821098</v>
      </c>
      <c r="F26" s="20" t="n">
        <v>3.56319273</v>
      </c>
      <c r="G26" s="18" t="n">
        <v>483.05782787</v>
      </c>
      <c r="H26" s="20" t="n">
        <v>2.96044318</v>
      </c>
      <c r="I26" s="18" t="n">
        <v>489.74474916</v>
      </c>
      <c r="J26" s="20" t="n">
        <v>4.03661241</v>
      </c>
      <c r="K26" s="18" t="n">
        <v>503.46949632</v>
      </c>
      <c r="L26" s="20" t="n">
        <v>7.20498012</v>
      </c>
      <c r="M26" s="18" t="s">
        <v>404</v>
      </c>
      <c r="N26" s="20" t="s">
        <v>404</v>
      </c>
      <c r="O26" s="18" t="s">
        <v>404</v>
      </c>
      <c r="P26" s="20" t="s">
        <v>404</v>
      </c>
      <c r="Q26" s="18" t="s">
        <v>404</v>
      </c>
      <c r="R26" s="20" t="s">
        <v>404</v>
      </c>
      <c r="S26" s="18" t="s">
        <v>404</v>
      </c>
      <c r="T26" s="20" t="s">
        <v>404</v>
      </c>
      <c r="U26" s="18" t="n">
        <v>489.08316587</v>
      </c>
      <c r="V26" s="20" t="n">
        <v>15.06274346</v>
      </c>
    </row>
    <row r="27" spans="1:22">
      <c r="A27" s="15" t="s">
        <v>424</v>
      </c>
      <c r="B27" s="17" t="n">
        <v>5299</v>
      </c>
      <c r="C27" s="18">
        <f>(0.0/B27*100)</f>
        <v/>
      </c>
      <c r="D27" s="19" t="n">
        <v>5299</v>
      </c>
      <c r="E27" s="18" t="n">
        <v>495.84441091</v>
      </c>
      <c r="F27" s="20" t="n">
        <v>2.15077241</v>
      </c>
      <c r="G27" s="18" t="n">
        <v>485.00422946</v>
      </c>
      <c r="H27" s="20" t="n">
        <v>1.83219105</v>
      </c>
      <c r="I27" s="18" t="n">
        <v>463.34026035</v>
      </c>
      <c r="J27" s="20" t="n">
        <v>2.95093024</v>
      </c>
      <c r="K27" s="18" t="n">
        <v>485.77618772</v>
      </c>
      <c r="L27" s="20" t="n">
        <v>3.61258766</v>
      </c>
      <c r="M27" s="18" t="s">
        <v>404</v>
      </c>
      <c r="N27" s="20" t="s">
        <v>404</v>
      </c>
      <c r="O27" s="18" t="s">
        <v>404</v>
      </c>
      <c r="P27" s="20" t="s">
        <v>404</v>
      </c>
      <c r="Q27" s="18" t="s">
        <v>404</v>
      </c>
      <c r="R27" s="20" t="s">
        <v>404</v>
      </c>
      <c r="S27" s="18" t="s">
        <v>404</v>
      </c>
      <c r="T27" s="20" t="s">
        <v>404</v>
      </c>
      <c r="U27" s="18" t="n">
        <v>465.27073414</v>
      </c>
      <c r="V27" s="20" t="n">
        <v>25.34217899</v>
      </c>
    </row>
    <row r="28" spans="1:22">
      <c r="A28" s="15" t="s">
        <v>425</v>
      </c>
      <c r="B28" s="17" t="n">
        <v>7568</v>
      </c>
      <c r="C28" s="18">
        <f>(0.0/B28*100)</f>
        <v/>
      </c>
      <c r="D28" s="19" t="n">
        <v>7568</v>
      </c>
      <c r="E28" s="18" t="n">
        <v>435.59712364</v>
      </c>
      <c r="F28" s="20" t="n">
        <v>5.23872052</v>
      </c>
      <c r="G28" s="18" t="n">
        <v>406.66408418</v>
      </c>
      <c r="H28" s="20" t="n">
        <v>4.91925459</v>
      </c>
      <c r="I28" s="18" t="n">
        <v>397.51259885</v>
      </c>
      <c r="J28" s="20" t="n">
        <v>5.04375482</v>
      </c>
      <c r="K28" s="18" t="n">
        <v>387.70973859</v>
      </c>
      <c r="L28" s="20" t="n">
        <v>6.14455126</v>
      </c>
      <c r="M28" s="18" t="s">
        <v>404</v>
      </c>
      <c r="N28" s="20" t="s">
        <v>404</v>
      </c>
      <c r="O28" s="18" t="s">
        <v>404</v>
      </c>
      <c r="P28" s="20" t="s">
        <v>404</v>
      </c>
      <c r="Q28" s="18" t="s">
        <v>404</v>
      </c>
      <c r="R28" s="20" t="s">
        <v>404</v>
      </c>
      <c r="S28" s="18" t="s">
        <v>404</v>
      </c>
      <c r="T28" s="20" t="s">
        <v>404</v>
      </c>
      <c r="U28" s="18" t="n">
        <v>405.7910468</v>
      </c>
      <c r="V28" s="20" t="n">
        <v>11.17396289</v>
      </c>
    </row>
    <row r="29" spans="1:22">
      <c r="A29" s="15" t="s">
        <v>426</v>
      </c>
      <c r="B29" s="17" t="n">
        <v>5385</v>
      </c>
      <c r="C29" s="18">
        <f>(1123.0/B29*100)</f>
        <v/>
      </c>
      <c r="D29" s="19" t="n">
        <v>4262</v>
      </c>
      <c r="E29" s="18" t="n">
        <v>508.98374466</v>
      </c>
      <c r="F29" s="20" t="n">
        <v>8.420991219999999</v>
      </c>
      <c r="G29" s="18" t="n">
        <v>524.54357529</v>
      </c>
      <c r="H29" s="20" t="n">
        <v>9.988528369999999</v>
      </c>
      <c r="I29" s="18" t="n">
        <v>511.27029542</v>
      </c>
      <c r="J29" s="20" t="n">
        <v>12.81261434</v>
      </c>
      <c r="K29" s="18" t="n">
        <v>499.75480656</v>
      </c>
      <c r="L29" s="20" t="n">
        <v>30.74583316</v>
      </c>
      <c r="M29" s="18" t="s">
        <v>404</v>
      </c>
      <c r="N29" s="20" t="s">
        <v>404</v>
      </c>
      <c r="O29" s="18" t="s">
        <v>404</v>
      </c>
      <c r="P29" s="20" t="s">
        <v>404</v>
      </c>
      <c r="Q29" s="18" t="s">
        <v>404</v>
      </c>
      <c r="R29" s="20" t="s">
        <v>404</v>
      </c>
      <c r="S29" s="18" t="s">
        <v>404</v>
      </c>
      <c r="T29" s="20" t="s">
        <v>404</v>
      </c>
      <c r="U29" s="18" t="n">
        <v>500.42382613</v>
      </c>
      <c r="V29" s="20" t="n">
        <v>13.73679649</v>
      </c>
    </row>
    <row r="30" spans="1:22">
      <c r="A30" s="15" t="s">
        <v>427</v>
      </c>
      <c r="B30" s="17" t="n">
        <v>4520</v>
      </c>
      <c r="C30" s="18">
        <f>(958.0/B30*100)</f>
        <v/>
      </c>
      <c r="D30" s="19" t="n">
        <v>3562</v>
      </c>
      <c r="E30" s="18" t="n">
        <v>500.85982974</v>
      </c>
      <c r="F30" s="20" t="n">
        <v>5.86644211</v>
      </c>
      <c r="G30" s="18" t="n">
        <v>504.42871114</v>
      </c>
      <c r="H30" s="20" t="n">
        <v>5.4157739</v>
      </c>
      <c r="I30" s="18" t="n">
        <v>495.00792946</v>
      </c>
      <c r="J30" s="20" t="n">
        <v>6.3797219</v>
      </c>
      <c r="K30" s="18" t="n">
        <v>472.34722154</v>
      </c>
      <c r="L30" s="20" t="n">
        <v>16.10095493</v>
      </c>
      <c r="M30" s="18" t="s">
        <v>404</v>
      </c>
      <c r="N30" s="20" t="s">
        <v>404</v>
      </c>
      <c r="O30" s="18" t="s">
        <v>404</v>
      </c>
      <c r="P30" s="20" t="s">
        <v>404</v>
      </c>
      <c r="Q30" s="18" t="s">
        <v>404</v>
      </c>
      <c r="R30" s="20" t="s">
        <v>404</v>
      </c>
      <c r="S30" s="18" t="s">
        <v>404</v>
      </c>
      <c r="T30" s="20" t="s">
        <v>404</v>
      </c>
      <c r="U30" s="18" t="n">
        <v>467.59818439</v>
      </c>
      <c r="V30" s="20" t="n">
        <v>12.49902858</v>
      </c>
    </row>
    <row r="31" spans="1:22">
      <c r="A31" s="15" t="s">
        <v>428</v>
      </c>
      <c r="B31" s="17" t="n">
        <v>5456</v>
      </c>
      <c r="C31" s="18">
        <f>(502.0/B31*100)</f>
        <v/>
      </c>
      <c r="D31" s="19" t="n">
        <v>4954</v>
      </c>
      <c r="E31" s="18" t="n">
        <v>509.31808294</v>
      </c>
      <c r="F31" s="20" t="n">
        <v>4.69948628</v>
      </c>
      <c r="G31" s="18" t="n">
        <v>497.43687534</v>
      </c>
      <c r="H31" s="20" t="n">
        <v>3.61462524</v>
      </c>
      <c r="I31" s="18" t="n">
        <v>502.51305967</v>
      </c>
      <c r="J31" s="20" t="n">
        <v>3.87129913</v>
      </c>
      <c r="K31" s="18" t="n">
        <v>491.44665019</v>
      </c>
      <c r="L31" s="20" t="n">
        <v>5.38651522</v>
      </c>
      <c r="M31" s="18" t="s">
        <v>404</v>
      </c>
      <c r="N31" s="20" t="s">
        <v>404</v>
      </c>
      <c r="O31" s="18" t="s">
        <v>404</v>
      </c>
      <c r="P31" s="20" t="s">
        <v>404</v>
      </c>
      <c r="Q31" s="18" t="s">
        <v>404</v>
      </c>
      <c r="R31" s="20" t="s">
        <v>404</v>
      </c>
      <c r="S31" s="18" t="s">
        <v>404</v>
      </c>
      <c r="T31" s="20" t="s">
        <v>404</v>
      </c>
      <c r="U31" s="18" t="n">
        <v>503.25685998</v>
      </c>
      <c r="V31" s="20" t="n">
        <v>11.1624685</v>
      </c>
    </row>
    <row r="32" spans="1:22">
      <c r="A32" s="15" t="s">
        <v>429</v>
      </c>
      <c r="B32" s="17" t="n">
        <v>4478</v>
      </c>
      <c r="C32" s="18">
        <f>(0.0/B32*100)</f>
        <v/>
      </c>
      <c r="D32" s="19" t="n">
        <v>4478</v>
      </c>
      <c r="E32" s="18" t="n">
        <v>505.42974966</v>
      </c>
      <c r="F32" s="20" t="n">
        <v>3.61033579</v>
      </c>
      <c r="G32" s="18" t="n">
        <v>497.79244251</v>
      </c>
      <c r="H32" s="20" t="n">
        <v>6.57600377</v>
      </c>
      <c r="I32" s="18" t="n">
        <v>501.51308808</v>
      </c>
      <c r="J32" s="20" t="n">
        <v>4.90670477</v>
      </c>
      <c r="K32" s="18" t="n">
        <v>521.9848458</v>
      </c>
      <c r="L32" s="20" t="n">
        <v>14.72124831</v>
      </c>
      <c r="M32" s="18" t="s">
        <v>404</v>
      </c>
      <c r="N32" s="20" t="s">
        <v>404</v>
      </c>
      <c r="O32" s="18" t="s">
        <v>404</v>
      </c>
      <c r="P32" s="20" t="s">
        <v>404</v>
      </c>
      <c r="Q32" s="18" t="s">
        <v>404</v>
      </c>
      <c r="R32" s="20" t="s">
        <v>404</v>
      </c>
      <c r="S32" s="18" t="s">
        <v>404</v>
      </c>
      <c r="T32" s="20" t="s">
        <v>404</v>
      </c>
      <c r="U32" s="18" t="n">
        <v>533.66365086</v>
      </c>
      <c r="V32" s="20" t="n">
        <v>13.91370359</v>
      </c>
    </row>
    <row r="33" spans="1:22">
      <c r="A33" s="15" t="s">
        <v>430</v>
      </c>
      <c r="B33" s="17" t="n">
        <v>7325</v>
      </c>
      <c r="C33" s="18">
        <f>(29.0/B33*100)</f>
        <v/>
      </c>
      <c r="D33" s="19" t="n">
        <v>7296</v>
      </c>
      <c r="E33" s="18" t="n">
        <v>511.84494451</v>
      </c>
      <c r="F33" s="20" t="n">
        <v>5.18059495</v>
      </c>
      <c r="G33" s="18" t="n">
        <v>494.75285771</v>
      </c>
      <c r="H33" s="20" t="n">
        <v>4.68557022</v>
      </c>
      <c r="I33" s="18" t="n">
        <v>470.56102887</v>
      </c>
      <c r="J33" s="20" t="n">
        <v>6.32816214</v>
      </c>
      <c r="K33" s="18" t="n">
        <v>489.55310049</v>
      </c>
      <c r="L33" s="20" t="n">
        <v>9.27565397</v>
      </c>
      <c r="M33" s="18" t="s">
        <v>404</v>
      </c>
      <c r="N33" s="20" t="s">
        <v>404</v>
      </c>
      <c r="O33" s="18" t="s">
        <v>404</v>
      </c>
      <c r="P33" s="20" t="s">
        <v>404</v>
      </c>
      <c r="Q33" s="18" t="s">
        <v>404</v>
      </c>
      <c r="R33" s="20" t="s">
        <v>404</v>
      </c>
      <c r="S33" s="18" t="s">
        <v>404</v>
      </c>
      <c r="T33" s="20" t="s">
        <v>404</v>
      </c>
      <c r="U33" s="18" t="n">
        <v>457.73639072</v>
      </c>
      <c r="V33" s="20" t="n">
        <v>14.63954755</v>
      </c>
    </row>
    <row r="34" spans="1:22">
      <c r="A34" s="15" t="s">
        <v>431</v>
      </c>
      <c r="B34" s="17" t="n">
        <v>6350</v>
      </c>
      <c r="C34" s="18">
        <f>(0.0/B34*100)</f>
        <v/>
      </c>
      <c r="D34" s="19" t="n">
        <v>6350</v>
      </c>
      <c r="E34" s="18" t="n">
        <v>469.24388566</v>
      </c>
      <c r="F34" s="20" t="n">
        <v>5.92613936</v>
      </c>
      <c r="G34" s="18" t="n">
        <v>482.98176286</v>
      </c>
      <c r="H34" s="20" t="n">
        <v>7.21440382</v>
      </c>
      <c r="I34" s="18" t="n">
        <v>472.10133083</v>
      </c>
      <c r="J34" s="20" t="n">
        <v>8.473965509999999</v>
      </c>
      <c r="K34" s="18" t="n">
        <v>480.65105181</v>
      </c>
      <c r="L34" s="20" t="n">
        <v>13.48181907</v>
      </c>
      <c r="M34" s="18" t="s">
        <v>404</v>
      </c>
      <c r="N34" s="20" t="s">
        <v>404</v>
      </c>
      <c r="O34" s="18" t="s">
        <v>404</v>
      </c>
      <c r="P34" s="20" t="s">
        <v>404</v>
      </c>
      <c r="Q34" s="18" t="s">
        <v>404</v>
      </c>
      <c r="R34" s="20" t="s">
        <v>404</v>
      </c>
      <c r="S34" s="18" t="s">
        <v>404</v>
      </c>
      <c r="T34" s="20" t="s">
        <v>404</v>
      </c>
      <c r="U34" s="18" t="n">
        <v>483.64939191</v>
      </c>
      <c r="V34" s="20" t="n">
        <v>21.13122499</v>
      </c>
    </row>
    <row r="35" spans="1:22">
      <c r="A35" s="15" t="s">
        <v>432</v>
      </c>
      <c r="B35" s="17" t="n">
        <v>6406</v>
      </c>
      <c r="C35" s="18">
        <f>(443.0/B35*100)</f>
        <v/>
      </c>
      <c r="D35" s="19" t="n">
        <v>5963</v>
      </c>
      <c r="E35" s="18" t="n">
        <v>513.3102037899999</v>
      </c>
      <c r="F35" s="20" t="n">
        <v>1.9984284</v>
      </c>
      <c r="G35" s="18" t="n">
        <v>520.9547341700001</v>
      </c>
      <c r="H35" s="20" t="n">
        <v>2.43932146</v>
      </c>
      <c r="I35" s="18" t="n">
        <v>490.63629033</v>
      </c>
      <c r="J35" s="20" t="n">
        <v>3.73419619</v>
      </c>
      <c r="K35" s="18" t="n">
        <v>514.82226846</v>
      </c>
      <c r="L35" s="20" t="n">
        <v>6.93523174</v>
      </c>
      <c r="M35" s="18" t="s">
        <v>404</v>
      </c>
      <c r="N35" s="20" t="s">
        <v>404</v>
      </c>
      <c r="O35" s="18" t="s">
        <v>404</v>
      </c>
      <c r="P35" s="20" t="s">
        <v>404</v>
      </c>
      <c r="Q35" s="18" t="s">
        <v>404</v>
      </c>
      <c r="R35" s="20" t="s">
        <v>404</v>
      </c>
      <c r="S35" s="18" t="s">
        <v>404</v>
      </c>
      <c r="T35" s="20" t="s">
        <v>404</v>
      </c>
      <c r="U35" s="18" t="n">
        <v>476.14907912</v>
      </c>
      <c r="V35" s="20" t="n">
        <v>10.29443798</v>
      </c>
    </row>
    <row r="36" spans="1:22">
      <c r="A36" s="15" t="s">
        <v>433</v>
      </c>
      <c r="B36" s="17" t="n">
        <v>6736</v>
      </c>
      <c r="C36" s="18">
        <f>(10.0/B36*100)</f>
        <v/>
      </c>
      <c r="D36" s="19" t="n">
        <v>6726</v>
      </c>
      <c r="E36" s="18" t="n">
        <v>501.51083435</v>
      </c>
      <c r="F36" s="20" t="n">
        <v>3.73375959</v>
      </c>
      <c r="G36" s="18" t="n">
        <v>485.1889785</v>
      </c>
      <c r="H36" s="20" t="n">
        <v>5.20380228</v>
      </c>
      <c r="I36" s="18" t="n">
        <v>475.16411048</v>
      </c>
      <c r="J36" s="20" t="n">
        <v>4.68256118</v>
      </c>
      <c r="K36" s="18" t="n">
        <v>478.39999068</v>
      </c>
      <c r="L36" s="20" t="n">
        <v>4.96864322</v>
      </c>
      <c r="M36" s="18" t="s">
        <v>404</v>
      </c>
      <c r="N36" s="20" t="s">
        <v>404</v>
      </c>
      <c r="O36" s="18" t="s">
        <v>404</v>
      </c>
      <c r="P36" s="20" t="s">
        <v>404</v>
      </c>
      <c r="Q36" s="18" t="s">
        <v>404</v>
      </c>
      <c r="R36" s="20" t="s">
        <v>404</v>
      </c>
      <c r="S36" s="18" t="s">
        <v>404</v>
      </c>
      <c r="T36" s="20" t="s">
        <v>404</v>
      </c>
      <c r="U36" s="18" t="n">
        <v>474.71281624</v>
      </c>
      <c r="V36" s="20" t="n">
        <v>22.90501823</v>
      </c>
    </row>
    <row r="37" spans="1:22">
      <c r="A37" s="15" t="s">
        <v>434</v>
      </c>
      <c r="B37" s="17" t="n">
        <v>5458</v>
      </c>
      <c r="C37" s="18">
        <f>(0.0/B37*100)</f>
        <v/>
      </c>
      <c r="D37" s="19" t="n">
        <v>5458</v>
      </c>
      <c r="E37" s="18" t="n">
        <v>495.94630565</v>
      </c>
      <c r="F37" s="20" t="n">
        <v>5.47328198</v>
      </c>
      <c r="G37" s="18" t="n">
        <v>494.05252142</v>
      </c>
      <c r="H37" s="20" t="n">
        <v>6.25628619</v>
      </c>
      <c r="I37" s="18" t="n">
        <v>492.43768311</v>
      </c>
      <c r="J37" s="20" t="n">
        <v>4.71207084</v>
      </c>
      <c r="K37" s="18" t="n">
        <v>483.28318993</v>
      </c>
      <c r="L37" s="20" t="n">
        <v>11.64888809</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518.3089952300001</v>
      </c>
      <c r="F38" s="20" t="n">
        <v>5.6462857</v>
      </c>
      <c r="G38" s="18" t="n">
        <v>529.84672115</v>
      </c>
      <c r="H38" s="20" t="n">
        <v>7.66661857</v>
      </c>
      <c r="I38" s="18" t="n">
        <v>514.50767035</v>
      </c>
      <c r="J38" s="20" t="n">
        <v>10.6925193</v>
      </c>
      <c r="K38" s="18" t="n">
        <v>522.91652627</v>
      </c>
      <c r="L38" s="20" t="n">
        <v>25.52535484</v>
      </c>
      <c r="M38" s="18" t="s">
        <v>404</v>
      </c>
      <c r="N38" s="20" t="s">
        <v>404</v>
      </c>
      <c r="O38" s="18" t="s">
        <v>404</v>
      </c>
      <c r="P38" s="20" t="s">
        <v>404</v>
      </c>
      <c r="Q38" s="18" t="s">
        <v>404</v>
      </c>
      <c r="R38" s="20" t="s">
        <v>404</v>
      </c>
      <c r="S38" s="18" t="s">
        <v>404</v>
      </c>
      <c r="T38" s="20" t="s">
        <v>404</v>
      </c>
      <c r="U38" s="18" t="n">
        <v>487.08415965</v>
      </c>
      <c r="V38" s="20" t="n">
        <v>44.70822712</v>
      </c>
    </row>
    <row r="39" spans="1:22">
      <c r="A39" s="15" t="s">
        <v>436</v>
      </c>
      <c r="B39" s="17" t="n">
        <v>5895</v>
      </c>
      <c r="C39" s="18">
        <f>(0.0/B39*100)</f>
        <v/>
      </c>
      <c r="D39" s="19" t="n">
        <v>5895</v>
      </c>
      <c r="E39" s="18" t="n">
        <v>445.67188293</v>
      </c>
      <c r="F39" s="20" t="n">
        <v>7.92485847</v>
      </c>
      <c r="G39" s="18" t="n">
        <v>410.72114586</v>
      </c>
      <c r="H39" s="20" t="n">
        <v>8.33087424</v>
      </c>
      <c r="I39" s="18" t="n">
        <v>408.6370364</v>
      </c>
      <c r="J39" s="20" t="n">
        <v>10.16681782</v>
      </c>
      <c r="K39" s="18" t="n">
        <v>387.51649758</v>
      </c>
      <c r="L39" s="20" t="n">
        <v>7.48818515</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(2754.0/B40*100)</f>
        <v/>
      </c>
      <c r="D40" s="19" t="n">
        <v>11403</v>
      </c>
      <c r="E40" s="18" t="n">
        <v>490.51396661</v>
      </c>
      <c r="F40" s="20" t="n">
        <v>5.58884977</v>
      </c>
      <c r="G40" s="18" t="n">
        <v>491.60264263</v>
      </c>
      <c r="H40" s="20" t="n">
        <v>9.686671049999999</v>
      </c>
      <c r="I40" s="18" t="n">
        <v>495.43864365</v>
      </c>
      <c r="J40" s="20" t="n">
        <v>7.69975988</v>
      </c>
      <c r="K40" s="18" t="n">
        <v>498.62293778</v>
      </c>
      <c r="L40" s="20" t="n">
        <v>9.26728993</v>
      </c>
      <c r="M40" s="18" t="s">
        <v>404</v>
      </c>
      <c r="N40" s="20" t="s">
        <v>404</v>
      </c>
      <c r="O40" s="18" t="s">
        <v>404</v>
      </c>
      <c r="P40" s="20" t="s">
        <v>404</v>
      </c>
      <c r="Q40" s="18" t="s">
        <v>404</v>
      </c>
      <c r="R40" s="20" t="s">
        <v>404</v>
      </c>
      <c r="S40" s="18" t="s">
        <v>404</v>
      </c>
      <c r="T40" s="20" t="s">
        <v>404</v>
      </c>
      <c r="U40" s="18" t="n">
        <v>498.02617541</v>
      </c>
      <c r="V40" s="20" t="n">
        <v>8.096060509999999</v>
      </c>
    </row>
    <row r="41" spans="1:22">
      <c r="A41" s="15" t="s">
        <v>438</v>
      </c>
      <c r="B41" s="17" t="n">
        <v>5712</v>
      </c>
      <c r="C41" s="18">
        <f>(99.0/B41*100)</f>
        <v/>
      </c>
      <c r="D41" s="19" t="n">
        <v>5613</v>
      </c>
      <c r="E41" s="18" t="n">
        <v>475.26327493</v>
      </c>
      <c r="F41" s="20" t="n">
        <v>5.24942178</v>
      </c>
      <c r="G41" s="18" t="n">
        <v>476.18287038</v>
      </c>
      <c r="H41" s="20" t="n">
        <v>5.34131596</v>
      </c>
      <c r="I41" s="18" t="n">
        <v>452.06630948</v>
      </c>
      <c r="J41" s="20" t="n">
        <v>9.28638696</v>
      </c>
      <c r="K41" s="18" t="n">
        <v>440.90779023</v>
      </c>
      <c r="L41" s="20" t="n">
        <v>10.60911804</v>
      </c>
      <c r="M41" s="18" t="s">
        <v>404</v>
      </c>
      <c r="N41" s="20" t="s">
        <v>404</v>
      </c>
      <c r="O41" s="18" t="s">
        <v>404</v>
      </c>
      <c r="P41" s="20" t="s">
        <v>404</v>
      </c>
      <c r="Q41" s="18" t="s">
        <v>404</v>
      </c>
      <c r="R41" s="20" t="s">
        <v>404</v>
      </c>
      <c r="S41" s="18" t="s">
        <v>404</v>
      </c>
      <c r="T41" s="20" t="s">
        <v>404</v>
      </c>
      <c r="U41" s="18" t="n">
        <v>443.65732725</v>
      </c>
      <c r="V41" s="20" t="n">
        <v>29.75590257</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436.33491547</v>
      </c>
      <c r="F44" s="20" t="n">
        <v>10.49430923</v>
      </c>
      <c r="G44" s="18" t="n">
        <v>413.93523793</v>
      </c>
      <c r="H44" s="20" t="n">
        <v>5.14947476</v>
      </c>
      <c r="I44" s="18" t="n">
        <v>406.14826401</v>
      </c>
      <c r="J44" s="20" t="n">
        <v>5.03272243</v>
      </c>
      <c r="K44" s="18" t="n">
        <v>406.45021517</v>
      </c>
      <c r="L44" s="20" t="n">
        <v>5.46256707</v>
      </c>
      <c r="M44" s="18" t="s">
        <v>404</v>
      </c>
      <c r="N44" s="20" t="s">
        <v>404</v>
      </c>
      <c r="O44" s="18" t="s">
        <v>404</v>
      </c>
      <c r="P44" s="20" t="s">
        <v>404</v>
      </c>
      <c r="Q44" s="18" t="s">
        <v>404</v>
      </c>
      <c r="R44" s="20" t="s">
        <v>404</v>
      </c>
      <c r="S44" s="18" t="s">
        <v>404</v>
      </c>
      <c r="T44" s="20" t="s">
        <v>404</v>
      </c>
      <c r="U44" s="18" t="n">
        <v>408.75000286</v>
      </c>
      <c r="V44" s="20" t="n">
        <v>32.87862417</v>
      </c>
    </row>
    <row r="45" spans="1:22">
      <c r="A45" s="15" t="s">
        <v>442</v>
      </c>
      <c r="B45" s="17" t="n">
        <v>5519</v>
      </c>
      <c r="C45" s="18">
        <f>(0.0/B45*100)</f>
        <v/>
      </c>
      <c r="D45" s="19" t="n">
        <v>5519</v>
      </c>
      <c r="E45" s="18" t="n">
        <v>352.36253137</v>
      </c>
      <c r="F45" s="20" t="n">
        <v>6.10916462</v>
      </c>
      <c r="G45" s="18" t="n">
        <v>368.54334313</v>
      </c>
      <c r="H45" s="20" t="n">
        <v>8.05000785</v>
      </c>
      <c r="I45" s="18" t="n">
        <v>362.0903259</v>
      </c>
      <c r="J45" s="20" t="n">
        <v>7.10920002</v>
      </c>
      <c r="K45" s="18" t="n">
        <v>346.22515243</v>
      </c>
      <c r="L45" s="20" t="n">
        <v>7.84014165</v>
      </c>
      <c r="M45" s="18" t="s">
        <v>404</v>
      </c>
      <c r="N45" s="20" t="s">
        <v>404</v>
      </c>
      <c r="O45" s="18" t="s">
        <v>404</v>
      </c>
      <c r="P45" s="20" t="s">
        <v>404</v>
      </c>
      <c r="Q45" s="18" t="s">
        <v>404</v>
      </c>
      <c r="R45" s="20" t="s">
        <v>404</v>
      </c>
      <c r="S45" s="18" t="s">
        <v>404</v>
      </c>
      <c r="T45" s="20" t="s">
        <v>404</v>
      </c>
      <c r="U45" s="18" t="n">
        <v>387.79762699</v>
      </c>
      <c r="V45" s="20" t="n">
        <v>18.75912172</v>
      </c>
    </row>
    <row r="46" spans="1:22">
      <c r="A46" s="15" t="s">
        <v>443</v>
      </c>
      <c r="B46" s="17" t="n">
        <v>23141</v>
      </c>
      <c r="C46" s="18">
        <f>(4196.0/B46*100)</f>
        <v/>
      </c>
      <c r="D46" s="19" t="n">
        <v>18945</v>
      </c>
      <c r="E46" s="18" t="n">
        <v>406.91807671</v>
      </c>
      <c r="F46" s="20" t="n">
        <v>5.84410667</v>
      </c>
      <c r="G46" s="18" t="n">
        <v>373.4612709</v>
      </c>
      <c r="H46" s="20" t="n">
        <v>5.98301974</v>
      </c>
      <c r="I46" s="18" t="n">
        <v>356.59752763</v>
      </c>
      <c r="J46" s="20" t="n">
        <v>5.73829706</v>
      </c>
      <c r="K46" s="18" t="n">
        <v>362.89364343</v>
      </c>
      <c r="L46" s="20" t="n">
        <v>5.93795229</v>
      </c>
      <c r="M46" s="18" t="s">
        <v>404</v>
      </c>
      <c r="N46" s="20" t="s">
        <v>404</v>
      </c>
      <c r="O46" s="18" t="s">
        <v>404</v>
      </c>
      <c r="P46" s="20" t="s">
        <v>404</v>
      </c>
      <c r="Q46" s="18" t="s">
        <v>404</v>
      </c>
      <c r="R46" s="20" t="s">
        <v>404</v>
      </c>
      <c r="S46" s="18" t="s">
        <v>404</v>
      </c>
      <c r="T46" s="20" t="s">
        <v>404</v>
      </c>
      <c r="U46" s="18" t="n">
        <v>344.89392545</v>
      </c>
      <c r="V46" s="20" t="n">
        <v>10.11533808</v>
      </c>
    </row>
    <row r="47" spans="1:22">
      <c r="A47" s="15" t="s">
        <v>444</v>
      </c>
      <c r="B47" s="17" t="n">
        <v>5928</v>
      </c>
      <c r="C47" s="18">
        <f>(0.0/B47*100)</f>
        <v/>
      </c>
      <c r="D47" s="19" t="n">
        <v>5928</v>
      </c>
      <c r="E47" s="18" t="n">
        <v>430.18850432</v>
      </c>
      <c r="F47" s="20" t="n">
        <v>6.78952723</v>
      </c>
      <c r="G47" s="18" t="n">
        <v>444.70529181</v>
      </c>
      <c r="H47" s="20" t="n">
        <v>8.231578089999999</v>
      </c>
      <c r="I47" s="18" t="n">
        <v>448.88188394</v>
      </c>
      <c r="J47" s="20" t="n">
        <v>9.65114623</v>
      </c>
      <c r="K47" s="18" t="n">
        <v>487.44568204</v>
      </c>
      <c r="L47" s="20" t="n">
        <v>43.48452863</v>
      </c>
      <c r="M47" s="18" t="s">
        <v>404</v>
      </c>
      <c r="N47" s="20" t="s">
        <v>404</v>
      </c>
      <c r="O47" s="18" t="s">
        <v>404</v>
      </c>
      <c r="P47" s="20" t="s">
        <v>404</v>
      </c>
      <c r="Q47" s="18" t="s">
        <v>404</v>
      </c>
      <c r="R47" s="20" t="s">
        <v>404</v>
      </c>
      <c r="S47" s="18" t="s">
        <v>404</v>
      </c>
      <c r="T47" s="20" t="s">
        <v>404</v>
      </c>
      <c r="U47" s="18" t="n">
        <v>495.21215567</v>
      </c>
      <c r="V47" s="20" t="n">
        <v>12.79141024</v>
      </c>
    </row>
    <row r="48" spans="1:22">
      <c r="A48" s="15" t="s">
        <v>445</v>
      </c>
      <c r="B48" s="17" t="n">
        <v>9841</v>
      </c>
      <c r="C48" s="18">
        <f>(40.0/B48*100)</f>
        <v/>
      </c>
      <c r="D48" s="19" t="n">
        <v>9801</v>
      </c>
      <c r="E48" s="18" t="n">
        <v>559.2098754800001</v>
      </c>
      <c r="F48" s="20" t="n">
        <v>8.22819694</v>
      </c>
      <c r="G48" s="18" t="n">
        <v>538.16321637</v>
      </c>
      <c r="H48" s="20" t="n">
        <v>11.7944247</v>
      </c>
      <c r="I48" s="18" t="n">
        <v>507.35582572</v>
      </c>
      <c r="J48" s="20" t="n">
        <v>10.86436843</v>
      </c>
      <c r="K48" s="18" t="n">
        <v>511.63401087</v>
      </c>
      <c r="L48" s="20" t="n">
        <v>24.88199985</v>
      </c>
      <c r="M48" s="18" t="s">
        <v>404</v>
      </c>
      <c r="N48" s="20" t="s">
        <v>404</v>
      </c>
      <c r="O48" s="18" t="s">
        <v>404</v>
      </c>
      <c r="P48" s="20" t="s">
        <v>404</v>
      </c>
      <c r="Q48" s="18" t="s">
        <v>404</v>
      </c>
      <c r="R48" s="20" t="s">
        <v>404</v>
      </c>
      <c r="S48" s="18" t="s">
        <v>404</v>
      </c>
      <c r="T48" s="20" t="s">
        <v>404</v>
      </c>
      <c r="U48" s="18" t="n">
        <v>397.95104778</v>
      </c>
      <c r="V48" s="20" t="n">
        <v>11.78810797</v>
      </c>
    </row>
    <row r="49" spans="1:22">
      <c r="A49" s="15" t="s">
        <v>446</v>
      </c>
      <c r="B49" s="17" t="n">
        <v>6349</v>
      </c>
      <c r="C49" s="18">
        <f>(52.0/B49*100)</f>
        <v/>
      </c>
      <c r="D49" s="19" t="n">
        <v>6297</v>
      </c>
      <c r="E49" s="18" t="n">
        <v>432.7596448</v>
      </c>
      <c r="F49" s="20" t="n">
        <v>5.29681074</v>
      </c>
      <c r="G49" s="18" t="n">
        <v>402.29277302</v>
      </c>
      <c r="H49" s="20" t="n">
        <v>7.523751</v>
      </c>
      <c r="I49" s="18" t="n">
        <v>404.18473038</v>
      </c>
      <c r="J49" s="20" t="n">
        <v>7.40360392</v>
      </c>
      <c r="K49" s="18" t="n">
        <v>388.69227578</v>
      </c>
      <c r="L49" s="20" t="n">
        <v>6.01564279</v>
      </c>
      <c r="M49" s="18" t="s">
        <v>404</v>
      </c>
      <c r="N49" s="20" t="s">
        <v>404</v>
      </c>
      <c r="O49" s="18" t="s">
        <v>404</v>
      </c>
      <c r="P49" s="20" t="s">
        <v>404</v>
      </c>
      <c r="Q49" s="18" t="s">
        <v>404</v>
      </c>
      <c r="R49" s="20" t="s">
        <v>404</v>
      </c>
      <c r="S49" s="18" t="s">
        <v>404</v>
      </c>
      <c r="T49" s="20" t="s">
        <v>404</v>
      </c>
      <c r="U49" s="18" t="n">
        <v>404.48601173</v>
      </c>
      <c r="V49" s="20" t="n">
        <v>14.60458161</v>
      </c>
    </row>
    <row r="50" spans="1:22">
      <c r="A50" s="15" t="s">
        <v>447</v>
      </c>
      <c r="B50" s="17" t="n">
        <v>11795</v>
      </c>
      <c r="C50" s="18">
        <f>(1031.0/B50*100)</f>
        <v/>
      </c>
      <c r="D50" s="19" t="n">
        <v>10764</v>
      </c>
      <c r="E50" s="18" t="n">
        <v>416.86443612</v>
      </c>
      <c r="F50" s="20" t="n">
        <v>5.81515623</v>
      </c>
      <c r="G50" s="18" t="n">
        <v>396.00454902</v>
      </c>
      <c r="H50" s="20" t="n">
        <v>5.99914185</v>
      </c>
      <c r="I50" s="18" t="n">
        <v>384.67517615</v>
      </c>
      <c r="J50" s="20" t="n">
        <v>5.31875387</v>
      </c>
      <c r="K50" s="18" t="n">
        <v>372.4998646</v>
      </c>
      <c r="L50" s="20" t="n">
        <v>5.29225217</v>
      </c>
      <c r="M50" s="18" t="s">
        <v>404</v>
      </c>
      <c r="N50" s="20" t="s">
        <v>404</v>
      </c>
      <c r="O50" s="18" t="s">
        <v>404</v>
      </c>
      <c r="P50" s="20" t="s">
        <v>404</v>
      </c>
      <c r="Q50" s="18" t="s">
        <v>404</v>
      </c>
      <c r="R50" s="20" t="s">
        <v>404</v>
      </c>
      <c r="S50" s="18" t="s">
        <v>404</v>
      </c>
      <c r="T50" s="20" t="s">
        <v>404</v>
      </c>
      <c r="U50" s="18" t="n">
        <v>384.85192445</v>
      </c>
      <c r="V50" s="20" t="n">
        <v>11.73373188</v>
      </c>
    </row>
    <row r="51" spans="1:22">
      <c r="A51" s="15" t="s">
        <v>448</v>
      </c>
      <c r="B51" s="17" t="n">
        <v>6866</v>
      </c>
      <c r="C51" s="18">
        <f>(0.0/B51*100)</f>
        <v/>
      </c>
      <c r="D51" s="19" t="n">
        <v>6866</v>
      </c>
      <c r="E51" s="18" t="n">
        <v>395.84394898</v>
      </c>
      <c r="F51" s="20" t="n">
        <v>8.48489945</v>
      </c>
      <c r="G51" s="18" t="n">
        <v>396.19312226</v>
      </c>
      <c r="H51" s="20" t="n">
        <v>5.82463422</v>
      </c>
      <c r="I51" s="18" t="n">
        <v>396.42744655</v>
      </c>
      <c r="J51" s="20" t="n">
        <v>5.42560036</v>
      </c>
      <c r="K51" s="18" t="n">
        <v>406.49485323</v>
      </c>
      <c r="L51" s="20" t="n">
        <v>3.4964207</v>
      </c>
      <c r="M51" s="18" t="s">
        <v>404</v>
      </c>
      <c r="N51" s="20" t="s">
        <v>404</v>
      </c>
      <c r="O51" s="18" t="s">
        <v>404</v>
      </c>
      <c r="P51" s="20" t="s">
        <v>404</v>
      </c>
      <c r="Q51" s="18" t="s">
        <v>404</v>
      </c>
      <c r="R51" s="20" t="s">
        <v>404</v>
      </c>
      <c r="S51" s="18" t="s">
        <v>404</v>
      </c>
      <c r="T51" s="20" t="s">
        <v>404</v>
      </c>
      <c r="U51" s="18" t="n">
        <v>405.16876637</v>
      </c>
      <c r="V51" s="20" t="n">
        <v>9.79116385</v>
      </c>
    </row>
    <row r="52" spans="1:22">
      <c r="A52" s="15" t="s">
        <v>449</v>
      </c>
      <c r="B52" s="17" t="n">
        <v>5809</v>
      </c>
      <c r="C52" s="18">
        <f>(0.0/B52*100)</f>
        <v/>
      </c>
      <c r="D52" s="19" t="n">
        <v>5809</v>
      </c>
      <c r="E52" s="18" t="n">
        <v>465.56669811</v>
      </c>
      <c r="F52" s="20" t="n">
        <v>12.86976902</v>
      </c>
      <c r="G52" s="18" t="n">
        <v>468.2204972</v>
      </c>
      <c r="H52" s="20" t="n">
        <v>9.819582560000001</v>
      </c>
      <c r="I52" s="18" t="n">
        <v>465.36705235</v>
      </c>
      <c r="J52" s="20" t="n">
        <v>5.88433125</v>
      </c>
      <c r="K52" s="18" t="n">
        <v>457.35037612</v>
      </c>
      <c r="L52" s="20" t="n">
        <v>8.118102889999999</v>
      </c>
      <c r="M52" s="18" t="s">
        <v>404</v>
      </c>
      <c r="N52" s="20" t="s">
        <v>404</v>
      </c>
      <c r="O52" s="18" t="s">
        <v>404</v>
      </c>
      <c r="P52" s="20" t="s">
        <v>404</v>
      </c>
      <c r="Q52" s="18" t="s">
        <v>404</v>
      </c>
      <c r="R52" s="20" t="s">
        <v>404</v>
      </c>
      <c r="S52" s="18" t="s">
        <v>404</v>
      </c>
      <c r="T52" s="20" t="s">
        <v>404</v>
      </c>
      <c r="U52" s="18" t="n">
        <v>420.16253333</v>
      </c>
      <c r="V52" s="20" t="n">
        <v>17.96035804</v>
      </c>
    </row>
    <row r="53" spans="1:22">
      <c r="A53" s="15" t="s">
        <v>450</v>
      </c>
      <c r="B53" s="17" t="n">
        <v>5571</v>
      </c>
      <c r="C53" s="18">
        <f>(0.0/B53*100)</f>
        <v/>
      </c>
      <c r="D53" s="19" t="n">
        <v>5571</v>
      </c>
      <c r="E53" s="18" t="n">
        <v>440.27199486</v>
      </c>
      <c r="F53" s="20" t="n">
        <v>2.5786084</v>
      </c>
      <c r="G53" s="18" t="n">
        <v>431.91697791</v>
      </c>
      <c r="H53" s="20" t="n">
        <v>2.24752373</v>
      </c>
      <c r="I53" s="18" t="n">
        <v>448.77431891</v>
      </c>
      <c r="J53" s="20" t="n">
        <v>3.68334293</v>
      </c>
      <c r="K53" s="18" t="n">
        <v>432.85574492</v>
      </c>
      <c r="L53" s="20" t="n">
        <v>5.51642589</v>
      </c>
      <c r="M53" s="18" t="s">
        <v>404</v>
      </c>
      <c r="N53" s="20" t="s">
        <v>404</v>
      </c>
      <c r="O53" s="18" t="s">
        <v>404</v>
      </c>
      <c r="P53" s="20" t="s">
        <v>404</v>
      </c>
      <c r="Q53" s="18" t="s">
        <v>404</v>
      </c>
      <c r="R53" s="20" t="s">
        <v>404</v>
      </c>
      <c r="S53" s="18" t="s">
        <v>404</v>
      </c>
      <c r="T53" s="20" t="s">
        <v>404</v>
      </c>
      <c r="U53" s="18" t="n">
        <v>372.69381465</v>
      </c>
      <c r="V53" s="20" t="n">
        <v>30.06322561</v>
      </c>
    </row>
    <row r="54" spans="1:22">
      <c r="A54" s="15" t="s">
        <v>451</v>
      </c>
      <c r="B54" s="17" t="n">
        <v>4740</v>
      </c>
      <c r="C54" s="18">
        <f>(199.0/B54*100)</f>
        <v/>
      </c>
      <c r="D54" s="19" t="n">
        <v>4541</v>
      </c>
      <c r="E54" s="18" t="n">
        <v>332.9540989</v>
      </c>
      <c r="F54" s="20" t="n">
        <v>4.98956534</v>
      </c>
      <c r="G54" s="18" t="n">
        <v>326.11908463</v>
      </c>
      <c r="H54" s="20" t="n">
        <v>7.4479658</v>
      </c>
      <c r="I54" s="18" t="n">
        <v>324.09384801</v>
      </c>
      <c r="J54" s="20" t="n">
        <v>6.7654503</v>
      </c>
      <c r="K54" s="18" t="n">
        <v>317.57081352</v>
      </c>
      <c r="L54" s="20" t="n">
        <v>6.10102704</v>
      </c>
      <c r="M54" s="18" t="s">
        <v>404</v>
      </c>
      <c r="N54" s="20" t="s">
        <v>404</v>
      </c>
      <c r="O54" s="18" t="s">
        <v>404</v>
      </c>
      <c r="P54" s="20" t="s">
        <v>404</v>
      </c>
      <c r="Q54" s="18" t="s">
        <v>404</v>
      </c>
      <c r="R54" s="20" t="s">
        <v>404</v>
      </c>
      <c r="S54" s="18" t="s">
        <v>404</v>
      </c>
      <c r="T54" s="20" t="s">
        <v>404</v>
      </c>
      <c r="U54" s="18" t="n">
        <v>324.3595998</v>
      </c>
      <c r="V54" s="20" t="n">
        <v>9.581536359999999</v>
      </c>
    </row>
    <row r="55" spans="1:22">
      <c r="A55" s="15" t="s">
        <v>452</v>
      </c>
      <c r="B55" s="17" t="n">
        <v>5316</v>
      </c>
      <c r="C55" s="18">
        <f>(43.0/B55*100)</f>
        <v/>
      </c>
      <c r="D55" s="19" t="n">
        <v>5273</v>
      </c>
      <c r="E55" s="18" t="n">
        <v>414.78660631</v>
      </c>
      <c r="F55" s="20" t="n">
        <v>7.68167684</v>
      </c>
      <c r="G55" s="18" t="n">
        <v>418.85880855</v>
      </c>
      <c r="H55" s="20" t="n">
        <v>7.58920577</v>
      </c>
      <c r="I55" s="18" t="n">
        <v>395.24444334</v>
      </c>
      <c r="J55" s="20" t="n">
        <v>6.12924599</v>
      </c>
      <c r="K55" s="18" t="n">
        <v>390.54817326</v>
      </c>
      <c r="L55" s="20" t="n">
        <v>6.73956836</v>
      </c>
      <c r="M55" s="18" t="s">
        <v>404</v>
      </c>
      <c r="N55" s="20" t="s">
        <v>404</v>
      </c>
      <c r="O55" s="18" t="s">
        <v>404</v>
      </c>
      <c r="P55" s="20" t="s">
        <v>404</v>
      </c>
      <c r="Q55" s="18" t="s">
        <v>404</v>
      </c>
      <c r="R55" s="20" t="s">
        <v>404</v>
      </c>
      <c r="S55" s="18" t="n">
        <v>426.42412405</v>
      </c>
      <c r="T55" s="20" t="n">
        <v>7.89455771</v>
      </c>
      <c r="U55" s="18" t="n">
        <v>376.85339129</v>
      </c>
      <c r="V55" s="20" t="n">
        <v>18.80590009</v>
      </c>
    </row>
    <row r="56" spans="1:22">
      <c r="A56" s="15" t="s">
        <v>453</v>
      </c>
      <c r="B56" s="17" t="n">
        <v>5359</v>
      </c>
      <c r="C56" s="18">
        <f>(0.0/B56*100)</f>
        <v/>
      </c>
      <c r="D56" s="19" t="n">
        <v>5359</v>
      </c>
      <c r="E56" s="18" t="n">
        <v>537.67293326</v>
      </c>
      <c r="F56" s="20" t="n">
        <v>9.012720679999999</v>
      </c>
      <c r="G56" s="18" t="n">
        <v>551.67069798</v>
      </c>
      <c r="H56" s="20" t="n">
        <v>6.08878121</v>
      </c>
      <c r="I56" s="18" t="n">
        <v>554.93452959</v>
      </c>
      <c r="J56" s="20" t="n">
        <v>10.58055649</v>
      </c>
      <c r="K56" s="18" t="n">
        <v>577.59384439</v>
      </c>
      <c r="L56" s="20" t="n">
        <v>26.46680552</v>
      </c>
      <c r="M56" s="18" t="s">
        <v>404</v>
      </c>
      <c r="N56" s="20" t="s">
        <v>404</v>
      </c>
      <c r="O56" s="18" t="s">
        <v>404</v>
      </c>
      <c r="P56" s="20" t="s">
        <v>404</v>
      </c>
      <c r="Q56" s="18" t="s">
        <v>404</v>
      </c>
      <c r="R56" s="20" t="s">
        <v>404</v>
      </c>
      <c r="S56" s="18" t="s">
        <v>404</v>
      </c>
      <c r="T56" s="20" t="s">
        <v>404</v>
      </c>
      <c r="U56" s="18" t="n">
        <v>534.1807516</v>
      </c>
      <c r="V56" s="20" t="n">
        <v>15.82288023</v>
      </c>
    </row>
    <row r="57" spans="1:22">
      <c r="A57" s="15" t="s">
        <v>454</v>
      </c>
      <c r="B57" s="17" t="n">
        <v>6513</v>
      </c>
      <c r="C57" s="18">
        <f>(0.0/B57*100)</f>
        <v/>
      </c>
      <c r="D57" s="19" t="n">
        <v>6513</v>
      </c>
      <c r="E57" s="18" t="n">
        <v>420.08403402</v>
      </c>
      <c r="F57" s="20" t="n">
        <v>10.98672519</v>
      </c>
      <c r="G57" s="18" t="n">
        <v>392.15457076</v>
      </c>
      <c r="H57" s="20" t="n">
        <v>8.81922056</v>
      </c>
      <c r="I57" s="18" t="n">
        <v>382.72688579</v>
      </c>
      <c r="J57" s="20" t="n">
        <v>5.44332099</v>
      </c>
      <c r="K57" s="18" t="n">
        <v>361.9585525</v>
      </c>
      <c r="L57" s="20" t="n">
        <v>5.68571953</v>
      </c>
      <c r="M57" s="18" t="s">
        <v>404</v>
      </c>
      <c r="N57" s="20" t="s">
        <v>404</v>
      </c>
      <c r="O57" s="18" t="s">
        <v>404</v>
      </c>
      <c r="P57" s="20" t="s">
        <v>404</v>
      </c>
      <c r="Q57" s="18" t="s">
        <v>404</v>
      </c>
      <c r="R57" s="20" t="s">
        <v>404</v>
      </c>
      <c r="S57" s="18" t="s">
        <v>404</v>
      </c>
      <c r="T57" s="20" t="s">
        <v>404</v>
      </c>
      <c r="U57" s="18" t="s">
        <v>404</v>
      </c>
      <c r="V57" s="20" t="s">
        <v>404</v>
      </c>
    </row>
    <row r="58" spans="1:22">
      <c r="A58" s="15" t="s">
        <v>455</v>
      </c>
      <c r="B58" s="17" t="n">
        <v>7267</v>
      </c>
      <c r="C58" s="18">
        <f>(0.0/B58*100)</f>
        <v/>
      </c>
      <c r="D58" s="19" t="n">
        <v>7267</v>
      </c>
      <c r="E58" s="18" t="n">
        <v>399.95003712</v>
      </c>
      <c r="F58" s="20" t="n">
        <v>6.72072004</v>
      </c>
      <c r="G58" s="18" t="n">
        <v>381.619166</v>
      </c>
      <c r="H58" s="20" t="n">
        <v>7.00678076</v>
      </c>
      <c r="I58" s="18" t="n">
        <v>376.48367503</v>
      </c>
      <c r="J58" s="20" t="n">
        <v>4.79084396</v>
      </c>
      <c r="K58" s="18" t="n">
        <v>372.0005867</v>
      </c>
      <c r="L58" s="20" t="n">
        <v>8.73588655</v>
      </c>
      <c r="M58" s="18" t="s">
        <v>404</v>
      </c>
      <c r="N58" s="20" t="s">
        <v>404</v>
      </c>
      <c r="O58" s="18" t="s">
        <v>404</v>
      </c>
      <c r="P58" s="20" t="s">
        <v>404</v>
      </c>
      <c r="Q58" s="18" t="s">
        <v>404</v>
      </c>
      <c r="R58" s="20" t="s">
        <v>404</v>
      </c>
      <c r="S58" s="18" t="n">
        <v>401.05240016</v>
      </c>
      <c r="T58" s="20" t="n">
        <v>31.28724169</v>
      </c>
      <c r="U58" s="18" t="s">
        <v>404</v>
      </c>
      <c r="V58" s="20" t="s">
        <v>404</v>
      </c>
    </row>
    <row r="59" spans="1:22">
      <c r="A59" s="15" t="s">
        <v>456</v>
      </c>
      <c r="B59" s="17" t="n">
        <v>4826</v>
      </c>
      <c r="C59" s="18">
        <f>(0.0/B59*100)</f>
        <v/>
      </c>
      <c r="D59" s="19" t="n">
        <v>4826</v>
      </c>
      <c r="E59" s="18" t="n">
        <v>373.47092961</v>
      </c>
      <c r="F59" s="20" t="n">
        <v>4.72143191</v>
      </c>
      <c r="G59" s="18" t="n">
        <v>365.26203444</v>
      </c>
      <c r="H59" s="20" t="n">
        <v>3.50161905</v>
      </c>
      <c r="I59" s="18" t="n">
        <v>357.02007064</v>
      </c>
      <c r="J59" s="20" t="n">
        <v>2.18931714</v>
      </c>
      <c r="K59" s="18" t="n">
        <v>349.01403742</v>
      </c>
      <c r="L59" s="20" t="n">
        <v>3.63392327</v>
      </c>
      <c r="M59" s="18" t="s">
        <v>404</v>
      </c>
      <c r="N59" s="20" t="s">
        <v>404</v>
      </c>
      <c r="O59" s="18" t="s">
        <v>404</v>
      </c>
      <c r="P59" s="20" t="s">
        <v>404</v>
      </c>
      <c r="Q59" s="18" t="s">
        <v>404</v>
      </c>
      <c r="R59" s="20" t="s">
        <v>404</v>
      </c>
      <c r="S59" s="18" t="s">
        <v>404</v>
      </c>
      <c r="T59" s="20" t="s">
        <v>404</v>
      </c>
      <c r="U59" s="18" t="n">
        <v>351.95256801</v>
      </c>
      <c r="V59" s="20" t="n">
        <v>11.7112503</v>
      </c>
    </row>
    <row r="60" spans="1:22">
      <c r="A60" s="15" t="s">
        <v>457</v>
      </c>
      <c r="B60" s="17" t="n">
        <v>4546</v>
      </c>
      <c r="C60" s="18">
        <f>(0.0/B60*100)</f>
        <v/>
      </c>
      <c r="D60" s="19" t="n">
        <v>4546</v>
      </c>
      <c r="E60" s="18" t="n">
        <v>411.90433916</v>
      </c>
      <c r="F60" s="20" t="n">
        <v>7.31245784</v>
      </c>
      <c r="G60" s="18" t="n">
        <v>401.40867514</v>
      </c>
      <c r="H60" s="20" t="n">
        <v>9.01345064</v>
      </c>
      <c r="I60" s="18" t="n">
        <v>384.66307391</v>
      </c>
      <c r="J60" s="20" t="n">
        <v>8.36750507</v>
      </c>
      <c r="K60" s="18" t="n">
        <v>355.22659691</v>
      </c>
      <c r="L60" s="20" t="n">
        <v>12.35254928</v>
      </c>
      <c r="M60" s="18" t="s">
        <v>404</v>
      </c>
      <c r="N60" s="20" t="s">
        <v>404</v>
      </c>
      <c r="O60" s="18" t="s">
        <v>404</v>
      </c>
      <c r="P60" s="20" t="s">
        <v>404</v>
      </c>
      <c r="Q60" s="18" t="s">
        <v>404</v>
      </c>
      <c r="R60" s="20" t="s">
        <v>404</v>
      </c>
      <c r="S60" s="18" t="s">
        <v>404</v>
      </c>
      <c r="T60" s="20" t="s">
        <v>404</v>
      </c>
      <c r="U60" s="18" t="n">
        <v>365.75904294</v>
      </c>
      <c r="V60" s="20" t="n">
        <v>14.7377118</v>
      </c>
    </row>
    <row r="61" spans="1:22">
      <c r="A61" s="15" t="s">
        <v>458</v>
      </c>
      <c r="B61" s="17" t="n">
        <v>6525</v>
      </c>
      <c r="C61" s="18">
        <f>(0.0/B61*100)</f>
        <v/>
      </c>
      <c r="D61" s="19" t="n">
        <v>6525</v>
      </c>
      <c r="E61" s="18" t="n">
        <v>483.23220005</v>
      </c>
      <c r="F61" s="20" t="n">
        <v>4.19430742</v>
      </c>
      <c r="G61" s="18" t="n">
        <v>466.59917973</v>
      </c>
      <c r="H61" s="20" t="n">
        <v>4.52435112</v>
      </c>
      <c r="I61" s="18" t="n">
        <v>478.25570277</v>
      </c>
      <c r="J61" s="20" t="n">
        <v>5.08955646</v>
      </c>
      <c r="K61" s="18" t="n">
        <v>491.0788271</v>
      </c>
      <c r="L61" s="20" t="n">
        <v>8.179125259999999</v>
      </c>
      <c r="M61" s="18" t="s">
        <v>404</v>
      </c>
      <c r="N61" s="20" t="s">
        <v>404</v>
      </c>
      <c r="O61" s="18" t="s">
        <v>404</v>
      </c>
      <c r="P61" s="20" t="s">
        <v>404</v>
      </c>
      <c r="Q61" s="18" t="s">
        <v>404</v>
      </c>
      <c r="R61" s="20" t="s">
        <v>404</v>
      </c>
      <c r="S61" s="18" t="s">
        <v>404</v>
      </c>
      <c r="T61" s="20" t="s">
        <v>404</v>
      </c>
      <c r="U61" s="18" t="n">
        <v>395.0477674</v>
      </c>
      <c r="V61" s="20" t="n">
        <v>21.06870132</v>
      </c>
    </row>
    <row r="62" spans="1:22">
      <c r="A62" s="15" t="s">
        <v>459</v>
      </c>
      <c r="B62" s="17" t="n">
        <v>4476</v>
      </c>
      <c r="C62" s="18">
        <f>(0.0/B62*100)</f>
        <v/>
      </c>
      <c r="D62" s="19" t="n">
        <v>4476</v>
      </c>
      <c r="E62" s="18" t="n">
        <v>547.40450355</v>
      </c>
      <c r="F62" s="20" t="n">
        <v>1.98837683</v>
      </c>
      <c r="G62" s="18" t="n">
        <v>543.17710061</v>
      </c>
      <c r="H62" s="20" t="n">
        <v>2.4485588</v>
      </c>
      <c r="I62" s="18" t="n">
        <v>539.59298426</v>
      </c>
      <c r="J62" s="20" t="n">
        <v>2.58312147</v>
      </c>
      <c r="K62" s="18" t="n">
        <v>542.86292556</v>
      </c>
      <c r="L62" s="20" t="n">
        <v>2.43107103</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382.90431189</v>
      </c>
      <c r="F63" s="20" t="n">
        <v>2.59762224</v>
      </c>
      <c r="G63" s="18" t="n">
        <v>362.80197013</v>
      </c>
      <c r="H63" s="20" t="n">
        <v>2.38674113</v>
      </c>
      <c r="I63" s="18" t="n">
        <v>354.39319899</v>
      </c>
      <c r="J63" s="20" t="n">
        <v>4.13762439</v>
      </c>
      <c r="K63" s="18" t="n">
        <v>361.58197329</v>
      </c>
      <c r="L63" s="20" t="n">
        <v>4.84910008</v>
      </c>
      <c r="M63" s="18" t="s">
        <v>404</v>
      </c>
      <c r="N63" s="20" t="s">
        <v>404</v>
      </c>
      <c r="O63" s="18" t="s">
        <v>404</v>
      </c>
      <c r="P63" s="20" t="s">
        <v>404</v>
      </c>
      <c r="Q63" s="18" t="s">
        <v>404</v>
      </c>
      <c r="R63" s="20" t="s">
        <v>404</v>
      </c>
      <c r="S63" s="18" t="s">
        <v>404</v>
      </c>
      <c r="T63" s="20" t="s">
        <v>404</v>
      </c>
      <c r="U63" s="18" t="n">
        <v>399.48690314</v>
      </c>
      <c r="V63" s="20" t="n">
        <v>6.88509545</v>
      </c>
    </row>
    <row r="64" spans="1:22">
      <c r="A64" s="15" t="s">
        <v>461</v>
      </c>
      <c r="B64" s="17" t="n">
        <v>3634</v>
      </c>
      <c r="C64" s="18">
        <f>(27.0/B64*100)</f>
        <v/>
      </c>
      <c r="D64" s="19" t="n">
        <v>3607</v>
      </c>
      <c r="E64" s="18" t="n">
        <v>491.3150354</v>
      </c>
      <c r="F64" s="20" t="n">
        <v>2.40020165</v>
      </c>
      <c r="G64" s="18" t="n">
        <v>488.61900686</v>
      </c>
      <c r="H64" s="20" t="n">
        <v>3.3507511</v>
      </c>
      <c r="I64" s="18" t="n">
        <v>468.91953168</v>
      </c>
      <c r="J64" s="20" t="n">
        <v>3.52901612</v>
      </c>
      <c r="K64" s="18" t="n">
        <v>394.87039019</v>
      </c>
      <c r="L64" s="20" t="n">
        <v>6.23043715</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424.41733091</v>
      </c>
      <c r="F65" s="20" t="n">
        <v>6.61381619</v>
      </c>
      <c r="G65" s="18" t="n">
        <v>419.07595107</v>
      </c>
      <c r="H65" s="20" t="n">
        <v>6.35611574</v>
      </c>
      <c r="I65" s="18" t="n">
        <v>416.70729637</v>
      </c>
      <c r="J65" s="20" t="n">
        <v>5.90396382</v>
      </c>
      <c r="K65" s="18" t="n">
        <v>420.02337137</v>
      </c>
      <c r="L65" s="20" t="n">
        <v>7.95318227</v>
      </c>
      <c r="M65" s="18" t="s">
        <v>404</v>
      </c>
      <c r="N65" s="20" t="s">
        <v>404</v>
      </c>
      <c r="O65" s="18" t="s">
        <v>404</v>
      </c>
      <c r="P65" s="20" t="s">
        <v>404</v>
      </c>
      <c r="Q65" s="18" t="s">
        <v>404</v>
      </c>
      <c r="R65" s="20" t="s">
        <v>404</v>
      </c>
      <c r="S65" s="18" t="s">
        <v>404</v>
      </c>
      <c r="T65" s="20" t="s">
        <v>404</v>
      </c>
      <c r="U65" s="18" t="n">
        <v>381.064528</v>
      </c>
      <c r="V65" s="20" t="n">
        <v>17.54985175</v>
      </c>
    </row>
    <row r="66" spans="1:22">
      <c r="A66" s="15" t="s">
        <v>463</v>
      </c>
      <c r="B66" s="17" t="n">
        <v>5665</v>
      </c>
      <c r="C66" s="18">
        <f>(0.0/B66*100)</f>
        <v/>
      </c>
      <c r="D66" s="19" t="n">
        <v>5665</v>
      </c>
      <c r="E66" s="18" t="n">
        <v>408.15667586</v>
      </c>
      <c r="F66" s="20" t="n">
        <v>3.40026872</v>
      </c>
      <c r="G66" s="18" t="n">
        <v>412.71355963</v>
      </c>
      <c r="H66" s="20" t="n">
        <v>2.7681293</v>
      </c>
      <c r="I66" s="18" t="n">
        <v>431.10809617</v>
      </c>
      <c r="J66" s="20" t="n">
        <v>1.84792925</v>
      </c>
      <c r="K66" s="18" t="n">
        <v>383.06162811</v>
      </c>
      <c r="L66" s="20" t="n">
        <v>4.66891627</v>
      </c>
      <c r="M66" s="18" t="s">
        <v>404</v>
      </c>
      <c r="N66" s="20" t="s">
        <v>404</v>
      </c>
      <c r="O66" s="18" t="s">
        <v>404</v>
      </c>
      <c r="P66" s="20" t="s">
        <v>404</v>
      </c>
      <c r="Q66" s="18" t="s">
        <v>404</v>
      </c>
      <c r="R66" s="20" t="s">
        <v>404</v>
      </c>
      <c r="S66" s="18" t="s">
        <v>404</v>
      </c>
      <c r="T66" s="20" t="s">
        <v>404</v>
      </c>
      <c r="U66" s="18" t="n">
        <v>332.14474286</v>
      </c>
      <c r="V66" s="20" t="n">
        <v>17.2190742</v>
      </c>
    </row>
    <row r="67" spans="1:22">
      <c r="A67" s="15" t="s">
        <v>464</v>
      </c>
      <c r="B67" s="17" t="n">
        <v>6971</v>
      </c>
      <c r="C67" s="18">
        <f>(0.0/B67*100)</f>
        <v/>
      </c>
      <c r="D67" s="19" t="n">
        <v>6971</v>
      </c>
      <c r="E67" s="18" t="n">
        <v>417.77911634</v>
      </c>
      <c r="F67" s="20" t="n">
        <v>6.07831396</v>
      </c>
      <c r="G67" s="18" t="n">
        <v>386.51266752</v>
      </c>
      <c r="H67" s="20" t="n">
        <v>6.25350245</v>
      </c>
      <c r="I67" s="18" t="n">
        <v>364.79749162</v>
      </c>
      <c r="J67" s="20" t="n">
        <v>4.52193998</v>
      </c>
      <c r="K67" s="18" t="n">
        <v>367.13176223</v>
      </c>
      <c r="L67" s="20" t="n">
        <v>5.48031387</v>
      </c>
      <c r="M67" s="18" t="s">
        <v>404</v>
      </c>
      <c r="N67" s="20" t="s">
        <v>404</v>
      </c>
      <c r="O67" s="18" t="s">
        <v>404</v>
      </c>
      <c r="P67" s="20" t="s">
        <v>404</v>
      </c>
      <c r="Q67" s="18" t="s">
        <v>404</v>
      </c>
      <c r="R67" s="20" t="s">
        <v>404</v>
      </c>
      <c r="S67" s="18" t="s">
        <v>404</v>
      </c>
      <c r="T67" s="20" t="s">
        <v>404</v>
      </c>
      <c r="U67" s="18" t="n">
        <v>413.02827321</v>
      </c>
      <c r="V67" s="20" t="n">
        <v>34.22007208</v>
      </c>
    </row>
    <row r="68" spans="1:22">
      <c r="A68" s="15" t="s">
        <v>465</v>
      </c>
      <c r="B68" s="17" t="n">
        <v>12083</v>
      </c>
      <c r="C68" s="18">
        <f>(0.0/B68*100)</f>
        <v/>
      </c>
      <c r="D68" s="19" t="n">
        <v>12083</v>
      </c>
      <c r="E68" s="18" t="n">
        <v>411.47470663</v>
      </c>
      <c r="F68" s="20" t="n">
        <v>1.65508256</v>
      </c>
      <c r="G68" s="18" t="n">
        <v>395.5123086</v>
      </c>
      <c r="H68" s="20" t="n">
        <v>2.08577871</v>
      </c>
      <c r="I68" s="18" t="n">
        <v>380.74533166</v>
      </c>
      <c r="J68" s="20" t="n">
        <v>2.77535649</v>
      </c>
      <c r="K68" s="18" t="n">
        <v>358.89081921</v>
      </c>
      <c r="L68" s="20" t="n">
        <v>5.11923709</v>
      </c>
      <c r="M68" s="18" t="s">
        <v>404</v>
      </c>
      <c r="N68" s="20" t="s">
        <v>404</v>
      </c>
      <c r="O68" s="18" t="s">
        <v>404</v>
      </c>
      <c r="P68" s="20" t="s">
        <v>404</v>
      </c>
      <c r="Q68" s="18" t="s">
        <v>404</v>
      </c>
      <c r="R68" s="20" t="s">
        <v>404</v>
      </c>
      <c r="S68" s="18" t="s">
        <v>404</v>
      </c>
      <c r="T68" s="20" t="s">
        <v>404</v>
      </c>
      <c r="U68" s="18" t="n">
        <v>424.6668281</v>
      </c>
      <c r="V68" s="20" t="n">
        <v>13.15215532</v>
      </c>
    </row>
    <row r="69" spans="1:22">
      <c r="A69" s="15" t="s">
        <v>466</v>
      </c>
      <c r="B69" s="17" t="n">
        <v>4876</v>
      </c>
      <c r="C69" s="18">
        <f>(0.0/B69*100)</f>
        <v/>
      </c>
      <c r="D69" s="19" t="n">
        <v>4876</v>
      </c>
      <c r="E69" s="18" t="n">
        <v>445.1624304</v>
      </c>
      <c r="F69" s="20" t="n">
        <v>7.51103378</v>
      </c>
      <c r="G69" s="18" t="n">
        <v>443.99776827</v>
      </c>
      <c r="H69" s="20" t="n">
        <v>7.34272039</v>
      </c>
      <c r="I69" s="18" t="n">
        <v>445.0463693</v>
      </c>
      <c r="J69" s="20" t="n">
        <v>9.877673290000001</v>
      </c>
      <c r="K69" s="18" t="n">
        <v>431.5983081</v>
      </c>
      <c r="L69" s="20" t="n">
        <v>19.577224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503.01249095</v>
      </c>
      <c r="F70" s="20" t="n">
        <v>4.30146861</v>
      </c>
      <c r="G70" s="18" t="n">
        <v>496.52848666</v>
      </c>
      <c r="H70" s="20" t="n">
        <v>7.55050537</v>
      </c>
      <c r="I70" s="18" t="n">
        <v>489.22006586</v>
      </c>
      <c r="J70" s="20" t="n">
        <v>4.67346397</v>
      </c>
      <c r="K70" s="18" t="n">
        <v>480.85145785</v>
      </c>
      <c r="L70" s="20" t="n">
        <v>11.60235382</v>
      </c>
      <c r="M70" s="18" t="s">
        <v>404</v>
      </c>
      <c r="N70" s="20" t="s">
        <v>404</v>
      </c>
      <c r="O70" s="18" t="s">
        <v>404</v>
      </c>
      <c r="P70" s="20" t="s">
        <v>404</v>
      </c>
      <c r="Q70" s="18" t="s">
        <v>404</v>
      </c>
      <c r="R70" s="20" t="s">
        <v>404</v>
      </c>
      <c r="S70" s="18" t="s">
        <v>404</v>
      </c>
      <c r="T70" s="20" t="s">
        <v>404</v>
      </c>
      <c r="U70" s="18" t="n">
        <v>504.5492884</v>
      </c>
      <c r="V70" s="20" t="n">
        <v>19.95281635</v>
      </c>
    </row>
    <row r="71" spans="1:22">
      <c r="A71" s="15" t="s">
        <v>468</v>
      </c>
      <c r="B71" s="17" t="n">
        <v>6115</v>
      </c>
      <c r="C71" s="18">
        <f>(0.0/B71*100)</f>
        <v/>
      </c>
      <c r="D71" s="19" t="n">
        <v>6115</v>
      </c>
      <c r="E71" s="18" t="n">
        <v>569.9724866</v>
      </c>
      <c r="F71" s="20" t="n">
        <v>1.86164483</v>
      </c>
      <c r="G71" s="18" t="n">
        <v>565.25907685</v>
      </c>
      <c r="H71" s="20" t="n">
        <v>3.2520932</v>
      </c>
      <c r="I71" s="18" t="n">
        <v>534.04737406</v>
      </c>
      <c r="J71" s="20" t="n">
        <v>4.33507789</v>
      </c>
      <c r="K71" s="18" t="n">
        <v>492.01256103</v>
      </c>
      <c r="L71" s="20" t="n">
        <v>13.64668249</v>
      </c>
      <c r="M71" s="18" t="s">
        <v>404</v>
      </c>
      <c r="N71" s="20" t="s">
        <v>404</v>
      </c>
      <c r="O71" s="18" t="s">
        <v>404</v>
      </c>
      <c r="P71" s="20" t="s">
        <v>404</v>
      </c>
      <c r="Q71" s="18" t="s">
        <v>404</v>
      </c>
      <c r="R71" s="20" t="s">
        <v>404</v>
      </c>
      <c r="S71" s="18" t="s">
        <v>404</v>
      </c>
      <c r="T71" s="20" t="s">
        <v>404</v>
      </c>
      <c r="U71" s="18" t="n">
        <v>542.27697102</v>
      </c>
      <c r="V71" s="20" t="n">
        <v>11.73975714</v>
      </c>
    </row>
    <row r="72" spans="1:22">
      <c r="A72" s="15" t="s">
        <v>469</v>
      </c>
      <c r="B72" s="17" t="n">
        <v>7708</v>
      </c>
      <c r="C72" s="18">
        <f>(0.0/B72*100)</f>
        <v/>
      </c>
      <c r="D72" s="19" t="n">
        <v>7708</v>
      </c>
      <c r="E72" s="18" t="n">
        <v>543.65202372</v>
      </c>
      <c r="F72" s="20" t="n">
        <v>8.034845649999999</v>
      </c>
      <c r="G72" s="18" t="n">
        <v>543.63567463</v>
      </c>
      <c r="H72" s="20" t="n">
        <v>4.94938572</v>
      </c>
      <c r="I72" s="18" t="n">
        <v>537.24758113</v>
      </c>
      <c r="J72" s="20" t="n">
        <v>10.28341257</v>
      </c>
      <c r="K72" s="18" t="n">
        <v>543.75365105</v>
      </c>
      <c r="L72" s="20" t="n">
        <v>14.1779185</v>
      </c>
      <c r="M72" s="18" t="s">
        <v>404</v>
      </c>
      <c r="N72" s="20" t="s">
        <v>404</v>
      </c>
      <c r="O72" s="18" t="s">
        <v>404</v>
      </c>
      <c r="P72" s="20" t="s">
        <v>404</v>
      </c>
      <c r="Q72" s="18" t="s">
        <v>404</v>
      </c>
      <c r="R72" s="20" t="s">
        <v>404</v>
      </c>
      <c r="S72" s="18" t="s">
        <v>404</v>
      </c>
      <c r="T72" s="20" t="s">
        <v>404</v>
      </c>
      <c r="U72" s="18" t="n">
        <v>551.04427071</v>
      </c>
      <c r="V72" s="20" t="n">
        <v>37.91298357</v>
      </c>
    </row>
    <row r="73" spans="1:22">
      <c r="A73" s="15" t="s">
        <v>470</v>
      </c>
      <c r="B73" s="17" t="n">
        <v>8249</v>
      </c>
      <c r="C73" s="18">
        <f>(0.0/B73*100)</f>
        <v/>
      </c>
      <c r="D73" s="19" t="n">
        <v>8249</v>
      </c>
      <c r="E73" s="18" t="n">
        <v>422.89524911</v>
      </c>
      <c r="F73" s="20" t="n">
        <v>8.08076338</v>
      </c>
      <c r="G73" s="18" t="n">
        <v>421.91536842</v>
      </c>
      <c r="H73" s="20" t="n">
        <v>5.99163023</v>
      </c>
      <c r="I73" s="18" t="n">
        <v>408.4788592</v>
      </c>
      <c r="J73" s="20" t="n">
        <v>6.01364337</v>
      </c>
      <c r="K73" s="18" t="n">
        <v>399.6893357</v>
      </c>
      <c r="L73" s="20" t="n">
        <v>7.68022473</v>
      </c>
      <c r="M73" s="18" t="s">
        <v>404</v>
      </c>
      <c r="N73" s="20" t="s">
        <v>404</v>
      </c>
      <c r="O73" s="18" t="s">
        <v>404</v>
      </c>
      <c r="P73" s="20" t="s">
        <v>404</v>
      </c>
      <c r="Q73" s="18" t="s">
        <v>404</v>
      </c>
      <c r="R73" s="20" t="s">
        <v>404</v>
      </c>
      <c r="S73" s="18" t="s">
        <v>404</v>
      </c>
      <c r="T73" s="20" t="s">
        <v>404</v>
      </c>
      <c r="U73" s="18" t="n">
        <v>415.72381785</v>
      </c>
      <c r="V73" s="20" t="n">
        <v>13.80691169</v>
      </c>
    </row>
    <row r="74" spans="1:22">
      <c r="A74" s="15" t="s">
        <v>471</v>
      </c>
      <c r="B74" s="17" t="n">
        <v>4692</v>
      </c>
      <c r="C74" s="18">
        <f>(484.0/B74*100)</f>
        <v/>
      </c>
      <c r="D74" s="19" t="n">
        <v>4208</v>
      </c>
      <c r="E74" s="18" t="n">
        <v>398.52830845</v>
      </c>
      <c r="F74" s="20" t="n">
        <v>3.98905915</v>
      </c>
      <c r="G74" s="18" t="n">
        <v>430.65656459</v>
      </c>
      <c r="H74" s="20" t="n">
        <v>3.39217004</v>
      </c>
      <c r="I74" s="18" t="n">
        <v>410.13922859</v>
      </c>
      <c r="J74" s="20" t="n">
        <v>2.3099014</v>
      </c>
      <c r="K74" s="18" t="n">
        <v>417.41243696</v>
      </c>
      <c r="L74" s="20" t="n">
        <v>2.37347526</v>
      </c>
      <c r="M74" s="18" t="s">
        <v>404</v>
      </c>
      <c r="N74" s="20" t="s">
        <v>404</v>
      </c>
      <c r="O74" s="18" t="s">
        <v>404</v>
      </c>
      <c r="P74" s="20" t="s">
        <v>404</v>
      </c>
      <c r="Q74" s="18" t="s">
        <v>404</v>
      </c>
      <c r="R74" s="20" t="s">
        <v>404</v>
      </c>
      <c r="S74" s="18" t="s">
        <v>404</v>
      </c>
      <c r="T74" s="20" t="s">
        <v>404</v>
      </c>
      <c r="U74" s="18" t="n">
        <v>270.365325</v>
      </c>
      <c r="V74" s="20" t="n">
        <v>17.61278689</v>
      </c>
    </row>
    <row r="75" spans="1:22">
      <c r="A75" s="15" t="s">
        <v>472</v>
      </c>
      <c r="B75" s="17" t="n">
        <v>5375</v>
      </c>
      <c r="C75" s="18">
        <f>(483.0/B75*100)</f>
        <v/>
      </c>
      <c r="D75" s="19" t="n">
        <v>4892</v>
      </c>
      <c r="E75" s="18" t="n">
        <v>378.86679577</v>
      </c>
      <c r="F75" s="20" t="n">
        <v>15.47108175</v>
      </c>
      <c r="G75" s="18" t="n">
        <v>372.02104897</v>
      </c>
      <c r="H75" s="20" t="n">
        <v>14.33983331</v>
      </c>
      <c r="I75" s="18" t="n">
        <v>376.03542946</v>
      </c>
      <c r="J75" s="20" t="n">
        <v>7.58544578</v>
      </c>
      <c r="K75" s="18" t="n">
        <v>359.91932363</v>
      </c>
      <c r="L75" s="20" t="n">
        <v>4.75244456</v>
      </c>
      <c r="M75" s="18" t="s">
        <v>404</v>
      </c>
      <c r="N75" s="20" t="s">
        <v>404</v>
      </c>
      <c r="O75" s="18" t="s">
        <v>404</v>
      </c>
      <c r="P75" s="20" t="s">
        <v>404</v>
      </c>
      <c r="Q75" s="18" t="s">
        <v>404</v>
      </c>
      <c r="R75" s="20" t="s">
        <v>404</v>
      </c>
      <c r="S75" s="18" t="s">
        <v>404</v>
      </c>
      <c r="T75" s="20" t="s">
        <v>404</v>
      </c>
      <c r="U75" s="18" t="n">
        <v>358.7450979</v>
      </c>
      <c r="V75" s="20" t="n">
        <v>21.24361167</v>
      </c>
    </row>
    <row r="76" spans="1:22">
      <c r="A76" s="15" t="s">
        <v>473</v>
      </c>
      <c r="B76" s="17" t="n">
        <v>14167</v>
      </c>
      <c r="C76" s="18">
        <f>(1400.0/B76*100)</f>
        <v/>
      </c>
      <c r="D76" s="19" t="n">
        <v>12767</v>
      </c>
      <c r="E76" s="18" t="n">
        <v>451.83968473</v>
      </c>
      <c r="F76" s="20" t="n">
        <v>5.03600771</v>
      </c>
      <c r="G76" s="18" t="n">
        <v>406.95974753</v>
      </c>
      <c r="H76" s="20" t="n">
        <v>5.39213003</v>
      </c>
      <c r="I76" s="18" t="n">
        <v>427.42088866</v>
      </c>
      <c r="J76" s="20" t="n">
        <v>7.53288896</v>
      </c>
      <c r="K76" s="18" t="n">
        <v>377.59364499</v>
      </c>
      <c r="L76" s="20" t="n">
        <v>6.46644477</v>
      </c>
      <c r="M76" s="18" t="s">
        <v>404</v>
      </c>
      <c r="N76" s="20" t="s">
        <v>404</v>
      </c>
      <c r="O76" s="18" t="s">
        <v>404</v>
      </c>
      <c r="P76" s="20" t="s">
        <v>404</v>
      </c>
      <c r="Q76" s="18" t="s">
        <v>404</v>
      </c>
      <c r="R76" s="20" t="s">
        <v>404</v>
      </c>
      <c r="S76" s="18" t="s">
        <v>404</v>
      </c>
      <c r="T76" s="20" t="s">
        <v>404</v>
      </c>
      <c r="U76" s="18" t="n">
        <v>428.36114265</v>
      </c>
      <c r="V76" s="20" t="n">
        <v>6.92713342</v>
      </c>
    </row>
    <row r="77" spans="1:22">
      <c r="A77" s="15" t="s">
        <v>474</v>
      </c>
      <c r="B77" s="17" t="n">
        <v>6062</v>
      </c>
      <c r="C77" s="18">
        <f>(0.0/B77*100)</f>
        <v/>
      </c>
      <c r="D77" s="19" t="n">
        <v>6062</v>
      </c>
      <c r="E77" s="18" t="n">
        <v>438.43152435</v>
      </c>
      <c r="F77" s="20" t="n">
        <v>5.09931388</v>
      </c>
      <c r="G77" s="18" t="n">
        <v>417.54648217</v>
      </c>
      <c r="H77" s="20" t="n">
        <v>7.90155763</v>
      </c>
      <c r="I77" s="18" t="n">
        <v>412.47520876</v>
      </c>
      <c r="J77" s="20" t="n">
        <v>5.91289136</v>
      </c>
      <c r="K77" s="18" t="n">
        <v>397.24974133</v>
      </c>
      <c r="L77" s="20" t="n">
        <v>6.39637065</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505.33500064</v>
      </c>
      <c r="F78" s="20" t="n">
        <v>11.07240702</v>
      </c>
      <c r="G78" s="18" t="n">
        <v>502.53598488</v>
      </c>
      <c r="H78" s="20" t="n">
        <v>7.47967664</v>
      </c>
      <c r="I78" s="18" t="n">
        <v>487.69062795</v>
      </c>
      <c r="J78" s="20" t="n">
        <v>7.36103023</v>
      </c>
      <c r="K78" s="18" t="n">
        <v>478.03800662</v>
      </c>
      <c r="L78" s="20" t="n">
        <v>10.42991044</v>
      </c>
      <c r="M78" s="18" t="s">
        <v>404</v>
      </c>
      <c r="N78" s="20" t="s">
        <v>404</v>
      </c>
      <c r="O78" s="18" t="s">
        <v>404</v>
      </c>
      <c r="P78" s="20" t="s">
        <v>404</v>
      </c>
      <c r="Q78" s="18" t="s">
        <v>404</v>
      </c>
      <c r="R78" s="20" t="s">
        <v>404</v>
      </c>
      <c r="S78" s="18" t="s">
        <v>404</v>
      </c>
      <c r="T78" s="20" t="s">
        <v>404</v>
      </c>
      <c r="U78" s="18" t="n">
        <v>509.55702616</v>
      </c>
      <c r="V78" s="20" t="n">
        <v>16.86735301</v>
      </c>
    </row>
    <row customHeight="1" ht="25" r="79" spans="1:22">
      <c r="A79" s="15" t="s">
        <v>476</v>
      </c>
      <c r="B79" s="17" t="n">
        <v>1657</v>
      </c>
      <c r="C79" s="18">
        <f>(21.0/B79*100)</f>
        <v/>
      </c>
      <c r="D79" s="19" t="n">
        <v>1636</v>
      </c>
      <c r="E79" s="18" t="n">
        <v>471.66088643</v>
      </c>
      <c r="F79" s="20" t="n">
        <v>11.16683324</v>
      </c>
      <c r="G79" s="18" t="n">
        <v>471.11834102</v>
      </c>
      <c r="H79" s="20" t="n">
        <v>16.39560594</v>
      </c>
      <c r="I79" s="18" t="n">
        <v>454.46391157</v>
      </c>
      <c r="J79" s="20" t="n">
        <v>18.2349916</v>
      </c>
      <c r="K79" s="18" t="n">
        <v>392.01877793</v>
      </c>
      <c r="L79" s="20" t="n">
        <v>16.15461827</v>
      </c>
      <c r="M79" s="18" t="s">
        <v>404</v>
      </c>
      <c r="N79" s="20" t="s">
        <v>404</v>
      </c>
      <c r="O79" s="18" t="s">
        <v>404</v>
      </c>
      <c r="P79" s="20" t="s">
        <v>404</v>
      </c>
      <c r="Q79" s="18" t="s">
        <v>404</v>
      </c>
      <c r="R79" s="20" t="s">
        <v>404</v>
      </c>
      <c r="S79" s="18" t="s">
        <v>404</v>
      </c>
      <c r="T79" s="20" t="s">
        <v>404</v>
      </c>
      <c r="U79" s="18" t="s">
        <v>404</v>
      </c>
      <c r="V79" s="20" t="s">
        <v>404</v>
      </c>
    </row>
    <row r="80" spans="1:22">
      <c r="A80" s="15" t="s">
        <v>477</v>
      </c>
      <c r="B80" s="17" t="n">
        <v>7841</v>
      </c>
      <c r="C80" s="18">
        <f>(0.0/B80*100)</f>
        <v/>
      </c>
      <c r="D80" s="19" t="n">
        <v>7841</v>
      </c>
      <c r="E80" s="18" t="n">
        <v>453.79438498</v>
      </c>
      <c r="F80" s="20" t="n">
        <v>5.78628181</v>
      </c>
      <c r="G80" s="18" t="n">
        <v>477.21371806</v>
      </c>
      <c r="H80" s="20" t="n">
        <v>11.83083762</v>
      </c>
      <c r="I80" s="18" t="n">
        <v>451.6759885</v>
      </c>
      <c r="J80" s="20" t="n">
        <v>7.7581153</v>
      </c>
      <c r="K80" s="18" t="n">
        <v>469.06529623</v>
      </c>
      <c r="L80" s="20" t="n">
        <v>14.92061254</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455.87695916</v>
      </c>
      <c r="F81" s="20" t="n">
        <v>6.74997978</v>
      </c>
      <c r="G81" s="18" t="n">
        <v>447.49054824</v>
      </c>
      <c r="H81" s="20" t="n">
        <v>5.93822786</v>
      </c>
      <c r="I81" s="18" t="n">
        <v>439.53303697</v>
      </c>
      <c r="J81" s="20" t="n">
        <v>6.58724598</v>
      </c>
      <c r="K81" s="18" t="n">
        <v>434.69274969</v>
      </c>
      <c r="L81" s="20" t="n">
        <v>12.56710315</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495.09191393</v>
      </c>
      <c r="F7" s="20" t="n">
        <v>1.78460121</v>
      </c>
      <c r="G7" s="18" t="n">
        <v>496.80018614</v>
      </c>
      <c r="H7" s="20" t="n">
        <v>17.79794854</v>
      </c>
      <c r="I7" s="18" t="s">
        <v>404</v>
      </c>
      <c r="J7" s="20" t="s">
        <v>404</v>
      </c>
      <c r="K7" s="18" t="s">
        <v>404</v>
      </c>
      <c r="L7" s="20" t="s">
        <v>404</v>
      </c>
      <c r="M7" s="18" t="s">
        <v>404</v>
      </c>
      <c r="N7" s="20" t="s">
        <v>404</v>
      </c>
      <c r="O7" s="18" t="s">
        <v>404</v>
      </c>
      <c r="P7" s="20" t="s">
        <v>404</v>
      </c>
      <c r="Q7" s="18" t="n">
        <v>483.8548645</v>
      </c>
      <c r="R7" s="20" t="n">
        <v>9.459038</v>
      </c>
    </row>
    <row r="8" spans="1:18">
      <c r="A8" s="15" t="s">
        <v>405</v>
      </c>
      <c r="B8" s="17" t="n">
        <v>7007</v>
      </c>
      <c r="C8" s="18">
        <f>(0.0/B8*100)</f>
        <v/>
      </c>
      <c r="D8" s="19" t="n">
        <v>7007</v>
      </c>
      <c r="E8" s="18" t="n">
        <v>497.52209827</v>
      </c>
      <c r="F8" s="20" t="n">
        <v>2.96735798</v>
      </c>
      <c r="G8" s="18" t="n">
        <v>498.57532905</v>
      </c>
      <c r="H8" s="20" t="n">
        <v>34.04824442</v>
      </c>
      <c r="I8" s="18" t="s">
        <v>404</v>
      </c>
      <c r="J8" s="20" t="s">
        <v>404</v>
      </c>
      <c r="K8" s="18" t="s">
        <v>404</v>
      </c>
      <c r="L8" s="20" t="s">
        <v>404</v>
      </c>
      <c r="M8" s="18" t="s">
        <v>404</v>
      </c>
      <c r="N8" s="20" t="s">
        <v>404</v>
      </c>
      <c r="O8" s="18" t="s">
        <v>404</v>
      </c>
      <c r="P8" s="20" t="s">
        <v>404</v>
      </c>
      <c r="Q8" s="18" t="n">
        <v>452.41463617</v>
      </c>
      <c r="R8" s="20" t="n">
        <v>32.80519265</v>
      </c>
    </row>
    <row r="9" spans="1:18">
      <c r="A9" s="15" t="s">
        <v>406</v>
      </c>
      <c r="B9" s="17" t="n">
        <v>9651</v>
      </c>
      <c r="C9" s="18">
        <f>(200.0/B9*100)</f>
        <v/>
      </c>
      <c r="D9" s="19" t="n">
        <v>9451</v>
      </c>
      <c r="E9" s="18" t="n">
        <v>510.07518796</v>
      </c>
      <c r="F9" s="20" t="n">
        <v>2.72657311</v>
      </c>
      <c r="G9" s="18" t="n">
        <v>479.30585821</v>
      </c>
      <c r="H9" s="20" t="n">
        <v>18.85555665</v>
      </c>
      <c r="I9" s="18" t="s">
        <v>404</v>
      </c>
      <c r="J9" s="20" t="s">
        <v>404</v>
      </c>
      <c r="K9" s="18" t="s">
        <v>404</v>
      </c>
      <c r="L9" s="20" t="s">
        <v>404</v>
      </c>
      <c r="M9" s="18" t="s">
        <v>404</v>
      </c>
      <c r="N9" s="20" t="s">
        <v>404</v>
      </c>
      <c r="O9" s="18" t="s">
        <v>404</v>
      </c>
      <c r="P9" s="20" t="s">
        <v>404</v>
      </c>
      <c r="Q9" s="18" t="n">
        <v>477.24261327</v>
      </c>
      <c r="R9" s="20" t="n">
        <v>20.52264271</v>
      </c>
    </row>
    <row r="10" spans="1:18">
      <c r="A10" s="15" t="s">
        <v>407</v>
      </c>
      <c r="B10" s="17" t="n">
        <v>20058</v>
      </c>
      <c r="C10" s="18">
        <f>(3074.0/B10*100)</f>
        <v/>
      </c>
      <c r="D10" s="19" t="n">
        <v>16984</v>
      </c>
      <c r="E10" s="18" t="n">
        <v>515.04464071</v>
      </c>
      <c r="F10" s="20" t="n">
        <v>2.50205875</v>
      </c>
      <c r="G10" s="18" t="n">
        <v>477.48504506</v>
      </c>
      <c r="H10" s="20" t="n">
        <v>10.60101404</v>
      </c>
      <c r="I10" s="18" t="s">
        <v>404</v>
      </c>
      <c r="J10" s="20" t="s">
        <v>404</v>
      </c>
      <c r="K10" s="18" t="s">
        <v>404</v>
      </c>
      <c r="L10" s="20" t="s">
        <v>404</v>
      </c>
      <c r="M10" s="18" t="s">
        <v>404</v>
      </c>
      <c r="N10" s="20" t="s">
        <v>404</v>
      </c>
      <c r="O10" s="18" t="s">
        <v>404</v>
      </c>
      <c r="P10" s="20" t="s">
        <v>404</v>
      </c>
      <c r="Q10" s="18" t="n">
        <v>573.80801077</v>
      </c>
      <c r="R10" s="20" t="n">
        <v>14.23951961</v>
      </c>
    </row>
    <row r="11" spans="1:18">
      <c r="A11" s="15" t="s">
        <v>408</v>
      </c>
      <c r="B11" s="17" t="n">
        <v>7053</v>
      </c>
      <c r="C11" s="18">
        <f>(137.0/B11*100)</f>
        <v/>
      </c>
      <c r="D11" s="19" t="n">
        <v>6916</v>
      </c>
      <c r="E11" s="18" t="n">
        <v>426.42561757</v>
      </c>
      <c r="F11" s="20" t="n">
        <v>2.93456152</v>
      </c>
      <c r="G11" s="18" t="n">
        <v>399.08538489</v>
      </c>
      <c r="H11" s="20" t="n">
        <v>9.63268822</v>
      </c>
      <c r="I11" s="18" t="s">
        <v>404</v>
      </c>
      <c r="J11" s="20" t="s">
        <v>404</v>
      </c>
      <c r="K11" s="18" t="s">
        <v>404</v>
      </c>
      <c r="L11" s="20" t="s">
        <v>404</v>
      </c>
      <c r="M11" s="18" t="s">
        <v>404</v>
      </c>
      <c r="N11" s="20" t="s">
        <v>404</v>
      </c>
      <c r="O11" s="18" t="s">
        <v>404</v>
      </c>
      <c r="P11" s="20" t="s">
        <v>404</v>
      </c>
      <c r="Q11" s="18" t="n">
        <v>409.29043597</v>
      </c>
      <c r="R11" s="20" t="n">
        <v>22.77610369</v>
      </c>
    </row>
    <row r="12" spans="1:18">
      <c r="A12" s="15" t="s">
        <v>409</v>
      </c>
      <c r="B12" s="17" t="n">
        <v>6894</v>
      </c>
      <c r="C12" s="18">
        <f>(106.0/B12*100)</f>
        <v/>
      </c>
      <c r="D12" s="19" t="n">
        <v>6788</v>
      </c>
      <c r="E12" s="18" t="n">
        <v>493.31170894</v>
      </c>
      <c r="F12" s="20" t="n">
        <v>2.47848395</v>
      </c>
      <c r="G12" s="18" t="n">
        <v>450.30339218</v>
      </c>
      <c r="H12" s="20" t="n">
        <v>17.70783107</v>
      </c>
      <c r="I12" s="18" t="s">
        <v>404</v>
      </c>
      <c r="J12" s="20" t="s">
        <v>404</v>
      </c>
      <c r="K12" s="18" t="s">
        <v>404</v>
      </c>
      <c r="L12" s="20" t="s">
        <v>404</v>
      </c>
      <c r="M12" s="18" t="s">
        <v>404</v>
      </c>
      <c r="N12" s="20" t="s">
        <v>404</v>
      </c>
      <c r="O12" s="18" t="s">
        <v>404</v>
      </c>
      <c r="P12" s="20" t="s">
        <v>404</v>
      </c>
      <c r="Q12" s="18" t="n">
        <v>476.25460934</v>
      </c>
      <c r="R12" s="20" t="n">
        <v>18.93838804</v>
      </c>
    </row>
    <row r="13" spans="1:18">
      <c r="A13" s="15" t="s">
        <v>410</v>
      </c>
      <c r="B13" s="17" t="n">
        <v>7161</v>
      </c>
      <c r="C13" s="18">
        <f>(1175.0/B13*100)</f>
        <v/>
      </c>
      <c r="D13" s="19" t="n">
        <v>5986</v>
      </c>
      <c r="E13" s="18" t="n">
        <v>510.81322015</v>
      </c>
      <c r="F13" s="20" t="n">
        <v>2.52318383</v>
      </c>
      <c r="G13" s="18" t="n">
        <v>491.33300269</v>
      </c>
      <c r="H13" s="20" t="n">
        <v>11.35046603</v>
      </c>
      <c r="I13" s="18" t="s">
        <v>404</v>
      </c>
      <c r="J13" s="20" t="s">
        <v>404</v>
      </c>
      <c r="K13" s="18" t="s">
        <v>404</v>
      </c>
      <c r="L13" s="20" t="s">
        <v>404</v>
      </c>
      <c r="M13" s="18" t="s">
        <v>404</v>
      </c>
      <c r="N13" s="20" t="s">
        <v>404</v>
      </c>
      <c r="O13" s="18" t="s">
        <v>404</v>
      </c>
      <c r="P13" s="20" t="s">
        <v>404</v>
      </c>
      <c r="Q13" s="18" t="n">
        <v>508.84292619</v>
      </c>
      <c r="R13" s="20" t="n">
        <v>6.77638032</v>
      </c>
    </row>
    <row r="14" spans="1:18">
      <c r="A14" s="15" t="s">
        <v>411</v>
      </c>
      <c r="B14" s="17" t="n">
        <v>5587</v>
      </c>
      <c r="C14" s="18">
        <f>(0.0/B14*100)</f>
        <v/>
      </c>
      <c r="D14" s="19" t="n">
        <v>5587</v>
      </c>
      <c r="E14" s="18" t="n">
        <v>518.93472123</v>
      </c>
      <c r="F14" s="20" t="n">
        <v>2.04598386</v>
      </c>
      <c r="G14" s="18" t="n">
        <v>527.8406671</v>
      </c>
      <c r="H14" s="20" t="n">
        <v>7.29903361</v>
      </c>
      <c r="I14" s="18" t="s">
        <v>404</v>
      </c>
      <c r="J14" s="20" t="s">
        <v>404</v>
      </c>
      <c r="K14" s="18" t="s">
        <v>404</v>
      </c>
      <c r="L14" s="20" t="s">
        <v>404</v>
      </c>
      <c r="M14" s="18" t="s">
        <v>404</v>
      </c>
      <c r="N14" s="20" t="s">
        <v>404</v>
      </c>
      <c r="O14" s="18" t="s">
        <v>404</v>
      </c>
      <c r="P14" s="20" t="s">
        <v>404</v>
      </c>
      <c r="Q14" s="18" t="n">
        <v>534.88962714</v>
      </c>
      <c r="R14" s="20" t="n">
        <v>18.47197882</v>
      </c>
    </row>
    <row r="15" spans="1:18">
      <c r="A15" s="15" t="s">
        <v>412</v>
      </c>
      <c r="B15" s="17" t="n">
        <v>5882</v>
      </c>
      <c r="C15" s="18">
        <f>(0.0/B15*100)</f>
        <v/>
      </c>
      <c r="D15" s="19" t="n">
        <v>5882</v>
      </c>
      <c r="E15" s="18" t="n">
        <v>510.30486854</v>
      </c>
      <c r="F15" s="20" t="n">
        <v>2.2996359</v>
      </c>
      <c r="G15" s="18" t="s">
        <v>404</v>
      </c>
      <c r="H15" s="20" t="s">
        <v>404</v>
      </c>
      <c r="I15" s="18" t="s">
        <v>404</v>
      </c>
      <c r="J15" s="20" t="s">
        <v>404</v>
      </c>
      <c r="K15" s="18" t="s">
        <v>404</v>
      </c>
      <c r="L15" s="20" t="s">
        <v>404</v>
      </c>
      <c r="M15" s="18" t="s">
        <v>404</v>
      </c>
      <c r="N15" s="20" t="s">
        <v>404</v>
      </c>
      <c r="O15" s="18" t="s">
        <v>404</v>
      </c>
      <c r="P15" s="20" t="s">
        <v>404</v>
      </c>
      <c r="Q15" s="18" t="n">
        <v>537.7717963600001</v>
      </c>
      <c r="R15" s="20" t="n">
        <v>16.48744924</v>
      </c>
    </row>
    <row r="16" spans="1:18">
      <c r="A16" s="15" t="s">
        <v>413</v>
      </c>
      <c r="B16" s="17" t="n">
        <v>6108</v>
      </c>
      <c r="C16" s="18">
        <f>(466.0/B16*100)</f>
        <v/>
      </c>
      <c r="D16" s="19" t="n">
        <v>5642</v>
      </c>
      <c r="E16" s="18" t="n">
        <v>494.90519314</v>
      </c>
      <c r="F16" s="20" t="n">
        <v>2.98825805</v>
      </c>
      <c r="G16" s="18" t="n">
        <v>506.92264324</v>
      </c>
      <c r="H16" s="20" t="n">
        <v>16.42394809</v>
      </c>
      <c r="I16" s="18" t="s">
        <v>404</v>
      </c>
      <c r="J16" s="20" t="s">
        <v>404</v>
      </c>
      <c r="K16" s="18" t="s">
        <v>404</v>
      </c>
      <c r="L16" s="20" t="s">
        <v>404</v>
      </c>
      <c r="M16" s="18" t="s">
        <v>404</v>
      </c>
      <c r="N16" s="20" t="s">
        <v>404</v>
      </c>
      <c r="O16" s="18" t="s">
        <v>404</v>
      </c>
      <c r="P16" s="20" t="s">
        <v>404</v>
      </c>
      <c r="Q16" s="18" t="n">
        <v>471.24501217</v>
      </c>
      <c r="R16" s="20" t="n">
        <v>31.41566692</v>
      </c>
    </row>
    <row r="17" spans="1:18">
      <c r="A17" s="15" t="s">
        <v>414</v>
      </c>
      <c r="B17" s="17" t="n">
        <v>6504</v>
      </c>
      <c r="C17" s="18">
        <f>(1325.0/B17*100)</f>
        <v/>
      </c>
      <c r="D17" s="19" t="n">
        <v>5179</v>
      </c>
      <c r="E17" s="18" t="n">
        <v>503.20048826</v>
      </c>
      <c r="F17" s="20" t="n">
        <v>3.61001698</v>
      </c>
      <c r="G17" s="18" t="n">
        <v>540.7676858999999</v>
      </c>
      <c r="H17" s="20" t="n">
        <v>58.28541396</v>
      </c>
      <c r="I17" s="18" t="s">
        <v>404</v>
      </c>
      <c r="J17" s="20" t="s">
        <v>404</v>
      </c>
      <c r="K17" s="18" t="s">
        <v>404</v>
      </c>
      <c r="L17" s="20" t="s">
        <v>404</v>
      </c>
      <c r="M17" s="18" t="s">
        <v>404</v>
      </c>
      <c r="N17" s="20" t="s">
        <v>404</v>
      </c>
      <c r="O17" s="18" t="s">
        <v>404</v>
      </c>
      <c r="P17" s="20" t="s">
        <v>404</v>
      </c>
      <c r="Q17" s="18" t="n">
        <v>550.4422810999999</v>
      </c>
      <c r="R17" s="20" t="n">
        <v>18.39108729</v>
      </c>
    </row>
    <row r="18" spans="1:18">
      <c r="A18" s="15" t="s">
        <v>415</v>
      </c>
      <c r="B18" s="17" t="n">
        <v>5532</v>
      </c>
      <c r="C18" s="18">
        <f>(0.0/B18*100)</f>
        <v/>
      </c>
      <c r="D18" s="19" t="n">
        <v>5532</v>
      </c>
      <c r="E18" s="18" t="n">
        <v>454.45904478</v>
      </c>
      <c r="F18" s="20" t="n">
        <v>3.77135189</v>
      </c>
      <c r="G18" s="18" t="n">
        <v>460.94680048</v>
      </c>
      <c r="H18" s="20" t="n">
        <v>32.92782297</v>
      </c>
      <c r="I18" s="18" t="s">
        <v>404</v>
      </c>
      <c r="J18" s="20" t="s">
        <v>404</v>
      </c>
      <c r="K18" s="18" t="s">
        <v>404</v>
      </c>
      <c r="L18" s="20" t="s">
        <v>404</v>
      </c>
      <c r="M18" s="18" t="s">
        <v>404</v>
      </c>
      <c r="N18" s="20" t="s">
        <v>404</v>
      </c>
      <c r="O18" s="18" t="s">
        <v>404</v>
      </c>
      <c r="P18" s="20" t="s">
        <v>404</v>
      </c>
      <c r="Q18" s="18" t="n">
        <v>339.00648585</v>
      </c>
      <c r="R18" s="20" t="n">
        <v>14.09496213</v>
      </c>
    </row>
    <row r="19" spans="1:18">
      <c r="A19" s="15" t="s">
        <v>416</v>
      </c>
      <c r="B19" s="17" t="n">
        <v>5658</v>
      </c>
      <c r="C19" s="18">
        <f>(327.0/B19*100)</f>
        <v/>
      </c>
      <c r="D19" s="19" t="n">
        <v>5331</v>
      </c>
      <c r="E19" s="18" t="n">
        <v>477.86615662</v>
      </c>
      <c r="F19" s="20" t="n">
        <v>2.95989594</v>
      </c>
      <c r="G19" s="18" t="n">
        <v>401.65540145</v>
      </c>
      <c r="H19" s="20" t="n">
        <v>33.3963408</v>
      </c>
      <c r="I19" s="18" t="s">
        <v>404</v>
      </c>
      <c r="J19" s="20" t="s">
        <v>404</v>
      </c>
      <c r="K19" s="18" t="s">
        <v>404</v>
      </c>
      <c r="L19" s="20" t="s">
        <v>404</v>
      </c>
      <c r="M19" s="18" t="s">
        <v>404</v>
      </c>
      <c r="N19" s="20" t="s">
        <v>404</v>
      </c>
      <c r="O19" s="18" t="s">
        <v>404</v>
      </c>
      <c r="P19" s="20" t="s">
        <v>404</v>
      </c>
      <c r="Q19" s="18" t="n">
        <v>467.84781661</v>
      </c>
      <c r="R19" s="20" t="n">
        <v>59.11198852</v>
      </c>
    </row>
    <row r="20" spans="1:18">
      <c r="A20" s="15" t="s">
        <v>417</v>
      </c>
      <c r="B20" s="17" t="n">
        <v>3371</v>
      </c>
      <c r="C20" s="18">
        <f>(24.0/B20*100)</f>
        <v/>
      </c>
      <c r="D20" s="19" t="n">
        <v>3347</v>
      </c>
      <c r="E20" s="18" t="n">
        <v>487.60802062</v>
      </c>
      <c r="F20" s="20" t="n">
        <v>2.03504469</v>
      </c>
      <c r="G20" s="18" t="n">
        <v>515.82047858</v>
      </c>
      <c r="H20" s="20" t="n">
        <v>10.81033992</v>
      </c>
      <c r="I20" s="18" t="s">
        <v>404</v>
      </c>
      <c r="J20" s="20" t="s">
        <v>404</v>
      </c>
      <c r="K20" s="18" t="s">
        <v>404</v>
      </c>
      <c r="L20" s="20" t="s">
        <v>404</v>
      </c>
      <c r="M20" s="18" t="s">
        <v>404</v>
      </c>
      <c r="N20" s="20" t="s">
        <v>404</v>
      </c>
      <c r="O20" s="18" t="s">
        <v>404</v>
      </c>
      <c r="P20" s="20" t="s">
        <v>404</v>
      </c>
      <c r="Q20" s="18" t="n">
        <v>472.64207374</v>
      </c>
      <c r="R20" s="20" t="n">
        <v>13.94040424</v>
      </c>
    </row>
    <row r="21" spans="1:18">
      <c r="A21" s="15" t="s">
        <v>418</v>
      </c>
      <c r="B21" s="17" t="n">
        <v>5741</v>
      </c>
      <c r="C21" s="18">
        <f>(0.0/B21*100)</f>
        <v/>
      </c>
      <c r="D21" s="19" t="n">
        <v>5741</v>
      </c>
      <c r="E21" s="18" t="n">
        <v>503.88481568</v>
      </c>
      <c r="F21" s="20" t="n">
        <v>2.22307766</v>
      </c>
      <c r="G21" s="18" t="s">
        <v>404</v>
      </c>
      <c r="H21" s="20" t="s">
        <v>404</v>
      </c>
      <c r="I21" s="18" t="s">
        <v>404</v>
      </c>
      <c r="J21" s="20" t="s">
        <v>404</v>
      </c>
      <c r="K21" s="18" t="s">
        <v>404</v>
      </c>
      <c r="L21" s="20" t="s">
        <v>404</v>
      </c>
      <c r="M21" s="18" t="s">
        <v>404</v>
      </c>
      <c r="N21" s="20" t="s">
        <v>404</v>
      </c>
      <c r="O21" s="18" t="s">
        <v>404</v>
      </c>
      <c r="P21" s="20" t="s">
        <v>404</v>
      </c>
      <c r="Q21" s="18" t="n">
        <v>501.80985913</v>
      </c>
      <c r="R21" s="20" t="n">
        <v>7.98997148</v>
      </c>
    </row>
    <row r="22" spans="1:18">
      <c r="A22" s="15" t="s">
        <v>419</v>
      </c>
      <c r="B22" s="17" t="n">
        <v>6598</v>
      </c>
      <c r="C22" s="18">
        <f>(0.0/B22*100)</f>
        <v/>
      </c>
      <c r="D22" s="19" t="n">
        <v>6598</v>
      </c>
      <c r="E22" s="18" t="n">
        <v>470.59815232</v>
      </c>
      <c r="F22" s="20" t="n">
        <v>3.67088304</v>
      </c>
      <c r="G22" s="18" t="n">
        <v>447.34750957</v>
      </c>
      <c r="H22" s="20" t="n">
        <v>31.39401749</v>
      </c>
      <c r="I22" s="18" t="s">
        <v>404</v>
      </c>
      <c r="J22" s="20" t="s">
        <v>404</v>
      </c>
      <c r="K22" s="18" t="s">
        <v>404</v>
      </c>
      <c r="L22" s="20" t="s">
        <v>404</v>
      </c>
      <c r="M22" s="18" t="s">
        <v>404</v>
      </c>
      <c r="N22" s="20" t="s">
        <v>404</v>
      </c>
      <c r="O22" s="18" t="s">
        <v>404</v>
      </c>
      <c r="P22" s="20" t="s">
        <v>404</v>
      </c>
      <c r="Q22" s="18" t="n">
        <v>465.79045865</v>
      </c>
      <c r="R22" s="20" t="n">
        <v>38.62787969</v>
      </c>
    </row>
    <row r="23" spans="1:18">
      <c r="A23" s="15" t="s">
        <v>420</v>
      </c>
      <c r="B23" s="17" t="n">
        <v>11583</v>
      </c>
      <c r="C23" s="18">
        <f>(3185.0/B23*100)</f>
        <v/>
      </c>
      <c r="D23" s="19" t="n">
        <v>8398</v>
      </c>
      <c r="E23" s="18" t="n">
        <v>492.36649006</v>
      </c>
      <c r="F23" s="20" t="n">
        <v>4.00316155</v>
      </c>
      <c r="G23" s="18" t="n">
        <v>497.48506645</v>
      </c>
      <c r="H23" s="20" t="n">
        <v>18.03151201</v>
      </c>
      <c r="I23" s="18" t="s">
        <v>404</v>
      </c>
      <c r="J23" s="20" t="s">
        <v>404</v>
      </c>
      <c r="K23" s="18" t="s">
        <v>404</v>
      </c>
      <c r="L23" s="20" t="s">
        <v>404</v>
      </c>
      <c r="M23" s="18" t="s">
        <v>404</v>
      </c>
      <c r="N23" s="20" t="s">
        <v>404</v>
      </c>
      <c r="O23" s="18" t="s">
        <v>404</v>
      </c>
      <c r="P23" s="20" t="s">
        <v>404</v>
      </c>
      <c r="Q23" s="18" t="n">
        <v>488.45806824</v>
      </c>
      <c r="R23" s="20" t="n">
        <v>17.60835887</v>
      </c>
    </row>
    <row r="24" spans="1:18">
      <c r="A24" s="15" t="s">
        <v>421</v>
      </c>
      <c r="B24" s="17" t="n">
        <v>6647</v>
      </c>
      <c r="C24" s="18">
        <f>(0.0/B24*100)</f>
        <v/>
      </c>
      <c r="D24" s="19" t="n">
        <v>6647</v>
      </c>
      <c r="E24" s="18" t="n">
        <v>531.92040056</v>
      </c>
      <c r="F24" s="20" t="n">
        <v>4.38100007</v>
      </c>
      <c r="G24" s="18" t="n">
        <v>533.70221498</v>
      </c>
      <c r="H24" s="20" t="n">
        <v>7.16377723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524.90677937</v>
      </c>
      <c r="F25" s="20" t="n">
        <v>3.99497568</v>
      </c>
      <c r="G25" s="18" t="n">
        <v>510.11450877</v>
      </c>
      <c r="H25" s="20" t="n">
        <v>23.07638692</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482.67307327</v>
      </c>
      <c r="F26" s="20" t="n">
        <v>1.9237787</v>
      </c>
      <c r="G26" s="18" t="n">
        <v>484.65557692</v>
      </c>
      <c r="H26" s="20" t="n">
        <v>13.54968507</v>
      </c>
      <c r="I26" s="18" t="s">
        <v>404</v>
      </c>
      <c r="J26" s="20" t="s">
        <v>404</v>
      </c>
      <c r="K26" s="18" t="s">
        <v>404</v>
      </c>
      <c r="L26" s="20" t="s">
        <v>404</v>
      </c>
      <c r="M26" s="18" t="s">
        <v>404</v>
      </c>
      <c r="N26" s="20" t="s">
        <v>404</v>
      </c>
      <c r="O26" s="18" t="s">
        <v>404</v>
      </c>
      <c r="P26" s="20" t="s">
        <v>404</v>
      </c>
      <c r="Q26" s="18" t="n">
        <v>459.69912917</v>
      </c>
      <c r="R26" s="20" t="n">
        <v>13.80410346</v>
      </c>
    </row>
    <row r="27" spans="1:18">
      <c r="A27" s="15" t="s">
        <v>424</v>
      </c>
      <c r="B27" s="17" t="n">
        <v>5299</v>
      </c>
      <c r="C27" s="18">
        <f>(0.0/B27*100)</f>
        <v/>
      </c>
      <c r="D27" s="19" t="n">
        <v>5299</v>
      </c>
      <c r="E27" s="18" t="n">
        <v>483.1829185</v>
      </c>
      <c r="F27" s="20" t="n">
        <v>1.3144343</v>
      </c>
      <c r="G27" s="18" t="n">
        <v>553.80322786</v>
      </c>
      <c r="H27" s="20" t="n">
        <v>5.53099962</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408.86052529</v>
      </c>
      <c r="F28" s="20" t="n">
        <v>2.34825907</v>
      </c>
      <c r="G28" s="18" t="n">
        <v>395.35701829</v>
      </c>
      <c r="H28" s="20" t="n">
        <v>8.319622000000001</v>
      </c>
      <c r="I28" s="18" t="s">
        <v>404</v>
      </c>
      <c r="J28" s="20" t="s">
        <v>404</v>
      </c>
      <c r="K28" s="18" t="s">
        <v>404</v>
      </c>
      <c r="L28" s="20" t="s">
        <v>404</v>
      </c>
      <c r="M28" s="18" t="s">
        <v>404</v>
      </c>
      <c r="N28" s="20" t="s">
        <v>404</v>
      </c>
      <c r="O28" s="18" t="s">
        <v>404</v>
      </c>
      <c r="P28" s="20" t="s">
        <v>404</v>
      </c>
      <c r="Q28" s="18" t="n">
        <v>397.65300234</v>
      </c>
      <c r="R28" s="20" t="n">
        <v>13.32531578</v>
      </c>
    </row>
    <row r="29" spans="1:18">
      <c r="A29" s="15" t="s">
        <v>426</v>
      </c>
      <c r="B29" s="17" t="n">
        <v>5385</v>
      </c>
      <c r="C29" s="18">
        <f>(1123.0/B29*100)</f>
        <v/>
      </c>
      <c r="D29" s="19" t="n">
        <v>4262</v>
      </c>
      <c r="E29" s="18" t="n">
        <v>513.69919125</v>
      </c>
      <c r="F29" s="20" t="n">
        <v>5.68200102</v>
      </c>
      <c r="G29" s="18" t="n">
        <v>527.00637522</v>
      </c>
      <c r="H29" s="20" t="n">
        <v>27.42979655</v>
      </c>
      <c r="I29" s="18" t="s">
        <v>404</v>
      </c>
      <c r="J29" s="20" t="s">
        <v>404</v>
      </c>
      <c r="K29" s="18" t="s">
        <v>404</v>
      </c>
      <c r="L29" s="20" t="s">
        <v>404</v>
      </c>
      <c r="M29" s="18" t="s">
        <v>404</v>
      </c>
      <c r="N29" s="20" t="s">
        <v>404</v>
      </c>
      <c r="O29" s="18" t="s">
        <v>404</v>
      </c>
      <c r="P29" s="20" t="s">
        <v>404</v>
      </c>
      <c r="Q29" s="18" t="n">
        <v>502.03393814</v>
      </c>
      <c r="R29" s="20" t="n">
        <v>10.3578075</v>
      </c>
    </row>
    <row r="30" spans="1:18">
      <c r="A30" s="15" t="s">
        <v>427</v>
      </c>
      <c r="B30" s="17" t="n">
        <v>4520</v>
      </c>
      <c r="C30" s="18">
        <f>(1053.0/B30*100)</f>
        <v/>
      </c>
      <c r="D30" s="19" t="n">
        <v>3467</v>
      </c>
      <c r="E30" s="18" t="n">
        <v>496.74723343</v>
      </c>
      <c r="F30" s="20" t="n">
        <v>2.73796085</v>
      </c>
      <c r="G30" s="18" t="s">
        <v>404</v>
      </c>
      <c r="H30" s="20" t="s">
        <v>404</v>
      </c>
      <c r="I30" s="18" t="s">
        <v>404</v>
      </c>
      <c r="J30" s="20" t="s">
        <v>404</v>
      </c>
      <c r="K30" s="18" t="s">
        <v>404</v>
      </c>
      <c r="L30" s="20" t="s">
        <v>404</v>
      </c>
      <c r="M30" s="18" t="s">
        <v>404</v>
      </c>
      <c r="N30" s="20" t="s">
        <v>404</v>
      </c>
      <c r="O30" s="18" t="s">
        <v>404</v>
      </c>
      <c r="P30" s="20" t="s">
        <v>404</v>
      </c>
      <c r="Q30" s="18" t="n">
        <v>525.1875966600001</v>
      </c>
      <c r="R30" s="20" t="n">
        <v>30.56370262</v>
      </c>
    </row>
    <row r="31" spans="1:18">
      <c r="A31" s="15" t="s">
        <v>428</v>
      </c>
      <c r="B31" s="17" t="n">
        <v>5456</v>
      </c>
      <c r="C31" s="18">
        <f>(502.0/B31*100)</f>
        <v/>
      </c>
      <c r="D31" s="19" t="n">
        <v>4954</v>
      </c>
      <c r="E31" s="18" t="n">
        <v>502.97377963</v>
      </c>
      <c r="F31" s="20" t="n">
        <v>2.12621504</v>
      </c>
      <c r="G31" s="18" t="n">
        <v>476.66904648</v>
      </c>
      <c r="H31" s="20" t="n">
        <v>9.83053894</v>
      </c>
      <c r="I31" s="18" t="s">
        <v>404</v>
      </c>
      <c r="J31" s="20" t="s">
        <v>404</v>
      </c>
      <c r="K31" s="18" t="s">
        <v>404</v>
      </c>
      <c r="L31" s="20" t="s">
        <v>404</v>
      </c>
      <c r="M31" s="18" t="s">
        <v>404</v>
      </c>
      <c r="N31" s="20" t="s">
        <v>404</v>
      </c>
      <c r="O31" s="18" t="s">
        <v>404</v>
      </c>
      <c r="P31" s="20" t="s">
        <v>404</v>
      </c>
      <c r="Q31" s="18" t="n">
        <v>496.83899613</v>
      </c>
      <c r="R31" s="20" t="n">
        <v>11.161896</v>
      </c>
    </row>
    <row r="32" spans="1:18">
      <c r="A32" s="15" t="s">
        <v>429</v>
      </c>
      <c r="B32" s="17" t="n">
        <v>4478</v>
      </c>
      <c r="C32" s="18">
        <f>(0.0/B32*100)</f>
        <v/>
      </c>
      <c r="D32" s="19" t="n">
        <v>4478</v>
      </c>
      <c r="E32" s="18" t="n">
        <v>504.02025561</v>
      </c>
      <c r="F32" s="20" t="n">
        <v>2.42003338</v>
      </c>
      <c r="G32" s="18" t="s">
        <v>404</v>
      </c>
      <c r="H32" s="20" t="s">
        <v>404</v>
      </c>
      <c r="I32" s="18" t="s">
        <v>404</v>
      </c>
      <c r="J32" s="20" t="s">
        <v>404</v>
      </c>
      <c r="K32" s="18" t="s">
        <v>404</v>
      </c>
      <c r="L32" s="20" t="s">
        <v>404</v>
      </c>
      <c r="M32" s="18" t="s">
        <v>404</v>
      </c>
      <c r="N32" s="20" t="s">
        <v>404</v>
      </c>
      <c r="O32" s="18" t="s">
        <v>404</v>
      </c>
      <c r="P32" s="20" t="s">
        <v>404</v>
      </c>
      <c r="Q32" s="18" t="n">
        <v>540.91184613</v>
      </c>
      <c r="R32" s="20" t="n">
        <v>8.655846110000001</v>
      </c>
    </row>
    <row r="33" spans="1:18">
      <c r="A33" s="15" t="s">
        <v>430</v>
      </c>
      <c r="B33" s="17" t="n">
        <v>7325</v>
      </c>
      <c r="C33" s="18">
        <f>(29.0/B33*100)</f>
        <v/>
      </c>
      <c r="D33" s="19" t="n">
        <v>7296</v>
      </c>
      <c r="E33" s="18" t="n">
        <v>490.72114202</v>
      </c>
      <c r="F33" s="20" t="n">
        <v>2.56972731</v>
      </c>
      <c r="G33" s="18" t="n">
        <v>514.05032112</v>
      </c>
      <c r="H33" s="20" t="n">
        <v>15.3189026</v>
      </c>
      <c r="I33" s="18" t="s">
        <v>404</v>
      </c>
      <c r="J33" s="20" t="s">
        <v>404</v>
      </c>
      <c r="K33" s="18" t="s">
        <v>404</v>
      </c>
      <c r="L33" s="20" t="s">
        <v>404</v>
      </c>
      <c r="M33" s="18" t="s">
        <v>404</v>
      </c>
      <c r="N33" s="20" t="s">
        <v>404</v>
      </c>
      <c r="O33" s="18" t="s">
        <v>404</v>
      </c>
      <c r="P33" s="20" t="s">
        <v>404</v>
      </c>
      <c r="Q33" s="18" t="n">
        <v>457.73639072</v>
      </c>
      <c r="R33" s="20" t="n">
        <v>14.63954755</v>
      </c>
    </row>
    <row r="34" spans="1:18">
      <c r="A34" s="15" t="s">
        <v>431</v>
      </c>
      <c r="B34" s="17" t="n">
        <v>6350</v>
      </c>
      <c r="C34" s="18">
        <f>(0.0/B34*100)</f>
        <v/>
      </c>
      <c r="D34" s="19" t="n">
        <v>6350</v>
      </c>
      <c r="E34" s="18" t="n">
        <v>476.08774949</v>
      </c>
      <c r="F34" s="20" t="n">
        <v>2.72234269</v>
      </c>
      <c r="G34" s="18" t="n">
        <v>435.35350261</v>
      </c>
      <c r="H34" s="20" t="n">
        <v>33.35335124</v>
      </c>
      <c r="I34" s="18" t="s">
        <v>404</v>
      </c>
      <c r="J34" s="20" t="s">
        <v>404</v>
      </c>
      <c r="K34" s="18" t="s">
        <v>404</v>
      </c>
      <c r="L34" s="20" t="s">
        <v>404</v>
      </c>
      <c r="M34" s="18" t="s">
        <v>404</v>
      </c>
      <c r="N34" s="20" t="s">
        <v>404</v>
      </c>
      <c r="O34" s="18" t="s">
        <v>404</v>
      </c>
      <c r="P34" s="20" t="s">
        <v>404</v>
      </c>
      <c r="Q34" s="18" t="n">
        <v>484.39283607</v>
      </c>
      <c r="R34" s="20" t="n">
        <v>25.93696857</v>
      </c>
    </row>
    <row r="35" spans="1:18">
      <c r="A35" s="15" t="s">
        <v>432</v>
      </c>
      <c r="B35" s="17" t="n">
        <v>6406</v>
      </c>
      <c r="C35" s="18">
        <f>(443.0/B35*100)</f>
        <v/>
      </c>
      <c r="D35" s="19" t="n">
        <v>5963</v>
      </c>
      <c r="E35" s="18" t="n">
        <v>512.65220399</v>
      </c>
      <c r="F35" s="20" t="n">
        <v>1.26249825</v>
      </c>
      <c r="G35" s="18" t="n">
        <v>473.4561863</v>
      </c>
      <c r="H35" s="20" t="n">
        <v>21.53291863</v>
      </c>
      <c r="I35" s="18" t="s">
        <v>404</v>
      </c>
      <c r="J35" s="20" t="s">
        <v>404</v>
      </c>
      <c r="K35" s="18" t="s">
        <v>404</v>
      </c>
      <c r="L35" s="20" t="s">
        <v>404</v>
      </c>
      <c r="M35" s="18" t="s">
        <v>404</v>
      </c>
      <c r="N35" s="20" t="s">
        <v>404</v>
      </c>
      <c r="O35" s="18" t="s">
        <v>404</v>
      </c>
      <c r="P35" s="20" t="s">
        <v>404</v>
      </c>
      <c r="Q35" s="18" t="n">
        <v>496.49096609</v>
      </c>
      <c r="R35" s="20" t="n">
        <v>8.89173663</v>
      </c>
    </row>
    <row r="36" spans="1:18">
      <c r="A36" s="15" t="s">
        <v>433</v>
      </c>
      <c r="B36" s="17" t="n">
        <v>6736</v>
      </c>
      <c r="C36" s="18">
        <f>(10.0/B36*100)</f>
        <v/>
      </c>
      <c r="D36" s="19" t="n">
        <v>6726</v>
      </c>
      <c r="E36" s="18" t="n">
        <v>484.71573269</v>
      </c>
      <c r="F36" s="20" t="n">
        <v>2.22523782</v>
      </c>
      <c r="G36" s="18" t="n">
        <v>500.32912547</v>
      </c>
      <c r="H36" s="20" t="n">
        <v>8.37905301</v>
      </c>
      <c r="I36" s="18" t="s">
        <v>404</v>
      </c>
      <c r="J36" s="20" t="s">
        <v>404</v>
      </c>
      <c r="K36" s="18" t="s">
        <v>404</v>
      </c>
      <c r="L36" s="20" t="s">
        <v>404</v>
      </c>
      <c r="M36" s="18" t="s">
        <v>404</v>
      </c>
      <c r="N36" s="20" t="s">
        <v>404</v>
      </c>
      <c r="O36" s="18" t="s">
        <v>404</v>
      </c>
      <c r="P36" s="20" t="s">
        <v>404</v>
      </c>
      <c r="Q36" s="18" t="n">
        <v>476.58602805</v>
      </c>
      <c r="R36" s="20" t="n">
        <v>7.28406078</v>
      </c>
    </row>
    <row r="37" spans="1:18">
      <c r="A37" s="15" t="s">
        <v>434</v>
      </c>
      <c r="B37" s="17" t="n">
        <v>5458</v>
      </c>
      <c r="C37" s="18">
        <f>(0.0/B37*100)</f>
        <v/>
      </c>
      <c r="D37" s="19" t="n">
        <v>5458</v>
      </c>
      <c r="E37" s="18" t="n">
        <v>494.51159217</v>
      </c>
      <c r="F37" s="20" t="n">
        <v>3.16951836</v>
      </c>
      <c r="G37" s="18" t="n">
        <v>448.69078146</v>
      </c>
      <c r="H37" s="20" t="n">
        <v>11.9728592</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521.65654884</v>
      </c>
      <c r="F38" s="20" t="n">
        <v>3.1892228</v>
      </c>
      <c r="G38" s="18" t="n">
        <v>478.00179563</v>
      </c>
      <c r="H38" s="20" t="n">
        <v>24.26747615</v>
      </c>
      <c r="I38" s="18" t="s">
        <v>404</v>
      </c>
      <c r="J38" s="20" t="s">
        <v>404</v>
      </c>
      <c r="K38" s="18" t="s">
        <v>404</v>
      </c>
      <c r="L38" s="20" t="s">
        <v>404</v>
      </c>
      <c r="M38" s="18" t="s">
        <v>404</v>
      </c>
      <c r="N38" s="20" t="s">
        <v>404</v>
      </c>
      <c r="O38" s="18" t="s">
        <v>404</v>
      </c>
      <c r="P38" s="20" t="s">
        <v>404</v>
      </c>
      <c r="Q38" s="18" t="n">
        <v>556.3185793</v>
      </c>
      <c r="R38" s="20" t="n">
        <v>20.71752</v>
      </c>
    </row>
    <row r="39" spans="1:18">
      <c r="A39" s="15" t="s">
        <v>436</v>
      </c>
      <c r="B39" s="17" t="n">
        <v>5895</v>
      </c>
      <c r="C39" s="18">
        <f>(0.0/B39*100)</f>
        <v/>
      </c>
      <c r="D39" s="19" t="n">
        <v>5895</v>
      </c>
      <c r="E39" s="18" t="n">
        <v>422.14921604</v>
      </c>
      <c r="F39" s="20" t="n">
        <v>4.36957603</v>
      </c>
      <c r="G39" s="18" t="n">
        <v>392.55704199</v>
      </c>
      <c r="H39" s="20" t="n">
        <v>16.47679899</v>
      </c>
      <c r="I39" s="18" t="s">
        <v>404</v>
      </c>
      <c r="J39" s="20" t="s">
        <v>404</v>
      </c>
      <c r="K39" s="18" t="s">
        <v>404</v>
      </c>
      <c r="L39" s="20" t="s">
        <v>404</v>
      </c>
      <c r="M39" s="18" t="s">
        <v>404</v>
      </c>
      <c r="N39" s="20" t="s">
        <v>404</v>
      </c>
      <c r="O39" s="18" t="s">
        <v>404</v>
      </c>
      <c r="P39" s="20" t="s">
        <v>404</v>
      </c>
      <c r="Q39" s="18" t="n">
        <v>311.50985</v>
      </c>
      <c r="R39" s="20" t="n">
        <v>42.0126856</v>
      </c>
    </row>
    <row r="40" spans="1:18">
      <c r="A40" s="15" t="s">
        <v>437</v>
      </c>
      <c r="B40" s="17" t="n">
        <v>14157</v>
      </c>
      <c r="C40" s="18">
        <f>(2928.0/B40*100)</f>
        <v/>
      </c>
      <c r="D40" s="19" t="n">
        <v>11229</v>
      </c>
      <c r="E40" s="18" t="n">
        <v>493.39122516</v>
      </c>
      <c r="F40" s="20" t="n">
        <v>3.17297142</v>
      </c>
      <c r="G40" s="18" t="s">
        <v>404</v>
      </c>
      <c r="H40" s="20" t="s">
        <v>404</v>
      </c>
      <c r="I40" s="18" t="s">
        <v>404</v>
      </c>
      <c r="J40" s="20" t="s">
        <v>404</v>
      </c>
      <c r="K40" s="18" t="s">
        <v>404</v>
      </c>
      <c r="L40" s="20" t="s">
        <v>404</v>
      </c>
      <c r="M40" s="18" t="s">
        <v>404</v>
      </c>
      <c r="N40" s="20" t="s">
        <v>404</v>
      </c>
      <c r="O40" s="18" t="s">
        <v>404</v>
      </c>
      <c r="P40" s="20" t="s">
        <v>404</v>
      </c>
      <c r="Q40" s="18" t="n">
        <v>495.79527921</v>
      </c>
      <c r="R40" s="20" t="n">
        <v>8.38971312</v>
      </c>
    </row>
    <row r="41" spans="1:18">
      <c r="A41" s="15" t="s">
        <v>438</v>
      </c>
      <c r="B41" s="17" t="n">
        <v>5712</v>
      </c>
      <c r="C41" s="18">
        <f>(99.0/B41*100)</f>
        <v/>
      </c>
      <c r="D41" s="19" t="n">
        <v>5613</v>
      </c>
      <c r="E41" s="18" t="n">
        <v>470.0059015</v>
      </c>
      <c r="F41" s="20" t="n">
        <v>3.1680516</v>
      </c>
      <c r="G41" s="18" t="n">
        <v>476.32131592</v>
      </c>
      <c r="H41" s="20" t="n">
        <v>8.870240750000001</v>
      </c>
      <c r="I41" s="18" t="s">
        <v>404</v>
      </c>
      <c r="J41" s="20" t="s">
        <v>404</v>
      </c>
      <c r="K41" s="18" t="s">
        <v>404</v>
      </c>
      <c r="L41" s="20" t="s">
        <v>404</v>
      </c>
      <c r="M41" s="18" t="s">
        <v>404</v>
      </c>
      <c r="N41" s="20" t="s">
        <v>404</v>
      </c>
      <c r="O41" s="18" t="s">
        <v>404</v>
      </c>
      <c r="P41" s="20" t="s">
        <v>404</v>
      </c>
      <c r="Q41" s="18" t="n">
        <v>462.95874348</v>
      </c>
      <c r="R41" s="20" t="n">
        <v>9.89844665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413.31739083</v>
      </c>
      <c r="F44" s="20" t="n">
        <v>3.48242439</v>
      </c>
      <c r="G44" s="18" t="s">
        <v>404</v>
      </c>
      <c r="H44" s="20" t="s">
        <v>404</v>
      </c>
      <c r="I44" s="18" t="s">
        <v>404</v>
      </c>
      <c r="J44" s="20" t="s">
        <v>404</v>
      </c>
      <c r="K44" s="18" t="s">
        <v>404</v>
      </c>
      <c r="L44" s="20" t="s">
        <v>404</v>
      </c>
      <c r="M44" s="18" t="s">
        <v>404</v>
      </c>
      <c r="N44" s="20" t="s">
        <v>404</v>
      </c>
      <c r="O44" s="18" t="n">
        <v>351.87209642</v>
      </c>
      <c r="P44" s="20" t="n">
        <v>25.00722799</v>
      </c>
      <c r="Q44" s="18" t="n">
        <v>473.90969894</v>
      </c>
      <c r="R44" s="20" t="n">
        <v>39.39598307</v>
      </c>
    </row>
    <row r="45" spans="1:18">
      <c r="A45" s="15" t="s">
        <v>442</v>
      </c>
      <c r="B45" s="17" t="n">
        <v>5519</v>
      </c>
      <c r="C45" s="18">
        <f>(0.0/B45*100)</f>
        <v/>
      </c>
      <c r="D45" s="19" t="n">
        <v>5519</v>
      </c>
      <c r="E45" s="18" t="n">
        <v>360.58097482</v>
      </c>
      <c r="F45" s="20" t="n">
        <v>3.1074762</v>
      </c>
      <c r="G45" s="18" t="n">
        <v>347.14057719</v>
      </c>
      <c r="H45" s="20" t="n">
        <v>10.88032287</v>
      </c>
      <c r="I45" s="18" t="s">
        <v>404</v>
      </c>
      <c r="J45" s="20" t="s">
        <v>404</v>
      </c>
      <c r="K45" s="18" t="s">
        <v>404</v>
      </c>
      <c r="L45" s="20" t="s">
        <v>404</v>
      </c>
      <c r="M45" s="18" t="s">
        <v>404</v>
      </c>
      <c r="N45" s="20" t="s">
        <v>404</v>
      </c>
      <c r="O45" s="18" t="s">
        <v>404</v>
      </c>
      <c r="P45" s="20" t="s">
        <v>404</v>
      </c>
      <c r="Q45" s="18" t="n">
        <v>349.34322919</v>
      </c>
      <c r="R45" s="20" t="n">
        <v>15.51221819</v>
      </c>
    </row>
    <row r="46" spans="1:18">
      <c r="A46" s="15" t="s">
        <v>443</v>
      </c>
      <c r="B46" s="17" t="n">
        <v>23141</v>
      </c>
      <c r="C46" s="18">
        <f>(4196.0/B46*100)</f>
        <v/>
      </c>
      <c r="D46" s="19" t="n">
        <v>18945</v>
      </c>
      <c r="E46" s="18" t="n">
        <v>381.98713308</v>
      </c>
      <c r="F46" s="20" t="n">
        <v>3.38581934</v>
      </c>
      <c r="G46" s="18" t="n">
        <v>371.47675956</v>
      </c>
      <c r="H46" s="20" t="n">
        <v>14.92574125</v>
      </c>
      <c r="I46" s="18" t="s">
        <v>404</v>
      </c>
      <c r="J46" s="20" t="s">
        <v>404</v>
      </c>
      <c r="K46" s="18" t="s">
        <v>404</v>
      </c>
      <c r="L46" s="20" t="s">
        <v>404</v>
      </c>
      <c r="M46" s="18" t="s">
        <v>404</v>
      </c>
      <c r="N46" s="20" t="s">
        <v>404</v>
      </c>
      <c r="O46" s="18" t="s">
        <v>404</v>
      </c>
      <c r="P46" s="20" t="s">
        <v>404</v>
      </c>
      <c r="Q46" s="18" t="n">
        <v>347.2151145</v>
      </c>
      <c r="R46" s="20" t="n">
        <v>10.77418578</v>
      </c>
    </row>
    <row r="47" spans="1:18">
      <c r="A47" s="15" t="s">
        <v>444</v>
      </c>
      <c r="B47" s="17" t="n">
        <v>5928</v>
      </c>
      <c r="C47" s="18">
        <f>(0.0/B47*100)</f>
        <v/>
      </c>
      <c r="D47" s="19" t="n">
        <v>5928</v>
      </c>
      <c r="E47" s="18" t="n">
        <v>441.42600211</v>
      </c>
      <c r="F47" s="20" t="n">
        <v>4.15475704</v>
      </c>
      <c r="G47" s="18" t="n">
        <v>378.43307529</v>
      </c>
      <c r="H47" s="20" t="n">
        <v>20.89796063</v>
      </c>
      <c r="I47" s="18" t="s">
        <v>404</v>
      </c>
      <c r="J47" s="20" t="s">
        <v>404</v>
      </c>
      <c r="K47" s="18" t="s">
        <v>404</v>
      </c>
      <c r="L47" s="20" t="s">
        <v>404</v>
      </c>
      <c r="M47" s="18" t="s">
        <v>404</v>
      </c>
      <c r="N47" s="20" t="s">
        <v>404</v>
      </c>
      <c r="O47" s="18" t="s">
        <v>404</v>
      </c>
      <c r="P47" s="20" t="s">
        <v>404</v>
      </c>
      <c r="Q47" s="18" t="n">
        <v>495.21215567</v>
      </c>
      <c r="R47" s="20" t="n">
        <v>12.79141024</v>
      </c>
    </row>
    <row r="48" spans="1:18">
      <c r="A48" s="15" t="s">
        <v>445</v>
      </c>
      <c r="B48" s="17" t="n">
        <v>9841</v>
      </c>
      <c r="C48" s="18">
        <f>(40.0/B48*100)</f>
        <v/>
      </c>
      <c r="D48" s="19" t="n">
        <v>9801</v>
      </c>
      <c r="E48" s="18" t="n">
        <v>532.2323000599999</v>
      </c>
      <c r="F48" s="20" t="n">
        <v>5.01690907</v>
      </c>
      <c r="G48" s="18" t="n">
        <v>478.0259562</v>
      </c>
      <c r="H48" s="20" t="n">
        <v>14.87456111</v>
      </c>
      <c r="I48" s="18" t="s">
        <v>404</v>
      </c>
      <c r="J48" s="20" t="s">
        <v>404</v>
      </c>
      <c r="K48" s="18" t="s">
        <v>404</v>
      </c>
      <c r="L48" s="20" t="s">
        <v>404</v>
      </c>
      <c r="M48" s="18" t="s">
        <v>404</v>
      </c>
      <c r="N48" s="20" t="s">
        <v>404</v>
      </c>
      <c r="O48" s="18" t="s">
        <v>404</v>
      </c>
      <c r="P48" s="20" t="s">
        <v>404</v>
      </c>
      <c r="Q48" s="18" t="n">
        <v>397.95104778</v>
      </c>
      <c r="R48" s="20" t="n">
        <v>11.78810797</v>
      </c>
    </row>
    <row r="49" spans="1:18">
      <c r="A49" s="15" t="s">
        <v>446</v>
      </c>
      <c r="B49" s="17" t="n">
        <v>6349</v>
      </c>
      <c r="C49" s="18">
        <f>(52.0/B49*100)</f>
        <v/>
      </c>
      <c r="D49" s="19" t="n">
        <v>6297</v>
      </c>
      <c r="E49" s="18" t="n">
        <v>410.94511376</v>
      </c>
      <c r="F49" s="20" t="n">
        <v>3.25515892</v>
      </c>
      <c r="G49" s="18" t="n">
        <v>379.69957973</v>
      </c>
      <c r="H49" s="20" t="n">
        <v>12.53645299</v>
      </c>
      <c r="I49" s="18" t="s">
        <v>404</v>
      </c>
      <c r="J49" s="20" t="s">
        <v>404</v>
      </c>
      <c r="K49" s="18" t="s">
        <v>404</v>
      </c>
      <c r="L49" s="20" t="s">
        <v>404</v>
      </c>
      <c r="M49" s="18" t="s">
        <v>404</v>
      </c>
      <c r="N49" s="20" t="s">
        <v>404</v>
      </c>
      <c r="O49" s="18" t="s">
        <v>404</v>
      </c>
      <c r="P49" s="20" t="s">
        <v>404</v>
      </c>
      <c r="Q49" s="18" t="n">
        <v>415.01657813</v>
      </c>
      <c r="R49" s="20" t="n">
        <v>13.69821185</v>
      </c>
    </row>
    <row r="50" spans="1:18">
      <c r="A50" s="15" t="s">
        <v>447</v>
      </c>
      <c r="B50" s="17" t="n">
        <v>11795</v>
      </c>
      <c r="C50" s="18">
        <f>(1031.0/B50*100)</f>
        <v/>
      </c>
      <c r="D50" s="19" t="n">
        <v>10764</v>
      </c>
      <c r="E50" s="18" t="n">
        <v>392.64835485</v>
      </c>
      <c r="F50" s="20" t="n">
        <v>3.00010223</v>
      </c>
      <c r="G50" s="18" t="n">
        <v>391.40602753</v>
      </c>
      <c r="H50" s="20" t="n">
        <v>7.04576649</v>
      </c>
      <c r="I50" s="18" t="s">
        <v>404</v>
      </c>
      <c r="J50" s="20" t="s">
        <v>404</v>
      </c>
      <c r="K50" s="18" t="s">
        <v>404</v>
      </c>
      <c r="L50" s="20" t="s">
        <v>404</v>
      </c>
      <c r="M50" s="18" t="s">
        <v>404</v>
      </c>
      <c r="N50" s="20" t="s">
        <v>404</v>
      </c>
      <c r="O50" s="18" t="s">
        <v>404</v>
      </c>
      <c r="P50" s="20" t="s">
        <v>404</v>
      </c>
      <c r="Q50" s="18" t="n">
        <v>383.34383825</v>
      </c>
      <c r="R50" s="20" t="n">
        <v>10.80290313</v>
      </c>
    </row>
    <row r="51" spans="1:18">
      <c r="A51" s="15" t="s">
        <v>448</v>
      </c>
      <c r="B51" s="17" t="n">
        <v>6866</v>
      </c>
      <c r="C51" s="18">
        <f>(0.0/B51*100)</f>
        <v/>
      </c>
      <c r="D51" s="19" t="n">
        <v>6866</v>
      </c>
      <c r="E51" s="18" t="n">
        <v>401.3212203</v>
      </c>
      <c r="F51" s="20" t="n">
        <v>2.62480006</v>
      </c>
      <c r="G51" s="18" t="n">
        <v>384.2861808</v>
      </c>
      <c r="H51" s="20" t="n">
        <v>7.49629836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464.44908587</v>
      </c>
      <c r="F52" s="20" t="n">
        <v>2.82196126</v>
      </c>
      <c r="G52" s="18" t="n">
        <v>449.27969469</v>
      </c>
      <c r="H52" s="20" t="n">
        <v>8.36828461</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437.23046417</v>
      </c>
      <c r="F53" s="20" t="n">
        <v>1.7187256</v>
      </c>
      <c r="G53" s="18" t="s">
        <v>404</v>
      </c>
      <c r="H53" s="20" t="s">
        <v>404</v>
      </c>
      <c r="I53" s="18" t="s">
        <v>404</v>
      </c>
      <c r="J53" s="20" t="s">
        <v>404</v>
      </c>
      <c r="K53" s="18" t="s">
        <v>404</v>
      </c>
      <c r="L53" s="20" t="s">
        <v>404</v>
      </c>
      <c r="M53" s="18" t="s">
        <v>404</v>
      </c>
      <c r="N53" s="20" t="s">
        <v>404</v>
      </c>
      <c r="O53" s="18" t="s">
        <v>404</v>
      </c>
      <c r="P53" s="20" t="s">
        <v>404</v>
      </c>
      <c r="Q53" s="18" t="n">
        <v>343.93995914</v>
      </c>
      <c r="R53" s="20" t="n">
        <v>35.59061878</v>
      </c>
    </row>
    <row r="54" spans="1:18">
      <c r="A54" s="15" t="s">
        <v>451</v>
      </c>
      <c r="B54" s="17" t="n">
        <v>4740</v>
      </c>
      <c r="C54" s="18">
        <f>(199.0/B54*100)</f>
        <v/>
      </c>
      <c r="D54" s="19" t="n">
        <v>4541</v>
      </c>
      <c r="E54" s="18" t="n">
        <v>329.42905109</v>
      </c>
      <c r="F54" s="20" t="n">
        <v>2.97330899</v>
      </c>
      <c r="G54" s="18" t="n">
        <v>299.93578297</v>
      </c>
      <c r="H54" s="20" t="n">
        <v>7.46395753</v>
      </c>
      <c r="I54" s="18" t="s">
        <v>404</v>
      </c>
      <c r="J54" s="20" t="s">
        <v>404</v>
      </c>
      <c r="K54" s="18" t="s">
        <v>404</v>
      </c>
      <c r="L54" s="20" t="s">
        <v>404</v>
      </c>
      <c r="M54" s="18" t="s">
        <v>404</v>
      </c>
      <c r="N54" s="20" t="s">
        <v>404</v>
      </c>
      <c r="O54" s="18" t="s">
        <v>404</v>
      </c>
      <c r="P54" s="20" t="s">
        <v>404</v>
      </c>
      <c r="Q54" s="18" t="n">
        <v>317.90909915</v>
      </c>
      <c r="R54" s="20" t="n">
        <v>10.04668499</v>
      </c>
    </row>
    <row r="55" spans="1:18">
      <c r="A55" s="15" t="s">
        <v>452</v>
      </c>
      <c r="B55" s="17" t="n">
        <v>5316</v>
      </c>
      <c r="C55" s="18">
        <f>(43.0/B55*100)</f>
        <v/>
      </c>
      <c r="D55" s="19" t="n">
        <v>5273</v>
      </c>
      <c r="E55" s="18" t="n">
        <v>403.82717911</v>
      </c>
      <c r="F55" s="20" t="n">
        <v>2.82299184</v>
      </c>
      <c r="G55" s="18" t="s">
        <v>404</v>
      </c>
      <c r="H55" s="20" t="s">
        <v>404</v>
      </c>
      <c r="I55" s="18" t="s">
        <v>404</v>
      </c>
      <c r="J55" s="20" t="s">
        <v>404</v>
      </c>
      <c r="K55" s="18" t="s">
        <v>404</v>
      </c>
      <c r="L55" s="20" t="s">
        <v>404</v>
      </c>
      <c r="M55" s="18" t="s">
        <v>404</v>
      </c>
      <c r="N55" s="20" t="s">
        <v>404</v>
      </c>
      <c r="O55" s="18" t="s">
        <v>404</v>
      </c>
      <c r="P55" s="20" t="s">
        <v>404</v>
      </c>
      <c r="Q55" s="18" t="n">
        <v>389.69832761</v>
      </c>
      <c r="R55" s="20" t="n">
        <v>7.48162776</v>
      </c>
    </row>
    <row r="56" spans="1:18">
      <c r="A56" s="15" t="s">
        <v>453</v>
      </c>
      <c r="B56" s="17" t="n">
        <v>5359</v>
      </c>
      <c r="C56" s="18">
        <f>(0.0/B56*100)</f>
        <v/>
      </c>
      <c r="D56" s="19" t="n">
        <v>5359</v>
      </c>
      <c r="E56" s="18" t="n">
        <v>549.12587917</v>
      </c>
      <c r="F56" s="20" t="n">
        <v>3.11651332</v>
      </c>
      <c r="G56" s="18" t="n">
        <v>478.16436651</v>
      </c>
      <c r="H56" s="20" t="n">
        <v>7.20057784</v>
      </c>
      <c r="I56" s="18" t="s">
        <v>404</v>
      </c>
      <c r="J56" s="20" t="s">
        <v>404</v>
      </c>
      <c r="K56" s="18" t="s">
        <v>404</v>
      </c>
      <c r="L56" s="20" t="s">
        <v>404</v>
      </c>
      <c r="M56" s="18" t="s">
        <v>404</v>
      </c>
      <c r="N56" s="20" t="s">
        <v>404</v>
      </c>
      <c r="O56" s="18" t="s">
        <v>404</v>
      </c>
      <c r="P56" s="20" t="s">
        <v>404</v>
      </c>
      <c r="Q56" s="18" t="n">
        <v>531.43689347</v>
      </c>
      <c r="R56" s="20" t="n">
        <v>14.73942681</v>
      </c>
    </row>
    <row r="57" spans="1:18">
      <c r="A57" s="15" t="s">
        <v>454</v>
      </c>
      <c r="B57" s="17" t="n">
        <v>6513</v>
      </c>
      <c r="C57" s="18">
        <f>(0.0/B57*100)</f>
        <v/>
      </c>
      <c r="D57" s="19" t="n">
        <v>6513</v>
      </c>
      <c r="E57" s="18" t="n">
        <v>387.00628411</v>
      </c>
      <c r="F57" s="20" t="n">
        <v>3.23350721</v>
      </c>
      <c r="G57" s="18" t="n">
        <v>359.89292296</v>
      </c>
      <c r="H57" s="20" t="n">
        <v>13.61616027</v>
      </c>
      <c r="I57" s="18" t="s">
        <v>404</v>
      </c>
      <c r="J57" s="20" t="s">
        <v>404</v>
      </c>
      <c r="K57" s="18" t="s">
        <v>404</v>
      </c>
      <c r="L57" s="20" t="s">
        <v>404</v>
      </c>
      <c r="M57" s="18" t="s">
        <v>404</v>
      </c>
      <c r="N57" s="20" t="s">
        <v>404</v>
      </c>
      <c r="O57" s="18" t="s">
        <v>404</v>
      </c>
      <c r="P57" s="20" t="s">
        <v>404</v>
      </c>
      <c r="Q57" s="18" t="n">
        <v>446.93410286</v>
      </c>
      <c r="R57" s="20" t="n">
        <v>16.39320776</v>
      </c>
    </row>
    <row r="58" spans="1:18">
      <c r="A58" s="15" t="s">
        <v>455</v>
      </c>
      <c r="B58" s="17" t="n">
        <v>7267</v>
      </c>
      <c r="C58" s="18">
        <f>(0.0/B58*100)</f>
        <v/>
      </c>
      <c r="D58" s="19" t="n">
        <v>7267</v>
      </c>
      <c r="E58" s="18" t="n">
        <v>380.93027489</v>
      </c>
      <c r="F58" s="20" t="n">
        <v>2.76964104</v>
      </c>
      <c r="G58" s="18" t="n">
        <v>369.84133463</v>
      </c>
      <c r="H58" s="20" t="n">
        <v>14.83195816</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361.53914135</v>
      </c>
      <c r="F59" s="20" t="n">
        <v>1.60848085</v>
      </c>
      <c r="G59" s="18" t="n">
        <v>362.66997908</v>
      </c>
      <c r="H59" s="20" t="n">
        <v>16.68566872</v>
      </c>
      <c r="I59" s="18" t="s">
        <v>404</v>
      </c>
      <c r="J59" s="20" t="s">
        <v>404</v>
      </c>
      <c r="K59" s="18" t="s">
        <v>404</v>
      </c>
      <c r="L59" s="20" t="s">
        <v>404</v>
      </c>
      <c r="M59" s="18" t="s">
        <v>404</v>
      </c>
      <c r="N59" s="20" t="s">
        <v>404</v>
      </c>
      <c r="O59" s="18" t="s">
        <v>404</v>
      </c>
      <c r="P59" s="20" t="s">
        <v>404</v>
      </c>
      <c r="Q59" s="18" t="n">
        <v>324.5839</v>
      </c>
      <c r="R59" s="20" t="n">
        <v>15.1880692</v>
      </c>
    </row>
    <row r="60" spans="1:18">
      <c r="A60" s="15" t="s">
        <v>457</v>
      </c>
      <c r="B60" s="17" t="n">
        <v>4546</v>
      </c>
      <c r="C60" s="18">
        <f>(0.0/B60*100)</f>
        <v/>
      </c>
      <c r="D60" s="19" t="n">
        <v>4546</v>
      </c>
      <c r="E60" s="18" t="n">
        <v>398.41956661</v>
      </c>
      <c r="F60" s="20" t="n">
        <v>3.8668544</v>
      </c>
      <c r="G60" s="18" t="n">
        <v>378.92653185</v>
      </c>
      <c r="H60" s="20" t="n">
        <v>13.66432142</v>
      </c>
      <c r="I60" s="18" t="s">
        <v>404</v>
      </c>
      <c r="J60" s="20" t="s">
        <v>404</v>
      </c>
      <c r="K60" s="18" t="s">
        <v>404</v>
      </c>
      <c r="L60" s="20" t="s">
        <v>404</v>
      </c>
      <c r="M60" s="18" t="s">
        <v>404</v>
      </c>
      <c r="N60" s="20" t="s">
        <v>404</v>
      </c>
      <c r="O60" s="18" t="s">
        <v>404</v>
      </c>
      <c r="P60" s="20" t="s">
        <v>404</v>
      </c>
      <c r="Q60" s="18" t="n">
        <v>374.84803361</v>
      </c>
      <c r="R60" s="20" t="n">
        <v>21.78180872</v>
      </c>
    </row>
    <row r="61" spans="1:18">
      <c r="A61" s="15" t="s">
        <v>458</v>
      </c>
      <c r="B61" s="17" t="n">
        <v>6525</v>
      </c>
      <c r="C61" s="18">
        <f>(0.0/B61*100)</f>
        <v/>
      </c>
      <c r="D61" s="19" t="n">
        <v>6525</v>
      </c>
      <c r="E61" s="18" t="n">
        <v>477.61731771</v>
      </c>
      <c r="F61" s="20" t="n">
        <v>2.36934414</v>
      </c>
      <c r="G61" s="18" t="n">
        <v>498.24300294</v>
      </c>
      <c r="H61" s="20" t="n">
        <v>22.25666762</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543.80777577</v>
      </c>
      <c r="F62" s="20" t="n">
        <v>1.10769727</v>
      </c>
      <c r="G62" s="18" t="s">
        <v>404</v>
      </c>
      <c r="H62" s="20" t="s">
        <v>404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369.84545091</v>
      </c>
      <c r="F63" s="20" t="n">
        <v>1.51445595</v>
      </c>
      <c r="G63" s="18" t="n">
        <v>358.2520765</v>
      </c>
      <c r="H63" s="20" t="n">
        <v>6.90063291</v>
      </c>
      <c r="I63" s="18" t="s">
        <v>404</v>
      </c>
      <c r="J63" s="20" t="s">
        <v>404</v>
      </c>
      <c r="K63" s="18" t="s">
        <v>404</v>
      </c>
      <c r="L63" s="20" t="s">
        <v>404</v>
      </c>
      <c r="M63" s="18" t="s">
        <v>404</v>
      </c>
      <c r="N63" s="20" t="s">
        <v>404</v>
      </c>
      <c r="O63" s="18" t="s">
        <v>404</v>
      </c>
      <c r="P63" s="20" t="s">
        <v>404</v>
      </c>
      <c r="Q63" s="18" t="n">
        <v>399.48690314</v>
      </c>
      <c r="R63" s="20" t="n">
        <v>6.88509545</v>
      </c>
    </row>
    <row r="64" spans="1:18">
      <c r="A64" s="15" t="s">
        <v>461</v>
      </c>
      <c r="B64" s="17" t="n">
        <v>3634</v>
      </c>
      <c r="C64" s="18">
        <f>(27.0/B64*100)</f>
        <v/>
      </c>
      <c r="D64" s="19" t="n">
        <v>3607</v>
      </c>
      <c r="E64" s="18" t="n">
        <v>478.40181483</v>
      </c>
      <c r="F64" s="20" t="n">
        <v>1.73521762</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419.69418611</v>
      </c>
      <c r="F65" s="20" t="n">
        <v>2.47453772</v>
      </c>
      <c r="G65" s="18" t="n">
        <v>417.51386963</v>
      </c>
      <c r="H65" s="20" t="n">
        <v>23.55493904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417.70261589</v>
      </c>
      <c r="F66" s="20" t="n">
        <v>1.44075345</v>
      </c>
      <c r="G66" s="18" t="n">
        <v>436.96131902</v>
      </c>
      <c r="H66" s="20" t="n">
        <v>12.59117745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387.73906529</v>
      </c>
      <c r="F67" s="20" t="n">
        <v>2.9986501</v>
      </c>
      <c r="G67" s="18" t="n">
        <v>377.4469539</v>
      </c>
      <c r="H67" s="20" t="n">
        <v>9.705748509999999</v>
      </c>
      <c r="I67" s="18" t="s">
        <v>404</v>
      </c>
      <c r="J67" s="20" t="s">
        <v>404</v>
      </c>
      <c r="K67" s="18" t="s">
        <v>404</v>
      </c>
      <c r="L67" s="20" t="s">
        <v>404</v>
      </c>
      <c r="M67" s="18" t="s">
        <v>404</v>
      </c>
      <c r="N67" s="20" t="s">
        <v>404</v>
      </c>
      <c r="O67" s="18" t="s">
        <v>404</v>
      </c>
      <c r="P67" s="20" t="s">
        <v>404</v>
      </c>
      <c r="Q67" s="18" t="n">
        <v>369.64042177</v>
      </c>
      <c r="R67" s="20" t="n">
        <v>8.247820279999999</v>
      </c>
    </row>
    <row r="68" spans="1:18">
      <c r="A68" s="15" t="s">
        <v>465</v>
      </c>
      <c r="B68" s="17" t="n">
        <v>12083</v>
      </c>
      <c r="C68" s="18">
        <f>(0.0/B68*100)</f>
        <v/>
      </c>
      <c r="D68" s="19" t="n">
        <v>12083</v>
      </c>
      <c r="E68" s="18" t="n">
        <v>402.25284871</v>
      </c>
      <c r="F68" s="20" t="n">
        <v>1.30053282</v>
      </c>
      <c r="G68" s="18" t="s">
        <v>404</v>
      </c>
      <c r="H68" s="20" t="s">
        <v>404</v>
      </c>
      <c r="I68" s="18" t="s">
        <v>404</v>
      </c>
      <c r="J68" s="20" t="s">
        <v>404</v>
      </c>
      <c r="K68" s="18" t="s">
        <v>404</v>
      </c>
      <c r="L68" s="20" t="s">
        <v>404</v>
      </c>
      <c r="M68" s="18" t="s">
        <v>404</v>
      </c>
      <c r="N68" s="20" t="s">
        <v>404</v>
      </c>
      <c r="O68" s="18" t="s">
        <v>404</v>
      </c>
      <c r="P68" s="20" t="s">
        <v>404</v>
      </c>
      <c r="Q68" s="18" t="n">
        <v>420.8636506</v>
      </c>
      <c r="R68" s="20" t="n">
        <v>12.24305169</v>
      </c>
    </row>
    <row r="69" spans="1:18">
      <c r="A69" s="15" t="s">
        <v>466</v>
      </c>
      <c r="B69" s="17" t="n">
        <v>4876</v>
      </c>
      <c r="C69" s="18">
        <f>(0.0/B69*100)</f>
        <v/>
      </c>
      <c r="D69" s="19" t="n">
        <v>4876</v>
      </c>
      <c r="E69" s="18" t="n">
        <v>442.87413467</v>
      </c>
      <c r="F69" s="20" t="n">
        <v>3.86771492</v>
      </c>
      <c r="G69" s="18" t="n">
        <v>469.76664456</v>
      </c>
      <c r="H69" s="20" t="n">
        <v>14.41972494</v>
      </c>
      <c r="I69" s="18" t="s">
        <v>404</v>
      </c>
      <c r="J69" s="20" t="s">
        <v>404</v>
      </c>
      <c r="K69" s="18" t="s">
        <v>404</v>
      </c>
      <c r="L69" s="20" t="s">
        <v>404</v>
      </c>
      <c r="M69" s="18" t="s">
        <v>404</v>
      </c>
      <c r="N69" s="20" t="s">
        <v>404</v>
      </c>
      <c r="O69" s="18" t="s">
        <v>404</v>
      </c>
      <c r="P69" s="20" t="s">
        <v>404</v>
      </c>
      <c r="Q69" s="18" t="n">
        <v>575.48547879</v>
      </c>
      <c r="R69" s="20" t="n">
        <v>11.17447621</v>
      </c>
    </row>
    <row r="70" spans="1:18">
      <c r="A70" s="15" t="s">
        <v>467</v>
      </c>
      <c r="B70" s="17" t="n">
        <v>6036</v>
      </c>
      <c r="C70" s="18">
        <f>(0.0/B70*100)</f>
        <v/>
      </c>
      <c r="D70" s="19" t="n">
        <v>6036</v>
      </c>
      <c r="E70" s="18" t="n">
        <v>495.09870732</v>
      </c>
      <c r="F70" s="20" t="n">
        <v>3.12922393</v>
      </c>
      <c r="G70" s="18" t="n">
        <v>418.81346982</v>
      </c>
      <c r="H70" s="20" t="n">
        <v>28.29714313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564.60042142</v>
      </c>
      <c r="F71" s="20" t="n">
        <v>1.46199509</v>
      </c>
      <c r="G71" s="18" t="s">
        <v>404</v>
      </c>
      <c r="H71" s="20" t="s">
        <v>404</v>
      </c>
      <c r="I71" s="18" t="s">
        <v>404</v>
      </c>
      <c r="J71" s="20" t="s">
        <v>404</v>
      </c>
      <c r="K71" s="18" t="s">
        <v>404</v>
      </c>
      <c r="L71" s="20" t="s">
        <v>404</v>
      </c>
      <c r="M71" s="18" t="s">
        <v>404</v>
      </c>
      <c r="N71" s="20" t="s">
        <v>404</v>
      </c>
      <c r="O71" s="18" t="s">
        <v>404</v>
      </c>
      <c r="P71" s="20" t="s">
        <v>404</v>
      </c>
      <c r="Q71" s="18" t="n">
        <v>519.62997949</v>
      </c>
      <c r="R71" s="20" t="n">
        <v>12.94032024</v>
      </c>
    </row>
    <row r="72" spans="1:18">
      <c r="A72" s="15" t="s">
        <v>469</v>
      </c>
      <c r="B72" s="17" t="n">
        <v>7708</v>
      </c>
      <c r="C72" s="18">
        <f>(0.0/B72*100)</f>
        <v/>
      </c>
      <c r="D72" s="19" t="n">
        <v>7708</v>
      </c>
      <c r="E72" s="18" t="n">
        <v>544.62827366</v>
      </c>
      <c r="F72" s="20" t="n">
        <v>3.17273004</v>
      </c>
      <c r="G72" s="18" t="n">
        <v>510.17872924</v>
      </c>
      <c r="H72" s="20" t="n">
        <v>12.8848734</v>
      </c>
      <c r="I72" s="18" t="s">
        <v>404</v>
      </c>
      <c r="J72" s="20" t="s">
        <v>404</v>
      </c>
      <c r="K72" s="18" t="s">
        <v>404</v>
      </c>
      <c r="L72" s="20" t="s">
        <v>404</v>
      </c>
      <c r="M72" s="18" t="s">
        <v>404</v>
      </c>
      <c r="N72" s="20" t="s">
        <v>404</v>
      </c>
      <c r="O72" s="18" t="s">
        <v>404</v>
      </c>
      <c r="P72" s="20" t="s">
        <v>404</v>
      </c>
      <c r="Q72" s="18" t="n">
        <v>506.22129612</v>
      </c>
      <c r="R72" s="20" t="n">
        <v>20.25219428</v>
      </c>
    </row>
    <row r="73" spans="1:18">
      <c r="A73" s="15" t="s">
        <v>470</v>
      </c>
      <c r="B73" s="17" t="n">
        <v>8249</v>
      </c>
      <c r="C73" s="18">
        <f>(0.0/B73*100)</f>
        <v/>
      </c>
      <c r="D73" s="19" t="n">
        <v>8249</v>
      </c>
      <c r="E73" s="18" t="n">
        <v>415.23541554</v>
      </c>
      <c r="F73" s="20" t="n">
        <v>3.28049845</v>
      </c>
      <c r="G73" s="18" t="n">
        <v>418.90418098</v>
      </c>
      <c r="H73" s="20" t="n">
        <v>12.45650738</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415.12668805</v>
      </c>
      <c r="F74" s="20" t="n">
        <v>1.48390792</v>
      </c>
      <c r="G74" s="18" t="n">
        <v>416.8007709</v>
      </c>
      <c r="H74" s="20" t="n">
        <v>7.10037351</v>
      </c>
      <c r="I74" s="18" t="s">
        <v>404</v>
      </c>
      <c r="J74" s="20" t="s">
        <v>404</v>
      </c>
      <c r="K74" s="18" t="s">
        <v>404</v>
      </c>
      <c r="L74" s="20" t="s">
        <v>404</v>
      </c>
      <c r="M74" s="18" t="s">
        <v>404</v>
      </c>
      <c r="N74" s="20" t="s">
        <v>404</v>
      </c>
      <c r="O74" s="18" t="s">
        <v>404</v>
      </c>
      <c r="P74" s="20" t="s">
        <v>404</v>
      </c>
      <c r="Q74" s="18" t="n">
        <v>440.77029978</v>
      </c>
      <c r="R74" s="20" t="n">
        <v>13.46973924</v>
      </c>
    </row>
    <row r="75" spans="1:18">
      <c r="A75" s="15" t="s">
        <v>472</v>
      </c>
      <c r="B75" s="17" t="n">
        <v>5375</v>
      </c>
      <c r="C75" s="18">
        <f>(483.0/B75*100)</f>
        <v/>
      </c>
      <c r="D75" s="19" t="n">
        <v>4892</v>
      </c>
      <c r="E75" s="18" t="n">
        <v>369.80870753</v>
      </c>
      <c r="F75" s="20" t="n">
        <v>4.47634986</v>
      </c>
      <c r="G75" s="18" t="n">
        <v>360.79043169</v>
      </c>
      <c r="H75" s="20" t="n">
        <v>7.56138765</v>
      </c>
      <c r="I75" s="18" t="s">
        <v>404</v>
      </c>
      <c r="J75" s="20" t="s">
        <v>404</v>
      </c>
      <c r="K75" s="18" t="s">
        <v>404</v>
      </c>
      <c r="L75" s="20" t="s">
        <v>404</v>
      </c>
      <c r="M75" s="18" t="s">
        <v>404</v>
      </c>
      <c r="N75" s="20" t="s">
        <v>404</v>
      </c>
      <c r="O75" s="18" t="s">
        <v>404</v>
      </c>
      <c r="P75" s="20" t="s">
        <v>404</v>
      </c>
      <c r="Q75" s="18" t="n">
        <v>365.27927538</v>
      </c>
      <c r="R75" s="20" t="n">
        <v>24.02962038</v>
      </c>
    </row>
    <row r="76" spans="1:18">
      <c r="A76" s="15" t="s">
        <v>473</v>
      </c>
      <c r="B76" s="17" t="n">
        <v>14167</v>
      </c>
      <c r="C76" s="18">
        <f>(1400.0/B76*100)</f>
        <v/>
      </c>
      <c r="D76" s="19" t="n">
        <v>12767</v>
      </c>
      <c r="E76" s="18" t="n">
        <v>428.90014208</v>
      </c>
      <c r="F76" s="20" t="n">
        <v>2.60833975</v>
      </c>
      <c r="G76" s="18" t="n">
        <v>457.9717</v>
      </c>
      <c r="H76" s="20" t="n">
        <v>29.01577878</v>
      </c>
      <c r="I76" s="18" t="s">
        <v>404</v>
      </c>
      <c r="J76" s="20" t="s">
        <v>404</v>
      </c>
      <c r="K76" s="18" t="s">
        <v>404</v>
      </c>
      <c r="L76" s="20" t="s">
        <v>404</v>
      </c>
      <c r="M76" s="18" t="s">
        <v>404</v>
      </c>
      <c r="N76" s="20" t="s">
        <v>404</v>
      </c>
      <c r="O76" s="18" t="s">
        <v>404</v>
      </c>
      <c r="P76" s="20" t="s">
        <v>404</v>
      </c>
      <c r="Q76" s="18" t="n">
        <v>429.51777519</v>
      </c>
      <c r="R76" s="20" t="n">
        <v>8.953871319999999</v>
      </c>
    </row>
    <row r="77" spans="1:18">
      <c r="A77" s="15" t="s">
        <v>474</v>
      </c>
      <c r="B77" s="17" t="n">
        <v>6062</v>
      </c>
      <c r="C77" s="18">
        <f>(0.0/B77*100)</f>
        <v/>
      </c>
      <c r="D77" s="19" t="n">
        <v>6062</v>
      </c>
      <c r="E77" s="18" t="n">
        <v>419.14769808</v>
      </c>
      <c r="F77" s="20" t="n">
        <v>2.61619447</v>
      </c>
      <c r="G77" s="18" t="n">
        <v>400.29070816</v>
      </c>
      <c r="H77" s="20" t="n">
        <v>14.11995174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494.63878646</v>
      </c>
      <c r="F78" s="20" t="n">
        <v>4.45047407</v>
      </c>
      <c r="G78" s="18" t="n">
        <v>412.78195758</v>
      </c>
      <c r="H78" s="20" t="n">
        <v>13.90379496</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460.04899597</v>
      </c>
      <c r="F79" s="20" t="n">
        <v>7.22940362</v>
      </c>
      <c r="G79" s="18" t="n">
        <v>382.11725631</v>
      </c>
      <c r="H79" s="20" t="n">
        <v>13.18484654</v>
      </c>
      <c r="I79" s="18" t="s">
        <v>404</v>
      </c>
      <c r="J79" s="20" t="s">
        <v>404</v>
      </c>
      <c r="K79" s="18" t="s">
        <v>404</v>
      </c>
      <c r="L79" s="20" t="s">
        <v>404</v>
      </c>
      <c r="M79" s="18" t="s">
        <v>404</v>
      </c>
      <c r="N79" s="20" t="s">
        <v>404</v>
      </c>
      <c r="O79" s="18" t="s">
        <v>404</v>
      </c>
      <c r="P79" s="20" t="s">
        <v>404</v>
      </c>
      <c r="Q79" s="18" t="n">
        <v>429.44633808</v>
      </c>
      <c r="R79" s="20" t="n">
        <v>16.93382374</v>
      </c>
    </row>
    <row r="80" spans="1:18">
      <c r="A80" s="15" t="s">
        <v>477</v>
      </c>
      <c r="B80" s="17" t="n">
        <v>7841</v>
      </c>
      <c r="C80" s="18">
        <f>(0.0/B80*100)</f>
        <v/>
      </c>
      <c r="D80" s="19" t="n">
        <v>7841</v>
      </c>
      <c r="E80" s="18" t="n">
        <v>459.87768613</v>
      </c>
      <c r="F80" s="20" t="n">
        <v>4.28020153</v>
      </c>
      <c r="G80" s="18" t="n">
        <v>441.51254482</v>
      </c>
      <c r="H80" s="20" t="n">
        <v>12.94145943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446.61518256</v>
      </c>
      <c r="F81" s="20" t="n">
        <v>3.31413039</v>
      </c>
      <c r="G81" s="18" t="n">
        <v>418.55096872</v>
      </c>
      <c r="H81" s="20" t="n">
        <v>29.60815664</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495.44206511</v>
      </c>
      <c r="F7" s="20" t="n">
        <v>2.01340415</v>
      </c>
      <c r="G7" s="18" t="n">
        <v>492.35623505</v>
      </c>
      <c r="H7" s="20" t="n">
        <v>6.92377733</v>
      </c>
      <c r="I7" s="18" t="s">
        <v>404</v>
      </c>
      <c r="J7" s="20" t="s">
        <v>404</v>
      </c>
      <c r="K7" s="18" t="s">
        <v>404</v>
      </c>
      <c r="L7" s="20" t="s">
        <v>404</v>
      </c>
      <c r="M7" s="18" t="s">
        <v>404</v>
      </c>
      <c r="N7" s="20" t="s">
        <v>404</v>
      </c>
      <c r="O7" s="18" t="s">
        <v>404</v>
      </c>
      <c r="P7" s="20" t="s">
        <v>404</v>
      </c>
      <c r="Q7" s="18" t="n">
        <v>481.91684951</v>
      </c>
      <c r="R7" s="20" t="n">
        <v>9.28919164</v>
      </c>
    </row>
    <row r="8" spans="1:18">
      <c r="A8" s="15" t="s">
        <v>405</v>
      </c>
      <c r="B8" s="17" t="n">
        <v>7007</v>
      </c>
      <c r="C8" s="18">
        <f>(0.0/B8*100)</f>
        <v/>
      </c>
      <c r="D8" s="19" t="n">
        <v>7007</v>
      </c>
      <c r="E8" s="18" t="n">
        <v>496.87159098</v>
      </c>
      <c r="F8" s="20" t="n">
        <v>2.94572712</v>
      </c>
      <c r="G8" s="18" t="n">
        <v>509.18041321</v>
      </c>
      <c r="H8" s="20" t="n">
        <v>15.75198893</v>
      </c>
      <c r="I8" s="18" t="s">
        <v>404</v>
      </c>
      <c r="J8" s="20" t="s">
        <v>404</v>
      </c>
      <c r="K8" s="18" t="s">
        <v>404</v>
      </c>
      <c r="L8" s="20" t="s">
        <v>404</v>
      </c>
      <c r="M8" s="18" t="s">
        <v>404</v>
      </c>
      <c r="N8" s="20" t="s">
        <v>404</v>
      </c>
      <c r="O8" s="18" t="s">
        <v>404</v>
      </c>
      <c r="P8" s="20" t="s">
        <v>404</v>
      </c>
      <c r="Q8" s="18" t="n">
        <v>423.23042257</v>
      </c>
      <c r="R8" s="20" t="n">
        <v>20.50952989</v>
      </c>
    </row>
    <row r="9" spans="1:18">
      <c r="A9" s="15" t="s">
        <v>406</v>
      </c>
      <c r="B9" s="17" t="n">
        <v>9651</v>
      </c>
      <c r="C9" s="18">
        <f>(200.0/B9*100)</f>
        <v/>
      </c>
      <c r="D9" s="19" t="n">
        <v>9451</v>
      </c>
      <c r="E9" s="18" t="n">
        <v>510.73862915</v>
      </c>
      <c r="F9" s="20" t="n">
        <v>3.08837634</v>
      </c>
      <c r="G9" s="18" t="n">
        <v>503.41167618</v>
      </c>
      <c r="H9" s="20" t="n">
        <v>7.52123921</v>
      </c>
      <c r="I9" s="18" t="s">
        <v>404</v>
      </c>
      <c r="J9" s="20" t="s">
        <v>404</v>
      </c>
      <c r="K9" s="18" t="s">
        <v>404</v>
      </c>
      <c r="L9" s="20" t="s">
        <v>404</v>
      </c>
      <c r="M9" s="18" t="s">
        <v>404</v>
      </c>
      <c r="N9" s="20" t="s">
        <v>404</v>
      </c>
      <c r="O9" s="18" t="s">
        <v>404</v>
      </c>
      <c r="P9" s="20" t="s">
        <v>404</v>
      </c>
      <c r="Q9" s="18" t="n">
        <v>477.24261327</v>
      </c>
      <c r="R9" s="20" t="n">
        <v>20.52264271</v>
      </c>
    </row>
    <row r="10" spans="1:18">
      <c r="A10" s="15" t="s">
        <v>407</v>
      </c>
      <c r="B10" s="17" t="n">
        <v>20058</v>
      </c>
      <c r="C10" s="18">
        <f>(3074.0/B10*100)</f>
        <v/>
      </c>
      <c r="D10" s="19" t="n">
        <v>16984</v>
      </c>
      <c r="E10" s="18" t="n">
        <v>515.74663777</v>
      </c>
      <c r="F10" s="20" t="n">
        <v>2.5842762</v>
      </c>
      <c r="G10" s="18" t="n">
        <v>505.35879905</v>
      </c>
      <c r="H10" s="20" t="n">
        <v>7.77006123</v>
      </c>
      <c r="I10" s="18" t="s">
        <v>404</v>
      </c>
      <c r="J10" s="20" t="s">
        <v>404</v>
      </c>
      <c r="K10" s="18" t="s">
        <v>404</v>
      </c>
      <c r="L10" s="20" t="s">
        <v>404</v>
      </c>
      <c r="M10" s="18" t="s">
        <v>404</v>
      </c>
      <c r="N10" s="20" t="s">
        <v>404</v>
      </c>
      <c r="O10" s="18" t="s">
        <v>404</v>
      </c>
      <c r="P10" s="20" t="s">
        <v>404</v>
      </c>
      <c r="Q10" s="18" t="n">
        <v>580.43587471</v>
      </c>
      <c r="R10" s="20" t="n">
        <v>11.37149113</v>
      </c>
    </row>
    <row r="11" spans="1:18">
      <c r="A11" s="15" t="s">
        <v>408</v>
      </c>
      <c r="B11" s="17" t="n">
        <v>7053</v>
      </c>
      <c r="C11" s="18">
        <f>(137.0/B11*100)</f>
        <v/>
      </c>
      <c r="D11" s="19" t="n">
        <v>6916</v>
      </c>
      <c r="E11" s="18" t="n">
        <v>428.59276132</v>
      </c>
      <c r="F11" s="20" t="n">
        <v>3.71895816</v>
      </c>
      <c r="G11" s="18" t="n">
        <v>410.06576089</v>
      </c>
      <c r="H11" s="20" t="n">
        <v>6.03509179</v>
      </c>
      <c r="I11" s="18" t="s">
        <v>404</v>
      </c>
      <c r="J11" s="20" t="s">
        <v>404</v>
      </c>
      <c r="K11" s="18" t="s">
        <v>404</v>
      </c>
      <c r="L11" s="20" t="s">
        <v>404</v>
      </c>
      <c r="M11" s="18" t="s">
        <v>404</v>
      </c>
      <c r="N11" s="20" t="s">
        <v>404</v>
      </c>
      <c r="O11" s="18" t="s">
        <v>404</v>
      </c>
      <c r="P11" s="20" t="s">
        <v>404</v>
      </c>
      <c r="Q11" s="18" t="n">
        <v>410.7159827</v>
      </c>
      <c r="R11" s="20" t="n">
        <v>16.95399261</v>
      </c>
    </row>
    <row r="12" spans="1:18">
      <c r="A12" s="15" t="s">
        <v>409</v>
      </c>
      <c r="B12" s="17" t="n">
        <v>6894</v>
      </c>
      <c r="C12" s="18">
        <f>(106.0/B12*100)</f>
        <v/>
      </c>
      <c r="D12" s="19" t="n">
        <v>6788</v>
      </c>
      <c r="E12" s="18" t="n">
        <v>488.30388669</v>
      </c>
      <c r="F12" s="20" t="n">
        <v>3.22758441</v>
      </c>
      <c r="G12" s="18" t="n">
        <v>510.51677354</v>
      </c>
      <c r="H12" s="20" t="n">
        <v>8.35701431</v>
      </c>
      <c r="I12" s="18" t="s">
        <v>404</v>
      </c>
      <c r="J12" s="20" t="s">
        <v>404</v>
      </c>
      <c r="K12" s="18" t="s">
        <v>404</v>
      </c>
      <c r="L12" s="20" t="s">
        <v>404</v>
      </c>
      <c r="M12" s="18" t="s">
        <v>404</v>
      </c>
      <c r="N12" s="20" t="s">
        <v>404</v>
      </c>
      <c r="O12" s="18" t="s">
        <v>404</v>
      </c>
      <c r="P12" s="20" t="s">
        <v>404</v>
      </c>
      <c r="Q12" s="18" t="n">
        <v>476.25460934</v>
      </c>
      <c r="R12" s="20" t="n">
        <v>18.93838804</v>
      </c>
    </row>
    <row r="13" spans="1:18">
      <c r="A13" s="15" t="s">
        <v>410</v>
      </c>
      <c r="B13" s="17" t="n">
        <v>7161</v>
      </c>
      <c r="C13" s="18">
        <f>(1175.0/B13*100)</f>
        <v/>
      </c>
      <c r="D13" s="19" t="n">
        <v>5986</v>
      </c>
      <c r="E13" s="18" t="n">
        <v>509.88639872</v>
      </c>
      <c r="F13" s="20" t="n">
        <v>2.68345607</v>
      </c>
      <c r="G13" s="18" t="n">
        <v>512.27478195</v>
      </c>
      <c r="H13" s="20" t="n">
        <v>6.85084207</v>
      </c>
      <c r="I13" s="18" t="s">
        <v>404</v>
      </c>
      <c r="J13" s="20" t="s">
        <v>404</v>
      </c>
      <c r="K13" s="18" t="s">
        <v>404</v>
      </c>
      <c r="L13" s="20" t="s">
        <v>404</v>
      </c>
      <c r="M13" s="18" t="s">
        <v>404</v>
      </c>
      <c r="N13" s="20" t="s">
        <v>404</v>
      </c>
      <c r="O13" s="18" t="s">
        <v>404</v>
      </c>
      <c r="P13" s="20" t="s">
        <v>404</v>
      </c>
      <c r="Q13" s="18" t="n">
        <v>511.90692472</v>
      </c>
      <c r="R13" s="20" t="n">
        <v>6.79884192</v>
      </c>
    </row>
    <row r="14" spans="1:18">
      <c r="A14" s="15" t="s">
        <v>411</v>
      </c>
      <c r="B14" s="17" t="n">
        <v>5587</v>
      </c>
      <c r="C14" s="18">
        <f>(0.0/B14*100)</f>
        <v/>
      </c>
      <c r="D14" s="19" t="n">
        <v>5587</v>
      </c>
      <c r="E14" s="18" t="n">
        <v>519.73858904</v>
      </c>
      <c r="F14" s="20" t="n">
        <v>2.08012628</v>
      </c>
      <c r="G14" s="18" t="n">
        <v>509.4801401</v>
      </c>
      <c r="H14" s="20" t="n">
        <v>11.25224785</v>
      </c>
      <c r="I14" s="18" t="s">
        <v>404</v>
      </c>
      <c r="J14" s="20" t="s">
        <v>404</v>
      </c>
      <c r="K14" s="18" t="s">
        <v>404</v>
      </c>
      <c r="L14" s="20" t="s">
        <v>404</v>
      </c>
      <c r="M14" s="18" t="s">
        <v>404</v>
      </c>
      <c r="N14" s="20" t="s">
        <v>404</v>
      </c>
      <c r="O14" s="18" t="s">
        <v>404</v>
      </c>
      <c r="P14" s="20" t="s">
        <v>404</v>
      </c>
      <c r="Q14" s="18" t="n">
        <v>525.30677013</v>
      </c>
      <c r="R14" s="20" t="n">
        <v>15.15988677</v>
      </c>
    </row>
    <row r="15" spans="1:18">
      <c r="A15" s="15" t="s">
        <v>412</v>
      </c>
      <c r="B15" s="17" t="n">
        <v>5882</v>
      </c>
      <c r="C15" s="18">
        <f>(0.0/B15*100)</f>
        <v/>
      </c>
      <c r="D15" s="19" t="n">
        <v>5882</v>
      </c>
      <c r="E15" s="18" t="n">
        <v>513.1166196200001</v>
      </c>
      <c r="F15" s="20" t="n">
        <v>2.66211964</v>
      </c>
      <c r="G15" s="18" t="n">
        <v>504.85935476</v>
      </c>
      <c r="H15" s="20" t="n">
        <v>4.38874863</v>
      </c>
      <c r="I15" s="18" t="s">
        <v>404</v>
      </c>
      <c r="J15" s="20" t="s">
        <v>404</v>
      </c>
      <c r="K15" s="18" t="s">
        <v>404</v>
      </c>
      <c r="L15" s="20" t="s">
        <v>404</v>
      </c>
      <c r="M15" s="18" t="s">
        <v>404</v>
      </c>
      <c r="N15" s="20" t="s">
        <v>404</v>
      </c>
      <c r="O15" s="18" t="s">
        <v>404</v>
      </c>
      <c r="P15" s="20" t="s">
        <v>404</v>
      </c>
      <c r="Q15" s="18" t="n">
        <v>516.7421889</v>
      </c>
      <c r="R15" s="20" t="n">
        <v>11.98065489</v>
      </c>
    </row>
    <row r="16" spans="1:18">
      <c r="A16" s="15" t="s">
        <v>413</v>
      </c>
      <c r="B16" s="17" t="n">
        <v>6108</v>
      </c>
      <c r="C16" s="18">
        <f>(466.0/B16*100)</f>
        <v/>
      </c>
      <c r="D16" s="19" t="n">
        <v>5642</v>
      </c>
      <c r="E16" s="18" t="n">
        <v>494.10176621</v>
      </c>
      <c r="F16" s="20" t="n">
        <v>4.35501681</v>
      </c>
      <c r="G16" s="18" t="n">
        <v>497.34162041</v>
      </c>
      <c r="H16" s="20" t="n">
        <v>5.78170037</v>
      </c>
      <c r="I16" s="18" t="s">
        <v>404</v>
      </c>
      <c r="J16" s="20" t="s">
        <v>404</v>
      </c>
      <c r="K16" s="18" t="s">
        <v>404</v>
      </c>
      <c r="L16" s="20" t="s">
        <v>404</v>
      </c>
      <c r="M16" s="18" t="s">
        <v>404</v>
      </c>
      <c r="N16" s="20" t="s">
        <v>404</v>
      </c>
      <c r="O16" s="18" t="s">
        <v>404</v>
      </c>
      <c r="P16" s="20" t="s">
        <v>404</v>
      </c>
      <c r="Q16" s="18" t="n">
        <v>482.96382636</v>
      </c>
      <c r="R16" s="20" t="n">
        <v>25.83913227</v>
      </c>
    </row>
    <row r="17" spans="1:18">
      <c r="A17" s="15" t="s">
        <v>414</v>
      </c>
      <c r="B17" s="17" t="n">
        <v>6504</v>
      </c>
      <c r="C17" s="18">
        <f>(1325.0/B17*100)</f>
        <v/>
      </c>
      <c r="D17" s="19" t="n">
        <v>5179</v>
      </c>
      <c r="E17" s="18" t="n">
        <v>503.42972095</v>
      </c>
      <c r="F17" s="20" t="n">
        <v>3.87328849</v>
      </c>
      <c r="G17" s="18" t="n">
        <v>502.75883821</v>
      </c>
      <c r="H17" s="20" t="n">
        <v>12.26325245</v>
      </c>
      <c r="I17" s="18" t="s">
        <v>404</v>
      </c>
      <c r="J17" s="20" t="s">
        <v>404</v>
      </c>
      <c r="K17" s="18" t="s">
        <v>404</v>
      </c>
      <c r="L17" s="20" t="s">
        <v>404</v>
      </c>
      <c r="M17" s="18" t="s">
        <v>404</v>
      </c>
      <c r="N17" s="20" t="s">
        <v>404</v>
      </c>
      <c r="O17" s="18" t="s">
        <v>404</v>
      </c>
      <c r="P17" s="20" t="s">
        <v>404</v>
      </c>
      <c r="Q17" s="18" t="n">
        <v>554.14018877</v>
      </c>
      <c r="R17" s="20" t="n">
        <v>16.83351964</v>
      </c>
    </row>
    <row r="18" spans="1:18">
      <c r="A18" s="15" t="s">
        <v>415</v>
      </c>
      <c r="B18" s="17" t="n">
        <v>5532</v>
      </c>
      <c r="C18" s="18">
        <f>(0.0/B18*100)</f>
        <v/>
      </c>
      <c r="D18" s="19" t="n">
        <v>5532</v>
      </c>
      <c r="E18" s="18" t="n">
        <v>460.67476719</v>
      </c>
      <c r="F18" s="20" t="n">
        <v>4.70165719</v>
      </c>
      <c r="G18" s="18" t="n">
        <v>445.72234308</v>
      </c>
      <c r="H18" s="20" t="n">
        <v>6.55532252</v>
      </c>
      <c r="I18" s="18" t="s">
        <v>404</v>
      </c>
      <c r="J18" s="20" t="s">
        <v>404</v>
      </c>
      <c r="K18" s="18" t="s">
        <v>404</v>
      </c>
      <c r="L18" s="20" t="s">
        <v>404</v>
      </c>
      <c r="M18" s="18" t="s">
        <v>404</v>
      </c>
      <c r="N18" s="20" t="s">
        <v>404</v>
      </c>
      <c r="O18" s="18" t="s">
        <v>404</v>
      </c>
      <c r="P18" s="20" t="s">
        <v>404</v>
      </c>
      <c r="Q18" s="18" t="n">
        <v>339.68856471</v>
      </c>
      <c r="R18" s="20" t="n">
        <v>16.53291175</v>
      </c>
    </row>
    <row r="19" spans="1:18">
      <c r="A19" s="15" t="s">
        <v>416</v>
      </c>
      <c r="B19" s="17" t="n">
        <v>5658</v>
      </c>
      <c r="C19" s="18">
        <f>(327.0/B19*100)</f>
        <v/>
      </c>
      <c r="D19" s="19" t="n">
        <v>5331</v>
      </c>
      <c r="E19" s="18" t="n">
        <v>470.38854855</v>
      </c>
      <c r="F19" s="20" t="n">
        <v>5.15965051</v>
      </c>
      <c r="G19" s="18" t="n">
        <v>486.74754607</v>
      </c>
      <c r="H19" s="20" t="n">
        <v>6.12797905</v>
      </c>
      <c r="I19" s="18" t="s">
        <v>404</v>
      </c>
      <c r="J19" s="20" t="s">
        <v>404</v>
      </c>
      <c r="K19" s="18" t="s">
        <v>404</v>
      </c>
      <c r="L19" s="20" t="s">
        <v>404</v>
      </c>
      <c r="M19" s="18" t="s">
        <v>404</v>
      </c>
      <c r="N19" s="20" t="s">
        <v>404</v>
      </c>
      <c r="O19" s="18" t="s">
        <v>404</v>
      </c>
      <c r="P19" s="20" t="s">
        <v>404</v>
      </c>
      <c r="Q19" s="18" t="n">
        <v>483.03293045</v>
      </c>
      <c r="R19" s="20" t="n">
        <v>36.33543608</v>
      </c>
    </row>
    <row r="20" spans="1:18">
      <c r="A20" s="15" t="s">
        <v>417</v>
      </c>
      <c r="B20" s="17" t="n">
        <v>3371</v>
      </c>
      <c r="C20" s="18">
        <f>(24.0/B20*100)</f>
        <v/>
      </c>
      <c r="D20" s="19" t="n">
        <v>3347</v>
      </c>
      <c r="E20" s="18" t="n">
        <v>487.49018814</v>
      </c>
      <c r="F20" s="20" t="n">
        <v>2.11941023</v>
      </c>
      <c r="G20" s="18" t="n">
        <v>494.28463667</v>
      </c>
      <c r="H20" s="20" t="n">
        <v>5.26102111</v>
      </c>
      <c r="I20" s="18" t="s">
        <v>404</v>
      </c>
      <c r="J20" s="20" t="s">
        <v>404</v>
      </c>
      <c r="K20" s="18" t="s">
        <v>404</v>
      </c>
      <c r="L20" s="20" t="s">
        <v>404</v>
      </c>
      <c r="M20" s="18" t="s">
        <v>404</v>
      </c>
      <c r="N20" s="20" t="s">
        <v>404</v>
      </c>
      <c r="O20" s="18" t="s">
        <v>404</v>
      </c>
      <c r="P20" s="20" t="s">
        <v>404</v>
      </c>
      <c r="Q20" s="18" t="n">
        <v>455.79135274</v>
      </c>
      <c r="R20" s="20" t="n">
        <v>20.79615181</v>
      </c>
    </row>
    <row r="21" spans="1:18">
      <c r="A21" s="15" t="s">
        <v>418</v>
      </c>
      <c r="B21" s="17" t="n">
        <v>5741</v>
      </c>
      <c r="C21" s="18">
        <f>(0.0/B21*100)</f>
        <v/>
      </c>
      <c r="D21" s="19" t="n">
        <v>5741</v>
      </c>
      <c r="E21" s="18" t="n">
        <v>503.8412679</v>
      </c>
      <c r="F21" s="20" t="n">
        <v>2.35002423</v>
      </c>
      <c r="G21" s="18" t="n">
        <v>508.97864293</v>
      </c>
      <c r="H21" s="20" t="n">
        <v>10.13598797</v>
      </c>
      <c r="I21" s="18" t="s">
        <v>404</v>
      </c>
      <c r="J21" s="20" t="s">
        <v>404</v>
      </c>
      <c r="K21" s="18" t="s">
        <v>404</v>
      </c>
      <c r="L21" s="20" t="s">
        <v>404</v>
      </c>
      <c r="M21" s="18" t="s">
        <v>404</v>
      </c>
      <c r="N21" s="20" t="s">
        <v>404</v>
      </c>
      <c r="O21" s="18" t="s">
        <v>404</v>
      </c>
      <c r="P21" s="20" t="s">
        <v>404</v>
      </c>
      <c r="Q21" s="18" t="n">
        <v>497.64734531</v>
      </c>
      <c r="R21" s="20" t="n">
        <v>7.42804238</v>
      </c>
    </row>
    <row r="22" spans="1:18">
      <c r="A22" s="15" t="s">
        <v>419</v>
      </c>
      <c r="B22" s="17" t="n">
        <v>6598</v>
      </c>
      <c r="C22" s="18">
        <f>(0.0/B22*100)</f>
        <v/>
      </c>
      <c r="D22" s="19" t="n">
        <v>6598</v>
      </c>
      <c r="E22" s="18" t="n">
        <v>470.52873694</v>
      </c>
      <c r="F22" s="20" t="n">
        <v>4.18108526</v>
      </c>
      <c r="G22" s="18" t="n">
        <v>458.78228279</v>
      </c>
      <c r="H22" s="20" t="n">
        <v>14.75308723</v>
      </c>
      <c r="I22" s="18" t="s">
        <v>404</v>
      </c>
      <c r="J22" s="20" t="s">
        <v>404</v>
      </c>
      <c r="K22" s="18" t="s">
        <v>404</v>
      </c>
      <c r="L22" s="20" t="s">
        <v>404</v>
      </c>
      <c r="M22" s="18" t="s">
        <v>404</v>
      </c>
      <c r="N22" s="20" t="s">
        <v>404</v>
      </c>
      <c r="O22" s="18" t="s">
        <v>404</v>
      </c>
      <c r="P22" s="20" t="s">
        <v>404</v>
      </c>
      <c r="Q22" s="18" t="n">
        <v>505.70487158</v>
      </c>
      <c r="R22" s="20" t="n">
        <v>16.02176971</v>
      </c>
    </row>
    <row r="23" spans="1:18">
      <c r="A23" s="15" t="s">
        <v>420</v>
      </c>
      <c r="B23" s="17" t="n">
        <v>11583</v>
      </c>
      <c r="C23" s="18">
        <f>(3185.0/B23*100)</f>
        <v/>
      </c>
      <c r="D23" s="19" t="n">
        <v>8398</v>
      </c>
      <c r="E23" s="18" t="n">
        <v>485.62909352</v>
      </c>
      <c r="F23" s="20" t="n">
        <v>5.07270595</v>
      </c>
      <c r="G23" s="18" t="n">
        <v>509.7291882</v>
      </c>
      <c r="H23" s="20" t="n">
        <v>8.42860701</v>
      </c>
      <c r="I23" s="18" t="s">
        <v>404</v>
      </c>
      <c r="J23" s="20" t="s">
        <v>404</v>
      </c>
      <c r="K23" s="18" t="s">
        <v>404</v>
      </c>
      <c r="L23" s="20" t="s">
        <v>404</v>
      </c>
      <c r="M23" s="18" t="s">
        <v>404</v>
      </c>
      <c r="N23" s="20" t="s">
        <v>404</v>
      </c>
      <c r="O23" s="18" t="s">
        <v>404</v>
      </c>
      <c r="P23" s="20" t="s">
        <v>404</v>
      </c>
      <c r="Q23" s="18" t="n">
        <v>488.16033895</v>
      </c>
      <c r="R23" s="20" t="n">
        <v>20.96937273</v>
      </c>
    </row>
    <row r="24" spans="1:18">
      <c r="A24" s="15" t="s">
        <v>421</v>
      </c>
      <c r="B24" s="17" t="n">
        <v>6647</v>
      </c>
      <c r="C24" s="18">
        <f>(0.0/B24*100)</f>
        <v/>
      </c>
      <c r="D24" s="19" t="n">
        <v>6647</v>
      </c>
      <c r="E24" s="18" t="n">
        <v>532.30224318</v>
      </c>
      <c r="F24" s="20" t="n">
        <v>3.77446051</v>
      </c>
      <c r="G24" s="18" t="n">
        <v>532.97516489</v>
      </c>
      <c r="H24" s="20" t="n">
        <v>8.895456250000001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526.73959244</v>
      </c>
      <c r="F25" s="20" t="n">
        <v>4.06088619</v>
      </c>
      <c r="G25" s="18" t="n">
        <v>500.83378037</v>
      </c>
      <c r="H25" s="20" t="n">
        <v>15.42112363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485.01593872</v>
      </c>
      <c r="F26" s="20" t="n">
        <v>1.99608249</v>
      </c>
      <c r="G26" s="18" t="n">
        <v>467.83305268</v>
      </c>
      <c r="H26" s="20" t="n">
        <v>5.51061466</v>
      </c>
      <c r="I26" s="18" t="s">
        <v>404</v>
      </c>
      <c r="J26" s="20" t="s">
        <v>404</v>
      </c>
      <c r="K26" s="18" t="s">
        <v>404</v>
      </c>
      <c r="L26" s="20" t="s">
        <v>404</v>
      </c>
      <c r="M26" s="18" t="s">
        <v>404</v>
      </c>
      <c r="N26" s="20" t="s">
        <v>404</v>
      </c>
      <c r="O26" s="18" t="s">
        <v>404</v>
      </c>
      <c r="P26" s="20" t="s">
        <v>404</v>
      </c>
      <c r="Q26" s="18" t="n">
        <v>455.51570101</v>
      </c>
      <c r="R26" s="20" t="n">
        <v>10.80316374</v>
      </c>
    </row>
    <row r="27" spans="1:18">
      <c r="A27" s="15" t="s">
        <v>424</v>
      </c>
      <c r="B27" s="17" t="n">
        <v>5299</v>
      </c>
      <c r="C27" s="18">
        <f>(0.0/B27*100)</f>
        <v/>
      </c>
      <c r="D27" s="19" t="n">
        <v>5299</v>
      </c>
      <c r="E27" s="18" t="n">
        <v>486.8177105</v>
      </c>
      <c r="F27" s="20" t="n">
        <v>1.36530184</v>
      </c>
      <c r="G27" s="18" t="n">
        <v>480.6470409</v>
      </c>
      <c r="H27" s="20" t="n">
        <v>3.24660387</v>
      </c>
      <c r="I27" s="18" t="s">
        <v>404</v>
      </c>
      <c r="J27" s="20" t="s">
        <v>404</v>
      </c>
      <c r="K27" s="18" t="s">
        <v>404</v>
      </c>
      <c r="L27" s="20" t="s">
        <v>404</v>
      </c>
      <c r="M27" s="18" t="s">
        <v>404</v>
      </c>
      <c r="N27" s="20" t="s">
        <v>404</v>
      </c>
      <c r="O27" s="18" t="s">
        <v>404</v>
      </c>
      <c r="P27" s="20" t="s">
        <v>404</v>
      </c>
      <c r="Q27" s="18" t="n">
        <v>465.27073414</v>
      </c>
      <c r="R27" s="20" t="n">
        <v>25.34217899</v>
      </c>
    </row>
    <row r="28" spans="1:18">
      <c r="A28" s="15" t="s">
        <v>425</v>
      </c>
      <c r="B28" s="17" t="n">
        <v>7568</v>
      </c>
      <c r="C28" s="18">
        <f>(0.0/B28*100)</f>
        <v/>
      </c>
      <c r="D28" s="19" t="n">
        <v>7568</v>
      </c>
      <c r="E28" s="18" t="n">
        <v>420.97678332</v>
      </c>
      <c r="F28" s="20" t="n">
        <v>3.40540178</v>
      </c>
      <c r="G28" s="18" t="n">
        <v>392.30510853</v>
      </c>
      <c r="H28" s="20" t="n">
        <v>3.42698412</v>
      </c>
      <c r="I28" s="18" t="s">
        <v>404</v>
      </c>
      <c r="J28" s="20" t="s">
        <v>404</v>
      </c>
      <c r="K28" s="18" t="s">
        <v>404</v>
      </c>
      <c r="L28" s="20" t="s">
        <v>404</v>
      </c>
      <c r="M28" s="18" t="s">
        <v>404</v>
      </c>
      <c r="N28" s="20" t="s">
        <v>404</v>
      </c>
      <c r="O28" s="18" t="s">
        <v>404</v>
      </c>
      <c r="P28" s="20" t="s">
        <v>404</v>
      </c>
      <c r="Q28" s="18" t="n">
        <v>361.63553253</v>
      </c>
      <c r="R28" s="20" t="n">
        <v>18.53134291</v>
      </c>
    </row>
    <row r="29" spans="1:18">
      <c r="A29" s="15" t="s">
        <v>426</v>
      </c>
      <c r="B29" s="17" t="n">
        <v>5385</v>
      </c>
      <c r="C29" s="18">
        <f>(1123.0/B29*100)</f>
        <v/>
      </c>
      <c r="D29" s="19" t="n">
        <v>4262</v>
      </c>
      <c r="E29" s="18" t="n">
        <v>510.76106846</v>
      </c>
      <c r="F29" s="20" t="n">
        <v>5.05778002</v>
      </c>
      <c r="G29" s="18" t="n">
        <v>579.36245094</v>
      </c>
      <c r="H29" s="20" t="n">
        <v>14.35136731</v>
      </c>
      <c r="I29" s="18" t="s">
        <v>404</v>
      </c>
      <c r="J29" s="20" t="s">
        <v>404</v>
      </c>
      <c r="K29" s="18" t="s">
        <v>404</v>
      </c>
      <c r="L29" s="20" t="s">
        <v>404</v>
      </c>
      <c r="M29" s="18" t="s">
        <v>404</v>
      </c>
      <c r="N29" s="20" t="s">
        <v>404</v>
      </c>
      <c r="O29" s="18" t="s">
        <v>404</v>
      </c>
      <c r="P29" s="20" t="s">
        <v>404</v>
      </c>
      <c r="Q29" s="18" t="n">
        <v>500.76655962</v>
      </c>
      <c r="R29" s="20" t="n">
        <v>10.12403259</v>
      </c>
    </row>
    <row r="30" spans="1:18">
      <c r="A30" s="15" t="s">
        <v>427</v>
      </c>
      <c r="B30" s="17" t="n">
        <v>4520</v>
      </c>
      <c r="C30" s="18">
        <f>(1053.0/B30*100)</f>
        <v/>
      </c>
      <c r="D30" s="19" t="n">
        <v>3467</v>
      </c>
      <c r="E30" s="18" t="n">
        <v>497.09144114</v>
      </c>
      <c r="F30" s="20" t="n">
        <v>2.77658203</v>
      </c>
      <c r="G30" s="18" t="n">
        <v>481.65670498</v>
      </c>
      <c r="H30" s="20" t="n">
        <v>21.4445582</v>
      </c>
      <c r="I30" s="18" t="s">
        <v>404</v>
      </c>
      <c r="J30" s="20" t="s">
        <v>404</v>
      </c>
      <c r="K30" s="18" t="s">
        <v>404</v>
      </c>
      <c r="L30" s="20" t="s">
        <v>404</v>
      </c>
      <c r="M30" s="18" t="s">
        <v>404</v>
      </c>
      <c r="N30" s="20" t="s">
        <v>404</v>
      </c>
      <c r="O30" s="18" t="s">
        <v>404</v>
      </c>
      <c r="P30" s="20" t="s">
        <v>404</v>
      </c>
      <c r="Q30" s="18" t="n">
        <v>530.11060496</v>
      </c>
      <c r="R30" s="20" t="n">
        <v>16.10147726</v>
      </c>
    </row>
    <row r="31" spans="1:18">
      <c r="A31" s="15" t="s">
        <v>428</v>
      </c>
      <c r="B31" s="17" t="n">
        <v>5456</v>
      </c>
      <c r="C31" s="18">
        <f>(502.0/B31*100)</f>
        <v/>
      </c>
      <c r="D31" s="19" t="n">
        <v>4954</v>
      </c>
      <c r="E31" s="18" t="n">
        <v>499.79614132</v>
      </c>
      <c r="F31" s="20" t="n">
        <v>2.92062919</v>
      </c>
      <c r="G31" s="18" t="n">
        <v>505.27934782</v>
      </c>
      <c r="H31" s="20" t="n">
        <v>3.26434732</v>
      </c>
      <c r="I31" s="18" t="s">
        <v>404</v>
      </c>
      <c r="J31" s="20" t="s">
        <v>404</v>
      </c>
      <c r="K31" s="18" t="s">
        <v>404</v>
      </c>
      <c r="L31" s="20" t="s">
        <v>404</v>
      </c>
      <c r="M31" s="18" t="s">
        <v>404</v>
      </c>
      <c r="N31" s="20" t="s">
        <v>404</v>
      </c>
      <c r="O31" s="18" t="s">
        <v>404</v>
      </c>
      <c r="P31" s="20" t="s">
        <v>404</v>
      </c>
      <c r="Q31" s="18" t="n">
        <v>496.83899613</v>
      </c>
      <c r="R31" s="20" t="n">
        <v>11.161896</v>
      </c>
    </row>
    <row r="32" spans="1:18">
      <c r="A32" s="15" t="s">
        <v>429</v>
      </c>
      <c r="B32" s="17" t="n">
        <v>4478</v>
      </c>
      <c r="C32" s="18">
        <f>(0.0/B32*100)</f>
        <v/>
      </c>
      <c r="D32" s="19" t="n">
        <v>4478</v>
      </c>
      <c r="E32" s="18" t="n">
        <v>503.41186583</v>
      </c>
      <c r="F32" s="20" t="n">
        <v>2.61010017</v>
      </c>
      <c r="G32" s="18" t="n">
        <v>516.67043958</v>
      </c>
      <c r="H32" s="20" t="n">
        <v>12.43671012</v>
      </c>
      <c r="I32" s="18" t="s">
        <v>404</v>
      </c>
      <c r="J32" s="20" t="s">
        <v>404</v>
      </c>
      <c r="K32" s="18" t="s">
        <v>404</v>
      </c>
      <c r="L32" s="20" t="s">
        <v>404</v>
      </c>
      <c r="M32" s="18" t="s">
        <v>404</v>
      </c>
      <c r="N32" s="20" t="s">
        <v>404</v>
      </c>
      <c r="O32" s="18" t="s">
        <v>404</v>
      </c>
      <c r="P32" s="20" t="s">
        <v>404</v>
      </c>
      <c r="Q32" s="18" t="n">
        <v>525.51923664</v>
      </c>
      <c r="R32" s="20" t="n">
        <v>15.74261805</v>
      </c>
    </row>
    <row r="33" spans="1:18">
      <c r="A33" s="15" t="s">
        <v>430</v>
      </c>
      <c r="B33" s="17" t="n">
        <v>7325</v>
      </c>
      <c r="C33" s="18">
        <f>(29.0/B33*100)</f>
        <v/>
      </c>
      <c r="D33" s="19" t="n">
        <v>7296</v>
      </c>
      <c r="E33" s="18" t="n">
        <v>490.72398981</v>
      </c>
      <c r="F33" s="20" t="n">
        <v>2.61366061</v>
      </c>
      <c r="G33" s="18" t="n">
        <v>493.45289957</v>
      </c>
      <c r="H33" s="20" t="n">
        <v>11.14934977</v>
      </c>
      <c r="I33" s="18" t="s">
        <v>404</v>
      </c>
      <c r="J33" s="20" t="s">
        <v>404</v>
      </c>
      <c r="K33" s="18" t="s">
        <v>404</v>
      </c>
      <c r="L33" s="20" t="s">
        <v>404</v>
      </c>
      <c r="M33" s="18" t="s">
        <v>404</v>
      </c>
      <c r="N33" s="20" t="s">
        <v>404</v>
      </c>
      <c r="O33" s="18" t="s">
        <v>404</v>
      </c>
      <c r="P33" s="20" t="s">
        <v>404</v>
      </c>
      <c r="Q33" s="18" t="n">
        <v>504.87942629</v>
      </c>
      <c r="R33" s="20" t="n">
        <v>25.77762586</v>
      </c>
    </row>
    <row r="34" spans="1:18">
      <c r="A34" s="15" t="s">
        <v>431</v>
      </c>
      <c r="B34" s="17" t="n">
        <v>6350</v>
      </c>
      <c r="C34" s="18">
        <f>(0.0/B34*100)</f>
        <v/>
      </c>
      <c r="D34" s="19" t="n">
        <v>6350</v>
      </c>
      <c r="E34" s="18" t="n">
        <v>475.46001374</v>
      </c>
      <c r="F34" s="20" t="n">
        <v>3.91455304</v>
      </c>
      <c r="G34" s="18" t="n">
        <v>474.9403587</v>
      </c>
      <c r="H34" s="20" t="n">
        <v>7.23529506</v>
      </c>
      <c r="I34" s="18" t="s">
        <v>404</v>
      </c>
      <c r="J34" s="20" t="s">
        <v>404</v>
      </c>
      <c r="K34" s="18" t="s">
        <v>404</v>
      </c>
      <c r="L34" s="20" t="s">
        <v>404</v>
      </c>
      <c r="M34" s="18" t="s">
        <v>404</v>
      </c>
      <c r="N34" s="20" t="s">
        <v>404</v>
      </c>
      <c r="O34" s="18" t="s">
        <v>404</v>
      </c>
      <c r="P34" s="20" t="s">
        <v>404</v>
      </c>
      <c r="Q34" s="18" t="n">
        <v>464.7269077</v>
      </c>
      <c r="R34" s="20" t="n">
        <v>20.45195485</v>
      </c>
    </row>
    <row r="35" spans="1:18">
      <c r="A35" s="15" t="s">
        <v>432</v>
      </c>
      <c r="B35" s="17" t="n">
        <v>6406</v>
      </c>
      <c r="C35" s="18">
        <f>(443.0/B35*100)</f>
        <v/>
      </c>
      <c r="D35" s="19" t="n">
        <v>5963</v>
      </c>
      <c r="E35" s="18" t="n">
        <v>513.77343988</v>
      </c>
      <c r="F35" s="20" t="n">
        <v>1.47146183</v>
      </c>
      <c r="G35" s="18" t="n">
        <v>505.97156924</v>
      </c>
      <c r="H35" s="20" t="n">
        <v>2.44000034</v>
      </c>
      <c r="I35" s="18" t="s">
        <v>404</v>
      </c>
      <c r="J35" s="20" t="s">
        <v>404</v>
      </c>
      <c r="K35" s="18" t="s">
        <v>404</v>
      </c>
      <c r="L35" s="20" t="s">
        <v>404</v>
      </c>
      <c r="M35" s="18" t="s">
        <v>404</v>
      </c>
      <c r="N35" s="20" t="s">
        <v>404</v>
      </c>
      <c r="O35" s="18" t="s">
        <v>404</v>
      </c>
      <c r="P35" s="20" t="s">
        <v>404</v>
      </c>
      <c r="Q35" s="18" t="n">
        <v>500.32889359</v>
      </c>
      <c r="R35" s="20" t="n">
        <v>9.662285239999999</v>
      </c>
    </row>
    <row r="36" spans="1:18">
      <c r="A36" s="15" t="s">
        <v>433</v>
      </c>
      <c r="B36" s="17" t="n">
        <v>6736</v>
      </c>
      <c r="C36" s="18">
        <f>(10.0/B36*100)</f>
        <v/>
      </c>
      <c r="D36" s="19" t="n">
        <v>6726</v>
      </c>
      <c r="E36" s="18" t="n">
        <v>491.44033371</v>
      </c>
      <c r="F36" s="20" t="n">
        <v>2.47587319</v>
      </c>
      <c r="G36" s="18" t="n">
        <v>473.18213136</v>
      </c>
      <c r="H36" s="20" t="n">
        <v>4.39029749</v>
      </c>
      <c r="I36" s="18" t="s">
        <v>404</v>
      </c>
      <c r="J36" s="20" t="s">
        <v>404</v>
      </c>
      <c r="K36" s="18" t="s">
        <v>404</v>
      </c>
      <c r="L36" s="20" t="s">
        <v>404</v>
      </c>
      <c r="M36" s="18" t="s">
        <v>404</v>
      </c>
      <c r="N36" s="20" t="s">
        <v>404</v>
      </c>
      <c r="O36" s="18" t="s">
        <v>404</v>
      </c>
      <c r="P36" s="20" t="s">
        <v>404</v>
      </c>
      <c r="Q36" s="18" t="n">
        <v>488.2408727</v>
      </c>
      <c r="R36" s="20" t="n">
        <v>9.33515641</v>
      </c>
    </row>
    <row r="37" spans="1:18">
      <c r="A37" s="15" t="s">
        <v>434</v>
      </c>
      <c r="B37" s="17" t="n">
        <v>5458</v>
      </c>
      <c r="C37" s="18">
        <f>(0.0/B37*100)</f>
        <v/>
      </c>
      <c r="D37" s="19" t="n">
        <v>5458</v>
      </c>
      <c r="E37" s="18" t="n">
        <v>493.7451681</v>
      </c>
      <c r="F37" s="20" t="n">
        <v>3.82575554</v>
      </c>
      <c r="G37" s="18" t="n">
        <v>494.4692688</v>
      </c>
      <c r="H37" s="20" t="n">
        <v>5.58554453</v>
      </c>
      <c r="I37" s="18" t="s">
        <v>404</v>
      </c>
      <c r="J37" s="20" t="s">
        <v>404</v>
      </c>
      <c r="K37" s="18" t="s">
        <v>404</v>
      </c>
      <c r="L37" s="20" t="s">
        <v>404</v>
      </c>
      <c r="M37" s="18" t="s">
        <v>404</v>
      </c>
      <c r="N37" s="20" t="s">
        <v>404</v>
      </c>
      <c r="O37" s="18" t="s">
        <v>404</v>
      </c>
      <c r="P37" s="20" t="s">
        <v>404</v>
      </c>
      <c r="Q37" s="18" t="n">
        <v>478.30759962</v>
      </c>
      <c r="R37" s="20" t="n">
        <v>5.49183317</v>
      </c>
    </row>
    <row r="38" spans="1:18">
      <c r="A38" s="15" t="s">
        <v>435</v>
      </c>
      <c r="B38" s="17" t="n">
        <v>5860</v>
      </c>
      <c r="C38" s="18">
        <f>(268.0/B38*100)</f>
        <v/>
      </c>
      <c r="D38" s="19" t="n">
        <v>5592</v>
      </c>
      <c r="E38" s="18" t="n">
        <v>517.72451614</v>
      </c>
      <c r="F38" s="20" t="n">
        <v>4.01227351</v>
      </c>
      <c r="G38" s="18" t="n">
        <v>534.53898872</v>
      </c>
      <c r="H38" s="20" t="n">
        <v>9.00544142</v>
      </c>
      <c r="I38" s="18" t="s">
        <v>404</v>
      </c>
      <c r="J38" s="20" t="s">
        <v>404</v>
      </c>
      <c r="K38" s="18" t="s">
        <v>404</v>
      </c>
      <c r="L38" s="20" t="s">
        <v>404</v>
      </c>
      <c r="M38" s="18" t="s">
        <v>404</v>
      </c>
      <c r="N38" s="20" t="s">
        <v>404</v>
      </c>
      <c r="O38" s="18" t="s">
        <v>404</v>
      </c>
      <c r="P38" s="20" t="s">
        <v>404</v>
      </c>
      <c r="Q38" s="18" t="n">
        <v>527.39680976</v>
      </c>
      <c r="R38" s="20" t="n">
        <v>27.67787497</v>
      </c>
    </row>
    <row r="39" spans="1:18">
      <c r="A39" s="15" t="s">
        <v>436</v>
      </c>
      <c r="B39" s="17" t="n">
        <v>5895</v>
      </c>
      <c r="C39" s="18">
        <f>(0.0/B39*100)</f>
        <v/>
      </c>
      <c r="D39" s="19" t="n">
        <v>5895</v>
      </c>
      <c r="E39" s="18" t="n">
        <v>422.68896831</v>
      </c>
      <c r="F39" s="20" t="n">
        <v>5.90128813</v>
      </c>
      <c r="G39" s="18" t="n">
        <v>417.94182424</v>
      </c>
      <c r="H39" s="20" t="n">
        <v>7.18071656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(2928.0/B40*100)</f>
        <v/>
      </c>
      <c r="D40" s="19" t="n">
        <v>11229</v>
      </c>
      <c r="E40" s="18" t="n">
        <v>492.61885002</v>
      </c>
      <c r="F40" s="20" t="n">
        <v>3.16155339</v>
      </c>
      <c r="G40" s="18" t="n">
        <v>507.78700797</v>
      </c>
      <c r="H40" s="20" t="n">
        <v>19.99086733</v>
      </c>
      <c r="I40" s="18" t="s">
        <v>404</v>
      </c>
      <c r="J40" s="20" t="s">
        <v>404</v>
      </c>
      <c r="K40" s="18" t="s">
        <v>404</v>
      </c>
      <c r="L40" s="20" t="s">
        <v>404</v>
      </c>
      <c r="M40" s="18" t="s">
        <v>404</v>
      </c>
      <c r="N40" s="20" t="s">
        <v>404</v>
      </c>
      <c r="O40" s="18" t="s">
        <v>404</v>
      </c>
      <c r="P40" s="20" t="s">
        <v>404</v>
      </c>
      <c r="Q40" s="18" t="n">
        <v>489.76209855</v>
      </c>
      <c r="R40" s="20" t="n">
        <v>8.548857229999999</v>
      </c>
    </row>
    <row r="41" spans="1:18">
      <c r="A41" s="15" t="s">
        <v>438</v>
      </c>
      <c r="B41" s="17" t="n">
        <v>5712</v>
      </c>
      <c r="C41" s="18">
        <f>(99.0/B41*100)</f>
        <v/>
      </c>
      <c r="D41" s="19" t="n">
        <v>5613</v>
      </c>
      <c r="E41" s="18" t="n">
        <v>469.36171922</v>
      </c>
      <c r="F41" s="20" t="n">
        <v>3.22306963</v>
      </c>
      <c r="G41" s="18" t="n">
        <v>477.37774256</v>
      </c>
      <c r="H41" s="20" t="n">
        <v>12.7620977</v>
      </c>
      <c r="I41" s="18" t="s">
        <v>404</v>
      </c>
      <c r="J41" s="20" t="s">
        <v>404</v>
      </c>
      <c r="K41" s="18" t="s">
        <v>404</v>
      </c>
      <c r="L41" s="20" t="s">
        <v>404</v>
      </c>
      <c r="M41" s="18" t="s">
        <v>404</v>
      </c>
      <c r="N41" s="20" t="s">
        <v>404</v>
      </c>
      <c r="O41" s="18" t="s">
        <v>404</v>
      </c>
      <c r="P41" s="20" t="s">
        <v>404</v>
      </c>
      <c r="Q41" s="18" t="n">
        <v>469.54285701</v>
      </c>
      <c r="R41" s="20" t="n">
        <v>9.858294130000001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417.42561947</v>
      </c>
      <c r="F44" s="20" t="n">
        <v>4.54284081</v>
      </c>
      <c r="G44" s="18" t="n">
        <v>402.49643048</v>
      </c>
      <c r="H44" s="20" t="n">
        <v>4.9793406</v>
      </c>
      <c r="I44" s="18" t="s">
        <v>404</v>
      </c>
      <c r="J44" s="20" t="s">
        <v>404</v>
      </c>
      <c r="K44" s="18" t="s">
        <v>404</v>
      </c>
      <c r="L44" s="20" t="s">
        <v>404</v>
      </c>
      <c r="M44" s="18" t="s">
        <v>404</v>
      </c>
      <c r="N44" s="20" t="s">
        <v>404</v>
      </c>
      <c r="O44" s="18" t="s">
        <v>404</v>
      </c>
      <c r="P44" s="20" t="s">
        <v>404</v>
      </c>
      <c r="Q44" s="18" t="n">
        <v>446.21352584</v>
      </c>
      <c r="R44" s="20" t="n">
        <v>16.06502373</v>
      </c>
    </row>
    <row r="45" spans="1:18">
      <c r="A45" s="15" t="s">
        <v>442</v>
      </c>
      <c r="B45" s="17" t="n">
        <v>5519</v>
      </c>
      <c r="C45" s="18">
        <f>(0.0/B45*100)</f>
        <v/>
      </c>
      <c r="D45" s="19" t="n">
        <v>5519</v>
      </c>
      <c r="E45" s="18" t="n">
        <v>357.94535344</v>
      </c>
      <c r="F45" s="20" t="n">
        <v>9.83098034</v>
      </c>
      <c r="G45" s="18" t="n">
        <v>359.93141216</v>
      </c>
      <c r="H45" s="20" t="n">
        <v>3.6056154</v>
      </c>
      <c r="I45" s="18" t="s">
        <v>404</v>
      </c>
      <c r="J45" s="20" t="s">
        <v>404</v>
      </c>
      <c r="K45" s="18" t="s">
        <v>404</v>
      </c>
      <c r="L45" s="20" t="s">
        <v>404</v>
      </c>
      <c r="M45" s="18" t="s">
        <v>404</v>
      </c>
      <c r="N45" s="20" t="s">
        <v>404</v>
      </c>
      <c r="O45" s="18" t="s">
        <v>404</v>
      </c>
      <c r="P45" s="20" t="s">
        <v>404</v>
      </c>
      <c r="Q45" s="18" t="n">
        <v>357.72025972</v>
      </c>
      <c r="R45" s="20" t="n">
        <v>15.13401546</v>
      </c>
    </row>
    <row r="46" spans="1:18">
      <c r="A46" s="15" t="s">
        <v>443</v>
      </c>
      <c r="B46" s="17" t="n">
        <v>23141</v>
      </c>
      <c r="C46" s="18">
        <f>(4196.0/B46*100)</f>
        <v/>
      </c>
      <c r="D46" s="19" t="n">
        <v>18945</v>
      </c>
      <c r="E46" s="18" t="n">
        <v>391.89617079</v>
      </c>
      <c r="F46" s="20" t="n">
        <v>4.58271019</v>
      </c>
      <c r="G46" s="18" t="n">
        <v>366.17037303</v>
      </c>
      <c r="H46" s="20" t="n">
        <v>4.182651</v>
      </c>
      <c r="I46" s="18" t="s">
        <v>404</v>
      </c>
      <c r="J46" s="20" t="s">
        <v>404</v>
      </c>
      <c r="K46" s="18" t="s">
        <v>404</v>
      </c>
      <c r="L46" s="20" t="s">
        <v>404</v>
      </c>
      <c r="M46" s="18" t="s">
        <v>404</v>
      </c>
      <c r="N46" s="20" t="s">
        <v>404</v>
      </c>
      <c r="O46" s="18" t="s">
        <v>404</v>
      </c>
      <c r="P46" s="20" t="s">
        <v>404</v>
      </c>
      <c r="Q46" s="18" t="n">
        <v>349.25939479</v>
      </c>
      <c r="R46" s="20" t="n">
        <v>10.47241966</v>
      </c>
    </row>
    <row r="47" spans="1:18">
      <c r="A47" s="15" t="s">
        <v>444</v>
      </c>
      <c r="B47" s="17" t="n">
        <v>5928</v>
      </c>
      <c r="C47" s="18">
        <f>(0.0/B47*100)</f>
        <v/>
      </c>
      <c r="D47" s="19" t="n">
        <v>5928</v>
      </c>
      <c r="E47" s="18" t="n">
        <v>445.91139553</v>
      </c>
      <c r="F47" s="20" t="n">
        <v>4.27251825</v>
      </c>
      <c r="G47" s="18" t="n">
        <v>419.88297385</v>
      </c>
      <c r="H47" s="20" t="n">
        <v>10.9725609</v>
      </c>
      <c r="I47" s="18" t="s">
        <v>404</v>
      </c>
      <c r="J47" s="20" t="s">
        <v>404</v>
      </c>
      <c r="K47" s="18" t="s">
        <v>404</v>
      </c>
      <c r="L47" s="20" t="s">
        <v>404</v>
      </c>
      <c r="M47" s="18" t="s">
        <v>404</v>
      </c>
      <c r="N47" s="20" t="s">
        <v>404</v>
      </c>
      <c r="O47" s="18" t="s">
        <v>404</v>
      </c>
      <c r="P47" s="20" t="s">
        <v>404</v>
      </c>
      <c r="Q47" s="18" t="n">
        <v>495.21215567</v>
      </c>
      <c r="R47" s="20" t="n">
        <v>12.79141024</v>
      </c>
    </row>
    <row r="48" spans="1:18">
      <c r="A48" s="15" t="s">
        <v>445</v>
      </c>
      <c r="B48" s="17" t="n">
        <v>9841</v>
      </c>
      <c r="C48" s="18">
        <f>(40.0/B48*100)</f>
        <v/>
      </c>
      <c r="D48" s="19" t="n">
        <v>9801</v>
      </c>
      <c r="E48" s="18" t="n">
        <v>535.5730083</v>
      </c>
      <c r="F48" s="20" t="n">
        <v>5.5601676</v>
      </c>
      <c r="G48" s="18" t="n">
        <v>500.63091414</v>
      </c>
      <c r="H48" s="20" t="n">
        <v>11.44191238</v>
      </c>
      <c r="I48" s="18" t="s">
        <v>404</v>
      </c>
      <c r="J48" s="20" t="s">
        <v>404</v>
      </c>
      <c r="K48" s="18" t="s">
        <v>404</v>
      </c>
      <c r="L48" s="20" t="s">
        <v>404</v>
      </c>
      <c r="M48" s="18" t="s">
        <v>404</v>
      </c>
      <c r="N48" s="20" t="s">
        <v>404</v>
      </c>
      <c r="O48" s="18" t="s">
        <v>404</v>
      </c>
      <c r="P48" s="20" t="s">
        <v>404</v>
      </c>
      <c r="Q48" s="18" t="n">
        <v>397.95104778</v>
      </c>
      <c r="R48" s="20" t="n">
        <v>11.78810797</v>
      </c>
    </row>
    <row r="49" spans="1:18">
      <c r="A49" s="15" t="s">
        <v>446</v>
      </c>
      <c r="B49" s="17" t="n">
        <v>6349</v>
      </c>
      <c r="C49" s="18">
        <f>(52.0/B49*100)</f>
        <v/>
      </c>
      <c r="D49" s="19" t="n">
        <v>6297</v>
      </c>
      <c r="E49" s="18" t="n">
        <v>413.93232754</v>
      </c>
      <c r="F49" s="20" t="n">
        <v>4.52755027</v>
      </c>
      <c r="G49" s="18" t="n">
        <v>401.58865511</v>
      </c>
      <c r="H49" s="20" t="n">
        <v>4.75159826</v>
      </c>
      <c r="I49" s="18" t="s">
        <v>404</v>
      </c>
      <c r="J49" s="20" t="s">
        <v>404</v>
      </c>
      <c r="K49" s="18" t="s">
        <v>404</v>
      </c>
      <c r="L49" s="20" t="s">
        <v>404</v>
      </c>
      <c r="M49" s="18" t="s">
        <v>404</v>
      </c>
      <c r="N49" s="20" t="s">
        <v>404</v>
      </c>
      <c r="O49" s="18" t="s">
        <v>404</v>
      </c>
      <c r="P49" s="20" t="s">
        <v>404</v>
      </c>
      <c r="Q49" s="18" t="n">
        <v>415.01657813</v>
      </c>
      <c r="R49" s="20" t="n">
        <v>13.69821185</v>
      </c>
    </row>
    <row r="50" spans="1:18">
      <c r="A50" s="15" t="s">
        <v>447</v>
      </c>
      <c r="B50" s="17" t="n">
        <v>11795</v>
      </c>
      <c r="C50" s="18">
        <f>(1031.0/B50*100)</f>
        <v/>
      </c>
      <c r="D50" s="19" t="n">
        <v>10764</v>
      </c>
      <c r="E50" s="18" t="n">
        <v>398.23765269</v>
      </c>
      <c r="F50" s="20" t="n">
        <v>3.72122859</v>
      </c>
      <c r="G50" s="18" t="n">
        <v>384.72960746</v>
      </c>
      <c r="H50" s="20" t="n">
        <v>5.36121108</v>
      </c>
      <c r="I50" s="18" t="s">
        <v>404</v>
      </c>
      <c r="J50" s="20" t="s">
        <v>404</v>
      </c>
      <c r="K50" s="18" t="s">
        <v>404</v>
      </c>
      <c r="L50" s="20" t="s">
        <v>404</v>
      </c>
      <c r="M50" s="18" t="s">
        <v>404</v>
      </c>
      <c r="N50" s="20" t="s">
        <v>404</v>
      </c>
      <c r="O50" s="18" t="s">
        <v>404</v>
      </c>
      <c r="P50" s="20" t="s">
        <v>404</v>
      </c>
      <c r="Q50" s="18" t="n">
        <v>383.60845799</v>
      </c>
      <c r="R50" s="20" t="n">
        <v>10.74894572</v>
      </c>
    </row>
    <row r="51" spans="1:18">
      <c r="A51" s="15" t="s">
        <v>448</v>
      </c>
      <c r="B51" s="17" t="n">
        <v>6866</v>
      </c>
      <c r="C51" s="18">
        <f>(0.0/B51*100)</f>
        <v/>
      </c>
      <c r="D51" s="19" t="n">
        <v>6866</v>
      </c>
      <c r="E51" s="18" t="n">
        <v>401.17367772</v>
      </c>
      <c r="F51" s="20" t="n">
        <v>2.93352721</v>
      </c>
      <c r="G51" s="18" t="n">
        <v>396.81867772</v>
      </c>
      <c r="H51" s="20" t="n">
        <v>6.6997555</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462.53787877</v>
      </c>
      <c r="F52" s="20" t="n">
        <v>3.89325921</v>
      </c>
      <c r="G52" s="18" t="n">
        <v>467.74559439</v>
      </c>
      <c r="H52" s="20" t="n">
        <v>7.78451203</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435.46055023</v>
      </c>
      <c r="F53" s="20" t="n">
        <v>1.82277695</v>
      </c>
      <c r="G53" s="18" t="n">
        <v>454.26982441</v>
      </c>
      <c r="H53" s="20" t="n">
        <v>4.63851096</v>
      </c>
      <c r="I53" s="18" t="s">
        <v>404</v>
      </c>
      <c r="J53" s="20" t="s">
        <v>404</v>
      </c>
      <c r="K53" s="18" t="s">
        <v>404</v>
      </c>
      <c r="L53" s="20" t="s">
        <v>404</v>
      </c>
      <c r="M53" s="18" t="s">
        <v>404</v>
      </c>
      <c r="N53" s="20" t="s">
        <v>404</v>
      </c>
      <c r="O53" s="18" t="s">
        <v>404</v>
      </c>
      <c r="P53" s="20" t="s">
        <v>404</v>
      </c>
      <c r="Q53" s="18" t="n">
        <v>343.93995914</v>
      </c>
      <c r="R53" s="20" t="n">
        <v>35.59061878</v>
      </c>
    </row>
    <row r="54" spans="1:18">
      <c r="A54" s="15" t="s">
        <v>451</v>
      </c>
      <c r="B54" s="17" t="n">
        <v>4740</v>
      </c>
      <c r="C54" s="18">
        <f>(199.0/B54*100)</f>
        <v/>
      </c>
      <c r="D54" s="19" t="n">
        <v>4541</v>
      </c>
      <c r="E54" s="18" t="n">
        <v>331.02407728</v>
      </c>
      <c r="F54" s="20" t="n">
        <v>3.40700144</v>
      </c>
      <c r="G54" s="18" t="n">
        <v>311.70797112</v>
      </c>
      <c r="H54" s="20" t="n">
        <v>6.22575801</v>
      </c>
      <c r="I54" s="18" t="s">
        <v>404</v>
      </c>
      <c r="J54" s="20" t="s">
        <v>404</v>
      </c>
      <c r="K54" s="18" t="s">
        <v>404</v>
      </c>
      <c r="L54" s="20" t="s">
        <v>404</v>
      </c>
      <c r="M54" s="18" t="s">
        <v>404</v>
      </c>
      <c r="N54" s="20" t="s">
        <v>404</v>
      </c>
      <c r="O54" s="18" t="s">
        <v>404</v>
      </c>
      <c r="P54" s="20" t="s">
        <v>404</v>
      </c>
      <c r="Q54" s="18" t="n">
        <v>324.99435668</v>
      </c>
      <c r="R54" s="20" t="n">
        <v>8.725412990000001</v>
      </c>
    </row>
    <row r="55" spans="1:18">
      <c r="A55" s="15" t="s">
        <v>452</v>
      </c>
      <c r="B55" s="17" t="n">
        <v>5316</v>
      </c>
      <c r="C55" s="18">
        <f>(43.0/B55*100)</f>
        <v/>
      </c>
      <c r="D55" s="19" t="n">
        <v>5273</v>
      </c>
      <c r="E55" s="18" t="n">
        <v>409.63592817</v>
      </c>
      <c r="F55" s="20" t="n">
        <v>4.93322335</v>
      </c>
      <c r="G55" s="18" t="n">
        <v>399.7745007</v>
      </c>
      <c r="H55" s="20" t="n">
        <v>3.98012255</v>
      </c>
      <c r="I55" s="18" t="s">
        <v>404</v>
      </c>
      <c r="J55" s="20" t="s">
        <v>404</v>
      </c>
      <c r="K55" s="18" t="s">
        <v>404</v>
      </c>
      <c r="L55" s="20" t="s">
        <v>404</v>
      </c>
      <c r="M55" s="18" t="s">
        <v>404</v>
      </c>
      <c r="N55" s="20" t="s">
        <v>404</v>
      </c>
      <c r="O55" s="18" t="n">
        <v>426.42412405</v>
      </c>
      <c r="P55" s="20" t="n">
        <v>7.89455771</v>
      </c>
      <c r="Q55" s="18" t="n">
        <v>374.6039165</v>
      </c>
      <c r="R55" s="20" t="n">
        <v>17.6392769</v>
      </c>
    </row>
    <row r="56" spans="1:18">
      <c r="A56" s="15" t="s">
        <v>453</v>
      </c>
      <c r="B56" s="17" t="n">
        <v>5359</v>
      </c>
      <c r="C56" s="18">
        <f>(0.0/B56*100)</f>
        <v/>
      </c>
      <c r="D56" s="19" t="n">
        <v>5359</v>
      </c>
      <c r="E56" s="18" t="n">
        <v>546.41135307</v>
      </c>
      <c r="F56" s="20" t="n">
        <v>3.7024568</v>
      </c>
      <c r="G56" s="18" t="n">
        <v>558.73239932</v>
      </c>
      <c r="H56" s="20" t="n">
        <v>10.21062874</v>
      </c>
      <c r="I56" s="18" t="s">
        <v>404</v>
      </c>
      <c r="J56" s="20" t="s">
        <v>404</v>
      </c>
      <c r="K56" s="18" t="s">
        <v>404</v>
      </c>
      <c r="L56" s="20" t="s">
        <v>404</v>
      </c>
      <c r="M56" s="18" t="s">
        <v>404</v>
      </c>
      <c r="N56" s="20" t="s">
        <v>404</v>
      </c>
      <c r="O56" s="18" t="s">
        <v>404</v>
      </c>
      <c r="P56" s="20" t="s">
        <v>404</v>
      </c>
      <c r="Q56" s="18" t="n">
        <v>547.07255172</v>
      </c>
      <c r="R56" s="20" t="n">
        <v>20.13799537</v>
      </c>
    </row>
    <row r="57" spans="1:18">
      <c r="A57" s="15" t="s">
        <v>454</v>
      </c>
      <c r="B57" s="17" t="n">
        <v>6513</v>
      </c>
      <c r="C57" s="18">
        <f>(0.0/B57*100)</f>
        <v/>
      </c>
      <c r="D57" s="19" t="n">
        <v>6513</v>
      </c>
      <c r="E57" s="18" t="n">
        <v>390.99260365</v>
      </c>
      <c r="F57" s="20" t="n">
        <v>4.37909429</v>
      </c>
      <c r="G57" s="18" t="n">
        <v>370.3516312</v>
      </c>
      <c r="H57" s="20" t="n">
        <v>7.2744107</v>
      </c>
      <c r="I57" s="18" t="s">
        <v>404</v>
      </c>
      <c r="J57" s="20" t="s">
        <v>404</v>
      </c>
      <c r="K57" s="18" t="s">
        <v>404</v>
      </c>
      <c r="L57" s="20" t="s">
        <v>404</v>
      </c>
      <c r="M57" s="18" t="s">
        <v>404</v>
      </c>
      <c r="N57" s="20" t="s">
        <v>404</v>
      </c>
      <c r="O57" s="18" t="s">
        <v>404</v>
      </c>
      <c r="P57" s="20" t="s">
        <v>404</v>
      </c>
      <c r="Q57" s="18" t="n">
        <v>439.12130749</v>
      </c>
      <c r="R57" s="20" t="n">
        <v>11.56055314</v>
      </c>
    </row>
    <row r="58" spans="1:18">
      <c r="A58" s="15" t="s">
        <v>455</v>
      </c>
      <c r="B58" s="17" t="n">
        <v>7267</v>
      </c>
      <c r="C58" s="18">
        <f>(0.0/B58*100)</f>
        <v/>
      </c>
      <c r="D58" s="19" t="n">
        <v>7267</v>
      </c>
      <c r="E58" s="18" t="n">
        <v>384.66664972</v>
      </c>
      <c r="F58" s="20" t="n">
        <v>3.2712286</v>
      </c>
      <c r="G58" s="18" t="n">
        <v>366.69724932</v>
      </c>
      <c r="H58" s="20" t="n">
        <v>6.25281146</v>
      </c>
      <c r="I58" s="18" t="s">
        <v>404</v>
      </c>
      <c r="J58" s="20" t="s">
        <v>404</v>
      </c>
      <c r="K58" s="18" t="s">
        <v>404</v>
      </c>
      <c r="L58" s="20" t="s">
        <v>404</v>
      </c>
      <c r="M58" s="18" t="s">
        <v>404</v>
      </c>
      <c r="N58" s="20" t="s">
        <v>404</v>
      </c>
      <c r="O58" s="18" t="s">
        <v>404</v>
      </c>
      <c r="P58" s="20" t="s">
        <v>404</v>
      </c>
      <c r="Q58" s="18" t="n">
        <v>404.02786186</v>
      </c>
      <c r="R58" s="20" t="n">
        <v>9.76044458</v>
      </c>
    </row>
    <row r="59" spans="1:18">
      <c r="A59" s="15" t="s">
        <v>456</v>
      </c>
      <c r="B59" s="17" t="n">
        <v>4826</v>
      </c>
      <c r="C59" s="18">
        <f>(0.0/B59*100)</f>
        <v/>
      </c>
      <c r="D59" s="19" t="n">
        <v>4826</v>
      </c>
      <c r="E59" s="18" t="n">
        <v>365.55393475</v>
      </c>
      <c r="F59" s="20" t="n">
        <v>2.7758345</v>
      </c>
      <c r="G59" s="18" t="n">
        <v>359.72858401</v>
      </c>
      <c r="H59" s="20" t="n">
        <v>1.95087941</v>
      </c>
      <c r="I59" s="18" t="s">
        <v>404</v>
      </c>
      <c r="J59" s="20" t="s">
        <v>404</v>
      </c>
      <c r="K59" s="18" t="s">
        <v>404</v>
      </c>
      <c r="L59" s="20" t="s">
        <v>404</v>
      </c>
      <c r="M59" s="18" t="s">
        <v>404</v>
      </c>
      <c r="N59" s="20" t="s">
        <v>404</v>
      </c>
      <c r="O59" s="18" t="s">
        <v>404</v>
      </c>
      <c r="P59" s="20" t="s">
        <v>404</v>
      </c>
      <c r="Q59" s="18" t="n">
        <v>329.25103201</v>
      </c>
      <c r="R59" s="20" t="n">
        <v>12.19452253</v>
      </c>
    </row>
    <row r="60" spans="1:18">
      <c r="A60" s="15" t="s">
        <v>457</v>
      </c>
      <c r="B60" s="17" t="n">
        <v>4546</v>
      </c>
      <c r="C60" s="18">
        <f>(0.0/B60*100)</f>
        <v/>
      </c>
      <c r="D60" s="19" t="n">
        <v>4546</v>
      </c>
      <c r="E60" s="18" t="n">
        <v>405.20207058</v>
      </c>
      <c r="F60" s="20" t="n">
        <v>5.49119864</v>
      </c>
      <c r="G60" s="18" t="n">
        <v>379.00557676</v>
      </c>
      <c r="H60" s="20" t="n">
        <v>7.7346717</v>
      </c>
      <c r="I60" s="18" t="s">
        <v>404</v>
      </c>
      <c r="J60" s="20" t="s">
        <v>404</v>
      </c>
      <c r="K60" s="18" t="s">
        <v>404</v>
      </c>
      <c r="L60" s="20" t="s">
        <v>404</v>
      </c>
      <c r="M60" s="18" t="s">
        <v>404</v>
      </c>
      <c r="N60" s="20" t="s">
        <v>404</v>
      </c>
      <c r="O60" s="18" t="s">
        <v>404</v>
      </c>
      <c r="P60" s="20" t="s">
        <v>404</v>
      </c>
      <c r="Q60" s="18" t="n">
        <v>379.7000977</v>
      </c>
      <c r="R60" s="20" t="n">
        <v>25.1114175</v>
      </c>
    </row>
    <row r="61" spans="1:18">
      <c r="A61" s="15" t="s">
        <v>458</v>
      </c>
      <c r="B61" s="17" t="n">
        <v>6525</v>
      </c>
      <c r="C61" s="18">
        <f>(0.0/B61*100)</f>
        <v/>
      </c>
      <c r="D61" s="19" t="n">
        <v>6525</v>
      </c>
      <c r="E61" s="18" t="n">
        <v>479.76953473</v>
      </c>
      <c r="F61" s="20" t="n">
        <v>2.4164646</v>
      </c>
      <c r="G61" s="18" t="n">
        <v>455.74770033</v>
      </c>
      <c r="H61" s="20" t="n">
        <v>17.38448793</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546.38040478</v>
      </c>
      <c r="F62" s="20" t="n">
        <v>1.0910509</v>
      </c>
      <c r="G62" s="18" t="n">
        <v>496.1675135</v>
      </c>
      <c r="H62" s="20" t="n">
        <v>5.47678091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367.61174246</v>
      </c>
      <c r="F63" s="20" t="n">
        <v>2.18850183</v>
      </c>
      <c r="G63" s="18" t="n">
        <v>372.21674538</v>
      </c>
      <c r="H63" s="20" t="n">
        <v>1.89424981</v>
      </c>
      <c r="I63" s="18" t="s">
        <v>404</v>
      </c>
      <c r="J63" s="20" t="s">
        <v>404</v>
      </c>
      <c r="K63" s="18" t="s">
        <v>404</v>
      </c>
      <c r="L63" s="20" t="s">
        <v>404</v>
      </c>
      <c r="M63" s="18" t="s">
        <v>404</v>
      </c>
      <c r="N63" s="20" t="s">
        <v>404</v>
      </c>
      <c r="O63" s="18" t="s">
        <v>404</v>
      </c>
      <c r="P63" s="20" t="s">
        <v>404</v>
      </c>
      <c r="Q63" s="18" t="n">
        <v>388.11603797</v>
      </c>
      <c r="R63" s="20" t="n">
        <v>5.78058828</v>
      </c>
    </row>
    <row r="64" spans="1:18">
      <c r="A64" s="15" t="s">
        <v>461</v>
      </c>
      <c r="B64" s="17" t="n">
        <v>3634</v>
      </c>
      <c r="C64" s="18">
        <f>(27.0/B64*100)</f>
        <v/>
      </c>
      <c r="D64" s="19" t="n">
        <v>3607</v>
      </c>
      <c r="E64" s="18" t="n">
        <v>481.13448874</v>
      </c>
      <c r="F64" s="20" t="n">
        <v>1.80465013</v>
      </c>
      <c r="G64" s="18" t="n">
        <v>438.75078265</v>
      </c>
      <c r="H64" s="20" t="n">
        <v>5.83520127</v>
      </c>
      <c r="I64" s="18" t="s">
        <v>404</v>
      </c>
      <c r="J64" s="20" t="s">
        <v>404</v>
      </c>
      <c r="K64" s="18" t="s">
        <v>404</v>
      </c>
      <c r="L64" s="20" t="s">
        <v>404</v>
      </c>
      <c r="M64" s="18" t="s">
        <v>404</v>
      </c>
      <c r="N64" s="20" t="s">
        <v>404</v>
      </c>
      <c r="O64" s="18" t="s">
        <v>404</v>
      </c>
      <c r="P64" s="20" t="s">
        <v>404</v>
      </c>
      <c r="Q64" s="18" t="n">
        <v>507.69881131</v>
      </c>
      <c r="R64" s="20" t="n">
        <v>33.74147328</v>
      </c>
    </row>
    <row r="65" spans="1:18">
      <c r="A65" s="15" t="s">
        <v>462</v>
      </c>
      <c r="B65" s="17" t="n">
        <v>5325</v>
      </c>
      <c r="C65" s="18">
        <f>(0.0/B65*100)</f>
        <v/>
      </c>
      <c r="D65" s="19" t="n">
        <v>5325</v>
      </c>
      <c r="E65" s="18" t="n">
        <v>430.30998533</v>
      </c>
      <c r="F65" s="20" t="n">
        <v>4.53512851</v>
      </c>
      <c r="G65" s="18" t="n">
        <v>411.8952537</v>
      </c>
      <c r="H65" s="20" t="n">
        <v>3.66223077</v>
      </c>
      <c r="I65" s="18" t="s">
        <v>404</v>
      </c>
      <c r="J65" s="20" t="s">
        <v>404</v>
      </c>
      <c r="K65" s="18" t="s">
        <v>404</v>
      </c>
      <c r="L65" s="20" t="s">
        <v>404</v>
      </c>
      <c r="M65" s="18" t="s">
        <v>404</v>
      </c>
      <c r="N65" s="20" t="s">
        <v>404</v>
      </c>
      <c r="O65" s="18" t="s">
        <v>404</v>
      </c>
      <c r="P65" s="20" t="s">
        <v>404</v>
      </c>
      <c r="Q65" s="18" t="n">
        <v>405.68126805</v>
      </c>
      <c r="R65" s="20" t="n">
        <v>10.66270219</v>
      </c>
    </row>
    <row r="66" spans="1:18">
      <c r="A66" s="15" t="s">
        <v>463</v>
      </c>
      <c r="B66" s="17" t="n">
        <v>5665</v>
      </c>
      <c r="C66" s="18">
        <f>(0.0/B66*100)</f>
        <v/>
      </c>
      <c r="D66" s="19" t="n">
        <v>5665</v>
      </c>
      <c r="E66" s="18" t="n">
        <v>413.29923917</v>
      </c>
      <c r="F66" s="20" t="n">
        <v>1.60784072</v>
      </c>
      <c r="G66" s="18" t="n">
        <v>433.3925024</v>
      </c>
      <c r="H66" s="20" t="n">
        <v>3.1868323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396.10032034</v>
      </c>
      <c r="F67" s="20" t="n">
        <v>3.77964962</v>
      </c>
      <c r="G67" s="18" t="n">
        <v>364.61507322</v>
      </c>
      <c r="H67" s="20" t="n">
        <v>5.62126714</v>
      </c>
      <c r="I67" s="18" t="s">
        <v>404</v>
      </c>
      <c r="J67" s="20" t="s">
        <v>404</v>
      </c>
      <c r="K67" s="18" t="s">
        <v>404</v>
      </c>
      <c r="L67" s="20" t="s">
        <v>404</v>
      </c>
      <c r="M67" s="18" t="s">
        <v>404</v>
      </c>
      <c r="N67" s="20" t="s">
        <v>404</v>
      </c>
      <c r="O67" s="18" t="s">
        <v>404</v>
      </c>
      <c r="P67" s="20" t="s">
        <v>404</v>
      </c>
      <c r="Q67" s="18" t="n">
        <v>372.03237596</v>
      </c>
      <c r="R67" s="20" t="n">
        <v>18.00214755</v>
      </c>
    </row>
    <row r="68" spans="1:18">
      <c r="A68" s="15" t="s">
        <v>465</v>
      </c>
      <c r="B68" s="17" t="n">
        <v>12083</v>
      </c>
      <c r="C68" s="18">
        <f>(0.0/B68*100)</f>
        <v/>
      </c>
      <c r="D68" s="19" t="n">
        <v>12083</v>
      </c>
      <c r="E68" s="18" t="n">
        <v>403.70833207</v>
      </c>
      <c r="F68" s="20" t="n">
        <v>1.31355276</v>
      </c>
      <c r="G68" s="18" t="n">
        <v>391.93847652</v>
      </c>
      <c r="H68" s="20" t="n">
        <v>3.96196733</v>
      </c>
      <c r="I68" s="18" t="s">
        <v>404</v>
      </c>
      <c r="J68" s="20" t="s">
        <v>404</v>
      </c>
      <c r="K68" s="18" t="s">
        <v>404</v>
      </c>
      <c r="L68" s="20" t="s">
        <v>404</v>
      </c>
      <c r="M68" s="18" t="s">
        <v>404</v>
      </c>
      <c r="N68" s="20" t="s">
        <v>404</v>
      </c>
      <c r="O68" s="18" t="s">
        <v>404</v>
      </c>
      <c r="P68" s="20" t="s">
        <v>404</v>
      </c>
      <c r="Q68" s="18" t="n">
        <v>408.15635565</v>
      </c>
      <c r="R68" s="20" t="n">
        <v>7.34644826</v>
      </c>
    </row>
    <row r="69" spans="1:18">
      <c r="A69" s="15" t="s">
        <v>466</v>
      </c>
      <c r="B69" s="17" t="n">
        <v>4876</v>
      </c>
      <c r="C69" s="18">
        <f>(0.0/B69*100)</f>
        <v/>
      </c>
      <c r="D69" s="19" t="n">
        <v>4876</v>
      </c>
      <c r="E69" s="18" t="n">
        <v>446.06428343</v>
      </c>
      <c r="F69" s="20" t="n">
        <v>4.81472129</v>
      </c>
      <c r="G69" s="18" t="n">
        <v>435.40899395</v>
      </c>
      <c r="H69" s="20" t="n">
        <v>8.241098689999999</v>
      </c>
      <c r="I69" s="18" t="s">
        <v>404</v>
      </c>
      <c r="J69" s="20" t="s">
        <v>404</v>
      </c>
      <c r="K69" s="18" t="s">
        <v>404</v>
      </c>
      <c r="L69" s="20" t="s">
        <v>404</v>
      </c>
      <c r="M69" s="18" t="s">
        <v>404</v>
      </c>
      <c r="N69" s="20" t="s">
        <v>404</v>
      </c>
      <c r="O69" s="18" t="s">
        <v>404</v>
      </c>
      <c r="P69" s="20" t="s">
        <v>404</v>
      </c>
      <c r="Q69" s="18" t="n">
        <v>575.48547879</v>
      </c>
      <c r="R69" s="20" t="n">
        <v>11.17447621</v>
      </c>
    </row>
    <row r="70" spans="1:18">
      <c r="A70" s="15" t="s">
        <v>467</v>
      </c>
      <c r="B70" s="17" t="n">
        <v>6036</v>
      </c>
      <c r="C70" s="18">
        <f>(0.0/B70*100)</f>
        <v/>
      </c>
      <c r="D70" s="19" t="n">
        <v>6036</v>
      </c>
      <c r="E70" s="18" t="n">
        <v>500.72361752</v>
      </c>
      <c r="F70" s="20" t="n">
        <v>3.84955508</v>
      </c>
      <c r="G70" s="18" t="n">
        <v>480.56120466</v>
      </c>
      <c r="H70" s="20" t="n">
        <v>5.30912784</v>
      </c>
      <c r="I70" s="18" t="s">
        <v>404</v>
      </c>
      <c r="J70" s="20" t="s">
        <v>404</v>
      </c>
      <c r="K70" s="18" t="s">
        <v>404</v>
      </c>
      <c r="L70" s="20" t="s">
        <v>404</v>
      </c>
      <c r="M70" s="18" t="s">
        <v>404</v>
      </c>
      <c r="N70" s="20" t="s">
        <v>404</v>
      </c>
      <c r="O70" s="18" t="s">
        <v>404</v>
      </c>
      <c r="P70" s="20" t="s">
        <v>404</v>
      </c>
      <c r="Q70" s="18" t="n">
        <v>461.63465812</v>
      </c>
      <c r="R70" s="20" t="n">
        <v>7.56029598</v>
      </c>
    </row>
    <row r="71" spans="1:18">
      <c r="A71" s="15" t="s">
        <v>468</v>
      </c>
      <c r="B71" s="17" t="n">
        <v>6115</v>
      </c>
      <c r="C71" s="18">
        <f>(0.0/B71*100)</f>
        <v/>
      </c>
      <c r="D71" s="19" t="n">
        <v>6115</v>
      </c>
      <c r="E71" s="18" t="n">
        <v>564.63810699</v>
      </c>
      <c r="F71" s="20" t="n">
        <v>1.51473145</v>
      </c>
      <c r="G71" s="18" t="n">
        <v>569.18043653</v>
      </c>
      <c r="H71" s="20" t="n">
        <v>3.54337229</v>
      </c>
      <c r="I71" s="18" t="s">
        <v>404</v>
      </c>
      <c r="J71" s="20" t="s">
        <v>404</v>
      </c>
      <c r="K71" s="18" t="s">
        <v>404</v>
      </c>
      <c r="L71" s="20" t="s">
        <v>404</v>
      </c>
      <c r="M71" s="18" t="s">
        <v>404</v>
      </c>
      <c r="N71" s="20" t="s">
        <v>404</v>
      </c>
      <c r="O71" s="18" t="s">
        <v>404</v>
      </c>
      <c r="P71" s="20" t="s">
        <v>404</v>
      </c>
      <c r="Q71" s="18" t="n">
        <v>510.201585</v>
      </c>
      <c r="R71" s="20" t="n">
        <v>8.78280161</v>
      </c>
    </row>
    <row r="72" spans="1:18">
      <c r="A72" s="15" t="s">
        <v>469</v>
      </c>
      <c r="B72" s="17" t="n">
        <v>7708</v>
      </c>
      <c r="C72" s="18">
        <f>(0.0/B72*100)</f>
        <v/>
      </c>
      <c r="D72" s="19" t="n">
        <v>7708</v>
      </c>
      <c r="E72" s="18" t="n">
        <v>542.73105392</v>
      </c>
      <c r="F72" s="20" t="n">
        <v>3.25643976</v>
      </c>
      <c r="G72" s="18" t="n">
        <v>542.47243191</v>
      </c>
      <c r="H72" s="20" t="n">
        <v>16.71218804</v>
      </c>
      <c r="I72" s="18" t="s">
        <v>404</v>
      </c>
      <c r="J72" s="20" t="s">
        <v>404</v>
      </c>
      <c r="K72" s="18" t="s">
        <v>404</v>
      </c>
      <c r="L72" s="20" t="s">
        <v>404</v>
      </c>
      <c r="M72" s="18" t="s">
        <v>404</v>
      </c>
      <c r="N72" s="20" t="s">
        <v>404</v>
      </c>
      <c r="O72" s="18" t="s">
        <v>404</v>
      </c>
      <c r="P72" s="20" t="s">
        <v>404</v>
      </c>
      <c r="Q72" s="18" t="n">
        <v>512.56184949</v>
      </c>
      <c r="R72" s="20" t="n">
        <v>16.38222245</v>
      </c>
    </row>
    <row r="73" spans="1:18">
      <c r="A73" s="15" t="s">
        <v>470</v>
      </c>
      <c r="B73" s="17" t="n">
        <v>8249</v>
      </c>
      <c r="C73" s="18">
        <f>(0.0/B73*100)</f>
        <v/>
      </c>
      <c r="D73" s="19" t="n">
        <v>8249</v>
      </c>
      <c r="E73" s="18" t="n">
        <v>418.56833318</v>
      </c>
      <c r="F73" s="20" t="n">
        <v>3.43683961</v>
      </c>
      <c r="G73" s="18" t="n">
        <v>394.04563628</v>
      </c>
      <c r="H73" s="20" t="n">
        <v>6.82158125</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414.76791624</v>
      </c>
      <c r="F74" s="20" t="n">
        <v>1.56152691</v>
      </c>
      <c r="G74" s="18" t="n">
        <v>418.29573812</v>
      </c>
      <c r="H74" s="20" t="n">
        <v>3.22828901</v>
      </c>
      <c r="I74" s="18" t="s">
        <v>404</v>
      </c>
      <c r="J74" s="20" t="s">
        <v>404</v>
      </c>
      <c r="K74" s="18" t="s">
        <v>404</v>
      </c>
      <c r="L74" s="20" t="s">
        <v>404</v>
      </c>
      <c r="M74" s="18" t="s">
        <v>404</v>
      </c>
      <c r="N74" s="20" t="s">
        <v>404</v>
      </c>
      <c r="O74" s="18" t="s">
        <v>404</v>
      </c>
      <c r="P74" s="20" t="s">
        <v>404</v>
      </c>
      <c r="Q74" s="18" t="n">
        <v>440.77029978</v>
      </c>
      <c r="R74" s="20" t="n">
        <v>13.46973924</v>
      </c>
    </row>
    <row r="75" spans="1:18">
      <c r="A75" s="15" t="s">
        <v>472</v>
      </c>
      <c r="B75" s="17" t="n">
        <v>5375</v>
      </c>
      <c r="C75" s="18">
        <f>(483.0/B75*100)</f>
        <v/>
      </c>
      <c r="D75" s="19" t="n">
        <v>4892</v>
      </c>
      <c r="E75" s="18" t="n">
        <v>368.22621669</v>
      </c>
      <c r="F75" s="20" t="n">
        <v>11.8044662</v>
      </c>
      <c r="G75" s="18" t="n">
        <v>368.17722159</v>
      </c>
      <c r="H75" s="20" t="n">
        <v>4.67740374</v>
      </c>
      <c r="I75" s="18" t="s">
        <v>404</v>
      </c>
      <c r="J75" s="20" t="s">
        <v>404</v>
      </c>
      <c r="K75" s="18" t="s">
        <v>404</v>
      </c>
      <c r="L75" s="20" t="s">
        <v>404</v>
      </c>
      <c r="M75" s="18" t="s">
        <v>404</v>
      </c>
      <c r="N75" s="20" t="s">
        <v>404</v>
      </c>
      <c r="O75" s="18" t="s">
        <v>404</v>
      </c>
      <c r="P75" s="20" t="s">
        <v>404</v>
      </c>
      <c r="Q75" s="18" t="n">
        <v>356.15867465</v>
      </c>
      <c r="R75" s="20" t="n">
        <v>17.18057157</v>
      </c>
    </row>
    <row r="76" spans="1:18">
      <c r="A76" s="15" t="s">
        <v>473</v>
      </c>
      <c r="B76" s="17" t="n">
        <v>14167</v>
      </c>
      <c r="C76" s="18">
        <f>(1400.0/B76*100)</f>
        <v/>
      </c>
      <c r="D76" s="19" t="n">
        <v>12767</v>
      </c>
      <c r="E76" s="18" t="n">
        <v>430.12573362</v>
      </c>
      <c r="F76" s="20" t="n">
        <v>2.90953785</v>
      </c>
      <c r="G76" s="18" t="n">
        <v>416.79892726</v>
      </c>
      <c r="H76" s="20" t="n">
        <v>9.00500783</v>
      </c>
      <c r="I76" s="18" t="s">
        <v>404</v>
      </c>
      <c r="J76" s="20" t="s">
        <v>404</v>
      </c>
      <c r="K76" s="18" t="s">
        <v>404</v>
      </c>
      <c r="L76" s="20" t="s">
        <v>404</v>
      </c>
      <c r="M76" s="18" t="s">
        <v>404</v>
      </c>
      <c r="N76" s="20" t="s">
        <v>404</v>
      </c>
      <c r="O76" s="18" t="s">
        <v>404</v>
      </c>
      <c r="P76" s="20" t="s">
        <v>404</v>
      </c>
      <c r="Q76" s="18" t="n">
        <v>429.51777519</v>
      </c>
      <c r="R76" s="20" t="n">
        <v>8.953871319999999</v>
      </c>
    </row>
    <row r="77" spans="1:18">
      <c r="A77" s="15" t="s">
        <v>474</v>
      </c>
      <c r="B77" s="17" t="n">
        <v>6062</v>
      </c>
      <c r="C77" s="18">
        <f>(0.0/B77*100)</f>
        <v/>
      </c>
      <c r="D77" s="19" t="n">
        <v>6062</v>
      </c>
      <c r="E77" s="18" t="n">
        <v>417.404148</v>
      </c>
      <c r="F77" s="20" t="n">
        <v>2.92782762</v>
      </c>
      <c r="G77" s="18" t="n">
        <v>420.06059768</v>
      </c>
      <c r="H77" s="20" t="n">
        <v>6.66224506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519.6205613</v>
      </c>
      <c r="F78" s="20" t="n">
        <v>9.76997506</v>
      </c>
      <c r="G78" s="18" t="n">
        <v>484.81552579</v>
      </c>
      <c r="H78" s="20" t="n">
        <v>5.00864584</v>
      </c>
      <c r="I78" s="18" t="s">
        <v>404</v>
      </c>
      <c r="J78" s="20" t="s">
        <v>404</v>
      </c>
      <c r="K78" s="18" t="s">
        <v>404</v>
      </c>
      <c r="L78" s="20" t="s">
        <v>404</v>
      </c>
      <c r="M78" s="18" t="s">
        <v>404</v>
      </c>
      <c r="N78" s="20" t="s">
        <v>404</v>
      </c>
      <c r="O78" s="18" t="s">
        <v>404</v>
      </c>
      <c r="P78" s="20" t="s">
        <v>404</v>
      </c>
      <c r="Q78" s="18" t="n">
        <v>543.3266599999999</v>
      </c>
      <c r="R78" s="20" t="n">
        <v>12.00267399</v>
      </c>
    </row>
    <row customHeight="1" ht="25" r="79" spans="1:18">
      <c r="A79" s="15" t="s">
        <v>476</v>
      </c>
      <c r="B79" s="17" t="n">
        <v>1657</v>
      </c>
      <c r="C79" s="18">
        <f>(21.0/B79*100)</f>
        <v/>
      </c>
      <c r="D79" s="19" t="n">
        <v>1636</v>
      </c>
      <c r="E79" s="18" t="n">
        <v>460.36028488</v>
      </c>
      <c r="F79" s="20" t="n">
        <v>8.39095438</v>
      </c>
      <c r="G79" s="18" t="n">
        <v>445.22141435</v>
      </c>
      <c r="H79" s="20" t="n">
        <v>18.05262401</v>
      </c>
      <c r="I79" s="18" t="s">
        <v>404</v>
      </c>
      <c r="J79" s="20" t="s">
        <v>404</v>
      </c>
      <c r="K79" s="18" t="s">
        <v>404</v>
      </c>
      <c r="L79" s="20" t="s">
        <v>404</v>
      </c>
      <c r="M79" s="18" t="s">
        <v>404</v>
      </c>
      <c r="N79" s="20" t="s">
        <v>404</v>
      </c>
      <c r="O79" s="18" t="s">
        <v>404</v>
      </c>
      <c r="P79" s="20" t="s">
        <v>404</v>
      </c>
      <c r="Q79" s="18" t="n">
        <v>429.44633808</v>
      </c>
      <c r="R79" s="20" t="n">
        <v>16.93382374</v>
      </c>
    </row>
    <row r="80" spans="1:18">
      <c r="A80" s="15" t="s">
        <v>477</v>
      </c>
      <c r="B80" s="17" t="n">
        <v>7841</v>
      </c>
      <c r="C80" s="18">
        <f>(0.0/B80*100)</f>
        <v/>
      </c>
      <c r="D80" s="19" t="n">
        <v>7841</v>
      </c>
      <c r="E80" s="18" t="n">
        <v>464.59765895</v>
      </c>
      <c r="F80" s="20" t="n">
        <v>6.21640539</v>
      </c>
      <c r="G80" s="18" t="n">
        <v>455.99152292</v>
      </c>
      <c r="H80" s="20" t="n">
        <v>5.96555118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447.53951302</v>
      </c>
      <c r="F81" s="20" t="n">
        <v>3.44455089</v>
      </c>
      <c r="G81" s="18" t="n">
        <v>425.39403424</v>
      </c>
      <c r="H81" s="20" t="n">
        <v>10.86754372</v>
      </c>
      <c r="I81" s="18" t="s">
        <v>404</v>
      </c>
      <c r="J81" s="20" t="s">
        <v>404</v>
      </c>
      <c r="K81" s="18" t="s">
        <v>404</v>
      </c>
      <c r="L81" s="20" t="s">
        <v>404</v>
      </c>
      <c r="M81" s="18" t="s">
        <v>404</v>
      </c>
      <c r="N81" s="20" t="s">
        <v>404</v>
      </c>
      <c r="O81" s="18" t="s">
        <v>404</v>
      </c>
      <c r="P81" s="20" t="s">
        <v>404</v>
      </c>
      <c r="Q81" s="18" t="n">
        <v>551.21814968</v>
      </c>
      <c r="R81" s="20" t="n">
        <v>8.06287002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495.39802858</v>
      </c>
      <c r="F7" s="20" t="n">
        <v>1.80025939</v>
      </c>
      <c r="G7" s="18" t="n">
        <v>484.22985886</v>
      </c>
      <c r="H7" s="20" t="n">
        <v>8.395893170000001</v>
      </c>
      <c r="I7" s="18" t="s">
        <v>404</v>
      </c>
      <c r="J7" s="20" t="s">
        <v>404</v>
      </c>
      <c r="K7" s="18" t="s">
        <v>404</v>
      </c>
      <c r="L7" s="20" t="s">
        <v>404</v>
      </c>
      <c r="M7" s="18" t="s">
        <v>404</v>
      </c>
      <c r="N7" s="20" t="s">
        <v>404</v>
      </c>
      <c r="O7" s="18" t="s">
        <v>404</v>
      </c>
      <c r="P7" s="20" t="s">
        <v>404</v>
      </c>
      <c r="Q7" s="18" t="n">
        <v>481.05456111</v>
      </c>
      <c r="R7" s="20" t="n">
        <v>9.84061326</v>
      </c>
    </row>
    <row r="8" spans="1:18">
      <c r="A8" s="15" t="s">
        <v>405</v>
      </c>
      <c r="B8" s="17" t="n">
        <v>7007</v>
      </c>
      <c r="C8" s="18">
        <f>(0.0/B8*100)</f>
        <v/>
      </c>
      <c r="D8" s="19" t="n">
        <v>7007</v>
      </c>
      <c r="E8" s="18" t="n">
        <v>497.38973526</v>
      </c>
      <c r="F8" s="20" t="n">
        <v>3.20782294</v>
      </c>
      <c r="G8" s="18" t="n">
        <v>499.29011506</v>
      </c>
      <c r="H8" s="20" t="n">
        <v>12.03653478</v>
      </c>
      <c r="I8" s="18" t="s">
        <v>404</v>
      </c>
      <c r="J8" s="20" t="s">
        <v>404</v>
      </c>
      <c r="K8" s="18" t="s">
        <v>404</v>
      </c>
      <c r="L8" s="20" t="s">
        <v>404</v>
      </c>
      <c r="M8" s="18" t="s">
        <v>404</v>
      </c>
      <c r="N8" s="20" t="s">
        <v>404</v>
      </c>
      <c r="O8" s="18" t="s">
        <v>404</v>
      </c>
      <c r="P8" s="20" t="s">
        <v>404</v>
      </c>
      <c r="Q8" s="18" t="n">
        <v>423.23042257</v>
      </c>
      <c r="R8" s="20" t="n">
        <v>20.50952989</v>
      </c>
    </row>
    <row r="9" spans="1:18">
      <c r="A9" s="15" t="s">
        <v>406</v>
      </c>
      <c r="B9" s="17" t="n">
        <v>9651</v>
      </c>
      <c r="C9" s="18">
        <f>(200.0/B9*100)</f>
        <v/>
      </c>
      <c r="D9" s="19" t="n">
        <v>9451</v>
      </c>
      <c r="E9" s="18" t="n">
        <v>512.58500871</v>
      </c>
      <c r="F9" s="20" t="n">
        <v>3.60197044</v>
      </c>
      <c r="G9" s="18" t="n">
        <v>502.59860892</v>
      </c>
      <c r="H9" s="20" t="n">
        <v>6.43751886</v>
      </c>
      <c r="I9" s="18" t="s">
        <v>404</v>
      </c>
      <c r="J9" s="20" t="s">
        <v>404</v>
      </c>
      <c r="K9" s="18" t="s">
        <v>404</v>
      </c>
      <c r="L9" s="20" t="s">
        <v>404</v>
      </c>
      <c r="M9" s="18" t="s">
        <v>404</v>
      </c>
      <c r="N9" s="20" t="s">
        <v>404</v>
      </c>
      <c r="O9" s="18" t="s">
        <v>404</v>
      </c>
      <c r="P9" s="20" t="s">
        <v>404</v>
      </c>
      <c r="Q9" s="18" t="n">
        <v>474.82285356</v>
      </c>
      <c r="R9" s="20" t="n">
        <v>17.04793727</v>
      </c>
    </row>
    <row r="10" spans="1:18">
      <c r="A10" s="15" t="s">
        <v>407</v>
      </c>
      <c r="B10" s="17" t="n">
        <v>20058</v>
      </c>
      <c r="C10" s="18">
        <f>(3074.0/B10*100)</f>
        <v/>
      </c>
      <c r="D10" s="19" t="n">
        <v>16984</v>
      </c>
      <c r="E10" s="18" t="n">
        <v>515.88039701</v>
      </c>
      <c r="F10" s="20" t="n">
        <v>2.58740174</v>
      </c>
      <c r="G10" s="18" t="n">
        <v>499.3225327</v>
      </c>
      <c r="H10" s="20" t="n">
        <v>8.840971140000001</v>
      </c>
      <c r="I10" s="18" t="s">
        <v>404</v>
      </c>
      <c r="J10" s="20" t="s">
        <v>404</v>
      </c>
      <c r="K10" s="18" t="s">
        <v>404</v>
      </c>
      <c r="L10" s="20" t="s">
        <v>404</v>
      </c>
      <c r="M10" s="18" t="s">
        <v>404</v>
      </c>
      <c r="N10" s="20" t="s">
        <v>404</v>
      </c>
      <c r="O10" s="18" t="s">
        <v>404</v>
      </c>
      <c r="P10" s="20" t="s">
        <v>404</v>
      </c>
      <c r="Q10" s="18" t="n">
        <v>572.88169958</v>
      </c>
      <c r="R10" s="20" t="n">
        <v>14.4899714</v>
      </c>
    </row>
    <row r="11" spans="1:18">
      <c r="A11" s="15" t="s">
        <v>408</v>
      </c>
      <c r="B11" s="17" t="n">
        <v>7053</v>
      </c>
      <c r="C11" s="18">
        <f>(137.0/B11*100)</f>
        <v/>
      </c>
      <c r="D11" s="19" t="n">
        <v>6916</v>
      </c>
      <c r="E11" s="18" t="n">
        <v>426.13782911</v>
      </c>
      <c r="F11" s="20" t="n">
        <v>3.47523044</v>
      </c>
      <c r="G11" s="18" t="n">
        <v>414.2709536</v>
      </c>
      <c r="H11" s="20" t="n">
        <v>8.527321389999999</v>
      </c>
      <c r="I11" s="18" t="s">
        <v>404</v>
      </c>
      <c r="J11" s="20" t="s">
        <v>404</v>
      </c>
      <c r="K11" s="18" t="s">
        <v>404</v>
      </c>
      <c r="L11" s="20" t="s">
        <v>404</v>
      </c>
      <c r="M11" s="18" t="s">
        <v>404</v>
      </c>
      <c r="N11" s="20" t="s">
        <v>404</v>
      </c>
      <c r="O11" s="18" t="s">
        <v>404</v>
      </c>
      <c r="P11" s="20" t="s">
        <v>404</v>
      </c>
      <c r="Q11" s="18" t="n">
        <v>407.78212948</v>
      </c>
      <c r="R11" s="20" t="n">
        <v>17.48120771</v>
      </c>
    </row>
    <row r="12" spans="1:18">
      <c r="A12" s="15" t="s">
        <v>409</v>
      </c>
      <c r="B12" s="17" t="n">
        <v>6894</v>
      </c>
      <c r="C12" s="18">
        <f>(106.0/B12*100)</f>
        <v/>
      </c>
      <c r="D12" s="19" t="n">
        <v>6788</v>
      </c>
      <c r="E12" s="18" t="n">
        <v>493.54840634</v>
      </c>
      <c r="F12" s="20" t="n">
        <v>3.8149863</v>
      </c>
      <c r="G12" s="18" t="n">
        <v>491.04497879</v>
      </c>
      <c r="H12" s="20" t="n">
        <v>4.2323755</v>
      </c>
      <c r="I12" s="18" t="s">
        <v>404</v>
      </c>
      <c r="J12" s="20" t="s">
        <v>404</v>
      </c>
      <c r="K12" s="18" t="s">
        <v>404</v>
      </c>
      <c r="L12" s="20" t="s">
        <v>404</v>
      </c>
      <c r="M12" s="18" t="s">
        <v>404</v>
      </c>
      <c r="N12" s="20" t="s">
        <v>404</v>
      </c>
      <c r="O12" s="18" t="s">
        <v>404</v>
      </c>
      <c r="P12" s="20" t="s">
        <v>404</v>
      </c>
      <c r="Q12" s="18" t="n">
        <v>473.60302245</v>
      </c>
      <c r="R12" s="20" t="n">
        <v>17.90335849</v>
      </c>
    </row>
    <row r="13" spans="1:18">
      <c r="A13" s="15" t="s">
        <v>410</v>
      </c>
      <c r="B13" s="17" t="n">
        <v>7161</v>
      </c>
      <c r="C13" s="18">
        <f>(1175.0/B13*100)</f>
        <v/>
      </c>
      <c r="D13" s="19" t="n">
        <v>5986</v>
      </c>
      <c r="E13" s="18" t="n">
        <v>509.66803255</v>
      </c>
      <c r="F13" s="20" t="n">
        <v>3.38464655</v>
      </c>
      <c r="G13" s="18" t="n">
        <v>511.92321139</v>
      </c>
      <c r="H13" s="20" t="n">
        <v>3.65078028</v>
      </c>
      <c r="I13" s="18" t="s">
        <v>404</v>
      </c>
      <c r="J13" s="20" t="s">
        <v>404</v>
      </c>
      <c r="K13" s="18" t="s">
        <v>404</v>
      </c>
      <c r="L13" s="20" t="s">
        <v>404</v>
      </c>
      <c r="M13" s="18" t="s">
        <v>404</v>
      </c>
      <c r="N13" s="20" t="s">
        <v>404</v>
      </c>
      <c r="O13" s="18" t="s">
        <v>404</v>
      </c>
      <c r="P13" s="20" t="s">
        <v>404</v>
      </c>
      <c r="Q13" s="18" t="n">
        <v>509.72704877</v>
      </c>
      <c r="R13" s="20" t="n">
        <v>6.2867455</v>
      </c>
    </row>
    <row r="14" spans="1:18">
      <c r="A14" s="15" t="s">
        <v>411</v>
      </c>
      <c r="B14" s="17" t="n">
        <v>5587</v>
      </c>
      <c r="C14" s="18">
        <f>(0.0/B14*100)</f>
        <v/>
      </c>
      <c r="D14" s="19" t="n">
        <v>5587</v>
      </c>
      <c r="E14" s="18" t="n">
        <v>519.31669273</v>
      </c>
      <c r="F14" s="20" t="n">
        <v>2.07499283</v>
      </c>
      <c r="G14" s="18" t="n">
        <v>519.75547232</v>
      </c>
      <c r="H14" s="20" t="n">
        <v>6.40865141</v>
      </c>
      <c r="I14" s="18" t="s">
        <v>404</v>
      </c>
      <c r="J14" s="20" t="s">
        <v>404</v>
      </c>
      <c r="K14" s="18" t="s">
        <v>404</v>
      </c>
      <c r="L14" s="20" t="s">
        <v>404</v>
      </c>
      <c r="M14" s="18" t="s">
        <v>404</v>
      </c>
      <c r="N14" s="20" t="s">
        <v>404</v>
      </c>
      <c r="O14" s="18" t="s">
        <v>404</v>
      </c>
      <c r="P14" s="20" t="s">
        <v>404</v>
      </c>
      <c r="Q14" s="18" t="n">
        <v>534.82842702</v>
      </c>
      <c r="R14" s="20" t="n">
        <v>25.58117118</v>
      </c>
    </row>
    <row r="15" spans="1:18">
      <c r="A15" s="15" t="s">
        <v>412</v>
      </c>
      <c r="B15" s="17" t="n">
        <v>5882</v>
      </c>
      <c r="C15" s="18">
        <f>(0.0/B15*100)</f>
        <v/>
      </c>
      <c r="D15" s="19" t="n">
        <v>5882</v>
      </c>
      <c r="E15" s="18" t="n">
        <v>512.69609532</v>
      </c>
      <c r="F15" s="20" t="n">
        <v>2.76078106</v>
      </c>
      <c r="G15" s="18" t="n">
        <v>506.5891682</v>
      </c>
      <c r="H15" s="20" t="n">
        <v>3.99483048</v>
      </c>
      <c r="I15" s="18" t="s">
        <v>404</v>
      </c>
      <c r="J15" s="20" t="s">
        <v>404</v>
      </c>
      <c r="K15" s="18" t="s">
        <v>404</v>
      </c>
      <c r="L15" s="20" t="s">
        <v>404</v>
      </c>
      <c r="M15" s="18" t="s">
        <v>404</v>
      </c>
      <c r="N15" s="20" t="s">
        <v>404</v>
      </c>
      <c r="O15" s="18" t="s">
        <v>404</v>
      </c>
      <c r="P15" s="20" t="s">
        <v>404</v>
      </c>
      <c r="Q15" s="18" t="n">
        <v>532.6300472200001</v>
      </c>
      <c r="R15" s="20" t="n">
        <v>13.76047102</v>
      </c>
    </row>
    <row r="16" spans="1:18">
      <c r="A16" s="15" t="s">
        <v>413</v>
      </c>
      <c r="B16" s="17" t="n">
        <v>6108</v>
      </c>
      <c r="C16" s="18">
        <f>(466.0/B16*100)</f>
        <v/>
      </c>
      <c r="D16" s="19" t="n">
        <v>5642</v>
      </c>
      <c r="E16" s="18" t="n">
        <v>495.3823644</v>
      </c>
      <c r="F16" s="20" t="n">
        <v>4.32972477</v>
      </c>
      <c r="G16" s="18" t="n">
        <v>495.31652468</v>
      </c>
      <c r="H16" s="20" t="n">
        <v>7.10679441</v>
      </c>
      <c r="I16" s="18" t="s">
        <v>404</v>
      </c>
      <c r="J16" s="20" t="s">
        <v>404</v>
      </c>
      <c r="K16" s="18" t="s">
        <v>404</v>
      </c>
      <c r="L16" s="20" t="s">
        <v>404</v>
      </c>
      <c r="M16" s="18" t="s">
        <v>404</v>
      </c>
      <c r="N16" s="20" t="s">
        <v>404</v>
      </c>
      <c r="O16" s="18" t="s">
        <v>404</v>
      </c>
      <c r="P16" s="20" t="s">
        <v>404</v>
      </c>
      <c r="Q16" s="18" t="n">
        <v>483.38902656</v>
      </c>
      <c r="R16" s="20" t="n">
        <v>29.82760863</v>
      </c>
    </row>
    <row r="17" spans="1:18">
      <c r="A17" s="15" t="s">
        <v>414</v>
      </c>
      <c r="B17" s="17" t="n">
        <v>6504</v>
      </c>
      <c r="C17" s="18">
        <f>(1325.0/B17*100)</f>
        <v/>
      </c>
      <c r="D17" s="19" t="n">
        <v>5179</v>
      </c>
      <c r="E17" s="18" t="n">
        <v>504.98790506</v>
      </c>
      <c r="F17" s="20" t="n">
        <v>3.53133747</v>
      </c>
      <c r="G17" s="18" t="n">
        <v>473.11920179</v>
      </c>
      <c r="H17" s="20" t="n">
        <v>21.22322237</v>
      </c>
      <c r="I17" s="18" t="s">
        <v>404</v>
      </c>
      <c r="J17" s="20" t="s">
        <v>404</v>
      </c>
      <c r="K17" s="18" t="s">
        <v>404</v>
      </c>
      <c r="L17" s="20" t="s">
        <v>404</v>
      </c>
      <c r="M17" s="18" t="s">
        <v>404</v>
      </c>
      <c r="N17" s="20" t="s">
        <v>404</v>
      </c>
      <c r="O17" s="18" t="s">
        <v>404</v>
      </c>
      <c r="P17" s="20" t="s">
        <v>404</v>
      </c>
      <c r="Q17" s="18" t="n">
        <v>542.22145212</v>
      </c>
      <c r="R17" s="20" t="n">
        <v>15.15680504</v>
      </c>
    </row>
    <row r="18" spans="1:18">
      <c r="A18" s="15" t="s">
        <v>415</v>
      </c>
      <c r="B18" s="17" t="n">
        <v>5532</v>
      </c>
      <c r="C18" s="18">
        <f>(0.0/B18*100)</f>
        <v/>
      </c>
      <c r="D18" s="19" t="n">
        <v>5532</v>
      </c>
      <c r="E18" s="18" t="n">
        <v>455.45407355</v>
      </c>
      <c r="F18" s="20" t="n">
        <v>3.89129171</v>
      </c>
      <c r="G18" s="18" t="n">
        <v>440.90030543</v>
      </c>
      <c r="H18" s="20" t="n">
        <v>17.56977485</v>
      </c>
      <c r="I18" s="18" t="s">
        <v>404</v>
      </c>
      <c r="J18" s="20" t="s">
        <v>404</v>
      </c>
      <c r="K18" s="18" t="s">
        <v>404</v>
      </c>
      <c r="L18" s="20" t="s">
        <v>404</v>
      </c>
      <c r="M18" s="18" t="s">
        <v>404</v>
      </c>
      <c r="N18" s="20" t="s">
        <v>404</v>
      </c>
      <c r="O18" s="18" t="s">
        <v>404</v>
      </c>
      <c r="P18" s="20" t="s">
        <v>404</v>
      </c>
      <c r="Q18" s="18" t="n">
        <v>352.42699256</v>
      </c>
      <c r="R18" s="20" t="n">
        <v>22.7053371</v>
      </c>
    </row>
    <row r="19" spans="1:18">
      <c r="A19" s="15" t="s">
        <v>416</v>
      </c>
      <c r="B19" s="17" t="n">
        <v>5658</v>
      </c>
      <c r="C19" s="18">
        <f>(327.0/B19*100)</f>
        <v/>
      </c>
      <c r="D19" s="19" t="n">
        <v>5331</v>
      </c>
      <c r="E19" s="18" t="n">
        <v>479.9534064</v>
      </c>
      <c r="F19" s="20" t="n">
        <v>6.13750912</v>
      </c>
      <c r="G19" s="18" t="n">
        <v>474.39831588</v>
      </c>
      <c r="H19" s="20" t="n">
        <v>5.33507387</v>
      </c>
      <c r="I19" s="18" t="s">
        <v>404</v>
      </c>
      <c r="J19" s="20" t="s">
        <v>404</v>
      </c>
      <c r="K19" s="18" t="s">
        <v>404</v>
      </c>
      <c r="L19" s="20" t="s">
        <v>404</v>
      </c>
      <c r="M19" s="18" t="s">
        <v>404</v>
      </c>
      <c r="N19" s="20" t="s">
        <v>404</v>
      </c>
      <c r="O19" s="18" t="s">
        <v>404</v>
      </c>
      <c r="P19" s="20" t="s">
        <v>404</v>
      </c>
      <c r="Q19" s="18" t="n">
        <v>495.90992657</v>
      </c>
      <c r="R19" s="20" t="n">
        <v>22.82962842</v>
      </c>
    </row>
    <row r="20" spans="1:18">
      <c r="A20" s="15" t="s">
        <v>417</v>
      </c>
      <c r="B20" s="17" t="n">
        <v>3371</v>
      </c>
      <c r="C20" s="18">
        <f>(24.0/B20*100)</f>
        <v/>
      </c>
      <c r="D20" s="19" t="n">
        <v>3347</v>
      </c>
      <c r="E20" s="18" t="n">
        <v>489.4912873</v>
      </c>
      <c r="F20" s="20" t="n">
        <v>2.01754567</v>
      </c>
      <c r="G20" s="18" t="n">
        <v>480.06689599</v>
      </c>
      <c r="H20" s="20" t="n">
        <v>8.64357191</v>
      </c>
      <c r="I20" s="18" t="s">
        <v>404</v>
      </c>
      <c r="J20" s="20" t="s">
        <v>404</v>
      </c>
      <c r="K20" s="18" t="s">
        <v>404</v>
      </c>
      <c r="L20" s="20" t="s">
        <v>404</v>
      </c>
      <c r="M20" s="18" t="s">
        <v>404</v>
      </c>
      <c r="N20" s="20" t="s">
        <v>404</v>
      </c>
      <c r="O20" s="18" t="s">
        <v>404</v>
      </c>
      <c r="P20" s="20" t="s">
        <v>404</v>
      </c>
      <c r="Q20" s="18" t="n">
        <v>441.21919404</v>
      </c>
      <c r="R20" s="20" t="n">
        <v>12.72277125</v>
      </c>
    </row>
    <row r="21" spans="1:18">
      <c r="A21" s="15" t="s">
        <v>418</v>
      </c>
      <c r="B21" s="17" t="n">
        <v>5741</v>
      </c>
      <c r="C21" s="18">
        <f>(0.0/B21*100)</f>
        <v/>
      </c>
      <c r="D21" s="19" t="n">
        <v>5741</v>
      </c>
      <c r="E21" s="18" t="n">
        <v>502.63382792</v>
      </c>
      <c r="F21" s="20" t="n">
        <v>2.270734</v>
      </c>
      <c r="G21" s="18" t="n">
        <v>527.75046267</v>
      </c>
      <c r="H21" s="20" t="n">
        <v>11.73902513</v>
      </c>
      <c r="I21" s="18" t="s">
        <v>404</v>
      </c>
      <c r="J21" s="20" t="s">
        <v>404</v>
      </c>
      <c r="K21" s="18" t="s">
        <v>404</v>
      </c>
      <c r="L21" s="20" t="s">
        <v>404</v>
      </c>
      <c r="M21" s="18" t="s">
        <v>404</v>
      </c>
      <c r="N21" s="20" t="s">
        <v>404</v>
      </c>
      <c r="O21" s="18" t="s">
        <v>404</v>
      </c>
      <c r="P21" s="20" t="s">
        <v>404</v>
      </c>
      <c r="Q21" s="18" t="n">
        <v>497.64734531</v>
      </c>
      <c r="R21" s="20" t="n">
        <v>7.42804238</v>
      </c>
    </row>
    <row r="22" spans="1:18">
      <c r="A22" s="15" t="s">
        <v>419</v>
      </c>
      <c r="B22" s="17" t="n">
        <v>6598</v>
      </c>
      <c r="C22" s="18">
        <f>(0.0/B22*100)</f>
        <v/>
      </c>
      <c r="D22" s="19" t="n">
        <v>6598</v>
      </c>
      <c r="E22" s="18" t="n">
        <v>472.54472347</v>
      </c>
      <c r="F22" s="20" t="n">
        <v>3.97104634</v>
      </c>
      <c r="G22" s="18" t="n">
        <v>420.36417919</v>
      </c>
      <c r="H22" s="20" t="n">
        <v>13.97784248</v>
      </c>
      <c r="I22" s="18" t="s">
        <v>404</v>
      </c>
      <c r="J22" s="20" t="s">
        <v>404</v>
      </c>
      <c r="K22" s="18" t="s">
        <v>404</v>
      </c>
      <c r="L22" s="20" t="s">
        <v>404</v>
      </c>
      <c r="M22" s="18" t="s">
        <v>404</v>
      </c>
      <c r="N22" s="20" t="s">
        <v>404</v>
      </c>
      <c r="O22" s="18" t="s">
        <v>404</v>
      </c>
      <c r="P22" s="20" t="s">
        <v>404</v>
      </c>
      <c r="Q22" s="18" t="n">
        <v>505.70487158</v>
      </c>
      <c r="R22" s="20" t="n">
        <v>16.02176971</v>
      </c>
    </row>
    <row r="23" spans="1:18">
      <c r="A23" s="15" t="s">
        <v>420</v>
      </c>
      <c r="B23" s="17" t="n">
        <v>11583</v>
      </c>
      <c r="C23" s="18">
        <f>(3185.0/B23*100)</f>
        <v/>
      </c>
      <c r="D23" s="19" t="n">
        <v>8398</v>
      </c>
      <c r="E23" s="18" t="n">
        <v>493.11224146</v>
      </c>
      <c r="F23" s="20" t="n">
        <v>5.06058143</v>
      </c>
      <c r="G23" s="18" t="n">
        <v>492.31412099</v>
      </c>
      <c r="H23" s="20" t="n">
        <v>7.51424905</v>
      </c>
      <c r="I23" s="18" t="s">
        <v>404</v>
      </c>
      <c r="J23" s="20" t="s">
        <v>404</v>
      </c>
      <c r="K23" s="18" t="s">
        <v>404</v>
      </c>
      <c r="L23" s="20" t="s">
        <v>404</v>
      </c>
      <c r="M23" s="18" t="s">
        <v>404</v>
      </c>
      <c r="N23" s="20" t="s">
        <v>404</v>
      </c>
      <c r="O23" s="18" t="s">
        <v>404</v>
      </c>
      <c r="P23" s="20" t="s">
        <v>404</v>
      </c>
      <c r="Q23" s="18" t="n">
        <v>486.19122484</v>
      </c>
      <c r="R23" s="20" t="n">
        <v>18.80065062</v>
      </c>
    </row>
    <row r="24" spans="1:18">
      <c r="A24" s="15" t="s">
        <v>421</v>
      </c>
      <c r="B24" s="17" t="n">
        <v>6647</v>
      </c>
      <c r="C24" s="18">
        <f>(0.0/B24*100)</f>
        <v/>
      </c>
      <c r="D24" s="19" t="n">
        <v>6647</v>
      </c>
      <c r="E24" s="18" t="n">
        <v>532.7716686799999</v>
      </c>
      <c r="F24" s="20" t="n">
        <v>3.79241166</v>
      </c>
      <c r="G24" s="18" t="n">
        <v>530.74089429</v>
      </c>
      <c r="H24" s="20" t="n">
        <v>9.85081291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524.87987484</v>
      </c>
      <c r="F25" s="20" t="n">
        <v>3.95183324</v>
      </c>
      <c r="G25" s="18" t="n">
        <v>507.30697739</v>
      </c>
      <c r="H25" s="20" t="n">
        <v>17.17156686</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483.89131591</v>
      </c>
      <c r="F26" s="20" t="n">
        <v>2.31189977</v>
      </c>
      <c r="G26" s="18" t="n">
        <v>479.34452131</v>
      </c>
      <c r="H26" s="20" t="n">
        <v>3.49885833</v>
      </c>
      <c r="I26" s="18" t="s">
        <v>404</v>
      </c>
      <c r="J26" s="20" t="s">
        <v>404</v>
      </c>
      <c r="K26" s="18" t="s">
        <v>404</v>
      </c>
      <c r="L26" s="20" t="s">
        <v>404</v>
      </c>
      <c r="M26" s="18" t="s">
        <v>404</v>
      </c>
      <c r="N26" s="20" t="s">
        <v>404</v>
      </c>
      <c r="O26" s="18" t="s">
        <v>404</v>
      </c>
      <c r="P26" s="20" t="s">
        <v>404</v>
      </c>
      <c r="Q26" s="18" t="n">
        <v>459.69912917</v>
      </c>
      <c r="R26" s="20" t="n">
        <v>13.80410346</v>
      </c>
    </row>
    <row r="27" spans="1:18">
      <c r="A27" s="15" t="s">
        <v>424</v>
      </c>
      <c r="B27" s="17" t="n">
        <v>5299</v>
      </c>
      <c r="C27" s="18">
        <f>(0.0/B27*100)</f>
        <v/>
      </c>
      <c r="D27" s="19" t="n">
        <v>5299</v>
      </c>
      <c r="E27" s="18" t="n">
        <v>484.35480817</v>
      </c>
      <c r="F27" s="20" t="n">
        <v>1.36200286</v>
      </c>
      <c r="G27" s="18" t="n">
        <v>490.32767783</v>
      </c>
      <c r="H27" s="20" t="n">
        <v>2.39130393</v>
      </c>
      <c r="I27" s="18" t="s">
        <v>404</v>
      </c>
      <c r="J27" s="20" t="s">
        <v>404</v>
      </c>
      <c r="K27" s="18" t="s">
        <v>404</v>
      </c>
      <c r="L27" s="20" t="s">
        <v>404</v>
      </c>
      <c r="M27" s="18" t="s">
        <v>404</v>
      </c>
      <c r="N27" s="20" t="s">
        <v>404</v>
      </c>
      <c r="O27" s="18" t="s">
        <v>404</v>
      </c>
      <c r="P27" s="20" t="s">
        <v>404</v>
      </c>
      <c r="Q27" s="18" t="n">
        <v>465.27073414</v>
      </c>
      <c r="R27" s="20" t="n">
        <v>25.34217899</v>
      </c>
    </row>
    <row r="28" spans="1:18">
      <c r="A28" s="15" t="s">
        <v>425</v>
      </c>
      <c r="B28" s="17" t="n">
        <v>7568</v>
      </c>
      <c r="C28" s="18">
        <f>(0.0/B28*100)</f>
        <v/>
      </c>
      <c r="D28" s="19" t="n">
        <v>7568</v>
      </c>
      <c r="E28" s="18" t="n">
        <v>415.34157195</v>
      </c>
      <c r="F28" s="20" t="n">
        <v>2.97006676</v>
      </c>
      <c r="G28" s="18" t="n">
        <v>392.31703271</v>
      </c>
      <c r="H28" s="20" t="n">
        <v>4.34779046</v>
      </c>
      <c r="I28" s="18" t="s">
        <v>404</v>
      </c>
      <c r="J28" s="20" t="s">
        <v>404</v>
      </c>
      <c r="K28" s="18" t="s">
        <v>404</v>
      </c>
      <c r="L28" s="20" t="s">
        <v>404</v>
      </c>
      <c r="M28" s="18" t="s">
        <v>404</v>
      </c>
      <c r="N28" s="20" t="s">
        <v>404</v>
      </c>
      <c r="O28" s="18" t="s">
        <v>404</v>
      </c>
      <c r="P28" s="20" t="s">
        <v>404</v>
      </c>
      <c r="Q28" s="18" t="n">
        <v>397.65300234</v>
      </c>
      <c r="R28" s="20" t="n">
        <v>13.32531578</v>
      </c>
    </row>
    <row r="29" spans="1:18">
      <c r="A29" s="15" t="s">
        <v>426</v>
      </c>
      <c r="B29" s="17" t="n">
        <v>5385</v>
      </c>
      <c r="C29" s="18">
        <f>(1123.0/B29*100)</f>
        <v/>
      </c>
      <c r="D29" s="19" t="n">
        <v>4262</v>
      </c>
      <c r="E29" s="18" t="n">
        <v>513.0247556100001</v>
      </c>
      <c r="F29" s="20" t="n">
        <v>5.22635817</v>
      </c>
      <c r="G29" s="18" t="n">
        <v>516.10532</v>
      </c>
      <c r="H29" s="20" t="n">
        <v>24.78583863</v>
      </c>
      <c r="I29" s="18" t="s">
        <v>404</v>
      </c>
      <c r="J29" s="20" t="s">
        <v>404</v>
      </c>
      <c r="K29" s="18" t="s">
        <v>404</v>
      </c>
      <c r="L29" s="20" t="s">
        <v>404</v>
      </c>
      <c r="M29" s="18" t="s">
        <v>404</v>
      </c>
      <c r="N29" s="20" t="s">
        <v>404</v>
      </c>
      <c r="O29" s="18" t="s">
        <v>404</v>
      </c>
      <c r="P29" s="20" t="s">
        <v>404</v>
      </c>
      <c r="Q29" s="18" t="n">
        <v>505.35310375</v>
      </c>
      <c r="R29" s="20" t="n">
        <v>10.51538574</v>
      </c>
    </row>
    <row r="30" spans="1:18">
      <c r="A30" s="15" t="s">
        <v>427</v>
      </c>
      <c r="B30" s="17" t="n">
        <v>4520</v>
      </c>
      <c r="C30" s="18">
        <f>(1053.0/B30*100)</f>
        <v/>
      </c>
      <c r="D30" s="19" t="n">
        <v>3467</v>
      </c>
      <c r="E30" s="18" t="n">
        <v>497.36977607</v>
      </c>
      <c r="F30" s="20" t="n">
        <v>2.69700149</v>
      </c>
      <c r="G30" s="18" t="n">
        <v>467.33864679</v>
      </c>
      <c r="H30" s="20" t="n">
        <v>25.41793335</v>
      </c>
      <c r="I30" s="18" t="s">
        <v>404</v>
      </c>
      <c r="J30" s="20" t="s">
        <v>404</v>
      </c>
      <c r="K30" s="18" t="s">
        <v>404</v>
      </c>
      <c r="L30" s="20" t="s">
        <v>404</v>
      </c>
      <c r="M30" s="18" t="s">
        <v>404</v>
      </c>
      <c r="N30" s="20" t="s">
        <v>404</v>
      </c>
      <c r="O30" s="18" t="s">
        <v>404</v>
      </c>
      <c r="P30" s="20" t="s">
        <v>404</v>
      </c>
      <c r="Q30" s="18" t="n">
        <v>505.70071101</v>
      </c>
      <c r="R30" s="20" t="n">
        <v>16.69262156</v>
      </c>
    </row>
    <row r="31" spans="1:18">
      <c r="A31" s="15" t="s">
        <v>428</v>
      </c>
      <c r="B31" s="17" t="n">
        <v>5456</v>
      </c>
      <c r="C31" s="18">
        <f>(502.0/B31*100)</f>
        <v/>
      </c>
      <c r="D31" s="19" t="n">
        <v>4954</v>
      </c>
      <c r="E31" s="18" t="n">
        <v>503.86655955</v>
      </c>
      <c r="F31" s="20" t="n">
        <v>2.78630027</v>
      </c>
      <c r="G31" s="18" t="n">
        <v>499.61873943</v>
      </c>
      <c r="H31" s="20" t="n">
        <v>4.2533013</v>
      </c>
      <c r="I31" s="18" t="s">
        <v>404</v>
      </c>
      <c r="J31" s="20" t="s">
        <v>404</v>
      </c>
      <c r="K31" s="18" t="s">
        <v>404</v>
      </c>
      <c r="L31" s="20" t="s">
        <v>404</v>
      </c>
      <c r="M31" s="18" t="s">
        <v>404</v>
      </c>
      <c r="N31" s="20" t="s">
        <v>404</v>
      </c>
      <c r="O31" s="18" t="s">
        <v>404</v>
      </c>
      <c r="P31" s="20" t="s">
        <v>404</v>
      </c>
      <c r="Q31" s="18" t="n">
        <v>496.15165117</v>
      </c>
      <c r="R31" s="20" t="n">
        <v>10.17192427</v>
      </c>
    </row>
    <row r="32" spans="1:18">
      <c r="A32" s="15" t="s">
        <v>429</v>
      </c>
      <c r="B32" s="17" t="n">
        <v>4478</v>
      </c>
      <c r="C32" s="18">
        <f>(0.0/B32*100)</f>
        <v/>
      </c>
      <c r="D32" s="19" t="n">
        <v>4478</v>
      </c>
      <c r="E32" s="18" t="n">
        <v>503.7313758</v>
      </c>
      <c r="F32" s="20" t="n">
        <v>2.4930477</v>
      </c>
      <c r="G32" s="18" t="n">
        <v>515.0210475</v>
      </c>
      <c r="H32" s="20" t="n">
        <v>12.59506854</v>
      </c>
      <c r="I32" s="18" t="s">
        <v>404</v>
      </c>
      <c r="J32" s="20" t="s">
        <v>404</v>
      </c>
      <c r="K32" s="18" t="s">
        <v>404</v>
      </c>
      <c r="L32" s="20" t="s">
        <v>404</v>
      </c>
      <c r="M32" s="18" t="s">
        <v>404</v>
      </c>
      <c r="N32" s="20" t="s">
        <v>404</v>
      </c>
      <c r="O32" s="18" t="s">
        <v>404</v>
      </c>
      <c r="P32" s="20" t="s">
        <v>404</v>
      </c>
      <c r="Q32" s="18" t="n">
        <v>525.51923664</v>
      </c>
      <c r="R32" s="20" t="n">
        <v>15.74261805</v>
      </c>
    </row>
    <row r="33" spans="1:18">
      <c r="A33" s="15" t="s">
        <v>430</v>
      </c>
      <c r="B33" s="17" t="n">
        <v>7325</v>
      </c>
      <c r="C33" s="18">
        <f>(29.0/B33*100)</f>
        <v/>
      </c>
      <c r="D33" s="19" t="n">
        <v>7296</v>
      </c>
      <c r="E33" s="18" t="n">
        <v>490.79503525</v>
      </c>
      <c r="F33" s="20" t="n">
        <v>2.72006074</v>
      </c>
      <c r="G33" s="18" t="n">
        <v>493.3998258</v>
      </c>
      <c r="H33" s="20" t="n">
        <v>12.16122613</v>
      </c>
      <c r="I33" s="18" t="s">
        <v>404</v>
      </c>
      <c r="J33" s="20" t="s">
        <v>404</v>
      </c>
      <c r="K33" s="18" t="s">
        <v>404</v>
      </c>
      <c r="L33" s="20" t="s">
        <v>404</v>
      </c>
      <c r="M33" s="18" t="s">
        <v>404</v>
      </c>
      <c r="N33" s="20" t="s">
        <v>404</v>
      </c>
      <c r="O33" s="18" t="s">
        <v>404</v>
      </c>
      <c r="P33" s="20" t="s">
        <v>404</v>
      </c>
      <c r="Q33" s="18" t="n">
        <v>500.70671926</v>
      </c>
      <c r="R33" s="20" t="n">
        <v>14.98984954</v>
      </c>
    </row>
    <row r="34" spans="1:18">
      <c r="A34" s="15" t="s">
        <v>431</v>
      </c>
      <c r="B34" s="17" t="n">
        <v>6350</v>
      </c>
      <c r="C34" s="18">
        <f>(0.0/B34*100)</f>
        <v/>
      </c>
      <c r="D34" s="19" t="n">
        <v>6350</v>
      </c>
      <c r="E34" s="18" t="n">
        <v>472.90876659</v>
      </c>
      <c r="F34" s="20" t="n">
        <v>4.90730849</v>
      </c>
      <c r="G34" s="18" t="n">
        <v>478.0284539</v>
      </c>
      <c r="H34" s="20" t="n">
        <v>4.47688223</v>
      </c>
      <c r="I34" s="18" t="s">
        <v>404</v>
      </c>
      <c r="J34" s="20" t="s">
        <v>404</v>
      </c>
      <c r="K34" s="18" t="s">
        <v>404</v>
      </c>
      <c r="L34" s="20" t="s">
        <v>404</v>
      </c>
      <c r="M34" s="18" t="s">
        <v>404</v>
      </c>
      <c r="N34" s="20" t="s">
        <v>404</v>
      </c>
      <c r="O34" s="18" t="s">
        <v>404</v>
      </c>
      <c r="P34" s="20" t="s">
        <v>404</v>
      </c>
      <c r="Q34" s="18" t="n">
        <v>463.03495599</v>
      </c>
      <c r="R34" s="20" t="n">
        <v>28.03556988</v>
      </c>
    </row>
    <row r="35" spans="1:18">
      <c r="A35" s="15" t="s">
        <v>432</v>
      </c>
      <c r="B35" s="17" t="n">
        <v>6406</v>
      </c>
      <c r="C35" s="18">
        <f>(443.0/B35*100)</f>
        <v/>
      </c>
      <c r="D35" s="19" t="n">
        <v>5963</v>
      </c>
      <c r="E35" s="18" t="n">
        <v>513.0513226</v>
      </c>
      <c r="F35" s="20" t="n">
        <v>1.52116497</v>
      </c>
      <c r="G35" s="18" t="n">
        <v>508.03172566</v>
      </c>
      <c r="H35" s="20" t="n">
        <v>3.66792471</v>
      </c>
      <c r="I35" s="18" t="s">
        <v>404</v>
      </c>
      <c r="J35" s="20" t="s">
        <v>404</v>
      </c>
      <c r="K35" s="18" t="s">
        <v>404</v>
      </c>
      <c r="L35" s="20" t="s">
        <v>404</v>
      </c>
      <c r="M35" s="18" t="s">
        <v>404</v>
      </c>
      <c r="N35" s="20" t="s">
        <v>404</v>
      </c>
      <c r="O35" s="18" t="s">
        <v>404</v>
      </c>
      <c r="P35" s="20" t="s">
        <v>404</v>
      </c>
      <c r="Q35" s="18" t="n">
        <v>493.51284193</v>
      </c>
      <c r="R35" s="20" t="n">
        <v>8.37624673</v>
      </c>
    </row>
    <row r="36" spans="1:18">
      <c r="A36" s="15" t="s">
        <v>433</v>
      </c>
      <c r="B36" s="17" t="n">
        <v>6736</v>
      </c>
      <c r="C36" s="18">
        <f>(10.0/B36*100)</f>
        <v/>
      </c>
      <c r="D36" s="19" t="n">
        <v>6726</v>
      </c>
      <c r="E36" s="18" t="n">
        <v>490.37361665</v>
      </c>
      <c r="F36" s="20" t="n">
        <v>2.55844598</v>
      </c>
      <c r="G36" s="18" t="n">
        <v>475.80362756</v>
      </c>
      <c r="H36" s="20" t="n">
        <v>5.70877198</v>
      </c>
      <c r="I36" s="18" t="s">
        <v>404</v>
      </c>
      <c r="J36" s="20" t="s">
        <v>404</v>
      </c>
      <c r="K36" s="18" t="s">
        <v>404</v>
      </c>
      <c r="L36" s="20" t="s">
        <v>404</v>
      </c>
      <c r="M36" s="18" t="s">
        <v>404</v>
      </c>
      <c r="N36" s="20" t="s">
        <v>404</v>
      </c>
      <c r="O36" s="18" t="s">
        <v>404</v>
      </c>
      <c r="P36" s="20" t="s">
        <v>404</v>
      </c>
      <c r="Q36" s="18" t="n">
        <v>460.95976443</v>
      </c>
      <c r="R36" s="20" t="n">
        <v>27.0799542</v>
      </c>
    </row>
    <row r="37" spans="1:18">
      <c r="A37" s="15" t="s">
        <v>434</v>
      </c>
      <c r="B37" s="17" t="n">
        <v>5458</v>
      </c>
      <c r="C37" s="18">
        <f>(0.0/B37*100)</f>
        <v/>
      </c>
      <c r="D37" s="19" t="n">
        <v>5458</v>
      </c>
      <c r="E37" s="18" t="n">
        <v>493.27693131</v>
      </c>
      <c r="F37" s="20" t="n">
        <v>3.87198536</v>
      </c>
      <c r="G37" s="18" t="n">
        <v>496.39198204</v>
      </c>
      <c r="H37" s="20" t="n">
        <v>5.40852156</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519.34965153</v>
      </c>
      <c r="F38" s="20" t="n">
        <v>3.40030433</v>
      </c>
      <c r="G38" s="18" t="n">
        <v>528.1450056800001</v>
      </c>
      <c r="H38" s="20" t="n">
        <v>8.254945940000001</v>
      </c>
      <c r="I38" s="18" t="s">
        <v>404</v>
      </c>
      <c r="J38" s="20" t="s">
        <v>404</v>
      </c>
      <c r="K38" s="18" t="s">
        <v>404</v>
      </c>
      <c r="L38" s="20" t="s">
        <v>404</v>
      </c>
      <c r="M38" s="18" t="s">
        <v>404</v>
      </c>
      <c r="N38" s="20" t="s">
        <v>404</v>
      </c>
      <c r="O38" s="18" t="s">
        <v>404</v>
      </c>
      <c r="P38" s="20" t="s">
        <v>404</v>
      </c>
      <c r="Q38" s="18" t="n">
        <v>551.65509579</v>
      </c>
      <c r="R38" s="20" t="n">
        <v>21.27365843</v>
      </c>
    </row>
    <row r="39" spans="1:18">
      <c r="A39" s="15" t="s">
        <v>436</v>
      </c>
      <c r="B39" s="17" t="n">
        <v>5895</v>
      </c>
      <c r="C39" s="18">
        <f>(0.0/B39*100)</f>
        <v/>
      </c>
      <c r="D39" s="19" t="n">
        <v>5895</v>
      </c>
      <c r="E39" s="18" t="n">
        <v>421.86003674</v>
      </c>
      <c r="F39" s="20" t="n">
        <v>6.54840568</v>
      </c>
      <c r="G39" s="18" t="n">
        <v>419.8617965</v>
      </c>
      <c r="H39" s="20" t="n">
        <v>5.88097916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(2928.0/B40*100)</f>
        <v/>
      </c>
      <c r="D40" s="19" t="n">
        <v>11229</v>
      </c>
      <c r="E40" s="18" t="n">
        <v>493.22260458</v>
      </c>
      <c r="F40" s="20" t="n">
        <v>3.18625685</v>
      </c>
      <c r="G40" s="18" t="n">
        <v>565.14531255</v>
      </c>
      <c r="H40" s="20" t="n">
        <v>20.42713805</v>
      </c>
      <c r="I40" s="18" t="s">
        <v>404</v>
      </c>
      <c r="J40" s="20" t="s">
        <v>404</v>
      </c>
      <c r="K40" s="18" t="s">
        <v>404</v>
      </c>
      <c r="L40" s="20" t="s">
        <v>404</v>
      </c>
      <c r="M40" s="18" t="s">
        <v>404</v>
      </c>
      <c r="N40" s="20" t="s">
        <v>404</v>
      </c>
      <c r="O40" s="18" t="s">
        <v>404</v>
      </c>
      <c r="P40" s="20" t="s">
        <v>404</v>
      </c>
      <c r="Q40" s="18" t="n">
        <v>495.09995898</v>
      </c>
      <c r="R40" s="20" t="n">
        <v>8.42296428</v>
      </c>
    </row>
    <row r="41" spans="1:18">
      <c r="A41" s="15" t="s">
        <v>438</v>
      </c>
      <c r="B41" s="17" t="n">
        <v>5712</v>
      </c>
      <c r="C41" s="18">
        <f>(99.0/B41*100)</f>
        <v/>
      </c>
      <c r="D41" s="19" t="n">
        <v>5613</v>
      </c>
      <c r="E41" s="18" t="n">
        <v>469.30978479</v>
      </c>
      <c r="F41" s="20" t="n">
        <v>3.27425139</v>
      </c>
      <c r="G41" s="18" t="n">
        <v>510.14784734</v>
      </c>
      <c r="H41" s="20" t="n">
        <v>18.62796081</v>
      </c>
      <c r="I41" s="18" t="s">
        <v>404</v>
      </c>
      <c r="J41" s="20" t="s">
        <v>404</v>
      </c>
      <c r="K41" s="18" t="s">
        <v>404</v>
      </c>
      <c r="L41" s="20" t="s">
        <v>404</v>
      </c>
      <c r="M41" s="18" t="s">
        <v>404</v>
      </c>
      <c r="N41" s="20" t="s">
        <v>404</v>
      </c>
      <c r="O41" s="18" t="s">
        <v>404</v>
      </c>
      <c r="P41" s="20" t="s">
        <v>404</v>
      </c>
      <c r="Q41" s="18" t="n">
        <v>462.95874348</v>
      </c>
      <c r="R41" s="20" t="n">
        <v>9.89844665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413.35536858</v>
      </c>
      <c r="F44" s="20" t="n">
        <v>3.7801341</v>
      </c>
      <c r="G44" s="18" t="n">
        <v>410.58772687</v>
      </c>
      <c r="H44" s="20" t="n">
        <v>9.475535929999999</v>
      </c>
      <c r="I44" s="18" t="s">
        <v>404</v>
      </c>
      <c r="J44" s="20" t="s">
        <v>404</v>
      </c>
      <c r="K44" s="18" t="s">
        <v>404</v>
      </c>
      <c r="L44" s="20" t="s">
        <v>404</v>
      </c>
      <c r="M44" s="18" t="s">
        <v>404</v>
      </c>
      <c r="N44" s="20" t="s">
        <v>404</v>
      </c>
      <c r="O44" s="18" t="n">
        <v>425.38913937</v>
      </c>
      <c r="P44" s="20" t="n">
        <v>10.18132593</v>
      </c>
      <c r="Q44" s="18" t="n">
        <v>473.90969894</v>
      </c>
      <c r="R44" s="20" t="n">
        <v>39.39598307</v>
      </c>
    </row>
    <row r="45" spans="1:18">
      <c r="A45" s="15" t="s">
        <v>442</v>
      </c>
      <c r="B45" s="17" t="n">
        <v>5519</v>
      </c>
      <c r="C45" s="18">
        <f>(0.0/B45*100)</f>
        <v/>
      </c>
      <c r="D45" s="19" t="n">
        <v>5519</v>
      </c>
      <c r="E45" s="18" t="n">
        <v>362.82918101</v>
      </c>
      <c r="F45" s="20" t="n">
        <v>6.65144145</v>
      </c>
      <c r="G45" s="18" t="n">
        <v>358.32056701</v>
      </c>
      <c r="H45" s="20" t="n">
        <v>4.49488631</v>
      </c>
      <c r="I45" s="18" t="s">
        <v>404</v>
      </c>
      <c r="J45" s="20" t="s">
        <v>404</v>
      </c>
      <c r="K45" s="18" t="s">
        <v>404</v>
      </c>
      <c r="L45" s="20" t="s">
        <v>404</v>
      </c>
      <c r="M45" s="18" t="s">
        <v>404</v>
      </c>
      <c r="N45" s="20" t="s">
        <v>404</v>
      </c>
      <c r="O45" s="18" t="s">
        <v>404</v>
      </c>
      <c r="P45" s="20" t="s">
        <v>404</v>
      </c>
      <c r="Q45" s="18" t="n">
        <v>350.63000601</v>
      </c>
      <c r="R45" s="20" t="n">
        <v>17.27539809</v>
      </c>
    </row>
    <row r="46" spans="1:18">
      <c r="A46" s="15" t="s">
        <v>443</v>
      </c>
      <c r="B46" s="17" t="n">
        <v>23141</v>
      </c>
      <c r="C46" s="18">
        <f>(4196.0/B46*100)</f>
        <v/>
      </c>
      <c r="D46" s="19" t="n">
        <v>18945</v>
      </c>
      <c r="E46" s="18" t="n">
        <v>392.72376645</v>
      </c>
      <c r="F46" s="20" t="n">
        <v>5.19172118</v>
      </c>
      <c r="G46" s="18" t="n">
        <v>370.86291763</v>
      </c>
      <c r="H46" s="20" t="n">
        <v>4.16869242</v>
      </c>
      <c r="I46" s="18" t="s">
        <v>404</v>
      </c>
      <c r="J46" s="20" t="s">
        <v>404</v>
      </c>
      <c r="K46" s="18" t="s">
        <v>404</v>
      </c>
      <c r="L46" s="20" t="s">
        <v>404</v>
      </c>
      <c r="M46" s="18" t="s">
        <v>404</v>
      </c>
      <c r="N46" s="20" t="s">
        <v>404</v>
      </c>
      <c r="O46" s="18" t="s">
        <v>404</v>
      </c>
      <c r="P46" s="20" t="s">
        <v>404</v>
      </c>
      <c r="Q46" s="18" t="n">
        <v>350.30310276</v>
      </c>
      <c r="R46" s="20" t="n">
        <v>10.31978321</v>
      </c>
    </row>
    <row r="47" spans="1:18">
      <c r="A47" s="15" t="s">
        <v>444</v>
      </c>
      <c r="B47" s="17" t="n">
        <v>5928</v>
      </c>
      <c r="C47" s="18">
        <f>(0.0/B47*100)</f>
        <v/>
      </c>
      <c r="D47" s="19" t="n">
        <v>5928</v>
      </c>
      <c r="E47" s="18" t="n">
        <v>448.56352178</v>
      </c>
      <c r="F47" s="20" t="n">
        <v>4.33083307</v>
      </c>
      <c r="G47" s="18" t="n">
        <v>409.40941839</v>
      </c>
      <c r="H47" s="20" t="n">
        <v>11.65667918</v>
      </c>
      <c r="I47" s="18" t="s">
        <v>404</v>
      </c>
      <c r="J47" s="20" t="s">
        <v>404</v>
      </c>
      <c r="K47" s="18" t="s">
        <v>404</v>
      </c>
      <c r="L47" s="20" t="s">
        <v>404</v>
      </c>
      <c r="M47" s="18" t="s">
        <v>404</v>
      </c>
      <c r="N47" s="20" t="s">
        <v>404</v>
      </c>
      <c r="O47" s="18" t="s">
        <v>404</v>
      </c>
      <c r="P47" s="20" t="s">
        <v>404</v>
      </c>
      <c r="Q47" s="18" t="n">
        <v>495.21215567</v>
      </c>
      <c r="R47" s="20" t="n">
        <v>12.79141024</v>
      </c>
    </row>
    <row r="48" spans="1:18">
      <c r="A48" s="15" t="s">
        <v>445</v>
      </c>
      <c r="B48" s="17" t="n">
        <v>9841</v>
      </c>
      <c r="C48" s="18">
        <f>(40.0/B48*100)</f>
        <v/>
      </c>
      <c r="D48" s="19" t="n">
        <v>9801</v>
      </c>
      <c r="E48" s="18" t="n">
        <v>532.73838168</v>
      </c>
      <c r="F48" s="20" t="n">
        <v>5.13158443</v>
      </c>
      <c r="G48" s="18" t="n">
        <v>486.6660321</v>
      </c>
      <c r="H48" s="20" t="n">
        <v>17.45919599</v>
      </c>
      <c r="I48" s="18" t="s">
        <v>404</v>
      </c>
      <c r="J48" s="20" t="s">
        <v>404</v>
      </c>
      <c r="K48" s="18" t="s">
        <v>404</v>
      </c>
      <c r="L48" s="20" t="s">
        <v>404</v>
      </c>
      <c r="M48" s="18" t="s">
        <v>404</v>
      </c>
      <c r="N48" s="20" t="s">
        <v>404</v>
      </c>
      <c r="O48" s="18" t="s">
        <v>404</v>
      </c>
      <c r="P48" s="20" t="s">
        <v>404</v>
      </c>
      <c r="Q48" s="18" t="n">
        <v>397.95104778</v>
      </c>
      <c r="R48" s="20" t="n">
        <v>11.78810797</v>
      </c>
    </row>
    <row r="49" spans="1:18">
      <c r="A49" s="15" t="s">
        <v>446</v>
      </c>
      <c r="B49" s="17" t="n">
        <v>6349</v>
      </c>
      <c r="C49" s="18">
        <f>(52.0/B49*100)</f>
        <v/>
      </c>
      <c r="D49" s="19" t="n">
        <v>6297</v>
      </c>
      <c r="E49" s="18" t="n">
        <v>409.13823236</v>
      </c>
      <c r="F49" s="20" t="n">
        <v>3.45257927</v>
      </c>
      <c r="G49" s="18" t="n">
        <v>405.91391554</v>
      </c>
      <c r="H49" s="20" t="n">
        <v>7.87728406</v>
      </c>
      <c r="I49" s="18" t="s">
        <v>404</v>
      </c>
      <c r="J49" s="20" t="s">
        <v>404</v>
      </c>
      <c r="K49" s="18" t="s">
        <v>404</v>
      </c>
      <c r="L49" s="20" t="s">
        <v>404</v>
      </c>
      <c r="M49" s="18" t="s">
        <v>404</v>
      </c>
      <c r="N49" s="20" t="s">
        <v>404</v>
      </c>
      <c r="O49" s="18" t="s">
        <v>404</v>
      </c>
      <c r="P49" s="20" t="s">
        <v>404</v>
      </c>
      <c r="Q49" s="18" t="n">
        <v>423.0824313</v>
      </c>
      <c r="R49" s="20" t="n">
        <v>9.97979031</v>
      </c>
    </row>
    <row r="50" spans="1:18">
      <c r="A50" s="15" t="s">
        <v>447</v>
      </c>
      <c r="B50" s="17" t="n">
        <v>11795</v>
      </c>
      <c r="C50" s="18">
        <f>(1031.0/B50*100)</f>
        <v/>
      </c>
      <c r="D50" s="19" t="n">
        <v>10764</v>
      </c>
      <c r="E50" s="18" t="n">
        <v>393.45677294</v>
      </c>
      <c r="F50" s="20" t="n">
        <v>3.35546219</v>
      </c>
      <c r="G50" s="18" t="n">
        <v>389.88208069</v>
      </c>
      <c r="H50" s="20" t="n">
        <v>7.69099721</v>
      </c>
      <c r="I50" s="18" t="s">
        <v>404</v>
      </c>
      <c r="J50" s="20" t="s">
        <v>404</v>
      </c>
      <c r="K50" s="18" t="s">
        <v>404</v>
      </c>
      <c r="L50" s="20" t="s">
        <v>404</v>
      </c>
      <c r="M50" s="18" t="s">
        <v>404</v>
      </c>
      <c r="N50" s="20" t="s">
        <v>404</v>
      </c>
      <c r="O50" s="18" t="s">
        <v>404</v>
      </c>
      <c r="P50" s="20" t="s">
        <v>404</v>
      </c>
      <c r="Q50" s="18" t="n">
        <v>383.60845799</v>
      </c>
      <c r="R50" s="20" t="n">
        <v>10.74894572</v>
      </c>
    </row>
    <row r="51" spans="1:18">
      <c r="A51" s="15" t="s">
        <v>448</v>
      </c>
      <c r="B51" s="17" t="n">
        <v>6866</v>
      </c>
      <c r="C51" s="18">
        <f>(0.0/B51*100)</f>
        <v/>
      </c>
      <c r="D51" s="19" t="n">
        <v>6866</v>
      </c>
      <c r="E51" s="18" t="n">
        <v>402.65420864</v>
      </c>
      <c r="F51" s="20" t="n">
        <v>2.81667151</v>
      </c>
      <c r="G51" s="18" t="n">
        <v>389.4970135</v>
      </c>
      <c r="H51" s="20" t="n">
        <v>4.55506636</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462.03397764</v>
      </c>
      <c r="F52" s="20" t="n">
        <v>3.51005709</v>
      </c>
      <c r="G52" s="18" t="n">
        <v>470.55861695</v>
      </c>
      <c r="H52" s="20" t="n">
        <v>8.279096470000001</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437.47886333</v>
      </c>
      <c r="F53" s="20" t="n">
        <v>1.78474186</v>
      </c>
      <c r="G53" s="18" t="n">
        <v>434.86021804</v>
      </c>
      <c r="H53" s="20" t="n">
        <v>5.01284212</v>
      </c>
      <c r="I53" s="18" t="s">
        <v>404</v>
      </c>
      <c r="J53" s="20" t="s">
        <v>404</v>
      </c>
      <c r="K53" s="18" t="s">
        <v>404</v>
      </c>
      <c r="L53" s="20" t="s">
        <v>404</v>
      </c>
      <c r="M53" s="18" t="s">
        <v>404</v>
      </c>
      <c r="N53" s="20" t="s">
        <v>404</v>
      </c>
      <c r="O53" s="18" t="s">
        <v>404</v>
      </c>
      <c r="P53" s="20" t="s">
        <v>404</v>
      </c>
      <c r="Q53" s="18" t="n">
        <v>343.93995914</v>
      </c>
      <c r="R53" s="20" t="n">
        <v>35.59061878</v>
      </c>
    </row>
    <row r="54" spans="1:18">
      <c r="A54" s="15" t="s">
        <v>451</v>
      </c>
      <c r="B54" s="17" t="n">
        <v>4740</v>
      </c>
      <c r="C54" s="18">
        <f>(199.0/B54*100)</f>
        <v/>
      </c>
      <c r="D54" s="19" t="n">
        <v>4541</v>
      </c>
      <c r="E54" s="18" t="n">
        <v>328.90951302</v>
      </c>
      <c r="F54" s="20" t="n">
        <v>3.0787044</v>
      </c>
      <c r="G54" s="18" t="n">
        <v>316.00282505</v>
      </c>
      <c r="H54" s="20" t="n">
        <v>15.29119097</v>
      </c>
      <c r="I54" s="18" t="s">
        <v>404</v>
      </c>
      <c r="J54" s="20" t="s">
        <v>404</v>
      </c>
      <c r="K54" s="18" t="s">
        <v>404</v>
      </c>
      <c r="L54" s="20" t="s">
        <v>404</v>
      </c>
      <c r="M54" s="18" t="s">
        <v>404</v>
      </c>
      <c r="N54" s="20" t="s">
        <v>404</v>
      </c>
      <c r="O54" s="18" t="s">
        <v>404</v>
      </c>
      <c r="P54" s="20" t="s">
        <v>404</v>
      </c>
      <c r="Q54" s="18" t="n">
        <v>324.99435668</v>
      </c>
      <c r="R54" s="20" t="n">
        <v>8.725412990000001</v>
      </c>
    </row>
    <row r="55" spans="1:18">
      <c r="A55" s="15" t="s">
        <v>452</v>
      </c>
      <c r="B55" s="17" t="n">
        <v>5316</v>
      </c>
      <c r="C55" s="18">
        <f>(43.0/B55*100)</f>
        <v/>
      </c>
      <c r="D55" s="19" t="n">
        <v>5273</v>
      </c>
      <c r="E55" s="18" t="n">
        <v>405.0338132</v>
      </c>
      <c r="F55" s="20" t="n">
        <v>3.68383222</v>
      </c>
      <c r="G55" s="18" t="n">
        <v>405.63997376</v>
      </c>
      <c r="H55" s="20" t="n">
        <v>5.48858565</v>
      </c>
      <c r="I55" s="18" t="s">
        <v>404</v>
      </c>
      <c r="J55" s="20" t="s">
        <v>404</v>
      </c>
      <c r="K55" s="18" t="s">
        <v>404</v>
      </c>
      <c r="L55" s="20" t="s">
        <v>404</v>
      </c>
      <c r="M55" s="18" t="s">
        <v>404</v>
      </c>
      <c r="N55" s="20" t="s">
        <v>404</v>
      </c>
      <c r="O55" s="18" t="n">
        <v>268.48577535</v>
      </c>
      <c r="P55" s="20" t="n">
        <v>14.67098735</v>
      </c>
      <c r="Q55" s="18" t="n">
        <v>363.24919217</v>
      </c>
      <c r="R55" s="20" t="n">
        <v>23.90226832</v>
      </c>
    </row>
    <row r="56" spans="1:18">
      <c r="A56" s="15" t="s">
        <v>453</v>
      </c>
      <c r="B56" s="17" t="n">
        <v>5359</v>
      </c>
      <c r="C56" s="18">
        <f>(0.0/B56*100)</f>
        <v/>
      </c>
      <c r="D56" s="19" t="n">
        <v>5359</v>
      </c>
      <c r="E56" s="18" t="n">
        <v>546.23897845</v>
      </c>
      <c r="F56" s="20" t="n">
        <v>3.57931287</v>
      </c>
      <c r="G56" s="18" t="n">
        <v>562.49774622</v>
      </c>
      <c r="H56" s="20" t="n">
        <v>10.41796998</v>
      </c>
      <c r="I56" s="18" t="s">
        <v>404</v>
      </c>
      <c r="J56" s="20" t="s">
        <v>404</v>
      </c>
      <c r="K56" s="18" t="s">
        <v>404</v>
      </c>
      <c r="L56" s="20" t="s">
        <v>404</v>
      </c>
      <c r="M56" s="18" t="s">
        <v>404</v>
      </c>
      <c r="N56" s="20" t="s">
        <v>404</v>
      </c>
      <c r="O56" s="18" t="s">
        <v>404</v>
      </c>
      <c r="P56" s="20" t="s">
        <v>404</v>
      </c>
      <c r="Q56" s="18" t="n">
        <v>547.07255172</v>
      </c>
      <c r="R56" s="20" t="n">
        <v>20.13799537</v>
      </c>
    </row>
    <row r="57" spans="1:18">
      <c r="A57" s="15" t="s">
        <v>454</v>
      </c>
      <c r="B57" s="17" t="n">
        <v>6513</v>
      </c>
      <c r="C57" s="18">
        <f>(0.0/B57*100)</f>
        <v/>
      </c>
      <c r="D57" s="19" t="n">
        <v>6513</v>
      </c>
      <c r="E57" s="18" t="n">
        <v>395.62301251</v>
      </c>
      <c r="F57" s="20" t="n">
        <v>5.36301184</v>
      </c>
      <c r="G57" s="18" t="n">
        <v>373.8264381</v>
      </c>
      <c r="H57" s="20" t="n">
        <v>4.79973183</v>
      </c>
      <c r="I57" s="18" t="s">
        <v>404</v>
      </c>
      <c r="J57" s="20" t="s">
        <v>404</v>
      </c>
      <c r="K57" s="18" t="s">
        <v>404</v>
      </c>
      <c r="L57" s="20" t="s">
        <v>404</v>
      </c>
      <c r="M57" s="18" t="s">
        <v>404</v>
      </c>
      <c r="N57" s="20" t="s">
        <v>404</v>
      </c>
      <c r="O57" s="18" t="s">
        <v>404</v>
      </c>
      <c r="P57" s="20" t="s">
        <v>404</v>
      </c>
      <c r="Q57" s="18" t="n">
        <v>402.91760159</v>
      </c>
      <c r="R57" s="20" t="n">
        <v>32.96002733</v>
      </c>
    </row>
    <row r="58" spans="1:18">
      <c r="A58" s="15" t="s">
        <v>455</v>
      </c>
      <c r="B58" s="17" t="n">
        <v>7267</v>
      </c>
      <c r="C58" s="18">
        <f>(0.0/B58*100)</f>
        <v/>
      </c>
      <c r="D58" s="19" t="n">
        <v>7267</v>
      </c>
      <c r="E58" s="18" t="n">
        <v>384.70980147</v>
      </c>
      <c r="F58" s="20" t="n">
        <v>3.13443847</v>
      </c>
      <c r="G58" s="18" t="n">
        <v>360.1534572</v>
      </c>
      <c r="H58" s="20" t="n">
        <v>8.2315706</v>
      </c>
      <c r="I58" s="18" t="s">
        <v>404</v>
      </c>
      <c r="J58" s="20" t="s">
        <v>404</v>
      </c>
      <c r="K58" s="18" t="s">
        <v>404</v>
      </c>
      <c r="L58" s="20" t="s">
        <v>404</v>
      </c>
      <c r="M58" s="18" t="s">
        <v>404</v>
      </c>
      <c r="N58" s="20" t="s">
        <v>404</v>
      </c>
      <c r="O58" s="18" t="s">
        <v>404</v>
      </c>
      <c r="P58" s="20" t="s">
        <v>404</v>
      </c>
      <c r="Q58" s="18" t="n">
        <v>341.53454567</v>
      </c>
      <c r="R58" s="20" t="n">
        <v>31.49478258</v>
      </c>
    </row>
    <row r="59" spans="1:18">
      <c r="A59" s="15" t="s">
        <v>456</v>
      </c>
      <c r="B59" s="17" t="n">
        <v>4826</v>
      </c>
      <c r="C59" s="18">
        <f>(0.0/B59*100)</f>
        <v/>
      </c>
      <c r="D59" s="19" t="n">
        <v>4826</v>
      </c>
      <c r="E59" s="18" t="n">
        <v>362.74680969</v>
      </c>
      <c r="F59" s="20" t="n">
        <v>2.29535241</v>
      </c>
      <c r="G59" s="18" t="n">
        <v>358.46292029</v>
      </c>
      <c r="H59" s="20" t="n">
        <v>2.30425633</v>
      </c>
      <c r="I59" s="18" t="s">
        <v>404</v>
      </c>
      <c r="J59" s="20" t="s">
        <v>404</v>
      </c>
      <c r="K59" s="18" t="s">
        <v>404</v>
      </c>
      <c r="L59" s="20" t="s">
        <v>404</v>
      </c>
      <c r="M59" s="18" t="s">
        <v>404</v>
      </c>
      <c r="N59" s="20" t="s">
        <v>404</v>
      </c>
      <c r="O59" s="18" t="s">
        <v>404</v>
      </c>
      <c r="P59" s="20" t="s">
        <v>404</v>
      </c>
      <c r="Q59" s="18" t="n">
        <v>396.35220314</v>
      </c>
      <c r="R59" s="20" t="n">
        <v>10.63558338</v>
      </c>
    </row>
    <row r="60" spans="1:18">
      <c r="A60" s="15" t="s">
        <v>457</v>
      </c>
      <c r="B60" s="17" t="n">
        <v>4546</v>
      </c>
      <c r="C60" s="18">
        <f>(0.0/B60*100)</f>
        <v/>
      </c>
      <c r="D60" s="19" t="n">
        <v>4546</v>
      </c>
      <c r="E60" s="18" t="n">
        <v>409.39777986</v>
      </c>
      <c r="F60" s="20" t="n">
        <v>5.93973676</v>
      </c>
      <c r="G60" s="18" t="n">
        <v>377.75237581</v>
      </c>
      <c r="H60" s="20" t="n">
        <v>7.27742581</v>
      </c>
      <c r="I60" s="18" t="s">
        <v>404</v>
      </c>
      <c r="J60" s="20" t="s">
        <v>404</v>
      </c>
      <c r="K60" s="18" t="s">
        <v>404</v>
      </c>
      <c r="L60" s="20" t="s">
        <v>404</v>
      </c>
      <c r="M60" s="18" t="s">
        <v>404</v>
      </c>
      <c r="N60" s="20" t="s">
        <v>404</v>
      </c>
      <c r="O60" s="18" t="s">
        <v>404</v>
      </c>
      <c r="P60" s="20" t="s">
        <v>404</v>
      </c>
      <c r="Q60" s="18" t="n">
        <v>378.47953356</v>
      </c>
      <c r="R60" s="20" t="n">
        <v>18.033305</v>
      </c>
    </row>
    <row r="61" spans="1:18">
      <c r="A61" s="15" t="s">
        <v>458</v>
      </c>
      <c r="B61" s="17" t="n">
        <v>6525</v>
      </c>
      <c r="C61" s="18">
        <f>(0.0/B61*100)</f>
        <v/>
      </c>
      <c r="D61" s="19" t="n">
        <v>6525</v>
      </c>
      <c r="E61" s="18" t="n">
        <v>480.09119384</v>
      </c>
      <c r="F61" s="20" t="n">
        <v>2.84604469</v>
      </c>
      <c r="G61" s="18" t="n">
        <v>469.98195778</v>
      </c>
      <c r="H61" s="20" t="n">
        <v>5.70125898</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545.4717610500001</v>
      </c>
      <c r="F62" s="20" t="n">
        <v>1.16933432</v>
      </c>
      <c r="G62" s="18" t="n">
        <v>534.79093311</v>
      </c>
      <c r="H62" s="20" t="n">
        <v>2.78385784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367.33573031</v>
      </c>
      <c r="F63" s="20" t="n">
        <v>1.54704245</v>
      </c>
      <c r="G63" s="18" t="n">
        <v>377.68118653</v>
      </c>
      <c r="H63" s="20" t="n">
        <v>3.3636956</v>
      </c>
      <c r="I63" s="18" t="s">
        <v>404</v>
      </c>
      <c r="J63" s="20" t="s">
        <v>404</v>
      </c>
      <c r="K63" s="18" t="s">
        <v>404</v>
      </c>
      <c r="L63" s="20" t="s">
        <v>404</v>
      </c>
      <c r="M63" s="18" t="s">
        <v>404</v>
      </c>
      <c r="N63" s="20" t="s">
        <v>404</v>
      </c>
      <c r="O63" s="18" t="s">
        <v>404</v>
      </c>
      <c r="P63" s="20" t="s">
        <v>404</v>
      </c>
      <c r="Q63" s="18" t="n">
        <v>390.26695602</v>
      </c>
      <c r="R63" s="20" t="n">
        <v>8.34766071</v>
      </c>
    </row>
    <row r="64" spans="1:18">
      <c r="A64" s="15" t="s">
        <v>461</v>
      </c>
      <c r="B64" s="17" t="n">
        <v>3634</v>
      </c>
      <c r="C64" s="18">
        <f>(27.0/B64*100)</f>
        <v/>
      </c>
      <c r="D64" s="19" t="n">
        <v>3607</v>
      </c>
      <c r="E64" s="18" t="n">
        <v>485.09886134</v>
      </c>
      <c r="F64" s="20" t="n">
        <v>1.75955501</v>
      </c>
      <c r="G64" s="18" t="n">
        <v>420.24262958</v>
      </c>
      <c r="H64" s="20" t="n">
        <v>5.31771557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420.03533314</v>
      </c>
      <c r="F65" s="20" t="n">
        <v>2.49225814</v>
      </c>
      <c r="G65" s="18" t="n">
        <v>393.59284237</v>
      </c>
      <c r="H65" s="20" t="n">
        <v>9.9582607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420.64212432</v>
      </c>
      <c r="F66" s="20" t="n">
        <v>1.80170895</v>
      </c>
      <c r="G66" s="18" t="n">
        <v>406.97708973</v>
      </c>
      <c r="H66" s="20" t="n">
        <v>3.39692974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392.27381498</v>
      </c>
      <c r="F67" s="20" t="n">
        <v>3.28437153</v>
      </c>
      <c r="G67" s="18" t="n">
        <v>366.24142537</v>
      </c>
      <c r="H67" s="20" t="n">
        <v>5.78345186</v>
      </c>
      <c r="I67" s="18" t="s">
        <v>404</v>
      </c>
      <c r="J67" s="20" t="s">
        <v>404</v>
      </c>
      <c r="K67" s="18" t="s">
        <v>404</v>
      </c>
      <c r="L67" s="20" t="s">
        <v>404</v>
      </c>
      <c r="M67" s="18" t="s">
        <v>404</v>
      </c>
      <c r="N67" s="20" t="s">
        <v>404</v>
      </c>
      <c r="O67" s="18" t="s">
        <v>404</v>
      </c>
      <c r="P67" s="20" t="s">
        <v>404</v>
      </c>
      <c r="Q67" s="18" t="n">
        <v>380.92405781</v>
      </c>
      <c r="R67" s="20" t="n">
        <v>13.52313</v>
      </c>
    </row>
    <row r="68" spans="1:18">
      <c r="A68" s="15" t="s">
        <v>465</v>
      </c>
      <c r="B68" s="17" t="n">
        <v>12083</v>
      </c>
      <c r="C68" s="18">
        <f>(0.0/B68*100)</f>
        <v/>
      </c>
      <c r="D68" s="19" t="n">
        <v>12083</v>
      </c>
      <c r="E68" s="18" t="n">
        <v>400.95478365</v>
      </c>
      <c r="F68" s="20" t="n">
        <v>1.31307013</v>
      </c>
      <c r="G68" s="18" t="n">
        <v>442.28228196</v>
      </c>
      <c r="H68" s="20" t="n">
        <v>5.68997754</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443.16104397</v>
      </c>
      <c r="F69" s="20" t="n">
        <v>4.14826084</v>
      </c>
      <c r="G69" s="18" t="n">
        <v>442.80629313</v>
      </c>
      <c r="H69" s="20" t="n">
        <v>11.66866876</v>
      </c>
      <c r="I69" s="18" t="s">
        <v>404</v>
      </c>
      <c r="J69" s="20" t="s">
        <v>404</v>
      </c>
      <c r="K69" s="18" t="s">
        <v>404</v>
      </c>
      <c r="L69" s="20" t="s">
        <v>404</v>
      </c>
      <c r="M69" s="18" t="s">
        <v>404</v>
      </c>
      <c r="N69" s="20" t="s">
        <v>404</v>
      </c>
      <c r="O69" s="18" t="s">
        <v>404</v>
      </c>
      <c r="P69" s="20" t="s">
        <v>404</v>
      </c>
      <c r="Q69" s="18" t="n">
        <v>575.48547879</v>
      </c>
      <c r="R69" s="20" t="n">
        <v>11.17447621</v>
      </c>
    </row>
    <row r="70" spans="1:18">
      <c r="A70" s="15" t="s">
        <v>467</v>
      </c>
      <c r="B70" s="17" t="n">
        <v>6036</v>
      </c>
      <c r="C70" s="18">
        <f>(0.0/B70*100)</f>
        <v/>
      </c>
      <c r="D70" s="19" t="n">
        <v>6036</v>
      </c>
      <c r="E70" s="18" t="n">
        <v>494.56048043</v>
      </c>
      <c r="F70" s="20" t="n">
        <v>3.15843442</v>
      </c>
      <c r="G70" s="18" t="n">
        <v>470.913321</v>
      </c>
      <c r="H70" s="20" t="n">
        <v>13.81793123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564.01387272</v>
      </c>
      <c r="F71" s="20" t="n">
        <v>1.46212588</v>
      </c>
      <c r="G71" s="18" t="n">
        <v>596.58733417</v>
      </c>
      <c r="H71" s="20" t="n">
        <v>7.68899105</v>
      </c>
      <c r="I71" s="18" t="s">
        <v>404</v>
      </c>
      <c r="J71" s="20" t="s">
        <v>404</v>
      </c>
      <c r="K71" s="18" t="s">
        <v>404</v>
      </c>
      <c r="L71" s="20" t="s">
        <v>404</v>
      </c>
      <c r="M71" s="18" t="s">
        <v>404</v>
      </c>
      <c r="N71" s="20" t="s">
        <v>404</v>
      </c>
      <c r="O71" s="18" t="s">
        <v>404</v>
      </c>
      <c r="P71" s="20" t="s">
        <v>404</v>
      </c>
      <c r="Q71" s="18" t="n">
        <v>519.62997949</v>
      </c>
      <c r="R71" s="20" t="n">
        <v>12.94032024</v>
      </c>
    </row>
    <row r="72" spans="1:18">
      <c r="A72" s="15" t="s">
        <v>469</v>
      </c>
      <c r="B72" s="17" t="n">
        <v>7708</v>
      </c>
      <c r="C72" s="18">
        <f>(0.0/B72*100)</f>
        <v/>
      </c>
      <c r="D72" s="19" t="n">
        <v>7708</v>
      </c>
      <c r="E72" s="18" t="n">
        <v>544.69281398</v>
      </c>
      <c r="F72" s="20" t="n">
        <v>3.62999659</v>
      </c>
      <c r="G72" s="18" t="n">
        <v>519.9939306799999</v>
      </c>
      <c r="H72" s="20" t="n">
        <v>15.93911666</v>
      </c>
      <c r="I72" s="18" t="s">
        <v>404</v>
      </c>
      <c r="J72" s="20" t="s">
        <v>404</v>
      </c>
      <c r="K72" s="18" t="s">
        <v>404</v>
      </c>
      <c r="L72" s="20" t="s">
        <v>404</v>
      </c>
      <c r="M72" s="18" t="s">
        <v>404</v>
      </c>
      <c r="N72" s="20" t="s">
        <v>404</v>
      </c>
      <c r="O72" s="18" t="s">
        <v>404</v>
      </c>
      <c r="P72" s="20" t="s">
        <v>404</v>
      </c>
      <c r="Q72" s="18" t="n">
        <v>538.76859891</v>
      </c>
      <c r="R72" s="20" t="n">
        <v>27.25212688</v>
      </c>
    </row>
    <row r="73" spans="1:18">
      <c r="A73" s="15" t="s">
        <v>470</v>
      </c>
      <c r="B73" s="17" t="n">
        <v>8249</v>
      </c>
      <c r="C73" s="18">
        <f>(0.0/B73*100)</f>
        <v/>
      </c>
      <c r="D73" s="19" t="n">
        <v>8249</v>
      </c>
      <c r="E73" s="18" t="n">
        <v>416.77093411</v>
      </c>
      <c r="F73" s="20" t="n">
        <v>3.39055567</v>
      </c>
      <c r="G73" s="18" t="n">
        <v>406.66467944</v>
      </c>
      <c r="H73" s="20" t="n">
        <v>10.56172738</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416.05363092</v>
      </c>
      <c r="F74" s="20" t="n">
        <v>1.50300005</v>
      </c>
      <c r="G74" s="18" t="n">
        <v>398.82907035</v>
      </c>
      <c r="H74" s="20" t="n">
        <v>4.71019911</v>
      </c>
      <c r="I74" s="18" t="s">
        <v>404</v>
      </c>
      <c r="J74" s="20" t="s">
        <v>404</v>
      </c>
      <c r="K74" s="18" t="s">
        <v>404</v>
      </c>
      <c r="L74" s="20" t="s">
        <v>404</v>
      </c>
      <c r="M74" s="18" t="s">
        <v>404</v>
      </c>
      <c r="N74" s="20" t="s">
        <v>404</v>
      </c>
      <c r="O74" s="18" t="s">
        <v>404</v>
      </c>
      <c r="P74" s="20" t="s">
        <v>404</v>
      </c>
      <c r="Q74" s="18" t="n">
        <v>478.78315739</v>
      </c>
      <c r="R74" s="20" t="n">
        <v>8.82602443</v>
      </c>
    </row>
    <row r="75" spans="1:18">
      <c r="A75" s="15" t="s">
        <v>472</v>
      </c>
      <c r="B75" s="17" t="n">
        <v>5375</v>
      </c>
      <c r="C75" s="18">
        <f>(483.0/B75*100)</f>
        <v/>
      </c>
      <c r="D75" s="19" t="n">
        <v>4892</v>
      </c>
      <c r="E75" s="18" t="n">
        <v>381.98616061</v>
      </c>
      <c r="F75" s="20" t="n">
        <v>12.24484252</v>
      </c>
      <c r="G75" s="18" t="n">
        <v>363.61766782</v>
      </c>
      <c r="H75" s="20" t="n">
        <v>4.12030931</v>
      </c>
      <c r="I75" s="18" t="s">
        <v>404</v>
      </c>
      <c r="J75" s="20" t="s">
        <v>404</v>
      </c>
      <c r="K75" s="18" t="s">
        <v>404</v>
      </c>
      <c r="L75" s="20" t="s">
        <v>404</v>
      </c>
      <c r="M75" s="18" t="s">
        <v>404</v>
      </c>
      <c r="N75" s="20" t="s">
        <v>404</v>
      </c>
      <c r="O75" s="18" t="s">
        <v>404</v>
      </c>
      <c r="P75" s="20" t="s">
        <v>404</v>
      </c>
      <c r="Q75" s="18" t="n">
        <v>354.26747566</v>
      </c>
      <c r="R75" s="20" t="n">
        <v>18.35129627</v>
      </c>
    </row>
    <row r="76" spans="1:18">
      <c r="A76" s="15" t="s">
        <v>473</v>
      </c>
      <c r="B76" s="17" t="n">
        <v>14167</v>
      </c>
      <c r="C76" s="18">
        <f>(1400.0/B76*100)</f>
        <v/>
      </c>
      <c r="D76" s="19" t="n">
        <v>12767</v>
      </c>
      <c r="E76" s="18" t="n">
        <v>429.84523915</v>
      </c>
      <c r="F76" s="20" t="n">
        <v>2.64280046</v>
      </c>
      <c r="G76" s="18" t="n">
        <v>383.86422245</v>
      </c>
      <c r="H76" s="20" t="n">
        <v>19.36037387</v>
      </c>
      <c r="I76" s="18" t="s">
        <v>404</v>
      </c>
      <c r="J76" s="20" t="s">
        <v>404</v>
      </c>
      <c r="K76" s="18" t="s">
        <v>404</v>
      </c>
      <c r="L76" s="20" t="s">
        <v>404</v>
      </c>
      <c r="M76" s="18" t="s">
        <v>404</v>
      </c>
      <c r="N76" s="20" t="s">
        <v>404</v>
      </c>
      <c r="O76" s="18" t="s">
        <v>404</v>
      </c>
      <c r="P76" s="20" t="s">
        <v>404</v>
      </c>
      <c r="Q76" s="18" t="n">
        <v>429.51777519</v>
      </c>
      <c r="R76" s="20" t="n">
        <v>8.953871319999999</v>
      </c>
    </row>
    <row r="77" spans="1:18">
      <c r="A77" s="15" t="s">
        <v>474</v>
      </c>
      <c r="B77" s="17" t="n">
        <v>6062</v>
      </c>
      <c r="C77" s="18">
        <f>(0.0/B77*100)</f>
        <v/>
      </c>
      <c r="D77" s="19" t="n">
        <v>6062</v>
      </c>
      <c r="E77" s="18" t="n">
        <v>420.11291288</v>
      </c>
      <c r="F77" s="20" t="n">
        <v>2.87407749</v>
      </c>
      <c r="G77" s="18" t="n">
        <v>409.3581625</v>
      </c>
      <c r="H77" s="20" t="n">
        <v>7.48965413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495.42042863</v>
      </c>
      <c r="F78" s="20" t="n">
        <v>4.78638315</v>
      </c>
      <c r="G78" s="18" t="n">
        <v>480.98353619</v>
      </c>
      <c r="H78" s="20" t="n">
        <v>11.30872986</v>
      </c>
      <c r="I78" s="18" t="s">
        <v>404</v>
      </c>
      <c r="J78" s="20" t="s">
        <v>404</v>
      </c>
      <c r="K78" s="18" t="s">
        <v>404</v>
      </c>
      <c r="L78" s="20" t="s">
        <v>404</v>
      </c>
      <c r="M78" s="18" t="s">
        <v>404</v>
      </c>
      <c r="N78" s="20" t="s">
        <v>404</v>
      </c>
      <c r="O78" s="18" t="s">
        <v>404</v>
      </c>
      <c r="P78" s="20" t="s">
        <v>404</v>
      </c>
      <c r="Q78" s="18" t="n">
        <v>543.3266599999999</v>
      </c>
      <c r="R78" s="20" t="n">
        <v>12.00267399</v>
      </c>
    </row>
    <row customHeight="1" ht="25" r="79" spans="1:18">
      <c r="A79" s="15" t="s">
        <v>476</v>
      </c>
      <c r="B79" s="17" t="n">
        <v>1657</v>
      </c>
      <c r="C79" s="18">
        <f>(21.0/B79*100)</f>
        <v/>
      </c>
      <c r="D79" s="19" t="n">
        <v>1636</v>
      </c>
      <c r="E79" s="18" t="n">
        <v>455.34263014</v>
      </c>
      <c r="F79" s="20" t="n">
        <v>7.83995737</v>
      </c>
      <c r="G79" s="18" t="n">
        <v>480.42982804</v>
      </c>
      <c r="H79" s="20" t="n">
        <v>23.9737072</v>
      </c>
      <c r="I79" s="18" t="s">
        <v>404</v>
      </c>
      <c r="J79" s="20" t="s">
        <v>404</v>
      </c>
      <c r="K79" s="18" t="s">
        <v>404</v>
      </c>
      <c r="L79" s="20" t="s">
        <v>404</v>
      </c>
      <c r="M79" s="18" t="s">
        <v>404</v>
      </c>
      <c r="N79" s="20" t="s">
        <v>404</v>
      </c>
      <c r="O79" s="18" t="s">
        <v>404</v>
      </c>
      <c r="P79" s="20" t="s">
        <v>404</v>
      </c>
      <c r="Q79" s="18" t="n">
        <v>429.44633808</v>
      </c>
      <c r="R79" s="20" t="n">
        <v>16.93382374</v>
      </c>
    </row>
    <row r="80" spans="1:18">
      <c r="A80" s="15" t="s">
        <v>477</v>
      </c>
      <c r="B80" s="17" t="n">
        <v>7841</v>
      </c>
      <c r="C80" s="18">
        <f>(0.0/B80*100)</f>
        <v/>
      </c>
      <c r="D80" s="19" t="n">
        <v>7841</v>
      </c>
      <c r="E80" s="18" t="n">
        <v>460.15246704</v>
      </c>
      <c r="F80" s="20" t="n">
        <v>4.99846186</v>
      </c>
      <c r="G80" s="18" t="n">
        <v>458.91661232</v>
      </c>
      <c r="H80" s="20" t="n">
        <v>7.3666988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448.47573474</v>
      </c>
      <c r="F81" s="20" t="n">
        <v>3.39880209</v>
      </c>
      <c r="G81" s="18" t="n">
        <v>417.37759474</v>
      </c>
      <c r="H81" s="20" t="n">
        <v>12.59303925</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495.29905982</v>
      </c>
      <c r="F7" s="20" t="n">
        <v>1.79811979</v>
      </c>
      <c r="G7" s="18" t="n">
        <v>489.69379719</v>
      </c>
      <c r="H7" s="20" t="n">
        <v>7.18968322</v>
      </c>
      <c r="I7" s="18" t="s">
        <v>404</v>
      </c>
      <c r="J7" s="20" t="s">
        <v>404</v>
      </c>
      <c r="K7" s="18" t="s">
        <v>404</v>
      </c>
      <c r="L7" s="20" t="s">
        <v>404</v>
      </c>
      <c r="M7" s="18" t="s">
        <v>404</v>
      </c>
      <c r="N7" s="20" t="s">
        <v>404</v>
      </c>
      <c r="O7" s="18" t="s">
        <v>404</v>
      </c>
      <c r="P7" s="20" t="s">
        <v>404</v>
      </c>
      <c r="Q7" s="18" t="n">
        <v>482.76370998</v>
      </c>
      <c r="R7" s="20" t="n">
        <v>10.0243334</v>
      </c>
    </row>
    <row r="8" spans="1:18">
      <c r="A8" s="15" t="s">
        <v>405</v>
      </c>
      <c r="B8" s="17" t="n">
        <v>7007</v>
      </c>
      <c r="C8" s="18">
        <f>(0.0/B8*100)</f>
        <v/>
      </c>
      <c r="D8" s="19" t="n">
        <v>7007</v>
      </c>
      <c r="E8" s="18" t="n">
        <v>500.20026182</v>
      </c>
      <c r="F8" s="20" t="n">
        <v>3.87985448</v>
      </c>
      <c r="G8" s="18" t="n">
        <v>491.57982551</v>
      </c>
      <c r="H8" s="20" t="n">
        <v>8.602767419999999</v>
      </c>
      <c r="I8" s="18" t="s">
        <v>404</v>
      </c>
      <c r="J8" s="20" t="s">
        <v>404</v>
      </c>
      <c r="K8" s="18" t="s">
        <v>404</v>
      </c>
      <c r="L8" s="20" t="s">
        <v>404</v>
      </c>
      <c r="M8" s="18" t="s">
        <v>404</v>
      </c>
      <c r="N8" s="20" t="s">
        <v>404</v>
      </c>
      <c r="O8" s="18" t="s">
        <v>404</v>
      </c>
      <c r="P8" s="20" t="s">
        <v>404</v>
      </c>
      <c r="Q8" s="18" t="n">
        <v>435.53518034</v>
      </c>
      <c r="R8" s="20" t="n">
        <v>22.6714864</v>
      </c>
    </row>
    <row r="9" spans="1:18">
      <c r="A9" s="15" t="s">
        <v>406</v>
      </c>
      <c r="B9" s="17" t="n">
        <v>9651</v>
      </c>
      <c r="C9" s="18">
        <f>(200.0/B9*100)</f>
        <v/>
      </c>
      <c r="D9" s="19" t="n">
        <v>9451</v>
      </c>
      <c r="E9" s="18" t="n">
        <v>513.8697403</v>
      </c>
      <c r="F9" s="20" t="n">
        <v>3.01491305</v>
      </c>
      <c r="G9" s="18" t="n">
        <v>496.33799692</v>
      </c>
      <c r="H9" s="20" t="n">
        <v>6.34333906</v>
      </c>
      <c r="I9" s="18" t="s">
        <v>404</v>
      </c>
      <c r="J9" s="20" t="s">
        <v>404</v>
      </c>
      <c r="K9" s="18" t="s">
        <v>404</v>
      </c>
      <c r="L9" s="20" t="s">
        <v>404</v>
      </c>
      <c r="M9" s="18" t="s">
        <v>404</v>
      </c>
      <c r="N9" s="20" t="s">
        <v>404</v>
      </c>
      <c r="O9" s="18" t="s">
        <v>404</v>
      </c>
      <c r="P9" s="20" t="s">
        <v>404</v>
      </c>
      <c r="Q9" s="18" t="n">
        <v>479.56026772</v>
      </c>
      <c r="R9" s="20" t="n">
        <v>18.88509205</v>
      </c>
    </row>
    <row r="10" spans="1:18">
      <c r="A10" s="15" t="s">
        <v>407</v>
      </c>
      <c r="B10" s="17" t="n">
        <v>20058</v>
      </c>
      <c r="C10" s="18">
        <f>(3074.0/B10*100)</f>
        <v/>
      </c>
      <c r="D10" s="19" t="n">
        <v>16984</v>
      </c>
      <c r="E10" s="18" t="n">
        <v>515.8719154</v>
      </c>
      <c r="F10" s="20" t="n">
        <v>2.77741121</v>
      </c>
      <c r="G10" s="18" t="n">
        <v>509.57093974</v>
      </c>
      <c r="H10" s="20" t="n">
        <v>6.14353917</v>
      </c>
      <c r="I10" s="18" t="s">
        <v>404</v>
      </c>
      <c r="J10" s="20" t="s">
        <v>404</v>
      </c>
      <c r="K10" s="18" t="s">
        <v>404</v>
      </c>
      <c r="L10" s="20" t="s">
        <v>404</v>
      </c>
      <c r="M10" s="18" t="s">
        <v>404</v>
      </c>
      <c r="N10" s="20" t="s">
        <v>404</v>
      </c>
      <c r="O10" s="18" t="s">
        <v>404</v>
      </c>
      <c r="P10" s="20" t="s">
        <v>404</v>
      </c>
      <c r="Q10" s="18" t="n">
        <v>542.69205201</v>
      </c>
      <c r="R10" s="20" t="n">
        <v>17.60752395</v>
      </c>
    </row>
    <row r="11" spans="1:18">
      <c r="A11" s="15" t="s">
        <v>408</v>
      </c>
      <c r="B11" s="17" t="n">
        <v>7053</v>
      </c>
      <c r="C11" s="18">
        <f>(137.0/B11*100)</f>
        <v/>
      </c>
      <c r="D11" s="19" t="n">
        <v>6916</v>
      </c>
      <c r="E11" s="18" t="n">
        <v>431.25840857</v>
      </c>
      <c r="F11" s="20" t="n">
        <v>4.14205581</v>
      </c>
      <c r="G11" s="18" t="n">
        <v>413.1771788</v>
      </c>
      <c r="H11" s="20" t="n">
        <v>4.96964225</v>
      </c>
      <c r="I11" s="18" t="s">
        <v>404</v>
      </c>
      <c r="J11" s="20" t="s">
        <v>404</v>
      </c>
      <c r="K11" s="18" t="s">
        <v>404</v>
      </c>
      <c r="L11" s="20" t="s">
        <v>404</v>
      </c>
      <c r="M11" s="18" t="s">
        <v>404</v>
      </c>
      <c r="N11" s="20" t="s">
        <v>404</v>
      </c>
      <c r="O11" s="18" t="s">
        <v>404</v>
      </c>
      <c r="P11" s="20" t="s">
        <v>404</v>
      </c>
      <c r="Q11" s="18" t="n">
        <v>409.29043597</v>
      </c>
      <c r="R11" s="20" t="n">
        <v>22.77610369</v>
      </c>
    </row>
    <row r="12" spans="1:18">
      <c r="A12" s="15" t="s">
        <v>409</v>
      </c>
      <c r="B12" s="17" t="n">
        <v>6894</v>
      </c>
      <c r="C12" s="18">
        <f>(106.0/B12*100)</f>
        <v/>
      </c>
      <c r="D12" s="19" t="n">
        <v>6788</v>
      </c>
      <c r="E12" s="18" t="n">
        <v>501.129406</v>
      </c>
      <c r="F12" s="20" t="n">
        <v>6.06024866</v>
      </c>
      <c r="G12" s="18" t="n">
        <v>487.22610462</v>
      </c>
      <c r="H12" s="20" t="n">
        <v>3.91927699</v>
      </c>
      <c r="I12" s="18" t="s">
        <v>404</v>
      </c>
      <c r="J12" s="20" t="s">
        <v>404</v>
      </c>
      <c r="K12" s="18" t="s">
        <v>404</v>
      </c>
      <c r="L12" s="20" t="s">
        <v>404</v>
      </c>
      <c r="M12" s="18" t="s">
        <v>404</v>
      </c>
      <c r="N12" s="20" t="s">
        <v>404</v>
      </c>
      <c r="O12" s="18" t="s">
        <v>404</v>
      </c>
      <c r="P12" s="20" t="s">
        <v>404</v>
      </c>
      <c r="Q12" s="18" t="n">
        <v>473.60302245</v>
      </c>
      <c r="R12" s="20" t="n">
        <v>17.90335849</v>
      </c>
    </row>
    <row r="13" spans="1:18">
      <c r="A13" s="15" t="s">
        <v>410</v>
      </c>
      <c r="B13" s="17" t="n">
        <v>7161</v>
      </c>
      <c r="C13" s="18">
        <f>(1175.0/B13*100)</f>
        <v/>
      </c>
      <c r="D13" s="19" t="n">
        <v>5986</v>
      </c>
      <c r="E13" s="18" t="n">
        <v>508.36183325</v>
      </c>
      <c r="F13" s="20" t="n">
        <v>2.90988179</v>
      </c>
      <c r="G13" s="18" t="n">
        <v>513.36402836</v>
      </c>
      <c r="H13" s="20" t="n">
        <v>4.04869707</v>
      </c>
      <c r="I13" s="18" t="s">
        <v>404</v>
      </c>
      <c r="J13" s="20" t="s">
        <v>404</v>
      </c>
      <c r="K13" s="18" t="s">
        <v>404</v>
      </c>
      <c r="L13" s="20" t="s">
        <v>404</v>
      </c>
      <c r="M13" s="18" t="s">
        <v>404</v>
      </c>
      <c r="N13" s="20" t="s">
        <v>404</v>
      </c>
      <c r="O13" s="18" t="s">
        <v>404</v>
      </c>
      <c r="P13" s="20" t="s">
        <v>404</v>
      </c>
      <c r="Q13" s="18" t="n">
        <v>509.82519857</v>
      </c>
      <c r="R13" s="20" t="n">
        <v>5.6810619</v>
      </c>
    </row>
    <row r="14" spans="1:18">
      <c r="A14" s="15" t="s">
        <v>411</v>
      </c>
      <c r="B14" s="17" t="n">
        <v>5587</v>
      </c>
      <c r="C14" s="18">
        <f>(0.0/B14*100)</f>
        <v/>
      </c>
      <c r="D14" s="19" t="n">
        <v>5587</v>
      </c>
      <c r="E14" s="18" t="n">
        <v>524.34783673</v>
      </c>
      <c r="F14" s="20" t="n">
        <v>2.23088413</v>
      </c>
      <c r="G14" s="18" t="n">
        <v>507.93812271</v>
      </c>
      <c r="H14" s="20" t="n">
        <v>3.7632534</v>
      </c>
      <c r="I14" s="18" t="s">
        <v>404</v>
      </c>
      <c r="J14" s="20" t="s">
        <v>404</v>
      </c>
      <c r="K14" s="18" t="s">
        <v>404</v>
      </c>
      <c r="L14" s="20" t="s">
        <v>404</v>
      </c>
      <c r="M14" s="18" t="s">
        <v>404</v>
      </c>
      <c r="N14" s="20" t="s">
        <v>404</v>
      </c>
      <c r="O14" s="18" t="s">
        <v>404</v>
      </c>
      <c r="P14" s="20" t="s">
        <v>404</v>
      </c>
      <c r="Q14" s="18" t="n">
        <v>522.02809766</v>
      </c>
      <c r="R14" s="20" t="n">
        <v>20.17101326</v>
      </c>
    </row>
    <row r="15" spans="1:18">
      <c r="A15" s="15" t="s">
        <v>412</v>
      </c>
      <c r="B15" s="17" t="n">
        <v>5882</v>
      </c>
      <c r="C15" s="18">
        <f>(0.0/B15*100)</f>
        <v/>
      </c>
      <c r="D15" s="19" t="n">
        <v>5882</v>
      </c>
      <c r="E15" s="18" t="n">
        <v>514.2027672</v>
      </c>
      <c r="F15" s="20" t="n">
        <v>3.61764641</v>
      </c>
      <c r="G15" s="18" t="n">
        <v>506.08735943</v>
      </c>
      <c r="H15" s="20" t="n">
        <v>2.94501006</v>
      </c>
      <c r="I15" s="18" t="s">
        <v>404</v>
      </c>
      <c r="J15" s="20" t="s">
        <v>404</v>
      </c>
      <c r="K15" s="18" t="s">
        <v>404</v>
      </c>
      <c r="L15" s="20" t="s">
        <v>404</v>
      </c>
      <c r="M15" s="18" t="s">
        <v>404</v>
      </c>
      <c r="N15" s="20" t="s">
        <v>404</v>
      </c>
      <c r="O15" s="18" t="s">
        <v>404</v>
      </c>
      <c r="P15" s="20" t="s">
        <v>404</v>
      </c>
      <c r="Q15" s="18" t="n">
        <v>529.83173075</v>
      </c>
      <c r="R15" s="20" t="n">
        <v>12.14367798</v>
      </c>
    </row>
    <row r="16" spans="1:18">
      <c r="A16" s="15" t="s">
        <v>413</v>
      </c>
      <c r="B16" s="17" t="n">
        <v>6108</v>
      </c>
      <c r="C16" s="18">
        <f>(466.0/B16*100)</f>
        <v/>
      </c>
      <c r="D16" s="19" t="n">
        <v>5642</v>
      </c>
      <c r="E16" s="18" t="n">
        <v>504.215024</v>
      </c>
      <c r="F16" s="20" t="n">
        <v>3.96433817</v>
      </c>
      <c r="G16" s="18" t="n">
        <v>483.22157041</v>
      </c>
      <c r="H16" s="20" t="n">
        <v>5.85930742</v>
      </c>
      <c r="I16" s="18" t="s">
        <v>404</v>
      </c>
      <c r="J16" s="20" t="s">
        <v>404</v>
      </c>
      <c r="K16" s="18" t="s">
        <v>404</v>
      </c>
      <c r="L16" s="20" t="s">
        <v>404</v>
      </c>
      <c r="M16" s="18" t="s">
        <v>404</v>
      </c>
      <c r="N16" s="20" t="s">
        <v>404</v>
      </c>
      <c r="O16" s="18" t="s">
        <v>404</v>
      </c>
      <c r="P16" s="20" t="s">
        <v>404</v>
      </c>
      <c r="Q16" s="18" t="n">
        <v>478.13842702</v>
      </c>
      <c r="R16" s="20" t="n">
        <v>29.38697722</v>
      </c>
    </row>
    <row r="17" spans="1:18">
      <c r="A17" s="15" t="s">
        <v>414</v>
      </c>
      <c r="B17" s="17" t="n">
        <v>6504</v>
      </c>
      <c r="C17" s="18">
        <f>(1325.0/B17*100)</f>
        <v/>
      </c>
      <c r="D17" s="19" t="n">
        <v>5179</v>
      </c>
      <c r="E17" s="18" t="n">
        <v>504.7233983</v>
      </c>
      <c r="F17" s="20" t="n">
        <v>3.96629252</v>
      </c>
      <c r="G17" s="18" t="n">
        <v>499.08035795</v>
      </c>
      <c r="H17" s="20" t="n">
        <v>9.52507834</v>
      </c>
      <c r="I17" s="18" t="s">
        <v>404</v>
      </c>
      <c r="J17" s="20" t="s">
        <v>404</v>
      </c>
      <c r="K17" s="18" t="s">
        <v>404</v>
      </c>
      <c r="L17" s="20" t="s">
        <v>404</v>
      </c>
      <c r="M17" s="18" t="s">
        <v>404</v>
      </c>
      <c r="N17" s="20" t="s">
        <v>404</v>
      </c>
      <c r="O17" s="18" t="s">
        <v>404</v>
      </c>
      <c r="P17" s="20" t="s">
        <v>404</v>
      </c>
      <c r="Q17" s="18" t="n">
        <v>546.75358234</v>
      </c>
      <c r="R17" s="20" t="n">
        <v>15.80324685</v>
      </c>
    </row>
    <row r="18" spans="1:18">
      <c r="A18" s="15" t="s">
        <v>415</v>
      </c>
      <c r="B18" s="17" t="n">
        <v>5532</v>
      </c>
      <c r="C18" s="18">
        <f>(0.0/B18*100)</f>
        <v/>
      </c>
      <c r="D18" s="19" t="n">
        <v>5532</v>
      </c>
      <c r="E18" s="18" t="n">
        <v>461.85941076</v>
      </c>
      <c r="F18" s="20" t="n">
        <v>7.64416657</v>
      </c>
      <c r="G18" s="18" t="n">
        <v>450.70005433</v>
      </c>
      <c r="H18" s="20" t="n">
        <v>4.25607306</v>
      </c>
      <c r="I18" s="18" t="s">
        <v>404</v>
      </c>
      <c r="J18" s="20" t="s">
        <v>404</v>
      </c>
      <c r="K18" s="18" t="s">
        <v>404</v>
      </c>
      <c r="L18" s="20" t="s">
        <v>404</v>
      </c>
      <c r="M18" s="18" t="s">
        <v>404</v>
      </c>
      <c r="N18" s="20" t="s">
        <v>404</v>
      </c>
      <c r="O18" s="18" t="s">
        <v>404</v>
      </c>
      <c r="P18" s="20" t="s">
        <v>404</v>
      </c>
      <c r="Q18" s="18" t="n">
        <v>353.03041251</v>
      </c>
      <c r="R18" s="20" t="n">
        <v>16.18569555</v>
      </c>
    </row>
    <row r="19" spans="1:18">
      <c r="A19" s="15" t="s">
        <v>416</v>
      </c>
      <c r="B19" s="17" t="n">
        <v>5658</v>
      </c>
      <c r="C19" s="18">
        <f>(327.0/B19*100)</f>
        <v/>
      </c>
      <c r="D19" s="19" t="n">
        <v>5331</v>
      </c>
      <c r="E19" s="18" t="n">
        <v>477.59210185</v>
      </c>
      <c r="F19" s="20" t="n">
        <v>5.44268807</v>
      </c>
      <c r="G19" s="18" t="n">
        <v>476.9052272</v>
      </c>
      <c r="H19" s="20" t="n">
        <v>6.15955947</v>
      </c>
      <c r="I19" s="18" t="s">
        <v>404</v>
      </c>
      <c r="J19" s="20" t="s">
        <v>404</v>
      </c>
      <c r="K19" s="18" t="s">
        <v>404</v>
      </c>
      <c r="L19" s="20" t="s">
        <v>404</v>
      </c>
      <c r="M19" s="18" t="s">
        <v>404</v>
      </c>
      <c r="N19" s="20" t="s">
        <v>404</v>
      </c>
      <c r="O19" s="18" t="s">
        <v>404</v>
      </c>
      <c r="P19" s="20" t="s">
        <v>404</v>
      </c>
      <c r="Q19" s="18" t="n">
        <v>467.84781661</v>
      </c>
      <c r="R19" s="20" t="n">
        <v>59.11198852</v>
      </c>
    </row>
    <row r="20" spans="1:18">
      <c r="A20" s="15" t="s">
        <v>417</v>
      </c>
      <c r="B20" s="17" t="n">
        <v>3371</v>
      </c>
      <c r="C20" s="18">
        <f>(24.0/B20*100)</f>
        <v/>
      </c>
      <c r="D20" s="19" t="n">
        <v>3347</v>
      </c>
      <c r="E20" s="18" t="n">
        <v>489.04529308</v>
      </c>
      <c r="F20" s="20" t="n">
        <v>2.0444003</v>
      </c>
      <c r="G20" s="18" t="n">
        <v>485.99212152</v>
      </c>
      <c r="H20" s="20" t="n">
        <v>5.00162183</v>
      </c>
      <c r="I20" s="18" t="s">
        <v>404</v>
      </c>
      <c r="J20" s="20" t="s">
        <v>404</v>
      </c>
      <c r="K20" s="18" t="s">
        <v>404</v>
      </c>
      <c r="L20" s="20" t="s">
        <v>404</v>
      </c>
      <c r="M20" s="18" t="s">
        <v>404</v>
      </c>
      <c r="N20" s="20" t="s">
        <v>404</v>
      </c>
      <c r="O20" s="18" t="s">
        <v>404</v>
      </c>
      <c r="P20" s="20" t="s">
        <v>404</v>
      </c>
      <c r="Q20" s="18" t="n">
        <v>466.51856371</v>
      </c>
      <c r="R20" s="20" t="n">
        <v>10.15294144</v>
      </c>
    </row>
    <row r="21" spans="1:18">
      <c r="A21" s="15" t="s">
        <v>418</v>
      </c>
      <c r="B21" s="17" t="n">
        <v>5741</v>
      </c>
      <c r="C21" s="18">
        <f>(0.0/B21*100)</f>
        <v/>
      </c>
      <c r="D21" s="19" t="n">
        <v>5741</v>
      </c>
      <c r="E21" s="18" t="n">
        <v>501.11788211</v>
      </c>
      <c r="F21" s="20" t="n">
        <v>2.67716182</v>
      </c>
      <c r="G21" s="18" t="n">
        <v>514.39280181</v>
      </c>
      <c r="H21" s="20" t="n">
        <v>5.78166303</v>
      </c>
      <c r="I21" s="18" t="s">
        <v>404</v>
      </c>
      <c r="J21" s="20" t="s">
        <v>404</v>
      </c>
      <c r="K21" s="18" t="s">
        <v>404</v>
      </c>
      <c r="L21" s="20" t="s">
        <v>404</v>
      </c>
      <c r="M21" s="18" t="s">
        <v>404</v>
      </c>
      <c r="N21" s="20" t="s">
        <v>404</v>
      </c>
      <c r="O21" s="18" t="s">
        <v>404</v>
      </c>
      <c r="P21" s="20" t="s">
        <v>404</v>
      </c>
      <c r="Q21" s="18" t="n">
        <v>497.64734531</v>
      </c>
      <c r="R21" s="20" t="n">
        <v>7.42804238</v>
      </c>
    </row>
    <row r="22" spans="1:18">
      <c r="A22" s="15" t="s">
        <v>419</v>
      </c>
      <c r="B22" s="17" t="n">
        <v>6598</v>
      </c>
      <c r="C22" s="18">
        <f>(0.0/B22*100)</f>
        <v/>
      </c>
      <c r="D22" s="19" t="n">
        <v>6598</v>
      </c>
      <c r="E22" s="18" t="n">
        <v>469.7024975</v>
      </c>
      <c r="F22" s="20" t="n">
        <v>4.49167913</v>
      </c>
      <c r="G22" s="18" t="n">
        <v>467.51511951</v>
      </c>
      <c r="H22" s="20" t="n">
        <v>11.50653874</v>
      </c>
      <c r="I22" s="18" t="s">
        <v>404</v>
      </c>
      <c r="J22" s="20" t="s">
        <v>404</v>
      </c>
      <c r="K22" s="18" t="s">
        <v>404</v>
      </c>
      <c r="L22" s="20" t="s">
        <v>404</v>
      </c>
      <c r="M22" s="18" t="s">
        <v>404</v>
      </c>
      <c r="N22" s="20" t="s">
        <v>404</v>
      </c>
      <c r="O22" s="18" t="s">
        <v>404</v>
      </c>
      <c r="P22" s="20" t="s">
        <v>404</v>
      </c>
      <c r="Q22" s="18" t="n">
        <v>482.01965675</v>
      </c>
      <c r="R22" s="20" t="n">
        <v>28.57639826</v>
      </c>
    </row>
    <row r="23" spans="1:18">
      <c r="A23" s="15" t="s">
        <v>420</v>
      </c>
      <c r="B23" s="17" t="n">
        <v>11583</v>
      </c>
      <c r="C23" s="18">
        <f>(3185.0/B23*100)</f>
        <v/>
      </c>
      <c r="D23" s="19" t="n">
        <v>8398</v>
      </c>
      <c r="E23" s="18" t="n">
        <v>486.02603399</v>
      </c>
      <c r="F23" s="20" t="n">
        <v>5.53461106</v>
      </c>
      <c r="G23" s="18" t="n">
        <v>500.17195625</v>
      </c>
      <c r="H23" s="20" t="n">
        <v>6.11318226</v>
      </c>
      <c r="I23" s="18" t="s">
        <v>404</v>
      </c>
      <c r="J23" s="20" t="s">
        <v>404</v>
      </c>
      <c r="K23" s="18" t="s">
        <v>404</v>
      </c>
      <c r="L23" s="20" t="s">
        <v>404</v>
      </c>
      <c r="M23" s="18" t="s">
        <v>404</v>
      </c>
      <c r="N23" s="20" t="s">
        <v>404</v>
      </c>
      <c r="O23" s="18" t="s">
        <v>404</v>
      </c>
      <c r="P23" s="20" t="s">
        <v>404</v>
      </c>
      <c r="Q23" s="18" t="n">
        <v>486.64521229</v>
      </c>
      <c r="R23" s="20" t="n">
        <v>18.70511404</v>
      </c>
    </row>
    <row r="24" spans="1:18">
      <c r="A24" s="15" t="s">
        <v>421</v>
      </c>
      <c r="B24" s="17" t="n">
        <v>6647</v>
      </c>
      <c r="C24" s="18">
        <f>(0.0/B24*100)</f>
        <v/>
      </c>
      <c r="D24" s="19" t="n">
        <v>6647</v>
      </c>
      <c r="E24" s="18" t="n">
        <v>532.97002906</v>
      </c>
      <c r="F24" s="20" t="n">
        <v>3.79428759</v>
      </c>
      <c r="G24" s="18" t="n">
        <v>529.50041327</v>
      </c>
      <c r="H24" s="20" t="n">
        <v>11.73048174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525.64416385</v>
      </c>
      <c r="F25" s="20" t="n">
        <v>4.03644804</v>
      </c>
      <c r="G25" s="18" t="n">
        <v>512.31519356</v>
      </c>
      <c r="H25" s="20" t="n">
        <v>14.05621423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487.03084334</v>
      </c>
      <c r="F26" s="20" t="n">
        <v>2.52882321</v>
      </c>
      <c r="G26" s="18" t="n">
        <v>475.24676102</v>
      </c>
      <c r="H26" s="20" t="n">
        <v>3.5744415</v>
      </c>
      <c r="I26" s="18" t="s">
        <v>404</v>
      </c>
      <c r="J26" s="20" t="s">
        <v>404</v>
      </c>
      <c r="K26" s="18" t="s">
        <v>404</v>
      </c>
      <c r="L26" s="20" t="s">
        <v>404</v>
      </c>
      <c r="M26" s="18" t="s">
        <v>404</v>
      </c>
      <c r="N26" s="20" t="s">
        <v>404</v>
      </c>
      <c r="O26" s="18" t="s">
        <v>404</v>
      </c>
      <c r="P26" s="20" t="s">
        <v>404</v>
      </c>
      <c r="Q26" s="18" t="n">
        <v>451.72693214</v>
      </c>
      <c r="R26" s="20" t="n">
        <v>11.66579167</v>
      </c>
    </row>
    <row r="27" spans="1:18">
      <c r="A27" s="15" t="s">
        <v>424</v>
      </c>
      <c r="B27" s="17" t="n">
        <v>5299</v>
      </c>
      <c r="C27" s="18">
        <f>(0.0/B27*100)</f>
        <v/>
      </c>
      <c r="D27" s="19" t="n">
        <v>5299</v>
      </c>
      <c r="E27" s="18" t="n">
        <v>486.13387719</v>
      </c>
      <c r="F27" s="20" t="n">
        <v>1.43995018</v>
      </c>
      <c r="G27" s="18" t="n">
        <v>485.00985759</v>
      </c>
      <c r="H27" s="20" t="n">
        <v>2.21316438</v>
      </c>
      <c r="I27" s="18" t="s">
        <v>404</v>
      </c>
      <c r="J27" s="20" t="s">
        <v>404</v>
      </c>
      <c r="K27" s="18" t="s">
        <v>404</v>
      </c>
      <c r="L27" s="20" t="s">
        <v>404</v>
      </c>
      <c r="M27" s="18" t="s">
        <v>404</v>
      </c>
      <c r="N27" s="20" t="s">
        <v>404</v>
      </c>
      <c r="O27" s="18" t="s">
        <v>404</v>
      </c>
      <c r="P27" s="20" t="s">
        <v>404</v>
      </c>
      <c r="Q27" s="18" t="n">
        <v>465.27073414</v>
      </c>
      <c r="R27" s="20" t="n">
        <v>25.34217899</v>
      </c>
    </row>
    <row r="28" spans="1:18">
      <c r="A28" s="15" t="s">
        <v>425</v>
      </c>
      <c r="B28" s="17" t="n">
        <v>7568</v>
      </c>
      <c r="C28" s="18">
        <f>(0.0/B28*100)</f>
        <v/>
      </c>
      <c r="D28" s="19" t="n">
        <v>7568</v>
      </c>
      <c r="E28" s="18" t="n">
        <v>423.72161473</v>
      </c>
      <c r="F28" s="20" t="n">
        <v>3.77989933</v>
      </c>
      <c r="G28" s="18" t="n">
        <v>393.17396779</v>
      </c>
      <c r="H28" s="20" t="n">
        <v>3.37199907</v>
      </c>
      <c r="I28" s="18" t="s">
        <v>404</v>
      </c>
      <c r="J28" s="20" t="s">
        <v>404</v>
      </c>
      <c r="K28" s="18" t="s">
        <v>404</v>
      </c>
      <c r="L28" s="20" t="s">
        <v>404</v>
      </c>
      <c r="M28" s="18" t="s">
        <v>404</v>
      </c>
      <c r="N28" s="20" t="s">
        <v>404</v>
      </c>
      <c r="O28" s="18" t="s">
        <v>404</v>
      </c>
      <c r="P28" s="20" t="s">
        <v>404</v>
      </c>
      <c r="Q28" s="18" t="n">
        <v>368.85313328</v>
      </c>
      <c r="R28" s="20" t="n">
        <v>24.88229293</v>
      </c>
    </row>
    <row r="29" spans="1:18">
      <c r="A29" s="15" t="s">
        <v>426</v>
      </c>
      <c r="B29" s="17" t="n">
        <v>5385</v>
      </c>
      <c r="C29" s="18">
        <f>(1123.0/B29*100)</f>
        <v/>
      </c>
      <c r="D29" s="19" t="n">
        <v>4262</v>
      </c>
      <c r="E29" s="18" t="n">
        <v>516.13909855</v>
      </c>
      <c r="F29" s="20" t="n">
        <v>4.78901226</v>
      </c>
      <c r="G29" s="18" t="n">
        <v>483.59802819</v>
      </c>
      <c r="H29" s="20" t="n">
        <v>45.18432856</v>
      </c>
      <c r="I29" s="18" t="s">
        <v>404</v>
      </c>
      <c r="J29" s="20" t="s">
        <v>404</v>
      </c>
      <c r="K29" s="18" t="s">
        <v>404</v>
      </c>
      <c r="L29" s="20" t="s">
        <v>404</v>
      </c>
      <c r="M29" s="18" t="s">
        <v>404</v>
      </c>
      <c r="N29" s="20" t="s">
        <v>404</v>
      </c>
      <c r="O29" s="18" t="s">
        <v>404</v>
      </c>
      <c r="P29" s="20" t="s">
        <v>404</v>
      </c>
      <c r="Q29" s="18" t="n">
        <v>502.03393814</v>
      </c>
      <c r="R29" s="20" t="n">
        <v>10.3578075</v>
      </c>
    </row>
    <row r="30" spans="1:18">
      <c r="A30" s="15" t="s">
        <v>427</v>
      </c>
      <c r="B30" s="17" t="n">
        <v>4520</v>
      </c>
      <c r="C30" s="18">
        <f>(1053.0/B30*100)</f>
        <v/>
      </c>
      <c r="D30" s="19" t="n">
        <v>3467</v>
      </c>
      <c r="E30" s="18" t="n">
        <v>497.82288507</v>
      </c>
      <c r="F30" s="20" t="n">
        <v>2.60140152</v>
      </c>
      <c r="G30" s="18" t="n">
        <v>442.42813907</v>
      </c>
      <c r="H30" s="20" t="n">
        <v>21.9272078</v>
      </c>
      <c r="I30" s="18" t="s">
        <v>404</v>
      </c>
      <c r="J30" s="20" t="s">
        <v>404</v>
      </c>
      <c r="K30" s="18" t="s">
        <v>404</v>
      </c>
      <c r="L30" s="20" t="s">
        <v>404</v>
      </c>
      <c r="M30" s="18" t="s">
        <v>404</v>
      </c>
      <c r="N30" s="20" t="s">
        <v>404</v>
      </c>
      <c r="O30" s="18" t="s">
        <v>404</v>
      </c>
      <c r="P30" s="20" t="s">
        <v>404</v>
      </c>
      <c r="Q30" s="18" t="n">
        <v>508.72372228</v>
      </c>
      <c r="R30" s="20" t="n">
        <v>24.27519893</v>
      </c>
    </row>
    <row r="31" spans="1:18">
      <c r="A31" s="15" t="s">
        <v>428</v>
      </c>
      <c r="B31" s="17" t="n">
        <v>5456</v>
      </c>
      <c r="C31" s="18">
        <f>(502.0/B31*100)</f>
        <v/>
      </c>
      <c r="D31" s="19" t="n">
        <v>4954</v>
      </c>
      <c r="E31" s="18" t="n">
        <v>504.41298111</v>
      </c>
      <c r="F31" s="20" t="n">
        <v>2.81205871</v>
      </c>
      <c r="G31" s="18" t="n">
        <v>499.19795522</v>
      </c>
      <c r="H31" s="20" t="n">
        <v>3.83257515</v>
      </c>
      <c r="I31" s="18" t="s">
        <v>404</v>
      </c>
      <c r="J31" s="20" t="s">
        <v>404</v>
      </c>
      <c r="K31" s="18" t="s">
        <v>404</v>
      </c>
      <c r="L31" s="20" t="s">
        <v>404</v>
      </c>
      <c r="M31" s="18" t="s">
        <v>404</v>
      </c>
      <c r="N31" s="20" t="s">
        <v>404</v>
      </c>
      <c r="O31" s="18" t="s">
        <v>404</v>
      </c>
      <c r="P31" s="20" t="s">
        <v>404</v>
      </c>
      <c r="Q31" s="18" t="n">
        <v>497.71746804</v>
      </c>
      <c r="R31" s="20" t="n">
        <v>10.38103751</v>
      </c>
    </row>
    <row r="32" spans="1:18">
      <c r="A32" s="15" t="s">
        <v>429</v>
      </c>
      <c r="B32" s="17" t="n">
        <v>4478</v>
      </c>
      <c r="C32" s="18">
        <f>(0.0/B32*100)</f>
        <v/>
      </c>
      <c r="D32" s="19" t="n">
        <v>4478</v>
      </c>
      <c r="E32" s="18" t="n">
        <v>507.78078392</v>
      </c>
      <c r="F32" s="20" t="n">
        <v>3.60658871</v>
      </c>
      <c r="G32" s="18" t="n">
        <v>498.09073765</v>
      </c>
      <c r="H32" s="20" t="n">
        <v>3.72398429</v>
      </c>
      <c r="I32" s="18" t="s">
        <v>404</v>
      </c>
      <c r="J32" s="20" t="s">
        <v>404</v>
      </c>
      <c r="K32" s="18" t="s">
        <v>404</v>
      </c>
      <c r="L32" s="20" t="s">
        <v>404</v>
      </c>
      <c r="M32" s="18" t="s">
        <v>404</v>
      </c>
      <c r="N32" s="20" t="s">
        <v>404</v>
      </c>
      <c r="O32" s="18" t="s">
        <v>404</v>
      </c>
      <c r="P32" s="20" t="s">
        <v>404</v>
      </c>
      <c r="Q32" s="18" t="n">
        <v>525.51923664</v>
      </c>
      <c r="R32" s="20" t="n">
        <v>15.74261805</v>
      </c>
    </row>
    <row r="33" spans="1:18">
      <c r="A33" s="15" t="s">
        <v>430</v>
      </c>
      <c r="B33" s="17" t="n">
        <v>7325</v>
      </c>
      <c r="C33" s="18">
        <f>(29.0/B33*100)</f>
        <v/>
      </c>
      <c r="D33" s="19" t="n">
        <v>7296</v>
      </c>
      <c r="E33" s="18" t="n">
        <v>495.60547745</v>
      </c>
      <c r="F33" s="20" t="n">
        <v>3.160855</v>
      </c>
      <c r="G33" s="18" t="n">
        <v>480.71087396</v>
      </c>
      <c r="H33" s="20" t="n">
        <v>5.99259978</v>
      </c>
      <c r="I33" s="18" t="s">
        <v>404</v>
      </c>
      <c r="J33" s="20" t="s">
        <v>404</v>
      </c>
      <c r="K33" s="18" t="s">
        <v>404</v>
      </c>
      <c r="L33" s="20" t="s">
        <v>404</v>
      </c>
      <c r="M33" s="18" t="s">
        <v>404</v>
      </c>
      <c r="N33" s="20" t="s">
        <v>404</v>
      </c>
      <c r="O33" s="18" t="s">
        <v>404</v>
      </c>
      <c r="P33" s="20" t="s">
        <v>404</v>
      </c>
      <c r="Q33" s="18" t="n">
        <v>474.65277284</v>
      </c>
      <c r="R33" s="20" t="n">
        <v>12.47858634</v>
      </c>
    </row>
    <row r="34" spans="1:18">
      <c r="A34" s="15" t="s">
        <v>431</v>
      </c>
      <c r="B34" s="17" t="n">
        <v>6350</v>
      </c>
      <c r="C34" s="18">
        <f>(0.0/B34*100)</f>
        <v/>
      </c>
      <c r="D34" s="19" t="n">
        <v>6350</v>
      </c>
      <c r="E34" s="18" t="n">
        <v>476.94533422</v>
      </c>
      <c r="F34" s="20" t="n">
        <v>4.95531538</v>
      </c>
      <c r="G34" s="18" t="n">
        <v>473.96806991</v>
      </c>
      <c r="H34" s="20" t="n">
        <v>4.54744208</v>
      </c>
      <c r="I34" s="18" t="s">
        <v>404</v>
      </c>
      <c r="J34" s="20" t="s">
        <v>404</v>
      </c>
      <c r="K34" s="18" t="s">
        <v>404</v>
      </c>
      <c r="L34" s="20" t="s">
        <v>404</v>
      </c>
      <c r="M34" s="18" t="s">
        <v>404</v>
      </c>
      <c r="N34" s="20" t="s">
        <v>404</v>
      </c>
      <c r="O34" s="18" t="s">
        <v>404</v>
      </c>
      <c r="P34" s="20" t="s">
        <v>404</v>
      </c>
      <c r="Q34" s="18" t="n">
        <v>464.25905801</v>
      </c>
      <c r="R34" s="20" t="n">
        <v>23.18919473</v>
      </c>
    </row>
    <row r="35" spans="1:18">
      <c r="A35" s="15" t="s">
        <v>432</v>
      </c>
      <c r="B35" s="17" t="n">
        <v>6406</v>
      </c>
      <c r="C35" s="18">
        <f>(443.0/B35*100)</f>
        <v/>
      </c>
      <c r="D35" s="19" t="n">
        <v>5963</v>
      </c>
      <c r="E35" s="18" t="n">
        <v>513.0762038300001</v>
      </c>
      <c r="F35" s="20" t="n">
        <v>2.08093152</v>
      </c>
      <c r="G35" s="18" t="n">
        <v>512.00629843</v>
      </c>
      <c r="H35" s="20" t="n">
        <v>1.7467894</v>
      </c>
      <c r="I35" s="18" t="s">
        <v>404</v>
      </c>
      <c r="J35" s="20" t="s">
        <v>404</v>
      </c>
      <c r="K35" s="18" t="s">
        <v>404</v>
      </c>
      <c r="L35" s="20" t="s">
        <v>404</v>
      </c>
      <c r="M35" s="18" t="s">
        <v>404</v>
      </c>
      <c r="N35" s="20" t="s">
        <v>404</v>
      </c>
      <c r="O35" s="18" t="s">
        <v>404</v>
      </c>
      <c r="P35" s="20" t="s">
        <v>404</v>
      </c>
      <c r="Q35" s="18" t="n">
        <v>473.61863704</v>
      </c>
      <c r="R35" s="20" t="n">
        <v>7.89859003</v>
      </c>
    </row>
    <row r="36" spans="1:18">
      <c r="A36" s="15" t="s">
        <v>433</v>
      </c>
      <c r="B36" s="17" t="n">
        <v>6736</v>
      </c>
      <c r="C36" s="18">
        <f>(10.0/B36*100)</f>
        <v/>
      </c>
      <c r="D36" s="19" t="n">
        <v>6726</v>
      </c>
      <c r="E36" s="18" t="n">
        <v>488.1915492</v>
      </c>
      <c r="F36" s="20" t="n">
        <v>2.57074521</v>
      </c>
      <c r="G36" s="18" t="n">
        <v>482.69579407</v>
      </c>
      <c r="H36" s="20" t="n">
        <v>4.7632765</v>
      </c>
      <c r="I36" s="18" t="s">
        <v>404</v>
      </c>
      <c r="J36" s="20" t="s">
        <v>404</v>
      </c>
      <c r="K36" s="18" t="s">
        <v>404</v>
      </c>
      <c r="L36" s="20" t="s">
        <v>404</v>
      </c>
      <c r="M36" s="18" t="s">
        <v>404</v>
      </c>
      <c r="N36" s="20" t="s">
        <v>404</v>
      </c>
      <c r="O36" s="18" t="s">
        <v>404</v>
      </c>
      <c r="P36" s="20" t="s">
        <v>404</v>
      </c>
      <c r="Q36" s="18" t="n">
        <v>476.58602805</v>
      </c>
      <c r="R36" s="20" t="n">
        <v>7.28406078</v>
      </c>
    </row>
    <row r="37" spans="1:18">
      <c r="A37" s="15" t="s">
        <v>434</v>
      </c>
      <c r="B37" s="17" t="n">
        <v>5458</v>
      </c>
      <c r="C37" s="18">
        <f>(0.0/B37*100)</f>
        <v/>
      </c>
      <c r="D37" s="19" t="n">
        <v>5458</v>
      </c>
      <c r="E37" s="18" t="n">
        <v>494.9151233</v>
      </c>
      <c r="F37" s="20" t="n">
        <v>4.74500105</v>
      </c>
      <c r="G37" s="18" t="n">
        <v>492.42780419</v>
      </c>
      <c r="H37" s="20" t="n">
        <v>3.78156251</v>
      </c>
      <c r="I37" s="18" t="s">
        <v>404</v>
      </c>
      <c r="J37" s="20" t="s">
        <v>404</v>
      </c>
      <c r="K37" s="18" t="s">
        <v>404</v>
      </c>
      <c r="L37" s="20" t="s">
        <v>404</v>
      </c>
      <c r="M37" s="18" t="s">
        <v>404</v>
      </c>
      <c r="N37" s="20" t="s">
        <v>404</v>
      </c>
      <c r="O37" s="18" t="s">
        <v>404</v>
      </c>
      <c r="P37" s="20" t="s">
        <v>404</v>
      </c>
      <c r="Q37" s="18" t="n">
        <v>515.55285328</v>
      </c>
      <c r="R37" s="20" t="n">
        <v>12.55983057</v>
      </c>
    </row>
    <row r="38" spans="1:18">
      <c r="A38" s="15" t="s">
        <v>435</v>
      </c>
      <c r="B38" s="17" t="n">
        <v>5860</v>
      </c>
      <c r="C38" s="18">
        <f>(268.0/B38*100)</f>
        <v/>
      </c>
      <c r="D38" s="19" t="n">
        <v>5592</v>
      </c>
      <c r="E38" s="18" t="n">
        <v>522.38197557</v>
      </c>
      <c r="F38" s="20" t="n">
        <v>3.85623758</v>
      </c>
      <c r="G38" s="18" t="n">
        <v>512.05088633</v>
      </c>
      <c r="H38" s="20" t="n">
        <v>11.0471735</v>
      </c>
      <c r="I38" s="18" t="s">
        <v>404</v>
      </c>
      <c r="J38" s="20" t="s">
        <v>404</v>
      </c>
      <c r="K38" s="18" t="s">
        <v>404</v>
      </c>
      <c r="L38" s="20" t="s">
        <v>404</v>
      </c>
      <c r="M38" s="18" t="s">
        <v>404</v>
      </c>
      <c r="N38" s="20" t="s">
        <v>404</v>
      </c>
      <c r="O38" s="18" t="s">
        <v>404</v>
      </c>
      <c r="P38" s="20" t="s">
        <v>404</v>
      </c>
      <c r="Q38" s="18" t="n">
        <v>548.43565777</v>
      </c>
      <c r="R38" s="20" t="n">
        <v>25.85677764</v>
      </c>
    </row>
    <row r="39" spans="1:18">
      <c r="A39" s="15" t="s">
        <v>436</v>
      </c>
      <c r="B39" s="17" t="n">
        <v>5895</v>
      </c>
      <c r="C39" s="18">
        <f>(0.0/B39*100)</f>
        <v/>
      </c>
      <c r="D39" s="19" t="n">
        <v>5895</v>
      </c>
      <c r="E39" s="18" t="n">
        <v>411.35649765</v>
      </c>
      <c r="F39" s="20" t="n">
        <v>6.49738242</v>
      </c>
      <c r="G39" s="18" t="n">
        <v>427.84339091</v>
      </c>
      <c r="H39" s="20" t="n">
        <v>6.92605752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(2928.0/B40*100)</f>
        <v/>
      </c>
      <c r="D40" s="19" t="n">
        <v>11229</v>
      </c>
      <c r="E40" s="18" t="n">
        <v>492.90265605</v>
      </c>
      <c r="F40" s="20" t="n">
        <v>3.27100723</v>
      </c>
      <c r="G40" s="18" t="n">
        <v>514.98560528</v>
      </c>
      <c r="H40" s="20" t="n">
        <v>11.61253157</v>
      </c>
      <c r="I40" s="18" t="s">
        <v>404</v>
      </c>
      <c r="J40" s="20" t="s">
        <v>404</v>
      </c>
      <c r="K40" s="18" t="s">
        <v>404</v>
      </c>
      <c r="L40" s="20" t="s">
        <v>404</v>
      </c>
      <c r="M40" s="18" t="s">
        <v>404</v>
      </c>
      <c r="N40" s="20" t="s">
        <v>404</v>
      </c>
      <c r="O40" s="18" t="s">
        <v>404</v>
      </c>
      <c r="P40" s="20" t="s">
        <v>404</v>
      </c>
      <c r="Q40" s="18" t="n">
        <v>495.79527921</v>
      </c>
      <c r="R40" s="20" t="n">
        <v>8.38971312</v>
      </c>
    </row>
    <row r="41" spans="1:18">
      <c r="A41" s="15" t="s">
        <v>438</v>
      </c>
      <c r="B41" s="17" t="n">
        <v>5712</v>
      </c>
      <c r="C41" s="18">
        <f>(99.0/B41*100)</f>
        <v/>
      </c>
      <c r="D41" s="19" t="n">
        <v>5613</v>
      </c>
      <c r="E41" s="18" t="n">
        <v>470.59615961</v>
      </c>
      <c r="F41" s="20" t="n">
        <v>3.18728474</v>
      </c>
      <c r="G41" s="18" t="n">
        <v>449.95669219</v>
      </c>
      <c r="H41" s="20" t="n">
        <v>15.30874231</v>
      </c>
      <c r="I41" s="18" t="s">
        <v>404</v>
      </c>
      <c r="J41" s="20" t="s">
        <v>404</v>
      </c>
      <c r="K41" s="18" t="s">
        <v>404</v>
      </c>
      <c r="L41" s="20" t="s">
        <v>404</v>
      </c>
      <c r="M41" s="18" t="s">
        <v>404</v>
      </c>
      <c r="N41" s="20" t="s">
        <v>404</v>
      </c>
      <c r="O41" s="18" t="s">
        <v>404</v>
      </c>
      <c r="P41" s="20" t="s">
        <v>404</v>
      </c>
      <c r="Q41" s="18" t="n">
        <v>462.95874348</v>
      </c>
      <c r="R41" s="20" t="n">
        <v>9.89844665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411.55469195</v>
      </c>
      <c r="F44" s="20" t="n">
        <v>3.87799297</v>
      </c>
      <c r="G44" s="18" t="n">
        <v>425.10055677</v>
      </c>
      <c r="H44" s="20" t="n">
        <v>10.05215176</v>
      </c>
      <c r="I44" s="18" t="s">
        <v>404</v>
      </c>
      <c r="J44" s="20" t="s">
        <v>404</v>
      </c>
      <c r="K44" s="18" t="s">
        <v>404</v>
      </c>
      <c r="L44" s="20" t="s">
        <v>404</v>
      </c>
      <c r="M44" s="18" t="s">
        <v>404</v>
      </c>
      <c r="N44" s="20" t="s">
        <v>404</v>
      </c>
      <c r="O44" s="18" t="s">
        <v>404</v>
      </c>
      <c r="P44" s="20" t="s">
        <v>404</v>
      </c>
      <c r="Q44" s="18" t="n">
        <v>446.21352584</v>
      </c>
      <c r="R44" s="20" t="n">
        <v>16.06502373</v>
      </c>
    </row>
    <row r="45" spans="1:18">
      <c r="A45" s="15" t="s">
        <v>442</v>
      </c>
      <c r="B45" s="17" t="n">
        <v>5519</v>
      </c>
      <c r="C45" s="18">
        <f>(0.0/B45*100)</f>
        <v/>
      </c>
      <c r="D45" s="19" t="n">
        <v>5519</v>
      </c>
      <c r="E45" s="18" t="n">
        <v>353.63240993</v>
      </c>
      <c r="F45" s="20" t="n">
        <v>4.68065641</v>
      </c>
      <c r="G45" s="18" t="n">
        <v>366.57874752</v>
      </c>
      <c r="H45" s="20" t="n">
        <v>4.83964719</v>
      </c>
      <c r="I45" s="18" t="s">
        <v>404</v>
      </c>
      <c r="J45" s="20" t="s">
        <v>404</v>
      </c>
      <c r="K45" s="18" t="s">
        <v>404</v>
      </c>
      <c r="L45" s="20" t="s">
        <v>404</v>
      </c>
      <c r="M45" s="18" t="s">
        <v>404</v>
      </c>
      <c r="N45" s="20" t="s">
        <v>404</v>
      </c>
      <c r="O45" s="18" t="s">
        <v>404</v>
      </c>
      <c r="P45" s="20" t="s">
        <v>404</v>
      </c>
      <c r="Q45" s="18" t="n">
        <v>357.3045139</v>
      </c>
      <c r="R45" s="20" t="n">
        <v>15.07774612</v>
      </c>
    </row>
    <row r="46" spans="1:18">
      <c r="A46" s="15" t="s">
        <v>443</v>
      </c>
      <c r="B46" s="17" t="n">
        <v>23141</v>
      </c>
      <c r="C46" s="18">
        <f>(4196.0/B46*100)</f>
        <v/>
      </c>
      <c r="D46" s="19" t="n">
        <v>18945</v>
      </c>
      <c r="E46" s="18" t="n">
        <v>397.6461048</v>
      </c>
      <c r="F46" s="20" t="n">
        <v>6.26230838</v>
      </c>
      <c r="G46" s="18" t="n">
        <v>373.88969741</v>
      </c>
      <c r="H46" s="20" t="n">
        <v>3.76258639</v>
      </c>
      <c r="I46" s="18" t="s">
        <v>404</v>
      </c>
      <c r="J46" s="20" t="s">
        <v>404</v>
      </c>
      <c r="K46" s="18" t="s">
        <v>404</v>
      </c>
      <c r="L46" s="20" t="s">
        <v>404</v>
      </c>
      <c r="M46" s="18" t="s">
        <v>404</v>
      </c>
      <c r="N46" s="20" t="s">
        <v>404</v>
      </c>
      <c r="O46" s="18" t="s">
        <v>404</v>
      </c>
      <c r="P46" s="20" t="s">
        <v>404</v>
      </c>
      <c r="Q46" s="18" t="n">
        <v>351.92734892</v>
      </c>
      <c r="R46" s="20" t="n">
        <v>10.91758841</v>
      </c>
    </row>
    <row r="47" spans="1:18">
      <c r="A47" s="15" t="s">
        <v>444</v>
      </c>
      <c r="B47" s="17" t="n">
        <v>5928</v>
      </c>
      <c r="C47" s="18">
        <f>(0.0/B47*100)</f>
        <v/>
      </c>
      <c r="D47" s="19" t="n">
        <v>5928</v>
      </c>
      <c r="E47" s="18" t="n">
        <v>441.20109905</v>
      </c>
      <c r="F47" s="20" t="n">
        <v>5.70065045</v>
      </c>
      <c r="G47" s="18" t="n">
        <v>439.44436508</v>
      </c>
      <c r="H47" s="20" t="n">
        <v>9.511878080000001</v>
      </c>
      <c r="I47" s="18" t="s">
        <v>404</v>
      </c>
      <c r="J47" s="20" t="s">
        <v>404</v>
      </c>
      <c r="K47" s="18" t="s">
        <v>404</v>
      </c>
      <c r="L47" s="20" t="s">
        <v>404</v>
      </c>
      <c r="M47" s="18" t="s">
        <v>404</v>
      </c>
      <c r="N47" s="20" t="s">
        <v>404</v>
      </c>
      <c r="O47" s="18" t="s">
        <v>404</v>
      </c>
      <c r="P47" s="20" t="s">
        <v>404</v>
      </c>
      <c r="Q47" s="18" t="n">
        <v>495.21215567</v>
      </c>
      <c r="R47" s="20" t="n">
        <v>12.79141024</v>
      </c>
    </row>
    <row r="48" spans="1:18">
      <c r="A48" s="15" t="s">
        <v>445</v>
      </c>
      <c r="B48" s="17" t="n">
        <v>9841</v>
      </c>
      <c r="C48" s="18">
        <f>(40.0/B48*100)</f>
        <v/>
      </c>
      <c r="D48" s="19" t="n">
        <v>9801</v>
      </c>
      <c r="E48" s="18" t="n">
        <v>532.79237825</v>
      </c>
      <c r="F48" s="20" t="n">
        <v>5.46583792</v>
      </c>
      <c r="G48" s="18" t="n">
        <v>517.21319118</v>
      </c>
      <c r="H48" s="20" t="n">
        <v>14.42195114</v>
      </c>
      <c r="I48" s="18" t="s">
        <v>404</v>
      </c>
      <c r="J48" s="20" t="s">
        <v>404</v>
      </c>
      <c r="K48" s="18" t="s">
        <v>404</v>
      </c>
      <c r="L48" s="20" t="s">
        <v>404</v>
      </c>
      <c r="M48" s="18" t="s">
        <v>404</v>
      </c>
      <c r="N48" s="20" t="s">
        <v>404</v>
      </c>
      <c r="O48" s="18" t="s">
        <v>404</v>
      </c>
      <c r="P48" s="20" t="s">
        <v>404</v>
      </c>
      <c r="Q48" s="18" t="n">
        <v>464.32749221</v>
      </c>
      <c r="R48" s="20" t="n">
        <v>60.53189123</v>
      </c>
    </row>
    <row r="49" spans="1:18">
      <c r="A49" s="15" t="s">
        <v>446</v>
      </c>
      <c r="B49" s="17" t="n">
        <v>6349</v>
      </c>
      <c r="C49" s="18">
        <f>(52.0/B49*100)</f>
        <v/>
      </c>
      <c r="D49" s="19" t="n">
        <v>6297</v>
      </c>
      <c r="E49" s="18" t="n">
        <v>412.25440946</v>
      </c>
      <c r="F49" s="20" t="n">
        <v>5.13399581</v>
      </c>
      <c r="G49" s="18" t="n">
        <v>405.93604063</v>
      </c>
      <c r="H49" s="20" t="n">
        <v>4.21582298</v>
      </c>
      <c r="I49" s="18" t="s">
        <v>404</v>
      </c>
      <c r="J49" s="20" t="s">
        <v>404</v>
      </c>
      <c r="K49" s="18" t="s">
        <v>404</v>
      </c>
      <c r="L49" s="20" t="s">
        <v>404</v>
      </c>
      <c r="M49" s="18" t="s">
        <v>404</v>
      </c>
      <c r="N49" s="20" t="s">
        <v>404</v>
      </c>
      <c r="O49" s="18" t="s">
        <v>404</v>
      </c>
      <c r="P49" s="20" t="s">
        <v>404</v>
      </c>
      <c r="Q49" s="18" t="n">
        <v>403.11844867</v>
      </c>
      <c r="R49" s="20" t="n">
        <v>16.67352979</v>
      </c>
    </row>
    <row r="50" spans="1:18">
      <c r="A50" s="15" t="s">
        <v>447</v>
      </c>
      <c r="B50" s="17" t="n">
        <v>11795</v>
      </c>
      <c r="C50" s="18">
        <f>(1031.0/B50*100)</f>
        <v/>
      </c>
      <c r="D50" s="19" t="n">
        <v>10764</v>
      </c>
      <c r="E50" s="18" t="n">
        <v>399.4588914</v>
      </c>
      <c r="F50" s="20" t="n">
        <v>3.56982925</v>
      </c>
      <c r="G50" s="18" t="n">
        <v>384.88936321</v>
      </c>
      <c r="H50" s="20" t="n">
        <v>4.86897496</v>
      </c>
      <c r="I50" s="18" t="s">
        <v>404</v>
      </c>
      <c r="J50" s="20" t="s">
        <v>404</v>
      </c>
      <c r="K50" s="18" t="s">
        <v>404</v>
      </c>
      <c r="L50" s="20" t="s">
        <v>404</v>
      </c>
      <c r="M50" s="18" t="s">
        <v>404</v>
      </c>
      <c r="N50" s="20" t="s">
        <v>404</v>
      </c>
      <c r="O50" s="18" t="s">
        <v>404</v>
      </c>
      <c r="P50" s="20" t="s">
        <v>404</v>
      </c>
      <c r="Q50" s="18" t="n">
        <v>381.24011598</v>
      </c>
      <c r="R50" s="20" t="n">
        <v>10.4346126</v>
      </c>
    </row>
    <row r="51" spans="1:18">
      <c r="A51" s="15" t="s">
        <v>448</v>
      </c>
      <c r="B51" s="17" t="n">
        <v>6866</v>
      </c>
      <c r="C51" s="18">
        <f>(0.0/B51*100)</f>
        <v/>
      </c>
      <c r="D51" s="19" t="n">
        <v>6866</v>
      </c>
      <c r="E51" s="18" t="n">
        <v>402.59554217</v>
      </c>
      <c r="F51" s="20" t="n">
        <v>3.88963782</v>
      </c>
      <c r="G51" s="18" t="n">
        <v>398.06141986</v>
      </c>
      <c r="H51" s="20" t="n">
        <v>3.06601702</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459.16233056</v>
      </c>
      <c r="F52" s="20" t="n">
        <v>4.3282303</v>
      </c>
      <c r="G52" s="18" t="n">
        <v>471.72033397</v>
      </c>
      <c r="H52" s="20" t="n">
        <v>6.57190687</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444.41961159</v>
      </c>
      <c r="F53" s="20" t="n">
        <v>2.14751681</v>
      </c>
      <c r="G53" s="18" t="n">
        <v>425.30682544</v>
      </c>
      <c r="H53" s="20" t="n">
        <v>2.23713651</v>
      </c>
      <c r="I53" s="18" t="s">
        <v>404</v>
      </c>
      <c r="J53" s="20" t="s">
        <v>404</v>
      </c>
      <c r="K53" s="18" t="s">
        <v>404</v>
      </c>
      <c r="L53" s="20" t="s">
        <v>404</v>
      </c>
      <c r="M53" s="18" t="s">
        <v>404</v>
      </c>
      <c r="N53" s="20" t="s">
        <v>404</v>
      </c>
      <c r="O53" s="18" t="s">
        <v>404</v>
      </c>
      <c r="P53" s="20" t="s">
        <v>404</v>
      </c>
      <c r="Q53" s="18" t="n">
        <v>361.73777236</v>
      </c>
      <c r="R53" s="20" t="n">
        <v>21.48500404</v>
      </c>
    </row>
    <row r="54" spans="1:18">
      <c r="A54" s="15" t="s">
        <v>451</v>
      </c>
      <c r="B54" s="17" t="n">
        <v>4740</v>
      </c>
      <c r="C54" s="18">
        <f>(199.0/B54*100)</f>
        <v/>
      </c>
      <c r="D54" s="19" t="n">
        <v>4541</v>
      </c>
      <c r="E54" s="18" t="n">
        <v>329.49432577</v>
      </c>
      <c r="F54" s="20" t="n">
        <v>4.08090353</v>
      </c>
      <c r="G54" s="18" t="n">
        <v>323.86917501</v>
      </c>
      <c r="H54" s="20" t="n">
        <v>6.22611929</v>
      </c>
      <c r="I54" s="18" t="s">
        <v>404</v>
      </c>
      <c r="J54" s="20" t="s">
        <v>404</v>
      </c>
      <c r="K54" s="18" t="s">
        <v>404</v>
      </c>
      <c r="L54" s="20" t="s">
        <v>404</v>
      </c>
      <c r="M54" s="18" t="s">
        <v>404</v>
      </c>
      <c r="N54" s="20" t="s">
        <v>404</v>
      </c>
      <c r="O54" s="18" t="s">
        <v>404</v>
      </c>
      <c r="P54" s="20" t="s">
        <v>404</v>
      </c>
      <c r="Q54" s="18" t="n">
        <v>324.99435668</v>
      </c>
      <c r="R54" s="20" t="n">
        <v>8.725412990000001</v>
      </c>
    </row>
    <row r="55" spans="1:18">
      <c r="A55" s="15" t="s">
        <v>452</v>
      </c>
      <c r="B55" s="17" t="n">
        <v>5316</v>
      </c>
      <c r="C55" s="18">
        <f>(43.0/B55*100)</f>
        <v/>
      </c>
      <c r="D55" s="19" t="n">
        <v>5273</v>
      </c>
      <c r="E55" s="18" t="n">
        <v>402.60147062</v>
      </c>
      <c r="F55" s="20" t="n">
        <v>4.43181528</v>
      </c>
      <c r="G55" s="18" t="n">
        <v>406.47594441</v>
      </c>
      <c r="H55" s="20" t="n">
        <v>5.75934876</v>
      </c>
      <c r="I55" s="18" t="s">
        <v>404</v>
      </c>
      <c r="J55" s="20" t="s">
        <v>404</v>
      </c>
      <c r="K55" s="18" t="s">
        <v>404</v>
      </c>
      <c r="L55" s="20" t="s">
        <v>404</v>
      </c>
      <c r="M55" s="18" t="s">
        <v>404</v>
      </c>
      <c r="N55" s="20" t="s">
        <v>404</v>
      </c>
      <c r="O55" s="18" t="s">
        <v>404</v>
      </c>
      <c r="P55" s="20" t="s">
        <v>404</v>
      </c>
      <c r="Q55" s="18" t="n">
        <v>381.56084359</v>
      </c>
      <c r="R55" s="20" t="n">
        <v>13.84407376</v>
      </c>
    </row>
    <row r="56" spans="1:18">
      <c r="A56" s="15" t="s">
        <v>453</v>
      </c>
      <c r="B56" s="17" t="n">
        <v>5359</v>
      </c>
      <c r="C56" s="18">
        <f>(0.0/B56*100)</f>
        <v/>
      </c>
      <c r="D56" s="19" t="n">
        <v>5359</v>
      </c>
      <c r="E56" s="18" t="n">
        <v>547.05463056</v>
      </c>
      <c r="F56" s="20" t="n">
        <v>3.79034104</v>
      </c>
      <c r="G56" s="18" t="n">
        <v>551.22466486</v>
      </c>
      <c r="H56" s="20" t="n">
        <v>10.36453466</v>
      </c>
      <c r="I56" s="18" t="s">
        <v>404</v>
      </c>
      <c r="J56" s="20" t="s">
        <v>404</v>
      </c>
      <c r="K56" s="18" t="s">
        <v>404</v>
      </c>
      <c r="L56" s="20" t="s">
        <v>404</v>
      </c>
      <c r="M56" s="18" t="s">
        <v>404</v>
      </c>
      <c r="N56" s="20" t="s">
        <v>404</v>
      </c>
      <c r="O56" s="18" t="s">
        <v>404</v>
      </c>
      <c r="P56" s="20" t="s">
        <v>404</v>
      </c>
      <c r="Q56" s="18" t="n">
        <v>547.07255172</v>
      </c>
      <c r="R56" s="20" t="n">
        <v>20.13799537</v>
      </c>
    </row>
    <row r="57" spans="1:18">
      <c r="A57" s="15" t="s">
        <v>454</v>
      </c>
      <c r="B57" s="17" t="n">
        <v>6513</v>
      </c>
      <c r="C57" s="18">
        <f>(0.0/B57*100)</f>
        <v/>
      </c>
      <c r="D57" s="19" t="n">
        <v>6513</v>
      </c>
      <c r="E57" s="18" t="n">
        <v>396.47195438</v>
      </c>
      <c r="F57" s="20" t="n">
        <v>6.48720255</v>
      </c>
      <c r="G57" s="18" t="n">
        <v>378.97432489</v>
      </c>
      <c r="H57" s="20" t="n">
        <v>3.85792532</v>
      </c>
      <c r="I57" s="18" t="s">
        <v>404</v>
      </c>
      <c r="J57" s="20" t="s">
        <v>404</v>
      </c>
      <c r="K57" s="18" t="s">
        <v>404</v>
      </c>
      <c r="L57" s="20" t="s">
        <v>404</v>
      </c>
      <c r="M57" s="18" t="s">
        <v>404</v>
      </c>
      <c r="N57" s="20" t="s">
        <v>404</v>
      </c>
      <c r="O57" s="18" t="s">
        <v>404</v>
      </c>
      <c r="P57" s="20" t="s">
        <v>404</v>
      </c>
      <c r="Q57" s="18" t="n">
        <v>439.07477397</v>
      </c>
      <c r="R57" s="20" t="n">
        <v>11.04616316</v>
      </c>
    </row>
    <row r="58" spans="1:18">
      <c r="A58" s="15" t="s">
        <v>455</v>
      </c>
      <c r="B58" s="17" t="n">
        <v>7267</v>
      </c>
      <c r="C58" s="18">
        <f>(0.0/B58*100)</f>
        <v/>
      </c>
      <c r="D58" s="19" t="n">
        <v>7267</v>
      </c>
      <c r="E58" s="18" t="n">
        <v>386.48718376</v>
      </c>
      <c r="F58" s="20" t="n">
        <v>2.94464972</v>
      </c>
      <c r="G58" s="18" t="n">
        <v>355.02835166</v>
      </c>
      <c r="H58" s="20" t="n">
        <v>7.9744766</v>
      </c>
      <c r="I58" s="18" t="s">
        <v>404</v>
      </c>
      <c r="J58" s="20" t="s">
        <v>404</v>
      </c>
      <c r="K58" s="18" t="s">
        <v>404</v>
      </c>
      <c r="L58" s="20" t="s">
        <v>404</v>
      </c>
      <c r="M58" s="18" t="s">
        <v>404</v>
      </c>
      <c r="N58" s="20" t="s">
        <v>404</v>
      </c>
      <c r="O58" s="18" t="s">
        <v>404</v>
      </c>
      <c r="P58" s="20" t="s">
        <v>404</v>
      </c>
      <c r="Q58" s="18" t="n">
        <v>404.02786186</v>
      </c>
      <c r="R58" s="20" t="n">
        <v>9.76044458</v>
      </c>
    </row>
    <row r="59" spans="1:18">
      <c r="A59" s="15" t="s">
        <v>456</v>
      </c>
      <c r="B59" s="17" t="n">
        <v>4826</v>
      </c>
      <c r="C59" s="18">
        <f>(0.0/B59*100)</f>
        <v/>
      </c>
      <c r="D59" s="19" t="n">
        <v>4826</v>
      </c>
      <c r="E59" s="18" t="n">
        <v>368.08872225</v>
      </c>
      <c r="F59" s="20" t="n">
        <v>2.58763672</v>
      </c>
      <c r="G59" s="18" t="n">
        <v>356.82378861</v>
      </c>
      <c r="H59" s="20" t="n">
        <v>1.85030663</v>
      </c>
      <c r="I59" s="18" t="s">
        <v>404</v>
      </c>
      <c r="J59" s="20" t="s">
        <v>404</v>
      </c>
      <c r="K59" s="18" t="s">
        <v>404</v>
      </c>
      <c r="L59" s="20" t="s">
        <v>404</v>
      </c>
      <c r="M59" s="18" t="s">
        <v>404</v>
      </c>
      <c r="N59" s="20" t="s">
        <v>404</v>
      </c>
      <c r="O59" s="18" t="s">
        <v>404</v>
      </c>
      <c r="P59" s="20" t="s">
        <v>404</v>
      </c>
      <c r="Q59" s="18" t="n">
        <v>364.25372899</v>
      </c>
      <c r="R59" s="20" t="n">
        <v>15.19464105</v>
      </c>
    </row>
    <row r="60" spans="1:18">
      <c r="A60" s="15" t="s">
        <v>457</v>
      </c>
      <c r="B60" s="17" t="n">
        <v>4546</v>
      </c>
      <c r="C60" s="18">
        <f>(0.0/B60*100)</f>
        <v/>
      </c>
      <c r="D60" s="19" t="n">
        <v>4546</v>
      </c>
      <c r="E60" s="18" t="n">
        <v>410.63118979</v>
      </c>
      <c r="F60" s="20" t="n">
        <v>5.4275833</v>
      </c>
      <c r="G60" s="18" t="n">
        <v>375.22210379</v>
      </c>
      <c r="H60" s="20" t="n">
        <v>6.871144</v>
      </c>
      <c r="I60" s="18" t="s">
        <v>404</v>
      </c>
      <c r="J60" s="20" t="s">
        <v>404</v>
      </c>
      <c r="K60" s="18" t="s">
        <v>404</v>
      </c>
      <c r="L60" s="20" t="s">
        <v>404</v>
      </c>
      <c r="M60" s="18" t="s">
        <v>404</v>
      </c>
      <c r="N60" s="20" t="s">
        <v>404</v>
      </c>
      <c r="O60" s="18" t="s">
        <v>404</v>
      </c>
      <c r="P60" s="20" t="s">
        <v>404</v>
      </c>
      <c r="Q60" s="18" t="n">
        <v>369.35299273</v>
      </c>
      <c r="R60" s="20" t="n">
        <v>20.15653468</v>
      </c>
    </row>
    <row r="61" spans="1:18">
      <c r="A61" s="15" t="s">
        <v>458</v>
      </c>
      <c r="B61" s="17" t="n">
        <v>6525</v>
      </c>
      <c r="C61" s="18">
        <f>(0.0/B61*100)</f>
        <v/>
      </c>
      <c r="D61" s="19" t="n">
        <v>6525</v>
      </c>
      <c r="E61" s="18" t="n">
        <v>477.23604961</v>
      </c>
      <c r="F61" s="20" t="n">
        <v>3.88730847</v>
      </c>
      <c r="G61" s="18" t="n">
        <v>479.313917</v>
      </c>
      <c r="H61" s="20" t="n">
        <v>3.37109519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543.13248117</v>
      </c>
      <c r="F62" s="20" t="n">
        <v>1.16620287</v>
      </c>
      <c r="G62" s="18" t="n">
        <v>552.69481613</v>
      </c>
      <c r="H62" s="20" t="n">
        <v>4.62352376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369.75032664</v>
      </c>
      <c r="F63" s="20" t="n">
        <v>1.56697828</v>
      </c>
      <c r="G63" s="18" t="n">
        <v>369.69943497</v>
      </c>
      <c r="H63" s="20" t="n">
        <v>3.24179238</v>
      </c>
      <c r="I63" s="18" t="s">
        <v>404</v>
      </c>
      <c r="J63" s="20" t="s">
        <v>404</v>
      </c>
      <c r="K63" s="18" t="s">
        <v>404</v>
      </c>
      <c r="L63" s="20" t="s">
        <v>404</v>
      </c>
      <c r="M63" s="18" t="s">
        <v>404</v>
      </c>
      <c r="N63" s="20" t="s">
        <v>404</v>
      </c>
      <c r="O63" s="18" t="s">
        <v>404</v>
      </c>
      <c r="P63" s="20" t="s">
        <v>404</v>
      </c>
      <c r="Q63" s="18" t="n">
        <v>392.89213366</v>
      </c>
      <c r="R63" s="20" t="n">
        <v>8.5958366</v>
      </c>
    </row>
    <row r="64" spans="1:18">
      <c r="A64" s="15" t="s">
        <v>461</v>
      </c>
      <c r="B64" s="17" t="n">
        <v>3634</v>
      </c>
      <c r="C64" s="18">
        <f>(27.0/B64*100)</f>
        <v/>
      </c>
      <c r="D64" s="19" t="n">
        <v>3607</v>
      </c>
      <c r="E64" s="18" t="n">
        <v>493.96468967</v>
      </c>
      <c r="F64" s="20" t="n">
        <v>2.26964398</v>
      </c>
      <c r="G64" s="18" t="n">
        <v>462.11146193</v>
      </c>
      <c r="H64" s="20" t="n">
        <v>2.67811259</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419.37658346</v>
      </c>
      <c r="F65" s="20" t="n">
        <v>2.72232437</v>
      </c>
      <c r="G65" s="18" t="n">
        <v>422.1507634</v>
      </c>
      <c r="H65" s="20" t="n">
        <v>9.53303955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420.35769905</v>
      </c>
      <c r="F66" s="20" t="n">
        <v>1.59547804</v>
      </c>
      <c r="G66" s="18" t="n">
        <v>405.98611454</v>
      </c>
      <c r="H66" s="20" t="n">
        <v>2.8494106</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398.98940251</v>
      </c>
      <c r="F67" s="20" t="n">
        <v>4.74088851</v>
      </c>
      <c r="G67" s="18" t="n">
        <v>376.29457427</v>
      </c>
      <c r="H67" s="20" t="n">
        <v>3.73836292</v>
      </c>
      <c r="I67" s="18" t="s">
        <v>404</v>
      </c>
      <c r="J67" s="20" t="s">
        <v>404</v>
      </c>
      <c r="K67" s="18" t="s">
        <v>404</v>
      </c>
      <c r="L67" s="20" t="s">
        <v>404</v>
      </c>
      <c r="M67" s="18" t="s">
        <v>404</v>
      </c>
      <c r="N67" s="20" t="s">
        <v>404</v>
      </c>
      <c r="O67" s="18" t="s">
        <v>404</v>
      </c>
      <c r="P67" s="20" t="s">
        <v>404</v>
      </c>
      <c r="Q67" s="18" t="n">
        <v>397.31828981</v>
      </c>
      <c r="R67" s="20" t="n">
        <v>23.57903056</v>
      </c>
    </row>
    <row r="68" spans="1:18">
      <c r="A68" s="15" t="s">
        <v>465</v>
      </c>
      <c r="B68" s="17" t="n">
        <v>12083</v>
      </c>
      <c r="C68" s="18">
        <f>(0.0/B68*100)</f>
        <v/>
      </c>
      <c r="D68" s="19" t="n">
        <v>12083</v>
      </c>
      <c r="E68" s="18" t="n">
        <v>403.68305931</v>
      </c>
      <c r="F68" s="20" t="n">
        <v>1.23153704</v>
      </c>
      <c r="G68" s="18" t="n">
        <v>346.46174914</v>
      </c>
      <c r="H68" s="20" t="n">
        <v>7.3339948</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444.883016</v>
      </c>
      <c r="F69" s="20" t="n">
        <v>4.47924272</v>
      </c>
      <c r="G69" s="18" t="n">
        <v>436.79524971</v>
      </c>
      <c r="H69" s="20" t="n">
        <v>9.353354700000001</v>
      </c>
      <c r="I69" s="18" t="s">
        <v>404</v>
      </c>
      <c r="J69" s="20" t="s">
        <v>404</v>
      </c>
      <c r="K69" s="18" t="s">
        <v>404</v>
      </c>
      <c r="L69" s="20" t="s">
        <v>404</v>
      </c>
      <c r="M69" s="18" t="s">
        <v>404</v>
      </c>
      <c r="N69" s="20" t="s">
        <v>404</v>
      </c>
      <c r="O69" s="18" t="s">
        <v>404</v>
      </c>
      <c r="P69" s="20" t="s">
        <v>404</v>
      </c>
      <c r="Q69" s="18" t="n">
        <v>575.48547879</v>
      </c>
      <c r="R69" s="20" t="n">
        <v>11.17447621</v>
      </c>
    </row>
    <row r="70" spans="1:18">
      <c r="A70" s="15" t="s">
        <v>467</v>
      </c>
      <c r="B70" s="17" t="n">
        <v>6036</v>
      </c>
      <c r="C70" s="18">
        <f>(0.0/B70*100)</f>
        <v/>
      </c>
      <c r="D70" s="19" t="n">
        <v>6036</v>
      </c>
      <c r="E70" s="18" t="n">
        <v>495.27366149</v>
      </c>
      <c r="F70" s="20" t="n">
        <v>3.30157812</v>
      </c>
      <c r="G70" s="18" t="n">
        <v>483.74572527</v>
      </c>
      <c r="H70" s="20" t="n">
        <v>11.36258586</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566.33287239</v>
      </c>
      <c r="F71" s="20" t="n">
        <v>1.49536053</v>
      </c>
      <c r="G71" s="18" t="n">
        <v>540.96700271</v>
      </c>
      <c r="H71" s="20" t="n">
        <v>6.7290113</v>
      </c>
      <c r="I71" s="18" t="s">
        <v>404</v>
      </c>
      <c r="J71" s="20" t="s">
        <v>404</v>
      </c>
      <c r="K71" s="18" t="s">
        <v>404</v>
      </c>
      <c r="L71" s="20" t="s">
        <v>404</v>
      </c>
      <c r="M71" s="18" t="s">
        <v>404</v>
      </c>
      <c r="N71" s="20" t="s">
        <v>404</v>
      </c>
      <c r="O71" s="18" t="s">
        <v>404</v>
      </c>
      <c r="P71" s="20" t="s">
        <v>404</v>
      </c>
      <c r="Q71" s="18" t="n">
        <v>502.79938028</v>
      </c>
      <c r="R71" s="20" t="n">
        <v>8.339500019999999</v>
      </c>
    </row>
    <row r="72" spans="1:18">
      <c r="A72" s="15" t="s">
        <v>469</v>
      </c>
      <c r="B72" s="17" t="n">
        <v>7708</v>
      </c>
      <c r="C72" s="18">
        <f>(0.0/B72*100)</f>
        <v/>
      </c>
      <c r="D72" s="19" t="n">
        <v>7708</v>
      </c>
      <c r="E72" s="18" t="n">
        <v>543.67441931</v>
      </c>
      <c r="F72" s="20" t="n">
        <v>3.4918564</v>
      </c>
      <c r="G72" s="18" t="n">
        <v>532.22773455</v>
      </c>
      <c r="H72" s="20" t="n">
        <v>15.8208415</v>
      </c>
      <c r="I72" s="18" t="s">
        <v>404</v>
      </c>
      <c r="J72" s="20" t="s">
        <v>404</v>
      </c>
      <c r="K72" s="18" t="s">
        <v>404</v>
      </c>
      <c r="L72" s="20" t="s">
        <v>404</v>
      </c>
      <c r="M72" s="18" t="s">
        <v>404</v>
      </c>
      <c r="N72" s="20" t="s">
        <v>404</v>
      </c>
      <c r="O72" s="18" t="s">
        <v>404</v>
      </c>
      <c r="P72" s="20" t="s">
        <v>404</v>
      </c>
      <c r="Q72" s="18" t="n">
        <v>520.59513515</v>
      </c>
      <c r="R72" s="20" t="n">
        <v>18.74257504</v>
      </c>
    </row>
    <row r="73" spans="1:18">
      <c r="A73" s="15" t="s">
        <v>470</v>
      </c>
      <c r="B73" s="17" t="n">
        <v>8249</v>
      </c>
      <c r="C73" s="18">
        <f>(0.0/B73*100)</f>
        <v/>
      </c>
      <c r="D73" s="19" t="n">
        <v>8249</v>
      </c>
      <c r="E73" s="18" t="n">
        <v>424.39180252</v>
      </c>
      <c r="F73" s="20" t="n">
        <v>4.61689947</v>
      </c>
      <c r="G73" s="18" t="n">
        <v>399.67668346</v>
      </c>
      <c r="H73" s="20" t="n">
        <v>5.30663876</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428.5797076</v>
      </c>
      <c r="F74" s="20" t="n">
        <v>1.56582285</v>
      </c>
      <c r="G74" s="18" t="n">
        <v>389.43440253</v>
      </c>
      <c r="H74" s="20" t="n">
        <v>2.46073747</v>
      </c>
      <c r="I74" s="18" t="s">
        <v>404</v>
      </c>
      <c r="J74" s="20" t="s">
        <v>404</v>
      </c>
      <c r="K74" s="18" t="s">
        <v>404</v>
      </c>
      <c r="L74" s="20" t="s">
        <v>404</v>
      </c>
      <c r="M74" s="18" t="s">
        <v>404</v>
      </c>
      <c r="N74" s="20" t="s">
        <v>404</v>
      </c>
      <c r="O74" s="18" t="s">
        <v>404</v>
      </c>
      <c r="P74" s="20" t="s">
        <v>404</v>
      </c>
      <c r="Q74" s="18" t="n">
        <v>440.77029978</v>
      </c>
      <c r="R74" s="20" t="n">
        <v>13.46973924</v>
      </c>
    </row>
    <row r="75" spans="1:18">
      <c r="A75" s="15" t="s">
        <v>472</v>
      </c>
      <c r="B75" s="17" t="n">
        <v>5375</v>
      </c>
      <c r="C75" s="18">
        <f>(483.0/B75*100)</f>
        <v/>
      </c>
      <c r="D75" s="19" t="n">
        <v>4892</v>
      </c>
      <c r="E75" s="18" t="n">
        <v>376.0219414</v>
      </c>
      <c r="F75" s="20" t="n">
        <v>6.60651758</v>
      </c>
      <c r="G75" s="18" t="n">
        <v>362.91234559</v>
      </c>
      <c r="H75" s="20" t="n">
        <v>5.42792613</v>
      </c>
      <c r="I75" s="18" t="s">
        <v>404</v>
      </c>
      <c r="J75" s="20" t="s">
        <v>404</v>
      </c>
      <c r="K75" s="18" t="s">
        <v>404</v>
      </c>
      <c r="L75" s="20" t="s">
        <v>404</v>
      </c>
      <c r="M75" s="18" t="s">
        <v>404</v>
      </c>
      <c r="N75" s="20" t="s">
        <v>404</v>
      </c>
      <c r="O75" s="18" t="s">
        <v>404</v>
      </c>
      <c r="P75" s="20" t="s">
        <v>404</v>
      </c>
      <c r="Q75" s="18" t="n">
        <v>358.67816873</v>
      </c>
      <c r="R75" s="20" t="n">
        <v>18.67567901</v>
      </c>
    </row>
    <row r="76" spans="1:18">
      <c r="A76" s="15" t="s">
        <v>473</v>
      </c>
      <c r="B76" s="17" t="n">
        <v>14167</v>
      </c>
      <c r="C76" s="18">
        <f>(1400.0/B76*100)</f>
        <v/>
      </c>
      <c r="D76" s="19" t="n">
        <v>12767</v>
      </c>
      <c r="E76" s="18" t="n">
        <v>429.4441581</v>
      </c>
      <c r="F76" s="20" t="n">
        <v>2.73659431</v>
      </c>
      <c r="G76" s="18" t="n">
        <v>418.31886488</v>
      </c>
      <c r="H76" s="20" t="n">
        <v>16.22027907</v>
      </c>
      <c r="I76" s="18" t="s">
        <v>404</v>
      </c>
      <c r="J76" s="20" t="s">
        <v>404</v>
      </c>
      <c r="K76" s="18" t="s">
        <v>404</v>
      </c>
      <c r="L76" s="20" t="s">
        <v>404</v>
      </c>
      <c r="M76" s="18" t="s">
        <v>404</v>
      </c>
      <c r="N76" s="20" t="s">
        <v>404</v>
      </c>
      <c r="O76" s="18" t="s">
        <v>404</v>
      </c>
      <c r="P76" s="20" t="s">
        <v>404</v>
      </c>
      <c r="Q76" s="18" t="n">
        <v>426.37554467</v>
      </c>
      <c r="R76" s="20" t="n">
        <v>8.94864542</v>
      </c>
    </row>
    <row r="77" spans="1:18">
      <c r="A77" s="15" t="s">
        <v>474</v>
      </c>
      <c r="B77" s="17" t="n">
        <v>6062</v>
      </c>
      <c r="C77" s="18">
        <f>(0.0/B77*100)</f>
        <v/>
      </c>
      <c r="D77" s="19" t="n">
        <v>6062</v>
      </c>
      <c r="E77" s="18" t="n">
        <v>417.12562548</v>
      </c>
      <c r="F77" s="20" t="n">
        <v>3.73464778</v>
      </c>
      <c r="G77" s="18" t="n">
        <v>418.64077769</v>
      </c>
      <c r="H77" s="20" t="n">
        <v>3.98728835</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494.57917639</v>
      </c>
      <c r="F78" s="20" t="n">
        <v>4.8853266</v>
      </c>
      <c r="G78" s="18" t="n">
        <v>491.83219711</v>
      </c>
      <c r="H78" s="20" t="n">
        <v>9.695710460000001</v>
      </c>
      <c r="I78" s="18" t="s">
        <v>404</v>
      </c>
      <c r="J78" s="20" t="s">
        <v>404</v>
      </c>
      <c r="K78" s="18" t="s">
        <v>404</v>
      </c>
      <c r="L78" s="20" t="s">
        <v>404</v>
      </c>
      <c r="M78" s="18" t="s">
        <v>404</v>
      </c>
      <c r="N78" s="20" t="s">
        <v>404</v>
      </c>
      <c r="O78" s="18" t="s">
        <v>404</v>
      </c>
      <c r="P78" s="20" t="s">
        <v>404</v>
      </c>
      <c r="Q78" s="18" t="n">
        <v>543.3266599999999</v>
      </c>
      <c r="R78" s="20" t="n">
        <v>12.00267399</v>
      </c>
    </row>
    <row customHeight="1" ht="25" r="79" spans="1:18">
      <c r="A79" s="15" t="s">
        <v>476</v>
      </c>
      <c r="B79" s="17" t="n">
        <v>1657</v>
      </c>
      <c r="C79" s="18">
        <f>(21.0/B79*100)</f>
        <v/>
      </c>
      <c r="D79" s="19" t="n">
        <v>1636</v>
      </c>
      <c r="E79" s="18" t="n">
        <v>458.35908242</v>
      </c>
      <c r="F79" s="20" t="n">
        <v>8.898553870000001</v>
      </c>
      <c r="G79" s="18" t="n">
        <v>460.64389479</v>
      </c>
      <c r="H79" s="20" t="n">
        <v>12.70686855</v>
      </c>
      <c r="I79" s="18" t="s">
        <v>404</v>
      </c>
      <c r="J79" s="20" t="s">
        <v>404</v>
      </c>
      <c r="K79" s="18" t="s">
        <v>404</v>
      </c>
      <c r="L79" s="20" t="s">
        <v>404</v>
      </c>
      <c r="M79" s="18" t="s">
        <v>404</v>
      </c>
      <c r="N79" s="20" t="s">
        <v>404</v>
      </c>
      <c r="O79" s="18" t="s">
        <v>404</v>
      </c>
      <c r="P79" s="20" t="s">
        <v>404</v>
      </c>
      <c r="Q79" s="18" t="n">
        <v>401.49714309</v>
      </c>
      <c r="R79" s="20" t="n">
        <v>28.68844546</v>
      </c>
    </row>
    <row r="80" spans="1:18">
      <c r="A80" s="15" t="s">
        <v>477</v>
      </c>
      <c r="B80" s="17" t="n">
        <v>7841</v>
      </c>
      <c r="C80" s="18">
        <f>(0.0/B80*100)</f>
        <v/>
      </c>
      <c r="D80" s="19" t="n">
        <v>7841</v>
      </c>
      <c r="E80" s="18" t="n">
        <v>456.5195155</v>
      </c>
      <c r="F80" s="20" t="n">
        <v>5.35953042</v>
      </c>
      <c r="G80" s="18" t="n">
        <v>467.15747112</v>
      </c>
      <c r="H80" s="20" t="n">
        <v>7.51548136</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446.72329009</v>
      </c>
      <c r="F81" s="20" t="n">
        <v>3.40372041</v>
      </c>
      <c r="G81" s="18" t="n">
        <v>439.65778473</v>
      </c>
      <c r="H81" s="20" t="n">
        <v>14.06004465</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495.49459163</v>
      </c>
      <c r="F7" s="20" t="n">
        <v>1.79281334</v>
      </c>
      <c r="G7" s="18" t="n">
        <v>492.10551164</v>
      </c>
      <c r="H7" s="20" t="n">
        <v>6.20572719</v>
      </c>
      <c r="I7" s="18" t="s">
        <v>404</v>
      </c>
      <c r="J7" s="20" t="s">
        <v>404</v>
      </c>
      <c r="K7" s="18" t="s">
        <v>404</v>
      </c>
      <c r="L7" s="20" t="s">
        <v>404</v>
      </c>
      <c r="M7" s="18" t="s">
        <v>404</v>
      </c>
      <c r="N7" s="20" t="s">
        <v>404</v>
      </c>
      <c r="O7" s="18" t="s">
        <v>404</v>
      </c>
      <c r="P7" s="20" t="s">
        <v>404</v>
      </c>
      <c r="Q7" s="18" t="n">
        <v>486.58575585</v>
      </c>
      <c r="R7" s="20" t="n">
        <v>8.445439029999999</v>
      </c>
    </row>
    <row r="8" spans="1:18">
      <c r="A8" s="15" t="s">
        <v>405</v>
      </c>
      <c r="B8" s="17" t="n">
        <v>7007</v>
      </c>
      <c r="C8" s="18">
        <f>(0.0/B8*100)</f>
        <v/>
      </c>
      <c r="D8" s="19" t="n">
        <v>7007</v>
      </c>
      <c r="E8" s="18" t="n">
        <v>497.80634451</v>
      </c>
      <c r="F8" s="20" t="n">
        <v>3.69089418</v>
      </c>
      <c r="G8" s="18" t="n">
        <v>495.03298508</v>
      </c>
      <c r="H8" s="20" t="n">
        <v>12.17592185</v>
      </c>
      <c r="I8" s="18" t="s">
        <v>404</v>
      </c>
      <c r="J8" s="20" t="s">
        <v>404</v>
      </c>
      <c r="K8" s="18" t="s">
        <v>404</v>
      </c>
      <c r="L8" s="20" t="s">
        <v>404</v>
      </c>
      <c r="M8" s="18" t="s">
        <v>404</v>
      </c>
      <c r="N8" s="20" t="s">
        <v>404</v>
      </c>
      <c r="O8" s="18" t="s">
        <v>404</v>
      </c>
      <c r="P8" s="20" t="s">
        <v>404</v>
      </c>
      <c r="Q8" s="18" t="n">
        <v>466.03224963</v>
      </c>
      <c r="R8" s="20" t="n">
        <v>28.7808751</v>
      </c>
    </row>
    <row r="9" spans="1:18">
      <c r="A9" s="15" t="s">
        <v>406</v>
      </c>
      <c r="B9" s="17" t="n">
        <v>9651</v>
      </c>
      <c r="C9" s="18">
        <f>(200.0/B9*100)</f>
        <v/>
      </c>
      <c r="D9" s="19" t="n">
        <v>9451</v>
      </c>
      <c r="E9" s="18" t="n">
        <v>511.83117588</v>
      </c>
      <c r="F9" s="20" t="n">
        <v>3.29578165</v>
      </c>
      <c r="G9" s="18" t="n">
        <v>500.95075992</v>
      </c>
      <c r="H9" s="20" t="n">
        <v>8.639953589999999</v>
      </c>
      <c r="I9" s="18" t="s">
        <v>404</v>
      </c>
      <c r="J9" s="20" t="s">
        <v>404</v>
      </c>
      <c r="K9" s="18" t="s">
        <v>404</v>
      </c>
      <c r="L9" s="20" t="s">
        <v>404</v>
      </c>
      <c r="M9" s="18" t="s">
        <v>404</v>
      </c>
      <c r="N9" s="20" t="s">
        <v>404</v>
      </c>
      <c r="O9" s="18" t="s">
        <v>404</v>
      </c>
      <c r="P9" s="20" t="s">
        <v>404</v>
      </c>
      <c r="Q9" s="18" t="n">
        <v>477.33362583</v>
      </c>
      <c r="R9" s="20" t="n">
        <v>18.02440292</v>
      </c>
    </row>
    <row r="10" spans="1:18">
      <c r="A10" s="15" t="s">
        <v>407</v>
      </c>
      <c r="B10" s="17" t="n">
        <v>20058</v>
      </c>
      <c r="C10" s="18">
        <f>(3074.0/B10*100)</f>
        <v/>
      </c>
      <c r="D10" s="19" t="n">
        <v>16984</v>
      </c>
      <c r="E10" s="18" t="n">
        <v>514.2481899000001</v>
      </c>
      <c r="F10" s="20" t="n">
        <v>2.97516341</v>
      </c>
      <c r="G10" s="18" t="n">
        <v>517.35121056</v>
      </c>
      <c r="H10" s="20" t="n">
        <v>5.37146909</v>
      </c>
      <c r="I10" s="18" t="s">
        <v>404</v>
      </c>
      <c r="J10" s="20" t="s">
        <v>404</v>
      </c>
      <c r="K10" s="18" t="s">
        <v>404</v>
      </c>
      <c r="L10" s="20" t="s">
        <v>404</v>
      </c>
      <c r="M10" s="18" t="s">
        <v>404</v>
      </c>
      <c r="N10" s="20" t="s">
        <v>404</v>
      </c>
      <c r="O10" s="18" t="s">
        <v>404</v>
      </c>
      <c r="P10" s="20" t="s">
        <v>404</v>
      </c>
      <c r="Q10" s="18" t="n">
        <v>552.3617669</v>
      </c>
      <c r="R10" s="20" t="n">
        <v>15.98232019</v>
      </c>
    </row>
    <row r="11" spans="1:18">
      <c r="A11" s="15" t="s">
        <v>408</v>
      </c>
      <c r="B11" s="17" t="n">
        <v>7053</v>
      </c>
      <c r="C11" s="18">
        <f>(137.0/B11*100)</f>
        <v/>
      </c>
      <c r="D11" s="19" t="n">
        <v>6916</v>
      </c>
      <c r="E11" s="18" t="n">
        <v>426.03139612</v>
      </c>
      <c r="F11" s="20" t="n">
        <v>3.63511296</v>
      </c>
      <c r="G11" s="18" t="n">
        <v>416.30341887</v>
      </c>
      <c r="H11" s="20" t="n">
        <v>8.330305559999999</v>
      </c>
      <c r="I11" s="18" t="s">
        <v>404</v>
      </c>
      <c r="J11" s="20" t="s">
        <v>404</v>
      </c>
      <c r="K11" s="18" t="s">
        <v>404</v>
      </c>
      <c r="L11" s="20" t="s">
        <v>404</v>
      </c>
      <c r="M11" s="18" t="s">
        <v>404</v>
      </c>
      <c r="N11" s="20" t="s">
        <v>404</v>
      </c>
      <c r="O11" s="18" t="s">
        <v>404</v>
      </c>
      <c r="P11" s="20" t="s">
        <v>404</v>
      </c>
      <c r="Q11" s="18" t="n">
        <v>405.65054403</v>
      </c>
      <c r="R11" s="20" t="n">
        <v>18.73605433</v>
      </c>
    </row>
    <row r="12" spans="1:18">
      <c r="A12" s="15" t="s">
        <v>409</v>
      </c>
      <c r="B12" s="17" t="n">
        <v>6894</v>
      </c>
      <c r="C12" s="18">
        <f>(106.0/B12*100)</f>
        <v/>
      </c>
      <c r="D12" s="19" t="n">
        <v>6788</v>
      </c>
      <c r="E12" s="18" t="n">
        <v>494.17444523</v>
      </c>
      <c r="F12" s="20" t="n">
        <v>2.61680261</v>
      </c>
      <c r="G12" s="18" t="n">
        <v>466.506617</v>
      </c>
      <c r="H12" s="20" t="n">
        <v>11.64929599</v>
      </c>
      <c r="I12" s="18" t="s">
        <v>404</v>
      </c>
      <c r="J12" s="20" t="s">
        <v>404</v>
      </c>
      <c r="K12" s="18" t="s">
        <v>404</v>
      </c>
      <c r="L12" s="20" t="s">
        <v>404</v>
      </c>
      <c r="M12" s="18" t="s">
        <v>404</v>
      </c>
      <c r="N12" s="20" t="s">
        <v>404</v>
      </c>
      <c r="O12" s="18" t="s">
        <v>404</v>
      </c>
      <c r="P12" s="20" t="s">
        <v>404</v>
      </c>
      <c r="Q12" s="18" t="n">
        <v>483.20105159</v>
      </c>
      <c r="R12" s="20" t="n">
        <v>46.85864673</v>
      </c>
    </row>
    <row r="13" spans="1:18">
      <c r="A13" s="15" t="s">
        <v>410</v>
      </c>
      <c r="B13" s="17" t="n">
        <v>7161</v>
      </c>
      <c r="C13" s="18">
        <f>(1175.0/B13*100)</f>
        <v/>
      </c>
      <c r="D13" s="19" t="n">
        <v>5986</v>
      </c>
      <c r="E13" s="18" t="n">
        <v>510.96453053</v>
      </c>
      <c r="F13" s="20" t="n">
        <v>2.73766355</v>
      </c>
      <c r="G13" s="18" t="n">
        <v>505.54184424</v>
      </c>
      <c r="H13" s="20" t="n">
        <v>5.0582996</v>
      </c>
      <c r="I13" s="18" t="s">
        <v>404</v>
      </c>
      <c r="J13" s="20" t="s">
        <v>404</v>
      </c>
      <c r="K13" s="18" t="s">
        <v>404</v>
      </c>
      <c r="L13" s="20" t="s">
        <v>404</v>
      </c>
      <c r="M13" s="18" t="s">
        <v>404</v>
      </c>
      <c r="N13" s="20" t="s">
        <v>404</v>
      </c>
      <c r="O13" s="18" t="s">
        <v>404</v>
      </c>
      <c r="P13" s="20" t="s">
        <v>404</v>
      </c>
      <c r="Q13" s="18" t="n">
        <v>513.80214058</v>
      </c>
      <c r="R13" s="20" t="n">
        <v>6.235621</v>
      </c>
    </row>
    <row r="14" spans="1:18">
      <c r="A14" s="15" t="s">
        <v>411</v>
      </c>
      <c r="B14" s="17" t="n">
        <v>5587</v>
      </c>
      <c r="C14" s="18">
        <f>(0.0/B14*100)</f>
        <v/>
      </c>
      <c r="D14" s="19" t="n">
        <v>5587</v>
      </c>
      <c r="E14" s="18" t="n">
        <v>517.6807530999999</v>
      </c>
      <c r="F14" s="20" t="n">
        <v>2.37028251</v>
      </c>
      <c r="G14" s="18" t="n">
        <v>525.47916418</v>
      </c>
      <c r="H14" s="20" t="n">
        <v>4.71937994</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507.73182364</v>
      </c>
      <c r="F15" s="20" t="n">
        <v>3.9584215</v>
      </c>
      <c r="G15" s="18" t="n">
        <v>512.69637201</v>
      </c>
      <c r="H15" s="20" t="n">
        <v>2.91860099</v>
      </c>
      <c r="I15" s="18" t="s">
        <v>404</v>
      </c>
      <c r="J15" s="20" t="s">
        <v>404</v>
      </c>
      <c r="K15" s="18" t="s">
        <v>404</v>
      </c>
      <c r="L15" s="20" t="s">
        <v>404</v>
      </c>
      <c r="M15" s="18" t="s">
        <v>404</v>
      </c>
      <c r="N15" s="20" t="s">
        <v>404</v>
      </c>
      <c r="O15" s="18" t="s">
        <v>404</v>
      </c>
      <c r="P15" s="20" t="s">
        <v>404</v>
      </c>
      <c r="Q15" s="18" t="n">
        <v>532.38279421</v>
      </c>
      <c r="R15" s="20" t="n">
        <v>16.31974265</v>
      </c>
    </row>
    <row r="16" spans="1:18">
      <c r="A16" s="15" t="s">
        <v>413</v>
      </c>
      <c r="B16" s="17" t="n">
        <v>6108</v>
      </c>
      <c r="C16" s="18">
        <f>(495.0/B16*100)</f>
        <v/>
      </c>
      <c r="D16" s="19" t="n">
        <v>5613</v>
      </c>
      <c r="E16" s="18" t="n">
        <v>493.04635737</v>
      </c>
      <c r="F16" s="20" t="n">
        <v>4.26895387</v>
      </c>
      <c r="G16" s="18" t="n">
        <v>501.13069954</v>
      </c>
      <c r="H16" s="20" t="n">
        <v>5.23385081</v>
      </c>
      <c r="I16" s="18" t="s">
        <v>404</v>
      </c>
      <c r="J16" s="20" t="s">
        <v>404</v>
      </c>
      <c r="K16" s="18" t="s">
        <v>404</v>
      </c>
      <c r="L16" s="20" t="s">
        <v>404</v>
      </c>
      <c r="M16" s="18" t="s">
        <v>404</v>
      </c>
      <c r="N16" s="20" t="s">
        <v>404</v>
      </c>
      <c r="O16" s="18" t="s">
        <v>404</v>
      </c>
      <c r="P16" s="20" t="s">
        <v>404</v>
      </c>
      <c r="Q16" s="18" t="n">
        <v>423.42748023</v>
      </c>
      <c r="R16" s="20" t="n">
        <v>40.05758349</v>
      </c>
    </row>
    <row r="17" spans="1:18">
      <c r="A17" s="15" t="s">
        <v>414</v>
      </c>
      <c r="B17" s="17" t="n">
        <v>6504</v>
      </c>
      <c r="C17" s="18">
        <f>(1325.0/B17*100)</f>
        <v/>
      </c>
      <c r="D17" s="19" t="n">
        <v>5179</v>
      </c>
      <c r="E17" s="18" t="n">
        <v>508.00219427</v>
      </c>
      <c r="F17" s="20" t="n">
        <v>4.3529227</v>
      </c>
      <c r="G17" s="18" t="n">
        <v>487.26039433</v>
      </c>
      <c r="H17" s="20" t="n">
        <v>10.19380599</v>
      </c>
      <c r="I17" s="18" t="s">
        <v>404</v>
      </c>
      <c r="J17" s="20" t="s">
        <v>404</v>
      </c>
      <c r="K17" s="18" t="s">
        <v>404</v>
      </c>
      <c r="L17" s="20" t="s">
        <v>404</v>
      </c>
      <c r="M17" s="18" t="s">
        <v>404</v>
      </c>
      <c r="N17" s="20" t="s">
        <v>404</v>
      </c>
      <c r="O17" s="18" t="s">
        <v>404</v>
      </c>
      <c r="P17" s="20" t="s">
        <v>404</v>
      </c>
      <c r="Q17" s="18" t="n">
        <v>550.4422810999999</v>
      </c>
      <c r="R17" s="20" t="n">
        <v>18.39108729</v>
      </c>
    </row>
    <row r="18" spans="1:18">
      <c r="A18" s="15" t="s">
        <v>415</v>
      </c>
      <c r="B18" s="17" t="n">
        <v>5532</v>
      </c>
      <c r="C18" s="18">
        <f>(0.0/B18*100)</f>
        <v/>
      </c>
      <c r="D18" s="19" t="n">
        <v>5532</v>
      </c>
      <c r="E18" s="18" t="n">
        <v>458.82569112</v>
      </c>
      <c r="F18" s="20" t="n">
        <v>5.40959859</v>
      </c>
      <c r="G18" s="18" t="n">
        <v>449.05829929</v>
      </c>
      <c r="H18" s="20" t="n">
        <v>5.87002865</v>
      </c>
      <c r="I18" s="18" t="s">
        <v>404</v>
      </c>
      <c r="J18" s="20" t="s">
        <v>404</v>
      </c>
      <c r="K18" s="18" t="s">
        <v>404</v>
      </c>
      <c r="L18" s="20" t="s">
        <v>404</v>
      </c>
      <c r="M18" s="18" t="s">
        <v>404</v>
      </c>
      <c r="N18" s="20" t="s">
        <v>404</v>
      </c>
      <c r="O18" s="18" t="s">
        <v>404</v>
      </c>
      <c r="P18" s="20" t="s">
        <v>404</v>
      </c>
      <c r="Q18" s="18" t="n">
        <v>387.97929601</v>
      </c>
      <c r="R18" s="20" t="n">
        <v>14.82866673</v>
      </c>
    </row>
    <row r="19" spans="1:18">
      <c r="A19" s="15" t="s">
        <v>416</v>
      </c>
      <c r="B19" s="17" t="n">
        <v>5658</v>
      </c>
      <c r="C19" s="18">
        <f>(327.0/B19*100)</f>
        <v/>
      </c>
      <c r="D19" s="19" t="n">
        <v>5331</v>
      </c>
      <c r="E19" s="18" t="n">
        <v>479.26155679</v>
      </c>
      <c r="F19" s="20" t="n">
        <v>3.53524146</v>
      </c>
      <c r="G19" s="18" t="n">
        <v>467.90240027</v>
      </c>
      <c r="H19" s="20" t="n">
        <v>10.23449351</v>
      </c>
      <c r="I19" s="18" t="s">
        <v>404</v>
      </c>
      <c r="J19" s="20" t="s">
        <v>404</v>
      </c>
      <c r="K19" s="18" t="s">
        <v>404</v>
      </c>
      <c r="L19" s="20" t="s">
        <v>404</v>
      </c>
      <c r="M19" s="18" t="s">
        <v>404</v>
      </c>
      <c r="N19" s="20" t="s">
        <v>404</v>
      </c>
      <c r="O19" s="18" t="s">
        <v>404</v>
      </c>
      <c r="P19" s="20" t="s">
        <v>404</v>
      </c>
      <c r="Q19" s="18" t="n">
        <v>494.69924347</v>
      </c>
      <c r="R19" s="20" t="n">
        <v>33.20960828</v>
      </c>
    </row>
    <row r="20" spans="1:18">
      <c r="A20" s="15" t="s">
        <v>417</v>
      </c>
      <c r="B20" s="17" t="n">
        <v>3371</v>
      </c>
      <c r="C20" s="18">
        <f>(24.0/B20*100)</f>
        <v/>
      </c>
      <c r="D20" s="19" t="n">
        <v>3347</v>
      </c>
      <c r="E20" s="18" t="n">
        <v>487.00761427</v>
      </c>
      <c r="F20" s="20" t="n">
        <v>2.14139629</v>
      </c>
      <c r="G20" s="18" t="n">
        <v>492.19803913</v>
      </c>
      <c r="H20" s="20" t="n">
        <v>4.52647966</v>
      </c>
      <c r="I20" s="18" t="s">
        <v>404</v>
      </c>
      <c r="J20" s="20" t="s">
        <v>404</v>
      </c>
      <c r="K20" s="18" t="s">
        <v>404</v>
      </c>
      <c r="L20" s="20" t="s">
        <v>404</v>
      </c>
      <c r="M20" s="18" t="s">
        <v>404</v>
      </c>
      <c r="N20" s="20" t="s">
        <v>404</v>
      </c>
      <c r="O20" s="18" t="s">
        <v>404</v>
      </c>
      <c r="P20" s="20" t="s">
        <v>404</v>
      </c>
      <c r="Q20" s="18" t="n">
        <v>454.39760911</v>
      </c>
      <c r="R20" s="20" t="n">
        <v>20.68542426</v>
      </c>
    </row>
    <row r="21" spans="1:18">
      <c r="A21" s="15" t="s">
        <v>418</v>
      </c>
      <c r="B21" s="17" t="n">
        <v>5741</v>
      </c>
      <c r="C21" s="18">
        <f>(0.0/B21*100)</f>
        <v/>
      </c>
      <c r="D21" s="19" t="n">
        <v>5741</v>
      </c>
      <c r="E21" s="18" t="n">
        <v>502.97339646</v>
      </c>
      <c r="F21" s="20" t="n">
        <v>2.81400207</v>
      </c>
      <c r="G21" s="18" t="n">
        <v>506.62896825</v>
      </c>
      <c r="H21" s="20" t="n">
        <v>5.8326684</v>
      </c>
      <c r="I21" s="18" t="s">
        <v>404</v>
      </c>
      <c r="J21" s="20" t="s">
        <v>404</v>
      </c>
      <c r="K21" s="18" t="s">
        <v>404</v>
      </c>
      <c r="L21" s="20" t="s">
        <v>404</v>
      </c>
      <c r="M21" s="18" t="s">
        <v>404</v>
      </c>
      <c r="N21" s="20" t="s">
        <v>404</v>
      </c>
      <c r="O21" s="18" t="s">
        <v>404</v>
      </c>
      <c r="P21" s="20" t="s">
        <v>404</v>
      </c>
      <c r="Q21" s="18" t="n">
        <v>504.18386708</v>
      </c>
      <c r="R21" s="20" t="n">
        <v>7.42416219</v>
      </c>
    </row>
    <row r="22" spans="1:18">
      <c r="A22" s="15" t="s">
        <v>419</v>
      </c>
      <c r="B22" s="17" t="n">
        <v>6598</v>
      </c>
      <c r="C22" s="18">
        <f>(0.0/B22*100)</f>
        <v/>
      </c>
      <c r="D22" s="19" t="n">
        <v>6598</v>
      </c>
      <c r="E22" s="18" t="n">
        <v>467.75606924</v>
      </c>
      <c r="F22" s="20" t="n">
        <v>3.69660741</v>
      </c>
      <c r="G22" s="18" t="n">
        <v>516.34575424</v>
      </c>
      <c r="H22" s="20" t="n">
        <v>37.78518834</v>
      </c>
      <c r="I22" s="18" t="s">
        <v>404</v>
      </c>
      <c r="J22" s="20" t="s">
        <v>404</v>
      </c>
      <c r="K22" s="18" t="s">
        <v>404</v>
      </c>
      <c r="L22" s="20" t="s">
        <v>404</v>
      </c>
      <c r="M22" s="18" t="s">
        <v>404</v>
      </c>
      <c r="N22" s="20" t="s">
        <v>404</v>
      </c>
      <c r="O22" s="18" t="s">
        <v>404</v>
      </c>
      <c r="P22" s="20" t="s">
        <v>404</v>
      </c>
      <c r="Q22" s="18" t="n">
        <v>493.05907429</v>
      </c>
      <c r="R22" s="20" t="n">
        <v>15.2102941</v>
      </c>
    </row>
    <row r="23" spans="1:18">
      <c r="A23" s="15" t="s">
        <v>420</v>
      </c>
      <c r="B23" s="17" t="n">
        <v>11583</v>
      </c>
      <c r="C23" s="18">
        <f>(3185.0/B23*100)</f>
        <v/>
      </c>
      <c r="D23" s="19" t="n">
        <v>8398</v>
      </c>
      <c r="E23" s="18" t="n">
        <v>493.52299149</v>
      </c>
      <c r="F23" s="20" t="n">
        <v>4.71204161</v>
      </c>
      <c r="G23" s="18" t="n">
        <v>488.86451021</v>
      </c>
      <c r="H23" s="20" t="n">
        <v>8.45463823</v>
      </c>
      <c r="I23" s="18" t="s">
        <v>404</v>
      </c>
      <c r="J23" s="20" t="s">
        <v>404</v>
      </c>
      <c r="K23" s="18" t="s">
        <v>404</v>
      </c>
      <c r="L23" s="20" t="s">
        <v>404</v>
      </c>
      <c r="M23" s="18" t="s">
        <v>404</v>
      </c>
      <c r="N23" s="20" t="s">
        <v>404</v>
      </c>
      <c r="O23" s="18" t="s">
        <v>404</v>
      </c>
      <c r="P23" s="20" t="s">
        <v>404</v>
      </c>
      <c r="Q23" s="18" t="n">
        <v>494.23455963</v>
      </c>
      <c r="R23" s="20" t="n">
        <v>20.25140194</v>
      </c>
    </row>
    <row r="24" spans="1:18">
      <c r="A24" s="15" t="s">
        <v>421</v>
      </c>
      <c r="B24" s="17" t="n">
        <v>6647</v>
      </c>
      <c r="C24" s="18">
        <f>(0.0/B24*100)</f>
        <v/>
      </c>
      <c r="D24" s="19" t="n">
        <v>6647</v>
      </c>
      <c r="E24" s="18" t="n">
        <v>543.18827513</v>
      </c>
      <c r="F24" s="20" t="n">
        <v>4.77974087</v>
      </c>
      <c r="G24" s="18" t="n">
        <v>515.0765857</v>
      </c>
      <c r="H24" s="20" t="n">
        <v>5.95972519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524.22125202</v>
      </c>
      <c r="F25" s="20" t="n">
        <v>4.03497633</v>
      </c>
      <c r="G25" s="18" t="n">
        <v>525.67790378</v>
      </c>
      <c r="H25" s="20" t="n">
        <v>17.60396805</v>
      </c>
      <c r="I25" s="18" t="s">
        <v>404</v>
      </c>
      <c r="J25" s="20" t="s">
        <v>404</v>
      </c>
      <c r="K25" s="18" t="s">
        <v>404</v>
      </c>
      <c r="L25" s="20" t="s">
        <v>404</v>
      </c>
      <c r="M25" s="18" t="s">
        <v>404</v>
      </c>
      <c r="N25" s="20" t="s">
        <v>404</v>
      </c>
      <c r="O25" s="18" t="s">
        <v>404</v>
      </c>
      <c r="P25" s="20" t="s">
        <v>404</v>
      </c>
      <c r="Q25" s="18" t="n">
        <v>494.86646857</v>
      </c>
      <c r="R25" s="20" t="n">
        <v>9.73064503</v>
      </c>
    </row>
    <row r="26" spans="1:18">
      <c r="A26" s="15" t="s">
        <v>423</v>
      </c>
      <c r="B26" s="17" t="n">
        <v>4869</v>
      </c>
      <c r="C26" s="18">
        <f>(11.0/B26*100)</f>
        <v/>
      </c>
      <c r="D26" s="19" t="n">
        <v>4858</v>
      </c>
      <c r="E26" s="18" t="n">
        <v>482.89513871</v>
      </c>
      <c r="F26" s="20" t="n">
        <v>1.97160471</v>
      </c>
      <c r="G26" s="18" t="n">
        <v>486.24721532</v>
      </c>
      <c r="H26" s="20" t="n">
        <v>7.99362484</v>
      </c>
      <c r="I26" s="18" t="s">
        <v>404</v>
      </c>
      <c r="J26" s="20" t="s">
        <v>404</v>
      </c>
      <c r="K26" s="18" t="s">
        <v>404</v>
      </c>
      <c r="L26" s="20" t="s">
        <v>404</v>
      </c>
      <c r="M26" s="18" t="s">
        <v>404</v>
      </c>
      <c r="N26" s="20" t="s">
        <v>404</v>
      </c>
      <c r="O26" s="18" t="s">
        <v>404</v>
      </c>
      <c r="P26" s="20" t="s">
        <v>404</v>
      </c>
      <c r="Q26" s="18" t="n">
        <v>431.25757568</v>
      </c>
      <c r="R26" s="20" t="n">
        <v>29.41539867</v>
      </c>
    </row>
    <row r="27" spans="1:18">
      <c r="A27" s="15" t="s">
        <v>424</v>
      </c>
      <c r="B27" s="17" t="n">
        <v>5299</v>
      </c>
      <c r="C27" s="18">
        <f>(0.0/B27*100)</f>
        <v/>
      </c>
      <c r="D27" s="19" t="n">
        <v>5299</v>
      </c>
      <c r="E27" s="18" t="n">
        <v>497.42045762</v>
      </c>
      <c r="F27" s="20" t="n">
        <v>1.45604073</v>
      </c>
      <c r="G27" s="18" t="n">
        <v>465.94497581</v>
      </c>
      <c r="H27" s="20" t="n">
        <v>2.07797619</v>
      </c>
      <c r="I27" s="18" t="s">
        <v>404</v>
      </c>
      <c r="J27" s="20" t="s">
        <v>404</v>
      </c>
      <c r="K27" s="18" t="s">
        <v>404</v>
      </c>
      <c r="L27" s="20" t="s">
        <v>404</v>
      </c>
      <c r="M27" s="18" t="s">
        <v>404</v>
      </c>
      <c r="N27" s="20" t="s">
        <v>404</v>
      </c>
      <c r="O27" s="18" t="s">
        <v>404</v>
      </c>
      <c r="P27" s="20" t="s">
        <v>404</v>
      </c>
      <c r="Q27" s="18" t="n">
        <v>465.27073414</v>
      </c>
      <c r="R27" s="20" t="n">
        <v>25.34217899</v>
      </c>
    </row>
    <row r="28" spans="1:18">
      <c r="A28" s="15" t="s">
        <v>425</v>
      </c>
      <c r="B28" s="17" t="n">
        <v>7568</v>
      </c>
      <c r="C28" s="18">
        <f>(0.0/B28*100)</f>
        <v/>
      </c>
      <c r="D28" s="19" t="n">
        <v>7568</v>
      </c>
      <c r="E28" s="18" t="n">
        <v>408.42010682</v>
      </c>
      <c r="F28" s="20" t="n">
        <v>2.43451643</v>
      </c>
      <c r="G28" s="18" t="n">
        <v>397.82207138</v>
      </c>
      <c r="H28" s="20" t="n">
        <v>13.25482782</v>
      </c>
      <c r="I28" s="18" t="s">
        <v>404</v>
      </c>
      <c r="J28" s="20" t="s">
        <v>404</v>
      </c>
      <c r="K28" s="18" t="s">
        <v>404</v>
      </c>
      <c r="L28" s="20" t="s">
        <v>404</v>
      </c>
      <c r="M28" s="18" t="s">
        <v>404</v>
      </c>
      <c r="N28" s="20" t="s">
        <v>404</v>
      </c>
      <c r="O28" s="18" t="s">
        <v>404</v>
      </c>
      <c r="P28" s="20" t="s">
        <v>404</v>
      </c>
      <c r="Q28" s="18" t="n">
        <v>426.14188037</v>
      </c>
      <c r="R28" s="20" t="n">
        <v>22.80123814</v>
      </c>
    </row>
    <row r="29" spans="1:18">
      <c r="A29" s="15" t="s">
        <v>426</v>
      </c>
      <c r="B29" s="17" t="n">
        <v>5385</v>
      </c>
      <c r="C29" s="18">
        <f>(1123.0/B29*100)</f>
        <v/>
      </c>
      <c r="D29" s="19" t="n">
        <v>4262</v>
      </c>
      <c r="E29" s="18" t="n">
        <v>515.28219076</v>
      </c>
      <c r="F29" s="20" t="n">
        <v>4.8008433</v>
      </c>
      <c r="G29" s="18" t="n">
        <v>512.37492212</v>
      </c>
      <c r="H29" s="20" t="n">
        <v>57.47399724</v>
      </c>
      <c r="I29" s="18" t="s">
        <v>404</v>
      </c>
      <c r="J29" s="20" t="s">
        <v>404</v>
      </c>
      <c r="K29" s="18" t="s">
        <v>404</v>
      </c>
      <c r="L29" s="20" t="s">
        <v>404</v>
      </c>
      <c r="M29" s="18" t="s">
        <v>404</v>
      </c>
      <c r="N29" s="20" t="s">
        <v>404</v>
      </c>
      <c r="O29" s="18" t="s">
        <v>404</v>
      </c>
      <c r="P29" s="20" t="s">
        <v>404</v>
      </c>
      <c r="Q29" s="18" t="n">
        <v>499.42711098</v>
      </c>
      <c r="R29" s="20" t="n">
        <v>10.62011139</v>
      </c>
    </row>
    <row r="30" spans="1:18">
      <c r="A30" s="15" t="s">
        <v>427</v>
      </c>
      <c r="B30" s="17" t="n">
        <v>4520</v>
      </c>
      <c r="C30" s="18">
        <f>(1053.0/B30*100)</f>
        <v/>
      </c>
      <c r="D30" s="19" t="n">
        <v>3467</v>
      </c>
      <c r="E30" s="18" t="n">
        <v>500.1112327</v>
      </c>
      <c r="F30" s="20" t="n">
        <v>2.95804331</v>
      </c>
      <c r="G30" s="18" t="n">
        <v>471.42765603</v>
      </c>
      <c r="H30" s="20" t="n">
        <v>7.29975796</v>
      </c>
      <c r="I30" s="18" t="s">
        <v>404</v>
      </c>
      <c r="J30" s="20" t="s">
        <v>404</v>
      </c>
      <c r="K30" s="18" t="s">
        <v>404</v>
      </c>
      <c r="L30" s="20" t="s">
        <v>404</v>
      </c>
      <c r="M30" s="18" t="s">
        <v>404</v>
      </c>
      <c r="N30" s="20" t="s">
        <v>404</v>
      </c>
      <c r="O30" s="18" t="s">
        <v>404</v>
      </c>
      <c r="P30" s="20" t="s">
        <v>404</v>
      </c>
      <c r="Q30" s="18" t="n">
        <v>461.03381589</v>
      </c>
      <c r="R30" s="20" t="n">
        <v>7.32399704</v>
      </c>
    </row>
    <row r="31" spans="1:18">
      <c r="A31" s="15" t="s">
        <v>428</v>
      </c>
      <c r="B31" s="17" t="n">
        <v>5456</v>
      </c>
      <c r="C31" s="18">
        <f>(502.0/B31*100)</f>
        <v/>
      </c>
      <c r="D31" s="19" t="n">
        <v>4954</v>
      </c>
      <c r="E31" s="18" t="n">
        <v>502.33273576</v>
      </c>
      <c r="F31" s="20" t="n">
        <v>2.40415837</v>
      </c>
      <c r="G31" s="18" t="n">
        <v>503.31709013</v>
      </c>
      <c r="H31" s="20" t="n">
        <v>6.35115247</v>
      </c>
      <c r="I31" s="18" t="s">
        <v>404</v>
      </c>
      <c r="J31" s="20" t="s">
        <v>404</v>
      </c>
      <c r="K31" s="18" t="s">
        <v>404</v>
      </c>
      <c r="L31" s="20" t="s">
        <v>404</v>
      </c>
      <c r="M31" s="18" t="s">
        <v>404</v>
      </c>
      <c r="N31" s="20" t="s">
        <v>404</v>
      </c>
      <c r="O31" s="18" t="s">
        <v>404</v>
      </c>
      <c r="P31" s="20" t="s">
        <v>404</v>
      </c>
      <c r="Q31" s="18" t="n">
        <v>496.86000779</v>
      </c>
      <c r="R31" s="20" t="n">
        <v>10.94602674</v>
      </c>
    </row>
    <row r="32" spans="1:18">
      <c r="A32" s="15" t="s">
        <v>429</v>
      </c>
      <c r="B32" s="17" t="n">
        <v>4478</v>
      </c>
      <c r="C32" s="18">
        <f>(0.0/B32*100)</f>
        <v/>
      </c>
      <c r="D32" s="19" t="n">
        <v>4478</v>
      </c>
      <c r="E32" s="18" t="n">
        <v>504.24516354</v>
      </c>
      <c r="F32" s="20" t="n">
        <v>2.46165015</v>
      </c>
      <c r="G32" s="18" t="n">
        <v>482.36339579</v>
      </c>
      <c r="H32" s="20" t="n">
        <v>6.99752503</v>
      </c>
      <c r="I32" s="18" t="s">
        <v>404</v>
      </c>
      <c r="J32" s="20" t="s">
        <v>404</v>
      </c>
      <c r="K32" s="18" t="s">
        <v>404</v>
      </c>
      <c r="L32" s="20" t="s">
        <v>404</v>
      </c>
      <c r="M32" s="18" t="s">
        <v>404</v>
      </c>
      <c r="N32" s="20" t="s">
        <v>404</v>
      </c>
      <c r="O32" s="18" t="s">
        <v>404</v>
      </c>
      <c r="P32" s="20" t="s">
        <v>404</v>
      </c>
      <c r="Q32" s="18" t="n">
        <v>516.04035915</v>
      </c>
      <c r="R32" s="20" t="n">
        <v>12.42799235</v>
      </c>
    </row>
    <row r="33" spans="1:18">
      <c r="A33" s="15" t="s">
        <v>430</v>
      </c>
      <c r="B33" s="17" t="n">
        <v>7325</v>
      </c>
      <c r="C33" s="18">
        <f>(29.0/B33*100)</f>
        <v/>
      </c>
      <c r="D33" s="19" t="n">
        <v>7296</v>
      </c>
      <c r="E33" s="18" t="n">
        <v>490.43406244</v>
      </c>
      <c r="F33" s="20" t="n">
        <v>2.89479215</v>
      </c>
      <c r="G33" s="18" t="n">
        <v>495.84684413</v>
      </c>
      <c r="H33" s="20" t="n">
        <v>9.432717159999999</v>
      </c>
      <c r="I33" s="18" t="s">
        <v>404</v>
      </c>
      <c r="J33" s="20" t="s">
        <v>404</v>
      </c>
      <c r="K33" s="18" t="s">
        <v>404</v>
      </c>
      <c r="L33" s="20" t="s">
        <v>404</v>
      </c>
      <c r="M33" s="18" t="s">
        <v>404</v>
      </c>
      <c r="N33" s="20" t="s">
        <v>404</v>
      </c>
      <c r="O33" s="18" t="s">
        <v>404</v>
      </c>
      <c r="P33" s="20" t="s">
        <v>404</v>
      </c>
      <c r="Q33" s="18" t="n">
        <v>457.73639072</v>
      </c>
      <c r="R33" s="20" t="n">
        <v>14.63954755</v>
      </c>
    </row>
    <row r="34" spans="1:18">
      <c r="A34" s="15" t="s">
        <v>431</v>
      </c>
      <c r="B34" s="17" t="n">
        <v>6350</v>
      </c>
      <c r="C34" s="18">
        <f>(0.0/B34*100)</f>
        <v/>
      </c>
      <c r="D34" s="19" t="n">
        <v>6350</v>
      </c>
      <c r="E34" s="18" t="n">
        <v>473.6258605</v>
      </c>
      <c r="F34" s="20" t="n">
        <v>3.67224844</v>
      </c>
      <c r="G34" s="18" t="n">
        <v>483.23573259</v>
      </c>
      <c r="H34" s="20" t="n">
        <v>9.96919245</v>
      </c>
      <c r="I34" s="18" t="s">
        <v>404</v>
      </c>
      <c r="J34" s="20" t="s">
        <v>404</v>
      </c>
      <c r="K34" s="18" t="s">
        <v>404</v>
      </c>
      <c r="L34" s="20" t="s">
        <v>404</v>
      </c>
      <c r="M34" s="18" t="s">
        <v>404</v>
      </c>
      <c r="N34" s="20" t="s">
        <v>404</v>
      </c>
      <c r="O34" s="18" t="s">
        <v>404</v>
      </c>
      <c r="P34" s="20" t="s">
        <v>404</v>
      </c>
      <c r="Q34" s="18" t="n">
        <v>420.86249819</v>
      </c>
      <c r="R34" s="20" t="n">
        <v>53.2133748</v>
      </c>
    </row>
    <row r="35" spans="1:18">
      <c r="A35" s="15" t="s">
        <v>432</v>
      </c>
      <c r="B35" s="17" t="n">
        <v>6406</v>
      </c>
      <c r="C35" s="18">
        <f>(443.0/B35*100)</f>
        <v/>
      </c>
      <c r="D35" s="19" t="n">
        <v>5963</v>
      </c>
      <c r="E35" s="18" t="n">
        <v>512.73541254</v>
      </c>
      <c r="F35" s="20" t="n">
        <v>1.47850238</v>
      </c>
      <c r="G35" s="18" t="n">
        <v>509.05304026</v>
      </c>
      <c r="H35" s="20" t="n">
        <v>3.22239226</v>
      </c>
      <c r="I35" s="18" t="s">
        <v>404</v>
      </c>
      <c r="J35" s="20" t="s">
        <v>404</v>
      </c>
      <c r="K35" s="18" t="s">
        <v>404</v>
      </c>
      <c r="L35" s="20" t="s">
        <v>404</v>
      </c>
      <c r="M35" s="18" t="s">
        <v>404</v>
      </c>
      <c r="N35" s="20" t="s">
        <v>404</v>
      </c>
      <c r="O35" s="18" t="s">
        <v>404</v>
      </c>
      <c r="P35" s="20" t="s">
        <v>404</v>
      </c>
      <c r="Q35" s="18" t="n">
        <v>514.52516361</v>
      </c>
      <c r="R35" s="20" t="n">
        <v>7.71286232</v>
      </c>
    </row>
    <row r="36" spans="1:18">
      <c r="A36" s="15" t="s">
        <v>433</v>
      </c>
      <c r="B36" s="17" t="n">
        <v>6736</v>
      </c>
      <c r="C36" s="18">
        <f>(10.0/B36*100)</f>
        <v/>
      </c>
      <c r="D36" s="19" t="n">
        <v>6726</v>
      </c>
      <c r="E36" s="18" t="n">
        <v>487.30164601</v>
      </c>
      <c r="F36" s="20" t="n">
        <v>2.66395535</v>
      </c>
      <c r="G36" s="18" t="n">
        <v>482.49135821</v>
      </c>
      <c r="H36" s="20" t="n">
        <v>4.6316067</v>
      </c>
      <c r="I36" s="18" t="s">
        <v>404</v>
      </c>
      <c r="J36" s="20" t="s">
        <v>404</v>
      </c>
      <c r="K36" s="18" t="s">
        <v>404</v>
      </c>
      <c r="L36" s="20" t="s">
        <v>404</v>
      </c>
      <c r="M36" s="18" t="s">
        <v>404</v>
      </c>
      <c r="N36" s="20" t="s">
        <v>404</v>
      </c>
      <c r="O36" s="18" t="s">
        <v>404</v>
      </c>
      <c r="P36" s="20" t="s">
        <v>404</v>
      </c>
      <c r="Q36" s="18" t="n">
        <v>476.58602805</v>
      </c>
      <c r="R36" s="20" t="n">
        <v>7.28406078</v>
      </c>
    </row>
    <row r="37" spans="1:18">
      <c r="A37" s="15" t="s">
        <v>434</v>
      </c>
      <c r="B37" s="17" t="n">
        <v>5458</v>
      </c>
      <c r="C37" s="18">
        <f>(0.0/B37*100)</f>
        <v/>
      </c>
      <c r="D37" s="19" t="n">
        <v>5458</v>
      </c>
      <c r="E37" s="18" t="n">
        <v>493.43960394</v>
      </c>
      <c r="F37" s="20" t="n">
        <v>3.43128425</v>
      </c>
      <c r="G37" s="18" t="n">
        <v>494.97151392</v>
      </c>
      <c r="H37" s="20" t="n">
        <v>7.56008322</v>
      </c>
      <c r="I37" s="18" t="s">
        <v>404</v>
      </c>
      <c r="J37" s="20" t="s">
        <v>404</v>
      </c>
      <c r="K37" s="18" t="s">
        <v>404</v>
      </c>
      <c r="L37" s="20" t="s">
        <v>404</v>
      </c>
      <c r="M37" s="18" t="s">
        <v>404</v>
      </c>
      <c r="N37" s="20" t="s">
        <v>404</v>
      </c>
      <c r="O37" s="18" t="s">
        <v>404</v>
      </c>
      <c r="P37" s="20" t="s">
        <v>404</v>
      </c>
      <c r="Q37" s="18" t="n">
        <v>506.86901128</v>
      </c>
      <c r="R37" s="20" t="n">
        <v>6.21308352</v>
      </c>
    </row>
    <row r="38" spans="1:18">
      <c r="A38" s="15" t="s">
        <v>435</v>
      </c>
      <c r="B38" s="17" t="n">
        <v>5860</v>
      </c>
      <c r="C38" s="18">
        <f>(268.0/B38*100)</f>
        <v/>
      </c>
      <c r="D38" s="19" t="n">
        <v>5592</v>
      </c>
      <c r="E38" s="18" t="n">
        <v>519.5023554000001</v>
      </c>
      <c r="F38" s="20" t="n">
        <v>4.53084849</v>
      </c>
      <c r="G38" s="18" t="n">
        <v>522.76056539</v>
      </c>
      <c r="H38" s="20" t="n">
        <v>5.57049676</v>
      </c>
      <c r="I38" s="18" t="s">
        <v>404</v>
      </c>
      <c r="J38" s="20" t="s">
        <v>404</v>
      </c>
      <c r="K38" s="18" t="s">
        <v>404</v>
      </c>
      <c r="L38" s="20" t="s">
        <v>404</v>
      </c>
      <c r="M38" s="18" t="s">
        <v>404</v>
      </c>
      <c r="N38" s="20" t="s">
        <v>404</v>
      </c>
      <c r="O38" s="18" t="s">
        <v>404</v>
      </c>
      <c r="P38" s="20" t="s">
        <v>404</v>
      </c>
      <c r="Q38" s="18" t="n">
        <v>521.57405013</v>
      </c>
      <c r="R38" s="20" t="n">
        <v>25.70861244</v>
      </c>
    </row>
    <row r="39" spans="1:18">
      <c r="A39" s="15" t="s">
        <v>436</v>
      </c>
      <c r="B39" s="17" t="n">
        <v>5895</v>
      </c>
      <c r="C39" s="18">
        <f>(0.0/B39*100)</f>
        <v/>
      </c>
      <c r="D39" s="19" t="n">
        <v>5895</v>
      </c>
      <c r="E39" s="18" t="n">
        <v>421.41531194</v>
      </c>
      <c r="F39" s="20" t="n">
        <v>4.2288167</v>
      </c>
      <c r="G39" s="18" t="n">
        <v>409.10791934</v>
      </c>
      <c r="H39" s="20" t="n">
        <v>22.39360064</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492.89431545</v>
      </c>
      <c r="F40" s="20" t="n">
        <v>3.25360347</v>
      </c>
      <c r="G40" s="18" t="n">
        <v>515.9950687100001</v>
      </c>
      <c r="H40" s="20" t="n">
        <v>8.56438256</v>
      </c>
      <c r="I40" s="18" t="s">
        <v>404</v>
      </c>
      <c r="J40" s="20" t="s">
        <v>404</v>
      </c>
      <c r="K40" s="18" t="s">
        <v>404</v>
      </c>
      <c r="L40" s="20" t="s">
        <v>404</v>
      </c>
      <c r="M40" s="18" t="s">
        <v>404</v>
      </c>
      <c r="N40" s="20" t="s">
        <v>404</v>
      </c>
      <c r="O40" s="18" t="s">
        <v>404</v>
      </c>
      <c r="P40" s="20" t="s">
        <v>404</v>
      </c>
      <c r="Q40" s="18" t="n">
        <v>488.15043529</v>
      </c>
      <c r="R40" s="20" t="n">
        <v>8.128625169999999</v>
      </c>
    </row>
    <row r="41" spans="1:18">
      <c r="A41" s="15" t="s">
        <v>438</v>
      </c>
      <c r="B41" s="17" t="n">
        <v>5712</v>
      </c>
      <c r="C41" s="18">
        <f>(99.0/B41*100)</f>
        <v/>
      </c>
      <c r="D41" s="19" t="n">
        <v>5613</v>
      </c>
      <c r="E41" s="18" t="n">
        <v>469.47279566</v>
      </c>
      <c r="F41" s="20" t="n">
        <v>3.32690576</v>
      </c>
      <c r="G41" s="18" t="n">
        <v>480.22982167</v>
      </c>
      <c r="H41" s="20" t="n">
        <v>15.21886113</v>
      </c>
      <c r="I41" s="18" t="s">
        <v>404</v>
      </c>
      <c r="J41" s="20" t="s">
        <v>404</v>
      </c>
      <c r="K41" s="18" t="s">
        <v>404</v>
      </c>
      <c r="L41" s="20" t="s">
        <v>404</v>
      </c>
      <c r="M41" s="18" t="s">
        <v>404</v>
      </c>
      <c r="N41" s="20" t="s">
        <v>404</v>
      </c>
      <c r="O41" s="18" t="s">
        <v>404</v>
      </c>
      <c r="P41" s="20" t="s">
        <v>404</v>
      </c>
      <c r="Q41" s="18" t="n">
        <v>462.95874348</v>
      </c>
      <c r="R41" s="20" t="n">
        <v>9.89844665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413.26542297</v>
      </c>
      <c r="F44" s="20" t="n">
        <v>3.48870021</v>
      </c>
      <c r="G44" s="18" t="n">
        <v>341.519688</v>
      </c>
      <c r="H44" s="20" t="n">
        <v>23.36545366</v>
      </c>
      <c r="I44" s="18" t="s">
        <v>404</v>
      </c>
      <c r="J44" s="20" t="s">
        <v>404</v>
      </c>
      <c r="K44" s="18" t="s">
        <v>404</v>
      </c>
      <c r="L44" s="20" t="s">
        <v>404</v>
      </c>
      <c r="M44" s="18" t="s">
        <v>404</v>
      </c>
      <c r="N44" s="20" t="s">
        <v>404</v>
      </c>
      <c r="O44" s="18" t="s">
        <v>404</v>
      </c>
      <c r="P44" s="20" t="s">
        <v>404</v>
      </c>
      <c r="Q44" s="18" t="n">
        <v>426.64891271</v>
      </c>
      <c r="R44" s="20" t="n">
        <v>22.4845688</v>
      </c>
    </row>
    <row r="45" spans="1:18">
      <c r="A45" s="15" t="s">
        <v>442</v>
      </c>
      <c r="B45" s="17" t="n">
        <v>5519</v>
      </c>
      <c r="C45" s="18">
        <f>(0.0/B45*100)</f>
        <v/>
      </c>
      <c r="D45" s="19" t="n">
        <v>5519</v>
      </c>
      <c r="E45" s="18" t="n">
        <v>360.50729496</v>
      </c>
      <c r="F45" s="20" t="n">
        <v>2.948219</v>
      </c>
      <c r="G45" s="18" t="n">
        <v>343.11235615</v>
      </c>
      <c r="H45" s="20" t="n">
        <v>16.84544859</v>
      </c>
      <c r="I45" s="18" t="s">
        <v>404</v>
      </c>
      <c r="J45" s="20" t="s">
        <v>404</v>
      </c>
      <c r="K45" s="18" t="s">
        <v>404</v>
      </c>
      <c r="L45" s="20" t="s">
        <v>404</v>
      </c>
      <c r="M45" s="18" t="s">
        <v>404</v>
      </c>
      <c r="N45" s="20" t="s">
        <v>404</v>
      </c>
      <c r="O45" s="18" t="s">
        <v>404</v>
      </c>
      <c r="P45" s="20" t="s">
        <v>404</v>
      </c>
      <c r="Q45" s="18" t="n">
        <v>374.16146353</v>
      </c>
      <c r="R45" s="20" t="n">
        <v>17.51175056</v>
      </c>
    </row>
    <row r="46" spans="1:18">
      <c r="A46" s="15" t="s">
        <v>443</v>
      </c>
      <c r="B46" s="17" t="n">
        <v>23141</v>
      </c>
      <c r="C46" s="18">
        <f>(4196.0/B46*100)</f>
        <v/>
      </c>
      <c r="D46" s="19" t="n">
        <v>18945</v>
      </c>
      <c r="E46" s="18" t="n">
        <v>380.58395198</v>
      </c>
      <c r="F46" s="20" t="n">
        <v>3.64990793</v>
      </c>
      <c r="G46" s="18" t="n">
        <v>390.97303634</v>
      </c>
      <c r="H46" s="20" t="n">
        <v>8.3323707</v>
      </c>
      <c r="I46" s="18" t="s">
        <v>404</v>
      </c>
      <c r="J46" s="20" t="s">
        <v>404</v>
      </c>
      <c r="K46" s="18" t="s">
        <v>404</v>
      </c>
      <c r="L46" s="20" t="s">
        <v>404</v>
      </c>
      <c r="M46" s="18" t="s">
        <v>404</v>
      </c>
      <c r="N46" s="20" t="s">
        <v>404</v>
      </c>
      <c r="O46" s="18" t="s">
        <v>404</v>
      </c>
      <c r="P46" s="20" t="s">
        <v>404</v>
      </c>
      <c r="Q46" s="18" t="n">
        <v>345.54344493</v>
      </c>
      <c r="R46" s="20" t="n">
        <v>11.17610531</v>
      </c>
    </row>
    <row r="47" spans="1:18">
      <c r="A47" s="15" t="s">
        <v>444</v>
      </c>
      <c r="B47" s="17" t="n">
        <v>5928</v>
      </c>
      <c r="C47" s="18">
        <f>(0.0/B47*100)</f>
        <v/>
      </c>
      <c r="D47" s="19" t="n">
        <v>5928</v>
      </c>
      <c r="E47" s="18" t="n">
        <v>441.81491481</v>
      </c>
      <c r="F47" s="20" t="n">
        <v>4.13868811</v>
      </c>
      <c r="G47" s="18" t="n">
        <v>397.74415007</v>
      </c>
      <c r="H47" s="20" t="n">
        <v>20.23782739</v>
      </c>
      <c r="I47" s="18" t="s">
        <v>404</v>
      </c>
      <c r="J47" s="20" t="s">
        <v>404</v>
      </c>
      <c r="K47" s="18" t="s">
        <v>404</v>
      </c>
      <c r="L47" s="20" t="s">
        <v>404</v>
      </c>
      <c r="M47" s="18" t="s">
        <v>404</v>
      </c>
      <c r="N47" s="20" t="s">
        <v>404</v>
      </c>
      <c r="O47" s="18" t="s">
        <v>404</v>
      </c>
      <c r="P47" s="20" t="s">
        <v>404</v>
      </c>
      <c r="Q47" s="18" t="n">
        <v>486.4174755</v>
      </c>
      <c r="R47" s="20" t="n">
        <v>11.70015367</v>
      </c>
    </row>
    <row r="48" spans="1:18">
      <c r="A48" s="15" t="s">
        <v>445</v>
      </c>
      <c r="B48" s="17" t="n">
        <v>9841</v>
      </c>
      <c r="C48" s="18">
        <f>(40.0/B48*100)</f>
        <v/>
      </c>
      <c r="D48" s="19" t="n">
        <v>9801</v>
      </c>
      <c r="E48" s="18" t="n">
        <v>533.2039896700001</v>
      </c>
      <c r="F48" s="20" t="n">
        <v>5.26739543</v>
      </c>
      <c r="G48" s="18" t="n">
        <v>499.66566918</v>
      </c>
      <c r="H48" s="20" t="n">
        <v>22.96684634</v>
      </c>
      <c r="I48" s="18" t="s">
        <v>404</v>
      </c>
      <c r="J48" s="20" t="s">
        <v>404</v>
      </c>
      <c r="K48" s="18" t="s">
        <v>404</v>
      </c>
      <c r="L48" s="20" t="s">
        <v>404</v>
      </c>
      <c r="M48" s="18" t="s">
        <v>404</v>
      </c>
      <c r="N48" s="20" t="s">
        <v>404</v>
      </c>
      <c r="O48" s="18" t="s">
        <v>404</v>
      </c>
      <c r="P48" s="20" t="s">
        <v>404</v>
      </c>
      <c r="Q48" s="18" t="n">
        <v>447.77637898</v>
      </c>
      <c r="R48" s="20" t="n">
        <v>32.84090708</v>
      </c>
    </row>
    <row r="49" spans="1:18">
      <c r="A49" s="15" t="s">
        <v>446</v>
      </c>
      <c r="B49" s="17" t="n">
        <v>6349</v>
      </c>
      <c r="C49" s="18">
        <f>(52.0/B49*100)</f>
        <v/>
      </c>
      <c r="D49" s="19" t="n">
        <v>6297</v>
      </c>
      <c r="E49" s="18" t="n">
        <v>408.90979112</v>
      </c>
      <c r="F49" s="20" t="n">
        <v>3.30619859</v>
      </c>
      <c r="G49" s="18" t="n">
        <v>408.39567116</v>
      </c>
      <c r="H49" s="20" t="n">
        <v>8.84967546</v>
      </c>
      <c r="I49" s="18" t="s">
        <v>404</v>
      </c>
      <c r="J49" s="20" t="s">
        <v>404</v>
      </c>
      <c r="K49" s="18" t="s">
        <v>404</v>
      </c>
      <c r="L49" s="20" t="s">
        <v>404</v>
      </c>
      <c r="M49" s="18" t="s">
        <v>404</v>
      </c>
      <c r="N49" s="20" t="s">
        <v>404</v>
      </c>
      <c r="O49" s="18" t="s">
        <v>404</v>
      </c>
      <c r="P49" s="20" t="s">
        <v>404</v>
      </c>
      <c r="Q49" s="18" t="n">
        <v>397.28168275</v>
      </c>
      <c r="R49" s="20" t="n">
        <v>4.92242616</v>
      </c>
    </row>
    <row r="50" spans="1:18">
      <c r="A50" s="15" t="s">
        <v>447</v>
      </c>
      <c r="B50" s="17" t="n">
        <v>11795</v>
      </c>
      <c r="C50" s="18">
        <f>(1031.0/B50*100)</f>
        <v/>
      </c>
      <c r="D50" s="19" t="n">
        <v>10764</v>
      </c>
      <c r="E50" s="18" t="n">
        <v>393.69940815</v>
      </c>
      <c r="F50" s="20" t="n">
        <v>2.86915402</v>
      </c>
      <c r="G50" s="18" t="n">
        <v>384.16355828</v>
      </c>
      <c r="H50" s="20" t="n">
        <v>8.2903872</v>
      </c>
      <c r="I50" s="18" t="s">
        <v>404</v>
      </c>
      <c r="J50" s="20" t="s">
        <v>404</v>
      </c>
      <c r="K50" s="18" t="s">
        <v>404</v>
      </c>
      <c r="L50" s="20" t="s">
        <v>404</v>
      </c>
      <c r="M50" s="18" t="s">
        <v>404</v>
      </c>
      <c r="N50" s="20" t="s">
        <v>404</v>
      </c>
      <c r="O50" s="18" t="s">
        <v>404</v>
      </c>
      <c r="P50" s="20" t="s">
        <v>404</v>
      </c>
      <c r="Q50" s="18" t="n">
        <v>380.44893804</v>
      </c>
      <c r="R50" s="20" t="n">
        <v>11.22152726</v>
      </c>
    </row>
    <row r="51" spans="1:18">
      <c r="A51" s="15" t="s">
        <v>448</v>
      </c>
      <c r="B51" s="17" t="n">
        <v>6866</v>
      </c>
      <c r="C51" s="18">
        <f>(0.0/B51*100)</f>
        <v/>
      </c>
      <c r="D51" s="19" t="n">
        <v>6866</v>
      </c>
      <c r="E51" s="18" t="n">
        <v>401.11788558</v>
      </c>
      <c r="F51" s="20" t="n">
        <v>2.58529554</v>
      </c>
      <c r="G51" s="18" t="n">
        <v>385.17035446</v>
      </c>
      <c r="H51" s="20" t="n">
        <v>9.847369609999999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464.03850398</v>
      </c>
      <c r="F52" s="20" t="n">
        <v>3.53739725</v>
      </c>
      <c r="G52" s="18" t="n">
        <v>463.73589937</v>
      </c>
      <c r="H52" s="20" t="n">
        <v>8.684322679999999</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437.21790871</v>
      </c>
      <c r="F53" s="20" t="n">
        <v>1.72184763</v>
      </c>
      <c r="G53" s="18" t="n">
        <v>437.5998985</v>
      </c>
      <c r="H53" s="20" t="n">
        <v>4.60061071</v>
      </c>
      <c r="I53" s="18" t="s">
        <v>404</v>
      </c>
      <c r="J53" s="20" t="s">
        <v>404</v>
      </c>
      <c r="K53" s="18" t="s">
        <v>404</v>
      </c>
      <c r="L53" s="20" t="s">
        <v>404</v>
      </c>
      <c r="M53" s="18" t="s">
        <v>404</v>
      </c>
      <c r="N53" s="20" t="s">
        <v>404</v>
      </c>
      <c r="O53" s="18" t="s">
        <v>404</v>
      </c>
      <c r="P53" s="20" t="s">
        <v>404</v>
      </c>
      <c r="Q53" s="18" t="n">
        <v>357.11139908</v>
      </c>
      <c r="R53" s="20" t="n">
        <v>30.44300087</v>
      </c>
    </row>
    <row r="54" spans="1:18">
      <c r="A54" s="15" t="s">
        <v>451</v>
      </c>
      <c r="B54" s="17" t="n">
        <v>4740</v>
      </c>
      <c r="C54" s="18">
        <f>(199.0/B54*100)</f>
        <v/>
      </c>
      <c r="D54" s="19" t="n">
        <v>4541</v>
      </c>
      <c r="E54" s="18" t="n">
        <v>327.49789018</v>
      </c>
      <c r="F54" s="20" t="n">
        <v>3.03381565</v>
      </c>
      <c r="G54" s="18" t="n">
        <v>328.74913345</v>
      </c>
      <c r="H54" s="20" t="n">
        <v>11.88148738</v>
      </c>
      <c r="I54" s="18" t="s">
        <v>404</v>
      </c>
      <c r="J54" s="20" t="s">
        <v>404</v>
      </c>
      <c r="K54" s="18" t="s">
        <v>404</v>
      </c>
      <c r="L54" s="20" t="s">
        <v>404</v>
      </c>
      <c r="M54" s="18" t="s">
        <v>404</v>
      </c>
      <c r="N54" s="20" t="s">
        <v>404</v>
      </c>
      <c r="O54" s="18" t="s">
        <v>404</v>
      </c>
      <c r="P54" s="20" t="s">
        <v>404</v>
      </c>
      <c r="Q54" s="18" t="n">
        <v>328.03747362</v>
      </c>
      <c r="R54" s="20" t="n">
        <v>6.52308569</v>
      </c>
    </row>
    <row r="55" spans="1:18">
      <c r="A55" s="15" t="s">
        <v>452</v>
      </c>
      <c r="B55" s="17" t="n">
        <v>5316</v>
      </c>
      <c r="C55" s="18">
        <f>(43.0/B55*100)</f>
        <v/>
      </c>
      <c r="D55" s="19" t="n">
        <v>5273</v>
      </c>
      <c r="E55" s="18" t="n">
        <v>404.32404742</v>
      </c>
      <c r="F55" s="20" t="n">
        <v>2.96661594</v>
      </c>
      <c r="G55" s="18" t="n">
        <v>397.80565432</v>
      </c>
      <c r="H55" s="20" t="n">
        <v>7.3382803</v>
      </c>
      <c r="I55" s="18" t="s">
        <v>404</v>
      </c>
      <c r="J55" s="20" t="s">
        <v>404</v>
      </c>
      <c r="K55" s="18" t="s">
        <v>404</v>
      </c>
      <c r="L55" s="20" t="s">
        <v>404</v>
      </c>
      <c r="M55" s="18" t="s">
        <v>404</v>
      </c>
      <c r="N55" s="20" t="s">
        <v>404</v>
      </c>
      <c r="O55" s="18" t="s">
        <v>404</v>
      </c>
      <c r="P55" s="20" t="s">
        <v>404</v>
      </c>
      <c r="Q55" s="18" t="n">
        <v>392.93424296</v>
      </c>
      <c r="R55" s="20" t="n">
        <v>24.60674998</v>
      </c>
    </row>
    <row r="56" spans="1:18">
      <c r="A56" s="15" t="s">
        <v>453</v>
      </c>
      <c r="B56" s="17" t="n">
        <v>5359</v>
      </c>
      <c r="C56" s="18">
        <f>(0.0/B56*100)</f>
        <v/>
      </c>
      <c r="D56" s="19" t="n">
        <v>5359</v>
      </c>
      <c r="E56" s="18" t="n">
        <v>549.13774528</v>
      </c>
      <c r="F56" s="20" t="n">
        <v>3.20357629</v>
      </c>
      <c r="G56" s="18" t="n">
        <v>547.0890942</v>
      </c>
      <c r="H56" s="20" t="n">
        <v>9.9733652</v>
      </c>
      <c r="I56" s="18" t="s">
        <v>404</v>
      </c>
      <c r="J56" s="20" t="s">
        <v>404</v>
      </c>
      <c r="K56" s="18" t="s">
        <v>404</v>
      </c>
      <c r="L56" s="20" t="s">
        <v>404</v>
      </c>
      <c r="M56" s="18" t="s">
        <v>404</v>
      </c>
      <c r="N56" s="20" t="s">
        <v>404</v>
      </c>
      <c r="O56" s="18" t="s">
        <v>404</v>
      </c>
      <c r="P56" s="20" t="s">
        <v>404</v>
      </c>
      <c r="Q56" s="18" t="n">
        <v>524.90419611</v>
      </c>
      <c r="R56" s="20" t="n">
        <v>12.92464068</v>
      </c>
    </row>
    <row r="57" spans="1:18">
      <c r="A57" s="15" t="s">
        <v>454</v>
      </c>
      <c r="B57" s="17" t="n">
        <v>6513</v>
      </c>
      <c r="C57" s="18">
        <f>(0.0/B57*100)</f>
        <v/>
      </c>
      <c r="D57" s="19" t="n">
        <v>6513</v>
      </c>
      <c r="E57" s="18" t="n">
        <v>388.90307334</v>
      </c>
      <c r="F57" s="20" t="n">
        <v>3.36131931</v>
      </c>
      <c r="G57" s="18" t="n">
        <v>364.9855356</v>
      </c>
      <c r="H57" s="20" t="n">
        <v>11.04609515</v>
      </c>
      <c r="I57" s="18" t="s">
        <v>404</v>
      </c>
      <c r="J57" s="20" t="s">
        <v>404</v>
      </c>
      <c r="K57" s="18" t="s">
        <v>404</v>
      </c>
      <c r="L57" s="20" t="s">
        <v>404</v>
      </c>
      <c r="M57" s="18" t="s">
        <v>404</v>
      </c>
      <c r="N57" s="20" t="s">
        <v>404</v>
      </c>
      <c r="O57" s="18" t="s">
        <v>404</v>
      </c>
      <c r="P57" s="20" t="s">
        <v>404</v>
      </c>
      <c r="Q57" s="18" t="n">
        <v>393.3973346</v>
      </c>
      <c r="R57" s="20" t="n">
        <v>37.49275161</v>
      </c>
    </row>
    <row r="58" spans="1:18">
      <c r="A58" s="15" t="s">
        <v>455</v>
      </c>
      <c r="B58" s="17" t="n">
        <v>7267</v>
      </c>
      <c r="C58" s="18">
        <f>(0.0/B58*100)</f>
        <v/>
      </c>
      <c r="D58" s="19" t="n">
        <v>7267</v>
      </c>
      <c r="E58" s="18" t="n">
        <v>380.79753863</v>
      </c>
      <c r="F58" s="20" t="n">
        <v>2.78753509</v>
      </c>
      <c r="G58" s="18" t="n">
        <v>364.45704413</v>
      </c>
      <c r="H58" s="20" t="n">
        <v>18.0039114</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360.83649898</v>
      </c>
      <c r="F59" s="20" t="n">
        <v>1.72141337</v>
      </c>
      <c r="G59" s="18" t="n">
        <v>366.37650341</v>
      </c>
      <c r="H59" s="20" t="n">
        <v>4.05258966</v>
      </c>
      <c r="I59" s="18" t="s">
        <v>404</v>
      </c>
      <c r="J59" s="20" t="s">
        <v>404</v>
      </c>
      <c r="K59" s="18" t="s">
        <v>404</v>
      </c>
      <c r="L59" s="20" t="s">
        <v>404</v>
      </c>
      <c r="M59" s="18" t="s">
        <v>404</v>
      </c>
      <c r="N59" s="20" t="s">
        <v>404</v>
      </c>
      <c r="O59" s="18" t="s">
        <v>404</v>
      </c>
      <c r="P59" s="20" t="s">
        <v>404</v>
      </c>
      <c r="Q59" s="18" t="n">
        <v>324.5839</v>
      </c>
      <c r="R59" s="20" t="n">
        <v>15.1880692</v>
      </c>
    </row>
    <row r="60" spans="1:18">
      <c r="A60" s="15" t="s">
        <v>457</v>
      </c>
      <c r="B60" s="17" t="n">
        <v>4546</v>
      </c>
      <c r="C60" s="18">
        <f>(0.0/B60*100)</f>
        <v/>
      </c>
      <c r="D60" s="19" t="n">
        <v>4546</v>
      </c>
      <c r="E60" s="18" t="n">
        <v>397.71367647</v>
      </c>
      <c r="F60" s="20" t="n">
        <v>4.18523668</v>
      </c>
      <c r="G60" s="18" t="n">
        <v>385.34227793</v>
      </c>
      <c r="H60" s="20" t="n">
        <v>12.91850541</v>
      </c>
      <c r="I60" s="18" t="s">
        <v>404</v>
      </c>
      <c r="J60" s="20" t="s">
        <v>404</v>
      </c>
      <c r="K60" s="18" t="s">
        <v>404</v>
      </c>
      <c r="L60" s="20" t="s">
        <v>404</v>
      </c>
      <c r="M60" s="18" t="s">
        <v>404</v>
      </c>
      <c r="N60" s="20" t="s">
        <v>404</v>
      </c>
      <c r="O60" s="18" t="s">
        <v>404</v>
      </c>
      <c r="P60" s="20" t="s">
        <v>404</v>
      </c>
      <c r="Q60" s="18" t="n">
        <v>401.96321176</v>
      </c>
      <c r="R60" s="20" t="n">
        <v>27.93935255</v>
      </c>
    </row>
    <row r="61" spans="1:18">
      <c r="A61" s="15" t="s">
        <v>458</v>
      </c>
      <c r="B61" s="17" t="n">
        <v>6525</v>
      </c>
      <c r="C61" s="18">
        <f>(0.0/B61*100)</f>
        <v/>
      </c>
      <c r="D61" s="19" t="n">
        <v>6525</v>
      </c>
      <c r="E61" s="18" t="n">
        <v>479.03216894</v>
      </c>
      <c r="F61" s="20" t="n">
        <v>2.30278118</v>
      </c>
      <c r="G61" s="18" t="n">
        <v>463.92199579</v>
      </c>
      <c r="H61" s="20" t="n">
        <v>21.01459729</v>
      </c>
      <c r="I61" s="18" t="s">
        <v>404</v>
      </c>
      <c r="J61" s="20" t="s">
        <v>404</v>
      </c>
      <c r="K61" s="18" t="s">
        <v>404</v>
      </c>
      <c r="L61" s="20" t="s">
        <v>404</v>
      </c>
      <c r="M61" s="18" t="s">
        <v>404</v>
      </c>
      <c r="N61" s="20" t="s">
        <v>404</v>
      </c>
      <c r="O61" s="18" t="s">
        <v>404</v>
      </c>
      <c r="P61" s="20" t="s">
        <v>404</v>
      </c>
      <c r="Q61" s="18" t="n">
        <v>453.17313143</v>
      </c>
      <c r="R61" s="20" t="n">
        <v>7.31002168</v>
      </c>
    </row>
    <row r="62" spans="1:18">
      <c r="A62" s="15" t="s">
        <v>459</v>
      </c>
      <c r="B62" s="17" t="n">
        <v>4476</v>
      </c>
      <c r="C62" s="18">
        <f>(0.0/B62*100)</f>
        <v/>
      </c>
      <c r="D62" s="19" t="n">
        <v>4476</v>
      </c>
      <c r="E62" s="18" t="n">
        <v>545.51796332</v>
      </c>
      <c r="F62" s="20" t="n">
        <v>1.15257925</v>
      </c>
      <c r="G62" s="18" t="n">
        <v>519.1539534999999</v>
      </c>
      <c r="H62" s="20" t="n">
        <v>4.72919422</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370.50020138</v>
      </c>
      <c r="F63" s="20" t="n">
        <v>1.51596087</v>
      </c>
      <c r="G63" s="18" t="n">
        <v>367.38143712</v>
      </c>
      <c r="H63" s="20" t="n">
        <v>4.66565139</v>
      </c>
      <c r="I63" s="18" t="s">
        <v>404</v>
      </c>
      <c r="J63" s="20" t="s">
        <v>404</v>
      </c>
      <c r="K63" s="18" t="s">
        <v>404</v>
      </c>
      <c r="L63" s="20" t="s">
        <v>404</v>
      </c>
      <c r="M63" s="18" t="s">
        <v>404</v>
      </c>
      <c r="N63" s="20" t="s">
        <v>404</v>
      </c>
      <c r="O63" s="18" t="s">
        <v>404</v>
      </c>
      <c r="P63" s="20" t="s">
        <v>404</v>
      </c>
      <c r="Q63" s="18" t="n">
        <v>384.1987168</v>
      </c>
      <c r="R63" s="20" t="n">
        <v>6.3870539</v>
      </c>
    </row>
    <row r="64" spans="1:18">
      <c r="A64" s="15" t="s">
        <v>461</v>
      </c>
      <c r="B64" s="17" t="n">
        <v>3634</v>
      </c>
      <c r="C64" s="18">
        <f>(27.0/B64*100)</f>
        <v/>
      </c>
      <c r="D64" s="19" t="n">
        <v>3607</v>
      </c>
      <c r="E64" s="18" t="n">
        <v>485.88179653</v>
      </c>
      <c r="F64" s="20" t="n">
        <v>1.75662804</v>
      </c>
      <c r="G64" s="18" t="n">
        <v>449.05935428</v>
      </c>
      <c r="H64" s="20" t="n">
        <v>3.87567071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419.66335181</v>
      </c>
      <c r="F65" s="20" t="n">
        <v>2.46506645</v>
      </c>
      <c r="G65" s="18" t="n">
        <v>420.2808</v>
      </c>
      <c r="H65" s="20" t="n">
        <v>36.57518663</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407.1319826</v>
      </c>
      <c r="F66" s="20" t="n">
        <v>1.77842738</v>
      </c>
      <c r="G66" s="18" t="n">
        <v>441.79931719</v>
      </c>
      <c r="H66" s="20" t="n">
        <v>2.90403885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389.36248969</v>
      </c>
      <c r="F67" s="20" t="n">
        <v>3.49579225</v>
      </c>
      <c r="G67" s="18" t="n">
        <v>376.77665966</v>
      </c>
      <c r="H67" s="20" t="n">
        <v>5.61297855</v>
      </c>
      <c r="I67" s="18" t="s">
        <v>404</v>
      </c>
      <c r="J67" s="20" t="s">
        <v>404</v>
      </c>
      <c r="K67" s="18" t="s">
        <v>404</v>
      </c>
      <c r="L67" s="20" t="s">
        <v>404</v>
      </c>
      <c r="M67" s="18" t="s">
        <v>404</v>
      </c>
      <c r="N67" s="20" t="s">
        <v>404</v>
      </c>
      <c r="O67" s="18" t="s">
        <v>404</v>
      </c>
      <c r="P67" s="20" t="s">
        <v>404</v>
      </c>
      <c r="Q67" s="18" t="n">
        <v>379.56537776</v>
      </c>
      <c r="R67" s="20" t="n">
        <v>20.53337496</v>
      </c>
    </row>
    <row r="68" spans="1:18">
      <c r="A68" s="15" t="s">
        <v>465</v>
      </c>
      <c r="B68" s="17" t="n">
        <v>12083</v>
      </c>
      <c r="C68" s="18">
        <f>(0.0/B68*100)</f>
        <v/>
      </c>
      <c r="D68" s="19" t="n">
        <v>12083</v>
      </c>
      <c r="E68" s="18" t="n">
        <v>402.07000137</v>
      </c>
      <c r="F68" s="20" t="n">
        <v>1.30220659</v>
      </c>
      <c r="G68" s="18" t="n">
        <v>446.60583473</v>
      </c>
      <c r="H68" s="20" t="n">
        <v>15.47383947</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443.00565645</v>
      </c>
      <c r="F69" s="20" t="n">
        <v>3.95655573</v>
      </c>
      <c r="G69" s="18" t="n">
        <v>470.83160641</v>
      </c>
      <c r="H69" s="20" t="n">
        <v>25.40323745</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494.12024743</v>
      </c>
      <c r="F70" s="20" t="n">
        <v>3.10842404</v>
      </c>
      <c r="G70" s="18" t="n">
        <v>478.05910183</v>
      </c>
      <c r="H70" s="20" t="n">
        <v>40.34028214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564.43379298</v>
      </c>
      <c r="F71" s="20" t="n">
        <v>1.47111916</v>
      </c>
      <c r="G71" s="18" t="n">
        <v>466.3345262</v>
      </c>
      <c r="H71" s="20" t="n">
        <v>31.61471025</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544.99158732</v>
      </c>
      <c r="F72" s="20" t="n">
        <v>3.20002048</v>
      </c>
      <c r="G72" s="18" t="n">
        <v>534.16066343</v>
      </c>
      <c r="H72" s="20" t="n">
        <v>12.72237678</v>
      </c>
      <c r="I72" s="18" t="s">
        <v>404</v>
      </c>
      <c r="J72" s="20" t="s">
        <v>404</v>
      </c>
      <c r="K72" s="18" t="s">
        <v>404</v>
      </c>
      <c r="L72" s="20" t="s">
        <v>404</v>
      </c>
      <c r="M72" s="18" t="s">
        <v>404</v>
      </c>
      <c r="N72" s="20" t="s">
        <v>404</v>
      </c>
      <c r="O72" s="18" t="s">
        <v>404</v>
      </c>
      <c r="P72" s="20" t="s">
        <v>404</v>
      </c>
      <c r="Q72" s="18" t="n">
        <v>504.72973481</v>
      </c>
      <c r="R72" s="20" t="n">
        <v>17.16943008</v>
      </c>
    </row>
    <row r="73" spans="1:18">
      <c r="A73" s="15" t="s">
        <v>470</v>
      </c>
      <c r="B73" s="17" t="n">
        <v>8249</v>
      </c>
      <c r="C73" s="18">
        <f>(0.0/B73*100)</f>
        <v/>
      </c>
      <c r="D73" s="19" t="n">
        <v>8249</v>
      </c>
      <c r="E73" s="18" t="n">
        <v>415.58951738</v>
      </c>
      <c r="F73" s="20" t="n">
        <v>3.04690223</v>
      </c>
      <c r="G73" s="18" t="s">
        <v>404</v>
      </c>
      <c r="H73" s="20" t="s">
        <v>404</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417.08249872</v>
      </c>
      <c r="F74" s="20" t="n">
        <v>1.38515826</v>
      </c>
      <c r="G74" s="18" t="n">
        <v>390.15122338</v>
      </c>
      <c r="H74" s="20" t="n">
        <v>4.58942101</v>
      </c>
      <c r="I74" s="18" t="s">
        <v>404</v>
      </c>
      <c r="J74" s="20" t="s">
        <v>404</v>
      </c>
      <c r="K74" s="18" t="s">
        <v>404</v>
      </c>
      <c r="L74" s="20" t="s">
        <v>404</v>
      </c>
      <c r="M74" s="18" t="s">
        <v>404</v>
      </c>
      <c r="N74" s="20" t="s">
        <v>404</v>
      </c>
      <c r="O74" s="18" t="s">
        <v>404</v>
      </c>
      <c r="P74" s="20" t="s">
        <v>404</v>
      </c>
      <c r="Q74" s="18" t="n">
        <v>457.07355908</v>
      </c>
      <c r="R74" s="20" t="n">
        <v>18.21733785</v>
      </c>
    </row>
    <row r="75" spans="1:18">
      <c r="A75" s="15" t="s">
        <v>472</v>
      </c>
      <c r="B75" s="17" t="n">
        <v>5375</v>
      </c>
      <c r="C75" s="18">
        <f>(483.0/B75*100)</f>
        <v/>
      </c>
      <c r="D75" s="19" t="n">
        <v>4892</v>
      </c>
      <c r="E75" s="18" t="n">
        <v>366.12709955</v>
      </c>
      <c r="F75" s="20" t="n">
        <v>3.69239247</v>
      </c>
      <c r="G75" s="18" t="n">
        <v>377.33713566</v>
      </c>
      <c r="H75" s="20" t="n">
        <v>15.15731771</v>
      </c>
      <c r="I75" s="18" t="s">
        <v>404</v>
      </c>
      <c r="J75" s="20" t="s">
        <v>404</v>
      </c>
      <c r="K75" s="18" t="s">
        <v>404</v>
      </c>
      <c r="L75" s="20" t="s">
        <v>404</v>
      </c>
      <c r="M75" s="18" t="s">
        <v>404</v>
      </c>
      <c r="N75" s="20" t="s">
        <v>404</v>
      </c>
      <c r="O75" s="18" t="s">
        <v>404</v>
      </c>
      <c r="P75" s="20" t="s">
        <v>404</v>
      </c>
      <c r="Q75" s="18" t="n">
        <v>354.61163025</v>
      </c>
      <c r="R75" s="20" t="n">
        <v>19.23194352</v>
      </c>
    </row>
    <row r="76" spans="1:18">
      <c r="A76" s="15" t="s">
        <v>473</v>
      </c>
      <c r="B76" s="17" t="n">
        <v>14167</v>
      </c>
      <c r="C76" s="18">
        <f>(1400.0/B76*100)</f>
        <v/>
      </c>
      <c r="D76" s="19" t="n">
        <v>12767</v>
      </c>
      <c r="E76" s="18" t="n">
        <v>427.77772755</v>
      </c>
      <c r="F76" s="20" t="n">
        <v>2.5489231</v>
      </c>
      <c r="G76" s="18" t="n">
        <v>471.87947344</v>
      </c>
      <c r="H76" s="20" t="n">
        <v>18.36073363</v>
      </c>
      <c r="I76" s="18" t="s">
        <v>404</v>
      </c>
      <c r="J76" s="20" t="s">
        <v>404</v>
      </c>
      <c r="K76" s="18" t="s">
        <v>404</v>
      </c>
      <c r="L76" s="20" t="s">
        <v>404</v>
      </c>
      <c r="M76" s="18" t="s">
        <v>404</v>
      </c>
      <c r="N76" s="20" t="s">
        <v>404</v>
      </c>
      <c r="O76" s="18" t="s">
        <v>404</v>
      </c>
      <c r="P76" s="20" t="s">
        <v>404</v>
      </c>
      <c r="Q76" s="18" t="n">
        <v>429.87907987</v>
      </c>
      <c r="R76" s="20" t="n">
        <v>8.90093443</v>
      </c>
    </row>
    <row r="77" spans="1:18">
      <c r="A77" s="15" t="s">
        <v>474</v>
      </c>
      <c r="B77" s="17" t="n">
        <v>6062</v>
      </c>
      <c r="C77" s="18">
        <f>(0.0/B77*100)</f>
        <v/>
      </c>
      <c r="D77" s="19" t="n">
        <v>6062</v>
      </c>
      <c r="E77" s="18" t="n">
        <v>414.24442214</v>
      </c>
      <c r="F77" s="20" t="n">
        <v>3.12912533</v>
      </c>
      <c r="G77" s="18" t="n">
        <v>426.71015069</v>
      </c>
      <c r="H77" s="20" t="n">
        <v>6.63300418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494.62230801</v>
      </c>
      <c r="F78" s="20" t="n">
        <v>4.4936106</v>
      </c>
      <c r="G78" s="18" t="n">
        <v>482.74572321</v>
      </c>
      <c r="H78" s="20" t="n">
        <v>34.95617691</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460.02263923</v>
      </c>
      <c r="F79" s="20" t="n">
        <v>8.08458768</v>
      </c>
      <c r="G79" s="18" t="n">
        <v>443.33023398</v>
      </c>
      <c r="H79" s="20" t="n">
        <v>23.35747464</v>
      </c>
      <c r="I79" s="18" t="s">
        <v>404</v>
      </c>
      <c r="J79" s="20" t="s">
        <v>404</v>
      </c>
      <c r="K79" s="18" t="s">
        <v>404</v>
      </c>
      <c r="L79" s="20" t="s">
        <v>404</v>
      </c>
      <c r="M79" s="18" t="s">
        <v>404</v>
      </c>
      <c r="N79" s="20" t="s">
        <v>404</v>
      </c>
      <c r="O79" s="18" t="s">
        <v>404</v>
      </c>
      <c r="P79" s="20" t="s">
        <v>404</v>
      </c>
      <c r="Q79" s="18" t="n">
        <v>397.28168275</v>
      </c>
      <c r="R79" s="20" t="n">
        <v>4.92242616</v>
      </c>
    </row>
    <row r="80" spans="1:18">
      <c r="A80" s="15" t="s">
        <v>477</v>
      </c>
      <c r="B80" s="17" t="n">
        <v>7841</v>
      </c>
      <c r="C80" s="18">
        <f>(0.0/B80*100)</f>
        <v/>
      </c>
      <c r="D80" s="19" t="n">
        <v>7841</v>
      </c>
      <c r="E80" s="18" t="n">
        <v>460.58253641</v>
      </c>
      <c r="F80" s="20" t="n">
        <v>4.36320307</v>
      </c>
      <c r="G80" s="18" t="n">
        <v>425.31318245</v>
      </c>
      <c r="H80" s="20" t="n">
        <v>20.62570162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446.36133553</v>
      </c>
      <c r="F81" s="20" t="n">
        <v>3.29941603</v>
      </c>
      <c r="G81" s="18" t="n">
        <v>424.81963039</v>
      </c>
      <c r="H81" s="20" t="n">
        <v>12.68667417</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495.22899866</v>
      </c>
      <c r="F7" s="20" t="n">
        <v>1.76809374</v>
      </c>
      <c r="G7" s="18" t="n">
        <v>491.9203461</v>
      </c>
      <c r="H7" s="20" t="n">
        <v>7.40667222</v>
      </c>
      <c r="I7" s="18" t="s">
        <v>404</v>
      </c>
      <c r="J7" s="20" t="s">
        <v>404</v>
      </c>
      <c r="K7" s="18" t="s">
        <v>404</v>
      </c>
      <c r="L7" s="20" t="s">
        <v>404</v>
      </c>
      <c r="M7" s="18" t="s">
        <v>404</v>
      </c>
      <c r="N7" s="20" t="s">
        <v>404</v>
      </c>
      <c r="O7" s="18" t="s">
        <v>404</v>
      </c>
      <c r="P7" s="20" t="s">
        <v>404</v>
      </c>
      <c r="Q7" s="18" t="n">
        <v>486.21869314</v>
      </c>
      <c r="R7" s="20" t="n">
        <v>9.14894539</v>
      </c>
    </row>
    <row r="8" spans="1:18">
      <c r="A8" s="15" t="s">
        <v>405</v>
      </c>
      <c r="B8" s="17" t="n">
        <v>7007</v>
      </c>
      <c r="C8" s="18">
        <f>(0.0/B8*100)</f>
        <v/>
      </c>
      <c r="D8" s="19" t="n">
        <v>7007</v>
      </c>
      <c r="E8" s="18" t="n">
        <v>493.68616411</v>
      </c>
      <c r="F8" s="20" t="n">
        <v>4.06003692</v>
      </c>
      <c r="G8" s="18" t="n">
        <v>510.19777019</v>
      </c>
      <c r="H8" s="20" t="n">
        <v>10.79864321</v>
      </c>
      <c r="I8" s="18" t="s">
        <v>404</v>
      </c>
      <c r="J8" s="20" t="s">
        <v>404</v>
      </c>
      <c r="K8" s="18" t="s">
        <v>404</v>
      </c>
      <c r="L8" s="20" t="s">
        <v>404</v>
      </c>
      <c r="M8" s="18" t="s">
        <v>404</v>
      </c>
      <c r="N8" s="20" t="s">
        <v>404</v>
      </c>
      <c r="O8" s="18" t="s">
        <v>404</v>
      </c>
      <c r="P8" s="20" t="s">
        <v>404</v>
      </c>
      <c r="Q8" s="18" t="n">
        <v>466.20986214</v>
      </c>
      <c r="R8" s="20" t="n">
        <v>28.64633111</v>
      </c>
    </row>
    <row r="9" spans="1:18">
      <c r="A9" s="15" t="s">
        <v>406</v>
      </c>
      <c r="B9" s="17" t="n">
        <v>9651</v>
      </c>
      <c r="C9" s="18">
        <f>(200.0/B9*100)</f>
        <v/>
      </c>
      <c r="D9" s="19" t="n">
        <v>9451</v>
      </c>
      <c r="E9" s="18" t="n">
        <v>513.63794645</v>
      </c>
      <c r="F9" s="20" t="n">
        <v>2.94371641</v>
      </c>
      <c r="G9" s="18" t="n">
        <v>497.03333078</v>
      </c>
      <c r="H9" s="20" t="n">
        <v>8.18949578</v>
      </c>
      <c r="I9" s="18" t="s">
        <v>404</v>
      </c>
      <c r="J9" s="20" t="s">
        <v>404</v>
      </c>
      <c r="K9" s="18" t="s">
        <v>404</v>
      </c>
      <c r="L9" s="20" t="s">
        <v>404</v>
      </c>
      <c r="M9" s="18" t="s">
        <v>404</v>
      </c>
      <c r="N9" s="20" t="s">
        <v>404</v>
      </c>
      <c r="O9" s="18" t="s">
        <v>404</v>
      </c>
      <c r="P9" s="20" t="s">
        <v>404</v>
      </c>
      <c r="Q9" s="18" t="n">
        <v>481.66791384</v>
      </c>
      <c r="R9" s="20" t="n">
        <v>16.06604297</v>
      </c>
    </row>
    <row r="10" spans="1:18">
      <c r="A10" s="15" t="s">
        <v>407</v>
      </c>
      <c r="B10" s="17" t="n">
        <v>20058</v>
      </c>
      <c r="C10" s="18">
        <f>(3074.0/B10*100)</f>
        <v/>
      </c>
      <c r="D10" s="19" t="n">
        <v>16984</v>
      </c>
      <c r="E10" s="18" t="n">
        <v>514.29406636</v>
      </c>
      <c r="F10" s="20" t="n">
        <v>3.80803025</v>
      </c>
      <c r="G10" s="18" t="n">
        <v>515.08723911</v>
      </c>
      <c r="H10" s="20" t="n">
        <v>3.03439958</v>
      </c>
      <c r="I10" s="18" t="s">
        <v>404</v>
      </c>
      <c r="J10" s="20" t="s">
        <v>404</v>
      </c>
      <c r="K10" s="18" t="s">
        <v>404</v>
      </c>
      <c r="L10" s="20" t="s">
        <v>404</v>
      </c>
      <c r="M10" s="18" t="s">
        <v>404</v>
      </c>
      <c r="N10" s="20" t="s">
        <v>404</v>
      </c>
      <c r="O10" s="18" t="s">
        <v>404</v>
      </c>
      <c r="P10" s="20" t="s">
        <v>404</v>
      </c>
      <c r="Q10" s="18" t="n">
        <v>555.44211768</v>
      </c>
      <c r="R10" s="20" t="n">
        <v>15.74906961</v>
      </c>
    </row>
    <row r="11" spans="1:18">
      <c r="A11" s="15" t="s">
        <v>408</v>
      </c>
      <c r="B11" s="17" t="n">
        <v>7053</v>
      </c>
      <c r="C11" s="18">
        <f>(137.0/B11*100)</f>
        <v/>
      </c>
      <c r="D11" s="19" t="n">
        <v>6916</v>
      </c>
      <c r="E11" s="18" t="n">
        <v>431.7870358</v>
      </c>
      <c r="F11" s="20" t="n">
        <v>3.68751656</v>
      </c>
      <c r="G11" s="18" t="n">
        <v>404.70588894</v>
      </c>
      <c r="H11" s="20" t="n">
        <v>6.55313006</v>
      </c>
      <c r="I11" s="18" t="s">
        <v>404</v>
      </c>
      <c r="J11" s="20" t="s">
        <v>404</v>
      </c>
      <c r="K11" s="18" t="s">
        <v>404</v>
      </c>
      <c r="L11" s="20" t="s">
        <v>404</v>
      </c>
      <c r="M11" s="18" t="s">
        <v>404</v>
      </c>
      <c r="N11" s="20" t="s">
        <v>404</v>
      </c>
      <c r="O11" s="18" t="s">
        <v>404</v>
      </c>
      <c r="P11" s="20" t="s">
        <v>404</v>
      </c>
      <c r="Q11" s="18" t="n">
        <v>414.86233571</v>
      </c>
      <c r="R11" s="20" t="n">
        <v>20.94287372</v>
      </c>
    </row>
    <row r="12" spans="1:18">
      <c r="A12" s="15" t="s">
        <v>409</v>
      </c>
      <c r="B12" s="17" t="n">
        <v>6894</v>
      </c>
      <c r="C12" s="18">
        <f>(106.0/B12*100)</f>
        <v/>
      </c>
      <c r="D12" s="19" t="n">
        <v>6788</v>
      </c>
      <c r="E12" s="18" t="n">
        <v>494.78430465</v>
      </c>
      <c r="F12" s="20" t="n">
        <v>3.79885162</v>
      </c>
      <c r="G12" s="18" t="n">
        <v>487.2045583</v>
      </c>
      <c r="H12" s="20" t="n">
        <v>6.79575711</v>
      </c>
      <c r="I12" s="18" t="s">
        <v>404</v>
      </c>
      <c r="J12" s="20" t="s">
        <v>404</v>
      </c>
      <c r="K12" s="18" t="s">
        <v>404</v>
      </c>
      <c r="L12" s="20" t="s">
        <v>404</v>
      </c>
      <c r="M12" s="18" t="s">
        <v>404</v>
      </c>
      <c r="N12" s="20" t="s">
        <v>404</v>
      </c>
      <c r="O12" s="18" t="s">
        <v>404</v>
      </c>
      <c r="P12" s="20" t="s">
        <v>404</v>
      </c>
      <c r="Q12" s="18" t="n">
        <v>434.5846067</v>
      </c>
      <c r="R12" s="20" t="n">
        <v>14.85774849</v>
      </c>
    </row>
    <row r="13" spans="1:18">
      <c r="A13" s="15" t="s">
        <v>410</v>
      </c>
      <c r="B13" s="17" t="n">
        <v>7161</v>
      </c>
      <c r="C13" s="18">
        <f>(1175.0/B13*100)</f>
        <v/>
      </c>
      <c r="D13" s="19" t="n">
        <v>5986</v>
      </c>
      <c r="E13" s="18" t="n">
        <v>512.41909874</v>
      </c>
      <c r="F13" s="20" t="n">
        <v>3.24090324</v>
      </c>
      <c r="G13" s="18" t="n">
        <v>508.51077132</v>
      </c>
      <c r="H13" s="20" t="n">
        <v>3.89674254</v>
      </c>
      <c r="I13" s="18" t="s">
        <v>404</v>
      </c>
      <c r="J13" s="20" t="s">
        <v>404</v>
      </c>
      <c r="K13" s="18" t="s">
        <v>404</v>
      </c>
      <c r="L13" s="20" t="s">
        <v>404</v>
      </c>
      <c r="M13" s="18" t="s">
        <v>404</v>
      </c>
      <c r="N13" s="20" t="s">
        <v>404</v>
      </c>
      <c r="O13" s="18" t="s">
        <v>404</v>
      </c>
      <c r="P13" s="20" t="s">
        <v>404</v>
      </c>
      <c r="Q13" s="18" t="n">
        <v>509.56196689</v>
      </c>
      <c r="R13" s="20" t="n">
        <v>7.13130799</v>
      </c>
    </row>
    <row r="14" spans="1:18">
      <c r="A14" s="15" t="s">
        <v>411</v>
      </c>
      <c r="B14" s="17" t="n">
        <v>5587</v>
      </c>
      <c r="C14" s="18">
        <f>(0.0/B14*100)</f>
        <v/>
      </c>
      <c r="D14" s="19" t="n">
        <v>5587</v>
      </c>
      <c r="E14" s="18" t="n">
        <v>516.04693465</v>
      </c>
      <c r="F14" s="20" t="n">
        <v>2.64731387</v>
      </c>
      <c r="G14" s="18" t="n">
        <v>525.09528815</v>
      </c>
      <c r="H14" s="20" t="n">
        <v>3.00764846</v>
      </c>
      <c r="I14" s="18" t="s">
        <v>404</v>
      </c>
      <c r="J14" s="20" t="s">
        <v>404</v>
      </c>
      <c r="K14" s="18" t="s">
        <v>404</v>
      </c>
      <c r="L14" s="20" t="s">
        <v>404</v>
      </c>
      <c r="M14" s="18" t="s">
        <v>404</v>
      </c>
      <c r="N14" s="20" t="s">
        <v>404</v>
      </c>
      <c r="O14" s="18" t="s">
        <v>404</v>
      </c>
      <c r="P14" s="20" t="s">
        <v>404</v>
      </c>
      <c r="Q14" s="18" t="n">
        <v>449.33101283</v>
      </c>
      <c r="R14" s="20" t="n">
        <v>13.47065599</v>
      </c>
    </row>
    <row r="15" spans="1:18">
      <c r="A15" s="15" t="s">
        <v>412</v>
      </c>
      <c r="B15" s="17" t="n">
        <v>5882</v>
      </c>
      <c r="C15" s="18">
        <f>(0.0/B15*100)</f>
        <v/>
      </c>
      <c r="D15" s="19" t="n">
        <v>5882</v>
      </c>
      <c r="E15" s="18" t="n">
        <v>516.32638694</v>
      </c>
      <c r="F15" s="20" t="n">
        <v>9.236254300000001</v>
      </c>
      <c r="G15" s="18" t="n">
        <v>509.72583806</v>
      </c>
      <c r="H15" s="20" t="n">
        <v>2.43937602</v>
      </c>
      <c r="I15" s="18" t="s">
        <v>404</v>
      </c>
      <c r="J15" s="20" t="s">
        <v>404</v>
      </c>
      <c r="K15" s="18" t="s">
        <v>404</v>
      </c>
      <c r="L15" s="20" t="s">
        <v>404</v>
      </c>
      <c r="M15" s="18" t="s">
        <v>404</v>
      </c>
      <c r="N15" s="20" t="s">
        <v>404</v>
      </c>
      <c r="O15" s="18" t="s">
        <v>404</v>
      </c>
      <c r="P15" s="20" t="s">
        <v>404</v>
      </c>
      <c r="Q15" s="18" t="n">
        <v>522.66942836</v>
      </c>
      <c r="R15" s="20" t="n">
        <v>13.21827281</v>
      </c>
    </row>
    <row r="16" spans="1:18">
      <c r="A16" s="15" t="s">
        <v>413</v>
      </c>
      <c r="B16" s="17" t="n">
        <v>6108</v>
      </c>
      <c r="C16" s="18">
        <f>(495.0/B16*100)</f>
        <v/>
      </c>
      <c r="D16" s="19" t="n">
        <v>5613</v>
      </c>
      <c r="E16" s="18" t="n">
        <v>498.05528692</v>
      </c>
      <c r="F16" s="20" t="n">
        <v>5.05759171</v>
      </c>
      <c r="G16" s="18" t="n">
        <v>494.28564523</v>
      </c>
      <c r="H16" s="20" t="n">
        <v>5.58521084</v>
      </c>
      <c r="I16" s="18" t="s">
        <v>404</v>
      </c>
      <c r="J16" s="20" t="s">
        <v>404</v>
      </c>
      <c r="K16" s="18" t="s">
        <v>404</v>
      </c>
      <c r="L16" s="20" t="s">
        <v>404</v>
      </c>
      <c r="M16" s="18" t="s">
        <v>404</v>
      </c>
      <c r="N16" s="20" t="s">
        <v>404</v>
      </c>
      <c r="O16" s="18" t="s">
        <v>404</v>
      </c>
      <c r="P16" s="20" t="s">
        <v>404</v>
      </c>
      <c r="Q16" s="18" t="n">
        <v>452.519677</v>
      </c>
      <c r="R16" s="20" t="n">
        <v>28.55564682</v>
      </c>
    </row>
    <row r="17" spans="1:18">
      <c r="A17" s="15" t="s">
        <v>414</v>
      </c>
      <c r="B17" s="17" t="n">
        <v>6504</v>
      </c>
      <c r="C17" s="18">
        <f>(1325.0/B17*100)</f>
        <v/>
      </c>
      <c r="D17" s="19" t="n">
        <v>5179</v>
      </c>
      <c r="E17" s="18" t="n">
        <v>503.78876495</v>
      </c>
      <c r="F17" s="20" t="n">
        <v>6.70242629</v>
      </c>
      <c r="G17" s="18" t="n">
        <v>502.81819555</v>
      </c>
      <c r="H17" s="20" t="n">
        <v>5.0512701</v>
      </c>
      <c r="I17" s="18" t="s">
        <v>404</v>
      </c>
      <c r="J17" s="20" t="s">
        <v>404</v>
      </c>
      <c r="K17" s="18" t="s">
        <v>404</v>
      </c>
      <c r="L17" s="20" t="s">
        <v>404</v>
      </c>
      <c r="M17" s="18" t="s">
        <v>404</v>
      </c>
      <c r="N17" s="20" t="s">
        <v>404</v>
      </c>
      <c r="O17" s="18" t="s">
        <v>404</v>
      </c>
      <c r="P17" s="20" t="s">
        <v>404</v>
      </c>
      <c r="Q17" s="18" t="n">
        <v>551.91476057</v>
      </c>
      <c r="R17" s="20" t="n">
        <v>15.49932325</v>
      </c>
    </row>
    <row r="18" spans="1:18">
      <c r="A18" s="15" t="s">
        <v>415</v>
      </c>
      <c r="B18" s="17" t="n">
        <v>5532</v>
      </c>
      <c r="C18" s="18">
        <f>(0.0/B18*100)</f>
        <v/>
      </c>
      <c r="D18" s="19" t="n">
        <v>5532</v>
      </c>
      <c r="E18" s="18" t="n">
        <v>461.04706329</v>
      </c>
      <c r="F18" s="20" t="n">
        <v>6.00244478</v>
      </c>
      <c r="G18" s="18" t="n">
        <v>448.95530919</v>
      </c>
      <c r="H18" s="20" t="n">
        <v>5.21119892</v>
      </c>
      <c r="I18" s="18" t="s">
        <v>404</v>
      </c>
      <c r="J18" s="20" t="s">
        <v>404</v>
      </c>
      <c r="K18" s="18" t="s">
        <v>404</v>
      </c>
      <c r="L18" s="20" t="s">
        <v>404</v>
      </c>
      <c r="M18" s="18" t="s">
        <v>404</v>
      </c>
      <c r="N18" s="20" t="s">
        <v>404</v>
      </c>
      <c r="O18" s="18" t="s">
        <v>404</v>
      </c>
      <c r="P18" s="20" t="s">
        <v>404</v>
      </c>
      <c r="Q18" s="18" t="n">
        <v>435.5575796</v>
      </c>
      <c r="R18" s="20" t="n">
        <v>28.14495236</v>
      </c>
    </row>
    <row r="19" spans="1:18">
      <c r="A19" s="15" t="s">
        <v>416</v>
      </c>
      <c r="B19" s="17" t="n">
        <v>5658</v>
      </c>
      <c r="C19" s="18">
        <f>(327.0/B19*100)</f>
        <v/>
      </c>
      <c r="D19" s="19" t="n">
        <v>5331</v>
      </c>
      <c r="E19" s="18" t="n">
        <v>477.50752661</v>
      </c>
      <c r="F19" s="20" t="n">
        <v>4.02776727</v>
      </c>
      <c r="G19" s="18" t="n">
        <v>471.56995772</v>
      </c>
      <c r="H19" s="20" t="n">
        <v>11.81916263</v>
      </c>
      <c r="I19" s="18" t="s">
        <v>404</v>
      </c>
      <c r="J19" s="20" t="s">
        <v>404</v>
      </c>
      <c r="K19" s="18" t="s">
        <v>404</v>
      </c>
      <c r="L19" s="20" t="s">
        <v>404</v>
      </c>
      <c r="M19" s="18" t="s">
        <v>404</v>
      </c>
      <c r="N19" s="20" t="s">
        <v>404</v>
      </c>
      <c r="O19" s="18" t="s">
        <v>404</v>
      </c>
      <c r="P19" s="20" t="s">
        <v>404</v>
      </c>
      <c r="Q19" s="18" t="n">
        <v>508.57061419</v>
      </c>
      <c r="R19" s="20" t="n">
        <v>18.23937729</v>
      </c>
    </row>
    <row r="20" spans="1:18">
      <c r="A20" s="15" t="s">
        <v>417</v>
      </c>
      <c r="B20" s="17" t="n">
        <v>3371</v>
      </c>
      <c r="C20" s="18">
        <f>(24.0/B20*100)</f>
        <v/>
      </c>
      <c r="D20" s="19" t="n">
        <v>3347</v>
      </c>
      <c r="E20" s="18" t="n">
        <v>485.57206569</v>
      </c>
      <c r="F20" s="20" t="n">
        <v>4.82899813</v>
      </c>
      <c r="G20" s="18" t="n">
        <v>488.86855712</v>
      </c>
      <c r="H20" s="20" t="n">
        <v>2.12337096</v>
      </c>
      <c r="I20" s="18" t="s">
        <v>404</v>
      </c>
      <c r="J20" s="20" t="s">
        <v>404</v>
      </c>
      <c r="K20" s="18" t="s">
        <v>404</v>
      </c>
      <c r="L20" s="20" t="s">
        <v>404</v>
      </c>
      <c r="M20" s="18" t="s">
        <v>404</v>
      </c>
      <c r="N20" s="20" t="s">
        <v>404</v>
      </c>
      <c r="O20" s="18" t="s">
        <v>404</v>
      </c>
      <c r="P20" s="20" t="s">
        <v>404</v>
      </c>
      <c r="Q20" s="18" t="n">
        <v>440.15121304</v>
      </c>
      <c r="R20" s="20" t="n">
        <v>18.29753509</v>
      </c>
    </row>
    <row r="21" spans="1:18">
      <c r="A21" s="15" t="s">
        <v>418</v>
      </c>
      <c r="B21" s="17" t="n">
        <v>5741</v>
      </c>
      <c r="C21" s="18">
        <f>(0.0/B21*100)</f>
        <v/>
      </c>
      <c r="D21" s="19" t="n">
        <v>5741</v>
      </c>
      <c r="E21" s="18" t="n">
        <v>506.98844188</v>
      </c>
      <c r="F21" s="20" t="n">
        <v>3.81956064</v>
      </c>
      <c r="G21" s="18" t="n">
        <v>500.81596463</v>
      </c>
      <c r="H21" s="20" t="n">
        <v>3.27068727</v>
      </c>
      <c r="I21" s="18" t="s">
        <v>404</v>
      </c>
      <c r="J21" s="20" t="s">
        <v>404</v>
      </c>
      <c r="K21" s="18" t="s">
        <v>404</v>
      </c>
      <c r="L21" s="20" t="s">
        <v>404</v>
      </c>
      <c r="M21" s="18" t="s">
        <v>404</v>
      </c>
      <c r="N21" s="20" t="s">
        <v>404</v>
      </c>
      <c r="O21" s="18" t="s">
        <v>404</v>
      </c>
      <c r="P21" s="20" t="s">
        <v>404</v>
      </c>
      <c r="Q21" s="18" t="n">
        <v>504.18386708</v>
      </c>
      <c r="R21" s="20" t="n">
        <v>7.42416219</v>
      </c>
    </row>
    <row r="22" spans="1:18">
      <c r="A22" s="15" t="s">
        <v>419</v>
      </c>
      <c r="B22" s="17" t="n">
        <v>6598</v>
      </c>
      <c r="C22" s="18">
        <f>(0.0/B22*100)</f>
        <v/>
      </c>
      <c r="D22" s="19" t="n">
        <v>6598</v>
      </c>
      <c r="E22" s="18" t="n">
        <v>467.98822765</v>
      </c>
      <c r="F22" s="20" t="n">
        <v>5.07695172</v>
      </c>
      <c r="G22" s="18" t="n">
        <v>469.61784487</v>
      </c>
      <c r="H22" s="20" t="n">
        <v>7.26636001</v>
      </c>
      <c r="I22" s="18" t="s">
        <v>404</v>
      </c>
      <c r="J22" s="20" t="s">
        <v>404</v>
      </c>
      <c r="K22" s="18" t="s">
        <v>404</v>
      </c>
      <c r="L22" s="20" t="s">
        <v>404</v>
      </c>
      <c r="M22" s="18" t="s">
        <v>404</v>
      </c>
      <c r="N22" s="20" t="s">
        <v>404</v>
      </c>
      <c r="O22" s="18" t="s">
        <v>404</v>
      </c>
      <c r="P22" s="20" t="s">
        <v>404</v>
      </c>
      <c r="Q22" s="18" t="n">
        <v>501.38774426</v>
      </c>
      <c r="R22" s="20" t="n">
        <v>22.98908481</v>
      </c>
    </row>
    <row r="23" spans="1:18">
      <c r="A23" s="15" t="s">
        <v>420</v>
      </c>
      <c r="B23" s="17" t="n">
        <v>11583</v>
      </c>
      <c r="C23" s="18">
        <f>(3185.0/B23*100)</f>
        <v/>
      </c>
      <c r="D23" s="19" t="n">
        <v>8398</v>
      </c>
      <c r="E23" s="18" t="n">
        <v>493.94043581</v>
      </c>
      <c r="F23" s="20" t="n">
        <v>4.07225407</v>
      </c>
      <c r="G23" s="18" t="n">
        <v>476.46765158</v>
      </c>
      <c r="H23" s="20" t="n">
        <v>13.42829332</v>
      </c>
      <c r="I23" s="18" t="s">
        <v>404</v>
      </c>
      <c r="J23" s="20" t="s">
        <v>404</v>
      </c>
      <c r="K23" s="18" t="s">
        <v>404</v>
      </c>
      <c r="L23" s="20" t="s">
        <v>404</v>
      </c>
      <c r="M23" s="18" t="s">
        <v>404</v>
      </c>
      <c r="N23" s="20" t="s">
        <v>404</v>
      </c>
      <c r="O23" s="18" t="s">
        <v>404</v>
      </c>
      <c r="P23" s="20" t="s">
        <v>404</v>
      </c>
      <c r="Q23" s="18" t="n">
        <v>497.25210677</v>
      </c>
      <c r="R23" s="20" t="n">
        <v>20.92279988</v>
      </c>
    </row>
    <row r="24" spans="1:18">
      <c r="A24" s="15" t="s">
        <v>421</v>
      </c>
      <c r="B24" s="17" t="n">
        <v>6647</v>
      </c>
      <c r="C24" s="18">
        <f>(0.0/B24*100)</f>
        <v/>
      </c>
      <c r="D24" s="19" t="n">
        <v>6647</v>
      </c>
      <c r="E24" s="18" t="n">
        <v>540.45697721</v>
      </c>
      <c r="F24" s="20" t="n">
        <v>5.36234301</v>
      </c>
      <c r="G24" s="18" t="n">
        <v>522.7972009600001</v>
      </c>
      <c r="H24" s="20" t="n">
        <v>5.78000561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526.02326664</v>
      </c>
      <c r="F25" s="20" t="n">
        <v>3.80900132</v>
      </c>
      <c r="G25" s="18" t="n">
        <v>473.49481607</v>
      </c>
      <c r="H25" s="20" t="n">
        <v>16.13715825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483.73737354</v>
      </c>
      <c r="F26" s="20" t="n">
        <v>1.95246461</v>
      </c>
      <c r="G26" s="18" t="n">
        <v>474.72998488</v>
      </c>
      <c r="H26" s="20" t="n">
        <v>6.06315234</v>
      </c>
      <c r="I26" s="18" t="s">
        <v>404</v>
      </c>
      <c r="J26" s="20" t="s">
        <v>404</v>
      </c>
      <c r="K26" s="18" t="s">
        <v>404</v>
      </c>
      <c r="L26" s="20" t="s">
        <v>404</v>
      </c>
      <c r="M26" s="18" t="s">
        <v>404</v>
      </c>
      <c r="N26" s="20" t="s">
        <v>404</v>
      </c>
      <c r="O26" s="18" t="s">
        <v>404</v>
      </c>
      <c r="P26" s="20" t="s">
        <v>404</v>
      </c>
      <c r="Q26" s="18" t="n">
        <v>455.66414735</v>
      </c>
      <c r="R26" s="20" t="n">
        <v>19.07803914</v>
      </c>
    </row>
    <row r="27" spans="1:18">
      <c r="A27" s="15" t="s">
        <v>424</v>
      </c>
      <c r="B27" s="17" t="n">
        <v>5299</v>
      </c>
      <c r="C27" s="18">
        <f>(0.0/B27*100)</f>
        <v/>
      </c>
      <c r="D27" s="19" t="n">
        <v>5299</v>
      </c>
      <c r="E27" s="18" t="n">
        <v>488.71852573</v>
      </c>
      <c r="F27" s="20" t="n">
        <v>1.85358099</v>
      </c>
      <c r="G27" s="18" t="n">
        <v>484.21519434</v>
      </c>
      <c r="H27" s="20" t="n">
        <v>1.4522409</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407.51802804</v>
      </c>
      <c r="F28" s="20" t="n">
        <v>2.51642804</v>
      </c>
      <c r="G28" s="18" t="n">
        <v>411.40087065</v>
      </c>
      <c r="H28" s="20" t="n">
        <v>7.47015291</v>
      </c>
      <c r="I28" s="18" t="s">
        <v>404</v>
      </c>
      <c r="J28" s="20" t="s">
        <v>404</v>
      </c>
      <c r="K28" s="18" t="s">
        <v>404</v>
      </c>
      <c r="L28" s="20" t="s">
        <v>404</v>
      </c>
      <c r="M28" s="18" t="s">
        <v>404</v>
      </c>
      <c r="N28" s="20" t="s">
        <v>404</v>
      </c>
      <c r="O28" s="18" t="s">
        <v>404</v>
      </c>
      <c r="P28" s="20" t="s">
        <v>404</v>
      </c>
      <c r="Q28" s="18" t="n">
        <v>401.89428168</v>
      </c>
      <c r="R28" s="20" t="n">
        <v>7.55090174</v>
      </c>
    </row>
    <row r="29" spans="1:18">
      <c r="A29" s="15" t="s">
        <v>426</v>
      </c>
      <c r="B29" s="17" t="n">
        <v>5385</v>
      </c>
      <c r="C29" s="18">
        <f>(1123.0/B29*100)</f>
        <v/>
      </c>
      <c r="D29" s="19" t="n">
        <v>4262</v>
      </c>
      <c r="E29" s="18" t="n">
        <v>515.6583090399999</v>
      </c>
      <c r="F29" s="20" t="n">
        <v>5.58002171</v>
      </c>
      <c r="G29" s="18" t="n">
        <v>513.32924492</v>
      </c>
      <c r="H29" s="20" t="n">
        <v>16.05917892</v>
      </c>
      <c r="I29" s="18" t="s">
        <v>404</v>
      </c>
      <c r="J29" s="20" t="s">
        <v>404</v>
      </c>
      <c r="K29" s="18" t="s">
        <v>404</v>
      </c>
      <c r="L29" s="20" t="s">
        <v>404</v>
      </c>
      <c r="M29" s="18" t="s">
        <v>404</v>
      </c>
      <c r="N29" s="20" t="s">
        <v>404</v>
      </c>
      <c r="O29" s="18" t="s">
        <v>404</v>
      </c>
      <c r="P29" s="20" t="s">
        <v>404</v>
      </c>
      <c r="Q29" s="18" t="n">
        <v>499.42711098</v>
      </c>
      <c r="R29" s="20" t="n">
        <v>10.62011139</v>
      </c>
    </row>
    <row r="30" spans="1:18">
      <c r="A30" s="15" t="s">
        <v>427</v>
      </c>
      <c r="B30" s="17" t="n">
        <v>4520</v>
      </c>
      <c r="C30" s="18">
        <f>(1053.0/B30*100)</f>
        <v/>
      </c>
      <c r="D30" s="19" t="n">
        <v>3467</v>
      </c>
      <c r="E30" s="18" t="n">
        <v>498.58062268</v>
      </c>
      <c r="F30" s="20" t="n">
        <v>2.82803503</v>
      </c>
      <c r="G30" s="18" t="n">
        <v>468.09151462</v>
      </c>
      <c r="H30" s="20" t="n">
        <v>6.95931225</v>
      </c>
      <c r="I30" s="18" t="s">
        <v>404</v>
      </c>
      <c r="J30" s="20" t="s">
        <v>404</v>
      </c>
      <c r="K30" s="18" t="s">
        <v>404</v>
      </c>
      <c r="L30" s="20" t="s">
        <v>404</v>
      </c>
      <c r="M30" s="18" t="s">
        <v>404</v>
      </c>
      <c r="N30" s="20" t="s">
        <v>404</v>
      </c>
      <c r="O30" s="18" t="s">
        <v>404</v>
      </c>
      <c r="P30" s="20" t="s">
        <v>404</v>
      </c>
      <c r="Q30" s="18" t="n">
        <v>461.03381589</v>
      </c>
      <c r="R30" s="20" t="n">
        <v>7.32399704</v>
      </c>
    </row>
    <row r="31" spans="1:18">
      <c r="A31" s="15" t="s">
        <v>428</v>
      </c>
      <c r="B31" s="17" t="n">
        <v>5456</v>
      </c>
      <c r="C31" s="18">
        <f>(502.0/B31*100)</f>
        <v/>
      </c>
      <c r="D31" s="19" t="n">
        <v>4954</v>
      </c>
      <c r="E31" s="18" t="n">
        <v>501.69497511</v>
      </c>
      <c r="F31" s="20" t="n">
        <v>2.50849676</v>
      </c>
      <c r="G31" s="18" t="n">
        <v>506.12758308</v>
      </c>
      <c r="H31" s="20" t="n">
        <v>5.53956694</v>
      </c>
      <c r="I31" s="18" t="s">
        <v>404</v>
      </c>
      <c r="J31" s="20" t="s">
        <v>404</v>
      </c>
      <c r="K31" s="18" t="s">
        <v>404</v>
      </c>
      <c r="L31" s="20" t="s">
        <v>404</v>
      </c>
      <c r="M31" s="18" t="s">
        <v>404</v>
      </c>
      <c r="N31" s="20" t="s">
        <v>404</v>
      </c>
      <c r="O31" s="18" t="s">
        <v>404</v>
      </c>
      <c r="P31" s="20" t="s">
        <v>404</v>
      </c>
      <c r="Q31" s="18" t="n">
        <v>496.19866744</v>
      </c>
      <c r="R31" s="20" t="n">
        <v>10.70466209</v>
      </c>
    </row>
    <row r="32" spans="1:18">
      <c r="A32" s="15" t="s">
        <v>429</v>
      </c>
      <c r="B32" s="17" t="n">
        <v>4478</v>
      </c>
      <c r="C32" s="18">
        <f>(0.0/B32*100)</f>
        <v/>
      </c>
      <c r="D32" s="19" t="n">
        <v>4478</v>
      </c>
      <c r="E32" s="18" t="n">
        <v>508.65992875</v>
      </c>
      <c r="F32" s="20" t="n">
        <v>3.44804503</v>
      </c>
      <c r="G32" s="18" t="n">
        <v>496.02778936</v>
      </c>
      <c r="H32" s="20" t="n">
        <v>3.7469012</v>
      </c>
      <c r="I32" s="18" t="s">
        <v>404</v>
      </c>
      <c r="J32" s="20" t="s">
        <v>404</v>
      </c>
      <c r="K32" s="18" t="s">
        <v>404</v>
      </c>
      <c r="L32" s="20" t="s">
        <v>404</v>
      </c>
      <c r="M32" s="18" t="s">
        <v>404</v>
      </c>
      <c r="N32" s="20" t="s">
        <v>404</v>
      </c>
      <c r="O32" s="18" t="s">
        <v>404</v>
      </c>
      <c r="P32" s="20" t="s">
        <v>404</v>
      </c>
      <c r="Q32" s="18" t="n">
        <v>523.23553284</v>
      </c>
      <c r="R32" s="20" t="n">
        <v>12.33025509</v>
      </c>
    </row>
    <row r="33" spans="1:18">
      <c r="A33" s="15" t="s">
        <v>430</v>
      </c>
      <c r="B33" s="17" t="n">
        <v>7325</v>
      </c>
      <c r="C33" s="18">
        <f>(29.0/B33*100)</f>
        <v/>
      </c>
      <c r="D33" s="19" t="n">
        <v>7296</v>
      </c>
      <c r="E33" s="18" t="n">
        <v>491.49899022</v>
      </c>
      <c r="F33" s="20" t="n">
        <v>3.23325097</v>
      </c>
      <c r="G33" s="18" t="n">
        <v>490.5464991</v>
      </c>
      <c r="H33" s="20" t="n">
        <v>6.62519548</v>
      </c>
      <c r="I33" s="18" t="s">
        <v>404</v>
      </c>
      <c r="J33" s="20" t="s">
        <v>404</v>
      </c>
      <c r="K33" s="18" t="s">
        <v>404</v>
      </c>
      <c r="L33" s="20" t="s">
        <v>404</v>
      </c>
      <c r="M33" s="18" t="s">
        <v>404</v>
      </c>
      <c r="N33" s="20" t="s">
        <v>404</v>
      </c>
      <c r="O33" s="18" t="s">
        <v>404</v>
      </c>
      <c r="P33" s="20" t="s">
        <v>404</v>
      </c>
      <c r="Q33" s="18" t="n">
        <v>474.65277284</v>
      </c>
      <c r="R33" s="20" t="n">
        <v>12.47858634</v>
      </c>
    </row>
    <row r="34" spans="1:18">
      <c r="A34" s="15" t="s">
        <v>431</v>
      </c>
      <c r="B34" s="17" t="n">
        <v>6350</v>
      </c>
      <c r="C34" s="18">
        <f>(0.0/B34*100)</f>
        <v/>
      </c>
      <c r="D34" s="19" t="n">
        <v>6350</v>
      </c>
      <c r="E34" s="18" t="n">
        <v>474.50058768</v>
      </c>
      <c r="F34" s="20" t="n">
        <v>2.94875544</v>
      </c>
      <c r="G34" s="18" t="n">
        <v>480.30194059</v>
      </c>
      <c r="H34" s="20" t="n">
        <v>11.01641601</v>
      </c>
      <c r="I34" s="18" t="s">
        <v>404</v>
      </c>
      <c r="J34" s="20" t="s">
        <v>404</v>
      </c>
      <c r="K34" s="18" t="s">
        <v>404</v>
      </c>
      <c r="L34" s="20" t="s">
        <v>404</v>
      </c>
      <c r="M34" s="18" t="s">
        <v>404</v>
      </c>
      <c r="N34" s="20" t="s">
        <v>404</v>
      </c>
      <c r="O34" s="18" t="s">
        <v>404</v>
      </c>
      <c r="P34" s="20" t="s">
        <v>404</v>
      </c>
      <c r="Q34" s="18" t="n">
        <v>484.74061045</v>
      </c>
      <c r="R34" s="20" t="n">
        <v>29.08638017</v>
      </c>
    </row>
    <row r="35" spans="1:18">
      <c r="A35" s="15" t="s">
        <v>432</v>
      </c>
      <c r="B35" s="17" t="n">
        <v>6406</v>
      </c>
      <c r="C35" s="18">
        <f>(443.0/B35*100)</f>
        <v/>
      </c>
      <c r="D35" s="19" t="n">
        <v>5963</v>
      </c>
      <c r="E35" s="18" t="n">
        <v>509.92323788</v>
      </c>
      <c r="F35" s="20" t="n">
        <v>1.44500043</v>
      </c>
      <c r="G35" s="18" t="n">
        <v>520.5026983</v>
      </c>
      <c r="H35" s="20" t="n">
        <v>2.99431567</v>
      </c>
      <c r="I35" s="18" t="s">
        <v>404</v>
      </c>
      <c r="J35" s="20" t="s">
        <v>404</v>
      </c>
      <c r="K35" s="18" t="s">
        <v>404</v>
      </c>
      <c r="L35" s="20" t="s">
        <v>404</v>
      </c>
      <c r="M35" s="18" t="s">
        <v>404</v>
      </c>
      <c r="N35" s="20" t="s">
        <v>404</v>
      </c>
      <c r="O35" s="18" t="s">
        <v>404</v>
      </c>
      <c r="P35" s="20" t="s">
        <v>404</v>
      </c>
      <c r="Q35" s="18" t="n">
        <v>483.53370497</v>
      </c>
      <c r="R35" s="20" t="n">
        <v>17.84850858</v>
      </c>
    </row>
    <row r="36" spans="1:18">
      <c r="A36" s="15" t="s">
        <v>433</v>
      </c>
      <c r="B36" s="17" t="n">
        <v>6736</v>
      </c>
      <c r="C36" s="18">
        <f>(10.0/B36*100)</f>
        <v/>
      </c>
      <c r="D36" s="19" t="n">
        <v>6726</v>
      </c>
      <c r="E36" s="18" t="n">
        <v>491.66668109</v>
      </c>
      <c r="F36" s="20" t="n">
        <v>4.40004759</v>
      </c>
      <c r="G36" s="18" t="n">
        <v>483.71167237</v>
      </c>
      <c r="H36" s="20" t="n">
        <v>2.68677969</v>
      </c>
      <c r="I36" s="18" t="s">
        <v>404</v>
      </c>
      <c r="J36" s="20" t="s">
        <v>404</v>
      </c>
      <c r="K36" s="18" t="s">
        <v>404</v>
      </c>
      <c r="L36" s="20" t="s">
        <v>404</v>
      </c>
      <c r="M36" s="18" t="s">
        <v>404</v>
      </c>
      <c r="N36" s="20" t="s">
        <v>404</v>
      </c>
      <c r="O36" s="18" t="s">
        <v>404</v>
      </c>
      <c r="P36" s="20" t="s">
        <v>404</v>
      </c>
      <c r="Q36" s="18" t="n">
        <v>476.58602805</v>
      </c>
      <c r="R36" s="20" t="n">
        <v>7.28406078</v>
      </c>
    </row>
    <row r="37" spans="1:18">
      <c r="A37" s="15" t="s">
        <v>434</v>
      </c>
      <c r="B37" s="17" t="n">
        <v>5458</v>
      </c>
      <c r="C37" s="18">
        <f>(0.0/B37*100)</f>
        <v/>
      </c>
      <c r="D37" s="19" t="n">
        <v>5458</v>
      </c>
      <c r="E37" s="18" t="n">
        <v>495.83918673</v>
      </c>
      <c r="F37" s="20" t="n">
        <v>3.77497173</v>
      </c>
      <c r="G37" s="18" t="n">
        <v>489.34095827</v>
      </c>
      <c r="H37" s="20" t="n">
        <v>5.23370779</v>
      </c>
      <c r="I37" s="18" t="s">
        <v>404</v>
      </c>
      <c r="J37" s="20" t="s">
        <v>404</v>
      </c>
      <c r="K37" s="18" t="s">
        <v>404</v>
      </c>
      <c r="L37" s="20" t="s">
        <v>404</v>
      </c>
      <c r="M37" s="18" t="s">
        <v>404</v>
      </c>
      <c r="N37" s="20" t="s">
        <v>404</v>
      </c>
      <c r="O37" s="18" t="s">
        <v>404</v>
      </c>
      <c r="P37" s="20" t="s">
        <v>404</v>
      </c>
      <c r="Q37" s="18" t="n">
        <v>440.34647094</v>
      </c>
      <c r="R37" s="20" t="n">
        <v>9.471706810000001</v>
      </c>
    </row>
    <row r="38" spans="1:18">
      <c r="A38" s="15" t="s">
        <v>435</v>
      </c>
      <c r="B38" s="17" t="n">
        <v>5860</v>
      </c>
      <c r="C38" s="18">
        <f>(268.0/B38*100)</f>
        <v/>
      </c>
      <c r="D38" s="19" t="n">
        <v>5592</v>
      </c>
      <c r="E38" s="18" t="n">
        <v>518.7834022</v>
      </c>
      <c r="F38" s="20" t="n">
        <v>4.20813594</v>
      </c>
      <c r="G38" s="18" t="n">
        <v>524.74208128</v>
      </c>
      <c r="H38" s="20" t="n">
        <v>8.219017640000001</v>
      </c>
      <c r="I38" s="18" t="s">
        <v>404</v>
      </c>
      <c r="J38" s="20" t="s">
        <v>404</v>
      </c>
      <c r="K38" s="18" t="s">
        <v>404</v>
      </c>
      <c r="L38" s="20" t="s">
        <v>404</v>
      </c>
      <c r="M38" s="18" t="s">
        <v>404</v>
      </c>
      <c r="N38" s="20" t="s">
        <v>404</v>
      </c>
      <c r="O38" s="18" t="s">
        <v>404</v>
      </c>
      <c r="P38" s="20" t="s">
        <v>404</v>
      </c>
      <c r="Q38" s="18" t="n">
        <v>526.97399087</v>
      </c>
      <c r="R38" s="20" t="n">
        <v>32.12778558</v>
      </c>
    </row>
    <row r="39" spans="1:18">
      <c r="A39" s="15" t="s">
        <v>436</v>
      </c>
      <c r="B39" s="17" t="n">
        <v>5895</v>
      </c>
      <c r="C39" s="18">
        <f>(0.0/B39*100)</f>
        <v/>
      </c>
      <c r="D39" s="19" t="n">
        <v>5895</v>
      </c>
      <c r="E39" s="18" t="n">
        <v>417.12093311</v>
      </c>
      <c r="F39" s="20" t="n">
        <v>5.06916666</v>
      </c>
      <c r="G39" s="18" t="n">
        <v>424.63469623</v>
      </c>
      <c r="H39" s="20" t="n">
        <v>8.239980170000001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495.12471796</v>
      </c>
      <c r="F40" s="20" t="n">
        <v>3.1850837</v>
      </c>
      <c r="G40" s="18" t="n">
        <v>457.65034693</v>
      </c>
      <c r="H40" s="20" t="n">
        <v>15.6997901</v>
      </c>
      <c r="I40" s="18" t="s">
        <v>404</v>
      </c>
      <c r="J40" s="20" t="s">
        <v>404</v>
      </c>
      <c r="K40" s="18" t="s">
        <v>404</v>
      </c>
      <c r="L40" s="20" t="s">
        <v>404</v>
      </c>
      <c r="M40" s="18" t="s">
        <v>404</v>
      </c>
      <c r="N40" s="20" t="s">
        <v>404</v>
      </c>
      <c r="O40" s="18" t="s">
        <v>404</v>
      </c>
      <c r="P40" s="20" t="s">
        <v>404</v>
      </c>
      <c r="Q40" s="18" t="n">
        <v>495.14763269</v>
      </c>
      <c r="R40" s="20" t="n">
        <v>6.90277794</v>
      </c>
    </row>
    <row r="41" spans="1:18">
      <c r="A41" s="15" t="s">
        <v>438</v>
      </c>
      <c r="B41" s="17" t="n">
        <v>5712</v>
      </c>
      <c r="C41" s="18">
        <f>(99.0/B41*100)</f>
        <v/>
      </c>
      <c r="D41" s="19" t="n">
        <v>5613</v>
      </c>
      <c r="E41" s="18" t="n">
        <v>468.02737313</v>
      </c>
      <c r="F41" s="20" t="n">
        <v>4.48973966</v>
      </c>
      <c r="G41" s="18" t="n">
        <v>475.60169296</v>
      </c>
      <c r="H41" s="20" t="n">
        <v>5.77392733</v>
      </c>
      <c r="I41" s="18" t="s">
        <v>404</v>
      </c>
      <c r="J41" s="20" t="s">
        <v>404</v>
      </c>
      <c r="K41" s="18" t="s">
        <v>404</v>
      </c>
      <c r="L41" s="20" t="s">
        <v>404</v>
      </c>
      <c r="M41" s="18" t="s">
        <v>404</v>
      </c>
      <c r="N41" s="20" t="s">
        <v>404</v>
      </c>
      <c r="O41" s="18" t="s">
        <v>404</v>
      </c>
      <c r="P41" s="20" t="s">
        <v>404</v>
      </c>
      <c r="Q41" s="18" t="n">
        <v>435.3215932</v>
      </c>
      <c r="R41" s="20" t="n">
        <v>21.72818351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412.89669281</v>
      </c>
      <c r="F44" s="20" t="n">
        <v>3.64419681</v>
      </c>
      <c r="G44" s="18" t="n">
        <v>415.63423901</v>
      </c>
      <c r="H44" s="20" t="n">
        <v>11.55639815</v>
      </c>
      <c r="I44" s="18" t="s">
        <v>404</v>
      </c>
      <c r="J44" s="20" t="s">
        <v>404</v>
      </c>
      <c r="K44" s="18" t="s">
        <v>404</v>
      </c>
      <c r="L44" s="20" t="s">
        <v>404</v>
      </c>
      <c r="M44" s="18" t="s">
        <v>404</v>
      </c>
      <c r="N44" s="20" t="s">
        <v>404</v>
      </c>
      <c r="O44" s="18" t="s">
        <v>404</v>
      </c>
      <c r="P44" s="20" t="s">
        <v>404</v>
      </c>
      <c r="Q44" s="18" t="n">
        <v>426.64891271</v>
      </c>
      <c r="R44" s="20" t="n">
        <v>22.4845688</v>
      </c>
    </row>
    <row r="45" spans="1:18">
      <c r="A45" s="15" t="s">
        <v>442</v>
      </c>
      <c r="B45" s="17" t="n">
        <v>5519</v>
      </c>
      <c r="C45" s="18">
        <f>(0.0/B45*100)</f>
        <v/>
      </c>
      <c r="D45" s="19" t="n">
        <v>5519</v>
      </c>
      <c r="E45" s="18" t="n">
        <v>360.06504141</v>
      </c>
      <c r="F45" s="20" t="n">
        <v>4.1724033</v>
      </c>
      <c r="G45" s="18" t="n">
        <v>360.30925407</v>
      </c>
      <c r="H45" s="20" t="n">
        <v>5.48844111</v>
      </c>
      <c r="I45" s="18" t="s">
        <v>404</v>
      </c>
      <c r="J45" s="20" t="s">
        <v>404</v>
      </c>
      <c r="K45" s="18" t="s">
        <v>404</v>
      </c>
      <c r="L45" s="20" t="s">
        <v>404</v>
      </c>
      <c r="M45" s="18" t="s">
        <v>404</v>
      </c>
      <c r="N45" s="20" t="s">
        <v>404</v>
      </c>
      <c r="O45" s="18" t="s">
        <v>404</v>
      </c>
      <c r="P45" s="20" t="s">
        <v>404</v>
      </c>
      <c r="Q45" s="18" t="n">
        <v>347.18860436</v>
      </c>
      <c r="R45" s="20" t="n">
        <v>16.4196157</v>
      </c>
    </row>
    <row r="46" spans="1:18">
      <c r="A46" s="15" t="s">
        <v>443</v>
      </c>
      <c r="B46" s="17" t="n">
        <v>23141</v>
      </c>
      <c r="C46" s="18">
        <f>(4196.0/B46*100)</f>
        <v/>
      </c>
      <c r="D46" s="19" t="n">
        <v>18945</v>
      </c>
      <c r="E46" s="18" t="n">
        <v>381.42929849</v>
      </c>
      <c r="F46" s="20" t="n">
        <v>3.72630917</v>
      </c>
      <c r="G46" s="18" t="n">
        <v>382.126215</v>
      </c>
      <c r="H46" s="20" t="n">
        <v>7.66804935</v>
      </c>
      <c r="I46" s="18" t="s">
        <v>404</v>
      </c>
      <c r="J46" s="20" t="s">
        <v>404</v>
      </c>
      <c r="K46" s="18" t="s">
        <v>404</v>
      </c>
      <c r="L46" s="20" t="s">
        <v>404</v>
      </c>
      <c r="M46" s="18" t="s">
        <v>404</v>
      </c>
      <c r="N46" s="20" t="s">
        <v>404</v>
      </c>
      <c r="O46" s="18" t="s">
        <v>404</v>
      </c>
      <c r="P46" s="20" t="s">
        <v>404</v>
      </c>
      <c r="Q46" s="18" t="n">
        <v>349.48580205</v>
      </c>
      <c r="R46" s="20" t="n">
        <v>10.40471215</v>
      </c>
    </row>
    <row r="47" spans="1:18">
      <c r="A47" s="15" t="s">
        <v>444</v>
      </c>
      <c r="B47" s="17" t="n">
        <v>5928</v>
      </c>
      <c r="C47" s="18">
        <f>(0.0/B47*100)</f>
        <v/>
      </c>
      <c r="D47" s="19" t="n">
        <v>5928</v>
      </c>
      <c r="E47" s="18" t="n">
        <v>439.86094389</v>
      </c>
      <c r="F47" s="20" t="n">
        <v>7.87286357</v>
      </c>
      <c r="G47" s="18" t="n">
        <v>440.53594159</v>
      </c>
      <c r="H47" s="20" t="n">
        <v>6.2435578</v>
      </c>
      <c r="I47" s="18" t="s">
        <v>404</v>
      </c>
      <c r="J47" s="20" t="s">
        <v>404</v>
      </c>
      <c r="K47" s="18" t="s">
        <v>404</v>
      </c>
      <c r="L47" s="20" t="s">
        <v>404</v>
      </c>
      <c r="M47" s="18" t="s">
        <v>404</v>
      </c>
      <c r="N47" s="20" t="s">
        <v>404</v>
      </c>
      <c r="O47" s="18" t="s">
        <v>404</v>
      </c>
      <c r="P47" s="20" t="s">
        <v>404</v>
      </c>
      <c r="Q47" s="18" t="n">
        <v>486.4174755</v>
      </c>
      <c r="R47" s="20" t="n">
        <v>11.70015367</v>
      </c>
    </row>
    <row r="48" spans="1:18">
      <c r="A48" s="15" t="s">
        <v>445</v>
      </c>
      <c r="B48" s="17" t="n">
        <v>9841</v>
      </c>
      <c r="C48" s="18">
        <f>(40.0/B48*100)</f>
        <v/>
      </c>
      <c r="D48" s="19" t="n">
        <v>9801</v>
      </c>
      <c r="E48" s="18" t="n">
        <v>534.96890489</v>
      </c>
      <c r="F48" s="20" t="n">
        <v>5.47649749</v>
      </c>
      <c r="G48" s="18" t="n">
        <v>501.76084085</v>
      </c>
      <c r="H48" s="20" t="n">
        <v>26.93654943</v>
      </c>
      <c r="I48" s="18" t="s">
        <v>404</v>
      </c>
      <c r="J48" s="20" t="s">
        <v>404</v>
      </c>
      <c r="K48" s="18" t="s">
        <v>404</v>
      </c>
      <c r="L48" s="20" t="s">
        <v>404</v>
      </c>
      <c r="M48" s="18" t="s">
        <v>404</v>
      </c>
      <c r="N48" s="20" t="s">
        <v>404</v>
      </c>
      <c r="O48" s="18" t="s">
        <v>404</v>
      </c>
      <c r="P48" s="20" t="s">
        <v>404</v>
      </c>
      <c r="Q48" s="18" t="n">
        <v>435.94451649</v>
      </c>
      <c r="R48" s="20" t="n">
        <v>24.30819463</v>
      </c>
    </row>
    <row r="49" spans="1:18">
      <c r="A49" s="15" t="s">
        <v>446</v>
      </c>
      <c r="B49" s="17" t="n">
        <v>6349</v>
      </c>
      <c r="C49" s="18">
        <f>(52.0/B49*100)</f>
        <v/>
      </c>
      <c r="D49" s="19" t="n">
        <v>6297</v>
      </c>
      <c r="E49" s="18" t="n">
        <v>413.6730862</v>
      </c>
      <c r="F49" s="20" t="n">
        <v>3.91984219</v>
      </c>
      <c r="G49" s="18" t="n">
        <v>395.13642857</v>
      </c>
      <c r="H49" s="20" t="n">
        <v>6.60972243</v>
      </c>
      <c r="I49" s="18" t="s">
        <v>404</v>
      </c>
      <c r="J49" s="20" t="s">
        <v>404</v>
      </c>
      <c r="K49" s="18" t="s">
        <v>404</v>
      </c>
      <c r="L49" s="20" t="s">
        <v>404</v>
      </c>
      <c r="M49" s="18" t="s">
        <v>404</v>
      </c>
      <c r="N49" s="20" t="s">
        <v>404</v>
      </c>
      <c r="O49" s="18" t="s">
        <v>404</v>
      </c>
      <c r="P49" s="20" t="s">
        <v>404</v>
      </c>
      <c r="Q49" s="18" t="n">
        <v>397.28168275</v>
      </c>
      <c r="R49" s="20" t="n">
        <v>4.92242616</v>
      </c>
    </row>
    <row r="50" spans="1:18">
      <c r="A50" s="15" t="s">
        <v>447</v>
      </c>
      <c r="B50" s="17" t="n">
        <v>11795</v>
      </c>
      <c r="C50" s="18">
        <f>(1031.0/B50*100)</f>
        <v/>
      </c>
      <c r="D50" s="19" t="n">
        <v>10764</v>
      </c>
      <c r="E50" s="18" t="n">
        <v>393.77093754</v>
      </c>
      <c r="F50" s="20" t="n">
        <v>3.95725812</v>
      </c>
      <c r="G50" s="18" t="n">
        <v>390.86216554</v>
      </c>
      <c r="H50" s="20" t="n">
        <v>4.24312486</v>
      </c>
      <c r="I50" s="18" t="s">
        <v>404</v>
      </c>
      <c r="J50" s="20" t="s">
        <v>404</v>
      </c>
      <c r="K50" s="18" t="s">
        <v>404</v>
      </c>
      <c r="L50" s="20" t="s">
        <v>404</v>
      </c>
      <c r="M50" s="18" t="s">
        <v>404</v>
      </c>
      <c r="N50" s="20" t="s">
        <v>404</v>
      </c>
      <c r="O50" s="18" t="s">
        <v>404</v>
      </c>
      <c r="P50" s="20" t="s">
        <v>404</v>
      </c>
      <c r="Q50" s="18" t="n">
        <v>380.3702779</v>
      </c>
      <c r="R50" s="20" t="n">
        <v>10.4888039</v>
      </c>
    </row>
    <row r="51" spans="1:18">
      <c r="A51" s="15" t="s">
        <v>448</v>
      </c>
      <c r="B51" s="17" t="n">
        <v>6866</v>
      </c>
      <c r="C51" s="18">
        <f>(0.0/B51*100)</f>
        <v/>
      </c>
      <c r="D51" s="19" t="n">
        <v>6866</v>
      </c>
      <c r="E51" s="18" t="n">
        <v>399.90350344</v>
      </c>
      <c r="F51" s="20" t="n">
        <v>2.7224204</v>
      </c>
      <c r="G51" s="18" t="n">
        <v>404.99833904</v>
      </c>
      <c r="H51" s="20" t="n">
        <v>16.298158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460.94918252</v>
      </c>
      <c r="F52" s="20" t="n">
        <v>3.70286438</v>
      </c>
      <c r="G52" s="18" t="n">
        <v>473.43836364</v>
      </c>
      <c r="H52" s="20" t="n">
        <v>9.10675226</v>
      </c>
      <c r="I52" s="18" t="s">
        <v>404</v>
      </c>
      <c r="J52" s="20" t="s">
        <v>404</v>
      </c>
      <c r="K52" s="18" t="s">
        <v>404</v>
      </c>
      <c r="L52" s="20" t="s">
        <v>404</v>
      </c>
      <c r="M52" s="18" t="s">
        <v>404</v>
      </c>
      <c r="N52" s="20" t="s">
        <v>404</v>
      </c>
      <c r="O52" s="18" t="s">
        <v>404</v>
      </c>
      <c r="P52" s="20" t="s">
        <v>404</v>
      </c>
      <c r="Q52" s="18" t="n">
        <v>455.79260666</v>
      </c>
      <c r="R52" s="20" t="n">
        <v>10.10639766</v>
      </c>
    </row>
    <row r="53" spans="1:18">
      <c r="A53" s="15" t="s">
        <v>450</v>
      </c>
      <c r="B53" s="17" t="n">
        <v>5571</v>
      </c>
      <c r="C53" s="18">
        <f>(0.0/B53*100)</f>
        <v/>
      </c>
      <c r="D53" s="19" t="n">
        <v>5571</v>
      </c>
      <c r="E53" s="18" t="n">
        <v>437.76164674</v>
      </c>
      <c r="F53" s="20" t="n">
        <v>2.1037993</v>
      </c>
      <c r="G53" s="18" t="n">
        <v>436.46748683</v>
      </c>
      <c r="H53" s="20" t="n">
        <v>2.08765507</v>
      </c>
      <c r="I53" s="18" t="s">
        <v>404</v>
      </c>
      <c r="J53" s="20" t="s">
        <v>404</v>
      </c>
      <c r="K53" s="18" t="s">
        <v>404</v>
      </c>
      <c r="L53" s="20" t="s">
        <v>404</v>
      </c>
      <c r="M53" s="18" t="s">
        <v>404</v>
      </c>
      <c r="N53" s="20" t="s">
        <v>404</v>
      </c>
      <c r="O53" s="18" t="s">
        <v>404</v>
      </c>
      <c r="P53" s="20" t="s">
        <v>404</v>
      </c>
      <c r="Q53" s="18" t="n">
        <v>357.11139908</v>
      </c>
      <c r="R53" s="20" t="n">
        <v>30.44300087</v>
      </c>
    </row>
    <row r="54" spans="1:18">
      <c r="A54" s="15" t="s">
        <v>451</v>
      </c>
      <c r="B54" s="17" t="n">
        <v>4740</v>
      </c>
      <c r="C54" s="18">
        <f>(199.0/B54*100)</f>
        <v/>
      </c>
      <c r="D54" s="19" t="n">
        <v>4541</v>
      </c>
      <c r="E54" s="18" t="n">
        <v>328.13868224</v>
      </c>
      <c r="F54" s="20" t="n">
        <v>3.12152654</v>
      </c>
      <c r="G54" s="18" t="n">
        <v>322.9750658</v>
      </c>
      <c r="H54" s="20" t="n">
        <v>9.477190480000001</v>
      </c>
      <c r="I54" s="18" t="s">
        <v>404</v>
      </c>
      <c r="J54" s="20" t="s">
        <v>404</v>
      </c>
      <c r="K54" s="18" t="s">
        <v>404</v>
      </c>
      <c r="L54" s="20" t="s">
        <v>404</v>
      </c>
      <c r="M54" s="18" t="s">
        <v>404</v>
      </c>
      <c r="N54" s="20" t="s">
        <v>404</v>
      </c>
      <c r="O54" s="18" t="s">
        <v>404</v>
      </c>
      <c r="P54" s="20" t="s">
        <v>404</v>
      </c>
      <c r="Q54" s="18" t="n">
        <v>328.03747362</v>
      </c>
      <c r="R54" s="20" t="n">
        <v>6.52308569</v>
      </c>
    </row>
    <row r="55" spans="1:18">
      <c r="A55" s="15" t="s">
        <v>452</v>
      </c>
      <c r="B55" s="17" t="n">
        <v>5316</v>
      </c>
      <c r="C55" s="18">
        <f>(43.0/B55*100)</f>
        <v/>
      </c>
      <c r="D55" s="19" t="n">
        <v>5273</v>
      </c>
      <c r="E55" s="18" t="n">
        <v>405.77147321</v>
      </c>
      <c r="F55" s="20" t="n">
        <v>2.95280188</v>
      </c>
      <c r="G55" s="18" t="n">
        <v>388.63204701</v>
      </c>
      <c r="H55" s="20" t="n">
        <v>13.94082657</v>
      </c>
      <c r="I55" s="18" t="s">
        <v>404</v>
      </c>
      <c r="J55" s="20" t="s">
        <v>404</v>
      </c>
      <c r="K55" s="18" t="s">
        <v>404</v>
      </c>
      <c r="L55" s="20" t="s">
        <v>404</v>
      </c>
      <c r="M55" s="18" t="s">
        <v>404</v>
      </c>
      <c r="N55" s="20" t="s">
        <v>404</v>
      </c>
      <c r="O55" s="18" t="s">
        <v>404</v>
      </c>
      <c r="P55" s="20" t="s">
        <v>404</v>
      </c>
      <c r="Q55" s="18" t="n">
        <v>346.11667222</v>
      </c>
      <c r="R55" s="20" t="n">
        <v>23.23943967</v>
      </c>
    </row>
    <row r="56" spans="1:18">
      <c r="A56" s="15" t="s">
        <v>453</v>
      </c>
      <c r="B56" s="17" t="n">
        <v>5359</v>
      </c>
      <c r="C56" s="18">
        <f>(0.0/B56*100)</f>
        <v/>
      </c>
      <c r="D56" s="19" t="n">
        <v>5359</v>
      </c>
      <c r="E56" s="18" t="n">
        <v>547.75377408</v>
      </c>
      <c r="F56" s="20" t="n">
        <v>3.51149597</v>
      </c>
      <c r="G56" s="18" t="n">
        <v>567.03114052</v>
      </c>
      <c r="H56" s="20" t="n">
        <v>10.79199446</v>
      </c>
      <c r="I56" s="18" t="s">
        <v>404</v>
      </c>
      <c r="J56" s="20" t="s">
        <v>404</v>
      </c>
      <c r="K56" s="18" t="s">
        <v>404</v>
      </c>
      <c r="L56" s="20" t="s">
        <v>404</v>
      </c>
      <c r="M56" s="18" t="s">
        <v>404</v>
      </c>
      <c r="N56" s="20" t="s">
        <v>404</v>
      </c>
      <c r="O56" s="18" t="s">
        <v>404</v>
      </c>
      <c r="P56" s="20" t="s">
        <v>404</v>
      </c>
      <c r="Q56" s="18" t="n">
        <v>524.90419611</v>
      </c>
      <c r="R56" s="20" t="n">
        <v>12.92464068</v>
      </c>
    </row>
    <row r="57" spans="1:18">
      <c r="A57" s="15" t="s">
        <v>454</v>
      </c>
      <c r="B57" s="17" t="n">
        <v>6513</v>
      </c>
      <c r="C57" s="18">
        <f>(0.0/B57*100)</f>
        <v/>
      </c>
      <c r="D57" s="19" t="n">
        <v>6513</v>
      </c>
      <c r="E57" s="18" t="n">
        <v>388.24278356</v>
      </c>
      <c r="F57" s="20" t="n">
        <v>3.57557483</v>
      </c>
      <c r="G57" s="18" t="n">
        <v>372.19290641</v>
      </c>
      <c r="H57" s="20" t="n">
        <v>9.44941247</v>
      </c>
      <c r="I57" s="18" t="s">
        <v>404</v>
      </c>
      <c r="J57" s="20" t="s">
        <v>404</v>
      </c>
      <c r="K57" s="18" t="s">
        <v>404</v>
      </c>
      <c r="L57" s="20" t="s">
        <v>404</v>
      </c>
      <c r="M57" s="18" t="s">
        <v>404</v>
      </c>
      <c r="N57" s="20" t="s">
        <v>404</v>
      </c>
      <c r="O57" s="18" t="s">
        <v>404</v>
      </c>
      <c r="P57" s="20" t="s">
        <v>404</v>
      </c>
      <c r="Q57" s="18" t="n">
        <v>372.68174936</v>
      </c>
      <c r="R57" s="20" t="n">
        <v>15.89558241</v>
      </c>
    </row>
    <row r="58" spans="1:18">
      <c r="A58" s="15" t="s">
        <v>455</v>
      </c>
      <c r="B58" s="17" t="n">
        <v>7267</v>
      </c>
      <c r="C58" s="18">
        <f>(0.0/B58*100)</f>
        <v/>
      </c>
      <c r="D58" s="19" t="n">
        <v>7267</v>
      </c>
      <c r="E58" s="18" t="n">
        <v>381.92731221</v>
      </c>
      <c r="F58" s="20" t="n">
        <v>2.85797831</v>
      </c>
      <c r="G58" s="18" t="n">
        <v>353.56290433</v>
      </c>
      <c r="H58" s="20" t="n">
        <v>10.48419755</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360.31335845</v>
      </c>
      <c r="F59" s="20" t="n">
        <v>1.77390583</v>
      </c>
      <c r="G59" s="18" t="n">
        <v>373.42003716</v>
      </c>
      <c r="H59" s="20" t="n">
        <v>5.80557636</v>
      </c>
      <c r="I59" s="18" t="s">
        <v>404</v>
      </c>
      <c r="J59" s="20" t="s">
        <v>404</v>
      </c>
      <c r="K59" s="18" t="s">
        <v>404</v>
      </c>
      <c r="L59" s="20" t="s">
        <v>404</v>
      </c>
      <c r="M59" s="18" t="s">
        <v>404</v>
      </c>
      <c r="N59" s="20" t="s">
        <v>404</v>
      </c>
      <c r="O59" s="18" t="s">
        <v>404</v>
      </c>
      <c r="P59" s="20" t="s">
        <v>404</v>
      </c>
      <c r="Q59" s="18" t="n">
        <v>334.92128622</v>
      </c>
      <c r="R59" s="20" t="n">
        <v>20.67461397</v>
      </c>
    </row>
    <row r="60" spans="1:18">
      <c r="A60" s="15" t="s">
        <v>457</v>
      </c>
      <c r="B60" s="17" t="n">
        <v>4546</v>
      </c>
      <c r="C60" s="18">
        <f>(0.0/B60*100)</f>
        <v/>
      </c>
      <c r="D60" s="19" t="n">
        <v>4546</v>
      </c>
      <c r="E60" s="18" t="n">
        <v>404.54367406</v>
      </c>
      <c r="F60" s="20" t="n">
        <v>4.56861466</v>
      </c>
      <c r="G60" s="18" t="n">
        <v>375.875951</v>
      </c>
      <c r="H60" s="20" t="n">
        <v>9.516301370000001</v>
      </c>
      <c r="I60" s="18" t="s">
        <v>404</v>
      </c>
      <c r="J60" s="20" t="s">
        <v>404</v>
      </c>
      <c r="K60" s="18" t="s">
        <v>404</v>
      </c>
      <c r="L60" s="20" t="s">
        <v>404</v>
      </c>
      <c r="M60" s="18" t="s">
        <v>404</v>
      </c>
      <c r="N60" s="20" t="s">
        <v>404</v>
      </c>
      <c r="O60" s="18" t="s">
        <v>404</v>
      </c>
      <c r="P60" s="20" t="s">
        <v>404</v>
      </c>
      <c r="Q60" s="18" t="n">
        <v>384.52415049</v>
      </c>
      <c r="R60" s="20" t="n">
        <v>23.56877881</v>
      </c>
    </row>
    <row r="61" spans="1:18">
      <c r="A61" s="15" t="s">
        <v>458</v>
      </c>
      <c r="B61" s="17" t="n">
        <v>6525</v>
      </c>
      <c r="C61" s="18">
        <f>(0.0/B61*100)</f>
        <v/>
      </c>
      <c r="D61" s="19" t="n">
        <v>6525</v>
      </c>
      <c r="E61" s="18" t="n">
        <v>476.08963189</v>
      </c>
      <c r="F61" s="20" t="n">
        <v>2.3389817</v>
      </c>
      <c r="G61" s="18" t="n">
        <v>496.66450292</v>
      </c>
      <c r="H61" s="20" t="n">
        <v>9.64936415</v>
      </c>
      <c r="I61" s="18" t="s">
        <v>404</v>
      </c>
      <c r="J61" s="20" t="s">
        <v>404</v>
      </c>
      <c r="K61" s="18" t="s">
        <v>404</v>
      </c>
      <c r="L61" s="20" t="s">
        <v>404</v>
      </c>
      <c r="M61" s="18" t="s">
        <v>404</v>
      </c>
      <c r="N61" s="20" t="s">
        <v>404</v>
      </c>
      <c r="O61" s="18" t="s">
        <v>404</v>
      </c>
      <c r="P61" s="20" t="s">
        <v>404</v>
      </c>
      <c r="Q61" s="18" t="n">
        <v>453.17313143</v>
      </c>
      <c r="R61" s="20" t="n">
        <v>7.31002168</v>
      </c>
    </row>
    <row r="62" spans="1:18">
      <c r="A62" s="15" t="s">
        <v>459</v>
      </c>
      <c r="B62" s="17" t="n">
        <v>4476</v>
      </c>
      <c r="C62" s="18">
        <f>(0.0/B62*100)</f>
        <v/>
      </c>
      <c r="D62" s="19" t="n">
        <v>4476</v>
      </c>
      <c r="E62" s="18" t="n">
        <v>543.80777577</v>
      </c>
      <c r="F62" s="20" t="n">
        <v>1.10769727</v>
      </c>
      <c r="G62" s="18" t="s">
        <v>404</v>
      </c>
      <c r="H62" s="20" t="s">
        <v>404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369.75462149</v>
      </c>
      <c r="F63" s="20" t="n">
        <v>1.55603191</v>
      </c>
      <c r="G63" s="18" t="n">
        <v>371.10125086</v>
      </c>
      <c r="H63" s="20" t="n">
        <v>3.20304447</v>
      </c>
      <c r="I63" s="18" t="s">
        <v>404</v>
      </c>
      <c r="J63" s="20" t="s">
        <v>404</v>
      </c>
      <c r="K63" s="18" t="s">
        <v>404</v>
      </c>
      <c r="L63" s="20" t="s">
        <v>404</v>
      </c>
      <c r="M63" s="18" t="s">
        <v>404</v>
      </c>
      <c r="N63" s="20" t="s">
        <v>404</v>
      </c>
      <c r="O63" s="18" t="s">
        <v>404</v>
      </c>
      <c r="P63" s="20" t="s">
        <v>404</v>
      </c>
      <c r="Q63" s="18" t="n">
        <v>384.1987168</v>
      </c>
      <c r="R63" s="20" t="n">
        <v>6.3870539</v>
      </c>
    </row>
    <row r="64" spans="1:18">
      <c r="A64" s="15" t="s">
        <v>461</v>
      </c>
      <c r="B64" s="17" t="n">
        <v>3634</v>
      </c>
      <c r="C64" s="18">
        <f>(27.0/B64*100)</f>
        <v/>
      </c>
      <c r="D64" s="19" t="n">
        <v>3607</v>
      </c>
      <c r="E64" s="18" t="n">
        <v>491.86559549</v>
      </c>
      <c r="F64" s="20" t="n">
        <v>2.39574397</v>
      </c>
      <c r="G64" s="18" t="n">
        <v>467.12264395</v>
      </c>
      <c r="H64" s="20" t="n">
        <v>2.39784126</v>
      </c>
      <c r="I64" s="18" t="s">
        <v>404</v>
      </c>
      <c r="J64" s="20" t="s">
        <v>404</v>
      </c>
      <c r="K64" s="18" t="s">
        <v>404</v>
      </c>
      <c r="L64" s="20" t="s">
        <v>404</v>
      </c>
      <c r="M64" s="18" t="s">
        <v>404</v>
      </c>
      <c r="N64" s="20" t="s">
        <v>404</v>
      </c>
      <c r="O64" s="18" t="s">
        <v>404</v>
      </c>
      <c r="P64" s="20" t="s">
        <v>404</v>
      </c>
      <c r="Q64" s="18" t="n">
        <v>487.24287118</v>
      </c>
      <c r="R64" s="20" t="n">
        <v>12.37150834</v>
      </c>
    </row>
    <row r="65" spans="1:18">
      <c r="A65" s="15" t="s">
        <v>462</v>
      </c>
      <c r="B65" s="17" t="n">
        <v>5325</v>
      </c>
      <c r="C65" s="18">
        <f>(0.0/B65*100)</f>
        <v/>
      </c>
      <c r="D65" s="19" t="n">
        <v>5325</v>
      </c>
      <c r="E65" s="18" t="n">
        <v>419.47984195</v>
      </c>
      <c r="F65" s="20" t="n">
        <v>2.51238368</v>
      </c>
      <c r="G65" s="18" t="n">
        <v>426.75411053</v>
      </c>
      <c r="H65" s="20" t="n">
        <v>12.53700881</v>
      </c>
      <c r="I65" s="18" t="s">
        <v>404</v>
      </c>
      <c r="J65" s="20" t="s">
        <v>404</v>
      </c>
      <c r="K65" s="18" t="s">
        <v>404</v>
      </c>
      <c r="L65" s="20" t="s">
        <v>404</v>
      </c>
      <c r="M65" s="18" t="s">
        <v>404</v>
      </c>
      <c r="N65" s="20" t="s">
        <v>404</v>
      </c>
      <c r="O65" s="18" t="s">
        <v>404</v>
      </c>
      <c r="P65" s="20" t="s">
        <v>404</v>
      </c>
      <c r="Q65" s="18" t="n">
        <v>376.84810521</v>
      </c>
      <c r="R65" s="20" t="n">
        <v>12.5768949</v>
      </c>
    </row>
    <row r="66" spans="1:18">
      <c r="A66" s="15" t="s">
        <v>463</v>
      </c>
      <c r="B66" s="17" t="n">
        <v>5665</v>
      </c>
      <c r="C66" s="18">
        <f>(0.0/B66*100)</f>
        <v/>
      </c>
      <c r="D66" s="19" t="n">
        <v>5665</v>
      </c>
      <c r="E66" s="18" t="n">
        <v>414.61348298</v>
      </c>
      <c r="F66" s="20" t="n">
        <v>1.50157434</v>
      </c>
      <c r="G66" s="18" t="n">
        <v>449.90804581</v>
      </c>
      <c r="H66" s="20" t="n">
        <v>6.18755707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389.12301782</v>
      </c>
      <c r="F67" s="20" t="n">
        <v>3.21945276</v>
      </c>
      <c r="G67" s="18" t="n">
        <v>364.88117691</v>
      </c>
      <c r="H67" s="20" t="n">
        <v>10.29569415</v>
      </c>
      <c r="I67" s="18" t="s">
        <v>404</v>
      </c>
      <c r="J67" s="20" t="s">
        <v>404</v>
      </c>
      <c r="K67" s="18" t="s">
        <v>404</v>
      </c>
      <c r="L67" s="20" t="s">
        <v>404</v>
      </c>
      <c r="M67" s="18" t="s">
        <v>404</v>
      </c>
      <c r="N67" s="20" t="s">
        <v>404</v>
      </c>
      <c r="O67" s="18" t="s">
        <v>404</v>
      </c>
      <c r="P67" s="20" t="s">
        <v>404</v>
      </c>
      <c r="Q67" s="18" t="n">
        <v>371.84811999</v>
      </c>
      <c r="R67" s="20" t="n">
        <v>20.56270047</v>
      </c>
    </row>
    <row r="68" spans="1:18">
      <c r="A68" s="15" t="s">
        <v>465</v>
      </c>
      <c r="B68" s="17" t="n">
        <v>12083</v>
      </c>
      <c r="C68" s="18">
        <f>(0.0/B68*100)</f>
        <v/>
      </c>
      <c r="D68" s="19" t="n">
        <v>12083</v>
      </c>
      <c r="E68" s="18" t="n">
        <v>398.51170639</v>
      </c>
      <c r="F68" s="20" t="n">
        <v>1.48109585</v>
      </c>
      <c r="G68" s="18" t="n">
        <v>476.14220349</v>
      </c>
      <c r="H68" s="20" t="n">
        <v>5.6765642</v>
      </c>
      <c r="I68" s="18" t="s">
        <v>404</v>
      </c>
      <c r="J68" s="20" t="s">
        <v>404</v>
      </c>
      <c r="K68" s="18" t="s">
        <v>404</v>
      </c>
      <c r="L68" s="20" t="s">
        <v>404</v>
      </c>
      <c r="M68" s="18" t="s">
        <v>404</v>
      </c>
      <c r="N68" s="20" t="s">
        <v>404</v>
      </c>
      <c r="O68" s="18" t="s">
        <v>404</v>
      </c>
      <c r="P68" s="20" t="s">
        <v>404</v>
      </c>
      <c r="Q68" s="18" t="n">
        <v>414.11311946</v>
      </c>
      <c r="R68" s="20" t="n">
        <v>10.15887998</v>
      </c>
    </row>
    <row r="69" spans="1:18">
      <c r="A69" s="15" t="s">
        <v>466</v>
      </c>
      <c r="B69" s="17" t="n">
        <v>4876</v>
      </c>
      <c r="C69" s="18">
        <f>(0.0/B69*100)</f>
        <v/>
      </c>
      <c r="D69" s="19" t="n">
        <v>4876</v>
      </c>
      <c r="E69" s="18" t="n">
        <v>442.29760574</v>
      </c>
      <c r="F69" s="20" t="n">
        <v>4.0746874</v>
      </c>
      <c r="G69" s="18" t="n">
        <v>454.98447028</v>
      </c>
      <c r="H69" s="20" t="n">
        <v>11.99577171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494.15162919</v>
      </c>
      <c r="F70" s="20" t="n">
        <v>3.14128535</v>
      </c>
      <c r="G70" s="18" t="n">
        <v>471.82940476</v>
      </c>
      <c r="H70" s="20" t="n">
        <v>10.97650776</v>
      </c>
      <c r="I70" s="18" t="s">
        <v>404</v>
      </c>
      <c r="J70" s="20" t="s">
        <v>404</v>
      </c>
      <c r="K70" s="18" t="s">
        <v>404</v>
      </c>
      <c r="L70" s="20" t="s">
        <v>404</v>
      </c>
      <c r="M70" s="18" t="s">
        <v>404</v>
      </c>
      <c r="N70" s="20" t="s">
        <v>404</v>
      </c>
      <c r="O70" s="18" t="s">
        <v>404</v>
      </c>
      <c r="P70" s="20" t="s">
        <v>404</v>
      </c>
      <c r="Q70" s="18" t="n">
        <v>490.87272564</v>
      </c>
      <c r="R70" s="20" t="n">
        <v>10.5695814</v>
      </c>
    </row>
    <row r="71" spans="1:18">
      <c r="A71" s="15" t="s">
        <v>468</v>
      </c>
      <c r="B71" s="17" t="n">
        <v>6115</v>
      </c>
      <c r="C71" s="18">
        <f>(0.0/B71*100)</f>
        <v/>
      </c>
      <c r="D71" s="19" t="n">
        <v>6115</v>
      </c>
      <c r="E71" s="18" t="n">
        <v>565.79069027</v>
      </c>
      <c r="F71" s="20" t="n">
        <v>1.42587477</v>
      </c>
      <c r="G71" s="18" t="n">
        <v>547.40104354</v>
      </c>
      <c r="H71" s="20" t="n">
        <v>4.88793369</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547.89666813</v>
      </c>
      <c r="F72" s="20" t="n">
        <v>4.16814561</v>
      </c>
      <c r="G72" s="18" t="n">
        <v>531.32618713</v>
      </c>
      <c r="H72" s="20" t="n">
        <v>8.85560405</v>
      </c>
      <c r="I72" s="18" t="s">
        <v>404</v>
      </c>
      <c r="J72" s="20" t="s">
        <v>404</v>
      </c>
      <c r="K72" s="18" t="s">
        <v>404</v>
      </c>
      <c r="L72" s="20" t="s">
        <v>404</v>
      </c>
      <c r="M72" s="18" t="s">
        <v>404</v>
      </c>
      <c r="N72" s="20" t="s">
        <v>404</v>
      </c>
      <c r="O72" s="18" t="s">
        <v>404</v>
      </c>
      <c r="P72" s="20" t="s">
        <v>404</v>
      </c>
      <c r="Q72" s="18" t="n">
        <v>506.07238853</v>
      </c>
      <c r="R72" s="20" t="n">
        <v>18.02804368</v>
      </c>
    </row>
    <row r="73" spans="1:18">
      <c r="A73" s="15" t="s">
        <v>470</v>
      </c>
      <c r="B73" s="17" t="n">
        <v>8249</v>
      </c>
      <c r="C73" s="18">
        <f>(0.0/B73*100)</f>
        <v/>
      </c>
      <c r="D73" s="19" t="n">
        <v>8249</v>
      </c>
      <c r="E73" s="18" t="n">
        <v>415.65630539</v>
      </c>
      <c r="F73" s="20" t="n">
        <v>3.066975</v>
      </c>
      <c r="G73" s="18" t="n">
        <v>429.00018834</v>
      </c>
      <c r="H73" s="20" t="n">
        <v>19.10885646</v>
      </c>
      <c r="I73" s="18" t="s">
        <v>404</v>
      </c>
      <c r="J73" s="20" t="s">
        <v>404</v>
      </c>
      <c r="K73" s="18" t="s">
        <v>404</v>
      </c>
      <c r="L73" s="20" t="s">
        <v>404</v>
      </c>
      <c r="M73" s="18" t="s">
        <v>404</v>
      </c>
      <c r="N73" s="20" t="s">
        <v>404</v>
      </c>
      <c r="O73" s="18" t="s">
        <v>404</v>
      </c>
      <c r="P73" s="20" t="s">
        <v>404</v>
      </c>
      <c r="Q73" s="18" t="n">
        <v>405.98745937</v>
      </c>
      <c r="R73" s="20" t="n">
        <v>17.7223037</v>
      </c>
    </row>
    <row r="74" spans="1:18">
      <c r="A74" s="15" t="s">
        <v>471</v>
      </c>
      <c r="B74" s="17" t="n">
        <v>4692</v>
      </c>
      <c r="C74" s="18">
        <f>(484.0/B74*100)</f>
        <v/>
      </c>
      <c r="D74" s="19" t="n">
        <v>4208</v>
      </c>
      <c r="E74" s="18" t="n">
        <v>416.51751162</v>
      </c>
      <c r="F74" s="20" t="n">
        <v>1.53619317</v>
      </c>
      <c r="G74" s="18" t="n">
        <v>411.3993236</v>
      </c>
      <c r="H74" s="20" t="n">
        <v>3.19283474</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(483.0/B75*100)</f>
        <v/>
      </c>
      <c r="D75" s="19" t="n">
        <v>4892</v>
      </c>
      <c r="E75" s="18" t="n">
        <v>364.17957074</v>
      </c>
      <c r="F75" s="20" t="n">
        <v>4.69426733</v>
      </c>
      <c r="G75" s="18" t="n">
        <v>374.51392048</v>
      </c>
      <c r="H75" s="20" t="n">
        <v>6.41170937</v>
      </c>
      <c r="I75" s="18" t="s">
        <v>404</v>
      </c>
      <c r="J75" s="20" t="s">
        <v>404</v>
      </c>
      <c r="K75" s="18" t="s">
        <v>404</v>
      </c>
      <c r="L75" s="20" t="s">
        <v>404</v>
      </c>
      <c r="M75" s="18" t="s">
        <v>404</v>
      </c>
      <c r="N75" s="20" t="s">
        <v>404</v>
      </c>
      <c r="O75" s="18" t="s">
        <v>404</v>
      </c>
      <c r="P75" s="20" t="s">
        <v>404</v>
      </c>
      <c r="Q75" s="18" t="n">
        <v>357.35600262</v>
      </c>
      <c r="R75" s="20" t="n">
        <v>17.95136032</v>
      </c>
    </row>
    <row r="76" spans="1:18">
      <c r="A76" s="15" t="s">
        <v>473</v>
      </c>
      <c r="B76" s="17" t="n">
        <v>14167</v>
      </c>
      <c r="C76" s="18">
        <f>(1400.0/B76*100)</f>
        <v/>
      </c>
      <c r="D76" s="19" t="n">
        <v>12767</v>
      </c>
      <c r="E76" s="18" t="n">
        <v>429.94164495</v>
      </c>
      <c r="F76" s="20" t="n">
        <v>2.84954546</v>
      </c>
      <c r="G76" s="18" t="n">
        <v>420.57336891</v>
      </c>
      <c r="H76" s="20" t="n">
        <v>8.371923320000001</v>
      </c>
      <c r="I76" s="18" t="s">
        <v>404</v>
      </c>
      <c r="J76" s="20" t="s">
        <v>404</v>
      </c>
      <c r="K76" s="18" t="s">
        <v>404</v>
      </c>
      <c r="L76" s="20" t="s">
        <v>404</v>
      </c>
      <c r="M76" s="18" t="s">
        <v>404</v>
      </c>
      <c r="N76" s="20" t="s">
        <v>404</v>
      </c>
      <c r="O76" s="18" t="s">
        <v>404</v>
      </c>
      <c r="P76" s="20" t="s">
        <v>404</v>
      </c>
      <c r="Q76" s="18" t="n">
        <v>426.84916049</v>
      </c>
      <c r="R76" s="20" t="n">
        <v>8.62560584</v>
      </c>
    </row>
    <row r="77" spans="1:18">
      <c r="A77" s="15" t="s">
        <v>474</v>
      </c>
      <c r="B77" s="17" t="n">
        <v>6062</v>
      </c>
      <c r="C77" s="18">
        <f>(0.0/B77*100)</f>
        <v/>
      </c>
      <c r="D77" s="19" t="n">
        <v>6062</v>
      </c>
      <c r="E77" s="18" t="n">
        <v>417.82939569</v>
      </c>
      <c r="F77" s="20" t="n">
        <v>3.35839518</v>
      </c>
      <c r="G77" s="18" t="n">
        <v>418.50578636</v>
      </c>
      <c r="H77" s="20" t="n">
        <v>8.02822832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495.53323726</v>
      </c>
      <c r="F78" s="20" t="n">
        <v>4.725332</v>
      </c>
      <c r="G78" s="18" t="n">
        <v>478.90605307</v>
      </c>
      <c r="H78" s="20" t="n">
        <v>15.10771745</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458.94535391</v>
      </c>
      <c r="F79" s="20" t="n">
        <v>8.481604770000001</v>
      </c>
      <c r="G79" s="18" t="n">
        <v>451.10803225</v>
      </c>
      <c r="H79" s="20" t="n">
        <v>15.14440408</v>
      </c>
      <c r="I79" s="18" t="s">
        <v>404</v>
      </c>
      <c r="J79" s="20" t="s">
        <v>404</v>
      </c>
      <c r="K79" s="18" t="s">
        <v>404</v>
      </c>
      <c r="L79" s="20" t="s">
        <v>404</v>
      </c>
      <c r="M79" s="18" t="s">
        <v>404</v>
      </c>
      <c r="N79" s="20" t="s">
        <v>404</v>
      </c>
      <c r="O79" s="18" t="s">
        <v>404</v>
      </c>
      <c r="P79" s="20" t="s">
        <v>404</v>
      </c>
      <c r="Q79" s="18" t="n">
        <v>397.28168275</v>
      </c>
      <c r="R79" s="20" t="n">
        <v>4.92242616</v>
      </c>
    </row>
    <row r="80" spans="1:18">
      <c r="A80" s="15" t="s">
        <v>477</v>
      </c>
      <c r="B80" s="17" t="n">
        <v>7841</v>
      </c>
      <c r="C80" s="18">
        <f>(0.0/B80*100)</f>
        <v/>
      </c>
      <c r="D80" s="19" t="n">
        <v>7841</v>
      </c>
      <c r="E80" s="18" t="n">
        <v>459.93557083</v>
      </c>
      <c r="F80" s="20" t="n">
        <v>4.29638756</v>
      </c>
      <c r="G80" s="18" t="n">
        <v>448.75313581</v>
      </c>
      <c r="H80" s="20" t="n">
        <v>23.33640431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447.44794936</v>
      </c>
      <c r="F81" s="20" t="n">
        <v>3.66358881</v>
      </c>
      <c r="G81" s="18" t="n">
        <v>434.23745151</v>
      </c>
      <c r="H81" s="20" t="n">
        <v>6.99589459</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494.61541041</v>
      </c>
      <c r="F7" s="20" t="n">
        <v>1.93324494</v>
      </c>
      <c r="G7" s="18" t="n">
        <v>496.6071961</v>
      </c>
      <c r="H7" s="20" t="n">
        <v>6.08751435</v>
      </c>
      <c r="I7" s="18" t="s">
        <v>404</v>
      </c>
      <c r="J7" s="20" t="s">
        <v>404</v>
      </c>
      <c r="K7" s="18" t="s">
        <v>404</v>
      </c>
      <c r="L7" s="20" t="s">
        <v>404</v>
      </c>
      <c r="M7" s="18" t="s">
        <v>404</v>
      </c>
      <c r="N7" s="20" t="s">
        <v>404</v>
      </c>
      <c r="O7" s="18" t="s">
        <v>404</v>
      </c>
      <c r="P7" s="20" t="s">
        <v>404</v>
      </c>
      <c r="Q7" s="18" t="n">
        <v>492.56482243</v>
      </c>
      <c r="R7" s="20" t="n">
        <v>8.90380345</v>
      </c>
    </row>
    <row r="8" spans="1:18">
      <c r="A8" s="15" t="s">
        <v>405</v>
      </c>
      <c r="B8" s="17" t="n">
        <v>7007</v>
      </c>
      <c r="C8" s="18">
        <f>(0.0/B8*100)</f>
        <v/>
      </c>
      <c r="D8" s="19" t="n">
        <v>7007</v>
      </c>
      <c r="E8" s="18" t="n">
        <v>496.36070277</v>
      </c>
      <c r="F8" s="20" t="n">
        <v>3.14370902</v>
      </c>
      <c r="G8" s="18" t="n">
        <v>505.00128948</v>
      </c>
      <c r="H8" s="20" t="n">
        <v>13.28423942</v>
      </c>
      <c r="I8" s="18" t="s">
        <v>404</v>
      </c>
      <c r="J8" s="20" t="s">
        <v>404</v>
      </c>
      <c r="K8" s="18" t="s">
        <v>404</v>
      </c>
      <c r="L8" s="20" t="s">
        <v>404</v>
      </c>
      <c r="M8" s="18" t="s">
        <v>404</v>
      </c>
      <c r="N8" s="20" t="s">
        <v>404</v>
      </c>
      <c r="O8" s="18" t="s">
        <v>404</v>
      </c>
      <c r="P8" s="20" t="s">
        <v>404</v>
      </c>
      <c r="Q8" s="18" t="n">
        <v>491.23502204</v>
      </c>
      <c r="R8" s="20" t="n">
        <v>28.78417162</v>
      </c>
    </row>
    <row r="9" spans="1:18">
      <c r="A9" s="15" t="s">
        <v>406</v>
      </c>
      <c r="B9" s="17" t="n">
        <v>9651</v>
      </c>
      <c r="C9" s="18">
        <f>(200.0/B9*100)</f>
        <v/>
      </c>
      <c r="D9" s="19" t="n">
        <v>9451</v>
      </c>
      <c r="E9" s="18" t="n">
        <v>510.87257655</v>
      </c>
      <c r="F9" s="20" t="n">
        <v>2.5520399</v>
      </c>
      <c r="G9" s="18" t="n">
        <v>496.40691361</v>
      </c>
      <c r="H9" s="20" t="n">
        <v>10.64292246</v>
      </c>
      <c r="I9" s="18" t="s">
        <v>404</v>
      </c>
      <c r="J9" s="20" t="s">
        <v>404</v>
      </c>
      <c r="K9" s="18" t="s">
        <v>404</v>
      </c>
      <c r="L9" s="20" t="s">
        <v>404</v>
      </c>
      <c r="M9" s="18" t="s">
        <v>404</v>
      </c>
      <c r="N9" s="20" t="s">
        <v>404</v>
      </c>
      <c r="O9" s="18" t="s">
        <v>404</v>
      </c>
      <c r="P9" s="20" t="s">
        <v>404</v>
      </c>
      <c r="Q9" s="18" t="n">
        <v>478.79961825</v>
      </c>
      <c r="R9" s="20" t="n">
        <v>15.95197575</v>
      </c>
    </row>
    <row r="10" spans="1:18">
      <c r="A10" s="15" t="s">
        <v>407</v>
      </c>
      <c r="B10" s="17" t="n">
        <v>20058</v>
      </c>
      <c r="C10" s="18">
        <f>(3074.0/B10*100)</f>
        <v/>
      </c>
      <c r="D10" s="19" t="n">
        <v>16984</v>
      </c>
      <c r="E10" s="18" t="n">
        <v>514.23256639</v>
      </c>
      <c r="F10" s="20" t="n">
        <v>2.59378187</v>
      </c>
      <c r="G10" s="18" t="n">
        <v>528.4341647</v>
      </c>
      <c r="H10" s="20" t="n">
        <v>11.19965626</v>
      </c>
      <c r="I10" s="18" t="s">
        <v>404</v>
      </c>
      <c r="J10" s="20" t="s">
        <v>404</v>
      </c>
      <c r="K10" s="18" t="s">
        <v>404</v>
      </c>
      <c r="L10" s="20" t="s">
        <v>404</v>
      </c>
      <c r="M10" s="18" t="s">
        <v>404</v>
      </c>
      <c r="N10" s="20" t="s">
        <v>404</v>
      </c>
      <c r="O10" s="18" t="s">
        <v>404</v>
      </c>
      <c r="P10" s="20" t="s">
        <v>404</v>
      </c>
      <c r="Q10" s="18" t="n">
        <v>560.4472385</v>
      </c>
      <c r="R10" s="20" t="n">
        <v>16.25567626</v>
      </c>
    </row>
    <row r="11" spans="1:18">
      <c r="A11" s="15" t="s">
        <v>408</v>
      </c>
      <c r="B11" s="17" t="n">
        <v>7053</v>
      </c>
      <c r="C11" s="18">
        <f>(137.0/B11*100)</f>
        <v/>
      </c>
      <c r="D11" s="19" t="n">
        <v>6916</v>
      </c>
      <c r="E11" s="18" t="n">
        <v>423.18126742</v>
      </c>
      <c r="F11" s="20" t="n">
        <v>2.88139538</v>
      </c>
      <c r="G11" s="18" t="n">
        <v>426.59782552</v>
      </c>
      <c r="H11" s="20" t="n">
        <v>16.8825608</v>
      </c>
      <c r="I11" s="18" t="s">
        <v>404</v>
      </c>
      <c r="J11" s="20" t="s">
        <v>404</v>
      </c>
      <c r="K11" s="18" t="s">
        <v>404</v>
      </c>
      <c r="L11" s="20" t="s">
        <v>404</v>
      </c>
      <c r="M11" s="18" t="s">
        <v>404</v>
      </c>
      <c r="N11" s="20" t="s">
        <v>404</v>
      </c>
      <c r="O11" s="18" t="s">
        <v>404</v>
      </c>
      <c r="P11" s="20" t="s">
        <v>404</v>
      </c>
      <c r="Q11" s="18" t="n">
        <v>412.06491808</v>
      </c>
      <c r="R11" s="20" t="n">
        <v>21.60907916</v>
      </c>
    </row>
    <row r="12" spans="1:18">
      <c r="A12" s="15" t="s">
        <v>409</v>
      </c>
      <c r="B12" s="17" t="n">
        <v>6894</v>
      </c>
      <c r="C12" s="18">
        <f>(106.0/B12*100)</f>
        <v/>
      </c>
      <c r="D12" s="19" t="n">
        <v>6788</v>
      </c>
      <c r="E12" s="18" t="n">
        <v>492.60715254</v>
      </c>
      <c r="F12" s="20" t="n">
        <v>2.41838766</v>
      </c>
      <c r="G12" s="18" t="s">
        <v>404</v>
      </c>
      <c r="H12" s="20" t="s">
        <v>404</v>
      </c>
      <c r="I12" s="18" t="s">
        <v>404</v>
      </c>
      <c r="J12" s="20" t="s">
        <v>404</v>
      </c>
      <c r="K12" s="18" t="s">
        <v>404</v>
      </c>
      <c r="L12" s="20" t="s">
        <v>404</v>
      </c>
      <c r="M12" s="18" t="s">
        <v>404</v>
      </c>
      <c r="N12" s="20" t="s">
        <v>404</v>
      </c>
      <c r="O12" s="18" t="s">
        <v>404</v>
      </c>
      <c r="P12" s="20" t="s">
        <v>404</v>
      </c>
      <c r="Q12" s="18" t="n">
        <v>454.61461898</v>
      </c>
      <c r="R12" s="20" t="n">
        <v>17.88868741</v>
      </c>
    </row>
    <row r="13" spans="1:18">
      <c r="A13" s="15" t="s">
        <v>410</v>
      </c>
      <c r="B13" s="17" t="n">
        <v>7161</v>
      </c>
      <c r="C13" s="18">
        <f>(1175.0/B13*100)</f>
        <v/>
      </c>
      <c r="D13" s="19" t="n">
        <v>5986</v>
      </c>
      <c r="E13" s="18" t="n">
        <v>510.23525632</v>
      </c>
      <c r="F13" s="20" t="n">
        <v>2.75630817</v>
      </c>
      <c r="G13" s="18" t="n">
        <v>512.7528478</v>
      </c>
      <c r="H13" s="20" t="n">
        <v>5.56804569</v>
      </c>
      <c r="I13" s="18" t="s">
        <v>404</v>
      </c>
      <c r="J13" s="20" t="s">
        <v>404</v>
      </c>
      <c r="K13" s="18" t="s">
        <v>404</v>
      </c>
      <c r="L13" s="20" t="s">
        <v>404</v>
      </c>
      <c r="M13" s="18" t="s">
        <v>404</v>
      </c>
      <c r="N13" s="20" t="s">
        <v>404</v>
      </c>
      <c r="O13" s="18" t="s">
        <v>404</v>
      </c>
      <c r="P13" s="20" t="s">
        <v>404</v>
      </c>
      <c r="Q13" s="18" t="n">
        <v>509.56196689</v>
      </c>
      <c r="R13" s="20" t="n">
        <v>7.13130799</v>
      </c>
    </row>
    <row r="14" spans="1:18">
      <c r="A14" s="15" t="s">
        <v>411</v>
      </c>
      <c r="B14" s="17" t="n">
        <v>5587</v>
      </c>
      <c r="C14" s="18">
        <f>(0.0/B14*100)</f>
        <v/>
      </c>
      <c r="D14" s="19" t="n">
        <v>5587</v>
      </c>
      <c r="E14" s="18" t="n">
        <v>519.98904208</v>
      </c>
      <c r="F14" s="20" t="n">
        <v>2.06727364</v>
      </c>
      <c r="G14" s="18" t="n">
        <v>508.38686073</v>
      </c>
      <c r="H14" s="20" t="n">
        <v>8.563564059999999</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513.70600786</v>
      </c>
      <c r="F15" s="20" t="n">
        <v>4.0253034</v>
      </c>
      <c r="G15" s="18" t="n">
        <v>508.58655784</v>
      </c>
      <c r="H15" s="20" t="n">
        <v>3.20660479</v>
      </c>
      <c r="I15" s="18" t="s">
        <v>404</v>
      </c>
      <c r="J15" s="20" t="s">
        <v>404</v>
      </c>
      <c r="K15" s="18" t="s">
        <v>404</v>
      </c>
      <c r="L15" s="20" t="s">
        <v>404</v>
      </c>
      <c r="M15" s="18" t="s">
        <v>404</v>
      </c>
      <c r="N15" s="20" t="s">
        <v>404</v>
      </c>
      <c r="O15" s="18" t="s">
        <v>404</v>
      </c>
      <c r="P15" s="20" t="s">
        <v>404</v>
      </c>
      <c r="Q15" s="18" t="n">
        <v>524.62140752</v>
      </c>
      <c r="R15" s="20" t="n">
        <v>16.41944992</v>
      </c>
    </row>
    <row r="16" spans="1:18">
      <c r="A16" s="15" t="s">
        <v>413</v>
      </c>
      <c r="B16" s="17" t="n">
        <v>6108</v>
      </c>
      <c r="C16" s="18">
        <f>(495.0/B16*100)</f>
        <v/>
      </c>
      <c r="D16" s="19" t="n">
        <v>5613</v>
      </c>
      <c r="E16" s="18" t="n">
        <v>492.18886856</v>
      </c>
      <c r="F16" s="20" t="n">
        <v>6.09809876</v>
      </c>
      <c r="G16" s="18" t="n">
        <v>499.26447875</v>
      </c>
      <c r="H16" s="20" t="n">
        <v>4.92893022</v>
      </c>
      <c r="I16" s="18" t="s">
        <v>404</v>
      </c>
      <c r="J16" s="20" t="s">
        <v>404</v>
      </c>
      <c r="K16" s="18" t="s">
        <v>404</v>
      </c>
      <c r="L16" s="20" t="s">
        <v>404</v>
      </c>
      <c r="M16" s="18" t="s">
        <v>404</v>
      </c>
      <c r="N16" s="20" t="s">
        <v>404</v>
      </c>
      <c r="O16" s="18" t="s">
        <v>404</v>
      </c>
      <c r="P16" s="20" t="s">
        <v>404</v>
      </c>
      <c r="Q16" s="18" t="n">
        <v>456.61605588</v>
      </c>
      <c r="R16" s="20" t="n">
        <v>33.39418207</v>
      </c>
    </row>
    <row r="17" spans="1:18">
      <c r="A17" s="15" t="s">
        <v>414</v>
      </c>
      <c r="B17" s="17" t="n">
        <v>6504</v>
      </c>
      <c r="C17" s="18">
        <f>(1325.0/B17*100)</f>
        <v/>
      </c>
      <c r="D17" s="19" t="n">
        <v>5179</v>
      </c>
      <c r="E17" s="18" t="n">
        <v>506.14267043</v>
      </c>
      <c r="F17" s="20" t="n">
        <v>3.97143529</v>
      </c>
      <c r="G17" s="18" t="n">
        <v>486.61879173</v>
      </c>
      <c r="H17" s="20" t="n">
        <v>15.45120687</v>
      </c>
      <c r="I17" s="18" t="s">
        <v>404</v>
      </c>
      <c r="J17" s="20" t="s">
        <v>404</v>
      </c>
      <c r="K17" s="18" t="s">
        <v>404</v>
      </c>
      <c r="L17" s="20" t="s">
        <v>404</v>
      </c>
      <c r="M17" s="18" t="s">
        <v>404</v>
      </c>
      <c r="N17" s="20" t="s">
        <v>404</v>
      </c>
      <c r="O17" s="18" t="s">
        <v>404</v>
      </c>
      <c r="P17" s="20" t="s">
        <v>404</v>
      </c>
      <c r="Q17" s="18" t="n">
        <v>550.4422810999999</v>
      </c>
      <c r="R17" s="20" t="n">
        <v>18.39108729</v>
      </c>
    </row>
    <row r="18" spans="1:18">
      <c r="A18" s="15" t="s">
        <v>415</v>
      </c>
      <c r="B18" s="17" t="n">
        <v>5532</v>
      </c>
      <c r="C18" s="18">
        <f>(0.0/B18*100)</f>
        <v/>
      </c>
      <c r="D18" s="19" t="n">
        <v>5532</v>
      </c>
      <c r="E18" s="18" t="n">
        <v>468.34588962</v>
      </c>
      <c r="F18" s="20" t="n">
        <v>11.15196174</v>
      </c>
      <c r="G18" s="18" t="n">
        <v>452.04729387</v>
      </c>
      <c r="H18" s="20" t="n">
        <v>3.99336956</v>
      </c>
      <c r="I18" s="18" t="s">
        <v>404</v>
      </c>
      <c r="J18" s="20" t="s">
        <v>404</v>
      </c>
      <c r="K18" s="18" t="s">
        <v>404</v>
      </c>
      <c r="L18" s="20" t="s">
        <v>404</v>
      </c>
      <c r="M18" s="18" t="s">
        <v>404</v>
      </c>
      <c r="N18" s="20" t="s">
        <v>404</v>
      </c>
      <c r="O18" s="18" t="s">
        <v>404</v>
      </c>
      <c r="P18" s="20" t="s">
        <v>404</v>
      </c>
      <c r="Q18" s="18" t="n">
        <v>424.45647689</v>
      </c>
      <c r="R18" s="20" t="n">
        <v>23.67362351</v>
      </c>
    </row>
    <row r="19" spans="1:18">
      <c r="A19" s="15" t="s">
        <v>416</v>
      </c>
      <c r="B19" s="17" t="n">
        <v>5658</v>
      </c>
      <c r="C19" s="18">
        <f>(327.0/B19*100)</f>
        <v/>
      </c>
      <c r="D19" s="19" t="n">
        <v>5331</v>
      </c>
      <c r="E19" s="18" t="n">
        <v>475.49386856</v>
      </c>
      <c r="F19" s="20" t="n">
        <v>2.84601903</v>
      </c>
      <c r="G19" s="18" t="n">
        <v>527.78928568</v>
      </c>
      <c r="H19" s="20" t="n">
        <v>34.30832899</v>
      </c>
      <c r="I19" s="18" t="s">
        <v>404</v>
      </c>
      <c r="J19" s="20" t="s">
        <v>404</v>
      </c>
      <c r="K19" s="18" t="s">
        <v>404</v>
      </c>
      <c r="L19" s="20" t="s">
        <v>404</v>
      </c>
      <c r="M19" s="18" t="s">
        <v>404</v>
      </c>
      <c r="N19" s="20" t="s">
        <v>404</v>
      </c>
      <c r="O19" s="18" t="s">
        <v>404</v>
      </c>
      <c r="P19" s="20" t="s">
        <v>404</v>
      </c>
      <c r="Q19" s="18" t="n">
        <v>495.98084544</v>
      </c>
      <c r="R19" s="20" t="n">
        <v>53.30602791</v>
      </c>
    </row>
    <row r="20" spans="1:18">
      <c r="A20" s="15" t="s">
        <v>417</v>
      </c>
      <c r="B20" s="17" t="n">
        <v>3371</v>
      </c>
      <c r="C20" s="18">
        <f>(24.0/B20*100)</f>
        <v/>
      </c>
      <c r="D20" s="19" t="n">
        <v>3347</v>
      </c>
      <c r="E20" s="18" t="n">
        <v>486.78921123</v>
      </c>
      <c r="F20" s="20" t="n">
        <v>2.16013808</v>
      </c>
      <c r="G20" s="18" t="n">
        <v>491.80228259</v>
      </c>
      <c r="H20" s="20" t="n">
        <v>3.69237821</v>
      </c>
      <c r="I20" s="18" t="s">
        <v>404</v>
      </c>
      <c r="J20" s="20" t="s">
        <v>404</v>
      </c>
      <c r="K20" s="18" t="s">
        <v>404</v>
      </c>
      <c r="L20" s="20" t="s">
        <v>404</v>
      </c>
      <c r="M20" s="18" t="s">
        <v>404</v>
      </c>
      <c r="N20" s="20" t="s">
        <v>404</v>
      </c>
      <c r="O20" s="18" t="s">
        <v>404</v>
      </c>
      <c r="P20" s="20" t="s">
        <v>404</v>
      </c>
      <c r="Q20" s="18" t="n">
        <v>444.17494727</v>
      </c>
      <c r="R20" s="20" t="n">
        <v>24.46992596</v>
      </c>
    </row>
    <row r="21" spans="1:18">
      <c r="A21" s="15" t="s">
        <v>418</v>
      </c>
      <c r="B21" s="17" t="n">
        <v>5741</v>
      </c>
      <c r="C21" s="18">
        <f>(0.0/B21*100)</f>
        <v/>
      </c>
      <c r="D21" s="19" t="n">
        <v>5741</v>
      </c>
      <c r="E21" s="18" t="n">
        <v>503.58534281</v>
      </c>
      <c r="F21" s="20" t="n">
        <v>3.38311899</v>
      </c>
      <c r="G21" s="18" t="n">
        <v>503.41184872</v>
      </c>
      <c r="H21" s="20" t="n">
        <v>3.83545106</v>
      </c>
      <c r="I21" s="18" t="s">
        <v>404</v>
      </c>
      <c r="J21" s="20" t="s">
        <v>404</v>
      </c>
      <c r="K21" s="18" t="s">
        <v>404</v>
      </c>
      <c r="L21" s="20" t="s">
        <v>404</v>
      </c>
      <c r="M21" s="18" t="s">
        <v>404</v>
      </c>
      <c r="N21" s="20" t="s">
        <v>404</v>
      </c>
      <c r="O21" s="18" t="s">
        <v>404</v>
      </c>
      <c r="P21" s="20" t="s">
        <v>404</v>
      </c>
      <c r="Q21" s="18" t="n">
        <v>506.00270417</v>
      </c>
      <c r="R21" s="20" t="n">
        <v>7.10997843</v>
      </c>
    </row>
    <row r="22" spans="1:18">
      <c r="A22" s="15" t="s">
        <v>419</v>
      </c>
      <c r="B22" s="17" t="n">
        <v>6598</v>
      </c>
      <c r="C22" s="18">
        <f>(0.0/B22*100)</f>
        <v/>
      </c>
      <c r="D22" s="19" t="n">
        <v>6598</v>
      </c>
      <c r="E22" s="18" t="n">
        <v>466.19696924</v>
      </c>
      <c r="F22" s="20" t="n">
        <v>4.04185897</v>
      </c>
      <c r="G22" s="18" t="n">
        <v>489.50629351</v>
      </c>
      <c r="H22" s="20" t="n">
        <v>10.46496571</v>
      </c>
      <c r="I22" s="18" t="s">
        <v>404</v>
      </c>
      <c r="J22" s="20" t="s">
        <v>404</v>
      </c>
      <c r="K22" s="18" t="s">
        <v>404</v>
      </c>
      <c r="L22" s="20" t="s">
        <v>404</v>
      </c>
      <c r="M22" s="18" t="s">
        <v>404</v>
      </c>
      <c r="N22" s="20" t="s">
        <v>404</v>
      </c>
      <c r="O22" s="18" t="s">
        <v>404</v>
      </c>
      <c r="P22" s="20" t="s">
        <v>404</v>
      </c>
      <c r="Q22" s="18" t="n">
        <v>508.56907136</v>
      </c>
      <c r="R22" s="20" t="n">
        <v>13.40900147</v>
      </c>
    </row>
    <row r="23" spans="1:18">
      <c r="A23" s="15" t="s">
        <v>420</v>
      </c>
      <c r="B23" s="17" t="n">
        <v>11583</v>
      </c>
      <c r="C23" s="18">
        <f>(3185.0/B23*100)</f>
        <v/>
      </c>
      <c r="D23" s="19" t="n">
        <v>8398</v>
      </c>
      <c r="E23" s="18" t="n">
        <v>476.78485957</v>
      </c>
      <c r="F23" s="20" t="n">
        <v>9.22958068</v>
      </c>
      <c r="G23" s="18" t="n">
        <v>497.97727137</v>
      </c>
      <c r="H23" s="20" t="n">
        <v>4.55496674</v>
      </c>
      <c r="I23" s="18" t="s">
        <v>404</v>
      </c>
      <c r="J23" s="20" t="s">
        <v>404</v>
      </c>
      <c r="K23" s="18" t="s">
        <v>404</v>
      </c>
      <c r="L23" s="20" t="s">
        <v>404</v>
      </c>
      <c r="M23" s="18" t="s">
        <v>404</v>
      </c>
      <c r="N23" s="20" t="s">
        <v>404</v>
      </c>
      <c r="O23" s="18" t="s">
        <v>404</v>
      </c>
      <c r="P23" s="20" t="s">
        <v>404</v>
      </c>
      <c r="Q23" s="18" t="n">
        <v>491.6841697</v>
      </c>
      <c r="R23" s="20" t="n">
        <v>17.19092183</v>
      </c>
    </row>
    <row r="24" spans="1:18">
      <c r="A24" s="15" t="s">
        <v>421</v>
      </c>
      <c r="B24" s="17" t="n">
        <v>6647</v>
      </c>
      <c r="C24" s="18">
        <f>(0.0/B24*100)</f>
        <v/>
      </c>
      <c r="D24" s="19" t="n">
        <v>6647</v>
      </c>
      <c r="E24" s="18" t="n">
        <v>531.68258844</v>
      </c>
      <c r="F24" s="20" t="n">
        <v>3.23089608</v>
      </c>
      <c r="G24" s="18" t="n">
        <v>538.83715427</v>
      </c>
      <c r="H24" s="20" t="n">
        <v>21.06534218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523.01101353</v>
      </c>
      <c r="F25" s="20" t="n">
        <v>3.48231412</v>
      </c>
      <c r="G25" s="18" t="n">
        <v>559.46481355</v>
      </c>
      <c r="H25" s="20" t="n">
        <v>41.31430464</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482.93187747</v>
      </c>
      <c r="F26" s="20" t="n">
        <v>1.93223848</v>
      </c>
      <c r="G26" s="18" t="n">
        <v>460.68904501</v>
      </c>
      <c r="H26" s="20" t="n">
        <v>20.76292332</v>
      </c>
      <c r="I26" s="18" t="s">
        <v>404</v>
      </c>
      <c r="J26" s="20" t="s">
        <v>404</v>
      </c>
      <c r="K26" s="18" t="s">
        <v>404</v>
      </c>
      <c r="L26" s="20" t="s">
        <v>404</v>
      </c>
      <c r="M26" s="18" t="s">
        <v>404</v>
      </c>
      <c r="N26" s="20" t="s">
        <v>404</v>
      </c>
      <c r="O26" s="18" t="s">
        <v>404</v>
      </c>
      <c r="P26" s="20" t="s">
        <v>404</v>
      </c>
      <c r="Q26" s="18" t="n">
        <v>464.46612395</v>
      </c>
      <c r="R26" s="20" t="n">
        <v>13.84776828</v>
      </c>
    </row>
    <row r="27" spans="1:18">
      <c r="A27" s="15" t="s">
        <v>424</v>
      </c>
      <c r="B27" s="17" t="n">
        <v>5299</v>
      </c>
      <c r="C27" s="18">
        <f>(0.0/B27*100)</f>
        <v/>
      </c>
      <c r="D27" s="19" t="n">
        <v>5299</v>
      </c>
      <c r="E27" s="18" t="n">
        <v>482.8376698</v>
      </c>
      <c r="F27" s="20" t="n">
        <v>1.40078279</v>
      </c>
      <c r="G27" s="18" t="n">
        <v>495.71916822</v>
      </c>
      <c r="H27" s="20" t="n">
        <v>2.35132283</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403.76292157</v>
      </c>
      <c r="F28" s="20" t="n">
        <v>2.93937018</v>
      </c>
      <c r="G28" s="18" t="n">
        <v>426.43513652</v>
      </c>
      <c r="H28" s="20" t="n">
        <v>5.50041038</v>
      </c>
      <c r="I28" s="18" t="s">
        <v>404</v>
      </c>
      <c r="J28" s="20" t="s">
        <v>404</v>
      </c>
      <c r="K28" s="18" t="s">
        <v>404</v>
      </c>
      <c r="L28" s="20" t="s">
        <v>404</v>
      </c>
      <c r="M28" s="18" t="s">
        <v>404</v>
      </c>
      <c r="N28" s="20" t="s">
        <v>404</v>
      </c>
      <c r="O28" s="18" t="s">
        <v>404</v>
      </c>
      <c r="P28" s="20" t="s">
        <v>404</v>
      </c>
      <c r="Q28" s="18" t="n">
        <v>402.65561409</v>
      </c>
      <c r="R28" s="20" t="n">
        <v>8.10304206</v>
      </c>
    </row>
    <row r="29" spans="1:18">
      <c r="A29" s="15" t="s">
        <v>426</v>
      </c>
      <c r="B29" s="17" t="n">
        <v>5385</v>
      </c>
      <c r="C29" s="18">
        <f>(1123.0/B29*100)</f>
        <v/>
      </c>
      <c r="D29" s="19" t="n">
        <v>4262</v>
      </c>
      <c r="E29" s="18" t="n">
        <v>516.88790059</v>
      </c>
      <c r="F29" s="20" t="n">
        <v>4.88785984</v>
      </c>
      <c r="G29" s="18" t="n">
        <v>323.91139589</v>
      </c>
      <c r="H29" s="20" t="n">
        <v>13.85375845</v>
      </c>
      <c r="I29" s="18" t="s">
        <v>404</v>
      </c>
      <c r="J29" s="20" t="s">
        <v>404</v>
      </c>
      <c r="K29" s="18" t="s">
        <v>404</v>
      </c>
      <c r="L29" s="20" t="s">
        <v>404</v>
      </c>
      <c r="M29" s="18" t="s">
        <v>404</v>
      </c>
      <c r="N29" s="20" t="s">
        <v>404</v>
      </c>
      <c r="O29" s="18" t="s">
        <v>404</v>
      </c>
      <c r="P29" s="20" t="s">
        <v>404</v>
      </c>
      <c r="Q29" s="18" t="n">
        <v>499.42711098</v>
      </c>
      <c r="R29" s="20" t="n">
        <v>10.62011139</v>
      </c>
    </row>
    <row r="30" spans="1:18">
      <c r="A30" s="15" t="s">
        <v>427</v>
      </c>
      <c r="B30" s="17" t="n">
        <v>4520</v>
      </c>
      <c r="C30" s="18">
        <f>(1053.0/B30*100)</f>
        <v/>
      </c>
      <c r="D30" s="19" t="n">
        <v>3467</v>
      </c>
      <c r="E30" s="18" t="n">
        <v>496.91996648</v>
      </c>
      <c r="F30" s="20" t="n">
        <v>2.7951984</v>
      </c>
      <c r="G30" s="18" t="n">
        <v>526.07418312</v>
      </c>
      <c r="H30" s="20" t="n">
        <v>15.27780859</v>
      </c>
      <c r="I30" s="18" t="s">
        <v>404</v>
      </c>
      <c r="J30" s="20" t="s">
        <v>404</v>
      </c>
      <c r="K30" s="18" t="s">
        <v>404</v>
      </c>
      <c r="L30" s="20" t="s">
        <v>404</v>
      </c>
      <c r="M30" s="18" t="s">
        <v>404</v>
      </c>
      <c r="N30" s="20" t="s">
        <v>404</v>
      </c>
      <c r="O30" s="18" t="s">
        <v>404</v>
      </c>
      <c r="P30" s="20" t="s">
        <v>404</v>
      </c>
      <c r="Q30" s="18" t="n">
        <v>461.03381589</v>
      </c>
      <c r="R30" s="20" t="n">
        <v>7.32399704</v>
      </c>
    </row>
    <row r="31" spans="1:18">
      <c r="A31" s="15" t="s">
        <v>428</v>
      </c>
      <c r="B31" s="17" t="n">
        <v>5456</v>
      </c>
      <c r="C31" s="18">
        <f>(502.0/B31*100)</f>
        <v/>
      </c>
      <c r="D31" s="19" t="n">
        <v>4954</v>
      </c>
      <c r="E31" s="18" t="n">
        <v>502.28585963</v>
      </c>
      <c r="F31" s="20" t="n">
        <v>2.59476483</v>
      </c>
      <c r="G31" s="18" t="n">
        <v>503.02546369</v>
      </c>
      <c r="H31" s="20" t="n">
        <v>4.70988616</v>
      </c>
      <c r="I31" s="18" t="s">
        <v>404</v>
      </c>
      <c r="J31" s="20" t="s">
        <v>404</v>
      </c>
      <c r="K31" s="18" t="s">
        <v>404</v>
      </c>
      <c r="L31" s="20" t="s">
        <v>404</v>
      </c>
      <c r="M31" s="18" t="s">
        <v>404</v>
      </c>
      <c r="N31" s="20" t="s">
        <v>404</v>
      </c>
      <c r="O31" s="18" t="s">
        <v>404</v>
      </c>
      <c r="P31" s="20" t="s">
        <v>404</v>
      </c>
      <c r="Q31" s="18" t="n">
        <v>496.83899613</v>
      </c>
      <c r="R31" s="20" t="n">
        <v>11.161896</v>
      </c>
    </row>
    <row r="32" spans="1:18">
      <c r="A32" s="15" t="s">
        <v>429</v>
      </c>
      <c r="B32" s="17" t="n">
        <v>4478</v>
      </c>
      <c r="C32" s="18">
        <f>(0.0/B32*100)</f>
        <v/>
      </c>
      <c r="D32" s="19" t="n">
        <v>4478</v>
      </c>
      <c r="E32" s="18" t="n">
        <v>504.0627787</v>
      </c>
      <c r="F32" s="20" t="n">
        <v>2.46531327</v>
      </c>
      <c r="G32" s="18" t="n">
        <v>484.74721527</v>
      </c>
      <c r="H32" s="20" t="n">
        <v>10.64913834</v>
      </c>
      <c r="I32" s="18" t="s">
        <v>404</v>
      </c>
      <c r="J32" s="20" t="s">
        <v>404</v>
      </c>
      <c r="K32" s="18" t="s">
        <v>404</v>
      </c>
      <c r="L32" s="20" t="s">
        <v>404</v>
      </c>
      <c r="M32" s="18" t="s">
        <v>404</v>
      </c>
      <c r="N32" s="20" t="s">
        <v>404</v>
      </c>
      <c r="O32" s="18" t="s">
        <v>404</v>
      </c>
      <c r="P32" s="20" t="s">
        <v>404</v>
      </c>
      <c r="Q32" s="18" t="n">
        <v>524.95157792</v>
      </c>
      <c r="R32" s="20" t="n">
        <v>12.2047443</v>
      </c>
    </row>
    <row r="33" spans="1:18">
      <c r="A33" s="15" t="s">
        <v>430</v>
      </c>
      <c r="B33" s="17" t="n">
        <v>7325</v>
      </c>
      <c r="C33" s="18">
        <f>(29.0/B33*100)</f>
        <v/>
      </c>
      <c r="D33" s="19" t="n">
        <v>7296</v>
      </c>
      <c r="E33" s="18" t="n">
        <v>490.08577245</v>
      </c>
      <c r="F33" s="20" t="n">
        <v>5.03228016</v>
      </c>
      <c r="G33" s="18" t="n">
        <v>492.24711115</v>
      </c>
      <c r="H33" s="20" t="n">
        <v>4.31010226</v>
      </c>
      <c r="I33" s="18" t="s">
        <v>404</v>
      </c>
      <c r="J33" s="20" t="s">
        <v>404</v>
      </c>
      <c r="K33" s="18" t="s">
        <v>404</v>
      </c>
      <c r="L33" s="20" t="s">
        <v>404</v>
      </c>
      <c r="M33" s="18" t="s">
        <v>404</v>
      </c>
      <c r="N33" s="20" t="s">
        <v>404</v>
      </c>
      <c r="O33" s="18" t="s">
        <v>404</v>
      </c>
      <c r="P33" s="20" t="s">
        <v>404</v>
      </c>
      <c r="Q33" s="18" t="n">
        <v>474.93758544</v>
      </c>
      <c r="R33" s="20" t="n">
        <v>8.61011235</v>
      </c>
    </row>
    <row r="34" spans="1:18">
      <c r="A34" s="15" t="s">
        <v>431</v>
      </c>
      <c r="B34" s="17" t="n">
        <v>6350</v>
      </c>
      <c r="C34" s="18">
        <f>(0.0/B34*100)</f>
        <v/>
      </c>
      <c r="D34" s="19" t="n">
        <v>6350</v>
      </c>
      <c r="E34" s="18" t="n">
        <v>474.98420398</v>
      </c>
      <c r="F34" s="20" t="n">
        <v>2.5747216</v>
      </c>
      <c r="G34" s="18" t="n">
        <v>512.27808644</v>
      </c>
      <c r="H34" s="20" t="n">
        <v>64.81418463999999</v>
      </c>
      <c r="I34" s="18" t="s">
        <v>404</v>
      </c>
      <c r="J34" s="20" t="s">
        <v>404</v>
      </c>
      <c r="K34" s="18" t="s">
        <v>404</v>
      </c>
      <c r="L34" s="20" t="s">
        <v>404</v>
      </c>
      <c r="M34" s="18" t="s">
        <v>404</v>
      </c>
      <c r="N34" s="20" t="s">
        <v>404</v>
      </c>
      <c r="O34" s="18" t="s">
        <v>404</v>
      </c>
      <c r="P34" s="20" t="s">
        <v>404</v>
      </c>
      <c r="Q34" s="18" t="n">
        <v>463.91548831</v>
      </c>
      <c r="R34" s="20" t="n">
        <v>21.62948894</v>
      </c>
    </row>
    <row r="35" spans="1:18">
      <c r="A35" s="15" t="s">
        <v>432</v>
      </c>
      <c r="B35" s="17" t="n">
        <v>6406</v>
      </c>
      <c r="C35" s="18">
        <f>(443.0/B35*100)</f>
        <v/>
      </c>
      <c r="D35" s="19" t="n">
        <v>5963</v>
      </c>
      <c r="E35" s="18" t="n">
        <v>513.18277366</v>
      </c>
      <c r="F35" s="20" t="n">
        <v>1.36609156</v>
      </c>
      <c r="G35" s="18" t="n">
        <v>481.85049031</v>
      </c>
      <c r="H35" s="20" t="n">
        <v>4.65665723</v>
      </c>
      <c r="I35" s="18" t="s">
        <v>404</v>
      </c>
      <c r="J35" s="20" t="s">
        <v>404</v>
      </c>
      <c r="K35" s="18" t="s">
        <v>404</v>
      </c>
      <c r="L35" s="20" t="s">
        <v>404</v>
      </c>
      <c r="M35" s="18" t="s">
        <v>404</v>
      </c>
      <c r="N35" s="20" t="s">
        <v>404</v>
      </c>
      <c r="O35" s="18" t="s">
        <v>404</v>
      </c>
      <c r="P35" s="20" t="s">
        <v>404</v>
      </c>
      <c r="Q35" s="18" t="n">
        <v>500.32889359</v>
      </c>
      <c r="R35" s="20" t="n">
        <v>9.662285239999999</v>
      </c>
    </row>
    <row r="36" spans="1:18">
      <c r="A36" s="15" t="s">
        <v>433</v>
      </c>
      <c r="B36" s="17" t="n">
        <v>6736</v>
      </c>
      <c r="C36" s="18">
        <f>(10.0/B36*100)</f>
        <v/>
      </c>
      <c r="D36" s="19" t="n">
        <v>6726</v>
      </c>
      <c r="E36" s="18" t="n">
        <v>496.65322148</v>
      </c>
      <c r="F36" s="20" t="n">
        <v>4.17552915</v>
      </c>
      <c r="G36" s="18" t="n">
        <v>480.77864561</v>
      </c>
      <c r="H36" s="20" t="n">
        <v>2.82861859</v>
      </c>
      <c r="I36" s="18" t="s">
        <v>404</v>
      </c>
      <c r="J36" s="20" t="s">
        <v>404</v>
      </c>
      <c r="K36" s="18" t="s">
        <v>404</v>
      </c>
      <c r="L36" s="20" t="s">
        <v>404</v>
      </c>
      <c r="M36" s="18" t="s">
        <v>404</v>
      </c>
      <c r="N36" s="20" t="s">
        <v>404</v>
      </c>
      <c r="O36" s="18" t="s">
        <v>404</v>
      </c>
      <c r="P36" s="20" t="s">
        <v>404</v>
      </c>
      <c r="Q36" s="18" t="n">
        <v>503.37656104</v>
      </c>
      <c r="R36" s="20" t="n">
        <v>18.15266755</v>
      </c>
    </row>
    <row r="37" spans="1:18">
      <c r="A37" s="15" t="s">
        <v>434</v>
      </c>
      <c r="B37" s="17" t="n">
        <v>5458</v>
      </c>
      <c r="C37" s="18">
        <f>(0.0/B37*100)</f>
        <v/>
      </c>
      <c r="D37" s="19" t="n">
        <v>5458</v>
      </c>
      <c r="E37" s="18" t="n">
        <v>493.92153996</v>
      </c>
      <c r="F37" s="20" t="n">
        <v>3.35883277</v>
      </c>
      <c r="G37" s="18" t="n">
        <v>492.4799489</v>
      </c>
      <c r="H37" s="20" t="n">
        <v>14.43012621</v>
      </c>
      <c r="I37" s="18" t="s">
        <v>404</v>
      </c>
      <c r="J37" s="20" t="s">
        <v>404</v>
      </c>
      <c r="K37" s="18" t="s">
        <v>404</v>
      </c>
      <c r="L37" s="20" t="s">
        <v>404</v>
      </c>
      <c r="M37" s="18" t="s">
        <v>404</v>
      </c>
      <c r="N37" s="20" t="s">
        <v>404</v>
      </c>
      <c r="O37" s="18" t="s">
        <v>404</v>
      </c>
      <c r="P37" s="20" t="s">
        <v>404</v>
      </c>
      <c r="Q37" s="18" t="n">
        <v>507.06130123</v>
      </c>
      <c r="R37" s="20" t="n">
        <v>11.94164952</v>
      </c>
    </row>
    <row r="38" spans="1:18">
      <c r="A38" s="15" t="s">
        <v>435</v>
      </c>
      <c r="B38" s="17" t="n">
        <v>5860</v>
      </c>
      <c r="C38" s="18">
        <f>(268.0/B38*100)</f>
        <v/>
      </c>
      <c r="D38" s="19" t="n">
        <v>5592</v>
      </c>
      <c r="E38" s="18" t="n">
        <v>521.47652953</v>
      </c>
      <c r="F38" s="20" t="n">
        <v>3.21303429</v>
      </c>
      <c r="G38" s="18" t="n">
        <v>505.41949147</v>
      </c>
      <c r="H38" s="20" t="n">
        <v>14.69863099</v>
      </c>
      <c r="I38" s="18" t="s">
        <v>404</v>
      </c>
      <c r="J38" s="20" t="s">
        <v>404</v>
      </c>
      <c r="K38" s="18" t="s">
        <v>404</v>
      </c>
      <c r="L38" s="20" t="s">
        <v>404</v>
      </c>
      <c r="M38" s="18" t="s">
        <v>404</v>
      </c>
      <c r="N38" s="20" t="s">
        <v>404</v>
      </c>
      <c r="O38" s="18" t="s">
        <v>404</v>
      </c>
      <c r="P38" s="20" t="s">
        <v>404</v>
      </c>
      <c r="Q38" s="18" t="n">
        <v>556.3185793</v>
      </c>
      <c r="R38" s="20" t="n">
        <v>20.71752</v>
      </c>
    </row>
    <row r="39" spans="1:18">
      <c r="A39" s="15" t="s">
        <v>436</v>
      </c>
      <c r="B39" s="17" t="n">
        <v>5895</v>
      </c>
      <c r="C39" s="18">
        <f>(0.0/B39*100)</f>
        <v/>
      </c>
      <c r="D39" s="19" t="n">
        <v>5895</v>
      </c>
      <c r="E39" s="18" t="n">
        <v>421.11346868</v>
      </c>
      <c r="F39" s="20" t="n">
        <v>4.15637631</v>
      </c>
      <c r="G39" s="18" t="n">
        <v>409.06545567</v>
      </c>
      <c r="H39" s="20" t="n">
        <v>25.14421721</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493.75914555</v>
      </c>
      <c r="F40" s="20" t="n">
        <v>3.20957645</v>
      </c>
      <c r="G40" s="18" t="n">
        <v>499.92624745</v>
      </c>
      <c r="H40" s="20" t="n">
        <v>17.89845474</v>
      </c>
      <c r="I40" s="18" t="s">
        <v>404</v>
      </c>
      <c r="J40" s="20" t="s">
        <v>404</v>
      </c>
      <c r="K40" s="18" t="s">
        <v>404</v>
      </c>
      <c r="L40" s="20" t="s">
        <v>404</v>
      </c>
      <c r="M40" s="18" t="s">
        <v>404</v>
      </c>
      <c r="N40" s="20" t="s">
        <v>404</v>
      </c>
      <c r="O40" s="18" t="s">
        <v>404</v>
      </c>
      <c r="P40" s="20" t="s">
        <v>404</v>
      </c>
      <c r="Q40" s="18" t="n">
        <v>482.7998086</v>
      </c>
      <c r="R40" s="20" t="n">
        <v>8.72923567</v>
      </c>
    </row>
    <row r="41" spans="1:18">
      <c r="A41" s="15" t="s">
        <v>438</v>
      </c>
      <c r="B41" s="17" t="n">
        <v>5712</v>
      </c>
      <c r="C41" s="18">
        <f>(99.0/B41*100)</f>
        <v/>
      </c>
      <c r="D41" s="19" t="n">
        <v>5613</v>
      </c>
      <c r="E41" s="18" t="n">
        <v>470.0485377</v>
      </c>
      <c r="F41" s="20" t="n">
        <v>3.15018942</v>
      </c>
      <c r="G41" s="18" t="s">
        <v>404</v>
      </c>
      <c r="H41" s="20" t="s">
        <v>404</v>
      </c>
      <c r="I41" s="18" t="s">
        <v>404</v>
      </c>
      <c r="J41" s="20" t="s">
        <v>404</v>
      </c>
      <c r="K41" s="18" t="s">
        <v>404</v>
      </c>
      <c r="L41" s="20" t="s">
        <v>404</v>
      </c>
      <c r="M41" s="18" t="s">
        <v>404</v>
      </c>
      <c r="N41" s="20" t="s">
        <v>404</v>
      </c>
      <c r="O41" s="18" t="s">
        <v>404</v>
      </c>
      <c r="P41" s="20" t="s">
        <v>404</v>
      </c>
      <c r="Q41" s="18" t="n">
        <v>462.95874348</v>
      </c>
      <c r="R41" s="20" t="n">
        <v>9.89844665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412.28040507</v>
      </c>
      <c r="F44" s="20" t="n">
        <v>3.52994982</v>
      </c>
      <c r="G44" s="18" t="n">
        <v>498.95340211</v>
      </c>
      <c r="H44" s="20" t="n">
        <v>13.16242958</v>
      </c>
      <c r="I44" s="18" t="s">
        <v>404</v>
      </c>
      <c r="J44" s="20" t="s">
        <v>404</v>
      </c>
      <c r="K44" s="18" t="s">
        <v>404</v>
      </c>
      <c r="L44" s="20" t="s">
        <v>404</v>
      </c>
      <c r="M44" s="18" t="s">
        <v>404</v>
      </c>
      <c r="N44" s="20" t="s">
        <v>404</v>
      </c>
      <c r="O44" s="18" t="s">
        <v>404</v>
      </c>
      <c r="P44" s="20" t="s">
        <v>404</v>
      </c>
      <c r="Q44" s="18" t="n">
        <v>426.64891271</v>
      </c>
      <c r="R44" s="20" t="n">
        <v>22.4845688</v>
      </c>
    </row>
    <row r="45" spans="1:18">
      <c r="A45" s="15" t="s">
        <v>442</v>
      </c>
      <c r="B45" s="17" t="n">
        <v>5519</v>
      </c>
      <c r="C45" s="18">
        <f>(0.0/B45*100)</f>
        <v/>
      </c>
      <c r="D45" s="19" t="n">
        <v>5519</v>
      </c>
      <c r="E45" s="18" t="n">
        <v>359.0875662</v>
      </c>
      <c r="F45" s="20" t="n">
        <v>3.05759001</v>
      </c>
      <c r="G45" s="18" t="n">
        <v>366.58822547</v>
      </c>
      <c r="H45" s="20" t="n">
        <v>18.21433964</v>
      </c>
      <c r="I45" s="18" t="s">
        <v>404</v>
      </c>
      <c r="J45" s="20" t="s">
        <v>404</v>
      </c>
      <c r="K45" s="18" t="s">
        <v>404</v>
      </c>
      <c r="L45" s="20" t="s">
        <v>404</v>
      </c>
      <c r="M45" s="18" t="s">
        <v>404</v>
      </c>
      <c r="N45" s="20" t="s">
        <v>404</v>
      </c>
      <c r="O45" s="18" t="s">
        <v>404</v>
      </c>
      <c r="P45" s="20" t="s">
        <v>404</v>
      </c>
      <c r="Q45" s="18" t="n">
        <v>390.44576088</v>
      </c>
      <c r="R45" s="20" t="n">
        <v>9.387597299999999</v>
      </c>
    </row>
    <row r="46" spans="1:18">
      <c r="A46" s="15" t="s">
        <v>443</v>
      </c>
      <c r="B46" s="17" t="n">
        <v>23141</v>
      </c>
      <c r="C46" s="18">
        <f>(4196.0/B46*100)</f>
        <v/>
      </c>
      <c r="D46" s="19" t="n">
        <v>18945</v>
      </c>
      <c r="E46" s="18" t="n">
        <v>384.330464</v>
      </c>
      <c r="F46" s="20" t="n">
        <v>4.2843413</v>
      </c>
      <c r="G46" s="18" t="n">
        <v>376.74685905</v>
      </c>
      <c r="H46" s="20" t="n">
        <v>5.14001151</v>
      </c>
      <c r="I46" s="18" t="s">
        <v>404</v>
      </c>
      <c r="J46" s="20" t="s">
        <v>404</v>
      </c>
      <c r="K46" s="18" t="s">
        <v>404</v>
      </c>
      <c r="L46" s="20" t="s">
        <v>404</v>
      </c>
      <c r="M46" s="18" t="s">
        <v>404</v>
      </c>
      <c r="N46" s="20" t="s">
        <v>404</v>
      </c>
      <c r="O46" s="18" t="s">
        <v>404</v>
      </c>
      <c r="P46" s="20" t="s">
        <v>404</v>
      </c>
      <c r="Q46" s="18" t="n">
        <v>345.57389397</v>
      </c>
      <c r="R46" s="20" t="n">
        <v>11.12580614</v>
      </c>
    </row>
    <row r="47" spans="1:18">
      <c r="A47" s="15" t="s">
        <v>444</v>
      </c>
      <c r="B47" s="17" t="n">
        <v>5928</v>
      </c>
      <c r="C47" s="18">
        <f>(0.0/B47*100)</f>
        <v/>
      </c>
      <c r="D47" s="19" t="n">
        <v>5928</v>
      </c>
      <c r="E47" s="18" t="n">
        <v>440.58176935</v>
      </c>
      <c r="F47" s="20" t="n">
        <v>4.03877979</v>
      </c>
      <c r="G47" s="18" t="s">
        <v>404</v>
      </c>
      <c r="H47" s="20" t="s">
        <v>404</v>
      </c>
      <c r="I47" s="18" t="s">
        <v>404</v>
      </c>
      <c r="J47" s="20" t="s">
        <v>404</v>
      </c>
      <c r="K47" s="18" t="s">
        <v>404</v>
      </c>
      <c r="L47" s="20" t="s">
        <v>404</v>
      </c>
      <c r="M47" s="18" t="s">
        <v>404</v>
      </c>
      <c r="N47" s="20" t="s">
        <v>404</v>
      </c>
      <c r="O47" s="18" t="s">
        <v>404</v>
      </c>
      <c r="P47" s="20" t="s">
        <v>404</v>
      </c>
      <c r="Q47" s="18" t="n">
        <v>465.54413893</v>
      </c>
      <c r="R47" s="20" t="n">
        <v>22.98242263</v>
      </c>
    </row>
    <row r="48" spans="1:18">
      <c r="A48" s="15" t="s">
        <v>445</v>
      </c>
      <c r="B48" s="17" t="n">
        <v>9841</v>
      </c>
      <c r="C48" s="18">
        <f>(40.0/B48*100)</f>
        <v/>
      </c>
      <c r="D48" s="19" t="n">
        <v>9801</v>
      </c>
      <c r="E48" s="18" t="n">
        <v>531.61851596</v>
      </c>
      <c r="F48" s="20" t="n">
        <v>5.05744546</v>
      </c>
      <c r="G48" s="18" t="n">
        <v>582.93545483</v>
      </c>
      <c r="H48" s="20" t="n">
        <v>35.00800598</v>
      </c>
      <c r="I48" s="18" t="s">
        <v>404</v>
      </c>
      <c r="J48" s="20" t="s">
        <v>404</v>
      </c>
      <c r="K48" s="18" t="s">
        <v>404</v>
      </c>
      <c r="L48" s="20" t="s">
        <v>404</v>
      </c>
      <c r="M48" s="18" t="s">
        <v>404</v>
      </c>
      <c r="N48" s="20" t="s">
        <v>404</v>
      </c>
      <c r="O48" s="18" t="s">
        <v>404</v>
      </c>
      <c r="P48" s="20" t="s">
        <v>404</v>
      </c>
      <c r="Q48" s="18" t="n">
        <v>397.95104778</v>
      </c>
      <c r="R48" s="20" t="n">
        <v>11.78810797</v>
      </c>
    </row>
    <row r="49" spans="1:18">
      <c r="A49" s="15" t="s">
        <v>446</v>
      </c>
      <c r="B49" s="17" t="n">
        <v>6349</v>
      </c>
      <c r="C49" s="18">
        <f>(52.0/B49*100)</f>
        <v/>
      </c>
      <c r="D49" s="19" t="n">
        <v>6297</v>
      </c>
      <c r="E49" s="18" t="n">
        <v>409.54191649</v>
      </c>
      <c r="F49" s="20" t="n">
        <v>3.27172455</v>
      </c>
      <c r="G49" s="18" t="n">
        <v>396.82787463</v>
      </c>
      <c r="H49" s="20" t="n">
        <v>9.423880759999999</v>
      </c>
      <c r="I49" s="18" t="s">
        <v>404</v>
      </c>
      <c r="J49" s="20" t="s">
        <v>404</v>
      </c>
      <c r="K49" s="18" t="s">
        <v>404</v>
      </c>
      <c r="L49" s="20" t="s">
        <v>404</v>
      </c>
      <c r="M49" s="18" t="s">
        <v>404</v>
      </c>
      <c r="N49" s="20" t="s">
        <v>404</v>
      </c>
      <c r="O49" s="18" t="s">
        <v>404</v>
      </c>
      <c r="P49" s="20" t="s">
        <v>404</v>
      </c>
      <c r="Q49" s="18" t="n">
        <v>397.28168275</v>
      </c>
      <c r="R49" s="20" t="n">
        <v>4.92242616</v>
      </c>
    </row>
    <row r="50" spans="1:18">
      <c r="A50" s="15" t="s">
        <v>447</v>
      </c>
      <c r="B50" s="17" t="n">
        <v>11795</v>
      </c>
      <c r="C50" s="18">
        <f>(1031.0/B50*100)</f>
        <v/>
      </c>
      <c r="D50" s="19" t="n">
        <v>10764</v>
      </c>
      <c r="E50" s="18" t="n">
        <v>390.97269861</v>
      </c>
      <c r="F50" s="20" t="n">
        <v>3.86207769</v>
      </c>
      <c r="G50" s="18" t="n">
        <v>395.11584278</v>
      </c>
      <c r="H50" s="20" t="n">
        <v>4.1043227</v>
      </c>
      <c r="I50" s="18" t="s">
        <v>404</v>
      </c>
      <c r="J50" s="20" t="s">
        <v>404</v>
      </c>
      <c r="K50" s="18" t="s">
        <v>404</v>
      </c>
      <c r="L50" s="20" t="s">
        <v>404</v>
      </c>
      <c r="M50" s="18" t="s">
        <v>404</v>
      </c>
      <c r="N50" s="20" t="s">
        <v>404</v>
      </c>
      <c r="O50" s="18" t="s">
        <v>404</v>
      </c>
      <c r="P50" s="20" t="s">
        <v>404</v>
      </c>
      <c r="Q50" s="18" t="n">
        <v>380.30100433</v>
      </c>
      <c r="R50" s="20" t="n">
        <v>11.25370633</v>
      </c>
    </row>
    <row r="51" spans="1:18">
      <c r="A51" s="15" t="s">
        <v>448</v>
      </c>
      <c r="B51" s="17" t="n">
        <v>6866</v>
      </c>
      <c r="C51" s="18">
        <f>(0.0/B51*100)</f>
        <v/>
      </c>
      <c r="D51" s="19" t="n">
        <v>6866</v>
      </c>
      <c r="E51" s="18" t="n">
        <v>399.84515427</v>
      </c>
      <c r="F51" s="20" t="n">
        <v>2.52610411</v>
      </c>
      <c r="G51" s="18" t="n">
        <v>404.47282177</v>
      </c>
      <c r="H51" s="20" t="n">
        <v>10.26435689</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463.9649464</v>
      </c>
      <c r="F52" s="20" t="n">
        <v>2.77686326</v>
      </c>
      <c r="G52" s="18" t="s">
        <v>404</v>
      </c>
      <c r="H52" s="20" t="s">
        <v>404</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435.60063405</v>
      </c>
      <c r="F53" s="20" t="n">
        <v>1.73579108</v>
      </c>
      <c r="G53" s="18" t="n">
        <v>513.66949551</v>
      </c>
      <c r="H53" s="20" t="n">
        <v>7.8327964</v>
      </c>
      <c r="I53" s="18" t="s">
        <v>404</v>
      </c>
      <c r="J53" s="20" t="s">
        <v>404</v>
      </c>
      <c r="K53" s="18" t="s">
        <v>404</v>
      </c>
      <c r="L53" s="20" t="s">
        <v>404</v>
      </c>
      <c r="M53" s="18" t="s">
        <v>404</v>
      </c>
      <c r="N53" s="20" t="s">
        <v>404</v>
      </c>
      <c r="O53" s="18" t="s">
        <v>404</v>
      </c>
      <c r="P53" s="20" t="s">
        <v>404</v>
      </c>
      <c r="Q53" s="18" t="n">
        <v>357.11139908</v>
      </c>
      <c r="R53" s="20" t="n">
        <v>30.44300087</v>
      </c>
    </row>
    <row r="54" spans="1:18">
      <c r="A54" s="15" t="s">
        <v>451</v>
      </c>
      <c r="B54" s="17" t="n">
        <v>4740</v>
      </c>
      <c r="C54" s="18">
        <f>(199.0/B54*100)</f>
        <v/>
      </c>
      <c r="D54" s="19" t="n">
        <v>4541</v>
      </c>
      <c r="E54" s="18" t="n">
        <v>327.61051209</v>
      </c>
      <c r="F54" s="20" t="n">
        <v>2.8661976</v>
      </c>
      <c r="G54" s="18" t="n">
        <v>312.98014879</v>
      </c>
      <c r="H54" s="20" t="n">
        <v>6.67711523</v>
      </c>
      <c r="I54" s="18" t="s">
        <v>404</v>
      </c>
      <c r="J54" s="20" t="s">
        <v>404</v>
      </c>
      <c r="K54" s="18" t="s">
        <v>404</v>
      </c>
      <c r="L54" s="20" t="s">
        <v>404</v>
      </c>
      <c r="M54" s="18" t="s">
        <v>404</v>
      </c>
      <c r="N54" s="20" t="s">
        <v>404</v>
      </c>
      <c r="O54" s="18" t="s">
        <v>404</v>
      </c>
      <c r="P54" s="20" t="s">
        <v>404</v>
      </c>
      <c r="Q54" s="18" t="n">
        <v>329.061944</v>
      </c>
      <c r="R54" s="20" t="n">
        <v>7.07418777</v>
      </c>
    </row>
    <row r="55" spans="1:18">
      <c r="A55" s="15" t="s">
        <v>452</v>
      </c>
      <c r="B55" s="17" t="n">
        <v>5316</v>
      </c>
      <c r="C55" s="18">
        <f>(43.0/B55*100)</f>
        <v/>
      </c>
      <c r="D55" s="19" t="n">
        <v>5273</v>
      </c>
      <c r="E55" s="18" t="n">
        <v>403.91635268</v>
      </c>
      <c r="F55" s="20" t="n">
        <v>2.93063338</v>
      </c>
      <c r="G55" s="18" t="n">
        <v>412.90817606</v>
      </c>
      <c r="H55" s="20" t="n">
        <v>11.66042855</v>
      </c>
      <c r="I55" s="18" t="s">
        <v>404</v>
      </c>
      <c r="J55" s="20" t="s">
        <v>404</v>
      </c>
      <c r="K55" s="18" t="s">
        <v>404</v>
      </c>
      <c r="L55" s="20" t="s">
        <v>404</v>
      </c>
      <c r="M55" s="18" t="s">
        <v>404</v>
      </c>
      <c r="N55" s="20" t="s">
        <v>404</v>
      </c>
      <c r="O55" s="18" t="s">
        <v>404</v>
      </c>
      <c r="P55" s="20" t="s">
        <v>404</v>
      </c>
      <c r="Q55" s="18" t="n">
        <v>371.40940324</v>
      </c>
      <c r="R55" s="20" t="n">
        <v>29.91463844</v>
      </c>
    </row>
    <row r="56" spans="1:18">
      <c r="A56" s="15" t="s">
        <v>453</v>
      </c>
      <c r="B56" s="17" t="n">
        <v>5359</v>
      </c>
      <c r="C56" s="18">
        <f>(0.0/B56*100)</f>
        <v/>
      </c>
      <c r="D56" s="19" t="n">
        <v>5359</v>
      </c>
      <c r="E56" s="18" t="n">
        <v>548.70008804</v>
      </c>
      <c r="F56" s="20" t="n">
        <v>3.12423276</v>
      </c>
      <c r="G56" s="18" t="n">
        <v>618.91873192</v>
      </c>
      <c r="H56" s="20" t="n">
        <v>7.1267979</v>
      </c>
      <c r="I56" s="18" t="s">
        <v>404</v>
      </c>
      <c r="J56" s="20" t="s">
        <v>404</v>
      </c>
      <c r="K56" s="18" t="s">
        <v>404</v>
      </c>
      <c r="L56" s="20" t="s">
        <v>404</v>
      </c>
      <c r="M56" s="18" t="s">
        <v>404</v>
      </c>
      <c r="N56" s="20" t="s">
        <v>404</v>
      </c>
      <c r="O56" s="18" t="s">
        <v>404</v>
      </c>
      <c r="P56" s="20" t="s">
        <v>404</v>
      </c>
      <c r="Q56" s="18" t="n">
        <v>524.90419611</v>
      </c>
      <c r="R56" s="20" t="n">
        <v>12.92464068</v>
      </c>
    </row>
    <row r="57" spans="1:18">
      <c r="A57" s="15" t="s">
        <v>454</v>
      </c>
      <c r="B57" s="17" t="n">
        <v>6513</v>
      </c>
      <c r="C57" s="18">
        <f>(0.0/B57*100)</f>
        <v/>
      </c>
      <c r="D57" s="19" t="n">
        <v>6513</v>
      </c>
      <c r="E57" s="18" t="n">
        <v>386.18795735</v>
      </c>
      <c r="F57" s="20" t="n">
        <v>3.21658959</v>
      </c>
      <c r="G57" s="18" t="n">
        <v>369.92365183</v>
      </c>
      <c r="H57" s="20" t="n">
        <v>9.93831119</v>
      </c>
      <c r="I57" s="18" t="s">
        <v>404</v>
      </c>
      <c r="J57" s="20" t="s">
        <v>404</v>
      </c>
      <c r="K57" s="18" t="s">
        <v>404</v>
      </c>
      <c r="L57" s="20" t="s">
        <v>404</v>
      </c>
      <c r="M57" s="18" t="s">
        <v>404</v>
      </c>
      <c r="N57" s="20" t="s">
        <v>404</v>
      </c>
      <c r="O57" s="18" t="s">
        <v>404</v>
      </c>
      <c r="P57" s="20" t="s">
        <v>404</v>
      </c>
      <c r="Q57" s="18" t="n">
        <v>410.06930407</v>
      </c>
      <c r="R57" s="20" t="n">
        <v>40.59411447</v>
      </c>
    </row>
    <row r="58" spans="1:18">
      <c r="A58" s="15" t="s">
        <v>455</v>
      </c>
      <c r="B58" s="17" t="n">
        <v>7267</v>
      </c>
      <c r="C58" s="18">
        <f>(0.0/B58*100)</f>
        <v/>
      </c>
      <c r="D58" s="19" t="n">
        <v>7267</v>
      </c>
      <c r="E58" s="18" t="n">
        <v>380.44172067</v>
      </c>
      <c r="F58" s="20" t="n">
        <v>2.63319618</v>
      </c>
      <c r="G58" s="18" t="n">
        <v>349.38113329</v>
      </c>
      <c r="H58" s="20" t="n">
        <v>12.38639318</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362.29016637</v>
      </c>
      <c r="F59" s="20" t="n">
        <v>1.69112804</v>
      </c>
      <c r="G59" s="18" t="n">
        <v>318.4485039</v>
      </c>
      <c r="H59" s="20" t="n">
        <v>9.99884436</v>
      </c>
      <c r="I59" s="18" t="s">
        <v>404</v>
      </c>
      <c r="J59" s="20" t="s">
        <v>404</v>
      </c>
      <c r="K59" s="18" t="s">
        <v>404</v>
      </c>
      <c r="L59" s="20" t="s">
        <v>404</v>
      </c>
      <c r="M59" s="18" t="s">
        <v>404</v>
      </c>
      <c r="N59" s="20" t="s">
        <v>404</v>
      </c>
      <c r="O59" s="18" t="s">
        <v>404</v>
      </c>
      <c r="P59" s="20" t="s">
        <v>404</v>
      </c>
      <c r="Q59" s="18" t="n">
        <v>324.5839</v>
      </c>
      <c r="R59" s="20" t="n">
        <v>15.1880692</v>
      </c>
    </row>
    <row r="60" spans="1:18">
      <c r="A60" s="15" t="s">
        <v>457</v>
      </c>
      <c r="B60" s="17" t="n">
        <v>4546</v>
      </c>
      <c r="C60" s="18">
        <f>(0.0/B60*100)</f>
        <v/>
      </c>
      <c r="D60" s="19" t="n">
        <v>4546</v>
      </c>
      <c r="E60" s="18" t="n">
        <v>397.54237936</v>
      </c>
      <c r="F60" s="20" t="n">
        <v>3.80458368</v>
      </c>
      <c r="G60" s="18" t="n">
        <v>371.81919912</v>
      </c>
      <c r="H60" s="20" t="n">
        <v>17.94820083</v>
      </c>
      <c r="I60" s="18" t="s">
        <v>404</v>
      </c>
      <c r="J60" s="20" t="s">
        <v>404</v>
      </c>
      <c r="K60" s="18" t="s">
        <v>404</v>
      </c>
      <c r="L60" s="20" t="s">
        <v>404</v>
      </c>
      <c r="M60" s="18" t="s">
        <v>404</v>
      </c>
      <c r="N60" s="20" t="s">
        <v>404</v>
      </c>
      <c r="O60" s="18" t="s">
        <v>404</v>
      </c>
      <c r="P60" s="20" t="s">
        <v>404</v>
      </c>
      <c r="Q60" s="18" t="n">
        <v>407.54166638</v>
      </c>
      <c r="R60" s="20" t="n">
        <v>29.96951202</v>
      </c>
    </row>
    <row r="61" spans="1:18">
      <c r="A61" s="15" t="s">
        <v>458</v>
      </c>
      <c r="B61" s="17" t="n">
        <v>6525</v>
      </c>
      <c r="C61" s="18">
        <f>(0.0/B61*100)</f>
        <v/>
      </c>
      <c r="D61" s="19" t="n">
        <v>6525</v>
      </c>
      <c r="E61" s="18" t="n">
        <v>477.80749583</v>
      </c>
      <c r="F61" s="20" t="n">
        <v>2.29515333</v>
      </c>
      <c r="G61" s="18" t="n">
        <v>616.61008057</v>
      </c>
      <c r="H61" s="20" t="n">
        <v>9.409756399999999</v>
      </c>
      <c r="I61" s="18" t="s">
        <v>404</v>
      </c>
      <c r="J61" s="20" t="s">
        <v>404</v>
      </c>
      <c r="K61" s="18" t="s">
        <v>404</v>
      </c>
      <c r="L61" s="20" t="s">
        <v>404</v>
      </c>
      <c r="M61" s="18" t="s">
        <v>404</v>
      </c>
      <c r="N61" s="20" t="s">
        <v>404</v>
      </c>
      <c r="O61" s="18" t="s">
        <v>404</v>
      </c>
      <c r="P61" s="20" t="s">
        <v>404</v>
      </c>
      <c r="Q61" s="18" t="n">
        <v>453.73921441</v>
      </c>
      <c r="R61" s="20" t="n">
        <v>7.09994735</v>
      </c>
    </row>
    <row r="62" spans="1:18">
      <c r="A62" s="15" t="s">
        <v>459</v>
      </c>
      <c r="B62" s="17" t="n">
        <v>4476</v>
      </c>
      <c r="C62" s="18">
        <f>(0.0/B62*100)</f>
        <v/>
      </c>
      <c r="D62" s="19" t="n">
        <v>4476</v>
      </c>
      <c r="E62" s="18" t="n">
        <v>545.22261553</v>
      </c>
      <c r="F62" s="20" t="n">
        <v>1.11831493</v>
      </c>
      <c r="G62" s="18" t="n">
        <v>480.64152016</v>
      </c>
      <c r="H62" s="20" t="n">
        <v>7.62468708</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369.85062495</v>
      </c>
      <c r="F63" s="20" t="n">
        <v>1.46143082</v>
      </c>
      <c r="G63" s="18" t="s">
        <v>404</v>
      </c>
      <c r="H63" s="20" t="s">
        <v>404</v>
      </c>
      <c r="I63" s="18" t="s">
        <v>404</v>
      </c>
      <c r="J63" s="20" t="s">
        <v>404</v>
      </c>
      <c r="K63" s="18" t="s">
        <v>404</v>
      </c>
      <c r="L63" s="20" t="s">
        <v>404</v>
      </c>
      <c r="M63" s="18" t="s">
        <v>404</v>
      </c>
      <c r="N63" s="20" t="s">
        <v>404</v>
      </c>
      <c r="O63" s="18" t="s">
        <v>404</v>
      </c>
      <c r="P63" s="20" t="s">
        <v>404</v>
      </c>
      <c r="Q63" s="18" t="n">
        <v>386.19171021</v>
      </c>
      <c r="R63" s="20" t="n">
        <v>5.22629494</v>
      </c>
    </row>
    <row r="64" spans="1:18">
      <c r="A64" s="15" t="s">
        <v>461</v>
      </c>
      <c r="B64" s="17" t="n">
        <v>3634</v>
      </c>
      <c r="C64" s="18">
        <f>(27.0/B64*100)</f>
        <v/>
      </c>
      <c r="D64" s="19" t="n">
        <v>3607</v>
      </c>
      <c r="E64" s="18" t="n">
        <v>476.20288093</v>
      </c>
      <c r="F64" s="20" t="n">
        <v>1.84712402</v>
      </c>
      <c r="G64" s="18" t="n">
        <v>540.17126166</v>
      </c>
      <c r="H64" s="20" t="n">
        <v>6.02683032</v>
      </c>
      <c r="I64" s="18" t="s">
        <v>404</v>
      </c>
      <c r="J64" s="20" t="s">
        <v>404</v>
      </c>
      <c r="K64" s="18" t="s">
        <v>404</v>
      </c>
      <c r="L64" s="20" t="s">
        <v>404</v>
      </c>
      <c r="M64" s="18" t="s">
        <v>404</v>
      </c>
      <c r="N64" s="20" t="s">
        <v>404</v>
      </c>
      <c r="O64" s="18" t="s">
        <v>404</v>
      </c>
      <c r="P64" s="20" t="s">
        <v>404</v>
      </c>
      <c r="Q64" s="18" t="n">
        <v>332.53477838</v>
      </c>
      <c r="R64" s="20" t="n">
        <v>13.2258515</v>
      </c>
    </row>
    <row r="65" spans="1:18">
      <c r="A65" s="15" t="s">
        <v>462</v>
      </c>
      <c r="B65" s="17" t="n">
        <v>5325</v>
      </c>
      <c r="C65" s="18">
        <f>(0.0/B65*100)</f>
        <v/>
      </c>
      <c r="D65" s="19" t="n">
        <v>5325</v>
      </c>
      <c r="E65" s="18" t="n">
        <v>419.83181382</v>
      </c>
      <c r="F65" s="20" t="n">
        <v>2.46920311</v>
      </c>
      <c r="G65" s="18" t="n">
        <v>396.3150668</v>
      </c>
      <c r="H65" s="20" t="n">
        <v>19.87669675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417.9748222</v>
      </c>
      <c r="F66" s="20" t="n">
        <v>1.46094052</v>
      </c>
      <c r="G66" s="18" t="s">
        <v>404</v>
      </c>
      <c r="H66" s="20" t="s">
        <v>404</v>
      </c>
      <c r="I66" s="18" t="s">
        <v>404</v>
      </c>
      <c r="J66" s="20" t="s">
        <v>404</v>
      </c>
      <c r="K66" s="18" t="s">
        <v>404</v>
      </c>
      <c r="L66" s="20" t="s">
        <v>404</v>
      </c>
      <c r="M66" s="18" t="s">
        <v>404</v>
      </c>
      <c r="N66" s="20" t="s">
        <v>404</v>
      </c>
      <c r="O66" s="18" t="s">
        <v>404</v>
      </c>
      <c r="P66" s="20" t="s">
        <v>404</v>
      </c>
      <c r="Q66" s="18" t="n">
        <v>385.71572266</v>
      </c>
      <c r="R66" s="20" t="n">
        <v>22.28520656</v>
      </c>
    </row>
    <row r="67" spans="1:18">
      <c r="A67" s="15" t="s">
        <v>464</v>
      </c>
      <c r="B67" s="17" t="n">
        <v>6971</v>
      </c>
      <c r="C67" s="18">
        <f>(0.0/B67*100)</f>
        <v/>
      </c>
      <c r="D67" s="19" t="n">
        <v>6971</v>
      </c>
      <c r="E67" s="18" t="n">
        <v>389.21998791</v>
      </c>
      <c r="F67" s="20" t="n">
        <v>2.96993167</v>
      </c>
      <c r="G67" s="18" t="n">
        <v>358.13389144</v>
      </c>
      <c r="H67" s="20" t="n">
        <v>9.404164639999999</v>
      </c>
      <c r="I67" s="18" t="s">
        <v>404</v>
      </c>
      <c r="J67" s="20" t="s">
        <v>404</v>
      </c>
      <c r="K67" s="18" t="s">
        <v>404</v>
      </c>
      <c r="L67" s="20" t="s">
        <v>404</v>
      </c>
      <c r="M67" s="18" t="s">
        <v>404</v>
      </c>
      <c r="N67" s="20" t="s">
        <v>404</v>
      </c>
      <c r="O67" s="18" t="s">
        <v>404</v>
      </c>
      <c r="P67" s="20" t="s">
        <v>404</v>
      </c>
      <c r="Q67" s="18" t="n">
        <v>341.07697506</v>
      </c>
      <c r="R67" s="20" t="n">
        <v>23.37082991</v>
      </c>
    </row>
    <row r="68" spans="1:18">
      <c r="A68" s="15" t="s">
        <v>465</v>
      </c>
      <c r="B68" s="17" t="n">
        <v>12083</v>
      </c>
      <c r="C68" s="18">
        <f>(0.0/B68*100)</f>
        <v/>
      </c>
      <c r="D68" s="19" t="n">
        <v>12083</v>
      </c>
      <c r="E68" s="18" t="n">
        <v>402.99096592</v>
      </c>
      <c r="F68" s="20" t="n">
        <v>1.27438492</v>
      </c>
      <c r="G68" s="18" t="n">
        <v>344.14867124</v>
      </c>
      <c r="H68" s="20" t="n">
        <v>8.832084289999999</v>
      </c>
      <c r="I68" s="18" t="s">
        <v>404</v>
      </c>
      <c r="J68" s="20" t="s">
        <v>404</v>
      </c>
      <c r="K68" s="18" t="s">
        <v>404</v>
      </c>
      <c r="L68" s="20" t="s">
        <v>404</v>
      </c>
      <c r="M68" s="18" t="s">
        <v>404</v>
      </c>
      <c r="N68" s="20" t="s">
        <v>404</v>
      </c>
      <c r="O68" s="18" t="s">
        <v>404</v>
      </c>
      <c r="P68" s="20" t="s">
        <v>404</v>
      </c>
      <c r="Q68" s="18" t="n">
        <v>422.68592921</v>
      </c>
      <c r="R68" s="20" t="n">
        <v>7.26196154</v>
      </c>
    </row>
    <row r="69" spans="1:18">
      <c r="A69" s="15" t="s">
        <v>466</v>
      </c>
      <c r="B69" s="17" t="n">
        <v>4876</v>
      </c>
      <c r="C69" s="18">
        <f>(0.0/B69*100)</f>
        <v/>
      </c>
      <c r="D69" s="19" t="n">
        <v>4876</v>
      </c>
      <c r="E69" s="18" t="n">
        <v>444.24010249</v>
      </c>
      <c r="F69" s="20" t="n">
        <v>3.79828122</v>
      </c>
      <c r="G69" s="18" t="n">
        <v>403.98706857</v>
      </c>
      <c r="H69" s="20" t="n">
        <v>7.31900103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494.29560497</v>
      </c>
      <c r="F70" s="20" t="n">
        <v>3.09545497</v>
      </c>
      <c r="G70" s="18" t="s">
        <v>404</v>
      </c>
      <c r="H70" s="20" t="s">
        <v>404</v>
      </c>
      <c r="I70" s="18" t="s">
        <v>404</v>
      </c>
      <c r="J70" s="20" t="s">
        <v>404</v>
      </c>
      <c r="K70" s="18" t="s">
        <v>404</v>
      </c>
      <c r="L70" s="20" t="s">
        <v>404</v>
      </c>
      <c r="M70" s="18" t="s">
        <v>404</v>
      </c>
      <c r="N70" s="20" t="s">
        <v>404</v>
      </c>
      <c r="O70" s="18" t="s">
        <v>404</v>
      </c>
      <c r="P70" s="20" t="s">
        <v>404</v>
      </c>
      <c r="Q70" s="18" t="n">
        <v>460.21718247</v>
      </c>
      <c r="R70" s="20" t="n">
        <v>7.9834105</v>
      </c>
    </row>
    <row r="71" spans="1:18">
      <c r="A71" s="15" t="s">
        <v>468</v>
      </c>
      <c r="B71" s="17" t="n">
        <v>6115</v>
      </c>
      <c r="C71" s="18">
        <f>(0.0/B71*100)</f>
        <v/>
      </c>
      <c r="D71" s="19" t="n">
        <v>6115</v>
      </c>
      <c r="E71" s="18" t="n">
        <v>564.57575322</v>
      </c>
      <c r="F71" s="20" t="n">
        <v>1.46378153</v>
      </c>
      <c r="G71" s="18" t="s">
        <v>404</v>
      </c>
      <c r="H71" s="20" t="s">
        <v>404</v>
      </c>
      <c r="I71" s="18" t="s">
        <v>404</v>
      </c>
      <c r="J71" s="20" t="s">
        <v>404</v>
      </c>
      <c r="K71" s="18" t="s">
        <v>404</v>
      </c>
      <c r="L71" s="20" t="s">
        <v>404</v>
      </c>
      <c r="M71" s="18" t="s">
        <v>404</v>
      </c>
      <c r="N71" s="20" t="s">
        <v>404</v>
      </c>
      <c r="O71" s="18" t="s">
        <v>404</v>
      </c>
      <c r="P71" s="20" t="s">
        <v>404</v>
      </c>
      <c r="Q71" s="18" t="n">
        <v>532.08292034</v>
      </c>
      <c r="R71" s="20" t="n">
        <v>11.71828307</v>
      </c>
    </row>
    <row r="72" spans="1:18">
      <c r="A72" s="15" t="s">
        <v>469</v>
      </c>
      <c r="B72" s="17" t="n">
        <v>7708</v>
      </c>
      <c r="C72" s="18">
        <f>(0.0/B72*100)</f>
        <v/>
      </c>
      <c r="D72" s="19" t="n">
        <v>7708</v>
      </c>
      <c r="E72" s="18" t="n">
        <v>541.80008269</v>
      </c>
      <c r="F72" s="20" t="n">
        <v>3.74019769</v>
      </c>
      <c r="G72" s="18" t="n">
        <v>546.61329776</v>
      </c>
      <c r="H72" s="20" t="n">
        <v>9.80347463</v>
      </c>
      <c r="I72" s="18" t="s">
        <v>404</v>
      </c>
      <c r="J72" s="20" t="s">
        <v>404</v>
      </c>
      <c r="K72" s="18" t="s">
        <v>404</v>
      </c>
      <c r="L72" s="20" t="s">
        <v>404</v>
      </c>
      <c r="M72" s="18" t="s">
        <v>404</v>
      </c>
      <c r="N72" s="20" t="s">
        <v>404</v>
      </c>
      <c r="O72" s="18" t="s">
        <v>404</v>
      </c>
      <c r="P72" s="20" t="s">
        <v>404</v>
      </c>
      <c r="Q72" s="18" t="n">
        <v>506.22129612</v>
      </c>
      <c r="R72" s="20" t="n">
        <v>20.25219428</v>
      </c>
    </row>
    <row r="73" spans="1:18">
      <c r="A73" s="15" t="s">
        <v>470</v>
      </c>
      <c r="B73" s="17" t="n">
        <v>8249</v>
      </c>
      <c r="C73" s="18">
        <f>(0.0/B73*100)</f>
        <v/>
      </c>
      <c r="D73" s="19" t="n">
        <v>8249</v>
      </c>
      <c r="E73" s="18" t="n">
        <v>415.5996133</v>
      </c>
      <c r="F73" s="20" t="n">
        <v>3.05102333</v>
      </c>
      <c r="G73" s="18" t="n">
        <v>409.85861249</v>
      </c>
      <c r="H73" s="20" t="n">
        <v>14.66712755</v>
      </c>
      <c r="I73" s="18" t="s">
        <v>404</v>
      </c>
      <c r="J73" s="20" t="s">
        <v>404</v>
      </c>
      <c r="K73" s="18" t="s">
        <v>404</v>
      </c>
      <c r="L73" s="20" t="s">
        <v>404</v>
      </c>
      <c r="M73" s="18" t="s">
        <v>404</v>
      </c>
      <c r="N73" s="20" t="s">
        <v>404</v>
      </c>
      <c r="O73" s="18" t="s">
        <v>404</v>
      </c>
      <c r="P73" s="20" t="s">
        <v>404</v>
      </c>
      <c r="Q73" s="18" t="n">
        <v>412.01623844</v>
      </c>
      <c r="R73" s="20" t="n">
        <v>16.01892259</v>
      </c>
    </row>
    <row r="74" spans="1:18">
      <c r="A74" s="15" t="s">
        <v>471</v>
      </c>
      <c r="B74" s="17" t="n">
        <v>4692</v>
      </c>
      <c r="C74" s="18">
        <f>(484.0/B74*100)</f>
        <v/>
      </c>
      <c r="D74" s="19" t="n">
        <v>4208</v>
      </c>
      <c r="E74" s="18" t="n">
        <v>415.33694891</v>
      </c>
      <c r="F74" s="20" t="n">
        <v>1.4211884</v>
      </c>
      <c r="G74" s="18" t="n">
        <v>415.99788441</v>
      </c>
      <c r="H74" s="20" t="n">
        <v>5.89835195</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(483.0/B75*100)</f>
        <v/>
      </c>
      <c r="D75" s="19" t="n">
        <v>4892</v>
      </c>
      <c r="E75" s="18" t="n">
        <v>365.79577911</v>
      </c>
      <c r="F75" s="20" t="n">
        <v>5.33552913</v>
      </c>
      <c r="G75" s="18" t="n">
        <v>372.32400701</v>
      </c>
      <c r="H75" s="20" t="n">
        <v>7.50977569</v>
      </c>
      <c r="I75" s="18" t="s">
        <v>404</v>
      </c>
      <c r="J75" s="20" t="s">
        <v>404</v>
      </c>
      <c r="K75" s="18" t="s">
        <v>404</v>
      </c>
      <c r="L75" s="20" t="s">
        <v>404</v>
      </c>
      <c r="M75" s="18" t="s">
        <v>404</v>
      </c>
      <c r="N75" s="20" t="s">
        <v>404</v>
      </c>
      <c r="O75" s="18" t="s">
        <v>404</v>
      </c>
      <c r="P75" s="20" t="s">
        <v>404</v>
      </c>
      <c r="Q75" s="18" t="n">
        <v>361.375995</v>
      </c>
      <c r="R75" s="20" t="n">
        <v>18.10394312</v>
      </c>
    </row>
    <row r="76" spans="1:18">
      <c r="A76" s="15" t="s">
        <v>473</v>
      </c>
      <c r="B76" s="17" t="n">
        <v>14167</v>
      </c>
      <c r="C76" s="18">
        <f>(1400.0/B76*100)</f>
        <v/>
      </c>
      <c r="D76" s="19" t="n">
        <v>12767</v>
      </c>
      <c r="E76" s="18" t="n">
        <v>428.90091696</v>
      </c>
      <c r="F76" s="20" t="n">
        <v>2.60827731</v>
      </c>
      <c r="G76" s="18" t="s">
        <v>404</v>
      </c>
      <c r="H76" s="20" t="s">
        <v>404</v>
      </c>
      <c r="I76" s="18" t="s">
        <v>404</v>
      </c>
      <c r="J76" s="20" t="s">
        <v>404</v>
      </c>
      <c r="K76" s="18" t="s">
        <v>404</v>
      </c>
      <c r="L76" s="20" t="s">
        <v>404</v>
      </c>
      <c r="M76" s="18" t="s">
        <v>404</v>
      </c>
      <c r="N76" s="20" t="s">
        <v>404</v>
      </c>
      <c r="O76" s="18" t="s">
        <v>404</v>
      </c>
      <c r="P76" s="20" t="s">
        <v>404</v>
      </c>
      <c r="Q76" s="18" t="n">
        <v>429.51777519</v>
      </c>
      <c r="R76" s="20" t="n">
        <v>8.953871319999999</v>
      </c>
    </row>
    <row r="77" spans="1:18">
      <c r="A77" s="15" t="s">
        <v>474</v>
      </c>
      <c r="B77" s="17" t="n">
        <v>6062</v>
      </c>
      <c r="C77" s="18">
        <f>(0.0/B77*100)</f>
        <v/>
      </c>
      <c r="D77" s="19" t="n">
        <v>6062</v>
      </c>
      <c r="E77" s="18" t="n">
        <v>419.15416987</v>
      </c>
      <c r="F77" s="20" t="n">
        <v>2.73809474</v>
      </c>
      <c r="G77" s="18" t="n">
        <v>406.032318</v>
      </c>
      <c r="H77" s="20" t="n">
        <v>11.48317993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494.66263627</v>
      </c>
      <c r="F78" s="20" t="n">
        <v>4.47985107</v>
      </c>
      <c r="G78" s="18" t="n">
        <v>467.32323333</v>
      </c>
      <c r="H78" s="20" t="n">
        <v>10.81409028</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457.93994761</v>
      </c>
      <c r="F79" s="20" t="n">
        <v>7.30144678</v>
      </c>
      <c r="G79" s="18" t="n">
        <v>407.06322178</v>
      </c>
      <c r="H79" s="20" t="n">
        <v>15.78803638</v>
      </c>
      <c r="I79" s="18" t="s">
        <v>404</v>
      </c>
      <c r="J79" s="20" t="s">
        <v>404</v>
      </c>
      <c r="K79" s="18" t="s">
        <v>404</v>
      </c>
      <c r="L79" s="20" t="s">
        <v>404</v>
      </c>
      <c r="M79" s="18" t="s">
        <v>404</v>
      </c>
      <c r="N79" s="20" t="s">
        <v>404</v>
      </c>
      <c r="O79" s="18" t="s">
        <v>404</v>
      </c>
      <c r="P79" s="20" t="s">
        <v>404</v>
      </c>
      <c r="Q79" s="18" t="n">
        <v>397.28168275</v>
      </c>
      <c r="R79" s="20" t="n">
        <v>4.92242616</v>
      </c>
    </row>
    <row r="80" spans="1:18">
      <c r="A80" s="15" t="s">
        <v>477</v>
      </c>
      <c r="B80" s="17" t="n">
        <v>7841</v>
      </c>
      <c r="C80" s="18">
        <f>(0.0/B80*100)</f>
        <v/>
      </c>
      <c r="D80" s="19" t="n">
        <v>7841</v>
      </c>
      <c r="E80" s="18" t="n">
        <v>459.81599437</v>
      </c>
      <c r="F80" s="20" t="n">
        <v>4.27720318</v>
      </c>
      <c r="G80" s="18" t="s">
        <v>404</v>
      </c>
      <c r="H80" s="20" t="s">
        <v>404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446.14337874</v>
      </c>
      <c r="F81" s="20" t="n">
        <v>3.27212184</v>
      </c>
      <c r="G81" s="18" t="n">
        <v>437.88107211</v>
      </c>
      <c r="H81" s="20" t="n">
        <v>12.87261349</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479.10787291</v>
      </c>
      <c r="F7" s="20" t="n">
        <v>4.80971804</v>
      </c>
      <c r="G7" s="18" t="n">
        <v>498.83792151</v>
      </c>
      <c r="H7" s="20" t="n">
        <v>2.17250152</v>
      </c>
      <c r="I7" s="18" t="s">
        <v>404</v>
      </c>
      <c r="J7" s="20" t="s">
        <v>404</v>
      </c>
      <c r="K7" s="18" t="s">
        <v>404</v>
      </c>
      <c r="L7" s="20" t="s">
        <v>404</v>
      </c>
      <c r="M7" s="18" t="s">
        <v>404</v>
      </c>
      <c r="N7" s="20" t="s">
        <v>404</v>
      </c>
      <c r="O7" s="18" t="s">
        <v>404</v>
      </c>
      <c r="P7" s="20" t="s">
        <v>404</v>
      </c>
      <c r="Q7" s="18" t="n">
        <v>489.34840474</v>
      </c>
      <c r="R7" s="20" t="n">
        <v>8.68760866</v>
      </c>
    </row>
    <row r="8" spans="1:18">
      <c r="A8" s="15" t="s">
        <v>405</v>
      </c>
      <c r="B8" s="17" t="n">
        <v>7007</v>
      </c>
      <c r="C8" s="18">
        <f>(0.0/B8*100)</f>
        <v/>
      </c>
      <c r="D8" s="19" t="n">
        <v>7007</v>
      </c>
      <c r="E8" s="18" t="n">
        <v>504.70459234</v>
      </c>
      <c r="F8" s="20" t="n">
        <v>3.92713648</v>
      </c>
      <c r="G8" s="18" t="n">
        <v>490.3541515</v>
      </c>
      <c r="H8" s="20" t="n">
        <v>6.19099734</v>
      </c>
      <c r="I8" s="18" t="s">
        <v>404</v>
      </c>
      <c r="J8" s="20" t="s">
        <v>404</v>
      </c>
      <c r="K8" s="18" t="s">
        <v>404</v>
      </c>
      <c r="L8" s="20" t="s">
        <v>404</v>
      </c>
      <c r="M8" s="18" t="s">
        <v>404</v>
      </c>
      <c r="N8" s="20" t="s">
        <v>404</v>
      </c>
      <c r="O8" s="18" t="s">
        <v>404</v>
      </c>
      <c r="P8" s="20" t="s">
        <v>404</v>
      </c>
      <c r="Q8" s="18" t="n">
        <v>445.12291904</v>
      </c>
      <c r="R8" s="20" t="n">
        <v>26.72453264</v>
      </c>
    </row>
    <row r="9" spans="1:18">
      <c r="A9" s="15" t="s">
        <v>406</v>
      </c>
      <c r="B9" s="17" t="n">
        <v>9651</v>
      </c>
      <c r="C9" s="18">
        <f>(200.0/B9*100)</f>
        <v/>
      </c>
      <c r="D9" s="19" t="n">
        <v>9451</v>
      </c>
      <c r="E9" s="18" t="n">
        <v>510.67947947</v>
      </c>
      <c r="F9" s="20" t="n">
        <v>3.38569302</v>
      </c>
      <c r="G9" s="18" t="n">
        <v>504.4824675</v>
      </c>
      <c r="H9" s="20" t="n">
        <v>7.66342438</v>
      </c>
      <c r="I9" s="18" t="s">
        <v>404</v>
      </c>
      <c r="J9" s="20" t="s">
        <v>404</v>
      </c>
      <c r="K9" s="18" t="s">
        <v>404</v>
      </c>
      <c r="L9" s="20" t="s">
        <v>404</v>
      </c>
      <c r="M9" s="18" t="s">
        <v>404</v>
      </c>
      <c r="N9" s="20" t="s">
        <v>404</v>
      </c>
      <c r="O9" s="18" t="s">
        <v>404</v>
      </c>
      <c r="P9" s="20" t="s">
        <v>404</v>
      </c>
      <c r="Q9" s="18" t="n">
        <v>481.1677322</v>
      </c>
      <c r="R9" s="20" t="n">
        <v>16.47102443</v>
      </c>
    </row>
    <row r="10" spans="1:18">
      <c r="A10" s="15" t="s">
        <v>407</v>
      </c>
      <c r="B10" s="17" t="n">
        <v>20058</v>
      </c>
      <c r="C10" s="18">
        <f>(3074.0/B10*100)</f>
        <v/>
      </c>
      <c r="D10" s="19" t="n">
        <v>16984</v>
      </c>
      <c r="E10" s="18" t="n">
        <v>510.27392817</v>
      </c>
      <c r="F10" s="20" t="n">
        <v>4.2836052</v>
      </c>
      <c r="G10" s="18" t="n">
        <v>516.45912305</v>
      </c>
      <c r="H10" s="20" t="n">
        <v>2.76755307</v>
      </c>
      <c r="I10" s="18" t="s">
        <v>404</v>
      </c>
      <c r="J10" s="20" t="s">
        <v>404</v>
      </c>
      <c r="K10" s="18" t="s">
        <v>404</v>
      </c>
      <c r="L10" s="20" t="s">
        <v>404</v>
      </c>
      <c r="M10" s="18" t="s">
        <v>404</v>
      </c>
      <c r="N10" s="20" t="s">
        <v>404</v>
      </c>
      <c r="O10" s="18" t="s">
        <v>404</v>
      </c>
      <c r="P10" s="20" t="s">
        <v>404</v>
      </c>
      <c r="Q10" s="18" t="n">
        <v>559.6788884</v>
      </c>
      <c r="R10" s="20" t="n">
        <v>16.24742225</v>
      </c>
    </row>
    <row r="11" spans="1:18">
      <c r="A11" s="15" t="s">
        <v>408</v>
      </c>
      <c r="B11" s="17" t="n">
        <v>7053</v>
      </c>
      <c r="C11" s="18">
        <f>(137.0/B11*100)</f>
        <v/>
      </c>
      <c r="D11" s="19" t="n">
        <v>6916</v>
      </c>
      <c r="E11" s="18" t="n">
        <v>418.17344244</v>
      </c>
      <c r="F11" s="20" t="n">
        <v>6.81637923</v>
      </c>
      <c r="G11" s="18" t="n">
        <v>426.36073667</v>
      </c>
      <c r="H11" s="20" t="n">
        <v>3.85298685</v>
      </c>
      <c r="I11" s="18" t="s">
        <v>404</v>
      </c>
      <c r="J11" s="20" t="s">
        <v>404</v>
      </c>
      <c r="K11" s="18" t="s">
        <v>404</v>
      </c>
      <c r="L11" s="20" t="s">
        <v>404</v>
      </c>
      <c r="M11" s="18" t="s">
        <v>404</v>
      </c>
      <c r="N11" s="20" t="s">
        <v>404</v>
      </c>
      <c r="O11" s="18" t="s">
        <v>404</v>
      </c>
      <c r="P11" s="20" t="s">
        <v>404</v>
      </c>
      <c r="Q11" s="18" t="n">
        <v>398.64992489</v>
      </c>
      <c r="R11" s="20" t="n">
        <v>17.21043638</v>
      </c>
    </row>
    <row r="12" spans="1:18">
      <c r="A12" s="15" t="s">
        <v>409</v>
      </c>
      <c r="B12" s="17" t="n">
        <v>6894</v>
      </c>
      <c r="C12" s="18">
        <f>(106.0/B12*100)</f>
        <v/>
      </c>
      <c r="D12" s="19" t="n">
        <v>6788</v>
      </c>
      <c r="E12" s="18" t="n">
        <v>498.82719836</v>
      </c>
      <c r="F12" s="20" t="n">
        <v>4.55827775</v>
      </c>
      <c r="G12" s="18" t="n">
        <v>486.73219812</v>
      </c>
      <c r="H12" s="20" t="n">
        <v>4.04528693</v>
      </c>
      <c r="I12" s="18" t="s">
        <v>404</v>
      </c>
      <c r="J12" s="20" t="s">
        <v>404</v>
      </c>
      <c r="K12" s="18" t="s">
        <v>404</v>
      </c>
      <c r="L12" s="20" t="s">
        <v>404</v>
      </c>
      <c r="M12" s="18" t="s">
        <v>404</v>
      </c>
      <c r="N12" s="20" t="s">
        <v>404</v>
      </c>
      <c r="O12" s="18" t="s">
        <v>404</v>
      </c>
      <c r="P12" s="20" t="s">
        <v>404</v>
      </c>
      <c r="Q12" s="18" t="n">
        <v>434.5846067</v>
      </c>
      <c r="R12" s="20" t="n">
        <v>14.85774849</v>
      </c>
    </row>
    <row r="13" spans="1:18">
      <c r="A13" s="15" t="s">
        <v>410</v>
      </c>
      <c r="B13" s="17" t="n">
        <v>7161</v>
      </c>
      <c r="C13" s="18">
        <f>(1175.0/B13*100)</f>
        <v/>
      </c>
      <c r="D13" s="19" t="n">
        <v>5986</v>
      </c>
      <c r="E13" s="18" t="n">
        <v>516.87693254</v>
      </c>
      <c r="F13" s="20" t="n">
        <v>5.87216091</v>
      </c>
      <c r="G13" s="18" t="n">
        <v>508.193854</v>
      </c>
      <c r="H13" s="20" t="n">
        <v>2.77780245</v>
      </c>
      <c r="I13" s="18" t="s">
        <v>404</v>
      </c>
      <c r="J13" s="20" t="s">
        <v>404</v>
      </c>
      <c r="K13" s="18" t="s">
        <v>404</v>
      </c>
      <c r="L13" s="20" t="s">
        <v>404</v>
      </c>
      <c r="M13" s="18" t="s">
        <v>404</v>
      </c>
      <c r="N13" s="20" t="s">
        <v>404</v>
      </c>
      <c r="O13" s="18" t="s">
        <v>404</v>
      </c>
      <c r="P13" s="20" t="s">
        <v>404</v>
      </c>
      <c r="Q13" s="18" t="n">
        <v>513.17986081</v>
      </c>
      <c r="R13" s="20" t="n">
        <v>7.76658524</v>
      </c>
    </row>
    <row r="14" spans="1:18">
      <c r="A14" s="15" t="s">
        <v>411</v>
      </c>
      <c r="B14" s="17" t="n">
        <v>5587</v>
      </c>
      <c r="C14" s="18">
        <f>(0.0/B14*100)</f>
        <v/>
      </c>
      <c r="D14" s="19" t="n">
        <v>5587</v>
      </c>
      <c r="E14" s="18" t="n">
        <v>514.27793522</v>
      </c>
      <c r="F14" s="20" t="n">
        <v>3.28631071</v>
      </c>
      <c r="G14" s="18" t="n">
        <v>521.96556952</v>
      </c>
      <c r="H14" s="20" t="n">
        <v>2.46531279</v>
      </c>
      <c r="I14" s="18" t="s">
        <v>404</v>
      </c>
      <c r="J14" s="20" t="s">
        <v>404</v>
      </c>
      <c r="K14" s="18" t="s">
        <v>404</v>
      </c>
      <c r="L14" s="20" t="s">
        <v>404</v>
      </c>
      <c r="M14" s="18" t="s">
        <v>404</v>
      </c>
      <c r="N14" s="20" t="s">
        <v>404</v>
      </c>
      <c r="O14" s="18" t="s">
        <v>404</v>
      </c>
      <c r="P14" s="20" t="s">
        <v>404</v>
      </c>
      <c r="Q14" s="18" t="n">
        <v>499.58962964</v>
      </c>
      <c r="R14" s="20" t="n">
        <v>31.32694658</v>
      </c>
    </row>
    <row r="15" spans="1:18">
      <c r="A15" s="15" t="s">
        <v>412</v>
      </c>
      <c r="B15" s="17" t="n">
        <v>5882</v>
      </c>
      <c r="C15" s="18">
        <f>(0.0/B15*100)</f>
        <v/>
      </c>
      <c r="D15" s="19" t="n">
        <v>5882</v>
      </c>
      <c r="E15" s="18" t="n">
        <v>506.95766651</v>
      </c>
      <c r="F15" s="20" t="n">
        <v>17.71167551</v>
      </c>
      <c r="G15" s="18" t="n">
        <v>510.70991608</v>
      </c>
      <c r="H15" s="20" t="n">
        <v>2.37906521</v>
      </c>
      <c r="I15" s="18" t="s">
        <v>404</v>
      </c>
      <c r="J15" s="20" t="s">
        <v>404</v>
      </c>
      <c r="K15" s="18" t="s">
        <v>404</v>
      </c>
      <c r="L15" s="20" t="s">
        <v>404</v>
      </c>
      <c r="M15" s="18" t="s">
        <v>404</v>
      </c>
      <c r="N15" s="20" t="s">
        <v>404</v>
      </c>
      <c r="O15" s="18" t="s">
        <v>404</v>
      </c>
      <c r="P15" s="20" t="s">
        <v>404</v>
      </c>
      <c r="Q15" s="18" t="n">
        <v>531.09824939</v>
      </c>
      <c r="R15" s="20" t="n">
        <v>15.32950633</v>
      </c>
    </row>
    <row r="16" spans="1:18">
      <c r="A16" s="15" t="s">
        <v>413</v>
      </c>
      <c r="B16" s="17" t="n">
        <v>6108</v>
      </c>
      <c r="C16" s="18">
        <f>(495.0/B16*100)</f>
        <v/>
      </c>
      <c r="D16" s="19" t="n">
        <v>5613</v>
      </c>
      <c r="E16" s="18" t="n">
        <v>497.12121348</v>
      </c>
      <c r="F16" s="20" t="n">
        <v>2.66169362</v>
      </c>
      <c r="G16" s="18" t="n">
        <v>427.52801512</v>
      </c>
      <c r="H16" s="20" t="n">
        <v>34.86456113</v>
      </c>
      <c r="I16" s="18" t="s">
        <v>404</v>
      </c>
      <c r="J16" s="20" t="s">
        <v>404</v>
      </c>
      <c r="K16" s="18" t="s">
        <v>404</v>
      </c>
      <c r="L16" s="20" t="s">
        <v>404</v>
      </c>
      <c r="M16" s="18" t="s">
        <v>404</v>
      </c>
      <c r="N16" s="20" t="s">
        <v>404</v>
      </c>
      <c r="O16" s="18" t="s">
        <v>404</v>
      </c>
      <c r="P16" s="20" t="s">
        <v>404</v>
      </c>
      <c r="Q16" s="18" t="n">
        <v>423.42748023</v>
      </c>
      <c r="R16" s="20" t="n">
        <v>40.05758349</v>
      </c>
    </row>
    <row r="17" spans="1:18">
      <c r="A17" s="15" t="s">
        <v>414</v>
      </c>
      <c r="B17" s="17" t="n">
        <v>6504</v>
      </c>
      <c r="C17" s="18">
        <f>(1325.0/B17*100)</f>
        <v/>
      </c>
      <c r="D17" s="19" t="n">
        <v>5179</v>
      </c>
      <c r="E17" s="18" t="n">
        <v>509.67671625</v>
      </c>
      <c r="F17" s="20" t="n">
        <v>7.1697343</v>
      </c>
      <c r="G17" s="18" t="n">
        <v>501.1792886</v>
      </c>
      <c r="H17" s="20" t="n">
        <v>4.76151231</v>
      </c>
      <c r="I17" s="18" t="s">
        <v>404</v>
      </c>
      <c r="J17" s="20" t="s">
        <v>404</v>
      </c>
      <c r="K17" s="18" t="s">
        <v>404</v>
      </c>
      <c r="L17" s="20" t="s">
        <v>404</v>
      </c>
      <c r="M17" s="18" t="s">
        <v>404</v>
      </c>
      <c r="N17" s="20" t="s">
        <v>404</v>
      </c>
      <c r="O17" s="18" t="s">
        <v>404</v>
      </c>
      <c r="P17" s="20" t="s">
        <v>404</v>
      </c>
      <c r="Q17" s="18" t="n">
        <v>550.4422810999999</v>
      </c>
      <c r="R17" s="20" t="n">
        <v>18.39108729</v>
      </c>
    </row>
    <row r="18" spans="1:18">
      <c r="A18" s="15" t="s">
        <v>415</v>
      </c>
      <c r="B18" s="17" t="n">
        <v>5532</v>
      </c>
      <c r="C18" s="18">
        <f>(0.0/B18*100)</f>
        <v/>
      </c>
      <c r="D18" s="19" t="n">
        <v>5532</v>
      </c>
      <c r="E18" s="18" t="n">
        <v>457.3645294</v>
      </c>
      <c r="F18" s="20" t="n">
        <v>8.064757650000001</v>
      </c>
      <c r="G18" s="18" t="n">
        <v>453.10240683</v>
      </c>
      <c r="H18" s="20" t="n">
        <v>4.22159662</v>
      </c>
      <c r="I18" s="18" t="s">
        <v>404</v>
      </c>
      <c r="J18" s="20" t="s">
        <v>404</v>
      </c>
      <c r="K18" s="18" t="s">
        <v>404</v>
      </c>
      <c r="L18" s="20" t="s">
        <v>404</v>
      </c>
      <c r="M18" s="18" t="s">
        <v>404</v>
      </c>
      <c r="N18" s="20" t="s">
        <v>404</v>
      </c>
      <c r="O18" s="18" t="s">
        <v>404</v>
      </c>
      <c r="P18" s="20" t="s">
        <v>404</v>
      </c>
      <c r="Q18" s="18" t="n">
        <v>424.45647689</v>
      </c>
      <c r="R18" s="20" t="n">
        <v>23.67362351</v>
      </c>
    </row>
    <row r="19" spans="1:18">
      <c r="A19" s="15" t="s">
        <v>416</v>
      </c>
      <c r="B19" s="17" t="n">
        <v>5658</v>
      </c>
      <c r="C19" s="18">
        <f>(327.0/B19*100)</f>
        <v/>
      </c>
      <c r="D19" s="19" t="n">
        <v>5331</v>
      </c>
      <c r="E19" s="18" t="n">
        <v>483.09124129</v>
      </c>
      <c r="F19" s="20" t="n">
        <v>5.27935809</v>
      </c>
      <c r="G19" s="18" t="n">
        <v>470.06645469</v>
      </c>
      <c r="H19" s="20" t="n">
        <v>5.81289782</v>
      </c>
      <c r="I19" s="18" t="s">
        <v>404</v>
      </c>
      <c r="J19" s="20" t="s">
        <v>404</v>
      </c>
      <c r="K19" s="18" t="s">
        <v>404</v>
      </c>
      <c r="L19" s="20" t="s">
        <v>404</v>
      </c>
      <c r="M19" s="18" t="s">
        <v>404</v>
      </c>
      <c r="N19" s="20" t="s">
        <v>404</v>
      </c>
      <c r="O19" s="18" t="s">
        <v>404</v>
      </c>
      <c r="P19" s="20" t="s">
        <v>404</v>
      </c>
      <c r="Q19" s="18" t="n">
        <v>516.73939452</v>
      </c>
      <c r="R19" s="20" t="n">
        <v>29.7060637</v>
      </c>
    </row>
    <row r="20" spans="1:18">
      <c r="A20" s="15" t="s">
        <v>417</v>
      </c>
      <c r="B20" s="17" t="n">
        <v>3371</v>
      </c>
      <c r="C20" s="18">
        <f>(24.0/B20*100)</f>
        <v/>
      </c>
      <c r="D20" s="19" t="n">
        <v>3347</v>
      </c>
      <c r="E20" s="18" t="n">
        <v>482.06748524</v>
      </c>
      <c r="F20" s="20" t="n">
        <v>3.46202717</v>
      </c>
      <c r="G20" s="18" t="n">
        <v>490.56411868</v>
      </c>
      <c r="H20" s="20" t="n">
        <v>2.34524366</v>
      </c>
      <c r="I20" s="18" t="s">
        <v>404</v>
      </c>
      <c r="J20" s="20" t="s">
        <v>404</v>
      </c>
      <c r="K20" s="18" t="s">
        <v>404</v>
      </c>
      <c r="L20" s="20" t="s">
        <v>404</v>
      </c>
      <c r="M20" s="18" t="s">
        <v>404</v>
      </c>
      <c r="N20" s="20" t="s">
        <v>404</v>
      </c>
      <c r="O20" s="18" t="s">
        <v>404</v>
      </c>
      <c r="P20" s="20" t="s">
        <v>404</v>
      </c>
      <c r="Q20" s="18" t="n">
        <v>472.13056609</v>
      </c>
      <c r="R20" s="20" t="n">
        <v>12.29371397</v>
      </c>
    </row>
    <row r="21" spans="1:18">
      <c r="A21" s="15" t="s">
        <v>418</v>
      </c>
      <c r="B21" s="17" t="n">
        <v>5741</v>
      </c>
      <c r="C21" s="18">
        <f>(0.0/B21*100)</f>
        <v/>
      </c>
      <c r="D21" s="19" t="n">
        <v>5741</v>
      </c>
      <c r="E21" s="18" t="n">
        <v>504.0307425</v>
      </c>
      <c r="F21" s="20" t="n">
        <v>2.78813897</v>
      </c>
      <c r="G21" s="18" t="n">
        <v>504.68910637</v>
      </c>
      <c r="H21" s="20" t="n">
        <v>5.47887912</v>
      </c>
      <c r="I21" s="18" t="s">
        <v>404</v>
      </c>
      <c r="J21" s="20" t="s">
        <v>404</v>
      </c>
      <c r="K21" s="18" t="s">
        <v>404</v>
      </c>
      <c r="L21" s="20" t="s">
        <v>404</v>
      </c>
      <c r="M21" s="18" t="s">
        <v>404</v>
      </c>
      <c r="N21" s="20" t="s">
        <v>404</v>
      </c>
      <c r="O21" s="18" t="s">
        <v>404</v>
      </c>
      <c r="P21" s="20" t="s">
        <v>404</v>
      </c>
      <c r="Q21" s="18" t="n">
        <v>497.64734531</v>
      </c>
      <c r="R21" s="20" t="n">
        <v>7.42804238</v>
      </c>
    </row>
    <row r="22" spans="1:18">
      <c r="A22" s="15" t="s">
        <v>419</v>
      </c>
      <c r="B22" s="17" t="n">
        <v>6598</v>
      </c>
      <c r="C22" s="18">
        <f>(0.0/B22*100)</f>
        <v/>
      </c>
      <c r="D22" s="19" t="n">
        <v>6598</v>
      </c>
      <c r="E22" s="18" t="n">
        <v>469.27910566</v>
      </c>
      <c r="F22" s="20" t="n">
        <v>7.09748005</v>
      </c>
      <c r="G22" s="18" t="n">
        <v>469.23279672</v>
      </c>
      <c r="H22" s="20" t="n">
        <v>6.12498114</v>
      </c>
      <c r="I22" s="18" t="s">
        <v>404</v>
      </c>
      <c r="J22" s="20" t="s">
        <v>404</v>
      </c>
      <c r="K22" s="18" t="s">
        <v>404</v>
      </c>
      <c r="L22" s="20" t="s">
        <v>404</v>
      </c>
      <c r="M22" s="18" t="s">
        <v>404</v>
      </c>
      <c r="N22" s="20" t="s">
        <v>404</v>
      </c>
      <c r="O22" s="18" t="s">
        <v>404</v>
      </c>
      <c r="P22" s="20" t="s">
        <v>404</v>
      </c>
      <c r="Q22" s="18" t="n">
        <v>494.1117231</v>
      </c>
      <c r="R22" s="20" t="n">
        <v>11.3641331</v>
      </c>
    </row>
    <row r="23" spans="1:18">
      <c r="A23" s="15" t="s">
        <v>420</v>
      </c>
      <c r="B23" s="17" t="n">
        <v>11583</v>
      </c>
      <c r="C23" s="18">
        <f>(3185.0/B23*100)</f>
        <v/>
      </c>
      <c r="D23" s="19" t="n">
        <v>8398</v>
      </c>
      <c r="E23" s="18" t="n">
        <v>466.6929252</v>
      </c>
      <c r="F23" s="20" t="n">
        <v>29.4350249</v>
      </c>
      <c r="G23" s="18" t="n">
        <v>493.82337214</v>
      </c>
      <c r="H23" s="20" t="n">
        <v>3.91080103</v>
      </c>
      <c r="I23" s="18" t="s">
        <v>404</v>
      </c>
      <c r="J23" s="20" t="s">
        <v>404</v>
      </c>
      <c r="K23" s="18" t="s">
        <v>404</v>
      </c>
      <c r="L23" s="20" t="s">
        <v>404</v>
      </c>
      <c r="M23" s="18" t="s">
        <v>404</v>
      </c>
      <c r="N23" s="20" t="s">
        <v>404</v>
      </c>
      <c r="O23" s="18" t="s">
        <v>404</v>
      </c>
      <c r="P23" s="20" t="s">
        <v>404</v>
      </c>
      <c r="Q23" s="18" t="n">
        <v>491.54130489</v>
      </c>
      <c r="R23" s="20" t="n">
        <v>17.14951699</v>
      </c>
    </row>
    <row r="24" spans="1:18">
      <c r="A24" s="15" t="s">
        <v>421</v>
      </c>
      <c r="B24" s="17" t="n">
        <v>6647</v>
      </c>
      <c r="C24" s="18">
        <f>(0.0/B24*100)</f>
        <v/>
      </c>
      <c r="D24" s="19" t="n">
        <v>6647</v>
      </c>
      <c r="E24" s="18" t="n">
        <v>539.41873859</v>
      </c>
      <c r="F24" s="20" t="n">
        <v>5.67255117</v>
      </c>
      <c r="G24" s="18" t="n">
        <v>527.68589634</v>
      </c>
      <c r="H24" s="20" t="n">
        <v>5.05815501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523.49015262</v>
      </c>
      <c r="F25" s="20" t="n">
        <v>4.06691168</v>
      </c>
      <c r="G25" s="18" t="n">
        <v>522.773036</v>
      </c>
      <c r="H25" s="20" t="n">
        <v>10.08568731</v>
      </c>
      <c r="I25" s="18" t="s">
        <v>404</v>
      </c>
      <c r="J25" s="20" t="s">
        <v>404</v>
      </c>
      <c r="K25" s="18" t="s">
        <v>404</v>
      </c>
      <c r="L25" s="20" t="s">
        <v>404</v>
      </c>
      <c r="M25" s="18" t="s">
        <v>404</v>
      </c>
      <c r="N25" s="20" t="s">
        <v>404</v>
      </c>
      <c r="O25" s="18" t="s">
        <v>404</v>
      </c>
      <c r="P25" s="20" t="s">
        <v>404</v>
      </c>
      <c r="Q25" s="18" t="n">
        <v>629.40719078</v>
      </c>
      <c r="R25" s="20" t="n">
        <v>9.60103896</v>
      </c>
    </row>
    <row r="26" spans="1:18">
      <c r="A26" s="15" t="s">
        <v>423</v>
      </c>
      <c r="B26" s="17" t="n">
        <v>4869</v>
      </c>
      <c r="C26" s="18">
        <f>(11.0/B26*100)</f>
        <v/>
      </c>
      <c r="D26" s="19" t="n">
        <v>4858</v>
      </c>
      <c r="E26" s="18" t="n">
        <v>483.36836562</v>
      </c>
      <c r="F26" s="20" t="n">
        <v>2.91263889</v>
      </c>
      <c r="G26" s="18" t="n">
        <v>482.38215512</v>
      </c>
      <c r="H26" s="20" t="n">
        <v>3.09185972</v>
      </c>
      <c r="I26" s="18" t="s">
        <v>404</v>
      </c>
      <c r="J26" s="20" t="s">
        <v>404</v>
      </c>
      <c r="K26" s="18" t="s">
        <v>404</v>
      </c>
      <c r="L26" s="20" t="s">
        <v>404</v>
      </c>
      <c r="M26" s="18" t="s">
        <v>404</v>
      </c>
      <c r="N26" s="20" t="s">
        <v>404</v>
      </c>
      <c r="O26" s="18" t="s">
        <v>404</v>
      </c>
      <c r="P26" s="20" t="s">
        <v>404</v>
      </c>
      <c r="Q26" s="18" t="n">
        <v>444.79552657</v>
      </c>
      <c r="R26" s="20" t="n">
        <v>21.91531107</v>
      </c>
    </row>
    <row r="27" spans="1:18">
      <c r="A27" s="15" t="s">
        <v>424</v>
      </c>
      <c r="B27" s="17" t="n">
        <v>5299</v>
      </c>
      <c r="C27" s="18">
        <f>(0.0/B27*100)</f>
        <v/>
      </c>
      <c r="D27" s="19" t="n">
        <v>5299</v>
      </c>
      <c r="E27" s="18" t="n">
        <v>508.22300765</v>
      </c>
      <c r="F27" s="20" t="n">
        <v>1.78099642</v>
      </c>
      <c r="G27" s="18" t="n">
        <v>474.66252897</v>
      </c>
      <c r="H27" s="20" t="n">
        <v>1.53682014</v>
      </c>
      <c r="I27" s="18" t="s">
        <v>404</v>
      </c>
      <c r="J27" s="20" t="s">
        <v>404</v>
      </c>
      <c r="K27" s="18" t="s">
        <v>404</v>
      </c>
      <c r="L27" s="20" t="s">
        <v>404</v>
      </c>
      <c r="M27" s="18" t="s">
        <v>404</v>
      </c>
      <c r="N27" s="20" t="s">
        <v>404</v>
      </c>
      <c r="O27" s="18" t="s">
        <v>404</v>
      </c>
      <c r="P27" s="20" t="s">
        <v>404</v>
      </c>
      <c r="Q27" s="18" t="n">
        <v>465.27073414</v>
      </c>
      <c r="R27" s="20" t="n">
        <v>25.34217899</v>
      </c>
    </row>
    <row r="28" spans="1:18">
      <c r="A28" s="15" t="s">
        <v>425</v>
      </c>
      <c r="B28" s="17" t="n">
        <v>7568</v>
      </c>
      <c r="C28" s="18">
        <f>(0.0/B28*100)</f>
        <v/>
      </c>
      <c r="D28" s="19" t="n">
        <v>7568</v>
      </c>
      <c r="E28" s="18" t="n">
        <v>401.40835754</v>
      </c>
      <c r="F28" s="20" t="n">
        <v>3.77934885</v>
      </c>
      <c r="G28" s="18" t="n">
        <v>413.67611781</v>
      </c>
      <c r="H28" s="20" t="n">
        <v>3.65305819</v>
      </c>
      <c r="I28" s="18" t="s">
        <v>404</v>
      </c>
      <c r="J28" s="20" t="s">
        <v>404</v>
      </c>
      <c r="K28" s="18" t="s">
        <v>404</v>
      </c>
      <c r="L28" s="20" t="s">
        <v>404</v>
      </c>
      <c r="M28" s="18" t="s">
        <v>404</v>
      </c>
      <c r="N28" s="20" t="s">
        <v>404</v>
      </c>
      <c r="O28" s="18" t="s">
        <v>404</v>
      </c>
      <c r="P28" s="20" t="s">
        <v>404</v>
      </c>
      <c r="Q28" s="18" t="n">
        <v>413.34360137</v>
      </c>
      <c r="R28" s="20" t="n">
        <v>10.21920387</v>
      </c>
    </row>
    <row r="29" spans="1:18">
      <c r="A29" s="15" t="s">
        <v>426</v>
      </c>
      <c r="B29" s="17" t="n">
        <v>5385</v>
      </c>
      <c r="C29" s="18">
        <f>(1123.0/B29*100)</f>
        <v/>
      </c>
      <c r="D29" s="19" t="n">
        <v>4262</v>
      </c>
      <c r="E29" s="18" t="n">
        <v>506.83399492</v>
      </c>
      <c r="F29" s="20" t="n">
        <v>7.13355973</v>
      </c>
      <c r="G29" s="18" t="n">
        <v>528.87184972</v>
      </c>
      <c r="H29" s="20" t="n">
        <v>10.0111636</v>
      </c>
      <c r="I29" s="18" t="s">
        <v>404</v>
      </c>
      <c r="J29" s="20" t="s">
        <v>404</v>
      </c>
      <c r="K29" s="18" t="s">
        <v>404</v>
      </c>
      <c r="L29" s="20" t="s">
        <v>404</v>
      </c>
      <c r="M29" s="18" t="s">
        <v>404</v>
      </c>
      <c r="N29" s="20" t="s">
        <v>404</v>
      </c>
      <c r="O29" s="18" t="s">
        <v>404</v>
      </c>
      <c r="P29" s="20" t="s">
        <v>404</v>
      </c>
      <c r="Q29" s="18" t="n">
        <v>500.65828188</v>
      </c>
      <c r="R29" s="20" t="n">
        <v>10.44025184</v>
      </c>
    </row>
    <row r="30" spans="1:18">
      <c r="A30" s="15" t="s">
        <v>427</v>
      </c>
      <c r="B30" s="17" t="n">
        <v>4520</v>
      </c>
      <c r="C30" s="18">
        <f>(1053.0/B30*100)</f>
        <v/>
      </c>
      <c r="D30" s="19" t="n">
        <v>3467</v>
      </c>
      <c r="E30" s="18" t="n">
        <v>495.52298686</v>
      </c>
      <c r="F30" s="20" t="n">
        <v>4.46136493</v>
      </c>
      <c r="G30" s="18" t="n">
        <v>499.31580338</v>
      </c>
      <c r="H30" s="20" t="n">
        <v>4.35176486</v>
      </c>
      <c r="I30" s="18" t="s">
        <v>404</v>
      </c>
      <c r="J30" s="20" t="s">
        <v>404</v>
      </c>
      <c r="K30" s="18" t="s">
        <v>404</v>
      </c>
      <c r="L30" s="20" t="s">
        <v>404</v>
      </c>
      <c r="M30" s="18" t="s">
        <v>404</v>
      </c>
      <c r="N30" s="20" t="s">
        <v>404</v>
      </c>
      <c r="O30" s="18" t="s">
        <v>404</v>
      </c>
      <c r="P30" s="20" t="s">
        <v>404</v>
      </c>
      <c r="Q30" s="18" t="n">
        <v>483.76136921</v>
      </c>
      <c r="R30" s="20" t="n">
        <v>15.1572924</v>
      </c>
    </row>
    <row r="31" spans="1:18">
      <c r="A31" s="15" t="s">
        <v>428</v>
      </c>
      <c r="B31" s="17" t="n">
        <v>5456</v>
      </c>
      <c r="C31" s="18">
        <f>(502.0/B31*100)</f>
        <v/>
      </c>
      <c r="D31" s="19" t="n">
        <v>4954</v>
      </c>
      <c r="E31" s="18" t="n">
        <v>501.87786772</v>
      </c>
      <c r="F31" s="20" t="n">
        <v>4.40030958</v>
      </c>
      <c r="G31" s="18" t="n">
        <v>502.74735271</v>
      </c>
      <c r="H31" s="20" t="n">
        <v>2.48857074</v>
      </c>
      <c r="I31" s="18" t="s">
        <v>404</v>
      </c>
      <c r="J31" s="20" t="s">
        <v>404</v>
      </c>
      <c r="K31" s="18" t="s">
        <v>404</v>
      </c>
      <c r="L31" s="20" t="s">
        <v>404</v>
      </c>
      <c r="M31" s="18" t="s">
        <v>404</v>
      </c>
      <c r="N31" s="20" t="s">
        <v>404</v>
      </c>
      <c r="O31" s="18" t="s">
        <v>404</v>
      </c>
      <c r="P31" s="20" t="s">
        <v>404</v>
      </c>
      <c r="Q31" s="18" t="n">
        <v>496.83899613</v>
      </c>
      <c r="R31" s="20" t="n">
        <v>11.161896</v>
      </c>
    </row>
    <row r="32" spans="1:18">
      <c r="A32" s="15" t="s">
        <v>429</v>
      </c>
      <c r="B32" s="17" t="n">
        <v>4478</v>
      </c>
      <c r="C32" s="18">
        <f>(0.0/B32*100)</f>
        <v/>
      </c>
      <c r="D32" s="19" t="n">
        <v>4478</v>
      </c>
      <c r="E32" s="18" t="n">
        <v>506.58586682</v>
      </c>
      <c r="F32" s="20" t="n">
        <v>6.20178801</v>
      </c>
      <c r="G32" s="18" t="n">
        <v>503.09043746</v>
      </c>
      <c r="H32" s="20" t="n">
        <v>2.68710216</v>
      </c>
      <c r="I32" s="18" t="s">
        <v>404</v>
      </c>
      <c r="J32" s="20" t="s">
        <v>404</v>
      </c>
      <c r="K32" s="18" t="s">
        <v>404</v>
      </c>
      <c r="L32" s="20" t="s">
        <v>404</v>
      </c>
      <c r="M32" s="18" t="s">
        <v>404</v>
      </c>
      <c r="N32" s="20" t="s">
        <v>404</v>
      </c>
      <c r="O32" s="18" t="s">
        <v>404</v>
      </c>
      <c r="P32" s="20" t="s">
        <v>404</v>
      </c>
      <c r="Q32" s="18" t="n">
        <v>523.23553284</v>
      </c>
      <c r="R32" s="20" t="n">
        <v>12.33025509</v>
      </c>
    </row>
    <row r="33" spans="1:18">
      <c r="A33" s="15" t="s">
        <v>430</v>
      </c>
      <c r="B33" s="17" t="n">
        <v>7325</v>
      </c>
      <c r="C33" s="18">
        <f>(29.0/B33*100)</f>
        <v/>
      </c>
      <c r="D33" s="19" t="n">
        <v>7296</v>
      </c>
      <c r="E33" s="18" t="n">
        <v>485.7759688</v>
      </c>
      <c r="F33" s="20" t="n">
        <v>6.7016617</v>
      </c>
      <c r="G33" s="18" t="n">
        <v>493.76492745</v>
      </c>
      <c r="H33" s="20" t="n">
        <v>3.26199612</v>
      </c>
      <c r="I33" s="18" t="s">
        <v>404</v>
      </c>
      <c r="J33" s="20" t="s">
        <v>404</v>
      </c>
      <c r="K33" s="18" t="s">
        <v>404</v>
      </c>
      <c r="L33" s="20" t="s">
        <v>404</v>
      </c>
      <c r="M33" s="18" t="s">
        <v>404</v>
      </c>
      <c r="N33" s="20" t="s">
        <v>404</v>
      </c>
      <c r="O33" s="18" t="s">
        <v>404</v>
      </c>
      <c r="P33" s="20" t="s">
        <v>404</v>
      </c>
      <c r="Q33" s="18" t="n">
        <v>474.65277284</v>
      </c>
      <c r="R33" s="20" t="n">
        <v>12.47858634</v>
      </c>
    </row>
    <row r="34" spans="1:18">
      <c r="A34" s="15" t="s">
        <v>431</v>
      </c>
      <c r="B34" s="17" t="n">
        <v>6350</v>
      </c>
      <c r="C34" s="18">
        <f>(0.0/B34*100)</f>
        <v/>
      </c>
      <c r="D34" s="19" t="n">
        <v>6350</v>
      </c>
      <c r="E34" s="18" t="n">
        <v>492.89345873</v>
      </c>
      <c r="F34" s="20" t="n">
        <v>6.94547414</v>
      </c>
      <c r="G34" s="18" t="n">
        <v>469.61729076</v>
      </c>
      <c r="H34" s="20" t="n">
        <v>3.43942007</v>
      </c>
      <c r="I34" s="18" t="s">
        <v>404</v>
      </c>
      <c r="J34" s="20" t="s">
        <v>404</v>
      </c>
      <c r="K34" s="18" t="s">
        <v>404</v>
      </c>
      <c r="L34" s="20" t="s">
        <v>404</v>
      </c>
      <c r="M34" s="18" t="s">
        <v>404</v>
      </c>
      <c r="N34" s="20" t="s">
        <v>404</v>
      </c>
      <c r="O34" s="18" t="s">
        <v>404</v>
      </c>
      <c r="P34" s="20" t="s">
        <v>404</v>
      </c>
      <c r="Q34" s="18" t="n">
        <v>412.14147561</v>
      </c>
      <c r="R34" s="20" t="n">
        <v>44.20980175</v>
      </c>
    </row>
    <row r="35" spans="1:18">
      <c r="A35" s="15" t="s">
        <v>432</v>
      </c>
      <c r="B35" s="17" t="n">
        <v>6406</v>
      </c>
      <c r="C35" s="18">
        <f>(443.0/B35*100)</f>
        <v/>
      </c>
      <c r="D35" s="19" t="n">
        <v>5963</v>
      </c>
      <c r="E35" s="18" t="n">
        <v>510.45862037</v>
      </c>
      <c r="F35" s="20" t="n">
        <v>4.13819862</v>
      </c>
      <c r="G35" s="18" t="n">
        <v>512.41641353</v>
      </c>
      <c r="H35" s="20" t="n">
        <v>1.41710453</v>
      </c>
      <c r="I35" s="18" t="s">
        <v>404</v>
      </c>
      <c r="J35" s="20" t="s">
        <v>404</v>
      </c>
      <c r="K35" s="18" t="s">
        <v>404</v>
      </c>
      <c r="L35" s="20" t="s">
        <v>404</v>
      </c>
      <c r="M35" s="18" t="s">
        <v>404</v>
      </c>
      <c r="N35" s="20" t="s">
        <v>404</v>
      </c>
      <c r="O35" s="18" t="s">
        <v>404</v>
      </c>
      <c r="P35" s="20" t="s">
        <v>404</v>
      </c>
      <c r="Q35" s="18" t="n">
        <v>500.32889359</v>
      </c>
      <c r="R35" s="20" t="n">
        <v>9.662285239999999</v>
      </c>
    </row>
    <row r="36" spans="1:18">
      <c r="A36" s="15" t="s">
        <v>433</v>
      </c>
      <c r="B36" s="17" t="n">
        <v>6736</v>
      </c>
      <c r="C36" s="18">
        <f>(10.0/B36*100)</f>
        <v/>
      </c>
      <c r="D36" s="19" t="n">
        <v>6726</v>
      </c>
      <c r="E36" s="18" t="n">
        <v>479.89666698</v>
      </c>
      <c r="F36" s="20" t="n">
        <v>3.9754314</v>
      </c>
      <c r="G36" s="18" t="n">
        <v>489.61528548</v>
      </c>
      <c r="H36" s="20" t="n">
        <v>3.15359866</v>
      </c>
      <c r="I36" s="18" t="s">
        <v>404</v>
      </c>
      <c r="J36" s="20" t="s">
        <v>404</v>
      </c>
      <c r="K36" s="18" t="s">
        <v>404</v>
      </c>
      <c r="L36" s="20" t="s">
        <v>404</v>
      </c>
      <c r="M36" s="18" t="s">
        <v>404</v>
      </c>
      <c r="N36" s="20" t="s">
        <v>404</v>
      </c>
      <c r="O36" s="18" t="s">
        <v>404</v>
      </c>
      <c r="P36" s="20" t="s">
        <v>404</v>
      </c>
      <c r="Q36" s="18" t="n">
        <v>494.42648459</v>
      </c>
      <c r="R36" s="20" t="n">
        <v>7.65761414</v>
      </c>
    </row>
    <row r="37" spans="1:18">
      <c r="A37" s="15" t="s">
        <v>434</v>
      </c>
      <c r="B37" s="17" t="n">
        <v>5458</v>
      </c>
      <c r="C37" s="18">
        <f>(0.0/B37*100)</f>
        <v/>
      </c>
      <c r="D37" s="19" t="n">
        <v>5458</v>
      </c>
      <c r="E37" s="18" t="n">
        <v>495.46489062</v>
      </c>
      <c r="F37" s="20" t="n">
        <v>5.75076531</v>
      </c>
      <c r="G37" s="18" t="n">
        <v>493.39166306</v>
      </c>
      <c r="H37" s="20" t="n">
        <v>3.61401773</v>
      </c>
      <c r="I37" s="18" t="s">
        <v>404</v>
      </c>
      <c r="J37" s="20" t="s">
        <v>404</v>
      </c>
      <c r="K37" s="18" t="s">
        <v>404</v>
      </c>
      <c r="L37" s="20" t="s">
        <v>404</v>
      </c>
      <c r="M37" s="18" t="s">
        <v>404</v>
      </c>
      <c r="N37" s="20" t="s">
        <v>404</v>
      </c>
      <c r="O37" s="18" t="s">
        <v>404</v>
      </c>
      <c r="P37" s="20" t="s">
        <v>404</v>
      </c>
      <c r="Q37" s="18" t="n">
        <v>466.80053145</v>
      </c>
      <c r="R37" s="20" t="n">
        <v>8.26332171</v>
      </c>
    </row>
    <row r="38" spans="1:18">
      <c r="A38" s="15" t="s">
        <v>435</v>
      </c>
      <c r="B38" s="17" t="n">
        <v>5860</v>
      </c>
      <c r="C38" s="18">
        <f>(268.0/B38*100)</f>
        <v/>
      </c>
      <c r="D38" s="19" t="n">
        <v>5592</v>
      </c>
      <c r="E38" s="18" t="n">
        <v>515.40512331</v>
      </c>
      <c r="F38" s="20" t="n">
        <v>5.49122329</v>
      </c>
      <c r="G38" s="18" t="n">
        <v>525.72306381</v>
      </c>
      <c r="H38" s="20" t="n">
        <v>4.74841872</v>
      </c>
      <c r="I38" s="18" t="s">
        <v>404</v>
      </c>
      <c r="J38" s="20" t="s">
        <v>404</v>
      </c>
      <c r="K38" s="18" t="s">
        <v>404</v>
      </c>
      <c r="L38" s="20" t="s">
        <v>404</v>
      </c>
      <c r="M38" s="18" t="s">
        <v>404</v>
      </c>
      <c r="N38" s="20" t="s">
        <v>404</v>
      </c>
      <c r="O38" s="18" t="s">
        <v>404</v>
      </c>
      <c r="P38" s="20" t="s">
        <v>404</v>
      </c>
      <c r="Q38" s="18" t="n">
        <v>507.47456287</v>
      </c>
      <c r="R38" s="20" t="n">
        <v>33.38023501</v>
      </c>
    </row>
    <row r="39" spans="1:18">
      <c r="A39" s="15" t="s">
        <v>436</v>
      </c>
      <c r="B39" s="17" t="n">
        <v>5895</v>
      </c>
      <c r="C39" s="18">
        <f>(0.0/B39*100)</f>
        <v/>
      </c>
      <c r="D39" s="19" t="n">
        <v>5895</v>
      </c>
      <c r="E39" s="18" t="n">
        <v>420.04770124</v>
      </c>
      <c r="F39" s="20" t="n">
        <v>7.2473055</v>
      </c>
      <c r="G39" s="18" t="n">
        <v>420.87433179</v>
      </c>
      <c r="H39" s="20" t="n">
        <v>5.9152994</v>
      </c>
      <c r="I39" s="18" t="s">
        <v>404</v>
      </c>
      <c r="J39" s="20" t="s">
        <v>404</v>
      </c>
      <c r="K39" s="18" t="s">
        <v>404</v>
      </c>
      <c r="L39" s="20" t="s">
        <v>404</v>
      </c>
      <c r="M39" s="18" t="s">
        <v>404</v>
      </c>
      <c r="N39" s="20" t="s">
        <v>404</v>
      </c>
      <c r="O39" s="18" t="s">
        <v>404</v>
      </c>
      <c r="P39" s="20" t="s">
        <v>404</v>
      </c>
      <c r="Q39" s="18" t="n">
        <v>400.2480167</v>
      </c>
      <c r="R39" s="20" t="n">
        <v>12.62367719</v>
      </c>
    </row>
    <row r="40" spans="1:18">
      <c r="A40" s="15" t="s">
        <v>437</v>
      </c>
      <c r="B40" s="17" t="n">
        <v>14157</v>
      </c>
      <c r="C40" s="18">
        <f>(2954.0/B40*100)</f>
        <v/>
      </c>
      <c r="D40" s="19" t="n">
        <v>11203</v>
      </c>
      <c r="E40" s="18" t="n">
        <v>488.80958059</v>
      </c>
      <c r="F40" s="20" t="n">
        <v>3.46673016</v>
      </c>
      <c r="G40" s="18" t="n">
        <v>510.15274003</v>
      </c>
      <c r="H40" s="20" t="n">
        <v>8.238455439999999</v>
      </c>
      <c r="I40" s="18" t="s">
        <v>404</v>
      </c>
      <c r="J40" s="20" t="s">
        <v>404</v>
      </c>
      <c r="K40" s="18" t="s">
        <v>404</v>
      </c>
      <c r="L40" s="20" t="s">
        <v>404</v>
      </c>
      <c r="M40" s="18" t="s">
        <v>404</v>
      </c>
      <c r="N40" s="20" t="s">
        <v>404</v>
      </c>
      <c r="O40" s="18" t="s">
        <v>404</v>
      </c>
      <c r="P40" s="20" t="s">
        <v>404</v>
      </c>
      <c r="Q40" s="18" t="n">
        <v>487.16015431</v>
      </c>
      <c r="R40" s="20" t="n">
        <v>8.09836389</v>
      </c>
    </row>
    <row r="41" spans="1:18">
      <c r="A41" s="15" t="s">
        <v>438</v>
      </c>
      <c r="B41" s="17" t="n">
        <v>5712</v>
      </c>
      <c r="C41" s="18">
        <f>(99.0/B41*100)</f>
        <v/>
      </c>
      <c r="D41" s="19" t="n">
        <v>5613</v>
      </c>
      <c r="E41" s="18" t="n">
        <v>461.7105515</v>
      </c>
      <c r="F41" s="20" t="n">
        <v>3.99426506</v>
      </c>
      <c r="G41" s="18" t="n">
        <v>485.07450246</v>
      </c>
      <c r="H41" s="20" t="n">
        <v>4.98225053</v>
      </c>
      <c r="I41" s="18" t="s">
        <v>404</v>
      </c>
      <c r="J41" s="20" t="s">
        <v>404</v>
      </c>
      <c r="K41" s="18" t="s">
        <v>404</v>
      </c>
      <c r="L41" s="20" t="s">
        <v>404</v>
      </c>
      <c r="M41" s="18" t="s">
        <v>404</v>
      </c>
      <c r="N41" s="20" t="s">
        <v>404</v>
      </c>
      <c r="O41" s="18" t="s">
        <v>404</v>
      </c>
      <c r="P41" s="20" t="s">
        <v>404</v>
      </c>
      <c r="Q41" s="18" t="n">
        <v>459.13385401</v>
      </c>
      <c r="R41" s="20" t="n">
        <v>5.31384374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408.73986362</v>
      </c>
      <c r="F44" s="20" t="n">
        <v>4.24857676</v>
      </c>
      <c r="G44" s="18" t="n">
        <v>417.50482306</v>
      </c>
      <c r="H44" s="20" t="n">
        <v>5.62241694</v>
      </c>
      <c r="I44" s="18" t="s">
        <v>404</v>
      </c>
      <c r="J44" s="20" t="s">
        <v>404</v>
      </c>
      <c r="K44" s="18" t="s">
        <v>404</v>
      </c>
      <c r="L44" s="20" t="s">
        <v>404</v>
      </c>
      <c r="M44" s="18" t="s">
        <v>404</v>
      </c>
      <c r="N44" s="20" t="s">
        <v>404</v>
      </c>
      <c r="O44" s="18" t="s">
        <v>404</v>
      </c>
      <c r="P44" s="20" t="s">
        <v>404</v>
      </c>
      <c r="Q44" s="18" t="n">
        <v>434.16422097</v>
      </c>
      <c r="R44" s="20" t="n">
        <v>15.11138982</v>
      </c>
    </row>
    <row r="45" spans="1:18">
      <c r="A45" s="15" t="s">
        <v>442</v>
      </c>
      <c r="B45" s="17" t="n">
        <v>5519</v>
      </c>
      <c r="C45" s="18">
        <f>(0.0/B45*100)</f>
        <v/>
      </c>
      <c r="D45" s="19" t="n">
        <v>5519</v>
      </c>
      <c r="E45" s="18" t="n">
        <v>362.09825466</v>
      </c>
      <c r="F45" s="20" t="n">
        <v>3.21801397</v>
      </c>
      <c r="G45" s="18" t="n">
        <v>340.61477137</v>
      </c>
      <c r="H45" s="20" t="n">
        <v>9.07369284</v>
      </c>
      <c r="I45" s="18" t="s">
        <v>404</v>
      </c>
      <c r="J45" s="20" t="s">
        <v>404</v>
      </c>
      <c r="K45" s="18" t="s">
        <v>404</v>
      </c>
      <c r="L45" s="20" t="s">
        <v>404</v>
      </c>
      <c r="M45" s="18" t="s">
        <v>404</v>
      </c>
      <c r="N45" s="20" t="s">
        <v>404</v>
      </c>
      <c r="O45" s="18" t="s">
        <v>404</v>
      </c>
      <c r="P45" s="20" t="s">
        <v>404</v>
      </c>
      <c r="Q45" s="18" t="n">
        <v>293.94288159</v>
      </c>
      <c r="R45" s="20" t="n">
        <v>11.60431479</v>
      </c>
    </row>
    <row r="46" spans="1:18">
      <c r="A46" s="15" t="s">
        <v>443</v>
      </c>
      <c r="B46" s="17" t="n">
        <v>23141</v>
      </c>
      <c r="C46" s="18">
        <f>(4196.0/B46*100)</f>
        <v/>
      </c>
      <c r="D46" s="19" t="n">
        <v>18945</v>
      </c>
      <c r="E46" s="18" t="n">
        <v>375.01865193</v>
      </c>
      <c r="F46" s="20" t="n">
        <v>5.60842973</v>
      </c>
      <c r="G46" s="18" t="n">
        <v>384.29469934</v>
      </c>
      <c r="H46" s="20" t="n">
        <v>3.87402493</v>
      </c>
      <c r="I46" s="18" t="s">
        <v>404</v>
      </c>
      <c r="J46" s="20" t="s">
        <v>404</v>
      </c>
      <c r="K46" s="18" t="s">
        <v>404</v>
      </c>
      <c r="L46" s="20" t="s">
        <v>404</v>
      </c>
      <c r="M46" s="18" t="s">
        <v>404</v>
      </c>
      <c r="N46" s="20" t="s">
        <v>404</v>
      </c>
      <c r="O46" s="18" t="s">
        <v>404</v>
      </c>
      <c r="P46" s="20" t="s">
        <v>404</v>
      </c>
      <c r="Q46" s="18" t="n">
        <v>345.54344493</v>
      </c>
      <c r="R46" s="20" t="n">
        <v>11.17610531</v>
      </c>
    </row>
    <row r="47" spans="1:18">
      <c r="A47" s="15" t="s">
        <v>444</v>
      </c>
      <c r="B47" s="17" t="n">
        <v>5928</v>
      </c>
      <c r="C47" s="18">
        <f>(0.0/B47*100)</f>
        <v/>
      </c>
      <c r="D47" s="19" t="n">
        <v>5928</v>
      </c>
      <c r="E47" s="18" t="n">
        <v>441.93986002</v>
      </c>
      <c r="F47" s="20" t="n">
        <v>4.33342459</v>
      </c>
      <c r="G47" s="18" t="n">
        <v>421.35689817</v>
      </c>
      <c r="H47" s="20" t="n">
        <v>17.33347489</v>
      </c>
      <c r="I47" s="18" t="s">
        <v>404</v>
      </c>
      <c r="J47" s="20" t="s">
        <v>404</v>
      </c>
      <c r="K47" s="18" t="s">
        <v>404</v>
      </c>
      <c r="L47" s="20" t="s">
        <v>404</v>
      </c>
      <c r="M47" s="18" t="s">
        <v>404</v>
      </c>
      <c r="N47" s="20" t="s">
        <v>404</v>
      </c>
      <c r="O47" s="18" t="s">
        <v>404</v>
      </c>
      <c r="P47" s="20" t="s">
        <v>404</v>
      </c>
      <c r="Q47" s="18" t="n">
        <v>486.4174755</v>
      </c>
      <c r="R47" s="20" t="n">
        <v>11.70015367</v>
      </c>
    </row>
    <row r="48" spans="1:18">
      <c r="A48" s="15" t="s">
        <v>445</v>
      </c>
      <c r="B48" s="17" t="n">
        <v>9841</v>
      </c>
      <c r="C48" s="18">
        <f>(40.0/B48*100)</f>
        <v/>
      </c>
      <c r="D48" s="19" t="n">
        <v>9801</v>
      </c>
      <c r="E48" s="18" t="n">
        <v>532.57148217</v>
      </c>
      <c r="F48" s="20" t="n">
        <v>5.00789886</v>
      </c>
      <c r="G48" s="18" t="n">
        <v>526.08232536</v>
      </c>
      <c r="H48" s="20" t="n">
        <v>32.99559621</v>
      </c>
      <c r="I48" s="18" t="s">
        <v>404</v>
      </c>
      <c r="J48" s="20" t="s">
        <v>404</v>
      </c>
      <c r="K48" s="18" t="s">
        <v>404</v>
      </c>
      <c r="L48" s="20" t="s">
        <v>404</v>
      </c>
      <c r="M48" s="18" t="s">
        <v>404</v>
      </c>
      <c r="N48" s="20" t="s">
        <v>404</v>
      </c>
      <c r="O48" s="18" t="s">
        <v>404</v>
      </c>
      <c r="P48" s="20" t="s">
        <v>404</v>
      </c>
      <c r="Q48" s="18" t="n">
        <v>397.95104778</v>
      </c>
      <c r="R48" s="20" t="n">
        <v>11.78810797</v>
      </c>
    </row>
    <row r="49" spans="1:18">
      <c r="A49" s="15" t="s">
        <v>446</v>
      </c>
      <c r="B49" s="17" t="n">
        <v>6349</v>
      </c>
      <c r="C49" s="18">
        <f>(52.0/B49*100)</f>
        <v/>
      </c>
      <c r="D49" s="19" t="n">
        <v>6297</v>
      </c>
      <c r="E49" s="18" t="n">
        <v>421.04751428</v>
      </c>
      <c r="F49" s="20" t="n">
        <v>5.81536554</v>
      </c>
      <c r="G49" s="18" t="n">
        <v>403.39547466</v>
      </c>
      <c r="H49" s="20" t="n">
        <v>3.4045718</v>
      </c>
      <c r="I49" s="18" t="s">
        <v>404</v>
      </c>
      <c r="J49" s="20" t="s">
        <v>404</v>
      </c>
      <c r="K49" s="18" t="s">
        <v>404</v>
      </c>
      <c r="L49" s="20" t="s">
        <v>404</v>
      </c>
      <c r="M49" s="18" t="s">
        <v>404</v>
      </c>
      <c r="N49" s="20" t="s">
        <v>404</v>
      </c>
      <c r="O49" s="18" t="s">
        <v>404</v>
      </c>
      <c r="P49" s="20" t="s">
        <v>404</v>
      </c>
      <c r="Q49" s="18" t="n">
        <v>346.121211</v>
      </c>
      <c r="R49" s="20" t="n">
        <v>13.06090998</v>
      </c>
    </row>
    <row r="50" spans="1:18">
      <c r="A50" s="15" t="s">
        <v>447</v>
      </c>
      <c r="B50" s="17" t="n">
        <v>11795</v>
      </c>
      <c r="C50" s="18">
        <f>(1031.0/B50*100)</f>
        <v/>
      </c>
      <c r="D50" s="19" t="n">
        <v>10764</v>
      </c>
      <c r="E50" s="18" t="n">
        <v>380.94479322</v>
      </c>
      <c r="F50" s="20" t="n">
        <v>5.88627126</v>
      </c>
      <c r="G50" s="18" t="n">
        <v>395.69661059</v>
      </c>
      <c r="H50" s="20" t="n">
        <v>2.96419969</v>
      </c>
      <c r="I50" s="18" t="s">
        <v>404</v>
      </c>
      <c r="J50" s="20" t="s">
        <v>404</v>
      </c>
      <c r="K50" s="18" t="s">
        <v>404</v>
      </c>
      <c r="L50" s="20" t="s">
        <v>404</v>
      </c>
      <c r="M50" s="18" t="s">
        <v>404</v>
      </c>
      <c r="N50" s="20" t="s">
        <v>404</v>
      </c>
      <c r="O50" s="18" t="s">
        <v>404</v>
      </c>
      <c r="P50" s="20" t="s">
        <v>404</v>
      </c>
      <c r="Q50" s="18" t="n">
        <v>380.90102143</v>
      </c>
      <c r="R50" s="20" t="n">
        <v>11.08237686</v>
      </c>
    </row>
    <row r="51" spans="1:18">
      <c r="A51" s="15" t="s">
        <v>448</v>
      </c>
      <c r="B51" s="17" t="n">
        <v>6866</v>
      </c>
      <c r="C51" s="18">
        <f>(0.0/B51*100)</f>
        <v/>
      </c>
      <c r="D51" s="19" t="n">
        <v>6866</v>
      </c>
      <c r="E51" s="18" t="n">
        <v>403.50021123</v>
      </c>
      <c r="F51" s="20" t="n">
        <v>3.33859765</v>
      </c>
      <c r="G51" s="18" t="n">
        <v>394.15119059</v>
      </c>
      <c r="H51" s="20" t="n">
        <v>5.09310058</v>
      </c>
      <c r="I51" s="18" t="s">
        <v>404</v>
      </c>
      <c r="J51" s="20" t="s">
        <v>404</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472.98977827</v>
      </c>
      <c r="F52" s="20" t="n">
        <v>3.62968645</v>
      </c>
      <c r="G52" s="18" t="n">
        <v>438.54673452</v>
      </c>
      <c r="H52" s="20" t="n">
        <v>7.23158682</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427.16486619</v>
      </c>
      <c r="F53" s="20" t="n">
        <v>1.78744646</v>
      </c>
      <c r="G53" s="18" t="n">
        <v>504.00587044</v>
      </c>
      <c r="H53" s="20" t="n">
        <v>3.67861899</v>
      </c>
      <c r="I53" s="18" t="s">
        <v>404</v>
      </c>
      <c r="J53" s="20" t="s">
        <v>404</v>
      </c>
      <c r="K53" s="18" t="s">
        <v>404</v>
      </c>
      <c r="L53" s="20" t="s">
        <v>404</v>
      </c>
      <c r="M53" s="18" t="s">
        <v>404</v>
      </c>
      <c r="N53" s="20" t="s">
        <v>404</v>
      </c>
      <c r="O53" s="18" t="s">
        <v>404</v>
      </c>
      <c r="P53" s="20" t="s">
        <v>404</v>
      </c>
      <c r="Q53" s="18" t="n">
        <v>357.11139908</v>
      </c>
      <c r="R53" s="20" t="n">
        <v>30.44300087</v>
      </c>
    </row>
    <row r="54" spans="1:18">
      <c r="A54" s="15" t="s">
        <v>451</v>
      </c>
      <c r="B54" s="17" t="n">
        <v>4740</v>
      </c>
      <c r="C54" s="18">
        <f>(199.0/B54*100)</f>
        <v/>
      </c>
      <c r="D54" s="19" t="n">
        <v>4541</v>
      </c>
      <c r="E54" s="18" t="n">
        <v>325.01873054</v>
      </c>
      <c r="F54" s="20" t="n">
        <v>2.96638315</v>
      </c>
      <c r="G54" s="18" t="n">
        <v>372.78422578</v>
      </c>
      <c r="H54" s="20" t="n">
        <v>21.86765346</v>
      </c>
      <c r="I54" s="18" t="s">
        <v>404</v>
      </c>
      <c r="J54" s="20" t="s">
        <v>404</v>
      </c>
      <c r="K54" s="18" t="s">
        <v>404</v>
      </c>
      <c r="L54" s="20" t="s">
        <v>404</v>
      </c>
      <c r="M54" s="18" t="s">
        <v>404</v>
      </c>
      <c r="N54" s="20" t="s">
        <v>404</v>
      </c>
      <c r="O54" s="18" t="s">
        <v>404</v>
      </c>
      <c r="P54" s="20" t="s">
        <v>404</v>
      </c>
      <c r="Q54" s="18" t="n">
        <v>329.061944</v>
      </c>
      <c r="R54" s="20" t="n">
        <v>7.07418777</v>
      </c>
    </row>
    <row r="55" spans="1:18">
      <c r="A55" s="15" t="s">
        <v>452</v>
      </c>
      <c r="B55" s="17" t="n">
        <v>5316</v>
      </c>
      <c r="C55" s="18">
        <f>(43.0/B55*100)</f>
        <v/>
      </c>
      <c r="D55" s="19" t="n">
        <v>5273</v>
      </c>
      <c r="E55" s="18" t="n">
        <v>398.24022972</v>
      </c>
      <c r="F55" s="20" t="n">
        <v>8.70571286</v>
      </c>
      <c r="G55" s="18" t="n">
        <v>405.5354265</v>
      </c>
      <c r="H55" s="20" t="n">
        <v>3.56740958</v>
      </c>
      <c r="I55" s="18" t="s">
        <v>404</v>
      </c>
      <c r="J55" s="20" t="s">
        <v>404</v>
      </c>
      <c r="K55" s="18" t="s">
        <v>404</v>
      </c>
      <c r="L55" s="20" t="s">
        <v>404</v>
      </c>
      <c r="M55" s="18" t="s">
        <v>404</v>
      </c>
      <c r="N55" s="20" t="s">
        <v>404</v>
      </c>
      <c r="O55" s="18" t="n">
        <v>426.42412405</v>
      </c>
      <c r="P55" s="20" t="n">
        <v>7.89455771</v>
      </c>
      <c r="Q55" s="18" t="n">
        <v>377.44056316</v>
      </c>
      <c r="R55" s="20" t="n">
        <v>22.6149179</v>
      </c>
    </row>
    <row r="56" spans="1:18">
      <c r="A56" s="15" t="s">
        <v>453</v>
      </c>
      <c r="B56" s="17" t="n">
        <v>5359</v>
      </c>
      <c r="C56" s="18">
        <f>(0.0/B56*100)</f>
        <v/>
      </c>
      <c r="D56" s="19" t="n">
        <v>5359</v>
      </c>
      <c r="E56" s="18" t="n">
        <v>548.53588566</v>
      </c>
      <c r="F56" s="20" t="n">
        <v>5.45297907</v>
      </c>
      <c r="G56" s="18" t="n">
        <v>549.7189363</v>
      </c>
      <c r="H56" s="20" t="n">
        <v>6.45928613</v>
      </c>
      <c r="I56" s="18" t="s">
        <v>404</v>
      </c>
      <c r="J56" s="20" t="s">
        <v>404</v>
      </c>
      <c r="K56" s="18" t="s">
        <v>404</v>
      </c>
      <c r="L56" s="20" t="s">
        <v>404</v>
      </c>
      <c r="M56" s="18" t="s">
        <v>404</v>
      </c>
      <c r="N56" s="20" t="s">
        <v>404</v>
      </c>
      <c r="O56" s="18" t="s">
        <v>404</v>
      </c>
      <c r="P56" s="20" t="s">
        <v>404</v>
      </c>
      <c r="Q56" s="18" t="n">
        <v>524.90419611</v>
      </c>
      <c r="R56" s="20" t="n">
        <v>12.92464068</v>
      </c>
    </row>
    <row r="57" spans="1:18">
      <c r="A57" s="15" t="s">
        <v>454</v>
      </c>
      <c r="B57" s="17" t="n">
        <v>6513</v>
      </c>
      <c r="C57" s="18">
        <f>(0.0/B57*100)</f>
        <v/>
      </c>
      <c r="D57" s="19" t="n">
        <v>6513</v>
      </c>
      <c r="E57" s="18" t="n">
        <v>390.78110358</v>
      </c>
      <c r="F57" s="20" t="n">
        <v>3.13972167</v>
      </c>
      <c r="G57" s="18" t="n">
        <v>357.48986007</v>
      </c>
      <c r="H57" s="20" t="n">
        <v>8.80445915</v>
      </c>
      <c r="I57" s="18" t="s">
        <v>404</v>
      </c>
      <c r="J57" s="20" t="s">
        <v>404</v>
      </c>
      <c r="K57" s="18" t="s">
        <v>404</v>
      </c>
      <c r="L57" s="20" t="s">
        <v>404</v>
      </c>
      <c r="M57" s="18" t="s">
        <v>404</v>
      </c>
      <c r="N57" s="20" t="s">
        <v>404</v>
      </c>
      <c r="O57" s="18" t="s">
        <v>404</v>
      </c>
      <c r="P57" s="20" t="s">
        <v>404</v>
      </c>
      <c r="Q57" s="18" t="n">
        <v>395.05951463</v>
      </c>
      <c r="R57" s="20" t="n">
        <v>33.9901557</v>
      </c>
    </row>
    <row r="58" spans="1:18">
      <c r="A58" s="15" t="s">
        <v>455</v>
      </c>
      <c r="B58" s="17" t="n">
        <v>7267</v>
      </c>
      <c r="C58" s="18">
        <f>(0.0/B58*100)</f>
        <v/>
      </c>
      <c r="D58" s="19" t="n">
        <v>7267</v>
      </c>
      <c r="E58" s="18" t="n">
        <v>379.69571987</v>
      </c>
      <c r="F58" s="20" t="n">
        <v>2.63369832</v>
      </c>
      <c r="G58" s="18" t="n">
        <v>382.02774221</v>
      </c>
      <c r="H58" s="20" t="n">
        <v>26.56465783</v>
      </c>
      <c r="I58" s="18" t="s">
        <v>404</v>
      </c>
      <c r="J58" s="20" t="s">
        <v>404</v>
      </c>
      <c r="K58" s="18" t="s">
        <v>404</v>
      </c>
      <c r="L58" s="20" t="s">
        <v>404</v>
      </c>
      <c r="M58" s="18" t="s">
        <v>404</v>
      </c>
      <c r="N58" s="20" t="s">
        <v>404</v>
      </c>
      <c r="O58" s="18" t="s">
        <v>404</v>
      </c>
      <c r="P58" s="20" t="s">
        <v>404</v>
      </c>
      <c r="Q58" s="18" t="n">
        <v>476.12855</v>
      </c>
      <c r="R58" s="20" t="n">
        <v>16.59515731</v>
      </c>
    </row>
    <row r="59" spans="1:18">
      <c r="A59" s="15" t="s">
        <v>456</v>
      </c>
      <c r="B59" s="17" t="n">
        <v>4826</v>
      </c>
      <c r="C59" s="18">
        <f>(0.0/B59*100)</f>
        <v/>
      </c>
      <c r="D59" s="19" t="n">
        <v>4826</v>
      </c>
      <c r="E59" s="18" t="n">
        <v>368.41020274</v>
      </c>
      <c r="F59" s="20" t="n">
        <v>1.99447489</v>
      </c>
      <c r="G59" s="18" t="n">
        <v>346.77108006</v>
      </c>
      <c r="H59" s="20" t="n">
        <v>2.83657051</v>
      </c>
      <c r="I59" s="18" t="s">
        <v>404</v>
      </c>
      <c r="J59" s="20" t="s">
        <v>404</v>
      </c>
      <c r="K59" s="18" t="s">
        <v>404</v>
      </c>
      <c r="L59" s="20" t="s">
        <v>404</v>
      </c>
      <c r="M59" s="18" t="s">
        <v>404</v>
      </c>
      <c r="N59" s="20" t="s">
        <v>404</v>
      </c>
      <c r="O59" s="18" t="s">
        <v>404</v>
      </c>
      <c r="P59" s="20" t="s">
        <v>404</v>
      </c>
      <c r="Q59" s="18" t="n">
        <v>324.5839</v>
      </c>
      <c r="R59" s="20" t="n">
        <v>15.1880692</v>
      </c>
    </row>
    <row r="60" spans="1:18">
      <c r="A60" s="15" t="s">
        <v>457</v>
      </c>
      <c r="B60" s="17" t="n">
        <v>4546</v>
      </c>
      <c r="C60" s="18">
        <f>(0.0/B60*100)</f>
        <v/>
      </c>
      <c r="D60" s="19" t="n">
        <v>4546</v>
      </c>
      <c r="E60" s="18" t="n">
        <v>392.55974896</v>
      </c>
      <c r="F60" s="20" t="n">
        <v>4.6390675</v>
      </c>
      <c r="G60" s="18" t="n">
        <v>408.50731277</v>
      </c>
      <c r="H60" s="20" t="n">
        <v>8.41009362</v>
      </c>
      <c r="I60" s="18" t="s">
        <v>404</v>
      </c>
      <c r="J60" s="20" t="s">
        <v>404</v>
      </c>
      <c r="K60" s="18" t="s">
        <v>404</v>
      </c>
      <c r="L60" s="20" t="s">
        <v>404</v>
      </c>
      <c r="M60" s="18" t="s">
        <v>404</v>
      </c>
      <c r="N60" s="20" t="s">
        <v>404</v>
      </c>
      <c r="O60" s="18" t="s">
        <v>404</v>
      </c>
      <c r="P60" s="20" t="s">
        <v>404</v>
      </c>
      <c r="Q60" s="18" t="n">
        <v>396.05714703</v>
      </c>
      <c r="R60" s="20" t="n">
        <v>28.08000537</v>
      </c>
    </row>
    <row r="61" spans="1:18">
      <c r="A61" s="15" t="s">
        <v>458</v>
      </c>
      <c r="B61" s="17" t="n">
        <v>6525</v>
      </c>
      <c r="C61" s="18">
        <f>(0.0/B61*100)</f>
        <v/>
      </c>
      <c r="D61" s="19" t="n">
        <v>6525</v>
      </c>
      <c r="E61" s="18" t="n">
        <v>480.89842758</v>
      </c>
      <c r="F61" s="20" t="n">
        <v>2.7444858</v>
      </c>
      <c r="G61" s="18" t="n">
        <v>475.72238322</v>
      </c>
      <c r="H61" s="20" t="n">
        <v>5.00117576</v>
      </c>
      <c r="I61" s="18" t="s">
        <v>404</v>
      </c>
      <c r="J61" s="20" t="s">
        <v>404</v>
      </c>
      <c r="K61" s="18" t="s">
        <v>404</v>
      </c>
      <c r="L61" s="20" t="s">
        <v>404</v>
      </c>
      <c r="M61" s="18" t="s">
        <v>404</v>
      </c>
      <c r="N61" s="20" t="s">
        <v>404</v>
      </c>
      <c r="O61" s="18" t="s">
        <v>404</v>
      </c>
      <c r="P61" s="20" t="s">
        <v>404</v>
      </c>
      <c r="Q61" s="18" t="n">
        <v>453.17313143</v>
      </c>
      <c r="R61" s="20" t="n">
        <v>7.31002168</v>
      </c>
    </row>
    <row r="62" spans="1:18">
      <c r="A62" s="15" t="s">
        <v>459</v>
      </c>
      <c r="B62" s="17" t="n">
        <v>4476</v>
      </c>
      <c r="C62" s="18">
        <f>(0.0/B62*100)</f>
        <v/>
      </c>
      <c r="D62" s="19" t="n">
        <v>4476</v>
      </c>
      <c r="E62" s="18" t="n">
        <v>535.52321621</v>
      </c>
      <c r="F62" s="20" t="n">
        <v>1.65783398</v>
      </c>
      <c r="G62" s="18" t="n">
        <v>554.37720004</v>
      </c>
      <c r="H62" s="20" t="n">
        <v>1.70636356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367.48644483</v>
      </c>
      <c r="F63" s="20" t="n">
        <v>1.49049628</v>
      </c>
      <c r="G63" s="18" t="n">
        <v>435.8891695</v>
      </c>
      <c r="H63" s="20" t="n">
        <v>9.12121966</v>
      </c>
      <c r="I63" s="18" t="s">
        <v>404</v>
      </c>
      <c r="J63" s="20" t="s">
        <v>404</v>
      </c>
      <c r="K63" s="18" t="s">
        <v>404</v>
      </c>
      <c r="L63" s="20" t="s">
        <v>404</v>
      </c>
      <c r="M63" s="18" t="s">
        <v>404</v>
      </c>
      <c r="N63" s="20" t="s">
        <v>404</v>
      </c>
      <c r="O63" s="18" t="s">
        <v>404</v>
      </c>
      <c r="P63" s="20" t="s">
        <v>404</v>
      </c>
      <c r="Q63" s="18" t="n">
        <v>389.11204402</v>
      </c>
      <c r="R63" s="20" t="n">
        <v>5.41286091</v>
      </c>
    </row>
    <row r="64" spans="1:18">
      <c r="A64" s="15" t="s">
        <v>461</v>
      </c>
      <c r="B64" s="17" t="n">
        <v>3634</v>
      </c>
      <c r="C64" s="18">
        <f>(27.0/B64*100)</f>
        <v/>
      </c>
      <c r="D64" s="19" t="n">
        <v>3607</v>
      </c>
      <c r="E64" s="18" t="n">
        <v>452.41547669</v>
      </c>
      <c r="F64" s="20" t="n">
        <v>2.18520521</v>
      </c>
      <c r="G64" s="18" t="n">
        <v>526.1849879599999</v>
      </c>
      <c r="H64" s="20" t="n">
        <v>2.9809517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419.72208418</v>
      </c>
      <c r="F65" s="20" t="n">
        <v>2.65551176</v>
      </c>
      <c r="G65" s="18" t="n">
        <v>418.81514956</v>
      </c>
      <c r="H65" s="20" t="n">
        <v>13.45060164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404.99101882</v>
      </c>
      <c r="F66" s="20" t="n">
        <v>1.5539643</v>
      </c>
      <c r="G66" s="18" t="n">
        <v>437.92594554</v>
      </c>
      <c r="H66" s="20" t="n">
        <v>2.89812299</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385.66805115</v>
      </c>
      <c r="F67" s="20" t="n">
        <v>3.40504312</v>
      </c>
      <c r="G67" s="18" t="n">
        <v>388.01232372</v>
      </c>
      <c r="H67" s="20" t="n">
        <v>5.94257969</v>
      </c>
      <c r="I67" s="18" t="s">
        <v>404</v>
      </c>
      <c r="J67" s="20" t="s">
        <v>404</v>
      </c>
      <c r="K67" s="18" t="s">
        <v>404</v>
      </c>
      <c r="L67" s="20" t="s">
        <v>404</v>
      </c>
      <c r="M67" s="18" t="s">
        <v>404</v>
      </c>
      <c r="N67" s="20" t="s">
        <v>404</v>
      </c>
      <c r="O67" s="18" t="s">
        <v>404</v>
      </c>
      <c r="P67" s="20" t="s">
        <v>404</v>
      </c>
      <c r="Q67" s="18" t="n">
        <v>388.2837933</v>
      </c>
      <c r="R67" s="20" t="n">
        <v>15.92383259</v>
      </c>
    </row>
    <row r="68" spans="1:18">
      <c r="A68" s="15" t="s">
        <v>465</v>
      </c>
      <c r="B68" s="17" t="n">
        <v>12083</v>
      </c>
      <c r="C68" s="18">
        <f>(0.0/B68*100)</f>
        <v/>
      </c>
      <c r="D68" s="19" t="n">
        <v>12083</v>
      </c>
      <c r="E68" s="18" t="n">
        <v>400.31423757</v>
      </c>
      <c r="F68" s="20" t="n">
        <v>1.39176114</v>
      </c>
      <c r="G68" s="18" t="n">
        <v>416.80746068</v>
      </c>
      <c r="H68" s="20" t="n">
        <v>3.0906203</v>
      </c>
      <c r="I68" s="18" t="s">
        <v>404</v>
      </c>
      <c r="J68" s="20" t="s">
        <v>404</v>
      </c>
      <c r="K68" s="18" t="s">
        <v>404</v>
      </c>
      <c r="L68" s="20" t="s">
        <v>404</v>
      </c>
      <c r="M68" s="18" t="s">
        <v>404</v>
      </c>
      <c r="N68" s="20" t="s">
        <v>404</v>
      </c>
      <c r="O68" s="18" t="s">
        <v>404</v>
      </c>
      <c r="P68" s="20" t="s">
        <v>404</v>
      </c>
      <c r="Q68" s="18" t="n">
        <v>408.11070801</v>
      </c>
      <c r="R68" s="20" t="n">
        <v>6.71085202</v>
      </c>
    </row>
    <row r="69" spans="1:18">
      <c r="A69" s="15" t="s">
        <v>466</v>
      </c>
      <c r="B69" s="17" t="n">
        <v>4876</v>
      </c>
      <c r="C69" s="18">
        <f>(0.0/B69*100)</f>
        <v/>
      </c>
      <c r="D69" s="19" t="n">
        <v>4876</v>
      </c>
      <c r="E69" s="18" t="n">
        <v>442.46686245</v>
      </c>
      <c r="F69" s="20" t="n">
        <v>3.98677005</v>
      </c>
      <c r="G69" s="18" t="n">
        <v>457.86430809</v>
      </c>
      <c r="H69" s="20" t="n">
        <v>13.01348063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493.32572018</v>
      </c>
      <c r="F70" s="20" t="n">
        <v>3.53809456</v>
      </c>
      <c r="G70" s="18" t="n">
        <v>495.67575615</v>
      </c>
      <c r="H70" s="20" t="n">
        <v>5.92669247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557.28950103</v>
      </c>
      <c r="F71" s="20" t="n">
        <v>2.09805181</v>
      </c>
      <c r="G71" s="18" t="n">
        <v>569.64447379</v>
      </c>
      <c r="H71" s="20" t="n">
        <v>1.75759785</v>
      </c>
      <c r="I71" s="18" t="s">
        <v>404</v>
      </c>
      <c r="J71" s="20" t="s">
        <v>404</v>
      </c>
      <c r="K71" s="18" t="s">
        <v>404</v>
      </c>
      <c r="L71" s="20" t="s">
        <v>404</v>
      </c>
      <c r="M71" s="18" t="s">
        <v>404</v>
      </c>
      <c r="N71" s="20" t="s">
        <v>404</v>
      </c>
      <c r="O71" s="18" t="s">
        <v>404</v>
      </c>
      <c r="P71" s="20" t="s">
        <v>404</v>
      </c>
      <c r="Q71" s="18" t="n">
        <v>526.6590188599999</v>
      </c>
      <c r="R71" s="20" t="n">
        <v>17.65920086</v>
      </c>
    </row>
    <row r="72" spans="1:18">
      <c r="A72" s="15" t="s">
        <v>469</v>
      </c>
      <c r="B72" s="17" t="n">
        <v>7708</v>
      </c>
      <c r="C72" s="18">
        <f>(0.0/B72*100)</f>
        <v/>
      </c>
      <c r="D72" s="19" t="n">
        <v>7708</v>
      </c>
      <c r="E72" s="18" t="n">
        <v>546.82938771</v>
      </c>
      <c r="F72" s="20" t="n">
        <v>6.66109044</v>
      </c>
      <c r="G72" s="18" t="n">
        <v>540.97195373</v>
      </c>
      <c r="H72" s="20" t="n">
        <v>3.88422281</v>
      </c>
      <c r="I72" s="18" t="s">
        <v>404</v>
      </c>
      <c r="J72" s="20" t="s">
        <v>404</v>
      </c>
      <c r="K72" s="18" t="s">
        <v>404</v>
      </c>
      <c r="L72" s="20" t="s">
        <v>404</v>
      </c>
      <c r="M72" s="18" t="s">
        <v>404</v>
      </c>
      <c r="N72" s="20" t="s">
        <v>404</v>
      </c>
      <c r="O72" s="18" t="s">
        <v>404</v>
      </c>
      <c r="P72" s="20" t="s">
        <v>404</v>
      </c>
      <c r="Q72" s="18" t="n">
        <v>504.20501126</v>
      </c>
      <c r="R72" s="20" t="n">
        <v>13.3538108</v>
      </c>
    </row>
    <row r="73" spans="1:18">
      <c r="A73" s="15" t="s">
        <v>470</v>
      </c>
      <c r="B73" s="17" t="n">
        <v>8249</v>
      </c>
      <c r="C73" s="18">
        <f>(0.0/B73*100)</f>
        <v/>
      </c>
      <c r="D73" s="19" t="n">
        <v>8249</v>
      </c>
      <c r="E73" s="18" t="n">
        <v>423.26456953</v>
      </c>
      <c r="F73" s="20" t="n">
        <v>4.59464401</v>
      </c>
      <c r="G73" s="18" t="n">
        <v>403.46918611</v>
      </c>
      <c r="H73" s="20" t="n">
        <v>4.83267123</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397.59113517</v>
      </c>
      <c r="F74" s="20" t="n">
        <v>1.92081125</v>
      </c>
      <c r="G74" s="18" t="n">
        <v>434.78009283</v>
      </c>
      <c r="H74" s="20" t="n">
        <v>2.22735232</v>
      </c>
      <c r="I74" s="18" t="s">
        <v>404</v>
      </c>
      <c r="J74" s="20" t="s">
        <v>404</v>
      </c>
      <c r="K74" s="18" t="s">
        <v>404</v>
      </c>
      <c r="L74" s="20" t="s">
        <v>404</v>
      </c>
      <c r="M74" s="18" t="s">
        <v>404</v>
      </c>
      <c r="N74" s="20" t="s">
        <v>404</v>
      </c>
      <c r="O74" s="18" t="s">
        <v>404</v>
      </c>
      <c r="P74" s="20" t="s">
        <v>404</v>
      </c>
      <c r="Q74" s="18" t="s">
        <v>404</v>
      </c>
      <c r="R74" s="20" t="s">
        <v>404</v>
      </c>
    </row>
    <row r="75" spans="1:18">
      <c r="A75" s="15" t="s">
        <v>472</v>
      </c>
      <c r="B75" s="17" t="n">
        <v>5375</v>
      </c>
      <c r="C75" s="18">
        <f>(483.0/B75*100)</f>
        <v/>
      </c>
      <c r="D75" s="19" t="n">
        <v>4892</v>
      </c>
      <c r="E75" s="18" t="n">
        <v>368.29309113</v>
      </c>
      <c r="F75" s="20" t="n">
        <v>4.0361757</v>
      </c>
      <c r="G75" s="18" t="n">
        <v>366.565903</v>
      </c>
      <c r="H75" s="20" t="n">
        <v>21.81462789</v>
      </c>
      <c r="I75" s="18" t="s">
        <v>404</v>
      </c>
      <c r="J75" s="20" t="s">
        <v>404</v>
      </c>
      <c r="K75" s="18" t="s">
        <v>404</v>
      </c>
      <c r="L75" s="20" t="s">
        <v>404</v>
      </c>
      <c r="M75" s="18" t="s">
        <v>404</v>
      </c>
      <c r="N75" s="20" t="s">
        <v>404</v>
      </c>
      <c r="O75" s="18" t="s">
        <v>404</v>
      </c>
      <c r="P75" s="20" t="s">
        <v>404</v>
      </c>
      <c r="Q75" s="18" t="n">
        <v>354.61163025</v>
      </c>
      <c r="R75" s="20" t="n">
        <v>19.23194352</v>
      </c>
    </row>
    <row r="76" spans="1:18">
      <c r="A76" s="15" t="s">
        <v>473</v>
      </c>
      <c r="B76" s="17" t="n">
        <v>14167</v>
      </c>
      <c r="C76" s="18">
        <f>(1400.0/B76*100)</f>
        <v/>
      </c>
      <c r="D76" s="19" t="n">
        <v>12767</v>
      </c>
      <c r="E76" s="18" t="n">
        <v>428.30658564</v>
      </c>
      <c r="F76" s="20" t="n">
        <v>2.68518028</v>
      </c>
      <c r="G76" s="18" t="n">
        <v>438.25580581</v>
      </c>
      <c r="H76" s="20" t="n">
        <v>14.01564082</v>
      </c>
      <c r="I76" s="18" t="s">
        <v>404</v>
      </c>
      <c r="J76" s="20" t="s">
        <v>404</v>
      </c>
      <c r="K76" s="18" t="s">
        <v>404</v>
      </c>
      <c r="L76" s="20" t="s">
        <v>404</v>
      </c>
      <c r="M76" s="18" t="s">
        <v>404</v>
      </c>
      <c r="N76" s="20" t="s">
        <v>404</v>
      </c>
      <c r="O76" s="18" t="s">
        <v>404</v>
      </c>
      <c r="P76" s="20" t="s">
        <v>404</v>
      </c>
      <c r="Q76" s="18" t="n">
        <v>427.07462358</v>
      </c>
      <c r="R76" s="20" t="n">
        <v>8.520558579999999</v>
      </c>
    </row>
    <row r="77" spans="1:18">
      <c r="A77" s="15" t="s">
        <v>474</v>
      </c>
      <c r="B77" s="17" t="n">
        <v>6062</v>
      </c>
      <c r="C77" s="18">
        <f>(0.0/B77*100)</f>
        <v/>
      </c>
      <c r="D77" s="19" t="n">
        <v>6062</v>
      </c>
      <c r="E77" s="18" t="n">
        <v>413.94681915</v>
      </c>
      <c r="F77" s="20" t="n">
        <v>3.05175211</v>
      </c>
      <c r="G77" s="18" t="n">
        <v>435.7436635</v>
      </c>
      <c r="H77" s="20" t="n">
        <v>9.16011114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495.09105787</v>
      </c>
      <c r="F78" s="20" t="n">
        <v>5.09008887</v>
      </c>
      <c r="G78" s="18" t="n">
        <v>492.46733945</v>
      </c>
      <c r="H78" s="20" t="n">
        <v>10.41215173</v>
      </c>
      <c r="I78" s="18" t="s">
        <v>404</v>
      </c>
      <c r="J78" s="20" t="s">
        <v>404</v>
      </c>
      <c r="K78" s="18" t="s">
        <v>404</v>
      </c>
      <c r="L78" s="20" t="s">
        <v>404</v>
      </c>
      <c r="M78" s="18" t="s">
        <v>404</v>
      </c>
      <c r="N78" s="20" t="s">
        <v>404</v>
      </c>
      <c r="O78" s="18" t="s">
        <v>404</v>
      </c>
      <c r="P78" s="20" t="s">
        <v>404</v>
      </c>
      <c r="Q78" s="18" t="s">
        <v>404</v>
      </c>
      <c r="R78" s="20" t="s">
        <v>404</v>
      </c>
    </row>
    <row customHeight="1" ht="25" r="79" spans="1:18">
      <c r="A79" s="15" t="s">
        <v>476</v>
      </c>
      <c r="B79" s="17" t="n">
        <v>1657</v>
      </c>
      <c r="C79" s="18">
        <f>(21.0/B79*100)</f>
        <v/>
      </c>
      <c r="D79" s="19" t="n">
        <v>1636</v>
      </c>
      <c r="E79" s="18" t="n">
        <v>472.92530265</v>
      </c>
      <c r="F79" s="20" t="n">
        <v>10.58963042</v>
      </c>
      <c r="G79" s="18" t="n">
        <v>443.48978648</v>
      </c>
      <c r="H79" s="20" t="n">
        <v>10.93950111</v>
      </c>
      <c r="I79" s="18" t="s">
        <v>404</v>
      </c>
      <c r="J79" s="20" t="s">
        <v>404</v>
      </c>
      <c r="K79" s="18" t="s">
        <v>404</v>
      </c>
      <c r="L79" s="20" t="s">
        <v>404</v>
      </c>
      <c r="M79" s="18" t="s">
        <v>404</v>
      </c>
      <c r="N79" s="20" t="s">
        <v>404</v>
      </c>
      <c r="O79" s="18" t="s">
        <v>404</v>
      </c>
      <c r="P79" s="20" t="s">
        <v>404</v>
      </c>
      <c r="Q79" s="18" t="n">
        <v>397.28168275</v>
      </c>
      <c r="R79" s="20" t="n">
        <v>4.92242616</v>
      </c>
    </row>
    <row r="80" spans="1:18">
      <c r="A80" s="15" t="s">
        <v>477</v>
      </c>
      <c r="B80" s="17" t="n">
        <v>7841</v>
      </c>
      <c r="C80" s="18">
        <f>(0.0/B80*100)</f>
        <v/>
      </c>
      <c r="D80" s="19" t="n">
        <v>7841</v>
      </c>
      <c r="E80" s="18" t="n">
        <v>460.67049245</v>
      </c>
      <c r="F80" s="20" t="n">
        <v>4.53472725</v>
      </c>
      <c r="G80" s="18" t="n">
        <v>455.98794532</v>
      </c>
      <c r="H80" s="20" t="n">
        <v>10.89543085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443.46376678</v>
      </c>
      <c r="F81" s="20" t="n">
        <v>3.31751072</v>
      </c>
      <c r="G81" s="18" t="n">
        <v>468.43317797</v>
      </c>
      <c r="H81" s="20" t="n">
        <v>12.35725624</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643</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493.89623128</v>
      </c>
      <c r="T7" s="20" t="n">
        <v>1.6053522</v>
      </c>
      <c r="U7" s="18" t="s">
        <v>404</v>
      </c>
      <c r="V7" s="20" t="s">
        <v>404</v>
      </c>
      <c r="W7" s="18" t="s">
        <v>404</v>
      </c>
      <c r="X7" s="20" t="s">
        <v>404</v>
      </c>
    </row>
    <row r="8" spans="1:24">
      <c r="A8" s="15" t="s">
        <v>405</v>
      </c>
      <c r="B8" s="17" t="n">
        <v>7007</v>
      </c>
      <c r="C8" s="18">
        <f>(0.0/B8*100)</f>
        <v/>
      </c>
      <c r="D8" s="19" t="n">
        <v>7007</v>
      </c>
      <c r="E8" s="18" t="n">
        <v>501.13425813</v>
      </c>
      <c r="F8" s="20" t="n">
        <v>5.92838198</v>
      </c>
      <c r="G8" s="18" t="n">
        <v>502.69294318</v>
      </c>
      <c r="H8" s="20" t="n">
        <v>5.57912728</v>
      </c>
      <c r="I8" s="18" t="n">
        <v>476.52083202</v>
      </c>
      <c r="J8" s="20" t="n">
        <v>14.34953537</v>
      </c>
      <c r="K8" s="18" t="n">
        <v>474.91910709</v>
      </c>
      <c r="L8" s="20" t="n">
        <v>24.63744629</v>
      </c>
      <c r="M8" s="18" t="n">
        <v>462.42647547</v>
      </c>
      <c r="N8" s="20" t="n">
        <v>17.1707952</v>
      </c>
      <c r="O8" s="18" t="s">
        <v>404</v>
      </c>
      <c r="P8" s="20" t="s">
        <v>404</v>
      </c>
      <c r="Q8" s="18" t="s">
        <v>404</v>
      </c>
      <c r="R8" s="20" t="s">
        <v>404</v>
      </c>
      <c r="S8" s="18" t="s">
        <v>404</v>
      </c>
      <c r="T8" s="20" t="s">
        <v>404</v>
      </c>
      <c r="U8" s="18" t="s">
        <v>404</v>
      </c>
      <c r="V8" s="20" t="s">
        <v>404</v>
      </c>
      <c r="W8" s="18" t="n">
        <v>454.37675676</v>
      </c>
      <c r="X8" s="20" t="n">
        <v>21.35580396</v>
      </c>
    </row>
    <row r="9" spans="1:24">
      <c r="A9" s="15" t="s">
        <v>406</v>
      </c>
      <c r="B9" s="17" t="n">
        <v>9651</v>
      </c>
      <c r="C9" s="18">
        <f>(200.0/B9*100)</f>
        <v/>
      </c>
      <c r="D9" s="19" t="n">
        <v>9451</v>
      </c>
      <c r="E9" s="18" t="n">
        <v>513.7610097</v>
      </c>
      <c r="F9" s="20" t="n">
        <v>3.84975376</v>
      </c>
      <c r="G9" s="18" t="n">
        <v>504.2937592</v>
      </c>
      <c r="H9" s="20" t="n">
        <v>5.40970087</v>
      </c>
      <c r="I9" s="18" t="n">
        <v>490.43246159</v>
      </c>
      <c r="J9" s="20" t="n">
        <v>37.48112261</v>
      </c>
      <c r="K9" s="18" t="n">
        <v>404.648863</v>
      </c>
      <c r="L9" s="20" t="n">
        <v>7.01138423</v>
      </c>
      <c r="M9" s="18" t="n">
        <v>565.76959305</v>
      </c>
      <c r="N9" s="20" t="n">
        <v>11.1441119</v>
      </c>
      <c r="O9" s="18" t="s">
        <v>404</v>
      </c>
      <c r="P9" s="20" t="s">
        <v>404</v>
      </c>
      <c r="Q9" s="18" t="s">
        <v>404</v>
      </c>
      <c r="R9" s="20" t="s">
        <v>404</v>
      </c>
      <c r="S9" s="18" t="s">
        <v>404</v>
      </c>
      <c r="T9" s="20" t="s">
        <v>404</v>
      </c>
      <c r="U9" s="18" t="s">
        <v>404</v>
      </c>
      <c r="V9" s="20" t="s">
        <v>404</v>
      </c>
      <c r="W9" s="18" t="n">
        <v>479.47858521</v>
      </c>
      <c r="X9" s="20" t="n">
        <v>15.23527788</v>
      </c>
    </row>
    <row r="10" spans="1:24">
      <c r="A10" s="15" t="s">
        <v>407</v>
      </c>
      <c r="B10" s="17" t="n">
        <v>20058</v>
      </c>
      <c r="C10" s="18">
        <f>(3074.0/B10*100)</f>
        <v/>
      </c>
      <c r="D10" s="19" t="n">
        <v>16984</v>
      </c>
      <c r="E10" s="18" t="n">
        <v>503.33450659</v>
      </c>
      <c r="F10" s="20" t="n">
        <v>3.55545342</v>
      </c>
      <c r="G10" s="18" t="n">
        <v>517.2361717700001</v>
      </c>
      <c r="H10" s="20" t="n">
        <v>3.05843704</v>
      </c>
      <c r="I10" s="18" t="n">
        <v>515.04430694</v>
      </c>
      <c r="J10" s="20" t="n">
        <v>9.03028973</v>
      </c>
      <c r="K10" s="18" t="n">
        <v>466.8298313</v>
      </c>
      <c r="L10" s="20" t="n">
        <v>13.03531587</v>
      </c>
      <c r="M10" s="18" t="n">
        <v>551.6923156300001</v>
      </c>
      <c r="N10" s="20" t="n">
        <v>11.32664914</v>
      </c>
      <c r="O10" s="18" t="s">
        <v>404</v>
      </c>
      <c r="P10" s="20" t="s">
        <v>404</v>
      </c>
      <c r="Q10" s="18" t="s">
        <v>404</v>
      </c>
      <c r="R10" s="20" t="s">
        <v>404</v>
      </c>
      <c r="S10" s="18" t="s">
        <v>404</v>
      </c>
      <c r="T10" s="20" t="s">
        <v>404</v>
      </c>
      <c r="U10" s="18" t="s">
        <v>404</v>
      </c>
      <c r="V10" s="20" t="s">
        <v>404</v>
      </c>
      <c r="W10" s="18" t="n">
        <v>574.5461351</v>
      </c>
      <c r="X10" s="20" t="n">
        <v>14.06021955</v>
      </c>
    </row>
    <row r="11" spans="1:24">
      <c r="A11" s="15" t="s">
        <v>408</v>
      </c>
      <c r="B11" s="17" t="n">
        <v>7053</v>
      </c>
      <c r="C11" s="18">
        <f>(137.0/B11*100)</f>
        <v/>
      </c>
      <c r="D11" s="19" t="n">
        <v>6916</v>
      </c>
      <c r="E11" s="18" t="n">
        <v>408.57708334</v>
      </c>
      <c r="F11" s="20" t="n">
        <v>34.71080801</v>
      </c>
      <c r="G11" s="18" t="n">
        <v>426.4997869</v>
      </c>
      <c r="H11" s="20" t="n">
        <v>3.37673203</v>
      </c>
      <c r="I11" s="18" t="n">
        <v>412.94030728</v>
      </c>
      <c r="J11" s="20" t="n">
        <v>7.92766015</v>
      </c>
      <c r="K11" s="18" t="n">
        <v>439.95265433</v>
      </c>
      <c r="L11" s="20" t="n">
        <v>16.37962808</v>
      </c>
      <c r="M11" s="18" t="n">
        <v>445.88320702</v>
      </c>
      <c r="N11" s="20" t="n">
        <v>12.97653148</v>
      </c>
      <c r="O11" s="18" t="s">
        <v>404</v>
      </c>
      <c r="P11" s="20" t="s">
        <v>404</v>
      </c>
      <c r="Q11" s="18" t="s">
        <v>404</v>
      </c>
      <c r="R11" s="20" t="s">
        <v>404</v>
      </c>
      <c r="S11" s="18" t="s">
        <v>404</v>
      </c>
      <c r="T11" s="20" t="s">
        <v>404</v>
      </c>
      <c r="U11" s="18" t="s">
        <v>404</v>
      </c>
      <c r="V11" s="20" t="s">
        <v>404</v>
      </c>
      <c r="W11" s="18" t="n">
        <v>390.11543589</v>
      </c>
      <c r="X11" s="20" t="n">
        <v>18.51186118</v>
      </c>
    </row>
    <row r="12" spans="1:24">
      <c r="A12" s="15" t="s">
        <v>409</v>
      </c>
      <c r="B12" s="17" t="n">
        <v>6894</v>
      </c>
      <c r="C12" s="18">
        <f>(0.0/B12*100)</f>
        <v/>
      </c>
      <c r="D12" s="19" t="n">
        <v>6894</v>
      </c>
      <c r="E12" s="18" t="s">
        <v>404</v>
      </c>
      <c r="F12" s="20" t="s">
        <v>404</v>
      </c>
      <c r="G12" s="18" t="s">
        <v>404</v>
      </c>
      <c r="H12" s="20" t="s">
        <v>404</v>
      </c>
      <c r="I12" s="18" t="s">
        <v>404</v>
      </c>
      <c r="J12" s="20" t="s">
        <v>404</v>
      </c>
      <c r="K12" s="18" t="s">
        <v>404</v>
      </c>
      <c r="L12" s="20" t="s">
        <v>404</v>
      </c>
      <c r="M12" s="18" t="s">
        <v>404</v>
      </c>
      <c r="N12" s="20" t="s">
        <v>404</v>
      </c>
      <c r="O12" s="18" t="s">
        <v>404</v>
      </c>
      <c r="P12" s="20" t="s">
        <v>404</v>
      </c>
      <c r="Q12" s="18" t="s">
        <v>404</v>
      </c>
      <c r="R12" s="20" t="s">
        <v>404</v>
      </c>
      <c r="S12" s="18" t="n">
        <v>492.32543789</v>
      </c>
      <c r="T12" s="20" t="n">
        <v>2.39605519</v>
      </c>
      <c r="U12" s="18" t="s">
        <v>404</v>
      </c>
      <c r="V12" s="20" t="s">
        <v>404</v>
      </c>
      <c r="W12" s="18" t="s">
        <v>404</v>
      </c>
      <c r="X12" s="20" t="s">
        <v>404</v>
      </c>
    </row>
    <row r="13" spans="1:24">
      <c r="A13" s="15" t="s">
        <v>410</v>
      </c>
      <c r="B13" s="17" t="n">
        <v>7161</v>
      </c>
      <c r="C13" s="18">
        <f>(1175.0/B13*100)</f>
        <v/>
      </c>
      <c r="D13" s="19" t="n">
        <v>5986</v>
      </c>
      <c r="E13" s="18" t="n">
        <v>509.03472156</v>
      </c>
      <c r="F13" s="20" t="n">
        <v>6.08579117</v>
      </c>
      <c r="G13" s="18" t="n">
        <v>511.81364302</v>
      </c>
      <c r="H13" s="20" t="n">
        <v>3.143129</v>
      </c>
      <c r="I13" s="18" t="n">
        <v>504.76328362</v>
      </c>
      <c r="J13" s="20" t="n">
        <v>6.0055022</v>
      </c>
      <c r="K13" s="18" t="s">
        <v>404</v>
      </c>
      <c r="L13" s="20" t="s">
        <v>404</v>
      </c>
      <c r="M13" s="18" t="n">
        <v>501.4334223</v>
      </c>
      <c r="N13" s="20" t="n">
        <v>9.766838379999999</v>
      </c>
      <c r="O13" s="18" t="s">
        <v>404</v>
      </c>
      <c r="P13" s="20" t="s">
        <v>404</v>
      </c>
      <c r="Q13" s="18" t="s">
        <v>404</v>
      </c>
      <c r="R13" s="20" t="s">
        <v>404</v>
      </c>
      <c r="S13" s="18" t="s">
        <v>404</v>
      </c>
      <c r="T13" s="20" t="s">
        <v>404</v>
      </c>
      <c r="U13" s="18" t="s">
        <v>404</v>
      </c>
      <c r="V13" s="20" t="s">
        <v>404</v>
      </c>
      <c r="W13" s="18" t="n">
        <v>511.70962675</v>
      </c>
      <c r="X13" s="20" t="n">
        <v>7.03598231</v>
      </c>
    </row>
    <row r="14" spans="1:24">
      <c r="A14" s="15" t="s">
        <v>411</v>
      </c>
      <c r="B14" s="17" t="n">
        <v>5587</v>
      </c>
      <c r="C14" s="18">
        <f>(0.0/B14*100)</f>
        <v/>
      </c>
      <c r="D14" s="19" t="n">
        <v>5587</v>
      </c>
      <c r="E14" s="18" t="n">
        <v>510.46259375</v>
      </c>
      <c r="F14" s="20" t="n">
        <v>5.19055052</v>
      </c>
      <c r="G14" s="18" t="n">
        <v>523.89908027</v>
      </c>
      <c r="H14" s="20" t="n">
        <v>2.50598126</v>
      </c>
      <c r="I14" s="18" t="n">
        <v>491.51931285</v>
      </c>
      <c r="J14" s="20" t="n">
        <v>12.94624143</v>
      </c>
      <c r="K14" s="18" t="s">
        <v>404</v>
      </c>
      <c r="L14" s="20" t="s">
        <v>404</v>
      </c>
      <c r="M14" s="18" t="s">
        <v>404</v>
      </c>
      <c r="N14" s="20" t="s">
        <v>404</v>
      </c>
      <c r="O14" s="18" t="s">
        <v>404</v>
      </c>
      <c r="P14" s="20" t="s">
        <v>404</v>
      </c>
      <c r="Q14" s="18" t="s">
        <v>404</v>
      </c>
      <c r="R14" s="20" t="s">
        <v>404</v>
      </c>
      <c r="S14" s="18" t="s">
        <v>404</v>
      </c>
      <c r="T14" s="20" t="s">
        <v>404</v>
      </c>
      <c r="U14" s="18" t="s">
        <v>404</v>
      </c>
      <c r="V14" s="20" t="s">
        <v>404</v>
      </c>
      <c r="W14" s="18" t="n">
        <v>520.97890253</v>
      </c>
      <c r="X14" s="20" t="n">
        <v>10.72695722</v>
      </c>
    </row>
    <row r="15" spans="1:24">
      <c r="A15" s="15" t="s">
        <v>412</v>
      </c>
      <c r="B15" s="17" t="n">
        <v>5882</v>
      </c>
      <c r="C15" s="18">
        <f>(0.0/B15*100)</f>
        <v/>
      </c>
      <c r="D15" s="19" t="n">
        <v>5882</v>
      </c>
      <c r="E15" s="18" t="n">
        <v>508.50496917</v>
      </c>
      <c r="F15" s="20" t="n">
        <v>5.11100581</v>
      </c>
      <c r="G15" s="18" t="n">
        <v>512.58830862</v>
      </c>
      <c r="H15" s="20" t="n">
        <v>2.71362999</v>
      </c>
      <c r="I15" s="18" t="n">
        <v>504.98551898</v>
      </c>
      <c r="J15" s="20" t="n">
        <v>9.09551635</v>
      </c>
      <c r="K15" s="18" t="n">
        <v>512.15453571</v>
      </c>
      <c r="L15" s="20" t="n">
        <v>14.58882492</v>
      </c>
      <c r="M15" s="18" t="s">
        <v>404</v>
      </c>
      <c r="N15" s="20" t="s">
        <v>404</v>
      </c>
      <c r="O15" s="18" t="s">
        <v>404</v>
      </c>
      <c r="P15" s="20" t="s">
        <v>404</v>
      </c>
      <c r="Q15" s="18" t="s">
        <v>404</v>
      </c>
      <c r="R15" s="20" t="s">
        <v>404</v>
      </c>
      <c r="S15" s="18" t="s">
        <v>404</v>
      </c>
      <c r="T15" s="20" t="s">
        <v>404</v>
      </c>
      <c r="U15" s="18" t="s">
        <v>404</v>
      </c>
      <c r="V15" s="20" t="s">
        <v>404</v>
      </c>
      <c r="W15" s="18" t="n">
        <v>518.9874286100001</v>
      </c>
      <c r="X15" s="20" t="n">
        <v>18.51210767</v>
      </c>
    </row>
    <row r="16" spans="1:24">
      <c r="A16" s="15" t="s">
        <v>413</v>
      </c>
      <c r="B16" s="17" t="n">
        <v>6108</v>
      </c>
      <c r="C16" s="18">
        <f>(495.0/B16*100)</f>
        <v/>
      </c>
      <c r="D16" s="19" t="n">
        <v>5613</v>
      </c>
      <c r="E16" s="18" t="n">
        <v>522.86193483</v>
      </c>
      <c r="F16" s="20" t="n">
        <v>6.43415767</v>
      </c>
      <c r="G16" s="18" t="n">
        <v>483.1463284</v>
      </c>
      <c r="H16" s="20" t="n">
        <v>5.36531539</v>
      </c>
      <c r="I16" s="18" t="n">
        <v>468.81692219</v>
      </c>
      <c r="J16" s="20" t="n">
        <v>16.29705682</v>
      </c>
      <c r="K16" s="18" t="n">
        <v>501.64995319</v>
      </c>
      <c r="L16" s="20" t="n">
        <v>23.50421826</v>
      </c>
      <c r="M16" s="18" t="n">
        <v>539.4859815999999</v>
      </c>
      <c r="N16" s="20" t="n">
        <v>13.07205955</v>
      </c>
      <c r="O16" s="18" t="s">
        <v>404</v>
      </c>
      <c r="P16" s="20" t="s">
        <v>404</v>
      </c>
      <c r="Q16" s="18" t="s">
        <v>404</v>
      </c>
      <c r="R16" s="20" t="s">
        <v>404</v>
      </c>
      <c r="S16" s="18" t="s">
        <v>404</v>
      </c>
      <c r="T16" s="20" t="s">
        <v>404</v>
      </c>
      <c r="U16" s="18" t="s">
        <v>404</v>
      </c>
      <c r="V16" s="20" t="s">
        <v>404</v>
      </c>
      <c r="W16" s="18" t="n">
        <v>465.42872783</v>
      </c>
      <c r="X16" s="20" t="n">
        <v>15.62178492</v>
      </c>
    </row>
    <row r="17" spans="1:24">
      <c r="A17" s="15" t="s">
        <v>414</v>
      </c>
      <c r="B17" s="17" t="n">
        <v>6504</v>
      </c>
      <c r="C17" s="18">
        <f>(1325.0/B17*100)</f>
        <v/>
      </c>
      <c r="D17" s="19" t="n">
        <v>5179</v>
      </c>
      <c r="E17" s="18" t="n">
        <v>506.72289631</v>
      </c>
      <c r="F17" s="20" t="n">
        <v>4.67262952</v>
      </c>
      <c r="G17" s="18" t="n">
        <v>499.15525103</v>
      </c>
      <c r="H17" s="20" t="n">
        <v>6.46258339</v>
      </c>
      <c r="I17" s="18" t="n">
        <v>492.71975525</v>
      </c>
      <c r="J17" s="20" t="n">
        <v>8.696462950000001</v>
      </c>
      <c r="K17" s="18" t="s">
        <v>404</v>
      </c>
      <c r="L17" s="20" t="s">
        <v>404</v>
      </c>
      <c r="M17" s="18" t="s">
        <v>404</v>
      </c>
      <c r="N17" s="20" t="s">
        <v>404</v>
      </c>
      <c r="O17" s="18" t="s">
        <v>404</v>
      </c>
      <c r="P17" s="20" t="s">
        <v>404</v>
      </c>
      <c r="Q17" s="18" t="s">
        <v>404</v>
      </c>
      <c r="R17" s="20" t="s">
        <v>404</v>
      </c>
      <c r="S17" s="18" t="s">
        <v>404</v>
      </c>
      <c r="T17" s="20" t="s">
        <v>404</v>
      </c>
      <c r="U17" s="18" t="s">
        <v>404</v>
      </c>
      <c r="V17" s="20" t="s">
        <v>404</v>
      </c>
      <c r="W17" s="18" t="n">
        <v>552.1677296399999</v>
      </c>
      <c r="X17" s="20" t="n">
        <v>16.73661233</v>
      </c>
    </row>
    <row r="18" spans="1:24">
      <c r="A18" s="15" t="s">
        <v>415</v>
      </c>
      <c r="B18" s="17" t="n">
        <v>5532</v>
      </c>
      <c r="C18" s="18">
        <f>(0.0/B18*100)</f>
        <v/>
      </c>
      <c r="D18" s="19" t="n">
        <v>5532</v>
      </c>
      <c r="E18" s="18" t="n">
        <v>437.1467257</v>
      </c>
      <c r="F18" s="20" t="n">
        <v>8.159505879999999</v>
      </c>
      <c r="G18" s="18" t="n">
        <v>461.39591248</v>
      </c>
      <c r="H18" s="20" t="n">
        <v>4.4335926</v>
      </c>
      <c r="I18" s="18" t="n">
        <v>454.60355908</v>
      </c>
      <c r="J18" s="20" t="n">
        <v>8.44812394</v>
      </c>
      <c r="K18" s="18" t="n">
        <v>462.61105761</v>
      </c>
      <c r="L18" s="20" t="n">
        <v>21.01411101</v>
      </c>
      <c r="M18" s="18" t="n">
        <v>445.30184934</v>
      </c>
      <c r="N18" s="20" t="n">
        <v>30.51592762</v>
      </c>
      <c r="O18" s="18" t="s">
        <v>404</v>
      </c>
      <c r="P18" s="20" t="s">
        <v>404</v>
      </c>
      <c r="Q18" s="18" t="s">
        <v>404</v>
      </c>
      <c r="R18" s="20" t="s">
        <v>404</v>
      </c>
      <c r="S18" s="18" t="s">
        <v>404</v>
      </c>
      <c r="T18" s="20" t="s">
        <v>404</v>
      </c>
      <c r="U18" s="18" t="s">
        <v>404</v>
      </c>
      <c r="V18" s="20" t="s">
        <v>404</v>
      </c>
      <c r="W18" s="18" t="n">
        <v>442.26376291</v>
      </c>
      <c r="X18" s="20" t="n">
        <v>27.2594191</v>
      </c>
    </row>
    <row r="19" spans="1:24">
      <c r="A19" s="15" t="s">
        <v>416</v>
      </c>
      <c r="B19" s="17" t="n">
        <v>5658</v>
      </c>
      <c r="C19" s="18">
        <f>(327.0/B19*100)</f>
        <v/>
      </c>
      <c r="D19" s="19" t="n">
        <v>5331</v>
      </c>
      <c r="E19" s="18" t="n">
        <v>498.21102446</v>
      </c>
      <c r="F19" s="20" t="n">
        <v>9.48869852</v>
      </c>
      <c r="G19" s="18" t="n">
        <v>468.21040307</v>
      </c>
      <c r="H19" s="20" t="n">
        <v>4.28203922</v>
      </c>
      <c r="I19" s="18" t="n">
        <v>499.62269565</v>
      </c>
      <c r="J19" s="20" t="n">
        <v>20.63598018</v>
      </c>
      <c r="K19" s="18" t="n">
        <v>427.59668548</v>
      </c>
      <c r="L19" s="20" t="n">
        <v>10.68320557</v>
      </c>
      <c r="M19" s="18" t="s">
        <v>404</v>
      </c>
      <c r="N19" s="20" t="s">
        <v>404</v>
      </c>
      <c r="O19" s="18" t="s">
        <v>404</v>
      </c>
      <c r="P19" s="20" t="s">
        <v>404</v>
      </c>
      <c r="Q19" s="18" t="s">
        <v>404</v>
      </c>
      <c r="R19" s="20" t="s">
        <v>404</v>
      </c>
      <c r="S19" s="18" t="s">
        <v>404</v>
      </c>
      <c r="T19" s="20" t="s">
        <v>404</v>
      </c>
      <c r="U19" s="18" t="s">
        <v>404</v>
      </c>
      <c r="V19" s="20" t="s">
        <v>404</v>
      </c>
      <c r="W19" s="18" t="n">
        <v>516.73939452</v>
      </c>
      <c r="X19" s="20" t="n">
        <v>29.7060637</v>
      </c>
    </row>
    <row r="20" spans="1:24">
      <c r="A20" s="15" t="s">
        <v>417</v>
      </c>
      <c r="B20" s="17" t="n">
        <v>3371</v>
      </c>
      <c r="C20" s="18">
        <f>(24.0/B20*100)</f>
        <v/>
      </c>
      <c r="D20" s="19" t="n">
        <v>3347</v>
      </c>
      <c r="E20" s="18" t="n">
        <v>476.83414769</v>
      </c>
      <c r="F20" s="20" t="n">
        <v>12.59535236</v>
      </c>
      <c r="G20" s="18" t="n">
        <v>488.96295158</v>
      </c>
      <c r="H20" s="20" t="n">
        <v>1.99842694</v>
      </c>
      <c r="I20" s="18" t="n">
        <v>471.59598135</v>
      </c>
      <c r="J20" s="20" t="n">
        <v>9.21831896</v>
      </c>
      <c r="K20" s="18" t="n">
        <v>557.93604</v>
      </c>
      <c r="L20" s="20" t="n">
        <v>45.71207864</v>
      </c>
      <c r="M20" s="18" t="s">
        <v>404</v>
      </c>
      <c r="N20" s="20" t="s">
        <v>404</v>
      </c>
      <c r="O20" s="18" t="s">
        <v>404</v>
      </c>
      <c r="P20" s="20" t="s">
        <v>404</v>
      </c>
      <c r="Q20" s="18" t="s">
        <v>404</v>
      </c>
      <c r="R20" s="20" t="s">
        <v>404</v>
      </c>
      <c r="S20" s="18" t="s">
        <v>404</v>
      </c>
      <c r="T20" s="20" t="s">
        <v>404</v>
      </c>
      <c r="U20" s="18" t="s">
        <v>404</v>
      </c>
      <c r="V20" s="20" t="s">
        <v>404</v>
      </c>
      <c r="W20" s="18" t="n">
        <v>451.33130149</v>
      </c>
      <c r="X20" s="20" t="n">
        <v>16.25662166</v>
      </c>
    </row>
    <row r="21" spans="1:24">
      <c r="A21" s="15" t="s">
        <v>418</v>
      </c>
      <c r="B21" s="17" t="n">
        <v>5741</v>
      </c>
      <c r="C21" s="18">
        <f>(0.0/B21*100)</f>
        <v/>
      </c>
      <c r="D21" s="19" t="n">
        <v>5741</v>
      </c>
      <c r="E21" s="18" t="n">
        <v>497.88601026</v>
      </c>
      <c r="F21" s="20" t="n">
        <v>4.78391739</v>
      </c>
      <c r="G21" s="18" t="n">
        <v>504.72864308</v>
      </c>
      <c r="H21" s="20" t="n">
        <v>2.31089991</v>
      </c>
      <c r="I21" s="18" t="n">
        <v>510.85102719</v>
      </c>
      <c r="J21" s="20" t="n">
        <v>9.057183050000001</v>
      </c>
      <c r="K21" s="18" t="n">
        <v>461.03836016</v>
      </c>
      <c r="L21" s="20" t="n">
        <v>19.76266267</v>
      </c>
      <c r="M21" s="18" t="n">
        <v>501.32139002</v>
      </c>
      <c r="N21" s="20" t="n">
        <v>17.35638228</v>
      </c>
      <c r="O21" s="18" t="s">
        <v>404</v>
      </c>
      <c r="P21" s="20" t="s">
        <v>404</v>
      </c>
      <c r="Q21" s="18" t="s">
        <v>404</v>
      </c>
      <c r="R21" s="20" t="s">
        <v>404</v>
      </c>
      <c r="S21" s="18" t="s">
        <v>404</v>
      </c>
      <c r="T21" s="20" t="s">
        <v>404</v>
      </c>
      <c r="U21" s="18" t="s">
        <v>404</v>
      </c>
      <c r="V21" s="20" t="s">
        <v>404</v>
      </c>
      <c r="W21" s="18" t="n">
        <v>497.64734531</v>
      </c>
      <c r="X21" s="20" t="n">
        <v>7.42804238</v>
      </c>
    </row>
    <row r="22" spans="1:24">
      <c r="A22" s="15" t="s">
        <v>419</v>
      </c>
      <c r="B22" s="17" t="n">
        <v>6598</v>
      </c>
      <c r="C22" s="18">
        <f>(0.0/B22*100)</f>
        <v/>
      </c>
      <c r="D22" s="19" t="n">
        <v>6598</v>
      </c>
      <c r="E22" s="18" t="n">
        <v>481.7000124</v>
      </c>
      <c r="F22" s="20" t="n">
        <v>9.04511377</v>
      </c>
      <c r="G22" s="18" t="n">
        <v>478.08285597</v>
      </c>
      <c r="H22" s="20" t="n">
        <v>6.28019611</v>
      </c>
      <c r="I22" s="18" t="n">
        <v>444.62463578</v>
      </c>
      <c r="J22" s="20" t="n">
        <v>13.29592787</v>
      </c>
      <c r="K22" s="18" t="n">
        <v>402.87748932</v>
      </c>
      <c r="L22" s="20" t="n">
        <v>13.21780487</v>
      </c>
      <c r="M22" s="18" t="n">
        <v>457.7701648</v>
      </c>
      <c r="N22" s="20" t="n">
        <v>34.29232402</v>
      </c>
      <c r="O22" s="18" t="s">
        <v>404</v>
      </c>
      <c r="P22" s="20" t="s">
        <v>404</v>
      </c>
      <c r="Q22" s="18" t="s">
        <v>404</v>
      </c>
      <c r="R22" s="20" t="s">
        <v>404</v>
      </c>
      <c r="S22" s="18" t="s">
        <v>404</v>
      </c>
      <c r="T22" s="20" t="s">
        <v>404</v>
      </c>
      <c r="U22" s="18" t="s">
        <v>404</v>
      </c>
      <c r="V22" s="20" t="s">
        <v>404</v>
      </c>
      <c r="W22" s="18" t="n">
        <v>485.00629811</v>
      </c>
      <c r="X22" s="20" t="n">
        <v>16.01030447</v>
      </c>
    </row>
    <row r="23" spans="1:24">
      <c r="A23" s="15" t="s">
        <v>420</v>
      </c>
      <c r="B23" s="17" t="n">
        <v>11583</v>
      </c>
      <c r="C23" s="18">
        <f>(3185.0/B23*100)</f>
        <v/>
      </c>
      <c r="D23" s="19" t="n">
        <v>8398</v>
      </c>
      <c r="E23" s="18" t="n">
        <v>461.03651944</v>
      </c>
      <c r="F23" s="20" t="n">
        <v>15.31774089</v>
      </c>
      <c r="G23" s="18" t="n">
        <v>493.22219414</v>
      </c>
      <c r="H23" s="20" t="n">
        <v>4.08774369</v>
      </c>
      <c r="I23" s="18" t="n">
        <v>500.40982687</v>
      </c>
      <c r="J23" s="20" t="n">
        <v>17.25864573</v>
      </c>
      <c r="K23" s="18" t="n">
        <v>437.28203056</v>
      </c>
      <c r="L23" s="20" t="n">
        <v>39.29793318</v>
      </c>
      <c r="M23" s="18" t="n">
        <v>412.8317</v>
      </c>
      <c r="N23" s="20" t="n">
        <v>18.66603487</v>
      </c>
      <c r="O23" s="18" t="s">
        <v>404</v>
      </c>
      <c r="P23" s="20" t="s">
        <v>404</v>
      </c>
      <c r="Q23" s="18" t="s">
        <v>404</v>
      </c>
      <c r="R23" s="20" t="s">
        <v>404</v>
      </c>
      <c r="S23" s="18" t="s">
        <v>404</v>
      </c>
      <c r="T23" s="20" t="s">
        <v>404</v>
      </c>
      <c r="U23" s="18" t="s">
        <v>404</v>
      </c>
      <c r="V23" s="20" t="s">
        <v>404</v>
      </c>
      <c r="W23" s="18" t="n">
        <v>493.6622653</v>
      </c>
      <c r="X23" s="20" t="n">
        <v>21.4599195</v>
      </c>
    </row>
    <row r="24" spans="1:24">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s">
        <v>404</v>
      </c>
      <c r="N24" s="20" t="s">
        <v>404</v>
      </c>
      <c r="O24" s="18" t="s">
        <v>404</v>
      </c>
      <c r="P24" s="20" t="s">
        <v>404</v>
      </c>
      <c r="Q24" s="18" t="s">
        <v>404</v>
      </c>
      <c r="R24" s="20" t="s">
        <v>404</v>
      </c>
      <c r="S24" s="18" t="n">
        <v>532.4398722</v>
      </c>
      <c r="T24" s="20" t="n">
        <v>3.00001481</v>
      </c>
      <c r="U24" s="18" t="s">
        <v>404</v>
      </c>
      <c r="V24" s="20" t="s">
        <v>404</v>
      </c>
      <c r="W24" s="18" t="s">
        <v>404</v>
      </c>
      <c r="X24" s="20" t="s">
        <v>404</v>
      </c>
    </row>
    <row r="25" spans="1:24">
      <c r="A25" s="15" t="s">
        <v>422</v>
      </c>
      <c r="B25" s="17" t="n">
        <v>5581</v>
      </c>
      <c r="C25" s="18">
        <f>(0.0/B25*100)</f>
        <v/>
      </c>
      <c r="D25" s="19" t="n">
        <v>5581</v>
      </c>
      <c r="E25" s="18" t="n">
        <v>519.68762374</v>
      </c>
      <c r="F25" s="20" t="n">
        <v>7.75098436</v>
      </c>
      <c r="G25" s="18" t="n">
        <v>525.7998791700001</v>
      </c>
      <c r="H25" s="20" t="n">
        <v>4.78914441</v>
      </c>
      <c r="I25" s="18" t="n">
        <v>510.24857895</v>
      </c>
      <c r="J25" s="20" t="n">
        <v>8.33340284</v>
      </c>
      <c r="K25" s="18" t="s">
        <v>404</v>
      </c>
      <c r="L25" s="20" t="s">
        <v>404</v>
      </c>
      <c r="M25" s="18" t="s">
        <v>404</v>
      </c>
      <c r="N25" s="20" t="s">
        <v>404</v>
      </c>
      <c r="O25" s="18" t="s">
        <v>404</v>
      </c>
      <c r="P25" s="20" t="s">
        <v>404</v>
      </c>
      <c r="Q25" s="18" t="s">
        <v>404</v>
      </c>
      <c r="R25" s="20" t="s">
        <v>404</v>
      </c>
      <c r="S25" s="18" t="s">
        <v>404</v>
      </c>
      <c r="T25" s="20" t="s">
        <v>404</v>
      </c>
      <c r="U25" s="18" t="s">
        <v>404</v>
      </c>
      <c r="V25" s="20" t="s">
        <v>404</v>
      </c>
      <c r="W25" s="18" t="n">
        <v>556.85770857</v>
      </c>
      <c r="X25" s="20" t="n">
        <v>7.05044309</v>
      </c>
    </row>
    <row r="26" spans="1:24">
      <c r="A26" s="15" t="s">
        <v>423</v>
      </c>
      <c r="B26" s="17" t="n">
        <v>4869</v>
      </c>
      <c r="C26" s="18">
        <f>(11.0/B26*100)</f>
        <v/>
      </c>
      <c r="D26" s="19" t="n">
        <v>4858</v>
      </c>
      <c r="E26" s="18" t="n">
        <v>519.543</v>
      </c>
      <c r="F26" s="20" t="n">
        <v>14.44132684</v>
      </c>
      <c r="G26" s="18" t="n">
        <v>484.22344464</v>
      </c>
      <c r="H26" s="20" t="n">
        <v>2.14339639</v>
      </c>
      <c r="I26" s="18" t="n">
        <v>477.78752852</v>
      </c>
      <c r="J26" s="20" t="n">
        <v>5.69940818</v>
      </c>
      <c r="K26" s="18" t="n">
        <v>471.42321297</v>
      </c>
      <c r="L26" s="20" t="n">
        <v>6.55928344</v>
      </c>
      <c r="M26" s="18" t="n">
        <v>484.86410478</v>
      </c>
      <c r="N26" s="20" t="n">
        <v>12.24073722</v>
      </c>
      <c r="O26" s="18" t="s">
        <v>404</v>
      </c>
      <c r="P26" s="20" t="s">
        <v>404</v>
      </c>
      <c r="Q26" s="18" t="s">
        <v>404</v>
      </c>
      <c r="R26" s="20" t="s">
        <v>404</v>
      </c>
      <c r="S26" s="18" t="s">
        <v>404</v>
      </c>
      <c r="T26" s="20" t="s">
        <v>404</v>
      </c>
      <c r="U26" s="18" t="s">
        <v>404</v>
      </c>
      <c r="V26" s="20" t="s">
        <v>404</v>
      </c>
      <c r="W26" s="18" t="n">
        <v>470.36636477</v>
      </c>
      <c r="X26" s="20" t="n">
        <v>16.36125154</v>
      </c>
    </row>
    <row r="27" spans="1:24">
      <c r="A27" s="15" t="s">
        <v>424</v>
      </c>
      <c r="B27" s="17" t="n">
        <v>5299</v>
      </c>
      <c r="C27" s="18">
        <f>(0.0/B27*100)</f>
        <v/>
      </c>
      <c r="D27" s="19" t="n">
        <v>5299</v>
      </c>
      <c r="E27" s="18" t="n">
        <v>546.072084</v>
      </c>
      <c r="F27" s="20" t="n">
        <v>6.67142229</v>
      </c>
      <c r="G27" s="18" t="n">
        <v>481.44558215</v>
      </c>
      <c r="H27" s="20" t="n">
        <v>1.29751802</v>
      </c>
      <c r="I27" s="18" t="n">
        <v>481.36094265</v>
      </c>
      <c r="J27" s="20" t="n">
        <v>6.65774861</v>
      </c>
      <c r="K27" s="18" t="s">
        <v>404</v>
      </c>
      <c r="L27" s="20" t="s">
        <v>404</v>
      </c>
      <c r="M27" s="18" t="s">
        <v>404</v>
      </c>
      <c r="N27" s="20" t="s">
        <v>404</v>
      </c>
      <c r="O27" s="18" t="s">
        <v>404</v>
      </c>
      <c r="P27" s="20" t="s">
        <v>404</v>
      </c>
      <c r="Q27" s="18" t="s">
        <v>404</v>
      </c>
      <c r="R27" s="20" t="s">
        <v>404</v>
      </c>
      <c r="S27" s="18" t="s">
        <v>404</v>
      </c>
      <c r="T27" s="20" t="s">
        <v>404</v>
      </c>
      <c r="U27" s="18" t="s">
        <v>404</v>
      </c>
      <c r="V27" s="20" t="s">
        <v>404</v>
      </c>
      <c r="W27" s="18" t="n">
        <v>530.05990959</v>
      </c>
      <c r="X27" s="20" t="n">
        <v>8.580670720000001</v>
      </c>
    </row>
    <row r="28" spans="1:24">
      <c r="A28" s="15" t="s">
        <v>425</v>
      </c>
      <c r="B28" s="17" t="n">
        <v>7568</v>
      </c>
      <c r="C28" s="18">
        <f>(0.0/B28*100)</f>
        <v/>
      </c>
      <c r="D28" s="19" t="n">
        <v>7568</v>
      </c>
      <c r="E28" s="18" t="n">
        <v>406.9403655</v>
      </c>
      <c r="F28" s="20" t="n">
        <v>4.23514213</v>
      </c>
      <c r="G28" s="18" t="n">
        <v>414.83907041</v>
      </c>
      <c r="H28" s="20" t="n">
        <v>3.62284348</v>
      </c>
      <c r="I28" s="18" t="n">
        <v>386.19548398</v>
      </c>
      <c r="J28" s="20" t="n">
        <v>12.58447868</v>
      </c>
      <c r="K28" s="18" t="n">
        <v>387.77675662</v>
      </c>
      <c r="L28" s="20" t="n">
        <v>13.04034796</v>
      </c>
      <c r="M28" s="18" t="n">
        <v>402.9771014</v>
      </c>
      <c r="N28" s="20" t="n">
        <v>25.37660815</v>
      </c>
      <c r="O28" s="18" t="s">
        <v>404</v>
      </c>
      <c r="P28" s="20" t="s">
        <v>404</v>
      </c>
      <c r="Q28" s="18" t="s">
        <v>404</v>
      </c>
      <c r="R28" s="20" t="s">
        <v>404</v>
      </c>
      <c r="S28" s="18" t="s">
        <v>404</v>
      </c>
      <c r="T28" s="20" t="s">
        <v>404</v>
      </c>
      <c r="U28" s="18" t="s">
        <v>404</v>
      </c>
      <c r="V28" s="20" t="s">
        <v>404</v>
      </c>
      <c r="W28" s="18" t="n">
        <v>361.49620564</v>
      </c>
      <c r="X28" s="20" t="n">
        <v>10.55297354</v>
      </c>
    </row>
    <row r="29" spans="1:24">
      <c r="A29" s="15" t="s">
        <v>426</v>
      </c>
      <c r="B29" s="17" t="n">
        <v>5385</v>
      </c>
      <c r="C29" s="18">
        <f>(0.0/B29*100)</f>
        <v/>
      </c>
      <c r="D29" s="19" t="n">
        <v>5385</v>
      </c>
      <c r="E29" s="18" t="s">
        <v>404</v>
      </c>
      <c r="F29" s="20" t="s">
        <v>404</v>
      </c>
      <c r="G29" s="18" t="s">
        <v>404</v>
      </c>
      <c r="H29" s="20" t="s">
        <v>404</v>
      </c>
      <c r="I29" s="18" t="s">
        <v>404</v>
      </c>
      <c r="J29" s="20" t="s">
        <v>404</v>
      </c>
      <c r="K29" s="18" t="s">
        <v>404</v>
      </c>
      <c r="L29" s="20" t="s">
        <v>404</v>
      </c>
      <c r="M29" s="18" t="s">
        <v>404</v>
      </c>
      <c r="N29" s="20" t="s">
        <v>404</v>
      </c>
      <c r="O29" s="18" t="s">
        <v>404</v>
      </c>
      <c r="P29" s="20" t="s">
        <v>404</v>
      </c>
      <c r="Q29" s="18" t="s">
        <v>404</v>
      </c>
      <c r="R29" s="20" t="s">
        <v>404</v>
      </c>
      <c r="S29" s="18" t="n">
        <v>512.25278989</v>
      </c>
      <c r="T29" s="20" t="n">
        <v>2.21158673</v>
      </c>
      <c r="U29" s="18" t="s">
        <v>404</v>
      </c>
      <c r="V29" s="20" t="s">
        <v>404</v>
      </c>
      <c r="W29" s="18" t="s">
        <v>404</v>
      </c>
      <c r="X29" s="20" t="s">
        <v>404</v>
      </c>
    </row>
    <row r="30" spans="1:24">
      <c r="A30" s="15" t="s">
        <v>427</v>
      </c>
      <c r="B30" s="17" t="n">
        <v>4520</v>
      </c>
      <c r="C30" s="18">
        <f>(0.0/B30*100)</f>
        <v/>
      </c>
      <c r="D30" s="19" t="n">
        <v>4520</v>
      </c>
      <c r="E30" s="18" t="s">
        <v>404</v>
      </c>
      <c r="F30" s="20" t="s">
        <v>404</v>
      </c>
      <c r="G30" s="18" t="s">
        <v>404</v>
      </c>
      <c r="H30" s="20" t="s">
        <v>404</v>
      </c>
      <c r="I30" s="18" t="s">
        <v>404</v>
      </c>
      <c r="J30" s="20" t="s">
        <v>404</v>
      </c>
      <c r="K30" s="18" t="s">
        <v>404</v>
      </c>
      <c r="L30" s="20" t="s">
        <v>404</v>
      </c>
      <c r="M30" s="18" t="s">
        <v>404</v>
      </c>
      <c r="N30" s="20" t="s">
        <v>404</v>
      </c>
      <c r="O30" s="18" t="s">
        <v>404</v>
      </c>
      <c r="P30" s="20" t="s">
        <v>404</v>
      </c>
      <c r="Q30" s="18" t="s">
        <v>404</v>
      </c>
      <c r="R30" s="20" t="s">
        <v>404</v>
      </c>
      <c r="S30" s="18" t="n">
        <v>495.22325646</v>
      </c>
      <c r="T30" s="20" t="n">
        <v>2.26537897</v>
      </c>
      <c r="U30" s="18" t="s">
        <v>404</v>
      </c>
      <c r="V30" s="20" t="s">
        <v>404</v>
      </c>
      <c r="W30" s="18" t="s">
        <v>404</v>
      </c>
      <c r="X30" s="20" t="s">
        <v>404</v>
      </c>
    </row>
    <row r="31" spans="1:24">
      <c r="A31" s="15" t="s">
        <v>428</v>
      </c>
      <c r="B31" s="17" t="n">
        <v>5456</v>
      </c>
      <c r="C31" s="18">
        <f>(502.0/B31*100)</f>
        <v/>
      </c>
      <c r="D31" s="19" t="n">
        <v>4954</v>
      </c>
      <c r="E31" s="18" t="n">
        <v>501.05889123</v>
      </c>
      <c r="F31" s="20" t="n">
        <v>4.68033707</v>
      </c>
      <c r="G31" s="18" t="n">
        <v>503.52715898</v>
      </c>
      <c r="H31" s="20" t="n">
        <v>2.78955833</v>
      </c>
      <c r="I31" s="18" t="n">
        <v>504.6045848</v>
      </c>
      <c r="J31" s="20" t="n">
        <v>6.5031285</v>
      </c>
      <c r="K31" s="18" t="n">
        <v>491.28021277</v>
      </c>
      <c r="L31" s="20" t="n">
        <v>14.52029249</v>
      </c>
      <c r="M31" s="18" t="s">
        <v>404</v>
      </c>
      <c r="N31" s="20" t="s">
        <v>404</v>
      </c>
      <c r="O31" s="18" t="s">
        <v>404</v>
      </c>
      <c r="P31" s="20" t="s">
        <v>404</v>
      </c>
      <c r="Q31" s="18" t="s">
        <v>404</v>
      </c>
      <c r="R31" s="20" t="s">
        <v>404</v>
      </c>
      <c r="S31" s="18" t="s">
        <v>404</v>
      </c>
      <c r="T31" s="20" t="s">
        <v>404</v>
      </c>
      <c r="U31" s="18" t="s">
        <v>404</v>
      </c>
      <c r="V31" s="20" t="s">
        <v>404</v>
      </c>
      <c r="W31" s="18" t="n">
        <v>494.63589428</v>
      </c>
      <c r="X31" s="20" t="n">
        <v>10.37850809</v>
      </c>
    </row>
    <row r="32" spans="1:24">
      <c r="A32" s="15" t="s">
        <v>429</v>
      </c>
      <c r="B32" s="17" t="n">
        <v>4478</v>
      </c>
      <c r="C32" s="18">
        <f>(0.0/B32*100)</f>
        <v/>
      </c>
      <c r="D32" s="19" t="n">
        <v>4478</v>
      </c>
      <c r="E32" s="18" t="n">
        <v>494.95188742</v>
      </c>
      <c r="F32" s="20" t="n">
        <v>8.185437070000001</v>
      </c>
      <c r="G32" s="18" t="n">
        <v>505.51538621</v>
      </c>
      <c r="H32" s="20" t="n">
        <v>3.04608659</v>
      </c>
      <c r="I32" s="18" t="n">
        <v>495.79162195</v>
      </c>
      <c r="J32" s="20" t="n">
        <v>4.94063529</v>
      </c>
      <c r="K32" s="18" t="n">
        <v>518.10036282</v>
      </c>
      <c r="L32" s="20" t="n">
        <v>15.5153263</v>
      </c>
      <c r="M32" s="18" t="n">
        <v>463.41291295</v>
      </c>
      <c r="N32" s="20" t="n">
        <v>9.35791195</v>
      </c>
      <c r="O32" s="18" t="s">
        <v>404</v>
      </c>
      <c r="P32" s="20" t="s">
        <v>404</v>
      </c>
      <c r="Q32" s="18" t="s">
        <v>404</v>
      </c>
      <c r="R32" s="20" t="s">
        <v>404</v>
      </c>
      <c r="S32" s="18" t="s">
        <v>404</v>
      </c>
      <c r="T32" s="20" t="s">
        <v>404</v>
      </c>
      <c r="U32" s="18" t="s">
        <v>404</v>
      </c>
      <c r="V32" s="20" t="s">
        <v>404</v>
      </c>
      <c r="W32" s="18" t="n">
        <v>529.32548289</v>
      </c>
      <c r="X32" s="20" t="n">
        <v>17.93456188</v>
      </c>
    </row>
    <row r="33" spans="1:24">
      <c r="A33" s="15" t="s">
        <v>430</v>
      </c>
      <c r="B33" s="17" t="n">
        <v>7325</v>
      </c>
      <c r="C33" s="18">
        <f>(29.0/B33*100)</f>
        <v/>
      </c>
      <c r="D33" s="19" t="n">
        <v>7296</v>
      </c>
      <c r="E33" s="18" t="n">
        <v>501.67214922</v>
      </c>
      <c r="F33" s="20" t="n">
        <v>4.91840321</v>
      </c>
      <c r="G33" s="18" t="n">
        <v>504.52147315</v>
      </c>
      <c r="H33" s="20" t="n">
        <v>4.72420475</v>
      </c>
      <c r="I33" s="18" t="n">
        <v>502.13154384</v>
      </c>
      <c r="J33" s="20" t="n">
        <v>15.24818935</v>
      </c>
      <c r="K33" s="18" t="n">
        <v>475.71616162</v>
      </c>
      <c r="L33" s="20" t="n">
        <v>18.61567101</v>
      </c>
      <c r="M33" s="18" t="n">
        <v>450.04168764</v>
      </c>
      <c r="N33" s="20" t="n">
        <v>27.67094325</v>
      </c>
      <c r="O33" s="18" t="s">
        <v>404</v>
      </c>
      <c r="P33" s="20" t="s">
        <v>404</v>
      </c>
      <c r="Q33" s="18" t="s">
        <v>404</v>
      </c>
      <c r="R33" s="20" t="s">
        <v>404</v>
      </c>
      <c r="S33" s="18" t="s">
        <v>404</v>
      </c>
      <c r="T33" s="20" t="s">
        <v>404</v>
      </c>
      <c r="U33" s="18" t="s">
        <v>404</v>
      </c>
      <c r="V33" s="20" t="s">
        <v>404</v>
      </c>
      <c r="W33" s="18" t="n">
        <v>409.81917979</v>
      </c>
      <c r="X33" s="20" t="n">
        <v>4.32349226</v>
      </c>
    </row>
    <row r="34" spans="1:24">
      <c r="A34" s="15" t="s">
        <v>431</v>
      </c>
      <c r="B34" s="17" t="n">
        <v>6350</v>
      </c>
      <c r="C34" s="18">
        <f>(0.0/B34*100)</f>
        <v/>
      </c>
      <c r="D34" s="19" t="n">
        <v>6350</v>
      </c>
      <c r="E34" s="18" t="n">
        <v>492.10663339</v>
      </c>
      <c r="F34" s="20" t="n">
        <v>7.28333994</v>
      </c>
      <c r="G34" s="18" t="n">
        <v>470.31183397</v>
      </c>
      <c r="H34" s="20" t="n">
        <v>4.89701653</v>
      </c>
      <c r="I34" s="18" t="n">
        <v>475.5951591</v>
      </c>
      <c r="J34" s="20" t="n">
        <v>14.82030123</v>
      </c>
      <c r="K34" s="18" t="n">
        <v>425.53895311</v>
      </c>
      <c r="L34" s="20" t="n">
        <v>24.08221265</v>
      </c>
      <c r="M34" s="18" t="n">
        <v>467.77091463</v>
      </c>
      <c r="N34" s="20" t="n">
        <v>13.60181887</v>
      </c>
      <c r="O34" s="18" t="s">
        <v>404</v>
      </c>
      <c r="P34" s="20" t="s">
        <v>404</v>
      </c>
      <c r="Q34" s="18" t="s">
        <v>404</v>
      </c>
      <c r="R34" s="20" t="s">
        <v>404</v>
      </c>
      <c r="S34" s="18" t="s">
        <v>404</v>
      </c>
      <c r="T34" s="20" t="s">
        <v>404</v>
      </c>
      <c r="U34" s="18" t="s">
        <v>404</v>
      </c>
      <c r="V34" s="20" t="s">
        <v>404</v>
      </c>
      <c r="W34" s="18" t="n">
        <v>493.26940932</v>
      </c>
      <c r="X34" s="20" t="n">
        <v>47.00694113</v>
      </c>
    </row>
    <row r="35" spans="1:24">
      <c r="A35" s="15" t="s">
        <v>432</v>
      </c>
      <c r="B35" s="17" t="n">
        <v>6406</v>
      </c>
      <c r="C35" s="18">
        <f>(443.0/B35*100)</f>
        <v/>
      </c>
      <c r="D35" s="19" t="n">
        <v>5963</v>
      </c>
      <c r="E35" s="18" t="n">
        <v>517.27587392</v>
      </c>
      <c r="F35" s="20" t="n">
        <v>1.75682374</v>
      </c>
      <c r="G35" s="18" t="n">
        <v>512.26892493</v>
      </c>
      <c r="H35" s="20" t="n">
        <v>2.188005</v>
      </c>
      <c r="I35" s="18" t="n">
        <v>486.40960951</v>
      </c>
      <c r="J35" s="20" t="n">
        <v>4.53789456</v>
      </c>
      <c r="K35" s="18" t="n">
        <v>487.85666236</v>
      </c>
      <c r="L35" s="20" t="n">
        <v>6.14410351</v>
      </c>
      <c r="M35" s="18" t="n">
        <v>455.49701927</v>
      </c>
      <c r="N35" s="20" t="n">
        <v>22.13281271</v>
      </c>
      <c r="O35" s="18" t="s">
        <v>404</v>
      </c>
      <c r="P35" s="20" t="s">
        <v>404</v>
      </c>
      <c r="Q35" s="18" t="s">
        <v>404</v>
      </c>
      <c r="R35" s="20" t="s">
        <v>404</v>
      </c>
      <c r="S35" s="18" t="s">
        <v>404</v>
      </c>
      <c r="T35" s="20" t="s">
        <v>404</v>
      </c>
      <c r="U35" s="18" t="s">
        <v>404</v>
      </c>
      <c r="V35" s="20" t="s">
        <v>404</v>
      </c>
      <c r="W35" s="18" t="n">
        <v>490.79135919</v>
      </c>
      <c r="X35" s="20" t="n">
        <v>12.5385538</v>
      </c>
    </row>
    <row r="36" spans="1:24">
      <c r="A36" s="15" t="s">
        <v>433</v>
      </c>
      <c r="B36" s="17" t="n">
        <v>6736</v>
      </c>
      <c r="C36" s="18">
        <f>(10.0/B36*100)</f>
        <v/>
      </c>
      <c r="D36" s="19" t="n">
        <v>6726</v>
      </c>
      <c r="E36" s="18" t="n">
        <v>477.41144653</v>
      </c>
      <c r="F36" s="20" t="n">
        <v>3.0936576</v>
      </c>
      <c r="G36" s="18" t="n">
        <v>493.2186113</v>
      </c>
      <c r="H36" s="20" t="n">
        <v>4.3713881</v>
      </c>
      <c r="I36" s="18" t="n">
        <v>505.99967978</v>
      </c>
      <c r="J36" s="20" t="n">
        <v>13.40819057</v>
      </c>
      <c r="K36" s="18" t="n">
        <v>495.6142641</v>
      </c>
      <c r="L36" s="20" t="n">
        <v>9.30224636</v>
      </c>
      <c r="M36" s="18" t="n">
        <v>511.19065915</v>
      </c>
      <c r="N36" s="20" t="n">
        <v>19.1702517</v>
      </c>
      <c r="O36" s="18" t="s">
        <v>404</v>
      </c>
      <c r="P36" s="20" t="s">
        <v>404</v>
      </c>
      <c r="Q36" s="18" t="s">
        <v>404</v>
      </c>
      <c r="R36" s="20" t="s">
        <v>404</v>
      </c>
      <c r="S36" s="18" t="s">
        <v>404</v>
      </c>
      <c r="T36" s="20" t="s">
        <v>404</v>
      </c>
      <c r="U36" s="18" t="s">
        <v>404</v>
      </c>
      <c r="V36" s="20" t="s">
        <v>404</v>
      </c>
      <c r="W36" s="18" t="n">
        <v>506.04361903</v>
      </c>
      <c r="X36" s="20" t="n">
        <v>8.653179590000001</v>
      </c>
    </row>
    <row r="37" spans="1:24">
      <c r="A37" s="15" t="s">
        <v>434</v>
      </c>
      <c r="B37" s="17" t="n">
        <v>5458</v>
      </c>
      <c r="C37" s="18">
        <f>(0.0/B37*100)</f>
        <v/>
      </c>
      <c r="D37" s="19" t="n">
        <v>5458</v>
      </c>
      <c r="E37" s="18" t="s">
        <v>404</v>
      </c>
      <c r="F37" s="20" t="s">
        <v>404</v>
      </c>
      <c r="G37" s="18" t="n">
        <v>491.21368728</v>
      </c>
      <c r="H37" s="20" t="n">
        <v>4.66639161</v>
      </c>
      <c r="I37" s="18" t="n">
        <v>495.06148713</v>
      </c>
      <c r="J37" s="20" t="n">
        <v>4.70614482</v>
      </c>
      <c r="K37" s="18" t="n">
        <v>511.99365872</v>
      </c>
      <c r="L37" s="20" t="n">
        <v>14.23929423</v>
      </c>
      <c r="M37" s="18" t="n">
        <v>501.09013662</v>
      </c>
      <c r="N37" s="20" t="n">
        <v>11.11160968</v>
      </c>
      <c r="O37" s="18" t="s">
        <v>404</v>
      </c>
      <c r="P37" s="20" t="s">
        <v>404</v>
      </c>
      <c r="Q37" s="18" t="s">
        <v>404</v>
      </c>
      <c r="R37" s="20" t="s">
        <v>404</v>
      </c>
      <c r="S37" s="18" t="s">
        <v>404</v>
      </c>
      <c r="T37" s="20" t="s">
        <v>404</v>
      </c>
      <c r="U37" s="18" t="s">
        <v>404</v>
      </c>
      <c r="V37" s="20" t="s">
        <v>404</v>
      </c>
      <c r="W37" s="18" t="n">
        <v>551.0831014300001</v>
      </c>
      <c r="X37" s="20" t="n">
        <v>9.134790430000001</v>
      </c>
    </row>
    <row r="38" spans="1:24">
      <c r="A38" s="15" t="s">
        <v>435</v>
      </c>
      <c r="B38" s="17" t="n">
        <v>5860</v>
      </c>
      <c r="C38" s="18">
        <f>(268.0/B38*100)</f>
        <v/>
      </c>
      <c r="D38" s="19" t="n">
        <v>5592</v>
      </c>
      <c r="E38" s="18" t="n">
        <v>553.0147154700001</v>
      </c>
      <c r="F38" s="20" t="n">
        <v>5.34382024</v>
      </c>
      <c r="G38" s="18" t="n">
        <v>499.47589758</v>
      </c>
      <c r="H38" s="20" t="n">
        <v>4.33544075</v>
      </c>
      <c r="I38" s="18" t="n">
        <v>516.42678129</v>
      </c>
      <c r="J38" s="20" t="n">
        <v>28.923319</v>
      </c>
      <c r="K38" s="18" t="s">
        <v>404</v>
      </c>
      <c r="L38" s="20" t="s">
        <v>404</v>
      </c>
      <c r="M38" s="18" t="n">
        <v>451.16036794</v>
      </c>
      <c r="N38" s="20" t="n">
        <v>11.00026749</v>
      </c>
      <c r="O38" s="18" t="s">
        <v>404</v>
      </c>
      <c r="P38" s="20" t="s">
        <v>404</v>
      </c>
      <c r="Q38" s="18" t="s">
        <v>404</v>
      </c>
      <c r="R38" s="20" t="s">
        <v>404</v>
      </c>
      <c r="S38" s="18" t="s">
        <v>404</v>
      </c>
      <c r="T38" s="20" t="s">
        <v>404</v>
      </c>
      <c r="U38" s="18" t="s">
        <v>404</v>
      </c>
      <c r="V38" s="20" t="s">
        <v>404</v>
      </c>
      <c r="W38" s="18" t="n">
        <v>569.44462951</v>
      </c>
      <c r="X38" s="20" t="n">
        <v>7.7963472</v>
      </c>
    </row>
    <row r="39" spans="1:24">
      <c r="A39" s="15" t="s">
        <v>436</v>
      </c>
      <c r="B39" s="17" t="n">
        <v>5895</v>
      </c>
      <c r="C39" s="18">
        <f>(0.0/B39*100)</f>
        <v/>
      </c>
      <c r="D39" s="19" t="n">
        <v>5895</v>
      </c>
      <c r="E39" s="18" t="n">
        <v>424.19491821</v>
      </c>
      <c r="F39" s="20" t="n">
        <v>8.46212414</v>
      </c>
      <c r="G39" s="18" t="n">
        <v>415.21661587</v>
      </c>
      <c r="H39" s="20" t="n">
        <v>6.41621134</v>
      </c>
      <c r="I39" s="18" t="n">
        <v>426.61074006</v>
      </c>
      <c r="J39" s="20" t="n">
        <v>15.42214473</v>
      </c>
      <c r="K39" s="18" t="n">
        <v>426.45603084</v>
      </c>
      <c r="L39" s="20" t="n">
        <v>32.47761565</v>
      </c>
      <c r="M39" s="18" t="n">
        <v>452.09357024</v>
      </c>
      <c r="N39" s="20" t="n">
        <v>62.02116942</v>
      </c>
      <c r="O39" s="18" t="s">
        <v>404</v>
      </c>
      <c r="P39" s="20" t="s">
        <v>404</v>
      </c>
      <c r="Q39" s="18" t="s">
        <v>404</v>
      </c>
      <c r="R39" s="20" t="s">
        <v>404</v>
      </c>
      <c r="S39" s="18" t="s">
        <v>404</v>
      </c>
      <c r="T39" s="20" t="s">
        <v>404</v>
      </c>
      <c r="U39" s="18" t="s">
        <v>404</v>
      </c>
      <c r="V39" s="20" t="s">
        <v>404</v>
      </c>
      <c r="W39" s="18" t="n">
        <v>411.10548465</v>
      </c>
      <c r="X39" s="20" t="n">
        <v>11.82935761</v>
      </c>
    </row>
    <row r="40" spans="1:24">
      <c r="A40" s="15" t="s">
        <v>437</v>
      </c>
      <c r="B40" s="17" t="n">
        <v>14157</v>
      </c>
      <c r="C40" s="18">
        <f>(2954.0/B40*100)</f>
        <v/>
      </c>
      <c r="D40" s="19" t="n">
        <v>11203</v>
      </c>
      <c r="E40" s="18" t="s">
        <v>404</v>
      </c>
      <c r="F40" s="20" t="s">
        <v>404</v>
      </c>
      <c r="G40" s="18" t="n">
        <v>497.49517905</v>
      </c>
      <c r="H40" s="20" t="n">
        <v>3.84110873</v>
      </c>
      <c r="I40" s="18" t="n">
        <v>477.52195621</v>
      </c>
      <c r="J40" s="20" t="n">
        <v>7.79761046</v>
      </c>
      <c r="K40" s="18" t="n">
        <v>506.06751976</v>
      </c>
      <c r="L40" s="20" t="n">
        <v>9.84774217</v>
      </c>
      <c r="M40" s="18" t="n">
        <v>471.38050384</v>
      </c>
      <c r="N40" s="20" t="n">
        <v>20.46997658</v>
      </c>
      <c r="O40" s="18" t="s">
        <v>404</v>
      </c>
      <c r="P40" s="20" t="s">
        <v>404</v>
      </c>
      <c r="Q40" s="18" t="s">
        <v>404</v>
      </c>
      <c r="R40" s="20" t="s">
        <v>404</v>
      </c>
      <c r="S40" s="18" t="s">
        <v>404</v>
      </c>
      <c r="T40" s="20" t="s">
        <v>404</v>
      </c>
      <c r="U40" s="18" t="s">
        <v>404</v>
      </c>
      <c r="V40" s="20" t="s">
        <v>404</v>
      </c>
      <c r="W40" s="18" t="n">
        <v>488.72495035</v>
      </c>
      <c r="X40" s="20" t="n">
        <v>7.63957146</v>
      </c>
    </row>
    <row r="41" spans="1:24">
      <c r="A41" s="15" t="s">
        <v>438</v>
      </c>
      <c r="B41" s="17" t="n">
        <v>5712</v>
      </c>
      <c r="C41" s="18">
        <f>(99.0/B41*100)</f>
        <v/>
      </c>
      <c r="D41" s="19" t="n">
        <v>5613</v>
      </c>
      <c r="E41" s="18" t="n">
        <v>506.6736103</v>
      </c>
      <c r="F41" s="20" t="n">
        <v>7.98463991</v>
      </c>
      <c r="G41" s="18" t="n">
        <v>469.51562777</v>
      </c>
      <c r="H41" s="20" t="n">
        <v>4.0242894</v>
      </c>
      <c r="I41" s="18" t="n">
        <v>461.37415581</v>
      </c>
      <c r="J41" s="20" t="n">
        <v>8.47488564</v>
      </c>
      <c r="K41" s="18" t="n">
        <v>433.08684055</v>
      </c>
      <c r="L41" s="20" t="n">
        <v>12.83607779</v>
      </c>
      <c r="M41" s="18" t="n">
        <v>466.0303734</v>
      </c>
      <c r="N41" s="20" t="n">
        <v>16.74336735</v>
      </c>
      <c r="O41" s="18" t="s">
        <v>404</v>
      </c>
      <c r="P41" s="20" t="s">
        <v>404</v>
      </c>
      <c r="Q41" s="18" t="s">
        <v>404</v>
      </c>
      <c r="R41" s="20" t="s">
        <v>404</v>
      </c>
      <c r="S41" s="18" t="s">
        <v>404</v>
      </c>
      <c r="T41" s="20" t="s">
        <v>404</v>
      </c>
      <c r="U41" s="18" t="s">
        <v>404</v>
      </c>
      <c r="V41" s="20" t="s">
        <v>404</v>
      </c>
      <c r="W41" s="18" t="n">
        <v>481.21264563</v>
      </c>
      <c r="X41" s="20" t="n">
        <v>10.50248613</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417.51018534</v>
      </c>
      <c r="F44" s="20" t="n">
        <v>11.14742446</v>
      </c>
      <c r="G44" s="18" t="n">
        <v>410.04963318</v>
      </c>
      <c r="H44" s="20" t="n">
        <v>3.96792535</v>
      </c>
      <c r="I44" s="18" t="n">
        <v>406.47912103</v>
      </c>
      <c r="J44" s="20" t="n">
        <v>6.00030615</v>
      </c>
      <c r="K44" s="18" t="n">
        <v>425.53214913</v>
      </c>
      <c r="L44" s="20" t="n">
        <v>13.89123517</v>
      </c>
      <c r="M44" s="18" t="n">
        <v>438.13733486</v>
      </c>
      <c r="N44" s="20" t="n">
        <v>18.9772913</v>
      </c>
      <c r="O44" s="18" t="s">
        <v>404</v>
      </c>
      <c r="P44" s="20" t="s">
        <v>404</v>
      </c>
      <c r="Q44" s="18" t="s">
        <v>404</v>
      </c>
      <c r="R44" s="20" t="s">
        <v>404</v>
      </c>
      <c r="S44" s="18" t="s">
        <v>404</v>
      </c>
      <c r="T44" s="20" t="s">
        <v>404</v>
      </c>
      <c r="U44" s="18" t="s">
        <v>404</v>
      </c>
      <c r="V44" s="20" t="s">
        <v>404</v>
      </c>
      <c r="W44" s="18" t="n">
        <v>462.37406725</v>
      </c>
      <c r="X44" s="20" t="n">
        <v>16.36112745</v>
      </c>
    </row>
    <row r="45" spans="1:24">
      <c r="A45" s="15" t="s">
        <v>442</v>
      </c>
      <c r="B45" s="17" t="n">
        <v>5519</v>
      </c>
      <c r="C45" s="18">
        <f>(0.0/B45*100)</f>
        <v/>
      </c>
      <c r="D45" s="19" t="n">
        <v>5519</v>
      </c>
      <c r="E45" s="18" t="n">
        <v>402.6244925</v>
      </c>
      <c r="F45" s="20" t="n">
        <v>20.8138091</v>
      </c>
      <c r="G45" s="18" t="n">
        <v>367.81332124</v>
      </c>
      <c r="H45" s="20" t="n">
        <v>17.80009931</v>
      </c>
      <c r="I45" s="18" t="n">
        <v>358.97053112</v>
      </c>
      <c r="J45" s="20" t="n">
        <v>3.35407716</v>
      </c>
      <c r="K45" s="18" t="n">
        <v>340.54211794</v>
      </c>
      <c r="L45" s="20" t="n">
        <v>12.03633779</v>
      </c>
      <c r="M45" s="18" t="n">
        <v>364.93282706</v>
      </c>
      <c r="N45" s="20" t="n">
        <v>15.10028073</v>
      </c>
      <c r="O45" s="18" t="s">
        <v>404</v>
      </c>
      <c r="P45" s="20" t="s">
        <v>404</v>
      </c>
      <c r="Q45" s="18" t="s">
        <v>404</v>
      </c>
      <c r="R45" s="20" t="s">
        <v>404</v>
      </c>
      <c r="S45" s="18" t="s">
        <v>404</v>
      </c>
      <c r="T45" s="20" t="s">
        <v>404</v>
      </c>
      <c r="U45" s="18" t="n">
        <v>361.76923067</v>
      </c>
      <c r="V45" s="20" t="n">
        <v>33.83683436</v>
      </c>
      <c r="W45" s="18" t="n">
        <v>304.03558571</v>
      </c>
      <c r="X45" s="20" t="n">
        <v>19.29316236</v>
      </c>
    </row>
    <row r="46" spans="1:24">
      <c r="A46" s="15" t="s">
        <v>443</v>
      </c>
      <c r="B46" s="17" t="n">
        <v>23141</v>
      </c>
      <c r="C46" s="18">
        <f>(4196.0/B46*100)</f>
        <v/>
      </c>
      <c r="D46" s="19" t="n">
        <v>18945</v>
      </c>
      <c r="E46" s="18" t="n">
        <v>402.43922633</v>
      </c>
      <c r="F46" s="20" t="n">
        <v>5.92890591</v>
      </c>
      <c r="G46" s="18" t="n">
        <v>378.38075185</v>
      </c>
      <c r="H46" s="20" t="n">
        <v>4.11661426</v>
      </c>
      <c r="I46" s="18" t="n">
        <v>383.85971688</v>
      </c>
      <c r="J46" s="20" t="n">
        <v>9.194117589999999</v>
      </c>
      <c r="K46" s="18" t="n">
        <v>392.082398</v>
      </c>
      <c r="L46" s="20" t="n">
        <v>26.16347384</v>
      </c>
      <c r="M46" s="18" t="n">
        <v>357.26624797</v>
      </c>
      <c r="N46" s="20" t="n">
        <v>27.2491529</v>
      </c>
      <c r="O46" s="18" t="s">
        <v>404</v>
      </c>
      <c r="P46" s="20" t="s">
        <v>404</v>
      </c>
      <c r="Q46" s="18" t="s">
        <v>404</v>
      </c>
      <c r="R46" s="20" t="s">
        <v>404</v>
      </c>
      <c r="S46" s="18" t="s">
        <v>404</v>
      </c>
      <c r="T46" s="20" t="s">
        <v>404</v>
      </c>
      <c r="U46" s="18" t="s">
        <v>404</v>
      </c>
      <c r="V46" s="20" t="s">
        <v>404</v>
      </c>
      <c r="W46" s="18" t="n">
        <v>328.33193367</v>
      </c>
      <c r="X46" s="20" t="n">
        <v>6.62161462</v>
      </c>
    </row>
    <row r="47" spans="1:24">
      <c r="A47" s="15" t="s">
        <v>444</v>
      </c>
      <c r="B47" s="17" t="n">
        <v>5928</v>
      </c>
      <c r="C47" s="18">
        <f>(0.0/B47*100)</f>
        <v/>
      </c>
      <c r="D47" s="19" t="n">
        <v>5928</v>
      </c>
      <c r="E47" s="18" t="n">
        <v>438.14600497</v>
      </c>
      <c r="F47" s="20" t="n">
        <v>8.877699570000001</v>
      </c>
      <c r="G47" s="18" t="n">
        <v>435.76159382</v>
      </c>
      <c r="H47" s="20" t="n">
        <v>9.81017443</v>
      </c>
      <c r="I47" s="18" t="n">
        <v>451.98737043</v>
      </c>
      <c r="J47" s="20" t="n">
        <v>8.92765663</v>
      </c>
      <c r="K47" s="18" t="n">
        <v>479.39911075</v>
      </c>
      <c r="L47" s="20" t="n">
        <v>36.76001669</v>
      </c>
      <c r="M47" s="18" t="n">
        <v>413.27786953</v>
      </c>
      <c r="N47" s="20" t="n">
        <v>33.84134254</v>
      </c>
      <c r="O47" s="18" t="s">
        <v>404</v>
      </c>
      <c r="P47" s="20" t="s">
        <v>404</v>
      </c>
      <c r="Q47" s="18" t="s">
        <v>404</v>
      </c>
      <c r="R47" s="20" t="s">
        <v>404</v>
      </c>
      <c r="S47" s="18" t="s">
        <v>404</v>
      </c>
      <c r="T47" s="20" t="s">
        <v>404</v>
      </c>
      <c r="U47" s="18" t="s">
        <v>404</v>
      </c>
      <c r="V47" s="20" t="s">
        <v>404</v>
      </c>
      <c r="W47" s="18" t="n">
        <v>434.16812073</v>
      </c>
      <c r="X47" s="20" t="n">
        <v>25.85570606</v>
      </c>
    </row>
    <row r="48" spans="1:24">
      <c r="A48" s="15" t="s">
        <v>445</v>
      </c>
      <c r="B48" s="17" t="n">
        <v>9841</v>
      </c>
      <c r="C48" s="18">
        <f>(40.0/B48*100)</f>
        <v/>
      </c>
      <c r="D48" s="19" t="n">
        <v>9801</v>
      </c>
      <c r="E48" s="18" t="n">
        <v>481.61871393</v>
      </c>
      <c r="F48" s="20" t="n">
        <v>17.75443891</v>
      </c>
      <c r="G48" s="18" t="n">
        <v>518.79289715</v>
      </c>
      <c r="H48" s="20" t="n">
        <v>7.27853876</v>
      </c>
      <c r="I48" s="18" t="n">
        <v>555.5197249300001</v>
      </c>
      <c r="J48" s="20" t="n">
        <v>9.70446604</v>
      </c>
      <c r="K48" s="18" t="n">
        <v>514.52169802</v>
      </c>
      <c r="L48" s="20" t="n">
        <v>29.44864051</v>
      </c>
      <c r="M48" s="18" t="n">
        <v>440.89279738</v>
      </c>
      <c r="N48" s="20" t="n">
        <v>5.86726379</v>
      </c>
      <c r="O48" s="18" t="s">
        <v>404</v>
      </c>
      <c r="P48" s="20" t="s">
        <v>404</v>
      </c>
      <c r="Q48" s="18" t="s">
        <v>404</v>
      </c>
      <c r="R48" s="20" t="s">
        <v>404</v>
      </c>
      <c r="S48" s="18" t="s">
        <v>404</v>
      </c>
      <c r="T48" s="20" t="s">
        <v>404</v>
      </c>
      <c r="U48" s="18" t="s">
        <v>404</v>
      </c>
      <c r="V48" s="20" t="s">
        <v>404</v>
      </c>
      <c r="W48" s="18" t="n">
        <v>397.95104778</v>
      </c>
      <c r="X48" s="20" t="n">
        <v>11.78810797</v>
      </c>
    </row>
    <row r="49" spans="1:24">
      <c r="A49" s="15" t="s">
        <v>446</v>
      </c>
      <c r="B49" s="17" t="n">
        <v>6349</v>
      </c>
      <c r="C49" s="18">
        <f>(52.0/B49*100)</f>
        <v/>
      </c>
      <c r="D49" s="19" t="n">
        <v>6297</v>
      </c>
      <c r="E49" s="18" t="n">
        <v>408.53564751</v>
      </c>
      <c r="F49" s="20" t="n">
        <v>5.23449991</v>
      </c>
      <c r="G49" s="18" t="n">
        <v>410.64993139</v>
      </c>
      <c r="H49" s="20" t="n">
        <v>4.23562186</v>
      </c>
      <c r="I49" s="18" t="n">
        <v>382.45805739</v>
      </c>
      <c r="J49" s="20" t="n">
        <v>22.35806285</v>
      </c>
      <c r="K49" s="18" t="s">
        <v>404</v>
      </c>
      <c r="L49" s="20" t="s">
        <v>404</v>
      </c>
      <c r="M49" s="18" t="s">
        <v>404</v>
      </c>
      <c r="N49" s="20" t="s">
        <v>404</v>
      </c>
      <c r="O49" s="18" t="s">
        <v>404</v>
      </c>
      <c r="P49" s="20" t="s">
        <v>404</v>
      </c>
      <c r="Q49" s="18" t="s">
        <v>404</v>
      </c>
      <c r="R49" s="20" t="s">
        <v>404</v>
      </c>
      <c r="S49" s="18" t="s">
        <v>404</v>
      </c>
      <c r="T49" s="20" t="s">
        <v>404</v>
      </c>
      <c r="U49" s="18" t="s">
        <v>404</v>
      </c>
      <c r="V49" s="20" t="s">
        <v>404</v>
      </c>
      <c r="W49" s="18" t="n">
        <v>380.30277684</v>
      </c>
      <c r="X49" s="20" t="n">
        <v>19.42393399</v>
      </c>
    </row>
    <row r="50" spans="1:24">
      <c r="A50" s="15" t="s">
        <v>447</v>
      </c>
      <c r="B50" s="17" t="n">
        <v>11795</v>
      </c>
      <c r="C50" s="18">
        <f>(1031.0/B50*100)</f>
        <v/>
      </c>
      <c r="D50" s="19" t="n">
        <v>10764</v>
      </c>
      <c r="E50" s="18" t="n">
        <v>394.05044799</v>
      </c>
      <c r="F50" s="20" t="n">
        <v>6.67623335</v>
      </c>
      <c r="G50" s="18" t="n">
        <v>394.83957059</v>
      </c>
      <c r="H50" s="20" t="n">
        <v>5.01231512</v>
      </c>
      <c r="I50" s="18" t="n">
        <v>394.18553484</v>
      </c>
      <c r="J50" s="20" t="n">
        <v>6.85229043</v>
      </c>
      <c r="K50" s="18" t="n">
        <v>386.91871562</v>
      </c>
      <c r="L50" s="20" t="n">
        <v>13.70987984</v>
      </c>
      <c r="M50" s="18" t="n">
        <v>382.37492347</v>
      </c>
      <c r="N50" s="20" t="n">
        <v>8.36142658</v>
      </c>
      <c r="O50" s="18" t="s">
        <v>404</v>
      </c>
      <c r="P50" s="20" t="s">
        <v>404</v>
      </c>
      <c r="Q50" s="18" t="s">
        <v>404</v>
      </c>
      <c r="R50" s="20" t="s">
        <v>404</v>
      </c>
      <c r="S50" s="18" t="s">
        <v>404</v>
      </c>
      <c r="T50" s="20" t="s">
        <v>404</v>
      </c>
      <c r="U50" s="18" t="s">
        <v>404</v>
      </c>
      <c r="V50" s="20" t="s">
        <v>404</v>
      </c>
      <c r="W50" s="18" t="n">
        <v>374.47632167</v>
      </c>
      <c r="X50" s="20" t="n">
        <v>11.78704378</v>
      </c>
    </row>
    <row r="51" spans="1:24">
      <c r="A51" s="15" t="s">
        <v>448</v>
      </c>
      <c r="B51" s="17" t="n">
        <v>6866</v>
      </c>
      <c r="C51" s="18">
        <f>(0.0/B51*100)</f>
        <v/>
      </c>
      <c r="D51" s="19" t="n">
        <v>6866</v>
      </c>
      <c r="E51" s="18" t="n">
        <v>398.62006636</v>
      </c>
      <c r="F51" s="20" t="n">
        <v>3.36551674</v>
      </c>
      <c r="G51" s="18" t="n">
        <v>405.41831188</v>
      </c>
      <c r="H51" s="20" t="n">
        <v>6.3170052</v>
      </c>
      <c r="I51" s="18" t="n">
        <v>398.79384913</v>
      </c>
      <c r="J51" s="20" t="n">
        <v>8.53578224</v>
      </c>
      <c r="K51" s="18" t="n">
        <v>383.6622674</v>
      </c>
      <c r="L51" s="20" t="n">
        <v>17.89293321</v>
      </c>
      <c r="M51" s="18" t="s">
        <v>404</v>
      </c>
      <c r="N51" s="20" t="s">
        <v>404</v>
      </c>
      <c r="O51" s="18" t="s">
        <v>404</v>
      </c>
      <c r="P51" s="20" t="s">
        <v>404</v>
      </c>
      <c r="Q51" s="18" t="s">
        <v>404</v>
      </c>
      <c r="R51" s="20" t="s">
        <v>404</v>
      </c>
      <c r="S51" s="18" t="s">
        <v>404</v>
      </c>
      <c r="T51" s="20" t="s">
        <v>404</v>
      </c>
      <c r="U51" s="18" t="s">
        <v>404</v>
      </c>
      <c r="V51" s="20" t="s">
        <v>404</v>
      </c>
      <c r="W51" s="18" t="n">
        <v>412.14258161</v>
      </c>
      <c r="X51" s="20" t="n">
        <v>26.44571496</v>
      </c>
    </row>
    <row r="52" spans="1:24">
      <c r="A52" s="15" t="s">
        <v>449</v>
      </c>
      <c r="B52" s="17" t="n">
        <v>5809</v>
      </c>
      <c r="C52" s="18">
        <f>(0.0/B52*100)</f>
        <v/>
      </c>
      <c r="D52" s="19" t="n">
        <v>5809</v>
      </c>
      <c r="E52" s="18" t="n">
        <v>461.93412878</v>
      </c>
      <c r="F52" s="20" t="n">
        <v>5.02081455</v>
      </c>
      <c r="G52" s="18" t="n">
        <v>467.46842955</v>
      </c>
      <c r="H52" s="20" t="n">
        <v>7.10823632</v>
      </c>
      <c r="I52" s="18" t="n">
        <v>482.67496034</v>
      </c>
      <c r="J52" s="20" t="n">
        <v>10.05089782</v>
      </c>
      <c r="K52" s="18" t="n">
        <v>441.22504076</v>
      </c>
      <c r="L52" s="20" t="n">
        <v>23.15523927</v>
      </c>
      <c r="M52" s="18" t="n">
        <v>441.13509297</v>
      </c>
      <c r="N52" s="20" t="n">
        <v>9.088743279999999</v>
      </c>
      <c r="O52" s="18" t="s">
        <v>404</v>
      </c>
      <c r="P52" s="20" t="s">
        <v>404</v>
      </c>
      <c r="Q52" s="18" t="s">
        <v>404</v>
      </c>
      <c r="R52" s="20" t="s">
        <v>404</v>
      </c>
      <c r="S52" s="18" t="s">
        <v>404</v>
      </c>
      <c r="T52" s="20" t="s">
        <v>404</v>
      </c>
      <c r="U52" s="18" t="s">
        <v>404</v>
      </c>
      <c r="V52" s="20" t="s">
        <v>404</v>
      </c>
      <c r="W52" s="18" t="n">
        <v>427.06127524</v>
      </c>
      <c r="X52" s="20" t="n">
        <v>10.44716379</v>
      </c>
    </row>
    <row r="53" spans="1:24">
      <c r="A53" s="15" t="s">
        <v>450</v>
      </c>
      <c r="B53" s="17" t="n">
        <v>5571</v>
      </c>
      <c r="C53" s="18">
        <f>(0.0/B53*100)</f>
        <v/>
      </c>
      <c r="D53" s="19" t="n">
        <v>5571</v>
      </c>
      <c r="E53" s="18" t="n">
        <v>438.24073651</v>
      </c>
      <c r="F53" s="20" t="n">
        <v>2.99038212</v>
      </c>
      <c r="G53" s="18" t="n">
        <v>441.53204386</v>
      </c>
      <c r="H53" s="20" t="n">
        <v>2.1382034</v>
      </c>
      <c r="I53" s="18" t="n">
        <v>440.27444662</v>
      </c>
      <c r="J53" s="20" t="n">
        <v>3.60064677</v>
      </c>
      <c r="K53" s="18" t="n">
        <v>426.75356502</v>
      </c>
      <c r="L53" s="20" t="n">
        <v>5.9978913</v>
      </c>
      <c r="M53" s="18" t="n">
        <v>408.3632729</v>
      </c>
      <c r="N53" s="20" t="n">
        <v>6.7829135</v>
      </c>
      <c r="O53" s="18" t="s">
        <v>404</v>
      </c>
      <c r="P53" s="20" t="s">
        <v>404</v>
      </c>
      <c r="Q53" s="18" t="s">
        <v>404</v>
      </c>
      <c r="R53" s="20" t="s">
        <v>404</v>
      </c>
      <c r="S53" s="18" t="s">
        <v>404</v>
      </c>
      <c r="T53" s="20" t="s">
        <v>404</v>
      </c>
      <c r="U53" s="18" t="s">
        <v>404</v>
      </c>
      <c r="V53" s="20" t="s">
        <v>404</v>
      </c>
      <c r="W53" s="18" t="n">
        <v>362.26932017</v>
      </c>
      <c r="X53" s="20" t="n">
        <v>8.56525235</v>
      </c>
    </row>
    <row r="54" spans="1:24">
      <c r="A54" s="15" t="s">
        <v>451</v>
      </c>
      <c r="B54" s="17" t="n">
        <v>4740</v>
      </c>
      <c r="C54" s="18">
        <f>(199.0/B54*100)</f>
        <v/>
      </c>
      <c r="D54" s="19" t="n">
        <v>4541</v>
      </c>
      <c r="E54" s="18" t="n">
        <v>343.32802733</v>
      </c>
      <c r="F54" s="20" t="n">
        <v>3.43394475</v>
      </c>
      <c r="G54" s="18" t="n">
        <v>301.35824775</v>
      </c>
      <c r="H54" s="20" t="n">
        <v>5.22550023</v>
      </c>
      <c r="I54" s="18" t="n">
        <v>314.55519935</v>
      </c>
      <c r="J54" s="20" t="n">
        <v>6.58290243</v>
      </c>
      <c r="K54" s="18" t="n">
        <v>317.76378607</v>
      </c>
      <c r="L54" s="20" t="n">
        <v>13.48284054</v>
      </c>
      <c r="M54" s="18" t="n">
        <v>347.22465764</v>
      </c>
      <c r="N54" s="20" t="n">
        <v>6.71687995</v>
      </c>
      <c r="O54" s="18" t="s">
        <v>404</v>
      </c>
      <c r="P54" s="20" t="s">
        <v>404</v>
      </c>
      <c r="Q54" s="18" t="s">
        <v>404</v>
      </c>
      <c r="R54" s="20" t="s">
        <v>404</v>
      </c>
      <c r="S54" s="18" t="s">
        <v>404</v>
      </c>
      <c r="T54" s="20" t="s">
        <v>404</v>
      </c>
      <c r="U54" s="18" t="s">
        <v>404</v>
      </c>
      <c r="V54" s="20" t="s">
        <v>404</v>
      </c>
      <c r="W54" s="18" t="n">
        <v>299.4794108</v>
      </c>
      <c r="X54" s="20" t="n">
        <v>6.31099884</v>
      </c>
    </row>
    <row r="55" spans="1:24">
      <c r="A55" s="15" t="s">
        <v>452</v>
      </c>
      <c r="B55" s="17" t="n">
        <v>5316</v>
      </c>
      <c r="C55" s="18">
        <f>(43.0/B55*100)</f>
        <v/>
      </c>
      <c r="D55" s="19" t="n">
        <v>5273</v>
      </c>
      <c r="E55" s="18" t="n">
        <v>415.40253645</v>
      </c>
      <c r="F55" s="20" t="n">
        <v>6.29886442</v>
      </c>
      <c r="G55" s="18" t="n">
        <v>400.67918599</v>
      </c>
      <c r="H55" s="20" t="n">
        <v>4.66587359</v>
      </c>
      <c r="I55" s="18" t="n">
        <v>405.31186527</v>
      </c>
      <c r="J55" s="20" t="n">
        <v>7.93126773</v>
      </c>
      <c r="K55" s="18" t="n">
        <v>403.93304398</v>
      </c>
      <c r="L55" s="20" t="n">
        <v>13.48314948</v>
      </c>
      <c r="M55" s="18" t="n">
        <v>387.08339198</v>
      </c>
      <c r="N55" s="20" t="n">
        <v>13.76215382</v>
      </c>
      <c r="O55" s="18" t="s">
        <v>404</v>
      </c>
      <c r="P55" s="20" t="s">
        <v>404</v>
      </c>
      <c r="Q55" s="18" t="s">
        <v>404</v>
      </c>
      <c r="R55" s="20" t="s">
        <v>404</v>
      </c>
      <c r="S55" s="18" t="s">
        <v>404</v>
      </c>
      <c r="T55" s="20" t="s">
        <v>404</v>
      </c>
      <c r="U55" s="18" t="s">
        <v>404</v>
      </c>
      <c r="V55" s="20" t="s">
        <v>404</v>
      </c>
      <c r="W55" s="18" t="n">
        <v>392.47119453</v>
      </c>
      <c r="X55" s="20" t="n">
        <v>23.07008428</v>
      </c>
    </row>
    <row r="56" spans="1:24">
      <c r="A56" s="15" t="s">
        <v>453</v>
      </c>
      <c r="B56" s="17" t="n">
        <v>5359</v>
      </c>
      <c r="C56" s="18">
        <f>(0.0/B56*100)</f>
        <v/>
      </c>
      <c r="D56" s="19" t="n">
        <v>5359</v>
      </c>
      <c r="E56" s="18" t="n">
        <v>548.46226014</v>
      </c>
      <c r="F56" s="20" t="n">
        <v>6.33042416</v>
      </c>
      <c r="G56" s="18" t="n">
        <v>553.30211399</v>
      </c>
      <c r="H56" s="20" t="n">
        <v>6.66027894</v>
      </c>
      <c r="I56" s="18" t="n">
        <v>534.34655736</v>
      </c>
      <c r="J56" s="20" t="n">
        <v>8.74536151</v>
      </c>
      <c r="K56" s="18" t="n">
        <v>564.83655427</v>
      </c>
      <c r="L56" s="20" t="n">
        <v>7.72571736</v>
      </c>
      <c r="M56" s="18" t="n">
        <v>588.91132025</v>
      </c>
      <c r="N56" s="20" t="n">
        <v>5.84753606</v>
      </c>
      <c r="O56" s="18" t="s">
        <v>404</v>
      </c>
      <c r="P56" s="20" t="s">
        <v>404</v>
      </c>
      <c r="Q56" s="18" t="s">
        <v>404</v>
      </c>
      <c r="R56" s="20" t="s">
        <v>404</v>
      </c>
      <c r="S56" s="18" t="s">
        <v>404</v>
      </c>
      <c r="T56" s="20" t="s">
        <v>404</v>
      </c>
      <c r="U56" s="18" t="s">
        <v>404</v>
      </c>
      <c r="V56" s="20" t="s">
        <v>404</v>
      </c>
      <c r="W56" s="18" t="n">
        <v>531.43689347</v>
      </c>
      <c r="X56" s="20" t="n">
        <v>14.73942681</v>
      </c>
    </row>
    <row r="57" spans="1:24">
      <c r="A57" s="15" t="s">
        <v>454</v>
      </c>
      <c r="B57" s="17" t="n">
        <v>6513</v>
      </c>
      <c r="C57" s="18">
        <f>(0.0/B57*100)</f>
        <v/>
      </c>
      <c r="D57" s="19" t="n">
        <v>6513</v>
      </c>
      <c r="E57" s="18" t="n">
        <v>452.32421144</v>
      </c>
      <c r="F57" s="20" t="n">
        <v>14.39563292</v>
      </c>
      <c r="G57" s="18" t="n">
        <v>382.95035248</v>
      </c>
      <c r="H57" s="20" t="n">
        <v>4.26120635</v>
      </c>
      <c r="I57" s="18" t="n">
        <v>376.29809874</v>
      </c>
      <c r="J57" s="20" t="n">
        <v>7.69580796</v>
      </c>
      <c r="K57" s="18" t="n">
        <v>387.27419183</v>
      </c>
      <c r="L57" s="20" t="n">
        <v>29.68341784</v>
      </c>
      <c r="M57" s="18" t="n">
        <v>364.68975716</v>
      </c>
      <c r="N57" s="20" t="n">
        <v>14.04869308</v>
      </c>
      <c r="O57" s="18" t="s">
        <v>404</v>
      </c>
      <c r="P57" s="20" t="s">
        <v>404</v>
      </c>
      <c r="Q57" s="18" t="s">
        <v>404</v>
      </c>
      <c r="R57" s="20" t="s">
        <v>404</v>
      </c>
      <c r="S57" s="18" t="s">
        <v>404</v>
      </c>
      <c r="T57" s="20" t="s">
        <v>404</v>
      </c>
      <c r="U57" s="18" t="s">
        <v>404</v>
      </c>
      <c r="V57" s="20" t="s">
        <v>404</v>
      </c>
      <c r="W57" s="18" t="n">
        <v>428.86200327</v>
      </c>
      <c r="X57" s="20" t="n">
        <v>25.48955883</v>
      </c>
    </row>
    <row r="58" spans="1:24">
      <c r="A58" s="15" t="s">
        <v>455</v>
      </c>
      <c r="B58" s="17" t="n">
        <v>7267</v>
      </c>
      <c r="C58" s="18">
        <f>(0.0/B58*100)</f>
        <v/>
      </c>
      <c r="D58" s="19" t="n">
        <v>7267</v>
      </c>
      <c r="E58" s="18" t="n">
        <v>386.27950601</v>
      </c>
      <c r="F58" s="20" t="n">
        <v>9.726887789999999</v>
      </c>
      <c r="G58" s="18" t="n">
        <v>378.18061006</v>
      </c>
      <c r="H58" s="20" t="n">
        <v>3.31200373</v>
      </c>
      <c r="I58" s="18" t="n">
        <v>374.14888625</v>
      </c>
      <c r="J58" s="20" t="n">
        <v>11.25585407</v>
      </c>
      <c r="K58" s="18" t="n">
        <v>429.26134384</v>
      </c>
      <c r="L58" s="20" t="n">
        <v>21.64888194</v>
      </c>
      <c r="M58" s="18" t="n">
        <v>392.12927913</v>
      </c>
      <c r="N58" s="20" t="n">
        <v>13.41843551</v>
      </c>
      <c r="O58" s="18" t="s">
        <v>404</v>
      </c>
      <c r="P58" s="20" t="s">
        <v>404</v>
      </c>
      <c r="Q58" s="18" t="s">
        <v>404</v>
      </c>
      <c r="R58" s="20" t="s">
        <v>404</v>
      </c>
      <c r="S58" s="18" t="s">
        <v>404</v>
      </c>
      <c r="T58" s="20" t="s">
        <v>404</v>
      </c>
      <c r="U58" s="18" t="n">
        <v>353.42360717</v>
      </c>
      <c r="V58" s="20" t="n">
        <v>10.84973056</v>
      </c>
      <c r="W58" s="18" t="n">
        <v>390.64672737</v>
      </c>
      <c r="X58" s="20" t="n">
        <v>29.69592187</v>
      </c>
    </row>
    <row r="59" spans="1:24">
      <c r="A59" s="15" t="s">
        <v>456</v>
      </c>
      <c r="B59" s="17" t="n">
        <v>4826</v>
      </c>
      <c r="C59" s="18">
        <f>(0.0/B59*100)</f>
        <v/>
      </c>
      <c r="D59" s="19" t="n">
        <v>4826</v>
      </c>
      <c r="E59" s="18" t="n">
        <v>382.84235091</v>
      </c>
      <c r="F59" s="20" t="n">
        <v>3.13148671</v>
      </c>
      <c r="G59" s="18" t="n">
        <v>352.2372861</v>
      </c>
      <c r="H59" s="20" t="n">
        <v>2.67495874</v>
      </c>
      <c r="I59" s="18" t="n">
        <v>364.12847723</v>
      </c>
      <c r="J59" s="20" t="n">
        <v>3.10298476</v>
      </c>
      <c r="K59" s="18" t="n">
        <v>359.24000108</v>
      </c>
      <c r="L59" s="20" t="n">
        <v>6.76812765</v>
      </c>
      <c r="M59" s="18" t="n">
        <v>374.02646102</v>
      </c>
      <c r="N59" s="20" t="n">
        <v>21.3063665</v>
      </c>
      <c r="O59" s="18" t="s">
        <v>404</v>
      </c>
      <c r="P59" s="20" t="s">
        <v>404</v>
      </c>
      <c r="Q59" s="18" t="s">
        <v>404</v>
      </c>
      <c r="R59" s="20" t="s">
        <v>404</v>
      </c>
      <c r="S59" s="18" t="n">
        <v>275.64474925</v>
      </c>
      <c r="T59" s="20" t="n">
        <v>15.95532131</v>
      </c>
      <c r="U59" s="18" t="s">
        <v>404</v>
      </c>
      <c r="V59" s="20" t="s">
        <v>404</v>
      </c>
      <c r="W59" s="18" t="n">
        <v>393.30874505</v>
      </c>
      <c r="X59" s="20" t="n">
        <v>12.05418223</v>
      </c>
    </row>
    <row r="60" spans="1:24">
      <c r="A60" s="15" t="s">
        <v>457</v>
      </c>
      <c r="B60" s="17" t="n">
        <v>4546</v>
      </c>
      <c r="C60" s="18">
        <f>(0.0/B60*100)</f>
        <v/>
      </c>
      <c r="D60" s="19" t="n">
        <v>4546</v>
      </c>
      <c r="E60" s="18" t="n">
        <v>428.91408944</v>
      </c>
      <c r="F60" s="20" t="n">
        <v>12.05174072</v>
      </c>
      <c r="G60" s="18" t="n">
        <v>412.19590057</v>
      </c>
      <c r="H60" s="20" t="n">
        <v>9.476573180000001</v>
      </c>
      <c r="I60" s="18" t="n">
        <v>406.73930509</v>
      </c>
      <c r="J60" s="20" t="n">
        <v>9.30677983</v>
      </c>
      <c r="K60" s="18" t="n">
        <v>391.11685575</v>
      </c>
      <c r="L60" s="20" t="n">
        <v>12.2521115</v>
      </c>
      <c r="M60" s="18" t="n">
        <v>397.53781922</v>
      </c>
      <c r="N60" s="20" t="n">
        <v>17.92974982</v>
      </c>
      <c r="O60" s="18" t="s">
        <v>404</v>
      </c>
      <c r="P60" s="20" t="s">
        <v>404</v>
      </c>
      <c r="Q60" s="18" t="s">
        <v>404</v>
      </c>
      <c r="R60" s="20" t="s">
        <v>404</v>
      </c>
      <c r="S60" s="18" t="s">
        <v>404</v>
      </c>
      <c r="T60" s="20" t="s">
        <v>404</v>
      </c>
      <c r="U60" s="18" t="s">
        <v>404</v>
      </c>
      <c r="V60" s="20" t="s">
        <v>404</v>
      </c>
      <c r="W60" s="18" t="n">
        <v>347.613627</v>
      </c>
      <c r="X60" s="20" t="n">
        <v>8.68957413</v>
      </c>
    </row>
    <row r="61" spans="1:24">
      <c r="A61" s="15" t="s">
        <v>458</v>
      </c>
      <c r="B61" s="17" t="n">
        <v>6525</v>
      </c>
      <c r="C61" s="18">
        <f>(0.0/B61*100)</f>
        <v/>
      </c>
      <c r="D61" s="19" t="n">
        <v>6525</v>
      </c>
      <c r="E61" s="18" t="n">
        <v>483.02769042</v>
      </c>
      <c r="F61" s="20" t="n">
        <v>3.43897222</v>
      </c>
      <c r="G61" s="18" t="n">
        <v>471.97056983</v>
      </c>
      <c r="H61" s="20" t="n">
        <v>3.8594212</v>
      </c>
      <c r="I61" s="18" t="n">
        <v>466.10032967</v>
      </c>
      <c r="J61" s="20" t="n">
        <v>21.59398157</v>
      </c>
      <c r="K61" s="18" t="n">
        <v>558.62501933</v>
      </c>
      <c r="L61" s="20" t="n">
        <v>15.15562302</v>
      </c>
      <c r="M61" s="18" t="s">
        <v>404</v>
      </c>
      <c r="N61" s="20" t="s">
        <v>404</v>
      </c>
      <c r="O61" s="18" t="s">
        <v>404</v>
      </c>
      <c r="P61" s="20" t="s">
        <v>404</v>
      </c>
      <c r="Q61" s="18" t="s">
        <v>404</v>
      </c>
      <c r="R61" s="20" t="s">
        <v>404</v>
      </c>
      <c r="S61" s="18" t="s">
        <v>404</v>
      </c>
      <c r="T61" s="20" t="s">
        <v>404</v>
      </c>
      <c r="U61" s="18" t="s">
        <v>404</v>
      </c>
      <c r="V61" s="20" t="s">
        <v>404</v>
      </c>
      <c r="W61" s="18" t="n">
        <v>453.17313143</v>
      </c>
      <c r="X61" s="20" t="n">
        <v>7.31002168</v>
      </c>
    </row>
    <row r="62" spans="1:24">
      <c r="A62" s="15" t="s">
        <v>459</v>
      </c>
      <c r="B62" s="17" t="n">
        <v>4476</v>
      </c>
      <c r="C62" s="18">
        <f>(0.0/B62*100)</f>
        <v/>
      </c>
      <c r="D62" s="19" t="n">
        <v>4476</v>
      </c>
      <c r="E62" s="18" t="n">
        <v>543.86320159</v>
      </c>
      <c r="F62" s="20" t="n">
        <v>2.46693379</v>
      </c>
      <c r="G62" s="18" t="n">
        <v>544.54234306</v>
      </c>
      <c r="H62" s="20" t="n">
        <v>1.49122624</v>
      </c>
      <c r="I62" s="18" t="n">
        <v>541.92851795</v>
      </c>
      <c r="J62" s="20" t="n">
        <v>2.10870766</v>
      </c>
      <c r="K62" s="18" t="s">
        <v>404</v>
      </c>
      <c r="L62" s="20" t="s">
        <v>404</v>
      </c>
      <c r="M62" s="18" t="s">
        <v>404</v>
      </c>
      <c r="N62" s="20" t="s">
        <v>404</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385.49579653</v>
      </c>
      <c r="F63" s="20" t="n">
        <v>9.557853160000001</v>
      </c>
      <c r="G63" s="18" t="n">
        <v>368.00103801</v>
      </c>
      <c r="H63" s="20" t="n">
        <v>1.49095538</v>
      </c>
      <c r="I63" s="18" t="n">
        <v>355.57399859</v>
      </c>
      <c r="J63" s="20" t="n">
        <v>6.63807906</v>
      </c>
      <c r="K63" s="18" t="n">
        <v>412.35825929</v>
      </c>
      <c r="L63" s="20" t="n">
        <v>7.63643967</v>
      </c>
      <c r="M63" s="18" t="n">
        <v>397.92425007</v>
      </c>
      <c r="N63" s="20" t="n">
        <v>15.23255452</v>
      </c>
      <c r="O63" s="18" t="s">
        <v>404</v>
      </c>
      <c r="P63" s="20" t="s">
        <v>404</v>
      </c>
      <c r="Q63" s="18" t="s">
        <v>404</v>
      </c>
      <c r="R63" s="20" t="s">
        <v>404</v>
      </c>
      <c r="S63" s="18" t="s">
        <v>404</v>
      </c>
      <c r="T63" s="20" t="s">
        <v>404</v>
      </c>
      <c r="U63" s="18" t="s">
        <v>404</v>
      </c>
      <c r="V63" s="20" t="s">
        <v>404</v>
      </c>
      <c r="W63" s="18" t="n">
        <v>399.48690314</v>
      </c>
      <c r="X63" s="20" t="n">
        <v>6.88509545</v>
      </c>
    </row>
    <row r="64" spans="1:24">
      <c r="A64" s="15" t="s">
        <v>461</v>
      </c>
      <c r="B64" s="17" t="n">
        <v>3634</v>
      </c>
      <c r="C64" s="18">
        <f>(27.0/B64*100)</f>
        <v/>
      </c>
      <c r="D64" s="19" t="n">
        <v>3607</v>
      </c>
      <c r="E64" s="18" t="n">
        <v>332.53477838</v>
      </c>
      <c r="F64" s="20" t="n">
        <v>13.2258515</v>
      </c>
      <c r="G64" s="18" t="n">
        <v>475.74306535</v>
      </c>
      <c r="H64" s="20" t="n">
        <v>1.86599571</v>
      </c>
      <c r="I64" s="18" t="n">
        <v>503.72946079</v>
      </c>
      <c r="J64" s="20" t="n">
        <v>5.41319733</v>
      </c>
      <c r="K64" s="18" t="n">
        <v>517.93234495</v>
      </c>
      <c r="L64" s="20" t="n">
        <v>5.40491083</v>
      </c>
      <c r="M64" s="18" t="s">
        <v>404</v>
      </c>
      <c r="N64" s="20" t="s">
        <v>404</v>
      </c>
      <c r="O64" s="18" t="s">
        <v>404</v>
      </c>
      <c r="P64" s="20" t="s">
        <v>404</v>
      </c>
      <c r="Q64" s="18" t="s">
        <v>404</v>
      </c>
      <c r="R64" s="20" t="s">
        <v>404</v>
      </c>
      <c r="S64" s="18" t="s">
        <v>404</v>
      </c>
      <c r="T64" s="20" t="s">
        <v>404</v>
      </c>
      <c r="U64" s="18" t="s">
        <v>404</v>
      </c>
      <c r="V64" s="20" t="s">
        <v>404</v>
      </c>
      <c r="W64" s="18" t="n">
        <v>462.06924841</v>
      </c>
      <c r="X64" s="20" t="n">
        <v>11.74474224</v>
      </c>
    </row>
    <row r="65" spans="1:24">
      <c r="A65" s="15" t="s">
        <v>462</v>
      </c>
      <c r="B65" s="17" t="n">
        <v>5325</v>
      </c>
      <c r="C65" s="18">
        <f>(0.0/B65*100)</f>
        <v/>
      </c>
      <c r="D65" s="19" t="n">
        <v>5325</v>
      </c>
      <c r="E65" s="18" t="n">
        <v>434.83669776</v>
      </c>
      <c r="F65" s="20" t="n">
        <v>45.6018438</v>
      </c>
      <c r="G65" s="18" t="n">
        <v>419.14672593</v>
      </c>
      <c r="H65" s="20" t="n">
        <v>3.63646748</v>
      </c>
      <c r="I65" s="18" t="n">
        <v>421.52592657</v>
      </c>
      <c r="J65" s="20" t="n">
        <v>5.59832436</v>
      </c>
      <c r="K65" s="18" t="n">
        <v>405.63717628</v>
      </c>
      <c r="L65" s="20" t="n">
        <v>18.76519768</v>
      </c>
      <c r="M65" s="18" t="n">
        <v>403.7705527</v>
      </c>
      <c r="N65" s="20" t="n">
        <v>21.76006526</v>
      </c>
      <c r="O65" s="18" t="s">
        <v>404</v>
      </c>
      <c r="P65" s="20" t="s">
        <v>404</v>
      </c>
      <c r="Q65" s="18" t="s">
        <v>404</v>
      </c>
      <c r="R65" s="20" t="s">
        <v>404</v>
      </c>
      <c r="S65" s="18" t="s">
        <v>404</v>
      </c>
      <c r="T65" s="20" t="s">
        <v>404</v>
      </c>
      <c r="U65" s="18" t="s">
        <v>404</v>
      </c>
      <c r="V65" s="20" t="s">
        <v>404</v>
      </c>
      <c r="W65" s="18" t="n">
        <v>446.57274948</v>
      </c>
      <c r="X65" s="20" t="n">
        <v>16.30706148</v>
      </c>
    </row>
    <row r="66" spans="1:24">
      <c r="A66" s="15" t="s">
        <v>463</v>
      </c>
      <c r="B66" s="17" t="n">
        <v>5665</v>
      </c>
      <c r="C66" s="18">
        <f>(0.0/B66*100)</f>
        <v/>
      </c>
      <c r="D66" s="19" t="n">
        <v>5665</v>
      </c>
      <c r="E66" s="18" t="n">
        <v>425.76989229</v>
      </c>
      <c r="F66" s="20" t="n">
        <v>2.06124183</v>
      </c>
      <c r="G66" s="18" t="n">
        <v>404.6541687</v>
      </c>
      <c r="H66" s="20" t="n">
        <v>2.87875838</v>
      </c>
      <c r="I66" s="18" t="n">
        <v>401.25357741</v>
      </c>
      <c r="J66" s="20" t="n">
        <v>3.62737644</v>
      </c>
      <c r="K66" s="18" t="n">
        <v>332.6507713</v>
      </c>
      <c r="L66" s="20" t="n">
        <v>16.71493391</v>
      </c>
      <c r="M66" s="18" t="s">
        <v>404</v>
      </c>
      <c r="N66" s="20" t="s">
        <v>404</v>
      </c>
      <c r="O66" s="18" t="s">
        <v>404</v>
      </c>
      <c r="P66" s="20" t="s">
        <v>404</v>
      </c>
      <c r="Q66" s="18" t="s">
        <v>404</v>
      </c>
      <c r="R66" s="20" t="s">
        <v>404</v>
      </c>
      <c r="S66" s="18" t="s">
        <v>404</v>
      </c>
      <c r="T66" s="20" t="s">
        <v>404</v>
      </c>
      <c r="U66" s="18" t="s">
        <v>404</v>
      </c>
      <c r="V66" s="20" t="s">
        <v>404</v>
      </c>
      <c r="W66" s="18" t="n">
        <v>375.27645199</v>
      </c>
      <c r="X66" s="20" t="n">
        <v>19.00959766</v>
      </c>
    </row>
    <row r="67" spans="1:24">
      <c r="A67" s="15" t="s">
        <v>464</v>
      </c>
      <c r="B67" s="17" t="n">
        <v>6971</v>
      </c>
      <c r="C67" s="18">
        <f>(0.0/B67*100)</f>
        <v/>
      </c>
      <c r="D67" s="19" t="n">
        <v>6971</v>
      </c>
      <c r="E67" s="18" t="n">
        <v>385.56570261</v>
      </c>
      <c r="F67" s="20" t="n">
        <v>4.92317563</v>
      </c>
      <c r="G67" s="18" t="n">
        <v>387.40434926</v>
      </c>
      <c r="H67" s="20" t="n">
        <v>4.73246199</v>
      </c>
      <c r="I67" s="18" t="n">
        <v>388.39728876</v>
      </c>
      <c r="J67" s="20" t="n">
        <v>8.882912859999999</v>
      </c>
      <c r="K67" s="18" t="n">
        <v>371.666411</v>
      </c>
      <c r="L67" s="20" t="n">
        <v>16.57334273</v>
      </c>
      <c r="M67" s="18" t="n">
        <v>416.49191</v>
      </c>
      <c r="N67" s="20" t="n">
        <v>12.47184907</v>
      </c>
      <c r="O67" s="18" t="s">
        <v>404</v>
      </c>
      <c r="P67" s="20" t="s">
        <v>404</v>
      </c>
      <c r="Q67" s="18" t="s">
        <v>404</v>
      </c>
      <c r="R67" s="20" t="s">
        <v>404</v>
      </c>
      <c r="S67" s="18" t="s">
        <v>404</v>
      </c>
      <c r="T67" s="20" t="s">
        <v>404</v>
      </c>
      <c r="U67" s="18" t="s">
        <v>404</v>
      </c>
      <c r="V67" s="20" t="s">
        <v>404</v>
      </c>
      <c r="W67" s="18" t="n">
        <v>377.54582702</v>
      </c>
      <c r="X67" s="20" t="n">
        <v>25.42742945</v>
      </c>
    </row>
    <row r="68" spans="1:24">
      <c r="A68" s="15" t="s">
        <v>465</v>
      </c>
      <c r="B68" s="17" t="n">
        <v>12083</v>
      </c>
      <c r="C68" s="18">
        <f>(0.0/B68*100)</f>
        <v/>
      </c>
      <c r="D68" s="19" t="n">
        <v>12083</v>
      </c>
      <c r="E68" s="18" t="n">
        <v>474.68908894</v>
      </c>
      <c r="F68" s="20" t="n">
        <v>4.13316106</v>
      </c>
      <c r="G68" s="18" t="n">
        <v>392.90815721</v>
      </c>
      <c r="H68" s="20" t="n">
        <v>1.69160267</v>
      </c>
      <c r="I68" s="18" t="n">
        <v>394.52795416</v>
      </c>
      <c r="J68" s="20" t="n">
        <v>2.19800397</v>
      </c>
      <c r="K68" s="18" t="n">
        <v>367.16813624</v>
      </c>
      <c r="L68" s="20" t="n">
        <v>6.5986284</v>
      </c>
      <c r="M68" s="18" t="n">
        <v>514.78878862</v>
      </c>
      <c r="N68" s="20" t="n">
        <v>5.02062179</v>
      </c>
      <c r="O68" s="18" t="s">
        <v>404</v>
      </c>
      <c r="P68" s="20" t="s">
        <v>404</v>
      </c>
      <c r="Q68" s="18" t="s">
        <v>404</v>
      </c>
      <c r="R68" s="20" t="s">
        <v>404</v>
      </c>
      <c r="S68" s="18" t="s">
        <v>404</v>
      </c>
      <c r="T68" s="20" t="s">
        <v>404</v>
      </c>
      <c r="U68" s="18" t="s">
        <v>404</v>
      </c>
      <c r="V68" s="20" t="s">
        <v>404</v>
      </c>
      <c r="W68" s="18" t="n">
        <v>424.6668281</v>
      </c>
      <c r="X68" s="20" t="n">
        <v>13.15215532</v>
      </c>
    </row>
    <row r="69" spans="1:24">
      <c r="A69" s="15" t="s">
        <v>466</v>
      </c>
      <c r="B69" s="17" t="n">
        <v>4876</v>
      </c>
      <c r="C69" s="18">
        <f>(0.0/B69*100)</f>
        <v/>
      </c>
      <c r="D69" s="19" t="n">
        <v>4876</v>
      </c>
      <c r="E69" s="18" t="n">
        <v>448.08909163</v>
      </c>
      <c r="F69" s="20" t="n">
        <v>8.29185534</v>
      </c>
      <c r="G69" s="18" t="n">
        <v>443.35222297</v>
      </c>
      <c r="H69" s="20" t="n">
        <v>4.71945211</v>
      </c>
      <c r="I69" s="18" t="n">
        <v>436.53341085</v>
      </c>
      <c r="J69" s="20" t="n">
        <v>14.68345621</v>
      </c>
      <c r="K69" s="18" t="n">
        <v>458.61819667</v>
      </c>
      <c r="L69" s="20" t="n">
        <v>52.0838945</v>
      </c>
      <c r="M69" s="18" t="n">
        <v>444.68913242</v>
      </c>
      <c r="N69" s="20" t="n">
        <v>39.3830658</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488.59786871</v>
      </c>
      <c r="F70" s="20" t="n">
        <v>13.67364433</v>
      </c>
      <c r="G70" s="18" t="n">
        <v>495.96291291</v>
      </c>
      <c r="H70" s="20" t="n">
        <v>6.00363024</v>
      </c>
      <c r="I70" s="18" t="n">
        <v>488.82919772</v>
      </c>
      <c r="J70" s="20" t="n">
        <v>4.31429695</v>
      </c>
      <c r="K70" s="18" t="n">
        <v>495.44072485</v>
      </c>
      <c r="L70" s="20" t="n">
        <v>5.89644994</v>
      </c>
      <c r="M70" s="18" t="n">
        <v>506.35710403</v>
      </c>
      <c r="N70" s="20" t="n">
        <v>6.61919983</v>
      </c>
      <c r="O70" s="18" t="s">
        <v>404</v>
      </c>
      <c r="P70" s="20" t="s">
        <v>404</v>
      </c>
      <c r="Q70" s="18" t="s">
        <v>404</v>
      </c>
      <c r="R70" s="20" t="s">
        <v>404</v>
      </c>
      <c r="S70" s="18" t="s">
        <v>404</v>
      </c>
      <c r="T70" s="20" t="s">
        <v>404</v>
      </c>
      <c r="U70" s="18" t="s">
        <v>404</v>
      </c>
      <c r="V70" s="20" t="s">
        <v>404</v>
      </c>
      <c r="W70" s="18" t="s">
        <v>404</v>
      </c>
      <c r="X70" s="20" t="s">
        <v>404</v>
      </c>
    </row>
    <row r="71" spans="1:24">
      <c r="A71" s="15" t="s">
        <v>468</v>
      </c>
      <c r="B71" s="17" t="n">
        <v>6115</v>
      </c>
      <c r="C71" s="18">
        <f>(0.0/B71*100)</f>
        <v/>
      </c>
      <c r="D71" s="19" t="n">
        <v>6115</v>
      </c>
      <c r="E71" s="18" t="n">
        <v>616.80582076</v>
      </c>
      <c r="F71" s="20" t="n">
        <v>8.350670040000001</v>
      </c>
      <c r="G71" s="18" t="n">
        <v>566.76648737</v>
      </c>
      <c r="H71" s="20" t="n">
        <v>1.71496073</v>
      </c>
      <c r="I71" s="18" t="n">
        <v>552.58491628</v>
      </c>
      <c r="J71" s="20" t="n">
        <v>3.12564085</v>
      </c>
      <c r="K71" s="18" t="n">
        <v>493.83814038</v>
      </c>
      <c r="L71" s="20" t="n">
        <v>20.30535881</v>
      </c>
      <c r="M71" s="18" t="n">
        <v>559.50041315</v>
      </c>
      <c r="N71" s="20" t="n">
        <v>5.9687347</v>
      </c>
      <c r="O71" s="18" t="s">
        <v>404</v>
      </c>
      <c r="P71" s="20" t="s">
        <v>404</v>
      </c>
      <c r="Q71" s="18" t="s">
        <v>404</v>
      </c>
      <c r="R71" s="20" t="s">
        <v>404</v>
      </c>
      <c r="S71" s="18" t="s">
        <v>404</v>
      </c>
      <c r="T71" s="20" t="s">
        <v>404</v>
      </c>
      <c r="U71" s="18" t="s">
        <v>404</v>
      </c>
      <c r="V71" s="20" t="s">
        <v>404</v>
      </c>
      <c r="W71" s="18" t="n">
        <v>526.6590188599999</v>
      </c>
      <c r="X71" s="20" t="n">
        <v>17.65920086</v>
      </c>
    </row>
    <row r="72" spans="1:24">
      <c r="A72" s="15" t="s">
        <v>469</v>
      </c>
      <c r="B72" s="17" t="n">
        <v>7708</v>
      </c>
      <c r="C72" s="18">
        <f>(0.0/B72*100)</f>
        <v/>
      </c>
      <c r="D72" s="19" t="n">
        <v>7708</v>
      </c>
      <c r="E72" s="18" t="n">
        <v>532.545877</v>
      </c>
      <c r="F72" s="20" t="n">
        <v>11.16470717</v>
      </c>
      <c r="G72" s="18" t="n">
        <v>546.37784468</v>
      </c>
      <c r="H72" s="20" t="n">
        <v>4.74672043</v>
      </c>
      <c r="I72" s="18" t="n">
        <v>529.8867959</v>
      </c>
      <c r="J72" s="20" t="n">
        <v>8.44940884</v>
      </c>
      <c r="K72" s="18" t="n">
        <v>559.40709606</v>
      </c>
      <c r="L72" s="20" t="n">
        <v>12.7573466</v>
      </c>
      <c r="M72" s="18" t="n">
        <v>527.5774793</v>
      </c>
      <c r="N72" s="20" t="n">
        <v>21.66180285</v>
      </c>
      <c r="O72" s="18" t="s">
        <v>404</v>
      </c>
      <c r="P72" s="20" t="s">
        <v>404</v>
      </c>
      <c r="Q72" s="18" t="s">
        <v>404</v>
      </c>
      <c r="R72" s="20" t="s">
        <v>404</v>
      </c>
      <c r="S72" s="18" t="s">
        <v>404</v>
      </c>
      <c r="T72" s="20" t="s">
        <v>404</v>
      </c>
      <c r="U72" s="18" t="s">
        <v>404</v>
      </c>
      <c r="V72" s="20" t="s">
        <v>404</v>
      </c>
      <c r="W72" s="18" t="n">
        <v>506.22129612</v>
      </c>
      <c r="X72" s="20" t="n">
        <v>20.25219428</v>
      </c>
    </row>
    <row r="73" spans="1:24">
      <c r="A73" s="15" t="s">
        <v>470</v>
      </c>
      <c r="B73" s="17" t="n">
        <v>8249</v>
      </c>
      <c r="C73" s="18">
        <f>(0.0/B73*100)</f>
        <v/>
      </c>
      <c r="D73" s="19" t="n">
        <v>8249</v>
      </c>
      <c r="E73" s="18" t="n">
        <v>385.27597611</v>
      </c>
      <c r="F73" s="20" t="n">
        <v>6.41992248</v>
      </c>
      <c r="G73" s="18" t="n">
        <v>418.9188737</v>
      </c>
      <c r="H73" s="20" t="n">
        <v>3.63218788</v>
      </c>
      <c r="I73" s="18" t="n">
        <v>429.47457592</v>
      </c>
      <c r="J73" s="20" t="n">
        <v>11.54066581</v>
      </c>
      <c r="K73" s="18" t="n">
        <v>423.85520553</v>
      </c>
      <c r="L73" s="20" t="n">
        <v>27.80408138</v>
      </c>
      <c r="M73" s="18" t="n">
        <v>415.67904834</v>
      </c>
      <c r="N73" s="20" t="n">
        <v>10.6431365</v>
      </c>
      <c r="O73" s="18" t="s">
        <v>404</v>
      </c>
      <c r="P73" s="20" t="s">
        <v>404</v>
      </c>
      <c r="Q73" s="18" t="s">
        <v>404</v>
      </c>
      <c r="R73" s="20" t="s">
        <v>404</v>
      </c>
      <c r="S73" s="18" t="s">
        <v>404</v>
      </c>
      <c r="T73" s="20" t="s">
        <v>404</v>
      </c>
      <c r="U73" s="18" t="s">
        <v>404</v>
      </c>
      <c r="V73" s="20" t="s">
        <v>404</v>
      </c>
      <c r="W73" s="18" t="n">
        <v>397.91847668</v>
      </c>
      <c r="X73" s="20" t="n">
        <v>21.06710194</v>
      </c>
    </row>
    <row r="74" spans="1:24">
      <c r="A74" s="15" t="s">
        <v>471</v>
      </c>
      <c r="B74" s="17" t="n">
        <v>4692</v>
      </c>
      <c r="C74" s="18">
        <f>(484.0/B74*100)</f>
        <v/>
      </c>
      <c r="D74" s="19" t="n">
        <v>4208</v>
      </c>
      <c r="E74" s="18" t="n">
        <v>424.91234054</v>
      </c>
      <c r="F74" s="20" t="n">
        <v>2.11387623</v>
      </c>
      <c r="G74" s="18" t="n">
        <v>406.53821721</v>
      </c>
      <c r="H74" s="20" t="n">
        <v>2.75750695</v>
      </c>
      <c r="I74" s="18" t="n">
        <v>391.59706746</v>
      </c>
      <c r="J74" s="20" t="n">
        <v>4.35487157</v>
      </c>
      <c r="K74" s="18" t="n">
        <v>410.76160047</v>
      </c>
      <c r="L74" s="20" t="n">
        <v>6.32556561</v>
      </c>
      <c r="M74" s="18" t="n">
        <v>493.26301941</v>
      </c>
      <c r="N74" s="20" t="n">
        <v>12.26210825</v>
      </c>
      <c r="O74" s="18" t="s">
        <v>404</v>
      </c>
      <c r="P74" s="20" t="s">
        <v>404</v>
      </c>
      <c r="Q74" s="18" t="s">
        <v>404</v>
      </c>
      <c r="R74" s="20" t="s">
        <v>404</v>
      </c>
      <c r="S74" s="18" t="s">
        <v>404</v>
      </c>
      <c r="T74" s="20" t="s">
        <v>404</v>
      </c>
      <c r="U74" s="18" t="n">
        <v>342.46721162</v>
      </c>
      <c r="V74" s="20" t="n">
        <v>16.38479961</v>
      </c>
      <c r="W74" s="18" t="n">
        <v>409.75935975</v>
      </c>
      <c r="X74" s="20" t="n">
        <v>6.1399941</v>
      </c>
    </row>
    <row r="75" spans="1:24">
      <c r="A75" s="15" t="s">
        <v>472</v>
      </c>
      <c r="B75" s="17" t="n">
        <v>5375</v>
      </c>
      <c r="C75" s="18">
        <f>(483.0/B75*100)</f>
        <v/>
      </c>
      <c r="D75" s="19" t="n">
        <v>4892</v>
      </c>
      <c r="E75" s="18" t="n">
        <v>374.94810487</v>
      </c>
      <c r="F75" s="20" t="n">
        <v>12.31469016</v>
      </c>
      <c r="G75" s="18" t="n">
        <v>354.29780348</v>
      </c>
      <c r="H75" s="20" t="n">
        <v>11.61972009</v>
      </c>
      <c r="I75" s="18" t="n">
        <v>368.87657419</v>
      </c>
      <c r="J75" s="20" t="n">
        <v>5.81342688</v>
      </c>
      <c r="K75" s="18" t="n">
        <v>368.90423543</v>
      </c>
      <c r="L75" s="20" t="n">
        <v>13.41331953</v>
      </c>
      <c r="M75" s="18" t="n">
        <v>385.82479474</v>
      </c>
      <c r="N75" s="20" t="n">
        <v>16.81472956</v>
      </c>
      <c r="O75" s="18" t="s">
        <v>404</v>
      </c>
      <c r="P75" s="20" t="s">
        <v>404</v>
      </c>
      <c r="Q75" s="18" t="s">
        <v>404</v>
      </c>
      <c r="R75" s="20" t="s">
        <v>404</v>
      </c>
      <c r="S75" s="18" t="s">
        <v>404</v>
      </c>
      <c r="T75" s="20" t="s">
        <v>404</v>
      </c>
      <c r="U75" s="18" t="s">
        <v>404</v>
      </c>
      <c r="V75" s="20" t="s">
        <v>404</v>
      </c>
      <c r="W75" s="18" t="n">
        <v>354.61163025</v>
      </c>
      <c r="X75" s="20" t="n">
        <v>19.23194352</v>
      </c>
    </row>
    <row r="76" spans="1:24">
      <c r="A76" s="15" t="s">
        <v>473</v>
      </c>
      <c r="B76" s="17" t="n">
        <v>14167</v>
      </c>
      <c r="C76" s="18">
        <f>(1400.0/B76*100)</f>
        <v/>
      </c>
      <c r="D76" s="19" t="n">
        <v>12767</v>
      </c>
      <c r="E76" s="18" t="n">
        <v>431.38660585</v>
      </c>
      <c r="F76" s="20" t="n">
        <v>6.54764627</v>
      </c>
      <c r="G76" s="18" t="n">
        <v>435.09484111</v>
      </c>
      <c r="H76" s="20" t="n">
        <v>3.72122597</v>
      </c>
      <c r="I76" s="18" t="n">
        <v>413.89154469</v>
      </c>
      <c r="J76" s="20" t="n">
        <v>9.36840289</v>
      </c>
      <c r="K76" s="18" t="n">
        <v>470.17460696</v>
      </c>
      <c r="L76" s="20" t="n">
        <v>19.46360611</v>
      </c>
      <c r="M76" s="18" t="n">
        <v>432.97063462</v>
      </c>
      <c r="N76" s="20" t="n">
        <v>17.8429432</v>
      </c>
      <c r="O76" s="18" t="s">
        <v>404</v>
      </c>
      <c r="P76" s="20" t="s">
        <v>404</v>
      </c>
      <c r="Q76" s="18" t="s">
        <v>404</v>
      </c>
      <c r="R76" s="20" t="s">
        <v>404</v>
      </c>
      <c r="S76" s="18" t="s">
        <v>404</v>
      </c>
      <c r="T76" s="20" t="s">
        <v>404</v>
      </c>
      <c r="U76" s="18" t="s">
        <v>404</v>
      </c>
      <c r="V76" s="20" t="s">
        <v>404</v>
      </c>
      <c r="W76" s="18" t="n">
        <v>392.86423033</v>
      </c>
      <c r="X76" s="20" t="n">
        <v>12.41060206</v>
      </c>
    </row>
    <row r="77" spans="1:24">
      <c r="A77" s="15" t="s">
        <v>474</v>
      </c>
      <c r="B77" s="17" t="n">
        <v>6062</v>
      </c>
      <c r="C77" s="18">
        <f>(0.0/B77*100)</f>
        <v/>
      </c>
      <c r="D77" s="19" t="n">
        <v>6062</v>
      </c>
      <c r="E77" s="18" t="n">
        <v>419.96384852</v>
      </c>
      <c r="F77" s="20" t="n">
        <v>3.82897814</v>
      </c>
      <c r="G77" s="18" t="n">
        <v>419.76630492</v>
      </c>
      <c r="H77" s="20" t="n">
        <v>7.36681514</v>
      </c>
      <c r="I77" s="18" t="n">
        <v>406.31570074</v>
      </c>
      <c r="J77" s="20" t="n">
        <v>22.01311914</v>
      </c>
      <c r="K77" s="18" t="n">
        <v>388.49073641</v>
      </c>
      <c r="L77" s="20" t="n">
        <v>11.16420543</v>
      </c>
      <c r="M77" s="18" t="n">
        <v>467.11327684</v>
      </c>
      <c r="N77" s="20" t="n">
        <v>51.11624746</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497.58066099</v>
      </c>
      <c r="F78" s="20" t="n">
        <v>7.37620837</v>
      </c>
      <c r="G78" s="18" t="n">
        <v>478.39664422</v>
      </c>
      <c r="H78" s="20" t="n">
        <v>7.51728067</v>
      </c>
      <c r="I78" s="18" t="n">
        <v>511.30601347</v>
      </c>
      <c r="J78" s="20" t="n">
        <v>15.17260673</v>
      </c>
      <c r="K78" s="18" t="n">
        <v>503.65630309</v>
      </c>
      <c r="L78" s="20" t="n">
        <v>11.8176682</v>
      </c>
      <c r="M78" s="18" t="n">
        <v>546.10670941</v>
      </c>
      <c r="N78" s="20" t="n">
        <v>35.28480617</v>
      </c>
      <c r="O78" s="18" t="s">
        <v>404</v>
      </c>
      <c r="P78" s="20" t="s">
        <v>404</v>
      </c>
      <c r="Q78" s="18" t="s">
        <v>404</v>
      </c>
      <c r="R78" s="20" t="s">
        <v>404</v>
      </c>
      <c r="S78" s="18" t="s">
        <v>404</v>
      </c>
      <c r="T78" s="20" t="s">
        <v>404</v>
      </c>
      <c r="U78" s="18" t="s">
        <v>404</v>
      </c>
      <c r="V78" s="20" t="s">
        <v>404</v>
      </c>
      <c r="W78" s="18" t="n">
        <v>532.2698</v>
      </c>
      <c r="X78" s="20" t="n">
        <v>5.67222355</v>
      </c>
    </row>
    <row customHeight="1" ht="25" r="79" spans="1:24">
      <c r="A79" s="15" t="s">
        <v>476</v>
      </c>
      <c r="B79" s="17" t="n">
        <v>1657</v>
      </c>
      <c r="C79" s="18">
        <f>(21.0/B79*100)</f>
        <v/>
      </c>
      <c r="D79" s="19" t="n">
        <v>1636</v>
      </c>
      <c r="E79" s="18" t="n">
        <v>447.46183853</v>
      </c>
      <c r="F79" s="20" t="n">
        <v>19.8066369</v>
      </c>
      <c r="G79" s="18" t="n">
        <v>458.84249307</v>
      </c>
      <c r="H79" s="20" t="n">
        <v>7.7729464</v>
      </c>
      <c r="I79" s="18" t="s">
        <v>404</v>
      </c>
      <c r="J79" s="20" t="s">
        <v>404</v>
      </c>
      <c r="K79" s="18" t="s">
        <v>404</v>
      </c>
      <c r="L79" s="20" t="s">
        <v>404</v>
      </c>
      <c r="M79" s="18" t="s">
        <v>404</v>
      </c>
      <c r="N79" s="20" t="s">
        <v>404</v>
      </c>
      <c r="O79" s="18" t="s">
        <v>404</v>
      </c>
      <c r="P79" s="20" t="s">
        <v>404</v>
      </c>
      <c r="Q79" s="18" t="s">
        <v>404</v>
      </c>
      <c r="R79" s="20" t="s">
        <v>404</v>
      </c>
      <c r="S79" s="18" t="s">
        <v>404</v>
      </c>
      <c r="T79" s="20" t="s">
        <v>404</v>
      </c>
      <c r="U79" s="18" t="s">
        <v>404</v>
      </c>
      <c r="V79" s="20" t="s">
        <v>404</v>
      </c>
      <c r="W79" s="18" t="n">
        <v>397.28168275</v>
      </c>
      <c r="X79" s="20" t="n">
        <v>4.92242616</v>
      </c>
    </row>
    <row r="80" spans="1:24">
      <c r="A80" s="15" t="s">
        <v>477</v>
      </c>
      <c r="B80" s="17" t="n">
        <v>7841</v>
      </c>
      <c r="C80" s="18">
        <f>(0.0/B80*100)</f>
        <v/>
      </c>
      <c r="D80" s="19" t="n">
        <v>7841</v>
      </c>
      <c r="E80" s="18" t="n">
        <v>443.19182089</v>
      </c>
      <c r="F80" s="20" t="n">
        <v>10.88482739</v>
      </c>
      <c r="G80" s="18" t="n">
        <v>465.54712936</v>
      </c>
      <c r="H80" s="20" t="n">
        <v>7.33739917</v>
      </c>
      <c r="I80" s="18" t="n">
        <v>456.43509985</v>
      </c>
      <c r="J80" s="20" t="n">
        <v>9.67197135</v>
      </c>
      <c r="K80" s="18" t="n">
        <v>454.41462751</v>
      </c>
      <c r="L80" s="20" t="n">
        <v>10.38642642</v>
      </c>
      <c r="M80" s="18" t="n">
        <v>467.01753524</v>
      </c>
      <c r="N80" s="20" t="n">
        <v>11.57925526</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444.54311491</v>
      </c>
      <c r="F81" s="20" t="n">
        <v>11.27023257</v>
      </c>
      <c r="G81" s="18" t="n">
        <v>443.06893176</v>
      </c>
      <c r="H81" s="20" t="n">
        <v>4.42397275</v>
      </c>
      <c r="I81" s="18" t="n">
        <v>449.46844665</v>
      </c>
      <c r="J81" s="20" t="n">
        <v>6.00353856</v>
      </c>
      <c r="K81" s="18" t="n">
        <v>473.84505889</v>
      </c>
      <c r="L81" s="20" t="n">
        <v>27.14425104</v>
      </c>
      <c r="M81" s="18" t="n">
        <v>436.32346713</v>
      </c>
      <c r="N81" s="20" t="n">
        <v>18.67201897</v>
      </c>
      <c r="O81" s="18" t="s">
        <v>404</v>
      </c>
      <c r="P81" s="20" t="s">
        <v>404</v>
      </c>
      <c r="Q81" s="18" t="s">
        <v>404</v>
      </c>
      <c r="R81" s="20" t="s">
        <v>404</v>
      </c>
      <c r="S81" s="18" t="s">
        <v>404</v>
      </c>
      <c r="T81" s="20" t="s">
        <v>404</v>
      </c>
      <c r="U81" s="18" t="s">
        <v>404</v>
      </c>
      <c r="V81" s="20" t="s">
        <v>404</v>
      </c>
      <c r="W81" s="18" t="n">
        <v>518.53821036</v>
      </c>
      <c r="X81" s="20" t="n">
        <v>6.78845189</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648</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493.89623128</v>
      </c>
      <c r="T7" s="20" t="n">
        <v>1.6053522</v>
      </c>
      <c r="U7" s="18" t="s">
        <v>404</v>
      </c>
      <c r="V7" s="20" t="s">
        <v>404</v>
      </c>
      <c r="W7" s="18" t="s">
        <v>404</v>
      </c>
      <c r="X7" s="20" t="s">
        <v>404</v>
      </c>
    </row>
    <row r="8" spans="1:24">
      <c r="A8" s="15" t="s">
        <v>405</v>
      </c>
      <c r="B8" s="17" t="n">
        <v>7007</v>
      </c>
      <c r="C8" s="18">
        <f>(0.0/B8*100)</f>
        <v/>
      </c>
      <c r="D8" s="19" t="n">
        <v>7007</v>
      </c>
      <c r="E8" s="18" t="n">
        <v>495.31220554</v>
      </c>
      <c r="F8" s="20" t="n">
        <v>4.90066653</v>
      </c>
      <c r="G8" s="18" t="n">
        <v>505.15443369</v>
      </c>
      <c r="H8" s="20" t="n">
        <v>7.61157078</v>
      </c>
      <c r="I8" s="18" t="n">
        <v>518.8851852400001</v>
      </c>
      <c r="J8" s="20" t="n">
        <v>11.92207325</v>
      </c>
      <c r="K8" s="18" t="n">
        <v>464.13399367</v>
      </c>
      <c r="L8" s="20" t="n">
        <v>27.12445706</v>
      </c>
      <c r="M8" s="18" t="n">
        <v>453.49744119</v>
      </c>
      <c r="N8" s="20" t="n">
        <v>37.22660402</v>
      </c>
      <c r="O8" s="18" t="s">
        <v>404</v>
      </c>
      <c r="P8" s="20" t="s">
        <v>404</v>
      </c>
      <c r="Q8" s="18" t="s">
        <v>404</v>
      </c>
      <c r="R8" s="20" t="s">
        <v>404</v>
      </c>
      <c r="S8" s="18" t="s">
        <v>404</v>
      </c>
      <c r="T8" s="20" t="s">
        <v>404</v>
      </c>
      <c r="U8" s="18" t="s">
        <v>404</v>
      </c>
      <c r="V8" s="20" t="s">
        <v>404</v>
      </c>
      <c r="W8" s="18" t="n">
        <v>458.66346822</v>
      </c>
      <c r="X8" s="20" t="n">
        <v>17.02414485</v>
      </c>
    </row>
    <row r="9" spans="1:24">
      <c r="A9" s="15" t="s">
        <v>406</v>
      </c>
      <c r="B9" s="17" t="n">
        <v>9651</v>
      </c>
      <c r="C9" s="18">
        <f>(200.0/B9*100)</f>
        <v/>
      </c>
      <c r="D9" s="19" t="n">
        <v>9451</v>
      </c>
      <c r="E9" s="18" t="n">
        <v>508.97468172</v>
      </c>
      <c r="F9" s="20" t="n">
        <v>4.5817235</v>
      </c>
      <c r="G9" s="18" t="n">
        <v>512.83158037</v>
      </c>
      <c r="H9" s="20" t="n">
        <v>5.90850892</v>
      </c>
      <c r="I9" s="18" t="n">
        <v>510.26736969</v>
      </c>
      <c r="J9" s="20" t="n">
        <v>32.32120819</v>
      </c>
      <c r="K9" s="18" t="s">
        <v>404</v>
      </c>
      <c r="L9" s="20" t="s">
        <v>404</v>
      </c>
      <c r="M9" s="18" t="n">
        <v>491.32201307</v>
      </c>
      <c r="N9" s="20" t="n">
        <v>58.73191661</v>
      </c>
      <c r="O9" s="18" t="s">
        <v>404</v>
      </c>
      <c r="P9" s="20" t="s">
        <v>404</v>
      </c>
      <c r="Q9" s="18" t="s">
        <v>404</v>
      </c>
      <c r="R9" s="20" t="s">
        <v>404</v>
      </c>
      <c r="S9" s="18" t="s">
        <v>404</v>
      </c>
      <c r="T9" s="20" t="s">
        <v>404</v>
      </c>
      <c r="U9" s="18" t="s">
        <v>404</v>
      </c>
      <c r="V9" s="20" t="s">
        <v>404</v>
      </c>
      <c r="W9" s="18" t="n">
        <v>479.1747039</v>
      </c>
      <c r="X9" s="20" t="n">
        <v>13.26172763</v>
      </c>
    </row>
    <row r="10" spans="1:24">
      <c r="A10" s="15" t="s">
        <v>407</v>
      </c>
      <c r="B10" s="17" t="n">
        <v>20058</v>
      </c>
      <c r="C10" s="18">
        <f>(3074.0/B10*100)</f>
        <v/>
      </c>
      <c r="D10" s="19" t="n">
        <v>16984</v>
      </c>
      <c r="E10" s="18" t="n">
        <v>515.10986179</v>
      </c>
      <c r="F10" s="20" t="n">
        <v>3.11782512</v>
      </c>
      <c r="G10" s="18" t="n">
        <v>511.3190606</v>
      </c>
      <c r="H10" s="20" t="n">
        <v>4.44520292</v>
      </c>
      <c r="I10" s="18" t="n">
        <v>525.20306686</v>
      </c>
      <c r="J10" s="20" t="n">
        <v>8.273887950000001</v>
      </c>
      <c r="K10" s="18" t="n">
        <v>529.67578928</v>
      </c>
      <c r="L10" s="20" t="n">
        <v>20.09827329</v>
      </c>
      <c r="M10" s="18" t="n">
        <v>513.07248901</v>
      </c>
      <c r="N10" s="20" t="n">
        <v>17.95096448</v>
      </c>
      <c r="O10" s="18" t="s">
        <v>404</v>
      </c>
      <c r="P10" s="20" t="s">
        <v>404</v>
      </c>
      <c r="Q10" s="18" t="s">
        <v>404</v>
      </c>
      <c r="R10" s="20" t="s">
        <v>404</v>
      </c>
      <c r="S10" s="18" t="s">
        <v>404</v>
      </c>
      <c r="T10" s="20" t="s">
        <v>404</v>
      </c>
      <c r="U10" s="18" t="s">
        <v>404</v>
      </c>
      <c r="V10" s="20" t="s">
        <v>404</v>
      </c>
      <c r="W10" s="18" t="n">
        <v>576.3143532</v>
      </c>
      <c r="X10" s="20" t="n">
        <v>13.56888001</v>
      </c>
    </row>
    <row r="11" spans="1:24">
      <c r="A11" s="15" t="s">
        <v>408</v>
      </c>
      <c r="B11" s="17" t="n">
        <v>7053</v>
      </c>
      <c r="C11" s="18">
        <f>(137.0/B11*100)</f>
        <v/>
      </c>
      <c r="D11" s="19" t="n">
        <v>6916</v>
      </c>
      <c r="E11" s="18" t="n">
        <v>428.94776496</v>
      </c>
      <c r="F11" s="20" t="n">
        <v>6.79338038</v>
      </c>
      <c r="G11" s="18" t="n">
        <v>420.59749929</v>
      </c>
      <c r="H11" s="20" t="n">
        <v>6.09867027</v>
      </c>
      <c r="I11" s="18" t="n">
        <v>415.95809027</v>
      </c>
      <c r="J11" s="20" t="n">
        <v>6.87388582</v>
      </c>
      <c r="K11" s="18" t="n">
        <v>438.80880745</v>
      </c>
      <c r="L11" s="20" t="n">
        <v>11.14415402</v>
      </c>
      <c r="M11" s="18" t="n">
        <v>497.21268397</v>
      </c>
      <c r="N11" s="20" t="n">
        <v>29.16686347</v>
      </c>
      <c r="O11" s="18" t="s">
        <v>404</v>
      </c>
      <c r="P11" s="20" t="s">
        <v>404</v>
      </c>
      <c r="Q11" s="18" t="s">
        <v>404</v>
      </c>
      <c r="R11" s="20" t="s">
        <v>404</v>
      </c>
      <c r="S11" s="18" t="s">
        <v>404</v>
      </c>
      <c r="T11" s="20" t="s">
        <v>404</v>
      </c>
      <c r="U11" s="18" t="s">
        <v>404</v>
      </c>
      <c r="V11" s="20" t="s">
        <v>404</v>
      </c>
      <c r="W11" s="18" t="n">
        <v>406.97838839</v>
      </c>
      <c r="X11" s="20" t="n">
        <v>17.22104883</v>
      </c>
    </row>
    <row r="12" spans="1:24">
      <c r="A12" s="15" t="s">
        <v>409</v>
      </c>
      <c r="B12" s="17" t="n">
        <v>6894</v>
      </c>
      <c r="C12" s="18">
        <f>(106.0/B12*100)</f>
        <v/>
      </c>
      <c r="D12" s="19" t="n">
        <v>6788</v>
      </c>
      <c r="E12" s="18" t="n">
        <v>482.3689655</v>
      </c>
      <c r="F12" s="20" t="n">
        <v>4.92286684</v>
      </c>
      <c r="G12" s="18" t="n">
        <v>499.44507374</v>
      </c>
      <c r="H12" s="20" t="n">
        <v>3.39327627</v>
      </c>
      <c r="I12" s="18" t="n">
        <v>478.39241967</v>
      </c>
      <c r="J12" s="20" t="n">
        <v>15.75851622</v>
      </c>
      <c r="K12" s="18" t="s">
        <v>404</v>
      </c>
      <c r="L12" s="20" t="s">
        <v>404</v>
      </c>
      <c r="M12" s="18" t="s">
        <v>404</v>
      </c>
      <c r="N12" s="20" t="s">
        <v>404</v>
      </c>
      <c r="O12" s="18" t="s">
        <v>404</v>
      </c>
      <c r="P12" s="20" t="s">
        <v>404</v>
      </c>
      <c r="Q12" s="18" t="s">
        <v>404</v>
      </c>
      <c r="R12" s="20" t="s">
        <v>404</v>
      </c>
      <c r="S12" s="18" t="s">
        <v>404</v>
      </c>
      <c r="T12" s="20" t="s">
        <v>404</v>
      </c>
      <c r="U12" s="18" t="s">
        <v>404</v>
      </c>
      <c r="V12" s="20" t="s">
        <v>404</v>
      </c>
      <c r="W12" s="18" t="n">
        <v>434.5846067</v>
      </c>
      <c r="X12" s="20" t="n">
        <v>14.85774849</v>
      </c>
    </row>
    <row r="13" spans="1:24">
      <c r="A13" s="15" t="s">
        <v>410</v>
      </c>
      <c r="B13" s="17" t="n">
        <v>7161</v>
      </c>
      <c r="C13" s="18">
        <f>(1175.0/B13*100)</f>
        <v/>
      </c>
      <c r="D13" s="19" t="n">
        <v>5986</v>
      </c>
      <c r="E13" s="18" t="n">
        <v>501.74559488</v>
      </c>
      <c r="F13" s="20" t="n">
        <v>10.8682105</v>
      </c>
      <c r="G13" s="18" t="n">
        <v>509.00276831</v>
      </c>
      <c r="H13" s="20" t="n">
        <v>2.87735195</v>
      </c>
      <c r="I13" s="18" t="n">
        <v>514.5141445</v>
      </c>
      <c r="J13" s="20" t="n">
        <v>4.24564482</v>
      </c>
      <c r="K13" s="18" t="n">
        <v>516.34592134</v>
      </c>
      <c r="L13" s="20" t="n">
        <v>7.15721688</v>
      </c>
      <c r="M13" s="18" t="n">
        <v>549.78244571</v>
      </c>
      <c r="N13" s="20" t="n">
        <v>19.18256447</v>
      </c>
      <c r="O13" s="18" t="s">
        <v>404</v>
      </c>
      <c r="P13" s="20" t="s">
        <v>404</v>
      </c>
      <c r="Q13" s="18" t="s">
        <v>404</v>
      </c>
      <c r="R13" s="20" t="s">
        <v>404</v>
      </c>
      <c r="S13" s="18" t="s">
        <v>404</v>
      </c>
      <c r="T13" s="20" t="s">
        <v>404</v>
      </c>
      <c r="U13" s="18" t="s">
        <v>404</v>
      </c>
      <c r="V13" s="20" t="s">
        <v>404</v>
      </c>
      <c r="W13" s="18" t="n">
        <v>508.93855272</v>
      </c>
      <c r="X13" s="20" t="n">
        <v>6.42377986</v>
      </c>
    </row>
    <row r="14" spans="1:24">
      <c r="A14" s="15" t="s">
        <v>411</v>
      </c>
      <c r="B14" s="17" t="n">
        <v>5587</v>
      </c>
      <c r="C14" s="18">
        <f>(0.0/B14*100)</f>
        <v/>
      </c>
      <c r="D14" s="19" t="n">
        <v>5587</v>
      </c>
      <c r="E14" s="18" t="n">
        <v>518.99157631</v>
      </c>
      <c r="F14" s="20" t="n">
        <v>3.10501343</v>
      </c>
      <c r="G14" s="18" t="n">
        <v>519.08463055</v>
      </c>
      <c r="H14" s="20" t="n">
        <v>3.83117812</v>
      </c>
      <c r="I14" s="18" t="n">
        <v>525.5051388099999</v>
      </c>
      <c r="J14" s="20" t="n">
        <v>5.66427434</v>
      </c>
      <c r="K14" s="18" t="n">
        <v>505.96016616</v>
      </c>
      <c r="L14" s="20" t="n">
        <v>13.20547677</v>
      </c>
      <c r="M14" s="18" t="s">
        <v>404</v>
      </c>
      <c r="N14" s="20" t="s">
        <v>404</v>
      </c>
      <c r="O14" s="18" t="s">
        <v>404</v>
      </c>
      <c r="P14" s="20" t="s">
        <v>404</v>
      </c>
      <c r="Q14" s="18" t="s">
        <v>404</v>
      </c>
      <c r="R14" s="20" t="s">
        <v>404</v>
      </c>
      <c r="S14" s="18" t="s">
        <v>404</v>
      </c>
      <c r="T14" s="20" t="s">
        <v>404</v>
      </c>
      <c r="U14" s="18" t="s">
        <v>404</v>
      </c>
      <c r="V14" s="20" t="s">
        <v>404</v>
      </c>
      <c r="W14" s="18" t="n">
        <v>525.22769791</v>
      </c>
      <c r="X14" s="20" t="n">
        <v>7.86461087</v>
      </c>
    </row>
    <row r="15" spans="1:24">
      <c r="A15" s="15" t="s">
        <v>412</v>
      </c>
      <c r="B15" s="17" t="n">
        <v>5882</v>
      </c>
      <c r="C15" s="18">
        <f>(0.0/B15*100)</f>
        <v/>
      </c>
      <c r="D15" s="19" t="n">
        <v>5882</v>
      </c>
      <c r="E15" s="18" t="n">
        <v>502.42175821</v>
      </c>
      <c r="F15" s="20" t="n">
        <v>8.14767977</v>
      </c>
      <c r="G15" s="18" t="n">
        <v>513.39244956</v>
      </c>
      <c r="H15" s="20" t="n">
        <v>2.67446556</v>
      </c>
      <c r="I15" s="18" t="n">
        <v>504.28631339</v>
      </c>
      <c r="J15" s="20" t="n">
        <v>5.55459859</v>
      </c>
      <c r="K15" s="18" t="s">
        <v>404</v>
      </c>
      <c r="L15" s="20" t="s">
        <v>404</v>
      </c>
      <c r="M15" s="18" t="s">
        <v>404</v>
      </c>
      <c r="N15" s="20" t="s">
        <v>404</v>
      </c>
      <c r="O15" s="18" t="s">
        <v>404</v>
      </c>
      <c r="P15" s="20" t="s">
        <v>404</v>
      </c>
      <c r="Q15" s="18" t="s">
        <v>404</v>
      </c>
      <c r="R15" s="20" t="s">
        <v>404</v>
      </c>
      <c r="S15" s="18" t="s">
        <v>404</v>
      </c>
      <c r="T15" s="20" t="s">
        <v>404</v>
      </c>
      <c r="U15" s="18" t="s">
        <v>404</v>
      </c>
      <c r="V15" s="20" t="s">
        <v>404</v>
      </c>
      <c r="W15" s="18" t="n">
        <v>520.18040422</v>
      </c>
      <c r="X15" s="20" t="n">
        <v>13.88679967</v>
      </c>
    </row>
    <row r="16" spans="1:24">
      <c r="A16" s="15" t="s">
        <v>413</v>
      </c>
      <c r="B16" s="17" t="n">
        <v>6108</v>
      </c>
      <c r="C16" s="18">
        <f>(495.0/B16*100)</f>
        <v/>
      </c>
      <c r="D16" s="19" t="n">
        <v>5613</v>
      </c>
      <c r="E16" s="18" t="n">
        <v>487.14396452</v>
      </c>
      <c r="F16" s="20" t="n">
        <v>8.216912710000001</v>
      </c>
      <c r="G16" s="18" t="n">
        <v>499.59346752</v>
      </c>
      <c r="H16" s="20" t="n">
        <v>4.28115918</v>
      </c>
      <c r="I16" s="18" t="n">
        <v>491.43898969</v>
      </c>
      <c r="J16" s="20" t="n">
        <v>23.54766685</v>
      </c>
      <c r="K16" s="18" t="s">
        <v>404</v>
      </c>
      <c r="L16" s="20" t="s">
        <v>404</v>
      </c>
      <c r="M16" s="18" t="n">
        <v>511.26674662</v>
      </c>
      <c r="N16" s="20" t="n">
        <v>36.63536431</v>
      </c>
      <c r="O16" s="18" t="s">
        <v>404</v>
      </c>
      <c r="P16" s="20" t="s">
        <v>404</v>
      </c>
      <c r="Q16" s="18" t="s">
        <v>404</v>
      </c>
      <c r="R16" s="20" t="s">
        <v>404</v>
      </c>
      <c r="S16" s="18" t="s">
        <v>404</v>
      </c>
      <c r="T16" s="20" t="s">
        <v>404</v>
      </c>
      <c r="U16" s="18" t="s">
        <v>404</v>
      </c>
      <c r="V16" s="20" t="s">
        <v>404</v>
      </c>
      <c r="W16" s="18" t="n">
        <v>477.61939659</v>
      </c>
      <c r="X16" s="20" t="n">
        <v>15.48014285</v>
      </c>
    </row>
    <row r="17" spans="1:24">
      <c r="A17" s="15" t="s">
        <v>414</v>
      </c>
      <c r="B17" s="17" t="n">
        <v>6504</v>
      </c>
      <c r="C17" s="18">
        <f>(1325.0/B17*100)</f>
        <v/>
      </c>
      <c r="D17" s="19" t="n">
        <v>5179</v>
      </c>
      <c r="E17" s="18" t="n">
        <v>508.06255563</v>
      </c>
      <c r="F17" s="20" t="n">
        <v>4.8375179</v>
      </c>
      <c r="G17" s="18" t="n">
        <v>492.315914</v>
      </c>
      <c r="H17" s="20" t="n">
        <v>8.984594299999999</v>
      </c>
      <c r="I17" s="18" t="n">
        <v>506.69037291</v>
      </c>
      <c r="J17" s="20" t="n">
        <v>18.47839161</v>
      </c>
      <c r="K17" s="18" t="s">
        <v>404</v>
      </c>
      <c r="L17" s="20" t="s">
        <v>404</v>
      </c>
      <c r="M17" s="18" t="s">
        <v>404</v>
      </c>
      <c r="N17" s="20" t="s">
        <v>404</v>
      </c>
      <c r="O17" s="18" t="s">
        <v>404</v>
      </c>
      <c r="P17" s="20" t="s">
        <v>404</v>
      </c>
      <c r="Q17" s="18" t="s">
        <v>404</v>
      </c>
      <c r="R17" s="20" t="s">
        <v>404</v>
      </c>
      <c r="S17" s="18" t="s">
        <v>404</v>
      </c>
      <c r="T17" s="20" t="s">
        <v>404</v>
      </c>
      <c r="U17" s="18" t="s">
        <v>404</v>
      </c>
      <c r="V17" s="20" t="s">
        <v>404</v>
      </c>
      <c r="W17" s="18" t="n">
        <v>549.84762043</v>
      </c>
      <c r="X17" s="20" t="n">
        <v>16.51602032</v>
      </c>
    </row>
    <row r="18" spans="1:24">
      <c r="A18" s="15" t="s">
        <v>415</v>
      </c>
      <c r="B18" s="17" t="n">
        <v>5532</v>
      </c>
      <c r="C18" s="18">
        <f>(0.0/B18*100)</f>
        <v/>
      </c>
      <c r="D18" s="19" t="n">
        <v>5532</v>
      </c>
      <c r="E18" s="18" t="n">
        <v>440.64802682</v>
      </c>
      <c r="F18" s="20" t="n">
        <v>7.75457423</v>
      </c>
      <c r="G18" s="18" t="n">
        <v>457.60515893</v>
      </c>
      <c r="H18" s="20" t="n">
        <v>5.82408561</v>
      </c>
      <c r="I18" s="18" t="n">
        <v>453.41692823</v>
      </c>
      <c r="J18" s="20" t="n">
        <v>8.554676110000001</v>
      </c>
      <c r="K18" s="18" t="n">
        <v>474.27823949</v>
      </c>
      <c r="L18" s="20" t="n">
        <v>16.2206477</v>
      </c>
      <c r="M18" s="18" t="n">
        <v>489.0863994</v>
      </c>
      <c r="N18" s="20" t="n">
        <v>12.27705499</v>
      </c>
      <c r="O18" s="18" t="s">
        <v>404</v>
      </c>
      <c r="P18" s="20" t="s">
        <v>404</v>
      </c>
      <c r="Q18" s="18" t="s">
        <v>404</v>
      </c>
      <c r="R18" s="20" t="s">
        <v>404</v>
      </c>
      <c r="S18" s="18" t="s">
        <v>404</v>
      </c>
      <c r="T18" s="20" t="s">
        <v>404</v>
      </c>
      <c r="U18" s="18" t="s">
        <v>404</v>
      </c>
      <c r="V18" s="20" t="s">
        <v>404</v>
      </c>
      <c r="W18" s="18" t="n">
        <v>467.81102701</v>
      </c>
      <c r="X18" s="20" t="n">
        <v>27.59627278</v>
      </c>
    </row>
    <row r="19" spans="1:24">
      <c r="A19" s="15" t="s">
        <v>416</v>
      </c>
      <c r="B19" s="17" t="n">
        <v>5658</v>
      </c>
      <c r="C19" s="18">
        <f>(327.0/B19*100)</f>
        <v/>
      </c>
      <c r="D19" s="19" t="n">
        <v>5331</v>
      </c>
      <c r="E19" s="18" t="n">
        <v>481.20707185</v>
      </c>
      <c r="F19" s="20" t="n">
        <v>6.05428419</v>
      </c>
      <c r="G19" s="18" t="n">
        <v>470.7811773</v>
      </c>
      <c r="H19" s="20" t="n">
        <v>6.33266898</v>
      </c>
      <c r="I19" s="18" t="n">
        <v>479.35266376</v>
      </c>
      <c r="J19" s="20" t="n">
        <v>25.2704112</v>
      </c>
      <c r="K19" s="18" t="n">
        <v>474.6904</v>
      </c>
      <c r="L19" s="20" t="n">
        <v>23.87532028</v>
      </c>
      <c r="M19" s="18" t="s">
        <v>404</v>
      </c>
      <c r="N19" s="20" t="s">
        <v>404</v>
      </c>
      <c r="O19" s="18" t="s">
        <v>404</v>
      </c>
      <c r="P19" s="20" t="s">
        <v>404</v>
      </c>
      <c r="Q19" s="18" t="s">
        <v>404</v>
      </c>
      <c r="R19" s="20" t="s">
        <v>404</v>
      </c>
      <c r="S19" s="18" t="s">
        <v>404</v>
      </c>
      <c r="T19" s="20" t="s">
        <v>404</v>
      </c>
      <c r="U19" s="18" t="s">
        <v>404</v>
      </c>
      <c r="V19" s="20" t="s">
        <v>404</v>
      </c>
      <c r="W19" s="18" t="n">
        <v>515.45083614</v>
      </c>
      <c r="X19" s="20" t="n">
        <v>20.80509392</v>
      </c>
    </row>
    <row r="20" spans="1:24">
      <c r="A20" s="15" t="s">
        <v>417</v>
      </c>
      <c r="B20" s="17" t="n">
        <v>3371</v>
      </c>
      <c r="C20" s="18">
        <f>(24.0/B20*100)</f>
        <v/>
      </c>
      <c r="D20" s="19" t="n">
        <v>3347</v>
      </c>
      <c r="E20" s="18" t="n">
        <v>490.65915456</v>
      </c>
      <c r="F20" s="20" t="n">
        <v>3.23525489</v>
      </c>
      <c r="G20" s="18" t="n">
        <v>486.5340767</v>
      </c>
      <c r="H20" s="20" t="n">
        <v>2.66245715</v>
      </c>
      <c r="I20" s="18" t="n">
        <v>479.4070433</v>
      </c>
      <c r="J20" s="20" t="n">
        <v>9.79291647</v>
      </c>
      <c r="K20" s="18" t="n">
        <v>509.16908626</v>
      </c>
      <c r="L20" s="20" t="n">
        <v>11.26329416</v>
      </c>
      <c r="M20" s="18" t="s">
        <v>404</v>
      </c>
      <c r="N20" s="20" t="s">
        <v>404</v>
      </c>
      <c r="O20" s="18" t="s">
        <v>404</v>
      </c>
      <c r="P20" s="20" t="s">
        <v>404</v>
      </c>
      <c r="Q20" s="18" t="s">
        <v>404</v>
      </c>
      <c r="R20" s="20" t="s">
        <v>404</v>
      </c>
      <c r="S20" s="18" t="s">
        <v>404</v>
      </c>
      <c r="T20" s="20" t="s">
        <v>404</v>
      </c>
      <c r="U20" s="18" t="s">
        <v>404</v>
      </c>
      <c r="V20" s="20" t="s">
        <v>404</v>
      </c>
      <c r="W20" s="18" t="n">
        <v>470.9958045</v>
      </c>
      <c r="X20" s="20" t="n">
        <v>11.08496045</v>
      </c>
    </row>
    <row r="21" spans="1:24">
      <c r="A21" s="15" t="s">
        <v>418</v>
      </c>
      <c r="B21" s="17" t="n">
        <v>5741</v>
      </c>
      <c r="C21" s="18">
        <f>(0.0/B21*100)</f>
        <v/>
      </c>
      <c r="D21" s="19" t="n">
        <v>5741</v>
      </c>
      <c r="E21" s="18" t="n">
        <v>510.96492376</v>
      </c>
      <c r="F21" s="20" t="n">
        <v>3.60636788</v>
      </c>
      <c r="G21" s="18" t="n">
        <v>501.21611506</v>
      </c>
      <c r="H21" s="20" t="n">
        <v>3.12539799</v>
      </c>
      <c r="I21" s="18" t="n">
        <v>465.34546004</v>
      </c>
      <c r="J21" s="20" t="n">
        <v>24.52560741</v>
      </c>
      <c r="K21" s="18" t="s">
        <v>404</v>
      </c>
      <c r="L21" s="20" t="s">
        <v>404</v>
      </c>
      <c r="M21" s="18" t="s">
        <v>404</v>
      </c>
      <c r="N21" s="20" t="s">
        <v>404</v>
      </c>
      <c r="O21" s="18" t="s">
        <v>404</v>
      </c>
      <c r="P21" s="20" t="s">
        <v>404</v>
      </c>
      <c r="Q21" s="18" t="s">
        <v>404</v>
      </c>
      <c r="R21" s="20" t="s">
        <v>404</v>
      </c>
      <c r="S21" s="18" t="s">
        <v>404</v>
      </c>
      <c r="T21" s="20" t="s">
        <v>404</v>
      </c>
      <c r="U21" s="18" t="s">
        <v>404</v>
      </c>
      <c r="V21" s="20" t="s">
        <v>404</v>
      </c>
      <c r="W21" s="18" t="n">
        <v>499.62880976</v>
      </c>
      <c r="X21" s="20" t="n">
        <v>7.00638163</v>
      </c>
    </row>
    <row r="22" spans="1:24">
      <c r="A22" s="15" t="s">
        <v>419</v>
      </c>
      <c r="B22" s="17" t="n">
        <v>6598</v>
      </c>
      <c r="C22" s="18">
        <f>(0.0/B22*100)</f>
        <v/>
      </c>
      <c r="D22" s="19" t="n">
        <v>6598</v>
      </c>
      <c r="E22" s="18" t="n">
        <v>486.25181948</v>
      </c>
      <c r="F22" s="20" t="n">
        <v>16.57502322</v>
      </c>
      <c r="G22" s="18" t="n">
        <v>481.0057353</v>
      </c>
      <c r="H22" s="20" t="n">
        <v>9.363762210000001</v>
      </c>
      <c r="I22" s="18" t="n">
        <v>472.9655658</v>
      </c>
      <c r="J22" s="20" t="n">
        <v>6.8428487</v>
      </c>
      <c r="K22" s="18" t="n">
        <v>410.41315823</v>
      </c>
      <c r="L22" s="20" t="n">
        <v>14.99284233</v>
      </c>
      <c r="M22" s="18" t="n">
        <v>470.98071628</v>
      </c>
      <c r="N22" s="20" t="n">
        <v>17.84837499</v>
      </c>
      <c r="O22" s="18" t="s">
        <v>404</v>
      </c>
      <c r="P22" s="20" t="s">
        <v>404</v>
      </c>
      <c r="Q22" s="18" t="s">
        <v>404</v>
      </c>
      <c r="R22" s="20" t="s">
        <v>404</v>
      </c>
      <c r="S22" s="18" t="s">
        <v>404</v>
      </c>
      <c r="T22" s="20" t="s">
        <v>404</v>
      </c>
      <c r="U22" s="18" t="s">
        <v>404</v>
      </c>
      <c r="V22" s="20" t="s">
        <v>404</v>
      </c>
      <c r="W22" s="18" t="n">
        <v>496.500207</v>
      </c>
      <c r="X22" s="20" t="n">
        <v>19.91729083</v>
      </c>
    </row>
    <row r="23" spans="1:24">
      <c r="A23" s="15" t="s">
        <v>420</v>
      </c>
      <c r="B23" s="17" t="n">
        <v>11583</v>
      </c>
      <c r="C23" s="18">
        <f>(3185.0/B23*100)</f>
        <v/>
      </c>
      <c r="D23" s="19" t="n">
        <v>8398</v>
      </c>
      <c r="E23" s="18" t="n">
        <v>492.30037396</v>
      </c>
      <c r="F23" s="20" t="n">
        <v>5.69641806</v>
      </c>
      <c r="G23" s="18" t="n">
        <v>501.47505161</v>
      </c>
      <c r="H23" s="20" t="n">
        <v>8.131980889999999</v>
      </c>
      <c r="I23" s="18" t="n">
        <v>470.82885959</v>
      </c>
      <c r="J23" s="20" t="n">
        <v>9.60387416</v>
      </c>
      <c r="K23" s="18" t="n">
        <v>456.99888283</v>
      </c>
      <c r="L23" s="20" t="n">
        <v>37.93976472</v>
      </c>
      <c r="M23" s="18" t="n">
        <v>391.36324</v>
      </c>
      <c r="N23" s="20" t="n">
        <v>13.26329277</v>
      </c>
      <c r="O23" s="18" t="s">
        <v>404</v>
      </c>
      <c r="P23" s="20" t="s">
        <v>404</v>
      </c>
      <c r="Q23" s="18" t="s">
        <v>404</v>
      </c>
      <c r="R23" s="20" t="s">
        <v>404</v>
      </c>
      <c r="S23" s="18" t="s">
        <v>404</v>
      </c>
      <c r="T23" s="20" t="s">
        <v>404</v>
      </c>
      <c r="U23" s="18" t="s">
        <v>404</v>
      </c>
      <c r="V23" s="20" t="s">
        <v>404</v>
      </c>
      <c r="W23" s="18" t="n">
        <v>498.27724459</v>
      </c>
      <c r="X23" s="20" t="n">
        <v>17.03561245</v>
      </c>
    </row>
    <row r="24" spans="1:24">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s">
        <v>404</v>
      </c>
      <c r="N24" s="20" t="s">
        <v>404</v>
      </c>
      <c r="O24" s="18" t="s">
        <v>404</v>
      </c>
      <c r="P24" s="20" t="s">
        <v>404</v>
      </c>
      <c r="Q24" s="18" t="s">
        <v>404</v>
      </c>
      <c r="R24" s="20" t="s">
        <v>404</v>
      </c>
      <c r="S24" s="18" t="n">
        <v>532.4398722</v>
      </c>
      <c r="T24" s="20" t="n">
        <v>3.00001481</v>
      </c>
      <c r="U24" s="18" t="s">
        <v>404</v>
      </c>
      <c r="V24" s="20" t="s">
        <v>404</v>
      </c>
      <c r="W24" s="18" t="s">
        <v>404</v>
      </c>
      <c r="X24" s="20" t="s">
        <v>404</v>
      </c>
    </row>
    <row r="25" spans="1:24">
      <c r="A25" s="15" t="s">
        <v>422</v>
      </c>
      <c r="B25" s="17" t="n">
        <v>5581</v>
      </c>
      <c r="C25" s="18">
        <f>(0.0/B25*100)</f>
        <v/>
      </c>
      <c r="D25" s="19" t="n">
        <v>5581</v>
      </c>
      <c r="E25" s="18" t="n">
        <v>489.94553034</v>
      </c>
      <c r="F25" s="20" t="n">
        <v>11.41750088</v>
      </c>
      <c r="G25" s="18" t="n">
        <v>517.92480285</v>
      </c>
      <c r="H25" s="20" t="n">
        <v>7.26914682</v>
      </c>
      <c r="I25" s="18" t="n">
        <v>537.9134841</v>
      </c>
      <c r="J25" s="20" t="n">
        <v>5.3859936</v>
      </c>
      <c r="K25" s="18" t="n">
        <v>574.58305429</v>
      </c>
      <c r="L25" s="20" t="n">
        <v>9.24228505</v>
      </c>
      <c r="M25" s="18" t="s">
        <v>404</v>
      </c>
      <c r="N25" s="20" t="s">
        <v>404</v>
      </c>
      <c r="O25" s="18" t="s">
        <v>404</v>
      </c>
      <c r="P25" s="20" t="s">
        <v>404</v>
      </c>
      <c r="Q25" s="18" t="s">
        <v>404</v>
      </c>
      <c r="R25" s="20" t="s">
        <v>404</v>
      </c>
      <c r="S25" s="18" t="s">
        <v>404</v>
      </c>
      <c r="T25" s="20" t="s">
        <v>404</v>
      </c>
      <c r="U25" s="18" t="s">
        <v>404</v>
      </c>
      <c r="V25" s="20" t="s">
        <v>404</v>
      </c>
      <c r="W25" s="18" t="s">
        <v>404</v>
      </c>
      <c r="X25" s="20" t="s">
        <v>404</v>
      </c>
    </row>
    <row r="26" spans="1:24">
      <c r="A26" s="15" t="s">
        <v>423</v>
      </c>
      <c r="B26" s="17" t="n">
        <v>4869</v>
      </c>
      <c r="C26" s="18">
        <f>(11.0/B26*100)</f>
        <v/>
      </c>
      <c r="D26" s="19" t="n">
        <v>4858</v>
      </c>
      <c r="E26" s="18" t="n">
        <v>470.62309373</v>
      </c>
      <c r="F26" s="20" t="n">
        <v>6.97048548</v>
      </c>
      <c r="G26" s="18" t="n">
        <v>493.93624477</v>
      </c>
      <c r="H26" s="20" t="n">
        <v>3.55594272</v>
      </c>
      <c r="I26" s="18" t="n">
        <v>478.23243025</v>
      </c>
      <c r="J26" s="20" t="n">
        <v>3.800476</v>
      </c>
      <c r="K26" s="18" t="n">
        <v>480.16655673</v>
      </c>
      <c r="L26" s="20" t="n">
        <v>4.54025025</v>
      </c>
      <c r="M26" s="18" t="n">
        <v>472.40750534</v>
      </c>
      <c r="N26" s="20" t="n">
        <v>5.36298663</v>
      </c>
      <c r="O26" s="18" t="s">
        <v>404</v>
      </c>
      <c r="P26" s="20" t="s">
        <v>404</v>
      </c>
      <c r="Q26" s="18" t="s">
        <v>404</v>
      </c>
      <c r="R26" s="20" t="s">
        <v>404</v>
      </c>
      <c r="S26" s="18" t="s">
        <v>404</v>
      </c>
      <c r="T26" s="20" t="s">
        <v>404</v>
      </c>
      <c r="U26" s="18" t="s">
        <v>404</v>
      </c>
      <c r="V26" s="20" t="s">
        <v>404</v>
      </c>
      <c r="W26" s="18" t="n">
        <v>470.36636477</v>
      </c>
      <c r="X26" s="20" t="n">
        <v>16.36125154</v>
      </c>
    </row>
    <row r="27" spans="1:24">
      <c r="A27" s="15" t="s">
        <v>424</v>
      </c>
      <c r="B27" s="17" t="n">
        <v>5299</v>
      </c>
      <c r="C27" s="18">
        <f>(0.0/B27*100)</f>
        <v/>
      </c>
      <c r="D27" s="19" t="n">
        <v>5299</v>
      </c>
      <c r="E27" s="18" t="n">
        <v>509.29753828</v>
      </c>
      <c r="F27" s="20" t="n">
        <v>3.55061969</v>
      </c>
      <c r="G27" s="18" t="n">
        <v>480.85751242</v>
      </c>
      <c r="H27" s="20" t="n">
        <v>1.35640607</v>
      </c>
      <c r="I27" s="18" t="n">
        <v>473.80104756</v>
      </c>
      <c r="J27" s="20" t="n">
        <v>4.59146006</v>
      </c>
      <c r="K27" s="18" t="s">
        <v>404</v>
      </c>
      <c r="L27" s="20" t="s">
        <v>404</v>
      </c>
      <c r="M27" s="18" t="s">
        <v>404</v>
      </c>
      <c r="N27" s="20" t="s">
        <v>404</v>
      </c>
      <c r="O27" s="18" t="s">
        <v>404</v>
      </c>
      <c r="P27" s="20" t="s">
        <v>404</v>
      </c>
      <c r="Q27" s="18" t="s">
        <v>404</v>
      </c>
      <c r="R27" s="20" t="s">
        <v>404</v>
      </c>
      <c r="S27" s="18" t="s">
        <v>404</v>
      </c>
      <c r="T27" s="20" t="s">
        <v>404</v>
      </c>
      <c r="U27" s="18" t="s">
        <v>404</v>
      </c>
      <c r="V27" s="20" t="s">
        <v>404</v>
      </c>
      <c r="W27" s="18" t="n">
        <v>530.05990959</v>
      </c>
      <c r="X27" s="20" t="n">
        <v>8.580670720000001</v>
      </c>
    </row>
    <row r="28" spans="1:24">
      <c r="A28" s="15" t="s">
        <v>425</v>
      </c>
      <c r="B28" s="17" t="n">
        <v>7568</v>
      </c>
      <c r="C28" s="18">
        <f>(0.0/B28*100)</f>
        <v/>
      </c>
      <c r="D28" s="19" t="n">
        <v>7568</v>
      </c>
      <c r="E28" s="18" t="n">
        <v>405.35200339</v>
      </c>
      <c r="F28" s="20" t="n">
        <v>2.65652628</v>
      </c>
      <c r="G28" s="18" t="n">
        <v>418.35965005</v>
      </c>
      <c r="H28" s="20" t="n">
        <v>4.60399632</v>
      </c>
      <c r="I28" s="18" t="n">
        <v>380.65333808</v>
      </c>
      <c r="J28" s="20" t="n">
        <v>29.77497135</v>
      </c>
      <c r="K28" s="18" t="n">
        <v>415.1815968</v>
      </c>
      <c r="L28" s="20" t="n">
        <v>16.13186789</v>
      </c>
      <c r="M28" s="18" t="n">
        <v>404.74204</v>
      </c>
      <c r="N28" s="20" t="n">
        <v>16.5903638</v>
      </c>
      <c r="O28" s="18" t="s">
        <v>404</v>
      </c>
      <c r="P28" s="20" t="s">
        <v>404</v>
      </c>
      <c r="Q28" s="18" t="s">
        <v>404</v>
      </c>
      <c r="R28" s="20" t="s">
        <v>404</v>
      </c>
      <c r="S28" s="18" t="s">
        <v>404</v>
      </c>
      <c r="T28" s="20" t="s">
        <v>404</v>
      </c>
      <c r="U28" s="18" t="s">
        <v>404</v>
      </c>
      <c r="V28" s="20" t="s">
        <v>404</v>
      </c>
      <c r="W28" s="18" t="n">
        <v>369.73172756</v>
      </c>
      <c r="X28" s="20" t="n">
        <v>15.14348692</v>
      </c>
    </row>
    <row r="29" spans="1:24">
      <c r="A29" s="15" t="s">
        <v>426</v>
      </c>
      <c r="B29" s="17" t="n">
        <v>5385</v>
      </c>
      <c r="C29" s="18">
        <f>(1123.0/B29*100)</f>
        <v/>
      </c>
      <c r="D29" s="19" t="n">
        <v>4262</v>
      </c>
      <c r="E29" s="18" t="n">
        <v>544.30261294</v>
      </c>
      <c r="F29" s="20" t="n">
        <v>16.22579122</v>
      </c>
      <c r="G29" s="18" t="n">
        <v>512.69241359</v>
      </c>
      <c r="H29" s="20" t="n">
        <v>6.69863343</v>
      </c>
      <c r="I29" s="18" t="n">
        <v>456.5721127</v>
      </c>
      <c r="J29" s="20" t="n">
        <v>10.82700417</v>
      </c>
      <c r="K29" s="18" t="n">
        <v>554.47529079</v>
      </c>
      <c r="L29" s="20" t="n">
        <v>11.13591703</v>
      </c>
      <c r="M29" s="18" t="n">
        <v>515.16515895</v>
      </c>
      <c r="N29" s="20" t="n">
        <v>22.69165516</v>
      </c>
      <c r="O29" s="18" t="s">
        <v>404</v>
      </c>
      <c r="P29" s="20" t="s">
        <v>404</v>
      </c>
      <c r="Q29" s="18" t="s">
        <v>404</v>
      </c>
      <c r="R29" s="20" t="s">
        <v>404</v>
      </c>
      <c r="S29" s="18" t="s">
        <v>404</v>
      </c>
      <c r="T29" s="20" t="s">
        <v>404</v>
      </c>
      <c r="U29" s="18" t="s">
        <v>404</v>
      </c>
      <c r="V29" s="20" t="s">
        <v>404</v>
      </c>
      <c r="W29" s="18" t="n">
        <v>501.83445222</v>
      </c>
      <c r="X29" s="20" t="n">
        <v>10.66587061</v>
      </c>
    </row>
    <row r="30" spans="1:24">
      <c r="A30" s="15" t="s">
        <v>427</v>
      </c>
      <c r="B30" s="17" t="n">
        <v>4520</v>
      </c>
      <c r="C30" s="18">
        <f>(1053.0/B30*100)</f>
        <v/>
      </c>
      <c r="D30" s="19" t="n">
        <v>3467</v>
      </c>
      <c r="E30" s="18" t="n">
        <v>495.85802833</v>
      </c>
      <c r="F30" s="20" t="n">
        <v>17.27385212</v>
      </c>
      <c r="G30" s="18" t="n">
        <v>498.66743761</v>
      </c>
      <c r="H30" s="20" t="n">
        <v>5.10800233</v>
      </c>
      <c r="I30" s="18" t="n">
        <v>501.38364741</v>
      </c>
      <c r="J30" s="20" t="n">
        <v>6.09501814</v>
      </c>
      <c r="K30" s="18" t="n">
        <v>502.9959777</v>
      </c>
      <c r="L30" s="20" t="n">
        <v>11.69106656</v>
      </c>
      <c r="M30" s="18" t="n">
        <v>487.43521588</v>
      </c>
      <c r="N30" s="20" t="n">
        <v>6.03271062</v>
      </c>
      <c r="O30" s="18" t="s">
        <v>404</v>
      </c>
      <c r="P30" s="20" t="s">
        <v>404</v>
      </c>
      <c r="Q30" s="18" t="s">
        <v>404</v>
      </c>
      <c r="R30" s="20" t="s">
        <v>404</v>
      </c>
      <c r="S30" s="18" t="s">
        <v>404</v>
      </c>
      <c r="T30" s="20" t="s">
        <v>404</v>
      </c>
      <c r="U30" s="18" t="s">
        <v>404</v>
      </c>
      <c r="V30" s="20" t="s">
        <v>404</v>
      </c>
      <c r="W30" s="18" t="n">
        <v>461.03381589</v>
      </c>
      <c r="X30" s="20" t="n">
        <v>7.32399704</v>
      </c>
    </row>
    <row r="31" spans="1:24">
      <c r="A31" s="15" t="s">
        <v>428</v>
      </c>
      <c r="B31" s="17" t="n">
        <v>5456</v>
      </c>
      <c r="C31" s="18">
        <f>(502.0/B31*100)</f>
        <v/>
      </c>
      <c r="D31" s="19" t="n">
        <v>4954</v>
      </c>
      <c r="E31" s="18" t="n">
        <v>503.09726637</v>
      </c>
      <c r="F31" s="20" t="n">
        <v>6.63310798</v>
      </c>
      <c r="G31" s="18" t="n">
        <v>504.59222674</v>
      </c>
      <c r="H31" s="20" t="n">
        <v>2.96301074</v>
      </c>
      <c r="I31" s="18" t="n">
        <v>496.25187426</v>
      </c>
      <c r="J31" s="20" t="n">
        <v>6.19764442</v>
      </c>
      <c r="K31" s="18" t="n">
        <v>498.60516146</v>
      </c>
      <c r="L31" s="20" t="n">
        <v>7.33177035</v>
      </c>
      <c r="M31" s="18" t="n">
        <v>484.46190038</v>
      </c>
      <c r="N31" s="20" t="n">
        <v>13.78183897</v>
      </c>
      <c r="O31" s="18" t="s">
        <v>404</v>
      </c>
      <c r="P31" s="20" t="s">
        <v>404</v>
      </c>
      <c r="Q31" s="18" t="s">
        <v>404</v>
      </c>
      <c r="R31" s="20" t="s">
        <v>404</v>
      </c>
      <c r="S31" s="18" t="s">
        <v>404</v>
      </c>
      <c r="T31" s="20" t="s">
        <v>404</v>
      </c>
      <c r="U31" s="18" t="s">
        <v>404</v>
      </c>
      <c r="V31" s="20" t="s">
        <v>404</v>
      </c>
      <c r="W31" s="18" t="n">
        <v>497.10886597</v>
      </c>
      <c r="X31" s="20" t="n">
        <v>10.6954615</v>
      </c>
    </row>
    <row r="32" spans="1:24">
      <c r="A32" s="15" t="s">
        <v>429</v>
      </c>
      <c r="B32" s="17" t="n">
        <v>4478</v>
      </c>
      <c r="C32" s="18">
        <f>(0.0/B32*100)</f>
        <v/>
      </c>
      <c r="D32" s="19" t="n">
        <v>4478</v>
      </c>
      <c r="E32" s="18" t="n">
        <v>483.35957401</v>
      </c>
      <c r="F32" s="20" t="n">
        <v>6.59985452</v>
      </c>
      <c r="G32" s="18" t="n">
        <v>506.31099633</v>
      </c>
      <c r="H32" s="20" t="n">
        <v>2.82696462</v>
      </c>
      <c r="I32" s="18" t="n">
        <v>500.31361228</v>
      </c>
      <c r="J32" s="20" t="n">
        <v>6.38074334</v>
      </c>
      <c r="K32" s="18" t="n">
        <v>498.43261012</v>
      </c>
      <c r="L32" s="20" t="n">
        <v>21.55741703</v>
      </c>
      <c r="M32" s="18" t="s">
        <v>404</v>
      </c>
      <c r="N32" s="20" t="s">
        <v>404</v>
      </c>
      <c r="O32" s="18" t="s">
        <v>404</v>
      </c>
      <c r="P32" s="20" t="s">
        <v>404</v>
      </c>
      <c r="Q32" s="18" t="s">
        <v>404</v>
      </c>
      <c r="R32" s="20" t="s">
        <v>404</v>
      </c>
      <c r="S32" s="18" t="s">
        <v>404</v>
      </c>
      <c r="T32" s="20" t="s">
        <v>404</v>
      </c>
      <c r="U32" s="18" t="s">
        <v>404</v>
      </c>
      <c r="V32" s="20" t="s">
        <v>404</v>
      </c>
      <c r="W32" s="18" t="n">
        <v>529.32548289</v>
      </c>
      <c r="X32" s="20" t="n">
        <v>17.93456188</v>
      </c>
    </row>
    <row r="33" spans="1:24">
      <c r="A33" s="15" t="s">
        <v>430</v>
      </c>
      <c r="B33" s="17" t="n">
        <v>7325</v>
      </c>
      <c r="C33" s="18">
        <f>(29.0/B33*100)</f>
        <v/>
      </c>
      <c r="D33" s="19" t="n">
        <v>7296</v>
      </c>
      <c r="E33" s="18" t="n">
        <v>496.78364646</v>
      </c>
      <c r="F33" s="20" t="n">
        <v>7.30370066</v>
      </c>
      <c r="G33" s="18" t="n">
        <v>504.87918295</v>
      </c>
      <c r="H33" s="20" t="n">
        <v>3.5411947</v>
      </c>
      <c r="I33" s="18" t="n">
        <v>473.14343975</v>
      </c>
      <c r="J33" s="20" t="n">
        <v>23.0006955</v>
      </c>
      <c r="K33" s="18" t="n">
        <v>508.24672383</v>
      </c>
      <c r="L33" s="20" t="n">
        <v>8.16200997</v>
      </c>
      <c r="M33" s="18" t="n">
        <v>509.37074798</v>
      </c>
      <c r="N33" s="20" t="n">
        <v>28.76870068</v>
      </c>
      <c r="O33" s="18" t="s">
        <v>404</v>
      </c>
      <c r="P33" s="20" t="s">
        <v>404</v>
      </c>
      <c r="Q33" s="18" t="s">
        <v>404</v>
      </c>
      <c r="R33" s="20" t="s">
        <v>404</v>
      </c>
      <c r="S33" s="18" t="s">
        <v>404</v>
      </c>
      <c r="T33" s="20" t="s">
        <v>404</v>
      </c>
      <c r="U33" s="18" t="s">
        <v>404</v>
      </c>
      <c r="V33" s="20" t="s">
        <v>404</v>
      </c>
      <c r="W33" s="18" t="n">
        <v>414.16834405</v>
      </c>
      <c r="X33" s="20" t="n">
        <v>5.88923142</v>
      </c>
    </row>
    <row r="34" spans="1:24">
      <c r="A34" s="15" t="s">
        <v>431</v>
      </c>
      <c r="B34" s="17" t="n">
        <v>6350</v>
      </c>
      <c r="C34" s="18">
        <f>(0.0/B34*100)</f>
        <v/>
      </c>
      <c r="D34" s="19" t="n">
        <v>6350</v>
      </c>
      <c r="E34" s="18" t="n">
        <v>470.53271304</v>
      </c>
      <c r="F34" s="20" t="n">
        <v>8.607447049999999</v>
      </c>
      <c r="G34" s="18" t="n">
        <v>475.25867948</v>
      </c>
      <c r="H34" s="20" t="n">
        <v>5.52107713</v>
      </c>
      <c r="I34" s="18" t="n">
        <v>489.72315299</v>
      </c>
      <c r="J34" s="20" t="n">
        <v>10.36102</v>
      </c>
      <c r="K34" s="18" t="n">
        <v>466.71305522</v>
      </c>
      <c r="L34" s="20" t="n">
        <v>19.1273032</v>
      </c>
      <c r="M34" s="18" t="n">
        <v>398.77881162</v>
      </c>
      <c r="N34" s="20" t="n">
        <v>21.84111359</v>
      </c>
      <c r="O34" s="18" t="s">
        <v>404</v>
      </c>
      <c r="P34" s="20" t="s">
        <v>404</v>
      </c>
      <c r="Q34" s="18" t="s">
        <v>404</v>
      </c>
      <c r="R34" s="20" t="s">
        <v>404</v>
      </c>
      <c r="S34" s="18" t="s">
        <v>404</v>
      </c>
      <c r="T34" s="20" t="s">
        <v>404</v>
      </c>
      <c r="U34" s="18" t="s">
        <v>404</v>
      </c>
      <c r="V34" s="20" t="s">
        <v>404</v>
      </c>
      <c r="W34" s="18" t="n">
        <v>501.75236019</v>
      </c>
      <c r="X34" s="20" t="n">
        <v>37.29428732</v>
      </c>
    </row>
    <row r="35" spans="1:24">
      <c r="A35" s="15" t="s">
        <v>432</v>
      </c>
      <c r="B35" s="17" t="n">
        <v>6406</v>
      </c>
      <c r="C35" s="18">
        <f>(0.0/B35*100)</f>
        <v/>
      </c>
      <c r="D35" s="19" t="n">
        <v>6406</v>
      </c>
      <c r="E35" s="18" t="s">
        <v>404</v>
      </c>
      <c r="F35" s="20" t="s">
        <v>404</v>
      </c>
      <c r="G35" s="18" t="s">
        <v>404</v>
      </c>
      <c r="H35" s="20" t="s">
        <v>404</v>
      </c>
      <c r="I35" s="18" t="s">
        <v>404</v>
      </c>
      <c r="J35" s="20" t="s">
        <v>404</v>
      </c>
      <c r="K35" s="18" t="s">
        <v>404</v>
      </c>
      <c r="L35" s="20" t="s">
        <v>404</v>
      </c>
      <c r="M35" s="18" t="s">
        <v>404</v>
      </c>
      <c r="N35" s="20" t="s">
        <v>404</v>
      </c>
      <c r="O35" s="18" t="s">
        <v>404</v>
      </c>
      <c r="P35" s="20" t="s">
        <v>404</v>
      </c>
      <c r="Q35" s="18" t="s">
        <v>404</v>
      </c>
      <c r="R35" s="20" t="s">
        <v>404</v>
      </c>
      <c r="S35" s="18" t="n">
        <v>509.91963209</v>
      </c>
      <c r="T35" s="20" t="n">
        <v>1.25633733</v>
      </c>
      <c r="U35" s="18" t="s">
        <v>404</v>
      </c>
      <c r="V35" s="20" t="s">
        <v>404</v>
      </c>
      <c r="W35" s="18" t="s">
        <v>404</v>
      </c>
      <c r="X35" s="20" t="s">
        <v>404</v>
      </c>
    </row>
    <row r="36" spans="1:24">
      <c r="A36" s="15" t="s">
        <v>433</v>
      </c>
      <c r="B36" s="17" t="n">
        <v>6736</v>
      </c>
      <c r="C36" s="18">
        <f>(10.0/B36*100)</f>
        <v/>
      </c>
      <c r="D36" s="19" t="n">
        <v>6726</v>
      </c>
      <c r="E36" s="18" t="n">
        <v>484.25190143</v>
      </c>
      <c r="F36" s="20" t="n">
        <v>3.36314479</v>
      </c>
      <c r="G36" s="18" t="n">
        <v>486.34910364</v>
      </c>
      <c r="H36" s="20" t="n">
        <v>3.59034393</v>
      </c>
      <c r="I36" s="18" t="n">
        <v>490.99912871</v>
      </c>
      <c r="J36" s="20" t="n">
        <v>11.55390779</v>
      </c>
      <c r="K36" s="18" t="n">
        <v>482.54647023</v>
      </c>
      <c r="L36" s="20" t="n">
        <v>23.56635844</v>
      </c>
      <c r="M36" s="18" t="n">
        <v>499.61021812</v>
      </c>
      <c r="N36" s="20" t="n">
        <v>12.52604496</v>
      </c>
      <c r="O36" s="18" t="s">
        <v>404</v>
      </c>
      <c r="P36" s="20" t="s">
        <v>404</v>
      </c>
      <c r="Q36" s="18" t="s">
        <v>404</v>
      </c>
      <c r="R36" s="20" t="s">
        <v>404</v>
      </c>
      <c r="S36" s="18" t="s">
        <v>404</v>
      </c>
      <c r="T36" s="20" t="s">
        <v>404</v>
      </c>
      <c r="U36" s="18" t="s">
        <v>404</v>
      </c>
      <c r="V36" s="20" t="s">
        <v>404</v>
      </c>
      <c r="W36" s="18" t="n">
        <v>485.53930821</v>
      </c>
      <c r="X36" s="20" t="n">
        <v>11.77211676</v>
      </c>
    </row>
    <row r="37" spans="1:24">
      <c r="A37" s="15" t="s">
        <v>434</v>
      </c>
      <c r="B37" s="17" t="n">
        <v>5458</v>
      </c>
      <c r="C37" s="18">
        <f>(0.0/B37*100)</f>
        <v/>
      </c>
      <c r="D37" s="19" t="n">
        <v>5458</v>
      </c>
      <c r="E37" s="18" t="n">
        <v>506.24996302</v>
      </c>
      <c r="F37" s="20" t="n">
        <v>9.24913538</v>
      </c>
      <c r="G37" s="18" t="n">
        <v>498.78448597</v>
      </c>
      <c r="H37" s="20" t="n">
        <v>4.87172284</v>
      </c>
      <c r="I37" s="18" t="n">
        <v>485.23825979</v>
      </c>
      <c r="J37" s="20" t="n">
        <v>6.04507133</v>
      </c>
      <c r="K37" s="18" t="n">
        <v>491.44398703</v>
      </c>
      <c r="L37" s="20" t="n">
        <v>8.24944086</v>
      </c>
      <c r="M37" s="18" t="n">
        <v>504.2804345</v>
      </c>
      <c r="N37" s="20" t="n">
        <v>8.97690207</v>
      </c>
      <c r="O37" s="18" t="s">
        <v>404</v>
      </c>
      <c r="P37" s="20" t="s">
        <v>404</v>
      </c>
      <c r="Q37" s="18" t="s">
        <v>404</v>
      </c>
      <c r="R37" s="20" t="s">
        <v>404</v>
      </c>
      <c r="S37" s="18" t="s">
        <v>404</v>
      </c>
      <c r="T37" s="20" t="s">
        <v>404</v>
      </c>
      <c r="U37" s="18" t="s">
        <v>404</v>
      </c>
      <c r="V37" s="20" t="s">
        <v>404</v>
      </c>
      <c r="W37" s="18" t="n">
        <v>490.32147316</v>
      </c>
      <c r="X37" s="20" t="n">
        <v>19.74551621</v>
      </c>
    </row>
    <row r="38" spans="1:24">
      <c r="A38" s="15" t="s">
        <v>435</v>
      </c>
      <c r="B38" s="17" t="n">
        <v>5860</v>
      </c>
      <c r="C38" s="18">
        <f>(268.0/B38*100)</f>
        <v/>
      </c>
      <c r="D38" s="19" t="n">
        <v>5592</v>
      </c>
      <c r="E38" s="18" t="n">
        <v>536.44750464</v>
      </c>
      <c r="F38" s="20" t="n">
        <v>3.89650324</v>
      </c>
      <c r="G38" s="18" t="n">
        <v>494.64200879</v>
      </c>
      <c r="H38" s="20" t="n">
        <v>6.59481058</v>
      </c>
      <c r="I38" s="18" t="n">
        <v>507.20620722</v>
      </c>
      <c r="J38" s="20" t="n">
        <v>17.13062161</v>
      </c>
      <c r="K38" s="18" t="n">
        <v>489.72675046</v>
      </c>
      <c r="L38" s="20" t="n">
        <v>12.25300233</v>
      </c>
      <c r="M38" s="18" t="s">
        <v>404</v>
      </c>
      <c r="N38" s="20" t="s">
        <v>404</v>
      </c>
      <c r="O38" s="18" t="s">
        <v>404</v>
      </c>
      <c r="P38" s="20" t="s">
        <v>404</v>
      </c>
      <c r="Q38" s="18" t="s">
        <v>404</v>
      </c>
      <c r="R38" s="20" t="s">
        <v>404</v>
      </c>
      <c r="S38" s="18" t="s">
        <v>404</v>
      </c>
      <c r="T38" s="20" t="s">
        <v>404</v>
      </c>
      <c r="U38" s="18" t="s">
        <v>404</v>
      </c>
      <c r="V38" s="20" t="s">
        <v>404</v>
      </c>
      <c r="W38" s="18" t="n">
        <v>557.51161116</v>
      </c>
      <c r="X38" s="20" t="n">
        <v>13.89509322</v>
      </c>
    </row>
    <row r="39" spans="1:24">
      <c r="A39" s="15" t="s">
        <v>436</v>
      </c>
      <c r="B39" s="17" t="n">
        <v>5895</v>
      </c>
      <c r="C39" s="18">
        <f>(0.0/B39*100)</f>
        <v/>
      </c>
      <c r="D39" s="19" t="n">
        <v>5895</v>
      </c>
      <c r="E39" s="18" t="n">
        <v>395.43738966</v>
      </c>
      <c r="F39" s="20" t="n">
        <v>14.17820798</v>
      </c>
      <c r="G39" s="18" t="n">
        <v>412.74458081</v>
      </c>
      <c r="H39" s="20" t="n">
        <v>6.85031569</v>
      </c>
      <c r="I39" s="18" t="n">
        <v>435.21762213</v>
      </c>
      <c r="J39" s="20" t="n">
        <v>7.9485746</v>
      </c>
      <c r="K39" s="18" t="n">
        <v>423.64109098</v>
      </c>
      <c r="L39" s="20" t="n">
        <v>15.60771913</v>
      </c>
      <c r="M39" s="18" t="n">
        <v>447.75792493</v>
      </c>
      <c r="N39" s="20" t="n">
        <v>42.15431992</v>
      </c>
      <c r="O39" s="18" t="s">
        <v>404</v>
      </c>
      <c r="P39" s="20" t="s">
        <v>404</v>
      </c>
      <c r="Q39" s="18" t="s">
        <v>404</v>
      </c>
      <c r="R39" s="20" t="s">
        <v>404</v>
      </c>
      <c r="S39" s="18" t="s">
        <v>404</v>
      </c>
      <c r="T39" s="20" t="s">
        <v>404</v>
      </c>
      <c r="U39" s="18" t="s">
        <v>404</v>
      </c>
      <c r="V39" s="20" t="s">
        <v>404</v>
      </c>
      <c r="W39" s="18" t="n">
        <v>357.90515427</v>
      </c>
      <c r="X39" s="20" t="n">
        <v>22.28647561</v>
      </c>
    </row>
    <row r="40" spans="1:24">
      <c r="A40" s="15" t="s">
        <v>437</v>
      </c>
      <c r="B40" s="17" t="n">
        <v>14157</v>
      </c>
      <c r="C40" s="18">
        <f>(2954.0/B40*100)</f>
        <v/>
      </c>
      <c r="D40" s="19" t="n">
        <v>11203</v>
      </c>
      <c r="E40" s="18" t="n">
        <v>503.46253138</v>
      </c>
      <c r="F40" s="20" t="n">
        <v>5.47389805</v>
      </c>
      <c r="G40" s="18" t="n">
        <v>487.77829633</v>
      </c>
      <c r="H40" s="20" t="n">
        <v>4.56823015</v>
      </c>
      <c r="I40" s="18" t="n">
        <v>501.03301179</v>
      </c>
      <c r="J40" s="20" t="n">
        <v>15.50275818</v>
      </c>
      <c r="K40" s="18" t="n">
        <v>456.15139889</v>
      </c>
      <c r="L40" s="20" t="n">
        <v>18.78160559</v>
      </c>
      <c r="M40" s="18" t="n">
        <v>452.96317241</v>
      </c>
      <c r="N40" s="20" t="n">
        <v>15.71337463</v>
      </c>
      <c r="O40" s="18" t="s">
        <v>404</v>
      </c>
      <c r="P40" s="20" t="s">
        <v>404</v>
      </c>
      <c r="Q40" s="18" t="s">
        <v>404</v>
      </c>
      <c r="R40" s="20" t="s">
        <v>404</v>
      </c>
      <c r="S40" s="18" t="s">
        <v>404</v>
      </c>
      <c r="T40" s="20" t="s">
        <v>404</v>
      </c>
      <c r="U40" s="18" t="s">
        <v>404</v>
      </c>
      <c r="V40" s="20" t="s">
        <v>404</v>
      </c>
      <c r="W40" s="18" t="n">
        <v>492.6811753</v>
      </c>
      <c r="X40" s="20" t="n">
        <v>6.44855254</v>
      </c>
    </row>
    <row r="41" spans="1:24">
      <c r="A41" s="15" t="s">
        <v>438</v>
      </c>
      <c r="B41" s="17" t="n">
        <v>5712</v>
      </c>
      <c r="C41" s="18">
        <f>(99.0/B41*100)</f>
        <v/>
      </c>
      <c r="D41" s="19" t="n">
        <v>5613</v>
      </c>
      <c r="E41" s="18" t="n">
        <v>462.77413231</v>
      </c>
      <c r="F41" s="20" t="n">
        <v>21.59205451</v>
      </c>
      <c r="G41" s="18" t="n">
        <v>474.00414493</v>
      </c>
      <c r="H41" s="20" t="n">
        <v>3.47108321</v>
      </c>
      <c r="I41" s="18" t="n">
        <v>459.10558894</v>
      </c>
      <c r="J41" s="20" t="n">
        <v>7.46437111</v>
      </c>
      <c r="K41" s="18" t="n">
        <v>492.80336338</v>
      </c>
      <c r="L41" s="20" t="n">
        <v>11.93739459</v>
      </c>
      <c r="M41" s="18" t="n">
        <v>454.79605193</v>
      </c>
      <c r="N41" s="20" t="n">
        <v>6.37039991</v>
      </c>
      <c r="O41" s="18" t="s">
        <v>404</v>
      </c>
      <c r="P41" s="20" t="s">
        <v>404</v>
      </c>
      <c r="Q41" s="18" t="s">
        <v>404</v>
      </c>
      <c r="R41" s="20" t="s">
        <v>404</v>
      </c>
      <c r="S41" s="18" t="s">
        <v>404</v>
      </c>
      <c r="T41" s="20" t="s">
        <v>404</v>
      </c>
      <c r="U41" s="18" t="s">
        <v>404</v>
      </c>
      <c r="V41" s="20" t="s">
        <v>404</v>
      </c>
      <c r="W41" s="18" t="n">
        <v>483.2611783</v>
      </c>
      <c r="X41" s="20" t="n">
        <v>10.08614505</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391.31451578</v>
      </c>
      <c r="F44" s="20" t="n">
        <v>10.63077056</v>
      </c>
      <c r="G44" s="18" t="n">
        <v>415.81591465</v>
      </c>
      <c r="H44" s="20" t="n">
        <v>4.47633527</v>
      </c>
      <c r="I44" s="18" t="n">
        <v>401.60992406</v>
      </c>
      <c r="J44" s="20" t="n">
        <v>7.47382937</v>
      </c>
      <c r="K44" s="18" t="n">
        <v>425.50548465</v>
      </c>
      <c r="L44" s="20" t="n">
        <v>12.24913535</v>
      </c>
      <c r="M44" s="18" t="n">
        <v>443.55385806</v>
      </c>
      <c r="N44" s="20" t="n">
        <v>11.61544725</v>
      </c>
      <c r="O44" s="18" t="s">
        <v>404</v>
      </c>
      <c r="P44" s="20" t="s">
        <v>404</v>
      </c>
      <c r="Q44" s="18" t="s">
        <v>404</v>
      </c>
      <c r="R44" s="20" t="s">
        <v>404</v>
      </c>
      <c r="S44" s="18" t="s">
        <v>404</v>
      </c>
      <c r="T44" s="20" t="s">
        <v>404</v>
      </c>
      <c r="U44" s="18" t="n">
        <v>418.29655563</v>
      </c>
      <c r="V44" s="20" t="n">
        <v>13.97048736</v>
      </c>
      <c r="W44" s="18" t="n">
        <v>473.90969894</v>
      </c>
      <c r="X44" s="20" t="n">
        <v>39.39598307</v>
      </c>
    </row>
    <row r="45" spans="1:24">
      <c r="A45" s="15" t="s">
        <v>442</v>
      </c>
      <c r="B45" s="17" t="n">
        <v>5519</v>
      </c>
      <c r="C45" s="18">
        <f>(0.0/B45*100)</f>
        <v/>
      </c>
      <c r="D45" s="19" t="n">
        <v>5519</v>
      </c>
      <c r="E45" s="18" t="n">
        <v>358.87789718</v>
      </c>
      <c r="F45" s="20" t="n">
        <v>10.23943062</v>
      </c>
      <c r="G45" s="18" t="n">
        <v>368.9688277</v>
      </c>
      <c r="H45" s="20" t="n">
        <v>10.29082015</v>
      </c>
      <c r="I45" s="18" t="n">
        <v>361.15632811</v>
      </c>
      <c r="J45" s="20" t="n">
        <v>5.79162887</v>
      </c>
      <c r="K45" s="18" t="n">
        <v>355.61612206</v>
      </c>
      <c r="L45" s="20" t="n">
        <v>6.47226879</v>
      </c>
      <c r="M45" s="18" t="n">
        <v>355.41645421</v>
      </c>
      <c r="N45" s="20" t="n">
        <v>10.4099106</v>
      </c>
      <c r="O45" s="18" t="s">
        <v>404</v>
      </c>
      <c r="P45" s="20" t="s">
        <v>404</v>
      </c>
      <c r="Q45" s="18" t="s">
        <v>404</v>
      </c>
      <c r="R45" s="20" t="s">
        <v>404</v>
      </c>
      <c r="S45" s="18" t="s">
        <v>404</v>
      </c>
      <c r="T45" s="20" t="s">
        <v>404</v>
      </c>
      <c r="U45" s="18" t="s">
        <v>404</v>
      </c>
      <c r="V45" s="20" t="s">
        <v>404</v>
      </c>
      <c r="W45" s="18" t="n">
        <v>341.83369086</v>
      </c>
      <c r="X45" s="20" t="n">
        <v>22.28025912</v>
      </c>
    </row>
    <row r="46" spans="1:24">
      <c r="A46" s="15" t="s">
        <v>443</v>
      </c>
      <c r="B46" s="17" t="n">
        <v>23141</v>
      </c>
      <c r="C46" s="18">
        <f>(4196.0/B46*100)</f>
        <v/>
      </c>
      <c r="D46" s="19" t="n">
        <v>18945</v>
      </c>
      <c r="E46" s="18" t="n">
        <v>373.66694242</v>
      </c>
      <c r="F46" s="20" t="n">
        <v>6.94103945</v>
      </c>
      <c r="G46" s="18" t="n">
        <v>388.78958273</v>
      </c>
      <c r="H46" s="20" t="n">
        <v>4.36157533</v>
      </c>
      <c r="I46" s="18" t="n">
        <v>387.742878</v>
      </c>
      <c r="J46" s="20" t="n">
        <v>8.806725</v>
      </c>
      <c r="K46" s="18" t="n">
        <v>427.64319776</v>
      </c>
      <c r="L46" s="20" t="n">
        <v>25.97053281</v>
      </c>
      <c r="M46" s="18" t="n">
        <v>427.6038571</v>
      </c>
      <c r="N46" s="20" t="n">
        <v>51.44727591</v>
      </c>
      <c r="O46" s="18" t="s">
        <v>404</v>
      </c>
      <c r="P46" s="20" t="s">
        <v>404</v>
      </c>
      <c r="Q46" s="18" t="s">
        <v>404</v>
      </c>
      <c r="R46" s="20" t="s">
        <v>404</v>
      </c>
      <c r="S46" s="18" t="s">
        <v>404</v>
      </c>
      <c r="T46" s="20" t="s">
        <v>404</v>
      </c>
      <c r="U46" s="18" t="s">
        <v>404</v>
      </c>
      <c r="V46" s="20" t="s">
        <v>404</v>
      </c>
      <c r="W46" s="18" t="n">
        <v>332.79076795</v>
      </c>
      <c r="X46" s="20" t="n">
        <v>6.80941572</v>
      </c>
    </row>
    <row r="47" spans="1:24">
      <c r="A47" s="15" t="s">
        <v>444</v>
      </c>
      <c r="B47" s="17" t="n">
        <v>5928</v>
      </c>
      <c r="C47" s="18">
        <f>(0.0/B47*100)</f>
        <v/>
      </c>
      <c r="D47" s="19" t="n">
        <v>5928</v>
      </c>
      <c r="E47" s="18" t="n">
        <v>382.40337551</v>
      </c>
      <c r="F47" s="20" t="n">
        <v>21.68590985</v>
      </c>
      <c r="G47" s="18" t="n">
        <v>449.31569476</v>
      </c>
      <c r="H47" s="20" t="n">
        <v>11.44205743</v>
      </c>
      <c r="I47" s="18" t="n">
        <v>438.21751512</v>
      </c>
      <c r="J47" s="20" t="n">
        <v>7.32748713</v>
      </c>
      <c r="K47" s="18" t="n">
        <v>448.09409498</v>
      </c>
      <c r="L47" s="20" t="n">
        <v>11.42879859</v>
      </c>
      <c r="M47" s="18" t="n">
        <v>447.22240079</v>
      </c>
      <c r="N47" s="20" t="n">
        <v>10.48535574</v>
      </c>
      <c r="O47" s="18" t="s">
        <v>404</v>
      </c>
      <c r="P47" s="20" t="s">
        <v>404</v>
      </c>
      <c r="Q47" s="18" t="s">
        <v>404</v>
      </c>
      <c r="R47" s="20" t="s">
        <v>404</v>
      </c>
      <c r="S47" s="18" t="s">
        <v>404</v>
      </c>
      <c r="T47" s="20" t="s">
        <v>404</v>
      </c>
      <c r="U47" s="18" t="s">
        <v>404</v>
      </c>
      <c r="V47" s="20" t="s">
        <v>404</v>
      </c>
      <c r="W47" s="18" t="n">
        <v>469.36493406</v>
      </c>
      <c r="X47" s="20" t="n">
        <v>24.38153633</v>
      </c>
    </row>
    <row r="48" spans="1:24">
      <c r="A48" s="15" t="s">
        <v>445</v>
      </c>
      <c r="B48" s="17" t="n">
        <v>9841</v>
      </c>
      <c r="C48" s="18">
        <f>(40.0/B48*100)</f>
        <v/>
      </c>
      <c r="D48" s="19" t="n">
        <v>9801</v>
      </c>
      <c r="E48" s="18" t="n">
        <v>512.92665372</v>
      </c>
      <c r="F48" s="20" t="n">
        <v>16.57679754</v>
      </c>
      <c r="G48" s="18" t="n">
        <v>553.51591875</v>
      </c>
      <c r="H48" s="20" t="n">
        <v>16.91267893</v>
      </c>
      <c r="I48" s="18" t="n">
        <v>530.95619568</v>
      </c>
      <c r="J48" s="20" t="n">
        <v>8.933610740000001</v>
      </c>
      <c r="K48" s="18" t="n">
        <v>528.86032743</v>
      </c>
      <c r="L48" s="20" t="n">
        <v>9.01751035</v>
      </c>
      <c r="M48" s="18" t="n">
        <v>535.94595157</v>
      </c>
      <c r="N48" s="20" t="n">
        <v>33.12694335</v>
      </c>
      <c r="O48" s="18" t="s">
        <v>404</v>
      </c>
      <c r="P48" s="20" t="s">
        <v>404</v>
      </c>
      <c r="Q48" s="18" t="s">
        <v>404</v>
      </c>
      <c r="R48" s="20" t="s">
        <v>404</v>
      </c>
      <c r="S48" s="18" t="s">
        <v>404</v>
      </c>
      <c r="T48" s="20" t="s">
        <v>404</v>
      </c>
      <c r="U48" s="18" t="s">
        <v>404</v>
      </c>
      <c r="V48" s="20" t="s">
        <v>404</v>
      </c>
      <c r="W48" s="18" t="n">
        <v>434.89427029</v>
      </c>
      <c r="X48" s="20" t="n">
        <v>30.98029832</v>
      </c>
    </row>
    <row r="49" spans="1:24">
      <c r="A49" s="15" t="s">
        <v>446</v>
      </c>
      <c r="B49" s="17" t="n">
        <v>6349</v>
      </c>
      <c r="C49" s="18">
        <f>(52.0/B49*100)</f>
        <v/>
      </c>
      <c r="D49" s="19" t="n">
        <v>6297</v>
      </c>
      <c r="E49" s="18" t="n">
        <v>406.39715277</v>
      </c>
      <c r="F49" s="20" t="n">
        <v>5.19199913</v>
      </c>
      <c r="G49" s="18" t="n">
        <v>411.6543674</v>
      </c>
      <c r="H49" s="20" t="n">
        <v>4.06359271</v>
      </c>
      <c r="I49" s="18" t="n">
        <v>407.95288847</v>
      </c>
      <c r="J49" s="20" t="n">
        <v>17.53105541</v>
      </c>
      <c r="K49" s="18" t="s">
        <v>404</v>
      </c>
      <c r="L49" s="20" t="s">
        <v>404</v>
      </c>
      <c r="M49" s="18" t="s">
        <v>404</v>
      </c>
      <c r="N49" s="20" t="s">
        <v>404</v>
      </c>
      <c r="O49" s="18" t="s">
        <v>404</v>
      </c>
      <c r="P49" s="20" t="s">
        <v>404</v>
      </c>
      <c r="Q49" s="18" t="s">
        <v>404</v>
      </c>
      <c r="R49" s="20" t="s">
        <v>404</v>
      </c>
      <c r="S49" s="18" t="s">
        <v>404</v>
      </c>
      <c r="T49" s="20" t="s">
        <v>404</v>
      </c>
      <c r="U49" s="18" t="s">
        <v>404</v>
      </c>
      <c r="V49" s="20" t="s">
        <v>404</v>
      </c>
      <c r="W49" s="18" t="n">
        <v>384.75632824</v>
      </c>
      <c r="X49" s="20" t="n">
        <v>20.20049877</v>
      </c>
    </row>
    <row r="50" spans="1:24">
      <c r="A50" s="15" t="s">
        <v>447</v>
      </c>
      <c r="B50" s="17" t="n">
        <v>11795</v>
      </c>
      <c r="C50" s="18">
        <f>(1031.0/B50*100)</f>
        <v/>
      </c>
      <c r="D50" s="19" t="n">
        <v>10764</v>
      </c>
      <c r="E50" s="18" t="n">
        <v>391.02588593</v>
      </c>
      <c r="F50" s="20" t="n">
        <v>7.06178383</v>
      </c>
      <c r="G50" s="18" t="n">
        <v>387.15707194</v>
      </c>
      <c r="H50" s="20" t="n">
        <v>5.17472199</v>
      </c>
      <c r="I50" s="18" t="n">
        <v>403.32589533</v>
      </c>
      <c r="J50" s="20" t="n">
        <v>4.85255223</v>
      </c>
      <c r="K50" s="18" t="n">
        <v>392.59070307</v>
      </c>
      <c r="L50" s="20" t="n">
        <v>11.55870607</v>
      </c>
      <c r="M50" s="18" t="n">
        <v>403.14543371</v>
      </c>
      <c r="N50" s="20" t="n">
        <v>11.25888952</v>
      </c>
      <c r="O50" s="18" t="s">
        <v>404</v>
      </c>
      <c r="P50" s="20" t="s">
        <v>404</v>
      </c>
      <c r="Q50" s="18" t="s">
        <v>404</v>
      </c>
      <c r="R50" s="20" t="s">
        <v>404</v>
      </c>
      <c r="S50" s="18" t="s">
        <v>404</v>
      </c>
      <c r="T50" s="20" t="s">
        <v>404</v>
      </c>
      <c r="U50" s="18" t="s">
        <v>404</v>
      </c>
      <c r="V50" s="20" t="s">
        <v>404</v>
      </c>
      <c r="W50" s="18" t="n">
        <v>375.43573938</v>
      </c>
      <c r="X50" s="20" t="n">
        <v>11.36637894</v>
      </c>
    </row>
    <row r="51" spans="1:24">
      <c r="A51" s="15" t="s">
        <v>448</v>
      </c>
      <c r="B51" s="17" t="n">
        <v>6866</v>
      </c>
      <c r="C51" s="18">
        <f>(0.0/B51*100)</f>
        <v/>
      </c>
      <c r="D51" s="19" t="n">
        <v>6866</v>
      </c>
      <c r="E51" s="18" t="n">
        <v>398.11870495</v>
      </c>
      <c r="F51" s="20" t="n">
        <v>2.78575252</v>
      </c>
      <c r="G51" s="18" t="n">
        <v>415.03214906</v>
      </c>
      <c r="H51" s="20" t="n">
        <v>8.030336800000001</v>
      </c>
      <c r="I51" s="18" t="n">
        <v>359.7544836</v>
      </c>
      <c r="J51" s="20" t="n">
        <v>12.09184165</v>
      </c>
      <c r="K51" s="18" t="n">
        <v>440.62787559</v>
      </c>
      <c r="L51" s="20" t="n">
        <v>13.94831165</v>
      </c>
      <c r="M51" s="18" t="n">
        <v>426.47499951</v>
      </c>
      <c r="N51" s="20" t="n">
        <v>36.45579064</v>
      </c>
      <c r="O51" s="18" t="s">
        <v>404</v>
      </c>
      <c r="P51" s="20" t="s">
        <v>404</v>
      </c>
      <c r="Q51" s="18" t="s">
        <v>404</v>
      </c>
      <c r="R51" s="20" t="s">
        <v>404</v>
      </c>
      <c r="S51" s="18" t="s">
        <v>404</v>
      </c>
      <c r="T51" s="20" t="s">
        <v>404</v>
      </c>
      <c r="U51" s="18" t="s">
        <v>404</v>
      </c>
      <c r="V51" s="20" t="s">
        <v>404</v>
      </c>
      <c r="W51" s="18" t="n">
        <v>411.89891163</v>
      </c>
      <c r="X51" s="20" t="n">
        <v>24.16596535</v>
      </c>
    </row>
    <row r="52" spans="1:24">
      <c r="A52" s="15" t="s">
        <v>449</v>
      </c>
      <c r="B52" s="17" t="n">
        <v>5809</v>
      </c>
      <c r="C52" s="18">
        <f>(0.0/B52*100)</f>
        <v/>
      </c>
      <c r="D52" s="19" t="n">
        <v>5809</v>
      </c>
      <c r="E52" s="18" t="n">
        <v>465.83746205</v>
      </c>
      <c r="F52" s="20" t="n">
        <v>5.5267663</v>
      </c>
      <c r="G52" s="18" t="n">
        <v>459.17597098</v>
      </c>
      <c r="H52" s="20" t="n">
        <v>5.76263131</v>
      </c>
      <c r="I52" s="18" t="n">
        <v>486.18021312</v>
      </c>
      <c r="J52" s="20" t="n">
        <v>13.38638783</v>
      </c>
      <c r="K52" s="18" t="n">
        <v>457.99919565</v>
      </c>
      <c r="L52" s="20" t="n">
        <v>28.9892006</v>
      </c>
      <c r="M52" s="18" t="n">
        <v>451.7868548</v>
      </c>
      <c r="N52" s="20" t="n">
        <v>13.85104616</v>
      </c>
      <c r="O52" s="18" t="s">
        <v>404</v>
      </c>
      <c r="P52" s="20" t="s">
        <v>404</v>
      </c>
      <c r="Q52" s="18" t="s">
        <v>404</v>
      </c>
      <c r="R52" s="20" t="s">
        <v>404</v>
      </c>
      <c r="S52" s="18" t="s">
        <v>404</v>
      </c>
      <c r="T52" s="20" t="s">
        <v>404</v>
      </c>
      <c r="U52" s="18" t="s">
        <v>404</v>
      </c>
      <c r="V52" s="20" t="s">
        <v>404</v>
      </c>
      <c r="W52" s="18" t="n">
        <v>427.06127524</v>
      </c>
      <c r="X52" s="20" t="n">
        <v>10.44716379</v>
      </c>
    </row>
    <row r="53" spans="1:24">
      <c r="A53" s="15" t="s">
        <v>450</v>
      </c>
      <c r="B53" s="17" t="n">
        <v>5571</v>
      </c>
      <c r="C53" s="18">
        <f>(0.0/B53*100)</f>
        <v/>
      </c>
      <c r="D53" s="19" t="n">
        <v>5571</v>
      </c>
      <c r="E53" s="18" t="n">
        <v>435.36234758</v>
      </c>
      <c r="F53" s="20" t="n">
        <v>2.00402755</v>
      </c>
      <c r="G53" s="18" t="n">
        <v>455.06379017</v>
      </c>
      <c r="H53" s="20" t="n">
        <v>2.9356155</v>
      </c>
      <c r="I53" s="18" t="n">
        <v>424.90841132</v>
      </c>
      <c r="J53" s="20" t="n">
        <v>4.0271229</v>
      </c>
      <c r="K53" s="18" t="n">
        <v>414.35801622</v>
      </c>
      <c r="L53" s="20" t="n">
        <v>5.59377799</v>
      </c>
      <c r="M53" s="18" t="n">
        <v>452.46772068</v>
      </c>
      <c r="N53" s="20" t="n">
        <v>8.29971557</v>
      </c>
      <c r="O53" s="18" t="s">
        <v>404</v>
      </c>
      <c r="P53" s="20" t="s">
        <v>404</v>
      </c>
      <c r="Q53" s="18" t="s">
        <v>404</v>
      </c>
      <c r="R53" s="20" t="s">
        <v>404</v>
      </c>
      <c r="S53" s="18" t="s">
        <v>404</v>
      </c>
      <c r="T53" s="20" t="s">
        <v>404</v>
      </c>
      <c r="U53" s="18" t="s">
        <v>404</v>
      </c>
      <c r="V53" s="20" t="s">
        <v>404</v>
      </c>
      <c r="W53" s="18" t="n">
        <v>407.50527014</v>
      </c>
      <c r="X53" s="20" t="n">
        <v>6.60983277</v>
      </c>
    </row>
    <row r="54" spans="1:24">
      <c r="A54" s="15" t="s">
        <v>451</v>
      </c>
      <c r="B54" s="17" t="n">
        <v>4740</v>
      </c>
      <c r="C54" s="18">
        <f>(199.0/B54*100)</f>
        <v/>
      </c>
      <c r="D54" s="19" t="n">
        <v>4541</v>
      </c>
      <c r="E54" s="18" t="n">
        <v>334.91908546</v>
      </c>
      <c r="F54" s="20" t="n">
        <v>3.81808963</v>
      </c>
      <c r="G54" s="18" t="n">
        <v>323.26041016</v>
      </c>
      <c r="H54" s="20" t="n">
        <v>8.22118624</v>
      </c>
      <c r="I54" s="18" t="n">
        <v>318.19025706</v>
      </c>
      <c r="J54" s="20" t="n">
        <v>21.26999646</v>
      </c>
      <c r="K54" s="18" t="n">
        <v>322.63756644</v>
      </c>
      <c r="L54" s="20" t="n">
        <v>6.07306152</v>
      </c>
      <c r="M54" s="18" t="n">
        <v>329.0973203</v>
      </c>
      <c r="N54" s="20" t="n">
        <v>14.77387519</v>
      </c>
      <c r="O54" s="18" t="s">
        <v>404</v>
      </c>
      <c r="P54" s="20" t="s">
        <v>404</v>
      </c>
      <c r="Q54" s="18" t="s">
        <v>404</v>
      </c>
      <c r="R54" s="20" t="s">
        <v>404</v>
      </c>
      <c r="S54" s="18" t="s">
        <v>404</v>
      </c>
      <c r="T54" s="20" t="s">
        <v>404</v>
      </c>
      <c r="U54" s="18" t="s">
        <v>404</v>
      </c>
      <c r="V54" s="20" t="s">
        <v>404</v>
      </c>
      <c r="W54" s="18" t="n">
        <v>302.89517841</v>
      </c>
      <c r="X54" s="20" t="n">
        <v>6.44775893</v>
      </c>
    </row>
    <row r="55" spans="1:24">
      <c r="A55" s="15" t="s">
        <v>452</v>
      </c>
      <c r="B55" s="17" t="n">
        <v>5316</v>
      </c>
      <c r="C55" s="18">
        <f>(43.0/B55*100)</f>
        <v/>
      </c>
      <c r="D55" s="19" t="n">
        <v>5273</v>
      </c>
      <c r="E55" s="18" t="n">
        <v>403.05018224</v>
      </c>
      <c r="F55" s="20" t="n">
        <v>4.15492053</v>
      </c>
      <c r="G55" s="18" t="n">
        <v>412.08190488</v>
      </c>
      <c r="H55" s="20" t="n">
        <v>6.3675937</v>
      </c>
      <c r="I55" s="18" t="n">
        <v>407.79572034</v>
      </c>
      <c r="J55" s="20" t="n">
        <v>7.93812296</v>
      </c>
      <c r="K55" s="18" t="n">
        <v>377.85187344</v>
      </c>
      <c r="L55" s="20" t="n">
        <v>13.46850554</v>
      </c>
      <c r="M55" s="18" t="n">
        <v>389.04673855</v>
      </c>
      <c r="N55" s="20" t="n">
        <v>46.49711725</v>
      </c>
      <c r="O55" s="18" t="s">
        <v>404</v>
      </c>
      <c r="P55" s="20" t="s">
        <v>404</v>
      </c>
      <c r="Q55" s="18" t="s">
        <v>404</v>
      </c>
      <c r="R55" s="20" t="s">
        <v>404</v>
      </c>
      <c r="S55" s="18" t="s">
        <v>404</v>
      </c>
      <c r="T55" s="20" t="s">
        <v>404</v>
      </c>
      <c r="U55" s="18" t="n">
        <v>426.42412405</v>
      </c>
      <c r="V55" s="20" t="n">
        <v>7.89455771</v>
      </c>
      <c r="W55" s="18" t="n">
        <v>363.03158934</v>
      </c>
      <c r="X55" s="20" t="n">
        <v>18.20520742</v>
      </c>
    </row>
    <row r="56" spans="1:24">
      <c r="A56" s="15" t="s">
        <v>453</v>
      </c>
      <c r="B56" s="17" t="n">
        <v>5359</v>
      </c>
      <c r="C56" s="18">
        <f>(0.0/B56*100)</f>
        <v/>
      </c>
      <c r="D56" s="19" t="n">
        <v>5359</v>
      </c>
      <c r="E56" s="18" t="n">
        <v>539.4406893300001</v>
      </c>
      <c r="F56" s="20" t="n">
        <v>7.11138582</v>
      </c>
      <c r="G56" s="18" t="n">
        <v>550.09934056</v>
      </c>
      <c r="H56" s="20" t="n">
        <v>4.94160934</v>
      </c>
      <c r="I56" s="18" t="n">
        <v>572.29382739</v>
      </c>
      <c r="J56" s="20" t="n">
        <v>15.54445823</v>
      </c>
      <c r="K56" s="18" t="n">
        <v>509.8897636</v>
      </c>
      <c r="L56" s="20" t="n">
        <v>26.9064613</v>
      </c>
      <c r="M56" s="18" t="n">
        <v>598.11341764</v>
      </c>
      <c r="N56" s="20" t="n">
        <v>7.504176</v>
      </c>
      <c r="O56" s="18" t="s">
        <v>404</v>
      </c>
      <c r="P56" s="20" t="s">
        <v>404</v>
      </c>
      <c r="Q56" s="18" t="s">
        <v>404</v>
      </c>
      <c r="R56" s="20" t="s">
        <v>404</v>
      </c>
      <c r="S56" s="18" t="s">
        <v>404</v>
      </c>
      <c r="T56" s="20" t="s">
        <v>404</v>
      </c>
      <c r="U56" s="18" t="s">
        <v>404</v>
      </c>
      <c r="V56" s="20" t="s">
        <v>404</v>
      </c>
      <c r="W56" s="18" t="n">
        <v>526.59041159</v>
      </c>
      <c r="X56" s="20" t="n">
        <v>12.69688394</v>
      </c>
    </row>
    <row r="57" spans="1:24">
      <c r="A57" s="15" t="s">
        <v>454</v>
      </c>
      <c r="B57" s="17" t="n">
        <v>6513</v>
      </c>
      <c r="C57" s="18">
        <f>(0.0/B57*100)</f>
        <v/>
      </c>
      <c r="D57" s="19" t="n">
        <v>6513</v>
      </c>
      <c r="E57" s="18" t="n">
        <v>384.16153353</v>
      </c>
      <c r="F57" s="20" t="n">
        <v>3.79862205</v>
      </c>
      <c r="G57" s="18" t="n">
        <v>397.18232497</v>
      </c>
      <c r="H57" s="20" t="n">
        <v>11.12511658</v>
      </c>
      <c r="I57" s="18" t="n">
        <v>374.14842086</v>
      </c>
      <c r="J57" s="20" t="n">
        <v>16.84701707</v>
      </c>
      <c r="K57" s="18" t="n">
        <v>398.54279706</v>
      </c>
      <c r="L57" s="20" t="n">
        <v>10.54793854</v>
      </c>
      <c r="M57" s="18" t="n">
        <v>449.34045691</v>
      </c>
      <c r="N57" s="20" t="n">
        <v>25.51652956</v>
      </c>
      <c r="O57" s="18" t="s">
        <v>404</v>
      </c>
      <c r="P57" s="20" t="s">
        <v>404</v>
      </c>
      <c r="Q57" s="18" t="s">
        <v>404</v>
      </c>
      <c r="R57" s="20" t="s">
        <v>404</v>
      </c>
      <c r="S57" s="18" t="s">
        <v>404</v>
      </c>
      <c r="T57" s="20" t="s">
        <v>404</v>
      </c>
      <c r="U57" s="18" t="n">
        <v>354.97807413</v>
      </c>
      <c r="V57" s="20" t="n">
        <v>57.54806066</v>
      </c>
      <c r="W57" s="18" t="n">
        <v>406.89526996</v>
      </c>
      <c r="X57" s="20" t="n">
        <v>26.43641915</v>
      </c>
    </row>
    <row r="58" spans="1:24">
      <c r="A58" s="15" t="s">
        <v>455</v>
      </c>
      <c r="B58" s="17" t="n">
        <v>7267</v>
      </c>
      <c r="C58" s="18">
        <f>(0.0/B58*100)</f>
        <v/>
      </c>
      <c r="D58" s="19" t="n">
        <v>7267</v>
      </c>
      <c r="E58" s="18" t="n">
        <v>374.63736895</v>
      </c>
      <c r="F58" s="20" t="n">
        <v>3.95404256</v>
      </c>
      <c r="G58" s="18" t="n">
        <v>383.31674148</v>
      </c>
      <c r="H58" s="20" t="n">
        <v>6.63888266</v>
      </c>
      <c r="I58" s="18" t="n">
        <v>392.54568221</v>
      </c>
      <c r="J58" s="20" t="n">
        <v>12.35587092</v>
      </c>
      <c r="K58" s="18" t="n">
        <v>391.77639161</v>
      </c>
      <c r="L58" s="20" t="n">
        <v>13.07122186</v>
      </c>
      <c r="M58" s="18" t="n">
        <v>388.43056025</v>
      </c>
      <c r="N58" s="20" t="n">
        <v>27.20071753</v>
      </c>
      <c r="O58" s="18" t="s">
        <v>404</v>
      </c>
      <c r="P58" s="20" t="s">
        <v>404</v>
      </c>
      <c r="Q58" s="18" t="s">
        <v>404</v>
      </c>
      <c r="R58" s="20" t="s">
        <v>404</v>
      </c>
      <c r="S58" s="18" t="s">
        <v>404</v>
      </c>
      <c r="T58" s="20" t="s">
        <v>404</v>
      </c>
      <c r="U58" s="18" t="s">
        <v>404</v>
      </c>
      <c r="V58" s="20" t="s">
        <v>404</v>
      </c>
      <c r="W58" s="18" t="n">
        <v>398.4325437</v>
      </c>
      <c r="X58" s="20" t="n">
        <v>9.176548889999999</v>
      </c>
    </row>
    <row r="59" spans="1:24">
      <c r="A59" s="15" t="s">
        <v>456</v>
      </c>
      <c r="B59" s="17" t="n">
        <v>4826</v>
      </c>
      <c r="C59" s="18">
        <f>(0.0/B59*100)</f>
        <v/>
      </c>
      <c r="D59" s="19" t="n">
        <v>4826</v>
      </c>
      <c r="E59" s="18" t="n">
        <v>373.21284725</v>
      </c>
      <c r="F59" s="20" t="n">
        <v>3.36410898</v>
      </c>
      <c r="G59" s="18" t="n">
        <v>357.1781598</v>
      </c>
      <c r="H59" s="20" t="n">
        <v>2.37516186</v>
      </c>
      <c r="I59" s="18" t="n">
        <v>365.97510598</v>
      </c>
      <c r="J59" s="20" t="n">
        <v>4.02776614</v>
      </c>
      <c r="K59" s="18" t="n">
        <v>362.58520199</v>
      </c>
      <c r="L59" s="20" t="n">
        <v>7.81291413</v>
      </c>
      <c r="M59" s="18" t="n">
        <v>356.88097362</v>
      </c>
      <c r="N59" s="20" t="n">
        <v>22.76516454</v>
      </c>
      <c r="O59" s="18" t="s">
        <v>404</v>
      </c>
      <c r="P59" s="20" t="s">
        <v>404</v>
      </c>
      <c r="Q59" s="18" t="s">
        <v>404</v>
      </c>
      <c r="R59" s="20" t="s">
        <v>404</v>
      </c>
      <c r="S59" s="18" t="s">
        <v>404</v>
      </c>
      <c r="T59" s="20" t="s">
        <v>404</v>
      </c>
      <c r="U59" s="18" t="s">
        <v>404</v>
      </c>
      <c r="V59" s="20" t="s">
        <v>404</v>
      </c>
      <c r="W59" s="18" t="n">
        <v>322.0090533</v>
      </c>
      <c r="X59" s="20" t="n">
        <v>11.68833373</v>
      </c>
    </row>
    <row r="60" spans="1:24">
      <c r="A60" s="15" t="s">
        <v>457</v>
      </c>
      <c r="B60" s="17" t="n">
        <v>4546</v>
      </c>
      <c r="C60" s="18">
        <f>(0.0/B60*100)</f>
        <v/>
      </c>
      <c r="D60" s="19" t="n">
        <v>4546</v>
      </c>
      <c r="E60" s="18" t="n">
        <v>411.70899811</v>
      </c>
      <c r="F60" s="20" t="n">
        <v>8.676474799999999</v>
      </c>
      <c r="G60" s="18" t="n">
        <v>406.75054911</v>
      </c>
      <c r="H60" s="20" t="n">
        <v>8.771948869999999</v>
      </c>
      <c r="I60" s="18" t="n">
        <v>431.14050842</v>
      </c>
      <c r="J60" s="20" t="n">
        <v>16.5932607</v>
      </c>
      <c r="K60" s="18" t="n">
        <v>398.25555925</v>
      </c>
      <c r="L60" s="20" t="n">
        <v>19.03825344</v>
      </c>
      <c r="M60" s="18" t="n">
        <v>408.96083708</v>
      </c>
      <c r="N60" s="20" t="n">
        <v>21.35127217</v>
      </c>
      <c r="O60" s="18" t="s">
        <v>404</v>
      </c>
      <c r="P60" s="20" t="s">
        <v>404</v>
      </c>
      <c r="Q60" s="18" t="s">
        <v>404</v>
      </c>
      <c r="R60" s="20" t="s">
        <v>404</v>
      </c>
      <c r="S60" s="18" t="s">
        <v>404</v>
      </c>
      <c r="T60" s="20" t="s">
        <v>404</v>
      </c>
      <c r="U60" s="18" t="s">
        <v>404</v>
      </c>
      <c r="V60" s="20" t="s">
        <v>404</v>
      </c>
      <c r="W60" s="18" t="n">
        <v>346.08660586</v>
      </c>
      <c r="X60" s="20" t="n">
        <v>7.76509206</v>
      </c>
    </row>
    <row r="61" spans="1:24">
      <c r="A61" s="15" t="s">
        <v>458</v>
      </c>
      <c r="B61" s="17" t="n">
        <v>6525</v>
      </c>
      <c r="C61" s="18">
        <f>(0.0/B61*100)</f>
        <v/>
      </c>
      <c r="D61" s="19" t="n">
        <v>6525</v>
      </c>
      <c r="E61" s="18" t="n">
        <v>484.14219467</v>
      </c>
      <c r="F61" s="20" t="n">
        <v>5.29232566</v>
      </c>
      <c r="G61" s="18" t="n">
        <v>477.19253095</v>
      </c>
      <c r="H61" s="20" t="n">
        <v>3.30340576</v>
      </c>
      <c r="I61" s="18" t="n">
        <v>470.74421061</v>
      </c>
      <c r="J61" s="20" t="n">
        <v>6.97131066</v>
      </c>
      <c r="K61" s="18" t="n">
        <v>455.72582948</v>
      </c>
      <c r="L61" s="20" t="n">
        <v>20.60756952</v>
      </c>
      <c r="M61" s="18" t="n">
        <v>459.20364366</v>
      </c>
      <c r="N61" s="20" t="n">
        <v>17.47759652</v>
      </c>
      <c r="O61" s="18" t="s">
        <v>404</v>
      </c>
      <c r="P61" s="20" t="s">
        <v>404</v>
      </c>
      <c r="Q61" s="18" t="s">
        <v>404</v>
      </c>
      <c r="R61" s="20" t="s">
        <v>404</v>
      </c>
      <c r="S61" s="18" t="s">
        <v>404</v>
      </c>
      <c r="T61" s="20" t="s">
        <v>404</v>
      </c>
      <c r="U61" s="18" t="s">
        <v>404</v>
      </c>
      <c r="V61" s="20" t="s">
        <v>404</v>
      </c>
      <c r="W61" s="18" t="n">
        <v>468.26601262</v>
      </c>
      <c r="X61" s="20" t="n">
        <v>12.30539876</v>
      </c>
    </row>
    <row r="62" spans="1:24">
      <c r="A62" s="15" t="s">
        <v>459</v>
      </c>
      <c r="B62" s="17" t="n">
        <v>4476</v>
      </c>
      <c r="C62" s="18">
        <f>(0.0/B62*100)</f>
        <v/>
      </c>
      <c r="D62" s="19" t="n">
        <v>4476</v>
      </c>
      <c r="E62" s="18" t="n">
        <v>544.79615124</v>
      </c>
      <c r="F62" s="20" t="n">
        <v>1.54039188</v>
      </c>
      <c r="G62" s="18" t="n">
        <v>540.34777912</v>
      </c>
      <c r="H62" s="20" t="n">
        <v>1.71981019</v>
      </c>
      <c r="I62" s="18" t="n">
        <v>568.41342457</v>
      </c>
      <c r="J62" s="20" t="n">
        <v>6.28472945</v>
      </c>
      <c r="K62" s="18" t="s">
        <v>404</v>
      </c>
      <c r="L62" s="20" t="s">
        <v>404</v>
      </c>
      <c r="M62" s="18" t="s">
        <v>404</v>
      </c>
      <c r="N62" s="20" t="s">
        <v>404</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373.63838493</v>
      </c>
      <c r="F63" s="20" t="n">
        <v>3.44673202</v>
      </c>
      <c r="G63" s="18" t="n">
        <v>351.69465384</v>
      </c>
      <c r="H63" s="20" t="n">
        <v>2.75850202</v>
      </c>
      <c r="I63" s="18" t="n">
        <v>368.59800724</v>
      </c>
      <c r="J63" s="20" t="n">
        <v>2.64155778</v>
      </c>
      <c r="K63" s="18" t="n">
        <v>354.32109168</v>
      </c>
      <c r="L63" s="20" t="n">
        <v>4.31288899</v>
      </c>
      <c r="M63" s="18" t="n">
        <v>424.61192029</v>
      </c>
      <c r="N63" s="20" t="n">
        <v>5.91978412</v>
      </c>
      <c r="O63" s="18" t="s">
        <v>404</v>
      </c>
      <c r="P63" s="20" t="s">
        <v>404</v>
      </c>
      <c r="Q63" s="18" t="s">
        <v>404</v>
      </c>
      <c r="R63" s="20" t="s">
        <v>404</v>
      </c>
      <c r="S63" s="18" t="s">
        <v>404</v>
      </c>
      <c r="T63" s="20" t="s">
        <v>404</v>
      </c>
      <c r="U63" s="18" t="s">
        <v>404</v>
      </c>
      <c r="V63" s="20" t="s">
        <v>404</v>
      </c>
      <c r="W63" s="18" t="n">
        <v>399.48690314</v>
      </c>
      <c r="X63" s="20" t="n">
        <v>6.88509545</v>
      </c>
    </row>
    <row r="64" spans="1:24">
      <c r="A64" s="15" t="s">
        <v>461</v>
      </c>
      <c r="B64" s="17" t="n">
        <v>3634</v>
      </c>
      <c r="C64" s="18">
        <f>(27.0/B64*100)</f>
        <v/>
      </c>
      <c r="D64" s="19" t="n">
        <v>3607</v>
      </c>
      <c r="E64" s="18" t="n">
        <v>539.832319</v>
      </c>
      <c r="F64" s="20" t="n">
        <v>6.00738471</v>
      </c>
      <c r="G64" s="18" t="n">
        <v>474.43755507</v>
      </c>
      <c r="H64" s="20" t="n">
        <v>1.83253301</v>
      </c>
      <c r="I64" s="18" t="n">
        <v>431.9486158</v>
      </c>
      <c r="J64" s="20" t="n">
        <v>8.47074074</v>
      </c>
      <c r="K64" s="18" t="n">
        <v>503.23804546</v>
      </c>
      <c r="L64" s="20" t="n">
        <v>7.21804751</v>
      </c>
      <c r="M64" s="18" t="n">
        <v>513.63849508</v>
      </c>
      <c r="N64" s="20" t="n">
        <v>12.29194258</v>
      </c>
      <c r="O64" s="18" t="s">
        <v>404</v>
      </c>
      <c r="P64" s="20" t="s">
        <v>404</v>
      </c>
      <c r="Q64" s="18" t="s">
        <v>404</v>
      </c>
      <c r="R64" s="20" t="s">
        <v>404</v>
      </c>
      <c r="S64" s="18" t="s">
        <v>404</v>
      </c>
      <c r="T64" s="20" t="s">
        <v>404</v>
      </c>
      <c r="U64" s="18" t="s">
        <v>404</v>
      </c>
      <c r="V64" s="20" t="s">
        <v>404</v>
      </c>
      <c r="W64" s="18" t="n">
        <v>462.06924841</v>
      </c>
      <c r="X64" s="20" t="n">
        <v>11.74474224</v>
      </c>
    </row>
    <row r="65" spans="1:24">
      <c r="A65" s="15" t="s">
        <v>462</v>
      </c>
      <c r="B65" s="17" t="n">
        <v>5325</v>
      </c>
      <c r="C65" s="18">
        <f>(0.0/B65*100)</f>
        <v/>
      </c>
      <c r="D65" s="19" t="n">
        <v>5325</v>
      </c>
      <c r="E65" s="18" t="n">
        <v>424.27975922</v>
      </c>
      <c r="F65" s="20" t="n">
        <v>10.78097239</v>
      </c>
      <c r="G65" s="18" t="n">
        <v>416.31519913</v>
      </c>
      <c r="H65" s="20" t="n">
        <v>5.12625612</v>
      </c>
      <c r="I65" s="18" t="n">
        <v>414.72937608</v>
      </c>
      <c r="J65" s="20" t="n">
        <v>6.9620292</v>
      </c>
      <c r="K65" s="18" t="n">
        <v>423.20127891</v>
      </c>
      <c r="L65" s="20" t="n">
        <v>7.06842319</v>
      </c>
      <c r="M65" s="18" t="n">
        <v>434.67151814</v>
      </c>
      <c r="N65" s="20" t="n">
        <v>12.16048297</v>
      </c>
      <c r="O65" s="18" t="s">
        <v>404</v>
      </c>
      <c r="P65" s="20" t="s">
        <v>404</v>
      </c>
      <c r="Q65" s="18" t="s">
        <v>404</v>
      </c>
      <c r="R65" s="20" t="s">
        <v>404</v>
      </c>
      <c r="S65" s="18" t="s">
        <v>404</v>
      </c>
      <c r="T65" s="20" t="s">
        <v>404</v>
      </c>
      <c r="U65" s="18" t="s">
        <v>404</v>
      </c>
      <c r="V65" s="20" t="s">
        <v>404</v>
      </c>
      <c r="W65" s="18" t="n">
        <v>427.40243741</v>
      </c>
      <c r="X65" s="20" t="n">
        <v>16.61341925</v>
      </c>
    </row>
    <row r="66" spans="1:24">
      <c r="A66" s="15" t="s">
        <v>463</v>
      </c>
      <c r="B66" s="17" t="n">
        <v>5665</v>
      </c>
      <c r="C66" s="18">
        <f>(0.0/B66*100)</f>
        <v/>
      </c>
      <c r="D66" s="19" t="n">
        <v>5665</v>
      </c>
      <c r="E66" s="18" t="n">
        <v>420.65902512</v>
      </c>
      <c r="F66" s="20" t="n">
        <v>2.38243424</v>
      </c>
      <c r="G66" s="18" t="n">
        <v>413.27303917</v>
      </c>
      <c r="H66" s="20" t="n">
        <v>2.23593611</v>
      </c>
      <c r="I66" s="18" t="n">
        <v>453.43734291</v>
      </c>
      <c r="J66" s="20" t="n">
        <v>4.65026576</v>
      </c>
      <c r="K66" s="18" t="n">
        <v>371.00962277</v>
      </c>
      <c r="L66" s="20" t="n">
        <v>6.36194801</v>
      </c>
      <c r="M66" s="18" t="n">
        <v>427.746042</v>
      </c>
      <c r="N66" s="20" t="n">
        <v>9.73817043</v>
      </c>
      <c r="O66" s="18" t="s">
        <v>404</v>
      </c>
      <c r="P66" s="20" t="s">
        <v>404</v>
      </c>
      <c r="Q66" s="18" t="s">
        <v>404</v>
      </c>
      <c r="R66" s="20" t="s">
        <v>404</v>
      </c>
      <c r="S66" s="18" t="s">
        <v>404</v>
      </c>
      <c r="T66" s="20" t="s">
        <v>404</v>
      </c>
      <c r="U66" s="18" t="s">
        <v>404</v>
      </c>
      <c r="V66" s="20" t="s">
        <v>404</v>
      </c>
      <c r="W66" s="18" t="n">
        <v>375.27645199</v>
      </c>
      <c r="X66" s="20" t="n">
        <v>19.00959766</v>
      </c>
    </row>
    <row r="67" spans="1:24">
      <c r="A67" s="15" t="s">
        <v>464</v>
      </c>
      <c r="B67" s="17" t="n">
        <v>6971</v>
      </c>
      <c r="C67" s="18">
        <f>(0.0/B67*100)</f>
        <v/>
      </c>
      <c r="D67" s="19" t="n">
        <v>6971</v>
      </c>
      <c r="E67" s="18" t="n">
        <v>379.47502144</v>
      </c>
      <c r="F67" s="20" t="n">
        <v>4.99147144</v>
      </c>
      <c r="G67" s="18" t="n">
        <v>387.76022597</v>
      </c>
      <c r="H67" s="20" t="n">
        <v>4.23812802</v>
      </c>
      <c r="I67" s="18" t="n">
        <v>404.65146897</v>
      </c>
      <c r="J67" s="20" t="n">
        <v>13.783808</v>
      </c>
      <c r="K67" s="18" t="n">
        <v>406.78222091</v>
      </c>
      <c r="L67" s="20" t="n">
        <v>12.6718985</v>
      </c>
      <c r="M67" s="18" t="n">
        <v>422.45509362</v>
      </c>
      <c r="N67" s="20" t="n">
        <v>7.99276715</v>
      </c>
      <c r="O67" s="18" t="s">
        <v>404</v>
      </c>
      <c r="P67" s="20" t="s">
        <v>404</v>
      </c>
      <c r="Q67" s="18" t="s">
        <v>404</v>
      </c>
      <c r="R67" s="20" t="s">
        <v>404</v>
      </c>
      <c r="S67" s="18" t="s">
        <v>404</v>
      </c>
      <c r="T67" s="20" t="s">
        <v>404</v>
      </c>
      <c r="U67" s="18" t="s">
        <v>404</v>
      </c>
      <c r="V67" s="20" t="s">
        <v>404</v>
      </c>
      <c r="W67" s="18" t="n">
        <v>378.64965341</v>
      </c>
      <c r="X67" s="20" t="n">
        <v>14.1866099</v>
      </c>
    </row>
    <row r="68" spans="1:24">
      <c r="A68" s="15" t="s">
        <v>465</v>
      </c>
      <c r="B68" s="17" t="n">
        <v>12083</v>
      </c>
      <c r="C68" s="18">
        <f>(0.0/B68*100)</f>
        <v/>
      </c>
      <c r="D68" s="19" t="n">
        <v>12083</v>
      </c>
      <c r="E68" s="18" t="n">
        <v>389.05742173</v>
      </c>
      <c r="F68" s="20" t="n">
        <v>1.99133012</v>
      </c>
      <c r="G68" s="18" t="n">
        <v>406.88306121</v>
      </c>
      <c r="H68" s="20" t="n">
        <v>1.82493979</v>
      </c>
      <c r="I68" s="18" t="n">
        <v>421.75408237</v>
      </c>
      <c r="J68" s="20" t="n">
        <v>3.24693197</v>
      </c>
      <c r="K68" s="18" t="n">
        <v>400.88789519</v>
      </c>
      <c r="L68" s="20" t="n">
        <v>5.89296749</v>
      </c>
      <c r="M68" s="18" t="n">
        <v>389.73535895</v>
      </c>
      <c r="N68" s="20" t="n">
        <v>5.76524402</v>
      </c>
      <c r="O68" s="18" t="s">
        <v>404</v>
      </c>
      <c r="P68" s="20" t="s">
        <v>404</v>
      </c>
      <c r="Q68" s="18" t="s">
        <v>404</v>
      </c>
      <c r="R68" s="20" t="s">
        <v>404</v>
      </c>
      <c r="S68" s="18" t="s">
        <v>404</v>
      </c>
      <c r="T68" s="20" t="s">
        <v>404</v>
      </c>
      <c r="U68" s="18" t="s">
        <v>404</v>
      </c>
      <c r="V68" s="20" t="s">
        <v>404</v>
      </c>
      <c r="W68" s="18" t="n">
        <v>408.38629497</v>
      </c>
      <c r="X68" s="20" t="n">
        <v>6.94672988</v>
      </c>
    </row>
    <row r="69" spans="1:24">
      <c r="A69" s="15" t="s">
        <v>466</v>
      </c>
      <c r="B69" s="17" t="n">
        <v>4876</v>
      </c>
      <c r="C69" s="18">
        <f>(0.0/B69*100)</f>
        <v/>
      </c>
      <c r="D69" s="19" t="n">
        <v>4876</v>
      </c>
      <c r="E69" s="18" t="n">
        <v>443.11159662</v>
      </c>
      <c r="F69" s="20" t="n">
        <v>8.69499566</v>
      </c>
      <c r="G69" s="18" t="n">
        <v>451.15236248</v>
      </c>
      <c r="H69" s="20" t="n">
        <v>6.24702967</v>
      </c>
      <c r="I69" s="18" t="n">
        <v>427.3043922</v>
      </c>
      <c r="J69" s="20" t="n">
        <v>9.373128250000001</v>
      </c>
      <c r="K69" s="18" t="n">
        <v>432.59803564</v>
      </c>
      <c r="L69" s="20" t="n">
        <v>12.49937061</v>
      </c>
      <c r="M69" s="18" t="n">
        <v>476.18851903</v>
      </c>
      <c r="N69" s="20" t="n">
        <v>28.09578175</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476.40388079</v>
      </c>
      <c r="F70" s="20" t="n">
        <v>6.23696113</v>
      </c>
      <c r="G70" s="18" t="n">
        <v>492.46830363</v>
      </c>
      <c r="H70" s="20" t="n">
        <v>5.45950024</v>
      </c>
      <c r="I70" s="18" t="n">
        <v>500.56359975</v>
      </c>
      <c r="J70" s="20" t="n">
        <v>6.00246698</v>
      </c>
      <c r="K70" s="18" t="n">
        <v>495.0006976</v>
      </c>
      <c r="L70" s="20" t="n">
        <v>8.127623850000001</v>
      </c>
      <c r="M70" s="18" t="n">
        <v>499.7121324</v>
      </c>
      <c r="N70" s="20" t="n">
        <v>8.02440371</v>
      </c>
      <c r="O70" s="18" t="s">
        <v>404</v>
      </c>
      <c r="P70" s="20" t="s">
        <v>404</v>
      </c>
      <c r="Q70" s="18" t="s">
        <v>404</v>
      </c>
      <c r="R70" s="20" t="s">
        <v>404</v>
      </c>
      <c r="S70" s="18" t="s">
        <v>404</v>
      </c>
      <c r="T70" s="20" t="s">
        <v>404</v>
      </c>
      <c r="U70" s="18" t="s">
        <v>404</v>
      </c>
      <c r="V70" s="20" t="s">
        <v>404</v>
      </c>
      <c r="W70" s="18" t="n">
        <v>455.17569891</v>
      </c>
      <c r="X70" s="20" t="n">
        <v>16.56159562</v>
      </c>
    </row>
    <row r="71" spans="1:24">
      <c r="A71" s="15" t="s">
        <v>468</v>
      </c>
      <c r="B71" s="17" t="n">
        <v>6115</v>
      </c>
      <c r="C71" s="18">
        <f>(0.0/B71*100)</f>
        <v/>
      </c>
      <c r="D71" s="19" t="n">
        <v>6115</v>
      </c>
      <c r="E71" s="18" t="n">
        <v>546.85422865</v>
      </c>
      <c r="F71" s="20" t="n">
        <v>2.21594242</v>
      </c>
      <c r="G71" s="18" t="n">
        <v>569.88993272</v>
      </c>
      <c r="H71" s="20" t="n">
        <v>2.03481842</v>
      </c>
      <c r="I71" s="18" t="n">
        <v>586.99241311</v>
      </c>
      <c r="J71" s="20" t="n">
        <v>3.06667692</v>
      </c>
      <c r="K71" s="18" t="n">
        <v>560.90109881</v>
      </c>
      <c r="L71" s="20" t="n">
        <v>7.48756225</v>
      </c>
      <c r="M71" s="18" t="n">
        <v>561.68146724</v>
      </c>
      <c r="N71" s="20" t="n">
        <v>8.264510659999999</v>
      </c>
      <c r="O71" s="18" t="s">
        <v>404</v>
      </c>
      <c r="P71" s="20" t="s">
        <v>404</v>
      </c>
      <c r="Q71" s="18" t="s">
        <v>404</v>
      </c>
      <c r="R71" s="20" t="s">
        <v>404</v>
      </c>
      <c r="S71" s="18" t="s">
        <v>404</v>
      </c>
      <c r="T71" s="20" t="s">
        <v>404</v>
      </c>
      <c r="U71" s="18" t="s">
        <v>404</v>
      </c>
      <c r="V71" s="20" t="s">
        <v>404</v>
      </c>
      <c r="W71" s="18" t="n">
        <v>526.6590188599999</v>
      </c>
      <c r="X71" s="20" t="n">
        <v>17.65920086</v>
      </c>
    </row>
    <row r="72" spans="1:24">
      <c r="A72" s="15" t="s">
        <v>469</v>
      </c>
      <c r="B72" s="17" t="n">
        <v>7708</v>
      </c>
      <c r="C72" s="18">
        <f>(0.0/B72*100)</f>
        <v/>
      </c>
      <c r="D72" s="19" t="n">
        <v>7708</v>
      </c>
      <c r="E72" s="18" t="n">
        <v>510.08172358</v>
      </c>
      <c r="F72" s="20" t="n">
        <v>10.36141251</v>
      </c>
      <c r="G72" s="18" t="n">
        <v>543.32986153</v>
      </c>
      <c r="H72" s="20" t="n">
        <v>4.72889364</v>
      </c>
      <c r="I72" s="18" t="n">
        <v>549.09896889</v>
      </c>
      <c r="J72" s="20" t="n">
        <v>8.693290409999999</v>
      </c>
      <c r="K72" s="18" t="n">
        <v>600.06366096</v>
      </c>
      <c r="L72" s="20" t="n">
        <v>15.23958445</v>
      </c>
      <c r="M72" s="18" t="n">
        <v>594.85756159</v>
      </c>
      <c r="N72" s="20" t="n">
        <v>18.24648237</v>
      </c>
      <c r="O72" s="18" t="s">
        <v>404</v>
      </c>
      <c r="P72" s="20" t="s">
        <v>404</v>
      </c>
      <c r="Q72" s="18" t="s">
        <v>404</v>
      </c>
      <c r="R72" s="20" t="s">
        <v>404</v>
      </c>
      <c r="S72" s="18" t="s">
        <v>404</v>
      </c>
      <c r="T72" s="20" t="s">
        <v>404</v>
      </c>
      <c r="U72" s="18" t="s">
        <v>404</v>
      </c>
      <c r="V72" s="20" t="s">
        <v>404</v>
      </c>
      <c r="W72" s="18" t="n">
        <v>580.13154308</v>
      </c>
      <c r="X72" s="20" t="n">
        <v>54.52455549</v>
      </c>
    </row>
    <row r="73" spans="1:24">
      <c r="A73" s="15" t="s">
        <v>470</v>
      </c>
      <c r="B73" s="17" t="n">
        <v>8249</v>
      </c>
      <c r="C73" s="18">
        <f>(0.0/B73*100)</f>
        <v/>
      </c>
      <c r="D73" s="19" t="n">
        <v>8249</v>
      </c>
      <c r="E73" s="18" t="n">
        <v>408.59303309</v>
      </c>
      <c r="F73" s="20" t="n">
        <v>4.1690603</v>
      </c>
      <c r="G73" s="18" t="n">
        <v>422.07325327</v>
      </c>
      <c r="H73" s="20" t="n">
        <v>5.87786684</v>
      </c>
      <c r="I73" s="18" t="n">
        <v>453.08321704</v>
      </c>
      <c r="J73" s="20" t="n">
        <v>17.68544995</v>
      </c>
      <c r="K73" s="18" t="n">
        <v>424.13475584</v>
      </c>
      <c r="L73" s="20" t="n">
        <v>25.56367133</v>
      </c>
      <c r="M73" s="18" t="n">
        <v>482.28130789</v>
      </c>
      <c r="N73" s="20" t="n">
        <v>6.66654092</v>
      </c>
      <c r="O73" s="18" t="s">
        <v>404</v>
      </c>
      <c r="P73" s="20" t="s">
        <v>404</v>
      </c>
      <c r="Q73" s="18" t="s">
        <v>404</v>
      </c>
      <c r="R73" s="20" t="s">
        <v>404</v>
      </c>
      <c r="S73" s="18" t="s">
        <v>404</v>
      </c>
      <c r="T73" s="20" t="s">
        <v>404</v>
      </c>
      <c r="U73" s="18" t="s">
        <v>404</v>
      </c>
      <c r="V73" s="20" t="s">
        <v>404</v>
      </c>
      <c r="W73" s="18" t="n">
        <v>397.55049309</v>
      </c>
      <c r="X73" s="20" t="n">
        <v>14.57369531</v>
      </c>
    </row>
    <row r="74" spans="1:24">
      <c r="A74" s="15" t="s">
        <v>471</v>
      </c>
      <c r="B74" s="17" t="n">
        <v>4692</v>
      </c>
      <c r="C74" s="18">
        <f>(484.0/B74*100)</f>
        <v/>
      </c>
      <c r="D74" s="19" t="n">
        <v>4208</v>
      </c>
      <c r="E74" s="18" t="n">
        <v>421.77885687</v>
      </c>
      <c r="F74" s="20" t="n">
        <v>2.827145</v>
      </c>
      <c r="G74" s="18" t="n">
        <v>429.19488418</v>
      </c>
      <c r="H74" s="20" t="n">
        <v>4.37942504</v>
      </c>
      <c r="I74" s="18" t="n">
        <v>411.3222961</v>
      </c>
      <c r="J74" s="20" t="n">
        <v>2.69798536</v>
      </c>
      <c r="K74" s="18" t="n">
        <v>412.44791714</v>
      </c>
      <c r="L74" s="20" t="n">
        <v>3.12330947</v>
      </c>
      <c r="M74" s="18" t="n">
        <v>425.43020426</v>
      </c>
      <c r="N74" s="20" t="n">
        <v>6.09855344</v>
      </c>
      <c r="O74" s="18" t="s">
        <v>404</v>
      </c>
      <c r="P74" s="20" t="s">
        <v>404</v>
      </c>
      <c r="Q74" s="18" t="s">
        <v>404</v>
      </c>
      <c r="R74" s="20" t="s">
        <v>404</v>
      </c>
      <c r="S74" s="18" t="s">
        <v>404</v>
      </c>
      <c r="T74" s="20" t="s">
        <v>404</v>
      </c>
      <c r="U74" s="18" t="s">
        <v>404</v>
      </c>
      <c r="V74" s="20" t="s">
        <v>404</v>
      </c>
      <c r="W74" s="18" t="n">
        <v>364.12581131</v>
      </c>
      <c r="X74" s="20" t="n">
        <v>8.523248540000001</v>
      </c>
    </row>
    <row r="75" spans="1:24">
      <c r="A75" s="15" t="s">
        <v>472</v>
      </c>
      <c r="B75" s="17" t="n">
        <v>5375</v>
      </c>
      <c r="C75" s="18">
        <f>(483.0/B75*100)</f>
        <v/>
      </c>
      <c r="D75" s="19" t="n">
        <v>4892</v>
      </c>
      <c r="E75" s="18" t="n">
        <v>371.29142401</v>
      </c>
      <c r="F75" s="20" t="n">
        <v>4.8095409</v>
      </c>
      <c r="G75" s="18" t="n">
        <v>363.74523194</v>
      </c>
      <c r="H75" s="20" t="n">
        <v>9.223572130000001</v>
      </c>
      <c r="I75" s="18" t="n">
        <v>365.09232482</v>
      </c>
      <c r="J75" s="20" t="n">
        <v>18.51909188</v>
      </c>
      <c r="K75" s="18" t="n">
        <v>357.43208577</v>
      </c>
      <c r="L75" s="20" t="n">
        <v>15.11421712</v>
      </c>
      <c r="M75" s="18" t="n">
        <v>349.93656672</v>
      </c>
      <c r="N75" s="20" t="n">
        <v>16.52020076</v>
      </c>
      <c r="O75" s="18" t="s">
        <v>404</v>
      </c>
      <c r="P75" s="20" t="s">
        <v>404</v>
      </c>
      <c r="Q75" s="18" t="s">
        <v>404</v>
      </c>
      <c r="R75" s="20" t="s">
        <v>404</v>
      </c>
      <c r="S75" s="18" t="s">
        <v>404</v>
      </c>
      <c r="T75" s="20" t="s">
        <v>404</v>
      </c>
      <c r="U75" s="18" t="s">
        <v>404</v>
      </c>
      <c r="V75" s="20" t="s">
        <v>404</v>
      </c>
      <c r="W75" s="18" t="n">
        <v>360.11147167</v>
      </c>
      <c r="X75" s="20" t="n">
        <v>16.59096781</v>
      </c>
    </row>
    <row r="76" spans="1:24">
      <c r="A76" s="15" t="s">
        <v>473</v>
      </c>
      <c r="B76" s="17" t="n">
        <v>14167</v>
      </c>
      <c r="C76" s="18">
        <f>(1400.0/B76*100)</f>
        <v/>
      </c>
      <c r="D76" s="19" t="n">
        <v>12767</v>
      </c>
      <c r="E76" s="18" t="n">
        <v>426.32591921</v>
      </c>
      <c r="F76" s="20" t="n">
        <v>4.77849492</v>
      </c>
      <c r="G76" s="18" t="n">
        <v>432.07030648</v>
      </c>
      <c r="H76" s="20" t="n">
        <v>4.52562021</v>
      </c>
      <c r="I76" s="18" t="n">
        <v>448.49698509</v>
      </c>
      <c r="J76" s="20" t="n">
        <v>8.90012771</v>
      </c>
      <c r="K76" s="18" t="n">
        <v>412.95051465</v>
      </c>
      <c r="L76" s="20" t="n">
        <v>10.11858468</v>
      </c>
      <c r="M76" s="18" t="n">
        <v>511.48822717</v>
      </c>
      <c r="N76" s="20" t="n">
        <v>22.31082958</v>
      </c>
      <c r="O76" s="18" t="s">
        <v>404</v>
      </c>
      <c r="P76" s="20" t="s">
        <v>404</v>
      </c>
      <c r="Q76" s="18" t="s">
        <v>404</v>
      </c>
      <c r="R76" s="20" t="s">
        <v>404</v>
      </c>
      <c r="S76" s="18" t="s">
        <v>404</v>
      </c>
      <c r="T76" s="20" t="s">
        <v>404</v>
      </c>
      <c r="U76" s="18" t="s">
        <v>404</v>
      </c>
      <c r="V76" s="20" t="s">
        <v>404</v>
      </c>
      <c r="W76" s="18" t="n">
        <v>394.14838253</v>
      </c>
      <c r="X76" s="20" t="n">
        <v>12.00658915</v>
      </c>
    </row>
    <row r="77" spans="1:24">
      <c r="A77" s="15" t="s">
        <v>474</v>
      </c>
      <c r="B77" s="17" t="n">
        <v>6062</v>
      </c>
      <c r="C77" s="18">
        <f>(0.0/B77*100)</f>
        <v/>
      </c>
      <c r="D77" s="19" t="n">
        <v>6062</v>
      </c>
      <c r="E77" s="18" t="n">
        <v>413.69875119</v>
      </c>
      <c r="F77" s="20" t="n">
        <v>2.87449919</v>
      </c>
      <c r="G77" s="18" t="n">
        <v>445.97177965</v>
      </c>
      <c r="H77" s="20" t="n">
        <v>11.3516731</v>
      </c>
      <c r="I77" s="18" t="n">
        <v>433.04470982</v>
      </c>
      <c r="J77" s="20" t="n">
        <v>25.54632802</v>
      </c>
      <c r="K77" s="18" t="n">
        <v>402.30798448</v>
      </c>
      <c r="L77" s="20" t="n">
        <v>19.04179903</v>
      </c>
      <c r="M77" s="18" t="n">
        <v>440.4685251</v>
      </c>
      <c r="N77" s="20" t="n">
        <v>42.88744383</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491.98300945</v>
      </c>
      <c r="F78" s="20" t="n">
        <v>5.28636598</v>
      </c>
      <c r="G78" s="18" t="n">
        <v>506.93758961</v>
      </c>
      <c r="H78" s="20" t="n">
        <v>14.13153878</v>
      </c>
      <c r="I78" s="18" t="n">
        <v>510.34390307</v>
      </c>
      <c r="J78" s="20" t="n">
        <v>14.06550239</v>
      </c>
      <c r="K78" s="18" t="n">
        <v>485.73361584</v>
      </c>
      <c r="L78" s="20" t="n">
        <v>14.03805445</v>
      </c>
      <c r="M78" s="18" t="n">
        <v>444.54627492</v>
      </c>
      <c r="N78" s="20" t="n">
        <v>13.99224784</v>
      </c>
      <c r="O78" s="18" t="s">
        <v>404</v>
      </c>
      <c r="P78" s="20" t="s">
        <v>404</v>
      </c>
      <c r="Q78" s="18" t="s">
        <v>404</v>
      </c>
      <c r="R78" s="20" t="s">
        <v>404</v>
      </c>
      <c r="S78" s="18" t="s">
        <v>404</v>
      </c>
      <c r="T78" s="20" t="s">
        <v>404</v>
      </c>
      <c r="U78" s="18" t="n">
        <v>478.57827879</v>
      </c>
      <c r="V78" s="20" t="n">
        <v>7.12675544</v>
      </c>
      <c r="W78" s="18" t="n">
        <v>466.98549562</v>
      </c>
      <c r="X78" s="20" t="n">
        <v>52.14834882</v>
      </c>
    </row>
    <row customHeight="1" ht="25" r="79" spans="1:24">
      <c r="A79" s="15" t="s">
        <v>476</v>
      </c>
      <c r="B79" s="17" t="n">
        <v>1657</v>
      </c>
      <c r="C79" s="18">
        <f>(21.0/B79*100)</f>
        <v/>
      </c>
      <c r="D79" s="19" t="n">
        <v>1636</v>
      </c>
      <c r="E79" s="18" t="n">
        <v>471.85607206</v>
      </c>
      <c r="F79" s="20" t="n">
        <v>15.39226722</v>
      </c>
      <c r="G79" s="18" t="n">
        <v>452.62073031</v>
      </c>
      <c r="H79" s="20" t="n">
        <v>8.64961765</v>
      </c>
      <c r="I79" s="18" t="s">
        <v>404</v>
      </c>
      <c r="J79" s="20" t="s">
        <v>404</v>
      </c>
      <c r="K79" s="18" t="s">
        <v>404</v>
      </c>
      <c r="L79" s="20" t="s">
        <v>404</v>
      </c>
      <c r="M79" s="18" t="s">
        <v>404</v>
      </c>
      <c r="N79" s="20" t="s">
        <v>404</v>
      </c>
      <c r="O79" s="18" t="s">
        <v>404</v>
      </c>
      <c r="P79" s="20" t="s">
        <v>404</v>
      </c>
      <c r="Q79" s="18" t="s">
        <v>404</v>
      </c>
      <c r="R79" s="20" t="s">
        <v>404</v>
      </c>
      <c r="S79" s="18" t="s">
        <v>404</v>
      </c>
      <c r="T79" s="20" t="s">
        <v>404</v>
      </c>
      <c r="U79" s="18" t="s">
        <v>404</v>
      </c>
      <c r="V79" s="20" t="s">
        <v>404</v>
      </c>
      <c r="W79" s="18" t="n">
        <v>397.28168275</v>
      </c>
      <c r="X79" s="20" t="n">
        <v>4.92242616</v>
      </c>
    </row>
    <row r="80" spans="1:24">
      <c r="A80" s="15" t="s">
        <v>477</v>
      </c>
      <c r="B80" s="17" t="n">
        <v>7841</v>
      </c>
      <c r="C80" s="18">
        <f>(0.0/B80*100)</f>
        <v/>
      </c>
      <c r="D80" s="19" t="n">
        <v>7841</v>
      </c>
      <c r="E80" s="18" t="n">
        <v>467.53061592</v>
      </c>
      <c r="F80" s="20" t="n">
        <v>17.29870909</v>
      </c>
      <c r="G80" s="18" t="n">
        <v>464.14879869</v>
      </c>
      <c r="H80" s="20" t="n">
        <v>9.149313859999999</v>
      </c>
      <c r="I80" s="18" t="n">
        <v>445.72510641</v>
      </c>
      <c r="J80" s="20" t="n">
        <v>8.199639749999999</v>
      </c>
      <c r="K80" s="18" t="n">
        <v>465.71929634</v>
      </c>
      <c r="L80" s="20" t="n">
        <v>10.30031751</v>
      </c>
      <c r="M80" s="18" t="n">
        <v>460.35712695</v>
      </c>
      <c r="N80" s="20" t="n">
        <v>7.32261072</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442.31431035</v>
      </c>
      <c r="F81" s="20" t="n">
        <v>3.91414831</v>
      </c>
      <c r="G81" s="18" t="n">
        <v>457.15708954</v>
      </c>
      <c r="H81" s="20" t="n">
        <v>7.5872137</v>
      </c>
      <c r="I81" s="18" t="n">
        <v>461.67495705</v>
      </c>
      <c r="J81" s="20" t="n">
        <v>19.68009927</v>
      </c>
      <c r="K81" s="18" t="n">
        <v>413.92345777</v>
      </c>
      <c r="L81" s="20" t="n">
        <v>15.30781996</v>
      </c>
      <c r="M81" s="18" t="s">
        <v>404</v>
      </c>
      <c r="N81" s="20" t="s">
        <v>404</v>
      </c>
      <c r="O81" s="18" t="s">
        <v>404</v>
      </c>
      <c r="P81" s="20" t="s">
        <v>404</v>
      </c>
      <c r="Q81" s="18" t="s">
        <v>404</v>
      </c>
      <c r="R81" s="20" t="s">
        <v>404</v>
      </c>
      <c r="S81" s="18" t="s">
        <v>404</v>
      </c>
      <c r="T81" s="20" t="s">
        <v>404</v>
      </c>
      <c r="U81" s="18" t="s">
        <v>404</v>
      </c>
      <c r="V81" s="20" t="s">
        <v>404</v>
      </c>
      <c r="W81" s="18" t="n">
        <v>460.66548254</v>
      </c>
      <c r="X81" s="20" t="n">
        <v>19.45524945</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649</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493.89623128</v>
      </c>
      <c r="T7" s="20" t="n">
        <v>1.6053522</v>
      </c>
      <c r="U7" s="18" t="s">
        <v>404</v>
      </c>
      <c r="V7" s="20" t="s">
        <v>404</v>
      </c>
      <c r="W7" s="18" t="s">
        <v>404</v>
      </c>
      <c r="X7" s="20" t="s">
        <v>404</v>
      </c>
    </row>
    <row r="8" spans="1:24">
      <c r="A8" s="15" t="s">
        <v>405</v>
      </c>
      <c r="B8" s="17" t="n">
        <v>7007</v>
      </c>
      <c r="C8" s="18">
        <f>(0.0/B8*100)</f>
        <v/>
      </c>
      <c r="D8" s="19" t="n">
        <v>7007</v>
      </c>
      <c r="E8" s="18" t="s">
        <v>404</v>
      </c>
      <c r="F8" s="20" t="s">
        <v>404</v>
      </c>
      <c r="G8" s="18" t="n">
        <v>481.10049096</v>
      </c>
      <c r="H8" s="20" t="n">
        <v>11.56534918</v>
      </c>
      <c r="I8" s="18" t="n">
        <v>518.01661357</v>
      </c>
      <c r="J8" s="20" t="n">
        <v>6.23270093</v>
      </c>
      <c r="K8" s="18" t="n">
        <v>483.00741135</v>
      </c>
      <c r="L8" s="20" t="n">
        <v>10.87618088</v>
      </c>
      <c r="M8" s="18" t="n">
        <v>490.57675223</v>
      </c>
      <c r="N8" s="20" t="n">
        <v>7.08988572</v>
      </c>
      <c r="O8" s="18" t="s">
        <v>404</v>
      </c>
      <c r="P8" s="20" t="s">
        <v>404</v>
      </c>
      <c r="Q8" s="18" t="s">
        <v>404</v>
      </c>
      <c r="R8" s="20" t="s">
        <v>404</v>
      </c>
      <c r="S8" s="18" t="s">
        <v>404</v>
      </c>
      <c r="T8" s="20" t="s">
        <v>404</v>
      </c>
      <c r="U8" s="18" t="s">
        <v>404</v>
      </c>
      <c r="V8" s="20" t="s">
        <v>404</v>
      </c>
      <c r="W8" s="18" t="n">
        <v>451.09787973</v>
      </c>
      <c r="X8" s="20" t="n">
        <v>13.40639801</v>
      </c>
    </row>
    <row r="9" spans="1:24">
      <c r="A9" s="15" t="s">
        <v>406</v>
      </c>
      <c r="B9" s="17" t="n">
        <v>9651</v>
      </c>
      <c r="C9" s="18">
        <f>(200.0/B9*100)</f>
        <v/>
      </c>
      <c r="D9" s="19" t="n">
        <v>9451</v>
      </c>
      <c r="E9" s="18" t="n">
        <v>464.60786783</v>
      </c>
      <c r="F9" s="20" t="n">
        <v>44.73794952</v>
      </c>
      <c r="G9" s="18" t="n">
        <v>477.07275279</v>
      </c>
      <c r="H9" s="20" t="n">
        <v>19.00970181</v>
      </c>
      <c r="I9" s="18" t="n">
        <v>479.9347492</v>
      </c>
      <c r="J9" s="20" t="n">
        <v>15.33915958</v>
      </c>
      <c r="K9" s="18" t="n">
        <v>523.8662640700001</v>
      </c>
      <c r="L9" s="20" t="n">
        <v>11.26642583</v>
      </c>
      <c r="M9" s="18" t="n">
        <v>514.60242009</v>
      </c>
      <c r="N9" s="20" t="n">
        <v>3.37613692</v>
      </c>
      <c r="O9" s="18" t="s">
        <v>404</v>
      </c>
      <c r="P9" s="20" t="s">
        <v>404</v>
      </c>
      <c r="Q9" s="18" t="s">
        <v>404</v>
      </c>
      <c r="R9" s="20" t="s">
        <v>404</v>
      </c>
      <c r="S9" s="18" t="s">
        <v>404</v>
      </c>
      <c r="T9" s="20" t="s">
        <v>404</v>
      </c>
      <c r="U9" s="18" t="s">
        <v>404</v>
      </c>
      <c r="V9" s="20" t="s">
        <v>404</v>
      </c>
      <c r="W9" s="18" t="n">
        <v>471.33737015</v>
      </c>
      <c r="X9" s="20" t="n">
        <v>15.98281102</v>
      </c>
    </row>
    <row r="10" spans="1:24">
      <c r="A10" s="15" t="s">
        <v>407</v>
      </c>
      <c r="B10" s="17" t="n">
        <v>20058</v>
      </c>
      <c r="C10" s="18">
        <f>(3074.0/B10*100)</f>
        <v/>
      </c>
      <c r="D10" s="19" t="n">
        <v>16984</v>
      </c>
      <c r="E10" s="18" t="n">
        <v>487.84018167</v>
      </c>
      <c r="F10" s="20" t="n">
        <v>10.77648659</v>
      </c>
      <c r="G10" s="18" t="n">
        <v>529.26692037</v>
      </c>
      <c r="H10" s="20" t="n">
        <v>20.79969691</v>
      </c>
      <c r="I10" s="18" t="n">
        <v>523.0122115299999</v>
      </c>
      <c r="J10" s="20" t="n">
        <v>10.00406109</v>
      </c>
      <c r="K10" s="18" t="n">
        <v>506.75901792</v>
      </c>
      <c r="L10" s="20" t="n">
        <v>5.6610759</v>
      </c>
      <c r="M10" s="18" t="n">
        <v>517.31960975</v>
      </c>
      <c r="N10" s="20" t="n">
        <v>2.92458349</v>
      </c>
      <c r="O10" s="18" t="s">
        <v>404</v>
      </c>
      <c r="P10" s="20" t="s">
        <v>404</v>
      </c>
      <c r="Q10" s="18" t="s">
        <v>404</v>
      </c>
      <c r="R10" s="20" t="s">
        <v>404</v>
      </c>
      <c r="S10" s="18" t="s">
        <v>404</v>
      </c>
      <c r="T10" s="20" t="s">
        <v>404</v>
      </c>
      <c r="U10" s="18" t="s">
        <v>404</v>
      </c>
      <c r="V10" s="20" t="s">
        <v>404</v>
      </c>
      <c r="W10" s="18" t="n">
        <v>554.22321678</v>
      </c>
      <c r="X10" s="20" t="n">
        <v>26.11873147</v>
      </c>
    </row>
    <row r="11" spans="1:24">
      <c r="A11" s="15" t="s">
        <v>408</v>
      </c>
      <c r="B11" s="17" t="n">
        <v>7053</v>
      </c>
      <c r="C11" s="18">
        <f>(137.0/B11*100)</f>
        <v/>
      </c>
      <c r="D11" s="19" t="n">
        <v>6916</v>
      </c>
      <c r="E11" s="18" t="n">
        <v>386.22920888</v>
      </c>
      <c r="F11" s="20" t="n">
        <v>32.61608654</v>
      </c>
      <c r="G11" s="18" t="n">
        <v>424.55547575</v>
      </c>
      <c r="H11" s="20" t="n">
        <v>20.13349301</v>
      </c>
      <c r="I11" s="18" t="n">
        <v>424.48968175</v>
      </c>
      <c r="J11" s="20" t="n">
        <v>10.34087085</v>
      </c>
      <c r="K11" s="18" t="n">
        <v>416.74871768</v>
      </c>
      <c r="L11" s="20" t="n">
        <v>6.4263046</v>
      </c>
      <c r="M11" s="18" t="n">
        <v>431.62307983</v>
      </c>
      <c r="N11" s="20" t="n">
        <v>4.88962515</v>
      </c>
      <c r="O11" s="18" t="s">
        <v>404</v>
      </c>
      <c r="P11" s="20" t="s">
        <v>404</v>
      </c>
      <c r="Q11" s="18" t="s">
        <v>404</v>
      </c>
      <c r="R11" s="20" t="s">
        <v>404</v>
      </c>
      <c r="S11" s="18" t="s">
        <v>404</v>
      </c>
      <c r="T11" s="20" t="s">
        <v>404</v>
      </c>
      <c r="U11" s="18" t="s">
        <v>404</v>
      </c>
      <c r="V11" s="20" t="s">
        <v>404</v>
      </c>
      <c r="W11" s="18" t="n">
        <v>390.48607102</v>
      </c>
      <c r="X11" s="20" t="n">
        <v>15.6430887</v>
      </c>
    </row>
    <row r="12" spans="1:24">
      <c r="A12" s="15" t="s">
        <v>409</v>
      </c>
      <c r="B12" s="17" t="n">
        <v>6894</v>
      </c>
      <c r="C12" s="18">
        <f>(106.0/B12*100)</f>
        <v/>
      </c>
      <c r="D12" s="19" t="n">
        <v>6788</v>
      </c>
      <c r="E12" s="18" t="n">
        <v>520.17813726</v>
      </c>
      <c r="F12" s="20" t="n">
        <v>46.00166199</v>
      </c>
      <c r="G12" s="18" t="n">
        <v>454.4693297</v>
      </c>
      <c r="H12" s="20" t="n">
        <v>10.08574891</v>
      </c>
      <c r="I12" s="18" t="n">
        <v>479.82855912</v>
      </c>
      <c r="J12" s="20" t="n">
        <v>6.72604457</v>
      </c>
      <c r="K12" s="18" t="n">
        <v>500.71177138</v>
      </c>
      <c r="L12" s="20" t="n">
        <v>6.10008227</v>
      </c>
      <c r="M12" s="18" t="n">
        <v>500.68940979</v>
      </c>
      <c r="N12" s="20" t="n">
        <v>4.37556422</v>
      </c>
      <c r="O12" s="18" t="s">
        <v>404</v>
      </c>
      <c r="P12" s="20" t="s">
        <v>404</v>
      </c>
      <c r="Q12" s="18" t="s">
        <v>404</v>
      </c>
      <c r="R12" s="20" t="s">
        <v>404</v>
      </c>
      <c r="S12" s="18" t="s">
        <v>404</v>
      </c>
      <c r="T12" s="20" t="s">
        <v>404</v>
      </c>
      <c r="U12" s="18" t="s">
        <v>404</v>
      </c>
      <c r="V12" s="20" t="s">
        <v>404</v>
      </c>
      <c r="W12" s="18" t="n">
        <v>450.7299309</v>
      </c>
      <c r="X12" s="20" t="n">
        <v>17.50953279</v>
      </c>
    </row>
    <row r="13" spans="1:24">
      <c r="A13" s="15" t="s">
        <v>410</v>
      </c>
      <c r="B13" s="17" t="n">
        <v>7161</v>
      </c>
      <c r="C13" s="18">
        <f>(1175.0/B13*100)</f>
        <v/>
      </c>
      <c r="D13" s="19" t="n">
        <v>5986</v>
      </c>
      <c r="E13" s="18" t="n">
        <v>503.53245219</v>
      </c>
      <c r="F13" s="20" t="n">
        <v>21.39840659</v>
      </c>
      <c r="G13" s="18" t="n">
        <v>502.38029556</v>
      </c>
      <c r="H13" s="20" t="n">
        <v>6.50801265</v>
      </c>
      <c r="I13" s="18" t="n">
        <v>512.75892455</v>
      </c>
      <c r="J13" s="20" t="n">
        <v>3.36981898</v>
      </c>
      <c r="K13" s="18" t="n">
        <v>510.17128921</v>
      </c>
      <c r="L13" s="20" t="n">
        <v>3.68707917</v>
      </c>
      <c r="M13" s="18" t="n">
        <v>514.64365659</v>
      </c>
      <c r="N13" s="20" t="n">
        <v>9.014207710000001</v>
      </c>
      <c r="O13" s="18" t="s">
        <v>404</v>
      </c>
      <c r="P13" s="20" t="s">
        <v>404</v>
      </c>
      <c r="Q13" s="18" t="s">
        <v>404</v>
      </c>
      <c r="R13" s="20" t="s">
        <v>404</v>
      </c>
      <c r="S13" s="18" t="s">
        <v>404</v>
      </c>
      <c r="T13" s="20" t="s">
        <v>404</v>
      </c>
      <c r="U13" s="18" t="s">
        <v>404</v>
      </c>
      <c r="V13" s="20" t="s">
        <v>404</v>
      </c>
      <c r="W13" s="18" t="n">
        <v>508.73985801</v>
      </c>
      <c r="X13" s="20" t="n">
        <v>6.98487572</v>
      </c>
    </row>
    <row r="14" spans="1:24">
      <c r="A14" s="15" t="s">
        <v>411</v>
      </c>
      <c r="B14" s="17" t="n">
        <v>5587</v>
      </c>
      <c r="C14" s="18">
        <f>(0.0/B14*100)</f>
        <v/>
      </c>
      <c r="D14" s="19" t="n">
        <v>5587</v>
      </c>
      <c r="E14" s="18" t="n">
        <v>510.01393261</v>
      </c>
      <c r="F14" s="20" t="n">
        <v>17.61706923</v>
      </c>
      <c r="G14" s="18" t="n">
        <v>504.68503491</v>
      </c>
      <c r="H14" s="20" t="n">
        <v>12.97259793</v>
      </c>
      <c r="I14" s="18" t="n">
        <v>509.8698974</v>
      </c>
      <c r="J14" s="20" t="n">
        <v>5.72170241</v>
      </c>
      <c r="K14" s="18" t="n">
        <v>518.8798140599999</v>
      </c>
      <c r="L14" s="20" t="n">
        <v>3.61555956</v>
      </c>
      <c r="M14" s="18" t="n">
        <v>522.65759171</v>
      </c>
      <c r="N14" s="20" t="n">
        <v>2.94423747</v>
      </c>
      <c r="O14" s="18" t="s">
        <v>404</v>
      </c>
      <c r="P14" s="20" t="s">
        <v>404</v>
      </c>
      <c r="Q14" s="18" t="s">
        <v>404</v>
      </c>
      <c r="R14" s="20" t="s">
        <v>404</v>
      </c>
      <c r="S14" s="18" t="s">
        <v>404</v>
      </c>
      <c r="T14" s="20" t="s">
        <v>404</v>
      </c>
      <c r="U14" s="18" t="s">
        <v>404</v>
      </c>
      <c r="V14" s="20" t="s">
        <v>404</v>
      </c>
      <c r="W14" s="18" t="n">
        <v>529.86663162</v>
      </c>
      <c r="X14" s="20" t="n">
        <v>13.18747183</v>
      </c>
    </row>
    <row r="15" spans="1:24">
      <c r="A15" s="15" t="s">
        <v>412</v>
      </c>
      <c r="B15" s="17" t="n">
        <v>5882</v>
      </c>
      <c r="C15" s="18">
        <f>(0.0/B15*100)</f>
        <v/>
      </c>
      <c r="D15" s="19" t="n">
        <v>5882</v>
      </c>
      <c r="E15" s="18" t="s">
        <v>404</v>
      </c>
      <c r="F15" s="20" t="s">
        <v>404</v>
      </c>
      <c r="G15" s="18" t="n">
        <v>529.29890299</v>
      </c>
      <c r="H15" s="20" t="n">
        <v>10.8526215</v>
      </c>
      <c r="I15" s="18" t="n">
        <v>512.96100388</v>
      </c>
      <c r="J15" s="20" t="n">
        <v>4.28909117</v>
      </c>
      <c r="K15" s="18" t="n">
        <v>511.94407024</v>
      </c>
      <c r="L15" s="20" t="n">
        <v>2.91953453</v>
      </c>
      <c r="M15" s="18" t="n">
        <v>505.57479682</v>
      </c>
      <c r="N15" s="20" t="n">
        <v>5.64813865</v>
      </c>
      <c r="O15" s="18" t="s">
        <v>404</v>
      </c>
      <c r="P15" s="20" t="s">
        <v>404</v>
      </c>
      <c r="Q15" s="18" t="s">
        <v>404</v>
      </c>
      <c r="R15" s="20" t="s">
        <v>404</v>
      </c>
      <c r="S15" s="18" t="s">
        <v>404</v>
      </c>
      <c r="T15" s="20" t="s">
        <v>404</v>
      </c>
      <c r="U15" s="18" t="s">
        <v>404</v>
      </c>
      <c r="V15" s="20" t="s">
        <v>404</v>
      </c>
      <c r="W15" s="18" t="n">
        <v>517.69597434</v>
      </c>
      <c r="X15" s="20" t="n">
        <v>20.79509244</v>
      </c>
    </row>
    <row r="16" spans="1:24">
      <c r="A16" s="15" t="s">
        <v>413</v>
      </c>
      <c r="B16" s="17" t="n">
        <v>6108</v>
      </c>
      <c r="C16" s="18">
        <f>(495.0/B16*100)</f>
        <v/>
      </c>
      <c r="D16" s="19" t="n">
        <v>5613</v>
      </c>
      <c r="E16" s="18" t="n">
        <v>472.93549288</v>
      </c>
      <c r="F16" s="20" t="n">
        <v>19.33263265</v>
      </c>
      <c r="G16" s="18" t="n">
        <v>487.63709534</v>
      </c>
      <c r="H16" s="20" t="n">
        <v>10.08314478</v>
      </c>
      <c r="I16" s="18" t="n">
        <v>480.17534766</v>
      </c>
      <c r="J16" s="20" t="n">
        <v>12.67538148</v>
      </c>
      <c r="K16" s="18" t="n">
        <v>501.5034401</v>
      </c>
      <c r="L16" s="20" t="n">
        <v>12.48176165</v>
      </c>
      <c r="M16" s="18" t="n">
        <v>506.51860754</v>
      </c>
      <c r="N16" s="20" t="n">
        <v>6.03967296</v>
      </c>
      <c r="O16" s="18" t="s">
        <v>404</v>
      </c>
      <c r="P16" s="20" t="s">
        <v>404</v>
      </c>
      <c r="Q16" s="18" t="s">
        <v>404</v>
      </c>
      <c r="R16" s="20" t="s">
        <v>404</v>
      </c>
      <c r="S16" s="18" t="s">
        <v>404</v>
      </c>
      <c r="T16" s="20" t="s">
        <v>404</v>
      </c>
      <c r="U16" s="18" t="s">
        <v>404</v>
      </c>
      <c r="V16" s="20" t="s">
        <v>404</v>
      </c>
      <c r="W16" s="18" t="n">
        <v>445.27138939</v>
      </c>
      <c r="X16" s="20" t="n">
        <v>20.02741351</v>
      </c>
    </row>
    <row r="17" spans="1:24">
      <c r="A17" s="15" t="s">
        <v>414</v>
      </c>
      <c r="B17" s="17" t="n">
        <v>6504</v>
      </c>
      <c r="C17" s="18">
        <f>(1325.0/B17*100)</f>
        <v/>
      </c>
      <c r="D17" s="19" t="n">
        <v>5179</v>
      </c>
      <c r="E17" s="18" t="n">
        <v>549.66973484</v>
      </c>
      <c r="F17" s="20" t="n">
        <v>34.43708839</v>
      </c>
      <c r="G17" s="18" t="n">
        <v>520.51418839</v>
      </c>
      <c r="H17" s="20" t="n">
        <v>10.08715063</v>
      </c>
      <c r="I17" s="18" t="n">
        <v>485.01679194</v>
      </c>
      <c r="J17" s="20" t="n">
        <v>8.0629873</v>
      </c>
      <c r="K17" s="18" t="n">
        <v>504.83423967</v>
      </c>
      <c r="L17" s="20" t="n">
        <v>10.15403975</v>
      </c>
      <c r="M17" s="18" t="n">
        <v>509.36872879</v>
      </c>
      <c r="N17" s="20" t="n">
        <v>6.74236101</v>
      </c>
      <c r="O17" s="18" t="s">
        <v>404</v>
      </c>
      <c r="P17" s="20" t="s">
        <v>404</v>
      </c>
      <c r="Q17" s="18" t="s">
        <v>404</v>
      </c>
      <c r="R17" s="20" t="s">
        <v>404</v>
      </c>
      <c r="S17" s="18" t="s">
        <v>404</v>
      </c>
      <c r="T17" s="20" t="s">
        <v>404</v>
      </c>
      <c r="U17" s="18" t="s">
        <v>404</v>
      </c>
      <c r="V17" s="20" t="s">
        <v>404</v>
      </c>
      <c r="W17" s="18" t="n">
        <v>550.4422810999999</v>
      </c>
      <c r="X17" s="20" t="n">
        <v>18.39108729</v>
      </c>
    </row>
    <row r="18" spans="1:24">
      <c r="A18" s="15" t="s">
        <v>415</v>
      </c>
      <c r="B18" s="17" t="n">
        <v>5532</v>
      </c>
      <c r="C18" s="18">
        <f>(0.0/B18*100)</f>
        <v/>
      </c>
      <c r="D18" s="19" t="n">
        <v>5532</v>
      </c>
      <c r="E18" s="18" t="n">
        <v>417.80114924</v>
      </c>
      <c r="F18" s="20" t="n">
        <v>6.8559733</v>
      </c>
      <c r="G18" s="18" t="n">
        <v>442.92318985</v>
      </c>
      <c r="H18" s="20" t="n">
        <v>20.97885988</v>
      </c>
      <c r="I18" s="18" t="n">
        <v>451.24392358</v>
      </c>
      <c r="J18" s="20" t="n">
        <v>5.31922863</v>
      </c>
      <c r="K18" s="18" t="n">
        <v>446.0178108</v>
      </c>
      <c r="L18" s="20" t="n">
        <v>7.52507794</v>
      </c>
      <c r="M18" s="18" t="n">
        <v>463.31370268</v>
      </c>
      <c r="N18" s="20" t="n">
        <v>8.06496673</v>
      </c>
      <c r="O18" s="18" t="s">
        <v>404</v>
      </c>
      <c r="P18" s="20" t="s">
        <v>404</v>
      </c>
      <c r="Q18" s="18" t="s">
        <v>404</v>
      </c>
      <c r="R18" s="20" t="s">
        <v>404</v>
      </c>
      <c r="S18" s="18" t="s">
        <v>404</v>
      </c>
      <c r="T18" s="20" t="s">
        <v>404</v>
      </c>
      <c r="U18" s="18" t="s">
        <v>404</v>
      </c>
      <c r="V18" s="20" t="s">
        <v>404</v>
      </c>
      <c r="W18" s="18" t="n">
        <v>437.8158099</v>
      </c>
      <c r="X18" s="20" t="n">
        <v>45.53387776</v>
      </c>
    </row>
    <row r="19" spans="1:24">
      <c r="A19" s="15" t="s">
        <v>416</v>
      </c>
      <c r="B19" s="17" t="n">
        <v>5658</v>
      </c>
      <c r="C19" s="18">
        <f>(327.0/B19*100)</f>
        <v/>
      </c>
      <c r="D19" s="19" t="n">
        <v>5331</v>
      </c>
      <c r="E19" s="18" t="n">
        <v>331.60115114</v>
      </c>
      <c r="F19" s="20" t="n">
        <v>27.28024498</v>
      </c>
      <c r="G19" s="18" t="n">
        <v>476.46258049</v>
      </c>
      <c r="H19" s="20" t="n">
        <v>7.84978768</v>
      </c>
      <c r="I19" s="18" t="n">
        <v>475.05658831</v>
      </c>
      <c r="J19" s="20" t="n">
        <v>10.04849688</v>
      </c>
      <c r="K19" s="18" t="n">
        <v>464.94660106</v>
      </c>
      <c r="L19" s="20" t="n">
        <v>8.88445739</v>
      </c>
      <c r="M19" s="18" t="n">
        <v>494.76974888</v>
      </c>
      <c r="N19" s="20" t="n">
        <v>8.563329680000001</v>
      </c>
      <c r="O19" s="18" t="s">
        <v>404</v>
      </c>
      <c r="P19" s="20" t="s">
        <v>404</v>
      </c>
      <c r="Q19" s="18" t="s">
        <v>404</v>
      </c>
      <c r="R19" s="20" t="s">
        <v>404</v>
      </c>
      <c r="S19" s="18" t="s">
        <v>404</v>
      </c>
      <c r="T19" s="20" t="s">
        <v>404</v>
      </c>
      <c r="U19" s="18" t="s">
        <v>404</v>
      </c>
      <c r="V19" s="20" t="s">
        <v>404</v>
      </c>
      <c r="W19" s="18" t="n">
        <v>516.73939452</v>
      </c>
      <c r="X19" s="20" t="n">
        <v>29.7060637</v>
      </c>
    </row>
    <row r="20" spans="1:24">
      <c r="A20" s="15" t="s">
        <v>417</v>
      </c>
      <c r="B20" s="17" t="n">
        <v>3371</v>
      </c>
      <c r="C20" s="18">
        <f>(24.0/B20*100)</f>
        <v/>
      </c>
      <c r="D20" s="19" t="n">
        <v>3347</v>
      </c>
      <c r="E20" s="18" t="s">
        <v>404</v>
      </c>
      <c r="F20" s="20" t="s">
        <v>404</v>
      </c>
      <c r="G20" s="18" t="s">
        <v>404</v>
      </c>
      <c r="H20" s="20" t="s">
        <v>404</v>
      </c>
      <c r="I20" s="18" t="n">
        <v>489.20818153</v>
      </c>
      <c r="J20" s="20" t="n">
        <v>3.9847995</v>
      </c>
      <c r="K20" s="18" t="n">
        <v>495.77809609</v>
      </c>
      <c r="L20" s="20" t="n">
        <v>2.9372947</v>
      </c>
      <c r="M20" s="18" t="n">
        <v>481.36695051</v>
      </c>
      <c r="N20" s="20" t="n">
        <v>2.76490902</v>
      </c>
      <c r="O20" s="18" t="s">
        <v>404</v>
      </c>
      <c r="P20" s="20" t="s">
        <v>404</v>
      </c>
      <c r="Q20" s="18" t="s">
        <v>404</v>
      </c>
      <c r="R20" s="20" t="s">
        <v>404</v>
      </c>
      <c r="S20" s="18" t="s">
        <v>404</v>
      </c>
      <c r="T20" s="20" t="s">
        <v>404</v>
      </c>
      <c r="U20" s="18" t="s">
        <v>404</v>
      </c>
      <c r="V20" s="20" t="s">
        <v>404</v>
      </c>
      <c r="W20" s="18" t="n">
        <v>440.15121304</v>
      </c>
      <c r="X20" s="20" t="n">
        <v>18.29753509</v>
      </c>
    </row>
    <row r="21" spans="1:24">
      <c r="A21" s="15" t="s">
        <v>418</v>
      </c>
      <c r="B21" s="17" t="n">
        <v>5741</v>
      </c>
      <c r="C21" s="18">
        <f>(0.0/B21*100)</f>
        <v/>
      </c>
      <c r="D21" s="19" t="n">
        <v>5741</v>
      </c>
      <c r="E21" s="18" t="n">
        <v>479.94596364</v>
      </c>
      <c r="F21" s="20" t="n">
        <v>10.7980989</v>
      </c>
      <c r="G21" s="18" t="n">
        <v>498.97296243</v>
      </c>
      <c r="H21" s="20" t="n">
        <v>6.60156837</v>
      </c>
      <c r="I21" s="18" t="n">
        <v>509.77833932</v>
      </c>
      <c r="J21" s="20" t="n">
        <v>3.96516458</v>
      </c>
      <c r="K21" s="18" t="n">
        <v>501.98363726</v>
      </c>
      <c r="L21" s="20" t="n">
        <v>7.25668722</v>
      </c>
      <c r="M21" s="18" t="n">
        <v>504.17570169</v>
      </c>
      <c r="N21" s="20" t="n">
        <v>5.5406181</v>
      </c>
      <c r="O21" s="18" t="s">
        <v>404</v>
      </c>
      <c r="P21" s="20" t="s">
        <v>404</v>
      </c>
      <c r="Q21" s="18" t="s">
        <v>404</v>
      </c>
      <c r="R21" s="20" t="s">
        <v>404</v>
      </c>
      <c r="S21" s="18" t="s">
        <v>404</v>
      </c>
      <c r="T21" s="20" t="s">
        <v>404</v>
      </c>
      <c r="U21" s="18" t="s">
        <v>404</v>
      </c>
      <c r="V21" s="20" t="s">
        <v>404</v>
      </c>
      <c r="W21" s="18" t="n">
        <v>494.35456879</v>
      </c>
      <c r="X21" s="20" t="n">
        <v>7.42421131</v>
      </c>
    </row>
    <row r="22" spans="1:24">
      <c r="A22" s="15" t="s">
        <v>419</v>
      </c>
      <c r="B22" s="17" t="n">
        <v>6598</v>
      </c>
      <c r="C22" s="18">
        <f>(0.0/B22*100)</f>
        <v/>
      </c>
      <c r="D22" s="19" t="n">
        <v>6598</v>
      </c>
      <c r="E22" s="18" t="n">
        <v>545.8707151</v>
      </c>
      <c r="F22" s="20" t="n">
        <v>12.22504837</v>
      </c>
      <c r="G22" s="18" t="n">
        <v>457.90300302</v>
      </c>
      <c r="H22" s="20" t="n">
        <v>15.8887732</v>
      </c>
      <c r="I22" s="18" t="n">
        <v>481.94487893</v>
      </c>
      <c r="J22" s="20" t="n">
        <v>8.18700153</v>
      </c>
      <c r="K22" s="18" t="n">
        <v>441.76277905</v>
      </c>
      <c r="L22" s="20" t="n">
        <v>10.45016096</v>
      </c>
      <c r="M22" s="18" t="n">
        <v>477.40920846</v>
      </c>
      <c r="N22" s="20" t="n">
        <v>8.04748494</v>
      </c>
      <c r="O22" s="18" t="s">
        <v>404</v>
      </c>
      <c r="P22" s="20" t="s">
        <v>404</v>
      </c>
      <c r="Q22" s="18" t="s">
        <v>404</v>
      </c>
      <c r="R22" s="20" t="s">
        <v>404</v>
      </c>
      <c r="S22" s="18" t="s">
        <v>404</v>
      </c>
      <c r="T22" s="20" t="s">
        <v>404</v>
      </c>
      <c r="U22" s="18" t="s">
        <v>404</v>
      </c>
      <c r="V22" s="20" t="s">
        <v>404</v>
      </c>
      <c r="W22" s="18" t="n">
        <v>515.24644654</v>
      </c>
      <c r="X22" s="20" t="n">
        <v>31.85074067</v>
      </c>
    </row>
    <row r="23" spans="1:24">
      <c r="A23" s="15" t="s">
        <v>420</v>
      </c>
      <c r="B23" s="17" t="n">
        <v>11583</v>
      </c>
      <c r="C23" s="18">
        <f>(3185.0/B23*100)</f>
        <v/>
      </c>
      <c r="D23" s="19" t="n">
        <v>8398</v>
      </c>
      <c r="E23" s="18" t="n">
        <v>513.42791303</v>
      </c>
      <c r="F23" s="20" t="n">
        <v>33.52091978</v>
      </c>
      <c r="G23" s="18" t="n">
        <v>513.58579972</v>
      </c>
      <c r="H23" s="20" t="n">
        <v>13.7678078</v>
      </c>
      <c r="I23" s="18" t="n">
        <v>489.34263633</v>
      </c>
      <c r="J23" s="20" t="n">
        <v>9.462629679999999</v>
      </c>
      <c r="K23" s="18" t="n">
        <v>485.46105636</v>
      </c>
      <c r="L23" s="20" t="n">
        <v>6.79231812</v>
      </c>
      <c r="M23" s="18" t="n">
        <v>488.59107884</v>
      </c>
      <c r="N23" s="20" t="n">
        <v>8.118609960000001</v>
      </c>
      <c r="O23" s="18" t="s">
        <v>404</v>
      </c>
      <c r="P23" s="20" t="s">
        <v>404</v>
      </c>
      <c r="Q23" s="18" t="s">
        <v>404</v>
      </c>
      <c r="R23" s="20" t="s">
        <v>404</v>
      </c>
      <c r="S23" s="18" t="s">
        <v>404</v>
      </c>
      <c r="T23" s="20" t="s">
        <v>404</v>
      </c>
      <c r="U23" s="18" t="s">
        <v>404</v>
      </c>
      <c r="V23" s="20" t="s">
        <v>404</v>
      </c>
      <c r="W23" s="18" t="n">
        <v>497.68246885</v>
      </c>
      <c r="X23" s="20" t="n">
        <v>19.12815864</v>
      </c>
    </row>
    <row r="24" spans="1:24">
      <c r="A24" s="15" t="s">
        <v>421</v>
      </c>
      <c r="B24" s="17" t="n">
        <v>6647</v>
      </c>
      <c r="C24" s="18">
        <f>(0.0/B24*100)</f>
        <v/>
      </c>
      <c r="D24" s="19" t="n">
        <v>6647</v>
      </c>
      <c r="E24" s="18" t="s">
        <v>404</v>
      </c>
      <c r="F24" s="20" t="s">
        <v>404</v>
      </c>
      <c r="G24" s="18" t="s">
        <v>404</v>
      </c>
      <c r="H24" s="20" t="s">
        <v>404</v>
      </c>
      <c r="I24" s="18" t="n">
        <v>528.04351161</v>
      </c>
      <c r="J24" s="20" t="n">
        <v>3.67765773</v>
      </c>
      <c r="K24" s="18" t="n">
        <v>553.9464698100001</v>
      </c>
      <c r="L24" s="20" t="n">
        <v>9.877836390000001</v>
      </c>
      <c r="M24" s="18" t="n">
        <v>544.98278604</v>
      </c>
      <c r="N24" s="20" t="n">
        <v>15.78299001</v>
      </c>
      <c r="O24" s="18" t="s">
        <v>404</v>
      </c>
      <c r="P24" s="20" t="s">
        <v>404</v>
      </c>
      <c r="Q24" s="18" t="s">
        <v>404</v>
      </c>
      <c r="R24" s="20" t="s">
        <v>404</v>
      </c>
      <c r="S24" s="18" t="s">
        <v>404</v>
      </c>
      <c r="T24" s="20" t="s">
        <v>404</v>
      </c>
      <c r="U24" s="18" t="s">
        <v>404</v>
      </c>
      <c r="V24" s="20" t="s">
        <v>404</v>
      </c>
      <c r="W24" s="18" t="s">
        <v>404</v>
      </c>
      <c r="X24" s="20" t="s">
        <v>404</v>
      </c>
    </row>
    <row r="25" spans="1:24">
      <c r="A25" s="15" t="s">
        <v>422</v>
      </c>
      <c r="B25" s="17" t="n">
        <v>5581</v>
      </c>
      <c r="C25" s="18">
        <f>(0.0/B25*100)</f>
        <v/>
      </c>
      <c r="D25" s="19" t="n">
        <v>5581</v>
      </c>
      <c r="E25" s="18" t="n">
        <v>516.4824068299999</v>
      </c>
      <c r="F25" s="20" t="n">
        <v>9.498836900000001</v>
      </c>
      <c r="G25" s="18" t="n">
        <v>536.97872147</v>
      </c>
      <c r="H25" s="20" t="n">
        <v>14.55705861</v>
      </c>
      <c r="I25" s="18" t="n">
        <v>524.57993772</v>
      </c>
      <c r="J25" s="20" t="n">
        <v>4.8709513</v>
      </c>
      <c r="K25" s="18" t="n">
        <v>511.48721116</v>
      </c>
      <c r="L25" s="20" t="n">
        <v>15.65154464</v>
      </c>
      <c r="M25" s="18" t="n">
        <v>561.79748356</v>
      </c>
      <c r="N25" s="20" t="n">
        <v>15.93263847</v>
      </c>
      <c r="O25" s="18" t="s">
        <v>404</v>
      </c>
      <c r="P25" s="20" t="s">
        <v>404</v>
      </c>
      <c r="Q25" s="18" t="s">
        <v>404</v>
      </c>
      <c r="R25" s="20" t="s">
        <v>404</v>
      </c>
      <c r="S25" s="18" t="s">
        <v>404</v>
      </c>
      <c r="T25" s="20" t="s">
        <v>404</v>
      </c>
      <c r="U25" s="18" t="s">
        <v>404</v>
      </c>
      <c r="V25" s="20" t="s">
        <v>404</v>
      </c>
      <c r="W25" s="18" t="n">
        <v>479.97284211</v>
      </c>
      <c r="X25" s="20" t="n">
        <v>8.66279067</v>
      </c>
    </row>
    <row r="26" spans="1:24">
      <c r="A26" s="15" t="s">
        <v>423</v>
      </c>
      <c r="B26" s="17" t="n">
        <v>4869</v>
      </c>
      <c r="C26" s="18">
        <f>(11.0/B26*100)</f>
        <v/>
      </c>
      <c r="D26" s="19" t="n">
        <v>4858</v>
      </c>
      <c r="E26" s="18" t="s">
        <v>404</v>
      </c>
      <c r="F26" s="20" t="s">
        <v>404</v>
      </c>
      <c r="G26" s="18" t="n">
        <v>485.92889767</v>
      </c>
      <c r="H26" s="20" t="n">
        <v>14.5347711</v>
      </c>
      <c r="I26" s="18" t="n">
        <v>481.61797702</v>
      </c>
      <c r="J26" s="20" t="n">
        <v>5.84032015</v>
      </c>
      <c r="K26" s="18" t="n">
        <v>488.41422539</v>
      </c>
      <c r="L26" s="20" t="n">
        <v>3.08508695</v>
      </c>
      <c r="M26" s="18" t="n">
        <v>477.66867127</v>
      </c>
      <c r="N26" s="20" t="n">
        <v>2.91224865</v>
      </c>
      <c r="O26" s="18" t="s">
        <v>404</v>
      </c>
      <c r="P26" s="20" t="s">
        <v>404</v>
      </c>
      <c r="Q26" s="18" t="s">
        <v>404</v>
      </c>
      <c r="R26" s="20" t="s">
        <v>404</v>
      </c>
      <c r="S26" s="18" t="s">
        <v>404</v>
      </c>
      <c r="T26" s="20" t="s">
        <v>404</v>
      </c>
      <c r="U26" s="18" t="s">
        <v>404</v>
      </c>
      <c r="V26" s="20" t="s">
        <v>404</v>
      </c>
      <c r="W26" s="18" t="n">
        <v>470.36636477</v>
      </c>
      <c r="X26" s="20" t="n">
        <v>16.36125154</v>
      </c>
    </row>
    <row r="27" spans="1:24">
      <c r="A27" s="15" t="s">
        <v>424</v>
      </c>
      <c r="B27" s="17" t="n">
        <v>5299</v>
      </c>
      <c r="C27" s="18">
        <f>(0.0/B27*100)</f>
        <v/>
      </c>
      <c r="D27" s="19" t="n">
        <v>5299</v>
      </c>
      <c r="E27" s="18" t="n">
        <v>452.70530222</v>
      </c>
      <c r="F27" s="20" t="n">
        <v>5.1940579</v>
      </c>
      <c r="G27" s="18" t="n">
        <v>461.86061231</v>
      </c>
      <c r="H27" s="20" t="n">
        <v>3.47642821</v>
      </c>
      <c r="I27" s="18" t="n">
        <v>456.21518661</v>
      </c>
      <c r="J27" s="20" t="n">
        <v>5.39127086</v>
      </c>
      <c r="K27" s="18" t="n">
        <v>515.56342256</v>
      </c>
      <c r="L27" s="20" t="n">
        <v>2.8430246</v>
      </c>
      <c r="M27" s="18" t="n">
        <v>488.54938561</v>
      </c>
      <c r="N27" s="20" t="n">
        <v>1.46896198</v>
      </c>
      <c r="O27" s="18" t="s">
        <v>404</v>
      </c>
      <c r="P27" s="20" t="s">
        <v>404</v>
      </c>
      <c r="Q27" s="18" t="s">
        <v>404</v>
      </c>
      <c r="R27" s="20" t="s">
        <v>404</v>
      </c>
      <c r="S27" s="18" t="s">
        <v>404</v>
      </c>
      <c r="T27" s="20" t="s">
        <v>404</v>
      </c>
      <c r="U27" s="18" t="s">
        <v>404</v>
      </c>
      <c r="V27" s="20" t="s">
        <v>404</v>
      </c>
      <c r="W27" s="18" t="n">
        <v>432.08146175</v>
      </c>
      <c r="X27" s="20" t="n">
        <v>11.9477278</v>
      </c>
    </row>
    <row r="28" spans="1:24">
      <c r="A28" s="15" t="s">
        <v>425</v>
      </c>
      <c r="B28" s="17" t="n">
        <v>7568</v>
      </c>
      <c r="C28" s="18">
        <f>(0.0/B28*100)</f>
        <v/>
      </c>
      <c r="D28" s="19" t="n">
        <v>7568</v>
      </c>
      <c r="E28" s="18" t="n">
        <v>425.45602897</v>
      </c>
      <c r="F28" s="20" t="n">
        <v>12.29742767</v>
      </c>
      <c r="G28" s="18" t="n">
        <v>417.83796231</v>
      </c>
      <c r="H28" s="20" t="n">
        <v>7.53425875</v>
      </c>
      <c r="I28" s="18" t="n">
        <v>409.45089788</v>
      </c>
      <c r="J28" s="20" t="n">
        <v>4.09142812</v>
      </c>
      <c r="K28" s="18" t="n">
        <v>401.06035318</v>
      </c>
      <c r="L28" s="20" t="n">
        <v>5.55049471</v>
      </c>
      <c r="M28" s="18" t="n">
        <v>409.79220709</v>
      </c>
      <c r="N28" s="20" t="n">
        <v>7.89828172</v>
      </c>
      <c r="O28" s="18" t="s">
        <v>404</v>
      </c>
      <c r="P28" s="20" t="s">
        <v>404</v>
      </c>
      <c r="Q28" s="18" t="s">
        <v>404</v>
      </c>
      <c r="R28" s="20" t="s">
        <v>404</v>
      </c>
      <c r="S28" s="18" t="s">
        <v>404</v>
      </c>
      <c r="T28" s="20" t="s">
        <v>404</v>
      </c>
      <c r="U28" s="18" t="s">
        <v>404</v>
      </c>
      <c r="V28" s="20" t="s">
        <v>404</v>
      </c>
      <c r="W28" s="18" t="n">
        <v>360.90056291</v>
      </c>
      <c r="X28" s="20" t="n">
        <v>10.42336443</v>
      </c>
    </row>
    <row r="29" spans="1:24">
      <c r="A29" s="15" t="s">
        <v>426</v>
      </c>
      <c r="B29" s="17" t="n">
        <v>5385</v>
      </c>
      <c r="C29" s="18">
        <f>(1123.0/B29*100)</f>
        <v/>
      </c>
      <c r="D29" s="19" t="n">
        <v>4262</v>
      </c>
      <c r="E29" s="18" t="n">
        <v>431.84671974</v>
      </c>
      <c r="F29" s="20" t="n">
        <v>22.62139627</v>
      </c>
      <c r="G29" s="18" t="s">
        <v>404</v>
      </c>
      <c r="H29" s="20" t="s">
        <v>404</v>
      </c>
      <c r="I29" s="18" t="n">
        <v>475.93833738</v>
      </c>
      <c r="J29" s="20" t="n">
        <v>26.17402933</v>
      </c>
      <c r="K29" s="18" t="n">
        <v>507.64344131</v>
      </c>
      <c r="L29" s="20" t="n">
        <v>9.64800026</v>
      </c>
      <c r="M29" s="18" t="n">
        <v>532.49525507</v>
      </c>
      <c r="N29" s="20" t="n">
        <v>7.92374631</v>
      </c>
      <c r="O29" s="18" t="s">
        <v>404</v>
      </c>
      <c r="P29" s="20" t="s">
        <v>404</v>
      </c>
      <c r="Q29" s="18" t="s">
        <v>404</v>
      </c>
      <c r="R29" s="20" t="s">
        <v>404</v>
      </c>
      <c r="S29" s="18" t="s">
        <v>404</v>
      </c>
      <c r="T29" s="20" t="s">
        <v>404</v>
      </c>
      <c r="U29" s="18" t="s">
        <v>404</v>
      </c>
      <c r="V29" s="20" t="s">
        <v>404</v>
      </c>
      <c r="W29" s="18" t="n">
        <v>499.42711098</v>
      </c>
      <c r="X29" s="20" t="n">
        <v>10.62011139</v>
      </c>
    </row>
    <row r="30" spans="1:24">
      <c r="A30" s="15" t="s">
        <v>427</v>
      </c>
      <c r="B30" s="17" t="n">
        <v>4520</v>
      </c>
      <c r="C30" s="18">
        <f>(1053.0/B30*100)</f>
        <v/>
      </c>
      <c r="D30" s="19" t="n">
        <v>3467</v>
      </c>
      <c r="E30" s="18" t="n">
        <v>448.58127277</v>
      </c>
      <c r="F30" s="20" t="n">
        <v>8.32445104</v>
      </c>
      <c r="G30" s="18" t="n">
        <v>497.52136173</v>
      </c>
      <c r="H30" s="20" t="n">
        <v>14.60371554</v>
      </c>
      <c r="I30" s="18" t="n">
        <v>488.54820715</v>
      </c>
      <c r="J30" s="20" t="n">
        <v>6.1675178</v>
      </c>
      <c r="K30" s="18" t="n">
        <v>499.68503036</v>
      </c>
      <c r="L30" s="20" t="n">
        <v>5.26503993</v>
      </c>
      <c r="M30" s="18" t="n">
        <v>502.88783181</v>
      </c>
      <c r="N30" s="20" t="n">
        <v>5.46790104</v>
      </c>
      <c r="O30" s="18" t="s">
        <v>404</v>
      </c>
      <c r="P30" s="20" t="s">
        <v>404</v>
      </c>
      <c r="Q30" s="18" t="s">
        <v>404</v>
      </c>
      <c r="R30" s="20" t="s">
        <v>404</v>
      </c>
      <c r="S30" s="18" t="s">
        <v>404</v>
      </c>
      <c r="T30" s="20" t="s">
        <v>404</v>
      </c>
      <c r="U30" s="18" t="s">
        <v>404</v>
      </c>
      <c r="V30" s="20" t="s">
        <v>404</v>
      </c>
      <c r="W30" s="18" t="n">
        <v>459.62867755</v>
      </c>
      <c r="X30" s="20" t="n">
        <v>7.02410748</v>
      </c>
    </row>
    <row r="31" spans="1:24">
      <c r="A31" s="15" t="s">
        <v>428</v>
      </c>
      <c r="B31" s="17" t="n">
        <v>5456</v>
      </c>
      <c r="C31" s="18">
        <f>(502.0/B31*100)</f>
        <v/>
      </c>
      <c r="D31" s="19" t="n">
        <v>4954</v>
      </c>
      <c r="E31" s="18" t="s">
        <v>404</v>
      </c>
      <c r="F31" s="20" t="s">
        <v>404</v>
      </c>
      <c r="G31" s="18" t="n">
        <v>476.3915246</v>
      </c>
      <c r="H31" s="20" t="n">
        <v>11.52487716</v>
      </c>
      <c r="I31" s="18" t="n">
        <v>499.12728982</v>
      </c>
      <c r="J31" s="20" t="n">
        <v>5.33604807</v>
      </c>
      <c r="K31" s="18" t="n">
        <v>500.4885685</v>
      </c>
      <c r="L31" s="20" t="n">
        <v>3.71215294</v>
      </c>
      <c r="M31" s="18" t="n">
        <v>506.1666879</v>
      </c>
      <c r="N31" s="20" t="n">
        <v>3.54239084</v>
      </c>
      <c r="O31" s="18" t="s">
        <v>404</v>
      </c>
      <c r="P31" s="20" t="s">
        <v>404</v>
      </c>
      <c r="Q31" s="18" t="s">
        <v>404</v>
      </c>
      <c r="R31" s="20" t="s">
        <v>404</v>
      </c>
      <c r="S31" s="18" t="s">
        <v>404</v>
      </c>
      <c r="T31" s="20" t="s">
        <v>404</v>
      </c>
      <c r="U31" s="18" t="s">
        <v>404</v>
      </c>
      <c r="V31" s="20" t="s">
        <v>404</v>
      </c>
      <c r="W31" s="18" t="n">
        <v>496.83899613</v>
      </c>
      <c r="X31" s="20" t="n">
        <v>11.161896</v>
      </c>
    </row>
    <row r="32" spans="1:24">
      <c r="A32" s="15" t="s">
        <v>429</v>
      </c>
      <c r="B32" s="17" t="n">
        <v>4478</v>
      </c>
      <c r="C32" s="18">
        <f>(0.0/B32*100)</f>
        <v/>
      </c>
      <c r="D32" s="19" t="n">
        <v>4478</v>
      </c>
      <c r="E32" s="18" t="n">
        <v>515.2025364</v>
      </c>
      <c r="F32" s="20" t="n">
        <v>16.41181039</v>
      </c>
      <c r="G32" s="18" t="n">
        <v>504.44536713</v>
      </c>
      <c r="H32" s="20" t="n">
        <v>8.076588190000001</v>
      </c>
      <c r="I32" s="18" t="n">
        <v>499.96006047</v>
      </c>
      <c r="J32" s="20" t="n">
        <v>5.24076419</v>
      </c>
      <c r="K32" s="18" t="n">
        <v>504.97544913</v>
      </c>
      <c r="L32" s="20" t="n">
        <v>4.08895164</v>
      </c>
      <c r="M32" s="18" t="n">
        <v>505.43682328</v>
      </c>
      <c r="N32" s="20" t="n">
        <v>7.85954845</v>
      </c>
      <c r="O32" s="18" t="s">
        <v>404</v>
      </c>
      <c r="P32" s="20" t="s">
        <v>404</v>
      </c>
      <c r="Q32" s="18" t="s">
        <v>404</v>
      </c>
      <c r="R32" s="20" t="s">
        <v>404</v>
      </c>
      <c r="S32" s="18" t="s">
        <v>404</v>
      </c>
      <c r="T32" s="20" t="s">
        <v>404</v>
      </c>
      <c r="U32" s="18" t="s">
        <v>404</v>
      </c>
      <c r="V32" s="20" t="s">
        <v>404</v>
      </c>
      <c r="W32" s="18" t="n">
        <v>529.32548289</v>
      </c>
      <c r="X32" s="20" t="n">
        <v>17.93456188</v>
      </c>
    </row>
    <row r="33" spans="1:24">
      <c r="A33" s="15" t="s">
        <v>430</v>
      </c>
      <c r="B33" s="17" t="n">
        <v>7325</v>
      </c>
      <c r="C33" s="18">
        <f>(29.0/B33*100)</f>
        <v/>
      </c>
      <c r="D33" s="19" t="n">
        <v>7296</v>
      </c>
      <c r="E33" s="18" t="n">
        <v>425.32201313</v>
      </c>
      <c r="F33" s="20" t="n">
        <v>8.10739727</v>
      </c>
      <c r="G33" s="18" t="n">
        <v>475.0165642</v>
      </c>
      <c r="H33" s="20" t="n">
        <v>18.82983796</v>
      </c>
      <c r="I33" s="18" t="n">
        <v>505.93791408</v>
      </c>
      <c r="J33" s="20" t="n">
        <v>5.44807042</v>
      </c>
      <c r="K33" s="18" t="n">
        <v>501.49319131</v>
      </c>
      <c r="L33" s="20" t="n">
        <v>3.95911502</v>
      </c>
      <c r="M33" s="18" t="n">
        <v>505.62906063</v>
      </c>
      <c r="N33" s="20" t="n">
        <v>12.12119311</v>
      </c>
      <c r="O33" s="18" t="s">
        <v>404</v>
      </c>
      <c r="P33" s="20" t="s">
        <v>404</v>
      </c>
      <c r="Q33" s="18" t="s">
        <v>404</v>
      </c>
      <c r="R33" s="20" t="s">
        <v>404</v>
      </c>
      <c r="S33" s="18" t="s">
        <v>404</v>
      </c>
      <c r="T33" s="20" t="s">
        <v>404</v>
      </c>
      <c r="U33" s="18" t="s">
        <v>404</v>
      </c>
      <c r="V33" s="20" t="s">
        <v>404</v>
      </c>
      <c r="W33" s="18" t="n">
        <v>409.81917979</v>
      </c>
      <c r="X33" s="20" t="n">
        <v>4.32349226</v>
      </c>
    </row>
    <row r="34" spans="1:24">
      <c r="A34" s="15" t="s">
        <v>431</v>
      </c>
      <c r="B34" s="17" t="n">
        <v>6350</v>
      </c>
      <c r="C34" s="18">
        <f>(0.0/B34*100)</f>
        <v/>
      </c>
      <c r="D34" s="19" t="n">
        <v>6350</v>
      </c>
      <c r="E34" s="18" t="n">
        <v>370.6012</v>
      </c>
      <c r="F34" s="20" t="n">
        <v>35.54022817</v>
      </c>
      <c r="G34" s="18" t="n">
        <v>477.10098068</v>
      </c>
      <c r="H34" s="20" t="n">
        <v>31.3756907</v>
      </c>
      <c r="I34" s="18" t="n">
        <v>487.5687865</v>
      </c>
      <c r="J34" s="20" t="n">
        <v>8.34165312</v>
      </c>
      <c r="K34" s="18" t="n">
        <v>469.09683585</v>
      </c>
      <c r="L34" s="20" t="n">
        <v>5.91223694</v>
      </c>
      <c r="M34" s="18" t="n">
        <v>474.87665159</v>
      </c>
      <c r="N34" s="20" t="n">
        <v>5.3641106</v>
      </c>
      <c r="O34" s="18" t="s">
        <v>404</v>
      </c>
      <c r="P34" s="20" t="s">
        <v>404</v>
      </c>
      <c r="Q34" s="18" t="s">
        <v>404</v>
      </c>
      <c r="R34" s="20" t="s">
        <v>404</v>
      </c>
      <c r="S34" s="18" t="s">
        <v>404</v>
      </c>
      <c r="T34" s="20" t="s">
        <v>404</v>
      </c>
      <c r="U34" s="18" t="s">
        <v>404</v>
      </c>
      <c r="V34" s="20" t="s">
        <v>404</v>
      </c>
      <c r="W34" s="18" t="n">
        <v>497.99901028</v>
      </c>
      <c r="X34" s="20" t="n">
        <v>23.83880559</v>
      </c>
    </row>
    <row r="35" spans="1:24">
      <c r="A35" s="15" t="s">
        <v>432</v>
      </c>
      <c r="B35" s="17" t="n">
        <v>6406</v>
      </c>
      <c r="C35" s="18">
        <f>(443.0/B35*100)</f>
        <v/>
      </c>
      <c r="D35" s="19" t="n">
        <v>5963</v>
      </c>
      <c r="E35" s="18" t="n">
        <v>490.85981379</v>
      </c>
      <c r="F35" s="20" t="n">
        <v>4.79264579</v>
      </c>
      <c r="G35" s="18" t="n">
        <v>512.26746062</v>
      </c>
      <c r="H35" s="20" t="n">
        <v>4.01502357</v>
      </c>
      <c r="I35" s="18" t="n">
        <v>524.04852278</v>
      </c>
      <c r="J35" s="20" t="n">
        <v>1.63518888</v>
      </c>
      <c r="K35" s="18" t="n">
        <v>484.67288649</v>
      </c>
      <c r="L35" s="20" t="n">
        <v>3.23579844</v>
      </c>
      <c r="M35" s="18" t="n">
        <v>505.06325527</v>
      </c>
      <c r="N35" s="20" t="n">
        <v>3.49910702</v>
      </c>
      <c r="O35" s="18" t="s">
        <v>404</v>
      </c>
      <c r="P35" s="20" t="s">
        <v>404</v>
      </c>
      <c r="Q35" s="18" t="s">
        <v>404</v>
      </c>
      <c r="R35" s="20" t="s">
        <v>404</v>
      </c>
      <c r="S35" s="18" t="s">
        <v>404</v>
      </c>
      <c r="T35" s="20" t="s">
        <v>404</v>
      </c>
      <c r="U35" s="18" t="s">
        <v>404</v>
      </c>
      <c r="V35" s="20" t="s">
        <v>404</v>
      </c>
      <c r="W35" s="18" t="n">
        <v>483.6704813</v>
      </c>
      <c r="X35" s="20" t="n">
        <v>8.7202948</v>
      </c>
    </row>
    <row r="36" spans="1:24">
      <c r="A36" s="15" t="s">
        <v>433</v>
      </c>
      <c r="B36" s="17" t="n">
        <v>6736</v>
      </c>
      <c r="C36" s="18">
        <f>(10.0/B36*100)</f>
        <v/>
      </c>
      <c r="D36" s="19" t="n">
        <v>6726</v>
      </c>
      <c r="E36" s="18" t="s">
        <v>404</v>
      </c>
      <c r="F36" s="20" t="s">
        <v>404</v>
      </c>
      <c r="G36" s="18" t="n">
        <v>513.40139694</v>
      </c>
      <c r="H36" s="20" t="n">
        <v>6.70061779</v>
      </c>
      <c r="I36" s="18" t="n">
        <v>495.12283703</v>
      </c>
      <c r="J36" s="20" t="n">
        <v>9.13867417</v>
      </c>
      <c r="K36" s="18" t="n">
        <v>483.05315397</v>
      </c>
      <c r="L36" s="20" t="n">
        <v>4.51230106</v>
      </c>
      <c r="M36" s="18" t="n">
        <v>486.03073437</v>
      </c>
      <c r="N36" s="20" t="n">
        <v>3.46765445</v>
      </c>
      <c r="O36" s="18" t="s">
        <v>404</v>
      </c>
      <c r="P36" s="20" t="s">
        <v>404</v>
      </c>
      <c r="Q36" s="18" t="s">
        <v>404</v>
      </c>
      <c r="R36" s="20" t="s">
        <v>404</v>
      </c>
      <c r="S36" s="18" t="s">
        <v>404</v>
      </c>
      <c r="T36" s="20" t="s">
        <v>404</v>
      </c>
      <c r="U36" s="18" t="s">
        <v>404</v>
      </c>
      <c r="V36" s="20" t="s">
        <v>404</v>
      </c>
      <c r="W36" s="18" t="n">
        <v>476.58602805</v>
      </c>
      <c r="X36" s="20" t="n">
        <v>7.28406078</v>
      </c>
    </row>
    <row r="37" spans="1:24">
      <c r="A37" s="15" t="s">
        <v>434</v>
      </c>
      <c r="B37" s="17" t="n">
        <v>5458</v>
      </c>
      <c r="C37" s="18">
        <f>(0.0/B37*100)</f>
        <v/>
      </c>
      <c r="D37" s="19" t="n">
        <v>5458</v>
      </c>
      <c r="E37" s="18" t="s">
        <v>404</v>
      </c>
      <c r="F37" s="20" t="s">
        <v>404</v>
      </c>
      <c r="G37" s="18" t="n">
        <v>498.49685275</v>
      </c>
      <c r="H37" s="20" t="n">
        <v>12.10445127</v>
      </c>
      <c r="I37" s="18" t="n">
        <v>491.89438505</v>
      </c>
      <c r="J37" s="20" t="n">
        <v>5.66583556</v>
      </c>
      <c r="K37" s="18" t="n">
        <v>491.27308947</v>
      </c>
      <c r="L37" s="20" t="n">
        <v>4.912205</v>
      </c>
      <c r="M37" s="18" t="n">
        <v>498.29151938</v>
      </c>
      <c r="N37" s="20" t="n">
        <v>5.93504182</v>
      </c>
      <c r="O37" s="18" t="s">
        <v>404</v>
      </c>
      <c r="P37" s="20" t="s">
        <v>404</v>
      </c>
      <c r="Q37" s="18" t="s">
        <v>404</v>
      </c>
      <c r="R37" s="20" t="s">
        <v>404</v>
      </c>
      <c r="S37" s="18" t="s">
        <v>404</v>
      </c>
      <c r="T37" s="20" t="s">
        <v>404</v>
      </c>
      <c r="U37" s="18" t="s">
        <v>404</v>
      </c>
      <c r="V37" s="20" t="s">
        <v>404</v>
      </c>
      <c r="W37" s="18" t="n">
        <v>551.0831014300001</v>
      </c>
      <c r="X37" s="20" t="n">
        <v>9.134790430000001</v>
      </c>
    </row>
    <row r="38" spans="1:24">
      <c r="A38" s="15" t="s">
        <v>435</v>
      </c>
      <c r="B38" s="17" t="n">
        <v>5860</v>
      </c>
      <c r="C38" s="18">
        <f>(268.0/B38*100)</f>
        <v/>
      </c>
      <c r="D38" s="19" t="n">
        <v>5592</v>
      </c>
      <c r="E38" s="18" t="n">
        <v>524.74031645</v>
      </c>
      <c r="F38" s="20" t="n">
        <v>16.99261263</v>
      </c>
      <c r="G38" s="18" t="n">
        <v>532.80757814</v>
      </c>
      <c r="H38" s="20" t="n">
        <v>10.75449201</v>
      </c>
      <c r="I38" s="18" t="n">
        <v>527.97240792</v>
      </c>
      <c r="J38" s="20" t="n">
        <v>12.21312659</v>
      </c>
      <c r="K38" s="18" t="n">
        <v>515.32763528</v>
      </c>
      <c r="L38" s="20" t="n">
        <v>11.62030897</v>
      </c>
      <c r="M38" s="18" t="n">
        <v>518.18724287</v>
      </c>
      <c r="N38" s="20" t="n">
        <v>4.58507978</v>
      </c>
      <c r="O38" s="18" t="s">
        <v>404</v>
      </c>
      <c r="P38" s="20" t="s">
        <v>404</v>
      </c>
      <c r="Q38" s="18" t="s">
        <v>404</v>
      </c>
      <c r="R38" s="20" t="s">
        <v>404</v>
      </c>
      <c r="S38" s="18" t="s">
        <v>404</v>
      </c>
      <c r="T38" s="20" t="s">
        <v>404</v>
      </c>
      <c r="U38" s="18" t="s">
        <v>404</v>
      </c>
      <c r="V38" s="20" t="s">
        <v>404</v>
      </c>
      <c r="W38" s="18" t="n">
        <v>564.59699326</v>
      </c>
      <c r="X38" s="20" t="n">
        <v>15.66420643</v>
      </c>
    </row>
    <row r="39" spans="1:24">
      <c r="A39" s="15" t="s">
        <v>436</v>
      </c>
      <c r="B39" s="17" t="n">
        <v>5895</v>
      </c>
      <c r="C39" s="18">
        <f>(0.0/B39*100)</f>
        <v/>
      </c>
      <c r="D39" s="19" t="n">
        <v>5895</v>
      </c>
      <c r="E39" s="18" t="s">
        <v>404</v>
      </c>
      <c r="F39" s="20" t="s">
        <v>404</v>
      </c>
      <c r="G39" s="18" t="n">
        <v>398.11492543</v>
      </c>
      <c r="H39" s="20" t="n">
        <v>12.51475299</v>
      </c>
      <c r="I39" s="18" t="n">
        <v>424.89524097</v>
      </c>
      <c r="J39" s="20" t="n">
        <v>6.20057904</v>
      </c>
      <c r="K39" s="18" t="n">
        <v>411.52276733</v>
      </c>
      <c r="L39" s="20" t="n">
        <v>8.11962918</v>
      </c>
      <c r="M39" s="18" t="n">
        <v>430.04673286</v>
      </c>
      <c r="N39" s="20" t="n">
        <v>16.96758837</v>
      </c>
      <c r="O39" s="18" t="s">
        <v>404</v>
      </c>
      <c r="P39" s="20" t="s">
        <v>404</v>
      </c>
      <c r="Q39" s="18" t="s">
        <v>404</v>
      </c>
      <c r="R39" s="20" t="s">
        <v>404</v>
      </c>
      <c r="S39" s="18" t="s">
        <v>404</v>
      </c>
      <c r="T39" s="20" t="s">
        <v>404</v>
      </c>
      <c r="U39" s="18" t="s">
        <v>404</v>
      </c>
      <c r="V39" s="20" t="s">
        <v>404</v>
      </c>
      <c r="W39" s="18" t="n">
        <v>369.086997</v>
      </c>
      <c r="X39" s="20" t="n">
        <v>16.40217483</v>
      </c>
    </row>
    <row r="40" spans="1:24">
      <c r="A40" s="15" t="s">
        <v>437</v>
      </c>
      <c r="B40" s="17" t="n">
        <v>14157</v>
      </c>
      <c r="C40" s="18">
        <f>(2954.0/B40*100)</f>
        <v/>
      </c>
      <c r="D40" s="19" t="n">
        <v>11203</v>
      </c>
      <c r="E40" s="18" t="n">
        <v>486.08701967</v>
      </c>
      <c r="F40" s="20" t="n">
        <v>12.94269491</v>
      </c>
      <c r="G40" s="18" t="n">
        <v>504.93705029</v>
      </c>
      <c r="H40" s="20" t="n">
        <v>13.23708649</v>
      </c>
      <c r="I40" s="18" t="n">
        <v>492.97825849</v>
      </c>
      <c r="J40" s="20" t="n">
        <v>6.0622387</v>
      </c>
      <c r="K40" s="18" t="n">
        <v>482.76105791</v>
      </c>
      <c r="L40" s="20" t="n">
        <v>5.44417044</v>
      </c>
      <c r="M40" s="18" t="n">
        <v>511.61258405</v>
      </c>
      <c r="N40" s="20" t="n">
        <v>7.90232377</v>
      </c>
      <c r="O40" s="18" t="s">
        <v>404</v>
      </c>
      <c r="P40" s="20" t="s">
        <v>404</v>
      </c>
      <c r="Q40" s="18" t="s">
        <v>404</v>
      </c>
      <c r="R40" s="20" t="s">
        <v>404</v>
      </c>
      <c r="S40" s="18" t="s">
        <v>404</v>
      </c>
      <c r="T40" s="20" t="s">
        <v>404</v>
      </c>
      <c r="U40" s="18" t="s">
        <v>404</v>
      </c>
      <c r="V40" s="20" t="s">
        <v>404</v>
      </c>
      <c r="W40" s="18" t="n">
        <v>494.02865602</v>
      </c>
      <c r="X40" s="20" t="n">
        <v>8.28402681</v>
      </c>
    </row>
    <row r="41" spans="1:24">
      <c r="A41" s="15" t="s">
        <v>438</v>
      </c>
      <c r="B41" s="17" t="n">
        <v>5712</v>
      </c>
      <c r="C41" s="18">
        <f>(99.0/B41*100)</f>
        <v/>
      </c>
      <c r="D41" s="19" t="n">
        <v>5613</v>
      </c>
      <c r="E41" s="18" t="n">
        <v>408.6616</v>
      </c>
      <c r="F41" s="20" t="n">
        <v>34.63726671</v>
      </c>
      <c r="G41" s="18" t="n">
        <v>434.40683975</v>
      </c>
      <c r="H41" s="20" t="n">
        <v>39.71644083</v>
      </c>
      <c r="I41" s="18" t="n">
        <v>453.86723828</v>
      </c>
      <c r="J41" s="20" t="n">
        <v>13.79127914</v>
      </c>
      <c r="K41" s="18" t="n">
        <v>460.45616826</v>
      </c>
      <c r="L41" s="20" t="n">
        <v>7.62478519</v>
      </c>
      <c r="M41" s="18" t="n">
        <v>474.83712015</v>
      </c>
      <c r="N41" s="20" t="n">
        <v>3.83512696</v>
      </c>
      <c r="O41" s="18" t="s">
        <v>404</v>
      </c>
      <c r="P41" s="20" t="s">
        <v>404</v>
      </c>
      <c r="Q41" s="18" t="s">
        <v>404</v>
      </c>
      <c r="R41" s="20" t="s">
        <v>404</v>
      </c>
      <c r="S41" s="18" t="s">
        <v>404</v>
      </c>
      <c r="T41" s="20" t="s">
        <v>404</v>
      </c>
      <c r="U41" s="18" t="s">
        <v>404</v>
      </c>
      <c r="V41" s="20" t="s">
        <v>404</v>
      </c>
      <c r="W41" s="18" t="n">
        <v>468.79961807</v>
      </c>
      <c r="X41" s="20" t="n">
        <v>19.03281509</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s">
        <v>404</v>
      </c>
      <c r="F44" s="20" t="s">
        <v>404</v>
      </c>
      <c r="G44" s="18" t="n">
        <v>414.87544004</v>
      </c>
      <c r="H44" s="20" t="n">
        <v>18.53477416</v>
      </c>
      <c r="I44" s="18" t="n">
        <v>411.29652887</v>
      </c>
      <c r="J44" s="20" t="n">
        <v>4.43174542</v>
      </c>
      <c r="K44" s="18" t="n">
        <v>407.50451229</v>
      </c>
      <c r="L44" s="20" t="n">
        <v>5.73243644</v>
      </c>
      <c r="M44" s="18" t="n">
        <v>429.91977743</v>
      </c>
      <c r="N44" s="20" t="n">
        <v>11.75646252</v>
      </c>
      <c r="O44" s="18" t="s">
        <v>404</v>
      </c>
      <c r="P44" s="20" t="s">
        <v>404</v>
      </c>
      <c r="Q44" s="18" t="s">
        <v>404</v>
      </c>
      <c r="R44" s="20" t="s">
        <v>404</v>
      </c>
      <c r="S44" s="18" t="s">
        <v>404</v>
      </c>
      <c r="T44" s="20" t="s">
        <v>404</v>
      </c>
      <c r="U44" s="18" t="n">
        <v>362.07679413</v>
      </c>
      <c r="V44" s="20" t="n">
        <v>17.67262046</v>
      </c>
      <c r="W44" s="18" t="n">
        <v>473.64145281</v>
      </c>
      <c r="X44" s="20" t="n">
        <v>13.5717314</v>
      </c>
    </row>
    <row r="45" spans="1:24">
      <c r="A45" s="15" t="s">
        <v>442</v>
      </c>
      <c r="B45" s="17" t="n">
        <v>5519</v>
      </c>
      <c r="C45" s="18">
        <f>(0.0/B45*100)</f>
        <v/>
      </c>
      <c r="D45" s="19" t="n">
        <v>5519</v>
      </c>
      <c r="E45" s="18" t="n">
        <v>346.47353082</v>
      </c>
      <c r="F45" s="20" t="n">
        <v>10.2582368</v>
      </c>
      <c r="G45" s="18" t="n">
        <v>413.37265975</v>
      </c>
      <c r="H45" s="20" t="n">
        <v>17.67680076</v>
      </c>
      <c r="I45" s="18" t="n">
        <v>358.43624057</v>
      </c>
      <c r="J45" s="20" t="n">
        <v>6.68365161</v>
      </c>
      <c r="K45" s="18" t="n">
        <v>355.76292681</v>
      </c>
      <c r="L45" s="20" t="n">
        <v>6.2178954</v>
      </c>
      <c r="M45" s="18" t="n">
        <v>360.24841625</v>
      </c>
      <c r="N45" s="20" t="n">
        <v>6.62224725</v>
      </c>
      <c r="O45" s="18" t="s">
        <v>404</v>
      </c>
      <c r="P45" s="20" t="s">
        <v>404</v>
      </c>
      <c r="Q45" s="18" t="s">
        <v>404</v>
      </c>
      <c r="R45" s="20" t="s">
        <v>404</v>
      </c>
      <c r="S45" s="18" t="s">
        <v>404</v>
      </c>
      <c r="T45" s="20" t="s">
        <v>404</v>
      </c>
      <c r="U45" s="18" t="s">
        <v>404</v>
      </c>
      <c r="V45" s="20" t="s">
        <v>404</v>
      </c>
      <c r="W45" s="18" t="n">
        <v>355.25731281</v>
      </c>
      <c r="X45" s="20" t="n">
        <v>33.88346885</v>
      </c>
    </row>
    <row r="46" spans="1:24">
      <c r="A46" s="15" t="s">
        <v>443</v>
      </c>
      <c r="B46" s="17" t="n">
        <v>23141</v>
      </c>
      <c r="C46" s="18">
        <f>(4196.0/B46*100)</f>
        <v/>
      </c>
      <c r="D46" s="19" t="n">
        <v>18945</v>
      </c>
      <c r="E46" s="18" t="n">
        <v>349.37670857</v>
      </c>
      <c r="F46" s="20" t="n">
        <v>11.93318826</v>
      </c>
      <c r="G46" s="18" t="n">
        <v>386.12468299</v>
      </c>
      <c r="H46" s="20" t="n">
        <v>14.97178512</v>
      </c>
      <c r="I46" s="18" t="n">
        <v>382.76062853</v>
      </c>
      <c r="J46" s="20" t="n">
        <v>7.42834583</v>
      </c>
      <c r="K46" s="18" t="n">
        <v>384.5231106</v>
      </c>
      <c r="L46" s="20" t="n">
        <v>5.65830173</v>
      </c>
      <c r="M46" s="18" t="n">
        <v>393.27358978</v>
      </c>
      <c r="N46" s="20" t="n">
        <v>5.14235819</v>
      </c>
      <c r="O46" s="18" t="s">
        <v>404</v>
      </c>
      <c r="P46" s="20" t="s">
        <v>404</v>
      </c>
      <c r="Q46" s="18" t="s">
        <v>404</v>
      </c>
      <c r="R46" s="20" t="s">
        <v>404</v>
      </c>
      <c r="S46" s="18" t="s">
        <v>404</v>
      </c>
      <c r="T46" s="20" t="s">
        <v>404</v>
      </c>
      <c r="U46" s="18" t="s">
        <v>404</v>
      </c>
      <c r="V46" s="20" t="s">
        <v>404</v>
      </c>
      <c r="W46" s="18" t="n">
        <v>327.65317814</v>
      </c>
      <c r="X46" s="20" t="n">
        <v>6.65944467</v>
      </c>
    </row>
    <row r="47" spans="1:24">
      <c r="A47" s="15" t="s">
        <v>444</v>
      </c>
      <c r="B47" s="17" t="n">
        <v>5928</v>
      </c>
      <c r="C47" s="18">
        <f>(0.0/B47*100)</f>
        <v/>
      </c>
      <c r="D47" s="19" t="n">
        <v>5928</v>
      </c>
      <c r="E47" s="18" t="n">
        <v>479.17175958</v>
      </c>
      <c r="F47" s="20" t="n">
        <v>46.26963006</v>
      </c>
      <c r="G47" s="18" t="n">
        <v>427.22919683</v>
      </c>
      <c r="H47" s="20" t="n">
        <v>20.5344382</v>
      </c>
      <c r="I47" s="18" t="n">
        <v>430.93595452</v>
      </c>
      <c r="J47" s="20" t="n">
        <v>9.64523307</v>
      </c>
      <c r="K47" s="18" t="n">
        <v>441.61884493</v>
      </c>
      <c r="L47" s="20" t="n">
        <v>8.201620399999999</v>
      </c>
      <c r="M47" s="18" t="n">
        <v>464.2026079</v>
      </c>
      <c r="N47" s="20" t="n">
        <v>10.20985887</v>
      </c>
      <c r="O47" s="18" t="s">
        <v>404</v>
      </c>
      <c r="P47" s="20" t="s">
        <v>404</v>
      </c>
      <c r="Q47" s="18" t="s">
        <v>404</v>
      </c>
      <c r="R47" s="20" t="s">
        <v>404</v>
      </c>
      <c r="S47" s="18" t="s">
        <v>404</v>
      </c>
      <c r="T47" s="20" t="s">
        <v>404</v>
      </c>
      <c r="U47" s="18" t="s">
        <v>404</v>
      </c>
      <c r="V47" s="20" t="s">
        <v>404</v>
      </c>
      <c r="W47" s="18" t="n">
        <v>446.60372625</v>
      </c>
      <c r="X47" s="20" t="n">
        <v>21.47136939</v>
      </c>
    </row>
    <row r="48" spans="1:24">
      <c r="A48" s="15" t="s">
        <v>445</v>
      </c>
      <c r="B48" s="17" t="n">
        <v>9841</v>
      </c>
      <c r="C48" s="18">
        <f>(40.0/B48*100)</f>
        <v/>
      </c>
      <c r="D48" s="19" t="n">
        <v>9801</v>
      </c>
      <c r="E48" s="18" t="n">
        <v>500.89218272</v>
      </c>
      <c r="F48" s="20" t="n">
        <v>22.04897414</v>
      </c>
      <c r="G48" s="18" t="n">
        <v>514.21525751</v>
      </c>
      <c r="H48" s="20" t="n">
        <v>16.6806169</v>
      </c>
      <c r="I48" s="18" t="n">
        <v>515.73500238</v>
      </c>
      <c r="J48" s="20" t="n">
        <v>11.59218115</v>
      </c>
      <c r="K48" s="18" t="n">
        <v>532.87920048</v>
      </c>
      <c r="L48" s="20" t="n">
        <v>14.26298257</v>
      </c>
      <c r="M48" s="18" t="n">
        <v>552.65084971</v>
      </c>
      <c r="N48" s="20" t="n">
        <v>8.61775884</v>
      </c>
      <c r="O48" s="18" t="s">
        <v>404</v>
      </c>
      <c r="P48" s="20" t="s">
        <v>404</v>
      </c>
      <c r="Q48" s="18" t="s">
        <v>404</v>
      </c>
      <c r="R48" s="20" t="s">
        <v>404</v>
      </c>
      <c r="S48" s="18" t="s">
        <v>404</v>
      </c>
      <c r="T48" s="20" t="s">
        <v>404</v>
      </c>
      <c r="U48" s="18" t="s">
        <v>404</v>
      </c>
      <c r="V48" s="20" t="s">
        <v>404</v>
      </c>
      <c r="W48" s="18" t="n">
        <v>397.95104778</v>
      </c>
      <c r="X48" s="20" t="n">
        <v>11.78810797</v>
      </c>
    </row>
    <row r="49" spans="1:24">
      <c r="A49" s="15" t="s">
        <v>446</v>
      </c>
      <c r="B49" s="17" t="n">
        <v>6349</v>
      </c>
      <c r="C49" s="18">
        <f>(52.0/B49*100)</f>
        <v/>
      </c>
      <c r="D49" s="19" t="n">
        <v>6297</v>
      </c>
      <c r="E49" s="18" t="n">
        <v>431.27897494</v>
      </c>
      <c r="F49" s="20" t="n">
        <v>54.02281675</v>
      </c>
      <c r="G49" s="18" t="n">
        <v>440.52309211</v>
      </c>
      <c r="H49" s="20" t="n">
        <v>12.52508669</v>
      </c>
      <c r="I49" s="18" t="n">
        <v>406.75953136</v>
      </c>
      <c r="J49" s="20" t="n">
        <v>17.61266295</v>
      </c>
      <c r="K49" s="18" t="n">
        <v>397.78925857</v>
      </c>
      <c r="L49" s="20" t="n">
        <v>5.07601552</v>
      </c>
      <c r="M49" s="18" t="n">
        <v>413.36033756</v>
      </c>
      <c r="N49" s="20" t="n">
        <v>3.89958471</v>
      </c>
      <c r="O49" s="18" t="s">
        <v>404</v>
      </c>
      <c r="P49" s="20" t="s">
        <v>404</v>
      </c>
      <c r="Q49" s="18" t="s">
        <v>404</v>
      </c>
      <c r="R49" s="20" t="s">
        <v>404</v>
      </c>
      <c r="S49" s="18" t="s">
        <v>404</v>
      </c>
      <c r="T49" s="20" t="s">
        <v>404</v>
      </c>
      <c r="U49" s="18" t="s">
        <v>404</v>
      </c>
      <c r="V49" s="20" t="s">
        <v>404</v>
      </c>
      <c r="W49" s="18" t="n">
        <v>435.85577752</v>
      </c>
      <c r="X49" s="20" t="n">
        <v>11.81117931</v>
      </c>
    </row>
    <row r="50" spans="1:24">
      <c r="A50" s="15" t="s">
        <v>447</v>
      </c>
      <c r="B50" s="17" t="n">
        <v>11795</v>
      </c>
      <c r="C50" s="18">
        <f>(1031.0/B50*100)</f>
        <v/>
      </c>
      <c r="D50" s="19" t="n">
        <v>10764</v>
      </c>
      <c r="E50" s="18" t="n">
        <v>367.94420238</v>
      </c>
      <c r="F50" s="20" t="n">
        <v>21.76599895</v>
      </c>
      <c r="G50" s="18" t="n">
        <v>381.31633644</v>
      </c>
      <c r="H50" s="20" t="n">
        <v>9.040725739999999</v>
      </c>
      <c r="I50" s="18" t="n">
        <v>389.35996965</v>
      </c>
      <c r="J50" s="20" t="n">
        <v>4.51580537</v>
      </c>
      <c r="K50" s="18" t="n">
        <v>387.30252679</v>
      </c>
      <c r="L50" s="20" t="n">
        <v>14.04246347</v>
      </c>
      <c r="M50" s="18" t="n">
        <v>399.6121969</v>
      </c>
      <c r="N50" s="20" t="n">
        <v>4.3330113</v>
      </c>
      <c r="O50" s="18" t="s">
        <v>404</v>
      </c>
      <c r="P50" s="20" t="s">
        <v>404</v>
      </c>
      <c r="Q50" s="18" t="s">
        <v>404</v>
      </c>
      <c r="R50" s="20" t="s">
        <v>404</v>
      </c>
      <c r="S50" s="18" t="s">
        <v>404</v>
      </c>
      <c r="T50" s="20" t="s">
        <v>404</v>
      </c>
      <c r="U50" s="18" t="s">
        <v>404</v>
      </c>
      <c r="V50" s="20" t="s">
        <v>404</v>
      </c>
      <c r="W50" s="18" t="n">
        <v>374.47632167</v>
      </c>
      <c r="X50" s="20" t="n">
        <v>11.78704378</v>
      </c>
    </row>
    <row r="51" spans="1:24">
      <c r="A51" s="15" t="s">
        <v>448</v>
      </c>
      <c r="B51" s="17" t="n">
        <v>6866</v>
      </c>
      <c r="C51" s="18">
        <f>(0.0/B51*100)</f>
        <v/>
      </c>
      <c r="D51" s="19" t="n">
        <v>6866</v>
      </c>
      <c r="E51" s="18" t="n">
        <v>403.20032307</v>
      </c>
      <c r="F51" s="20" t="n">
        <v>11.63516636</v>
      </c>
      <c r="G51" s="18" t="n">
        <v>406.41589549</v>
      </c>
      <c r="H51" s="20" t="n">
        <v>15.88824668</v>
      </c>
      <c r="I51" s="18" t="n">
        <v>400.8703224</v>
      </c>
      <c r="J51" s="20" t="n">
        <v>4.98009829</v>
      </c>
      <c r="K51" s="18" t="n">
        <v>394.70631706</v>
      </c>
      <c r="L51" s="20" t="n">
        <v>2.79720883</v>
      </c>
      <c r="M51" s="18" t="n">
        <v>413.62014235</v>
      </c>
      <c r="N51" s="20" t="n">
        <v>11.120646</v>
      </c>
      <c r="O51" s="18" t="s">
        <v>404</v>
      </c>
      <c r="P51" s="20" t="s">
        <v>404</v>
      </c>
      <c r="Q51" s="18" t="s">
        <v>404</v>
      </c>
      <c r="R51" s="20" t="s">
        <v>404</v>
      </c>
      <c r="S51" s="18" t="s">
        <v>404</v>
      </c>
      <c r="T51" s="20" t="s">
        <v>404</v>
      </c>
      <c r="U51" s="18" t="s">
        <v>404</v>
      </c>
      <c r="V51" s="20" t="s">
        <v>404</v>
      </c>
      <c r="W51" s="18" t="n">
        <v>412.14258161</v>
      </c>
      <c r="X51" s="20" t="n">
        <v>26.44571496</v>
      </c>
    </row>
    <row r="52" spans="1:24">
      <c r="A52" s="15" t="s">
        <v>449</v>
      </c>
      <c r="B52" s="17" t="n">
        <v>5809</v>
      </c>
      <c r="C52" s="18">
        <f>(0.0/B52*100)</f>
        <v/>
      </c>
      <c r="D52" s="19" t="n">
        <v>5809</v>
      </c>
      <c r="E52" s="18" t="s">
        <v>404</v>
      </c>
      <c r="F52" s="20" t="s">
        <v>404</v>
      </c>
      <c r="G52" s="18" t="n">
        <v>460.36132606</v>
      </c>
      <c r="H52" s="20" t="n">
        <v>15.71426553</v>
      </c>
      <c r="I52" s="18" t="n">
        <v>465.26286477</v>
      </c>
      <c r="J52" s="20" t="n">
        <v>6.32494385</v>
      </c>
      <c r="K52" s="18" t="n">
        <v>456.87449439</v>
      </c>
      <c r="L52" s="20" t="n">
        <v>7.44005765</v>
      </c>
      <c r="M52" s="18" t="n">
        <v>470.64777553</v>
      </c>
      <c r="N52" s="20" t="n">
        <v>9.16058226</v>
      </c>
      <c r="O52" s="18" t="s">
        <v>404</v>
      </c>
      <c r="P52" s="20" t="s">
        <v>404</v>
      </c>
      <c r="Q52" s="18" t="s">
        <v>404</v>
      </c>
      <c r="R52" s="20" t="s">
        <v>404</v>
      </c>
      <c r="S52" s="18" t="s">
        <v>404</v>
      </c>
      <c r="T52" s="20" t="s">
        <v>404</v>
      </c>
      <c r="U52" s="18" t="s">
        <v>404</v>
      </c>
      <c r="V52" s="20" t="s">
        <v>404</v>
      </c>
      <c r="W52" s="18" t="n">
        <v>474.59071495</v>
      </c>
      <c r="X52" s="20" t="n">
        <v>14.27581203</v>
      </c>
    </row>
    <row r="53" spans="1:24">
      <c r="A53" s="15" t="s">
        <v>450</v>
      </c>
      <c r="B53" s="17" t="n">
        <v>5571</v>
      </c>
      <c r="C53" s="18">
        <f>(0.0/B53*100)</f>
        <v/>
      </c>
      <c r="D53" s="19" t="n">
        <v>5571</v>
      </c>
      <c r="E53" s="18" t="n">
        <v>423.03965</v>
      </c>
      <c r="F53" s="20" t="n">
        <v>52.90591539</v>
      </c>
      <c r="G53" s="18" t="n">
        <v>373.51877849</v>
      </c>
      <c r="H53" s="20" t="n">
        <v>8.46620257</v>
      </c>
      <c r="I53" s="18" t="n">
        <v>431.06521013</v>
      </c>
      <c r="J53" s="20" t="n">
        <v>2.09927766</v>
      </c>
      <c r="K53" s="18" t="n">
        <v>462.03475062</v>
      </c>
      <c r="L53" s="20" t="n">
        <v>3.16743406</v>
      </c>
      <c r="M53" s="18" t="n">
        <v>433.59366632</v>
      </c>
      <c r="N53" s="20" t="n">
        <v>2.43350876</v>
      </c>
      <c r="O53" s="18" t="s">
        <v>404</v>
      </c>
      <c r="P53" s="20" t="s">
        <v>404</v>
      </c>
      <c r="Q53" s="18" t="s">
        <v>404</v>
      </c>
      <c r="R53" s="20" t="s">
        <v>404</v>
      </c>
      <c r="S53" s="18" t="s">
        <v>404</v>
      </c>
      <c r="T53" s="20" t="s">
        <v>404</v>
      </c>
      <c r="U53" s="18" t="s">
        <v>404</v>
      </c>
      <c r="V53" s="20" t="s">
        <v>404</v>
      </c>
      <c r="W53" s="18" t="n">
        <v>361.38627554</v>
      </c>
      <c r="X53" s="20" t="n">
        <v>8.50785658</v>
      </c>
    </row>
    <row r="54" spans="1:24">
      <c r="A54" s="15" t="s">
        <v>451</v>
      </c>
      <c r="B54" s="17" t="n">
        <v>4740</v>
      </c>
      <c r="C54" s="18">
        <f>(199.0/B54*100)</f>
        <v/>
      </c>
      <c r="D54" s="19" t="n">
        <v>4541</v>
      </c>
      <c r="E54" s="18" t="s">
        <v>404</v>
      </c>
      <c r="F54" s="20" t="s">
        <v>404</v>
      </c>
      <c r="G54" s="18" t="n">
        <v>331.07490783</v>
      </c>
      <c r="H54" s="20" t="n">
        <v>11.96907817</v>
      </c>
      <c r="I54" s="18" t="n">
        <v>319.01797989</v>
      </c>
      <c r="J54" s="20" t="n">
        <v>7.93270647</v>
      </c>
      <c r="K54" s="18" t="n">
        <v>334.05136524</v>
      </c>
      <c r="L54" s="20" t="n">
        <v>4.14260065</v>
      </c>
      <c r="M54" s="18" t="n">
        <v>329.37333485</v>
      </c>
      <c r="N54" s="20" t="n">
        <v>10.47871221</v>
      </c>
      <c r="O54" s="18" t="s">
        <v>404</v>
      </c>
      <c r="P54" s="20" t="s">
        <v>404</v>
      </c>
      <c r="Q54" s="18" t="s">
        <v>404</v>
      </c>
      <c r="R54" s="20" t="s">
        <v>404</v>
      </c>
      <c r="S54" s="18" t="s">
        <v>404</v>
      </c>
      <c r="T54" s="20" t="s">
        <v>404</v>
      </c>
      <c r="U54" s="18" t="s">
        <v>404</v>
      </c>
      <c r="V54" s="20" t="s">
        <v>404</v>
      </c>
      <c r="W54" s="18" t="n">
        <v>298.61239937</v>
      </c>
      <c r="X54" s="20" t="n">
        <v>6.45180642</v>
      </c>
    </row>
    <row r="55" spans="1:24">
      <c r="A55" s="15" t="s">
        <v>452</v>
      </c>
      <c r="B55" s="17" t="n">
        <v>5316</v>
      </c>
      <c r="C55" s="18">
        <f>(43.0/B55*100)</f>
        <v/>
      </c>
      <c r="D55" s="19" t="n">
        <v>5273</v>
      </c>
      <c r="E55" s="18" t="n">
        <v>327.32795529</v>
      </c>
      <c r="F55" s="20" t="n">
        <v>19.39611501</v>
      </c>
      <c r="G55" s="18" t="n">
        <v>406.62624381</v>
      </c>
      <c r="H55" s="20" t="n">
        <v>14.84260195</v>
      </c>
      <c r="I55" s="18" t="n">
        <v>395.93706934</v>
      </c>
      <c r="J55" s="20" t="n">
        <v>6.39978874</v>
      </c>
      <c r="K55" s="18" t="n">
        <v>416.4223427</v>
      </c>
      <c r="L55" s="20" t="n">
        <v>6.32159305</v>
      </c>
      <c r="M55" s="18" t="n">
        <v>400.92535517</v>
      </c>
      <c r="N55" s="20" t="n">
        <v>4.98345248</v>
      </c>
      <c r="O55" s="18" t="s">
        <v>404</v>
      </c>
      <c r="P55" s="20" t="s">
        <v>404</v>
      </c>
      <c r="Q55" s="18" t="s">
        <v>404</v>
      </c>
      <c r="R55" s="20" t="s">
        <v>404</v>
      </c>
      <c r="S55" s="18" t="s">
        <v>404</v>
      </c>
      <c r="T55" s="20" t="s">
        <v>404</v>
      </c>
      <c r="U55" s="18" t="n">
        <v>365.94273416</v>
      </c>
      <c r="V55" s="20" t="n">
        <v>12.24599923</v>
      </c>
      <c r="W55" s="18" t="n">
        <v>364.09748951</v>
      </c>
      <c r="X55" s="20" t="n">
        <v>25.07894288</v>
      </c>
    </row>
    <row r="56" spans="1:24">
      <c r="A56" s="15" t="s">
        <v>453</v>
      </c>
      <c r="B56" s="17" t="n">
        <v>5359</v>
      </c>
      <c r="C56" s="18">
        <f>(0.0/B56*100)</f>
        <v/>
      </c>
      <c r="D56" s="19" t="n">
        <v>5359</v>
      </c>
      <c r="E56" s="18" t="n">
        <v>604.65981842</v>
      </c>
      <c r="F56" s="20" t="n">
        <v>15.64588465</v>
      </c>
      <c r="G56" s="18" t="n">
        <v>492.22169229</v>
      </c>
      <c r="H56" s="20" t="n">
        <v>14.34724875</v>
      </c>
      <c r="I56" s="18" t="n">
        <v>540.21240931</v>
      </c>
      <c r="J56" s="20" t="n">
        <v>6.71330496</v>
      </c>
      <c r="K56" s="18" t="n">
        <v>551.4633834</v>
      </c>
      <c r="L56" s="20" t="n">
        <v>8.967696549999999</v>
      </c>
      <c r="M56" s="18" t="n">
        <v>559.25489201</v>
      </c>
      <c r="N56" s="20" t="n">
        <v>6.4873683</v>
      </c>
      <c r="O56" s="18" t="s">
        <v>404</v>
      </c>
      <c r="P56" s="20" t="s">
        <v>404</v>
      </c>
      <c r="Q56" s="18" t="s">
        <v>404</v>
      </c>
      <c r="R56" s="20" t="s">
        <v>404</v>
      </c>
      <c r="S56" s="18" t="s">
        <v>404</v>
      </c>
      <c r="T56" s="20" t="s">
        <v>404</v>
      </c>
      <c r="U56" s="18" t="s">
        <v>404</v>
      </c>
      <c r="V56" s="20" t="s">
        <v>404</v>
      </c>
      <c r="W56" s="18" t="n">
        <v>531.43689347</v>
      </c>
      <c r="X56" s="20" t="n">
        <v>14.73942681</v>
      </c>
    </row>
    <row r="57" spans="1:24">
      <c r="A57" s="15" t="s">
        <v>454</v>
      </c>
      <c r="B57" s="17" t="n">
        <v>6513</v>
      </c>
      <c r="C57" s="18">
        <f>(0.0/B57*100)</f>
        <v/>
      </c>
      <c r="D57" s="19" t="n">
        <v>6513</v>
      </c>
      <c r="E57" s="18" t="n">
        <v>357.5876744</v>
      </c>
      <c r="F57" s="20" t="n">
        <v>12.8693576</v>
      </c>
      <c r="G57" s="18" t="n">
        <v>370.02325135</v>
      </c>
      <c r="H57" s="20" t="n">
        <v>9.01059074</v>
      </c>
      <c r="I57" s="18" t="n">
        <v>384.15623042</v>
      </c>
      <c r="J57" s="20" t="n">
        <v>8.45449955</v>
      </c>
      <c r="K57" s="18" t="n">
        <v>380.58057663</v>
      </c>
      <c r="L57" s="20" t="n">
        <v>6.32676772</v>
      </c>
      <c r="M57" s="18" t="n">
        <v>391.88780749</v>
      </c>
      <c r="N57" s="20" t="n">
        <v>6.28122893</v>
      </c>
      <c r="O57" s="18" t="s">
        <v>404</v>
      </c>
      <c r="P57" s="20" t="s">
        <v>404</v>
      </c>
      <c r="Q57" s="18" t="s">
        <v>404</v>
      </c>
      <c r="R57" s="20" t="s">
        <v>404</v>
      </c>
      <c r="S57" s="18" t="s">
        <v>404</v>
      </c>
      <c r="T57" s="20" t="s">
        <v>404</v>
      </c>
      <c r="U57" s="18" t="n">
        <v>456.27235895</v>
      </c>
      <c r="V57" s="20" t="n">
        <v>55.70279663</v>
      </c>
      <c r="W57" s="18" t="n">
        <v>428.86200327</v>
      </c>
      <c r="X57" s="20" t="n">
        <v>25.48955883</v>
      </c>
    </row>
    <row r="58" spans="1:24">
      <c r="A58" s="15" t="s">
        <v>455</v>
      </c>
      <c r="B58" s="17" t="n">
        <v>7267</v>
      </c>
      <c r="C58" s="18">
        <f>(0.0/B58*100)</f>
        <v/>
      </c>
      <c r="D58" s="19" t="n">
        <v>7267</v>
      </c>
      <c r="E58" s="18" t="n">
        <v>354.60373495</v>
      </c>
      <c r="F58" s="20" t="n">
        <v>13.16652048</v>
      </c>
      <c r="G58" s="18" t="n">
        <v>403.01997662</v>
      </c>
      <c r="H58" s="20" t="n">
        <v>22.84510506</v>
      </c>
      <c r="I58" s="18" t="n">
        <v>388.07278971</v>
      </c>
      <c r="J58" s="20" t="n">
        <v>9.02703442</v>
      </c>
      <c r="K58" s="18" t="n">
        <v>372.81139544</v>
      </c>
      <c r="L58" s="20" t="n">
        <v>4.1459452</v>
      </c>
      <c r="M58" s="18" t="n">
        <v>388.0774115</v>
      </c>
      <c r="N58" s="20" t="n">
        <v>5.3983126</v>
      </c>
      <c r="O58" s="18" t="s">
        <v>404</v>
      </c>
      <c r="P58" s="20" t="s">
        <v>404</v>
      </c>
      <c r="Q58" s="18" t="s">
        <v>404</v>
      </c>
      <c r="R58" s="20" t="s">
        <v>404</v>
      </c>
      <c r="S58" s="18" t="s">
        <v>404</v>
      </c>
      <c r="T58" s="20" t="s">
        <v>404</v>
      </c>
      <c r="U58" s="18" t="s">
        <v>404</v>
      </c>
      <c r="V58" s="20" t="s">
        <v>404</v>
      </c>
      <c r="W58" s="18" t="n">
        <v>298.83066667</v>
      </c>
      <c r="X58" s="20" t="n">
        <v>20.36166165</v>
      </c>
    </row>
    <row r="59" spans="1:24">
      <c r="A59" s="15" t="s">
        <v>456</v>
      </c>
      <c r="B59" s="17" t="n">
        <v>4826</v>
      </c>
      <c r="C59" s="18">
        <f>(0.0/B59*100)</f>
        <v/>
      </c>
      <c r="D59" s="19" t="n">
        <v>4826</v>
      </c>
      <c r="E59" s="18" t="s">
        <v>404</v>
      </c>
      <c r="F59" s="20" t="s">
        <v>404</v>
      </c>
      <c r="G59" s="18" t="n">
        <v>375.32019194</v>
      </c>
      <c r="H59" s="20" t="n">
        <v>6.02552799</v>
      </c>
      <c r="I59" s="18" t="n">
        <v>365.28300154</v>
      </c>
      <c r="J59" s="20" t="n">
        <v>2.05414707</v>
      </c>
      <c r="K59" s="18" t="n">
        <v>348.60268953</v>
      </c>
      <c r="L59" s="20" t="n">
        <v>3.58582338</v>
      </c>
      <c r="M59" s="18" t="n">
        <v>353.10862675</v>
      </c>
      <c r="N59" s="20" t="n">
        <v>12.66293018</v>
      </c>
      <c r="O59" s="18" t="s">
        <v>404</v>
      </c>
      <c r="P59" s="20" t="s">
        <v>404</v>
      </c>
      <c r="Q59" s="18" t="s">
        <v>404</v>
      </c>
      <c r="R59" s="20" t="s">
        <v>404</v>
      </c>
      <c r="S59" s="18" t="s">
        <v>404</v>
      </c>
      <c r="T59" s="20" t="s">
        <v>404</v>
      </c>
      <c r="U59" s="18" t="n">
        <v>348.38221212</v>
      </c>
      <c r="V59" s="20" t="n">
        <v>17.13783768</v>
      </c>
      <c r="W59" s="18" t="s">
        <v>404</v>
      </c>
      <c r="X59" s="20" t="s">
        <v>404</v>
      </c>
    </row>
    <row r="60" spans="1:24">
      <c r="A60" s="15" t="s">
        <v>457</v>
      </c>
      <c r="B60" s="17" t="n">
        <v>4546</v>
      </c>
      <c r="C60" s="18">
        <f>(0.0/B60*100)</f>
        <v/>
      </c>
      <c r="D60" s="19" t="n">
        <v>4546</v>
      </c>
      <c r="E60" s="18" t="n">
        <v>400.91628791</v>
      </c>
      <c r="F60" s="20" t="n">
        <v>15.3753963</v>
      </c>
      <c r="G60" s="18" t="n">
        <v>403.86269109</v>
      </c>
      <c r="H60" s="20" t="n">
        <v>20.52849275</v>
      </c>
      <c r="I60" s="18" t="n">
        <v>420.40784493</v>
      </c>
      <c r="J60" s="20" t="n">
        <v>14.34019726</v>
      </c>
      <c r="K60" s="18" t="n">
        <v>388.59313718</v>
      </c>
      <c r="L60" s="20" t="n">
        <v>7.19382998</v>
      </c>
      <c r="M60" s="18" t="n">
        <v>426.49298777</v>
      </c>
      <c r="N60" s="20" t="n">
        <v>8.074156540000001</v>
      </c>
      <c r="O60" s="18" t="s">
        <v>404</v>
      </c>
      <c r="P60" s="20" t="s">
        <v>404</v>
      </c>
      <c r="Q60" s="18" t="s">
        <v>404</v>
      </c>
      <c r="R60" s="20" t="s">
        <v>404</v>
      </c>
      <c r="S60" s="18" t="s">
        <v>404</v>
      </c>
      <c r="T60" s="20" t="s">
        <v>404</v>
      </c>
      <c r="U60" s="18" t="s">
        <v>404</v>
      </c>
      <c r="V60" s="20" t="s">
        <v>404</v>
      </c>
      <c r="W60" s="18" t="n">
        <v>338.42795102</v>
      </c>
      <c r="X60" s="20" t="n">
        <v>7.53044018</v>
      </c>
    </row>
    <row r="61" spans="1:24">
      <c r="A61" s="15" t="s">
        <v>458</v>
      </c>
      <c r="B61" s="17" t="n">
        <v>6525</v>
      </c>
      <c r="C61" s="18">
        <f>(0.0/B61*100)</f>
        <v/>
      </c>
      <c r="D61" s="19" t="n">
        <v>6525</v>
      </c>
      <c r="E61" s="18" t="n">
        <v>418.34881789</v>
      </c>
      <c r="F61" s="20" t="n">
        <v>16.96111239</v>
      </c>
      <c r="G61" s="18" t="n">
        <v>474.61279943</v>
      </c>
      <c r="H61" s="20" t="n">
        <v>5.32932787</v>
      </c>
      <c r="I61" s="18" t="n">
        <v>472.81906646</v>
      </c>
      <c r="J61" s="20" t="n">
        <v>6.47472873</v>
      </c>
      <c r="K61" s="18" t="n">
        <v>475.3685608</v>
      </c>
      <c r="L61" s="20" t="n">
        <v>4.38483577</v>
      </c>
      <c r="M61" s="18" t="n">
        <v>492.91885632</v>
      </c>
      <c r="N61" s="20" t="n">
        <v>4.5363644</v>
      </c>
      <c r="O61" s="18" t="s">
        <v>404</v>
      </c>
      <c r="P61" s="20" t="s">
        <v>404</v>
      </c>
      <c r="Q61" s="18" t="s">
        <v>404</v>
      </c>
      <c r="R61" s="20" t="s">
        <v>404</v>
      </c>
      <c r="S61" s="18" t="s">
        <v>404</v>
      </c>
      <c r="T61" s="20" t="s">
        <v>404</v>
      </c>
      <c r="U61" s="18" t="s">
        <v>404</v>
      </c>
      <c r="V61" s="20" t="s">
        <v>404</v>
      </c>
      <c r="W61" s="18" t="n">
        <v>453.73921441</v>
      </c>
      <c r="X61" s="20" t="n">
        <v>7.09994735</v>
      </c>
    </row>
    <row r="62" spans="1:24">
      <c r="A62" s="15" t="s">
        <v>459</v>
      </c>
      <c r="B62" s="17" t="n">
        <v>4476</v>
      </c>
      <c r="C62" s="18">
        <f>(0.0/B62*100)</f>
        <v/>
      </c>
      <c r="D62" s="19" t="n">
        <v>4476</v>
      </c>
      <c r="E62" s="18" t="n">
        <v>531.9318575</v>
      </c>
      <c r="F62" s="20" t="n">
        <v>4.25104779</v>
      </c>
      <c r="G62" s="18" t="n">
        <v>498.79623566</v>
      </c>
      <c r="H62" s="20" t="n">
        <v>6.41971888</v>
      </c>
      <c r="I62" s="18" t="n">
        <v>535.93904086</v>
      </c>
      <c r="J62" s="20" t="n">
        <v>2.43407514</v>
      </c>
      <c r="K62" s="18" t="n">
        <v>551.44500923</v>
      </c>
      <c r="L62" s="20" t="n">
        <v>1.89623451</v>
      </c>
      <c r="M62" s="18" t="n">
        <v>546.05478641</v>
      </c>
      <c r="N62" s="20" t="n">
        <v>2.24453749</v>
      </c>
      <c r="O62" s="18" t="s">
        <v>404</v>
      </c>
      <c r="P62" s="20" t="s">
        <v>404</v>
      </c>
      <c r="Q62" s="18" t="s">
        <v>404</v>
      </c>
      <c r="R62" s="20" t="s">
        <v>404</v>
      </c>
      <c r="S62" s="18" t="s">
        <v>404</v>
      </c>
      <c r="T62" s="20" t="s">
        <v>404</v>
      </c>
      <c r="U62" s="18" t="s">
        <v>404</v>
      </c>
      <c r="V62" s="20" t="s">
        <v>404</v>
      </c>
      <c r="W62" s="18" t="s">
        <v>404</v>
      </c>
      <c r="X62" s="20" t="s">
        <v>404</v>
      </c>
    </row>
    <row r="63" spans="1:24">
      <c r="A63" s="15" t="s">
        <v>460</v>
      </c>
      <c r="B63" s="17" t="n">
        <v>5324</v>
      </c>
      <c r="C63" s="18">
        <f>(0.0/B63*100)</f>
        <v/>
      </c>
      <c r="D63" s="19" t="n">
        <v>5324</v>
      </c>
      <c r="E63" s="18" t="n">
        <v>375.454104</v>
      </c>
      <c r="F63" s="20" t="n">
        <v>14.37056568</v>
      </c>
      <c r="G63" s="18" t="n">
        <v>367.72883059</v>
      </c>
      <c r="H63" s="20" t="n">
        <v>9.629158</v>
      </c>
      <c r="I63" s="18" t="n">
        <v>361.94504402</v>
      </c>
      <c r="J63" s="20" t="n">
        <v>2.47637971</v>
      </c>
      <c r="K63" s="18" t="n">
        <v>357.22214515</v>
      </c>
      <c r="L63" s="20" t="n">
        <v>2.63369054</v>
      </c>
      <c r="M63" s="18" t="n">
        <v>416.90481069</v>
      </c>
      <c r="N63" s="20" t="n">
        <v>3.90581567</v>
      </c>
      <c r="O63" s="18" t="s">
        <v>404</v>
      </c>
      <c r="P63" s="20" t="s">
        <v>404</v>
      </c>
      <c r="Q63" s="18" t="s">
        <v>404</v>
      </c>
      <c r="R63" s="20" t="s">
        <v>404</v>
      </c>
      <c r="S63" s="18" t="s">
        <v>404</v>
      </c>
      <c r="T63" s="20" t="s">
        <v>404</v>
      </c>
      <c r="U63" s="18" t="s">
        <v>404</v>
      </c>
      <c r="V63" s="20" t="s">
        <v>404</v>
      </c>
      <c r="W63" s="18" t="n">
        <v>397.99700447</v>
      </c>
      <c r="X63" s="20" t="n">
        <v>6.65138115</v>
      </c>
    </row>
    <row r="64" spans="1:24">
      <c r="A64" s="15" t="s">
        <v>461</v>
      </c>
      <c r="B64" s="17" t="n">
        <v>3634</v>
      </c>
      <c r="C64" s="18">
        <f>(27.0/B64*100)</f>
        <v/>
      </c>
      <c r="D64" s="19" t="n">
        <v>3607</v>
      </c>
      <c r="E64" s="18" t="n">
        <v>513.63849508</v>
      </c>
      <c r="F64" s="20" t="n">
        <v>12.29194258</v>
      </c>
      <c r="G64" s="18" t="n">
        <v>454.31616943</v>
      </c>
      <c r="H64" s="20" t="n">
        <v>4.22311133</v>
      </c>
      <c r="I64" s="18" t="n">
        <v>478.22541198</v>
      </c>
      <c r="J64" s="20" t="n">
        <v>2.95165135</v>
      </c>
      <c r="K64" s="18" t="n">
        <v>483.17531</v>
      </c>
      <c r="L64" s="20" t="n">
        <v>2.91340372</v>
      </c>
      <c r="M64" s="18" t="n">
        <v>492.68246204</v>
      </c>
      <c r="N64" s="20" t="n">
        <v>4.13410292</v>
      </c>
      <c r="O64" s="18" t="s">
        <v>404</v>
      </c>
      <c r="P64" s="20" t="s">
        <v>404</v>
      </c>
      <c r="Q64" s="18" t="s">
        <v>404</v>
      </c>
      <c r="R64" s="20" t="s">
        <v>404</v>
      </c>
      <c r="S64" s="18" t="s">
        <v>404</v>
      </c>
      <c r="T64" s="20" t="s">
        <v>404</v>
      </c>
      <c r="U64" s="18" t="n">
        <v>495.74893509</v>
      </c>
      <c r="V64" s="20" t="n">
        <v>12.23927547</v>
      </c>
      <c r="W64" s="18" t="n">
        <v>462.06924841</v>
      </c>
      <c r="X64" s="20" t="n">
        <v>11.74474224</v>
      </c>
    </row>
    <row r="65" spans="1:24">
      <c r="A65" s="15" t="s">
        <v>462</v>
      </c>
      <c r="B65" s="17" t="n">
        <v>5325</v>
      </c>
      <c r="C65" s="18">
        <f>(0.0/B65*100)</f>
        <v/>
      </c>
      <c r="D65" s="19" t="n">
        <v>5325</v>
      </c>
      <c r="E65" s="18" t="n">
        <v>357.03275458</v>
      </c>
      <c r="F65" s="20" t="n">
        <v>19.44844057</v>
      </c>
      <c r="G65" s="18" t="n">
        <v>412.27969018</v>
      </c>
      <c r="H65" s="20" t="n">
        <v>13.13765811</v>
      </c>
      <c r="I65" s="18" t="n">
        <v>416.77520768</v>
      </c>
      <c r="J65" s="20" t="n">
        <v>7.15857705</v>
      </c>
      <c r="K65" s="18" t="n">
        <v>421.74586889</v>
      </c>
      <c r="L65" s="20" t="n">
        <v>4.74134469</v>
      </c>
      <c r="M65" s="18" t="n">
        <v>421.22461648</v>
      </c>
      <c r="N65" s="20" t="n">
        <v>5.2267952</v>
      </c>
      <c r="O65" s="18" t="s">
        <v>404</v>
      </c>
      <c r="P65" s="20" t="s">
        <v>404</v>
      </c>
      <c r="Q65" s="18" t="s">
        <v>404</v>
      </c>
      <c r="R65" s="20" t="s">
        <v>404</v>
      </c>
      <c r="S65" s="18" t="s">
        <v>404</v>
      </c>
      <c r="T65" s="20" t="s">
        <v>404</v>
      </c>
      <c r="U65" s="18" t="s">
        <v>404</v>
      </c>
      <c r="V65" s="20" t="s">
        <v>404</v>
      </c>
      <c r="W65" s="18" t="n">
        <v>416.47086682</v>
      </c>
      <c r="X65" s="20" t="n">
        <v>18.60316731</v>
      </c>
    </row>
    <row r="66" spans="1:24">
      <c r="A66" s="15" t="s">
        <v>463</v>
      </c>
      <c r="B66" s="17" t="n">
        <v>5665</v>
      </c>
      <c r="C66" s="18">
        <f>(0.0/B66*100)</f>
        <v/>
      </c>
      <c r="D66" s="19" t="n">
        <v>5665</v>
      </c>
      <c r="E66" s="18" t="s">
        <v>404</v>
      </c>
      <c r="F66" s="20" t="s">
        <v>404</v>
      </c>
      <c r="G66" s="18" t="n">
        <v>410.35509706</v>
      </c>
      <c r="H66" s="20" t="n">
        <v>6.52781612</v>
      </c>
      <c r="I66" s="18" t="n">
        <v>413.13399979</v>
      </c>
      <c r="J66" s="20" t="n">
        <v>2.06868736</v>
      </c>
      <c r="K66" s="18" t="n">
        <v>411.14116651</v>
      </c>
      <c r="L66" s="20" t="n">
        <v>3.20746705</v>
      </c>
      <c r="M66" s="18" t="n">
        <v>434.22653143</v>
      </c>
      <c r="N66" s="20" t="n">
        <v>2.81920265</v>
      </c>
      <c r="O66" s="18" t="s">
        <v>404</v>
      </c>
      <c r="P66" s="20" t="s">
        <v>404</v>
      </c>
      <c r="Q66" s="18" t="s">
        <v>404</v>
      </c>
      <c r="R66" s="20" t="s">
        <v>404</v>
      </c>
      <c r="S66" s="18" t="s">
        <v>404</v>
      </c>
      <c r="T66" s="20" t="s">
        <v>404</v>
      </c>
      <c r="U66" s="18" t="s">
        <v>404</v>
      </c>
      <c r="V66" s="20" t="s">
        <v>404</v>
      </c>
      <c r="W66" s="18" t="n">
        <v>375.27645199</v>
      </c>
      <c r="X66" s="20" t="n">
        <v>19.00959766</v>
      </c>
    </row>
    <row r="67" spans="1:24">
      <c r="A67" s="15" t="s">
        <v>464</v>
      </c>
      <c r="B67" s="17" t="n">
        <v>6971</v>
      </c>
      <c r="C67" s="18">
        <f>(0.0/B67*100)</f>
        <v/>
      </c>
      <c r="D67" s="19" t="n">
        <v>6971</v>
      </c>
      <c r="E67" s="18" t="n">
        <v>365.75185464</v>
      </c>
      <c r="F67" s="20" t="n">
        <v>12.61874724</v>
      </c>
      <c r="G67" s="18" t="n">
        <v>377.83939488</v>
      </c>
      <c r="H67" s="20" t="n">
        <v>8.601490160000001</v>
      </c>
      <c r="I67" s="18" t="n">
        <v>382.98512955</v>
      </c>
      <c r="J67" s="20" t="n">
        <v>6.35298482</v>
      </c>
      <c r="K67" s="18" t="n">
        <v>373.29994183</v>
      </c>
      <c r="L67" s="20" t="n">
        <v>5.15949107</v>
      </c>
      <c r="M67" s="18" t="n">
        <v>397.23324668</v>
      </c>
      <c r="N67" s="20" t="n">
        <v>4.47942519</v>
      </c>
      <c r="O67" s="18" t="s">
        <v>404</v>
      </c>
      <c r="P67" s="20" t="s">
        <v>404</v>
      </c>
      <c r="Q67" s="18" t="s">
        <v>404</v>
      </c>
      <c r="R67" s="20" t="s">
        <v>404</v>
      </c>
      <c r="S67" s="18" t="s">
        <v>404</v>
      </c>
      <c r="T67" s="20" t="s">
        <v>404</v>
      </c>
      <c r="U67" s="18" t="s">
        <v>404</v>
      </c>
      <c r="V67" s="20" t="s">
        <v>404</v>
      </c>
      <c r="W67" s="18" t="n">
        <v>374.23012747</v>
      </c>
      <c r="X67" s="20" t="n">
        <v>9.12078374</v>
      </c>
    </row>
    <row r="68" spans="1:24">
      <c r="A68" s="15" t="s">
        <v>465</v>
      </c>
      <c r="B68" s="17" t="n">
        <v>12083</v>
      </c>
      <c r="C68" s="18">
        <f>(0.0/B68*100)</f>
        <v/>
      </c>
      <c r="D68" s="19" t="n">
        <v>12083</v>
      </c>
      <c r="E68" s="18" t="n">
        <v>444.1097031</v>
      </c>
      <c r="F68" s="20" t="n">
        <v>3.97538207</v>
      </c>
      <c r="G68" s="18" t="n">
        <v>504.54873366</v>
      </c>
      <c r="H68" s="20" t="n">
        <v>5.67668422</v>
      </c>
      <c r="I68" s="18" t="n">
        <v>402.0068343</v>
      </c>
      <c r="J68" s="20" t="n">
        <v>2.09637952</v>
      </c>
      <c r="K68" s="18" t="n">
        <v>396.72589988</v>
      </c>
      <c r="L68" s="20" t="n">
        <v>1.83006732</v>
      </c>
      <c r="M68" s="18" t="n">
        <v>390.24082903</v>
      </c>
      <c r="N68" s="20" t="n">
        <v>1.90202991</v>
      </c>
      <c r="O68" s="18" t="s">
        <v>404</v>
      </c>
      <c r="P68" s="20" t="s">
        <v>404</v>
      </c>
      <c r="Q68" s="18" t="s">
        <v>404</v>
      </c>
      <c r="R68" s="20" t="s">
        <v>404</v>
      </c>
      <c r="S68" s="18" t="s">
        <v>404</v>
      </c>
      <c r="T68" s="20" t="s">
        <v>404</v>
      </c>
      <c r="U68" s="18" t="s">
        <v>404</v>
      </c>
      <c r="V68" s="20" t="s">
        <v>404</v>
      </c>
      <c r="W68" s="18" t="n">
        <v>424.6668281</v>
      </c>
      <c r="X68" s="20" t="n">
        <v>13.15215532</v>
      </c>
    </row>
    <row r="69" spans="1:24">
      <c r="A69" s="15" t="s">
        <v>466</v>
      </c>
      <c r="B69" s="17" t="n">
        <v>4876</v>
      </c>
      <c r="C69" s="18">
        <f>(0.0/B69*100)</f>
        <v/>
      </c>
      <c r="D69" s="19" t="n">
        <v>4876</v>
      </c>
      <c r="E69" s="18" t="n">
        <v>503.05436861</v>
      </c>
      <c r="F69" s="20" t="n">
        <v>8.27921847</v>
      </c>
      <c r="G69" s="18" t="s">
        <v>404</v>
      </c>
      <c r="H69" s="20" t="s">
        <v>404</v>
      </c>
      <c r="I69" s="18" t="n">
        <v>480.18872348</v>
      </c>
      <c r="J69" s="20" t="n">
        <v>12.888115</v>
      </c>
      <c r="K69" s="18" t="n">
        <v>438.41211432</v>
      </c>
      <c r="L69" s="20" t="n">
        <v>6.74378779</v>
      </c>
      <c r="M69" s="18" t="n">
        <v>437.2786091</v>
      </c>
      <c r="N69" s="20" t="n">
        <v>4.93637403</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457.98352545</v>
      </c>
      <c r="F70" s="20" t="n">
        <v>4.65094147</v>
      </c>
      <c r="G70" s="18" t="n">
        <v>536.89712114</v>
      </c>
      <c r="H70" s="20" t="n">
        <v>9.82399532</v>
      </c>
      <c r="I70" s="18" t="n">
        <v>493.84769535</v>
      </c>
      <c r="J70" s="20" t="n">
        <v>9.51589734</v>
      </c>
      <c r="K70" s="18" t="n">
        <v>488.11704401</v>
      </c>
      <c r="L70" s="20" t="n">
        <v>5.08841903</v>
      </c>
      <c r="M70" s="18" t="n">
        <v>499.1783998</v>
      </c>
      <c r="N70" s="20" t="n">
        <v>4.23762747</v>
      </c>
      <c r="O70" s="18" t="s">
        <v>404</v>
      </c>
      <c r="P70" s="20" t="s">
        <v>404</v>
      </c>
      <c r="Q70" s="18" t="s">
        <v>404</v>
      </c>
      <c r="R70" s="20" t="s">
        <v>404</v>
      </c>
      <c r="S70" s="18" t="s">
        <v>404</v>
      </c>
      <c r="T70" s="20" t="s">
        <v>404</v>
      </c>
      <c r="U70" s="18" t="s">
        <v>404</v>
      </c>
      <c r="V70" s="20" t="s">
        <v>404</v>
      </c>
      <c r="W70" s="18" t="s">
        <v>404</v>
      </c>
      <c r="X70" s="20" t="s">
        <v>404</v>
      </c>
    </row>
    <row r="71" spans="1:24">
      <c r="A71" s="15" t="s">
        <v>468</v>
      </c>
      <c r="B71" s="17" t="n">
        <v>6115</v>
      </c>
      <c r="C71" s="18">
        <f>(0.0/B71*100)</f>
        <v/>
      </c>
      <c r="D71" s="19" t="n">
        <v>6115</v>
      </c>
      <c r="E71" s="18" t="s">
        <v>404</v>
      </c>
      <c r="F71" s="20" t="s">
        <v>404</v>
      </c>
      <c r="G71" s="18" t="s">
        <v>404</v>
      </c>
      <c r="H71" s="20" t="s">
        <v>404</v>
      </c>
      <c r="I71" s="18" t="n">
        <v>558.93332189</v>
      </c>
      <c r="J71" s="20" t="n">
        <v>3.48068545</v>
      </c>
      <c r="K71" s="18" t="n">
        <v>557.74642478</v>
      </c>
      <c r="L71" s="20" t="n">
        <v>2.70379145</v>
      </c>
      <c r="M71" s="18" t="n">
        <v>569.32431604</v>
      </c>
      <c r="N71" s="20" t="n">
        <v>1.7019063</v>
      </c>
      <c r="O71" s="18" t="s">
        <v>404</v>
      </c>
      <c r="P71" s="20" t="s">
        <v>404</v>
      </c>
      <c r="Q71" s="18" t="s">
        <v>404</v>
      </c>
      <c r="R71" s="20" t="s">
        <v>404</v>
      </c>
      <c r="S71" s="18" t="s">
        <v>404</v>
      </c>
      <c r="T71" s="20" t="s">
        <v>404</v>
      </c>
      <c r="U71" s="18" t="s">
        <v>404</v>
      </c>
      <c r="V71" s="20" t="s">
        <v>404</v>
      </c>
      <c r="W71" s="18" t="n">
        <v>526.6590188599999</v>
      </c>
      <c r="X71" s="20" t="n">
        <v>17.65920086</v>
      </c>
    </row>
    <row r="72" spans="1:24">
      <c r="A72" s="15" t="s">
        <v>469</v>
      </c>
      <c r="B72" s="17" t="n">
        <v>7708</v>
      </c>
      <c r="C72" s="18">
        <f>(0.0/B72*100)</f>
        <v/>
      </c>
      <c r="D72" s="19" t="n">
        <v>7708</v>
      </c>
      <c r="E72" s="18" t="n">
        <v>479.02945271</v>
      </c>
      <c r="F72" s="20" t="n">
        <v>14.28151886</v>
      </c>
      <c r="G72" s="18" t="n">
        <v>548.32219701</v>
      </c>
      <c r="H72" s="20" t="n">
        <v>27.86269373</v>
      </c>
      <c r="I72" s="18" t="n">
        <v>522.2263139</v>
      </c>
      <c r="J72" s="20" t="n">
        <v>9.50988175</v>
      </c>
      <c r="K72" s="18" t="n">
        <v>527.61939591</v>
      </c>
      <c r="L72" s="20" t="n">
        <v>11.21729485</v>
      </c>
      <c r="M72" s="18" t="n">
        <v>559.9900918</v>
      </c>
      <c r="N72" s="20" t="n">
        <v>4.79311088</v>
      </c>
      <c r="O72" s="18" t="s">
        <v>404</v>
      </c>
      <c r="P72" s="20" t="s">
        <v>404</v>
      </c>
      <c r="Q72" s="18" t="s">
        <v>404</v>
      </c>
      <c r="R72" s="20" t="s">
        <v>404</v>
      </c>
      <c r="S72" s="18" t="s">
        <v>404</v>
      </c>
      <c r="T72" s="20" t="s">
        <v>404</v>
      </c>
      <c r="U72" s="18" t="s">
        <v>404</v>
      </c>
      <c r="V72" s="20" t="s">
        <v>404</v>
      </c>
      <c r="W72" s="18" t="n">
        <v>506.22129612</v>
      </c>
      <c r="X72" s="20" t="n">
        <v>20.25219428</v>
      </c>
    </row>
    <row r="73" spans="1:24">
      <c r="A73" s="15" t="s">
        <v>470</v>
      </c>
      <c r="B73" s="17" t="n">
        <v>8249</v>
      </c>
      <c r="C73" s="18">
        <f>(0.0/B73*100)</f>
        <v/>
      </c>
      <c r="D73" s="19" t="n">
        <v>8249</v>
      </c>
      <c r="E73" s="18" t="n">
        <v>410.64433018</v>
      </c>
      <c r="F73" s="20" t="n">
        <v>27.36084336</v>
      </c>
      <c r="G73" s="18" t="n">
        <v>399.35359954</v>
      </c>
      <c r="H73" s="20" t="n">
        <v>9.27545316</v>
      </c>
      <c r="I73" s="18" t="n">
        <v>422.45718202</v>
      </c>
      <c r="J73" s="20" t="n">
        <v>5.74092533</v>
      </c>
      <c r="K73" s="18" t="n">
        <v>406.67874597</v>
      </c>
      <c r="L73" s="20" t="n">
        <v>7.56340144</v>
      </c>
      <c r="M73" s="18" t="n">
        <v>425.99874095</v>
      </c>
      <c r="N73" s="20" t="n">
        <v>6.33296578</v>
      </c>
      <c r="O73" s="18" t="s">
        <v>404</v>
      </c>
      <c r="P73" s="20" t="s">
        <v>404</v>
      </c>
      <c r="Q73" s="18" t="s">
        <v>404</v>
      </c>
      <c r="R73" s="20" t="s">
        <v>404</v>
      </c>
      <c r="S73" s="18" t="s">
        <v>404</v>
      </c>
      <c r="T73" s="20" t="s">
        <v>404</v>
      </c>
      <c r="U73" s="18" t="s">
        <v>404</v>
      </c>
      <c r="V73" s="20" t="s">
        <v>404</v>
      </c>
      <c r="W73" s="18" t="n">
        <v>410.16077575</v>
      </c>
      <c r="X73" s="20" t="n">
        <v>20.11062317</v>
      </c>
    </row>
    <row r="74" spans="1:24">
      <c r="A74" s="15" t="s">
        <v>471</v>
      </c>
      <c r="B74" s="17" t="n">
        <v>4692</v>
      </c>
      <c r="C74" s="18">
        <f>(484.0/B74*100)</f>
        <v/>
      </c>
      <c r="D74" s="19" t="n">
        <v>4208</v>
      </c>
      <c r="E74" s="18" t="n">
        <v>439.29280109</v>
      </c>
      <c r="F74" s="20" t="n">
        <v>18.58198169</v>
      </c>
      <c r="G74" s="18" t="n">
        <v>412.24461898</v>
      </c>
      <c r="H74" s="20" t="n">
        <v>8.26533311</v>
      </c>
      <c r="I74" s="18" t="n">
        <v>391.27933138</v>
      </c>
      <c r="J74" s="20" t="n">
        <v>3.03293284</v>
      </c>
      <c r="K74" s="18" t="n">
        <v>419.87964958</v>
      </c>
      <c r="L74" s="20" t="n">
        <v>1.96129866</v>
      </c>
      <c r="M74" s="18" t="n">
        <v>428.22338112</v>
      </c>
      <c r="N74" s="20" t="n">
        <v>2.71398121</v>
      </c>
      <c r="O74" s="18" t="s">
        <v>404</v>
      </c>
      <c r="P74" s="20" t="s">
        <v>404</v>
      </c>
      <c r="Q74" s="18" t="s">
        <v>404</v>
      </c>
      <c r="R74" s="20" t="s">
        <v>404</v>
      </c>
      <c r="S74" s="18" t="s">
        <v>404</v>
      </c>
      <c r="T74" s="20" t="s">
        <v>404</v>
      </c>
      <c r="U74" s="18" t="n">
        <v>437.73199859</v>
      </c>
      <c r="V74" s="20" t="n">
        <v>12.51177526</v>
      </c>
      <c r="W74" s="18" t="n">
        <v>348.22918636</v>
      </c>
      <c r="X74" s="20" t="n">
        <v>9.93743869</v>
      </c>
    </row>
    <row r="75" spans="1:24">
      <c r="A75" s="15" t="s">
        <v>472</v>
      </c>
      <c r="B75" s="17" t="n">
        <v>5375</v>
      </c>
      <c r="C75" s="18">
        <f>(483.0/B75*100)</f>
        <v/>
      </c>
      <c r="D75" s="19" t="n">
        <v>4892</v>
      </c>
      <c r="E75" s="18" t="n">
        <v>394.35040646</v>
      </c>
      <c r="F75" s="20" t="n">
        <v>20.91090785</v>
      </c>
      <c r="G75" s="18" t="n">
        <v>346.35239152</v>
      </c>
      <c r="H75" s="20" t="n">
        <v>13.64826688</v>
      </c>
      <c r="I75" s="18" t="n">
        <v>372.20928017</v>
      </c>
      <c r="J75" s="20" t="n">
        <v>7.29541314</v>
      </c>
      <c r="K75" s="18" t="n">
        <v>369.32636425</v>
      </c>
      <c r="L75" s="20" t="n">
        <v>9.84841896</v>
      </c>
      <c r="M75" s="18" t="n">
        <v>359.88292539</v>
      </c>
      <c r="N75" s="20" t="n">
        <v>7.2756186</v>
      </c>
      <c r="O75" s="18" t="s">
        <v>404</v>
      </c>
      <c r="P75" s="20" t="s">
        <v>404</v>
      </c>
      <c r="Q75" s="18" t="s">
        <v>404</v>
      </c>
      <c r="R75" s="20" t="s">
        <v>404</v>
      </c>
      <c r="S75" s="18" t="s">
        <v>404</v>
      </c>
      <c r="T75" s="20" t="s">
        <v>404</v>
      </c>
      <c r="U75" s="18" t="s">
        <v>404</v>
      </c>
      <c r="V75" s="20" t="s">
        <v>404</v>
      </c>
      <c r="W75" s="18" t="n">
        <v>357.19340846</v>
      </c>
      <c r="X75" s="20" t="n">
        <v>17.38278872</v>
      </c>
    </row>
    <row r="76" spans="1:24">
      <c r="A76" s="15" t="s">
        <v>473</v>
      </c>
      <c r="B76" s="17" t="n">
        <v>14167</v>
      </c>
      <c r="C76" s="18">
        <f>(1400.0/B76*100)</f>
        <v/>
      </c>
      <c r="D76" s="19" t="n">
        <v>12767</v>
      </c>
      <c r="E76" s="18" t="n">
        <v>426.25576357</v>
      </c>
      <c r="F76" s="20" t="n">
        <v>45.27988308</v>
      </c>
      <c r="G76" s="18" t="n">
        <v>433.80644149</v>
      </c>
      <c r="H76" s="20" t="n">
        <v>25.63641209</v>
      </c>
      <c r="I76" s="18" t="n">
        <v>444.65298946</v>
      </c>
      <c r="J76" s="20" t="n">
        <v>8.85355886</v>
      </c>
      <c r="K76" s="18" t="n">
        <v>428.4759094</v>
      </c>
      <c r="L76" s="20" t="n">
        <v>4.67285012</v>
      </c>
      <c r="M76" s="18" t="n">
        <v>430.94288856</v>
      </c>
      <c r="N76" s="20" t="n">
        <v>4.49370221</v>
      </c>
      <c r="O76" s="18" t="s">
        <v>404</v>
      </c>
      <c r="P76" s="20" t="s">
        <v>404</v>
      </c>
      <c r="Q76" s="18" t="s">
        <v>404</v>
      </c>
      <c r="R76" s="20" t="s">
        <v>404</v>
      </c>
      <c r="S76" s="18" t="s">
        <v>404</v>
      </c>
      <c r="T76" s="20" t="s">
        <v>404</v>
      </c>
      <c r="U76" s="18" t="s">
        <v>404</v>
      </c>
      <c r="V76" s="20" t="s">
        <v>404</v>
      </c>
      <c r="W76" s="18" t="n">
        <v>391.69227857</v>
      </c>
      <c r="X76" s="20" t="n">
        <v>11.72418076</v>
      </c>
    </row>
    <row r="77" spans="1:24">
      <c r="A77" s="15" t="s">
        <v>474</v>
      </c>
      <c r="B77" s="17" t="n">
        <v>6062</v>
      </c>
      <c r="C77" s="18">
        <f>(0.0/B77*100)</f>
        <v/>
      </c>
      <c r="D77" s="19" t="n">
        <v>6062</v>
      </c>
      <c r="E77" s="18" t="n">
        <v>388.89763675</v>
      </c>
      <c r="F77" s="20" t="n">
        <v>13.23842681</v>
      </c>
      <c r="G77" s="18" t="n">
        <v>401.39634526</v>
      </c>
      <c r="H77" s="20" t="n">
        <v>16.91642924</v>
      </c>
      <c r="I77" s="18" t="n">
        <v>412.02479478</v>
      </c>
      <c r="J77" s="20" t="n">
        <v>9.173407020000001</v>
      </c>
      <c r="K77" s="18" t="n">
        <v>421.42349725</v>
      </c>
      <c r="L77" s="20" t="n">
        <v>3.46094371</v>
      </c>
      <c r="M77" s="18" t="n">
        <v>421.40658965</v>
      </c>
      <c r="N77" s="20" t="n">
        <v>8.611674989999999</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s">
        <v>404</v>
      </c>
      <c r="F78" s="20" t="s">
        <v>404</v>
      </c>
      <c r="G78" s="18" t="n">
        <v>473.86757498</v>
      </c>
      <c r="H78" s="20" t="n">
        <v>24.78203831</v>
      </c>
      <c r="I78" s="18" t="n">
        <v>479.33774191</v>
      </c>
      <c r="J78" s="20" t="n">
        <v>10.37536165</v>
      </c>
      <c r="K78" s="18" t="n">
        <v>495.76982027</v>
      </c>
      <c r="L78" s="20" t="n">
        <v>6.63934273</v>
      </c>
      <c r="M78" s="18" t="n">
        <v>501.2255319</v>
      </c>
      <c r="N78" s="20" t="n">
        <v>8.335979930000001</v>
      </c>
      <c r="O78" s="18" t="s">
        <v>404</v>
      </c>
      <c r="P78" s="20" t="s">
        <v>404</v>
      </c>
      <c r="Q78" s="18" t="s">
        <v>404</v>
      </c>
      <c r="R78" s="20" t="s">
        <v>404</v>
      </c>
      <c r="S78" s="18" t="s">
        <v>404</v>
      </c>
      <c r="T78" s="20" t="s">
        <v>404</v>
      </c>
      <c r="U78" s="18" t="s">
        <v>404</v>
      </c>
      <c r="V78" s="20" t="s">
        <v>404</v>
      </c>
      <c r="W78" s="18" t="s">
        <v>404</v>
      </c>
      <c r="X78" s="20" t="s">
        <v>404</v>
      </c>
    </row>
    <row customHeight="1" ht="25" r="79" spans="1:24">
      <c r="A79" s="15" t="s">
        <v>476</v>
      </c>
      <c r="B79" s="17" t="n">
        <v>1657</v>
      </c>
      <c r="C79" s="18">
        <f>(21.0/B79*100)</f>
        <v/>
      </c>
      <c r="D79" s="19" t="n">
        <v>1636</v>
      </c>
      <c r="E79" s="18" t="n">
        <v>396.7303802</v>
      </c>
      <c r="F79" s="20" t="n">
        <v>32.86770049</v>
      </c>
      <c r="G79" s="18" t="n">
        <v>453.3469634</v>
      </c>
      <c r="H79" s="20" t="n">
        <v>17.92927291</v>
      </c>
      <c r="I79" s="18" t="n">
        <v>372.00511698</v>
      </c>
      <c r="J79" s="20" t="n">
        <v>21.0989974</v>
      </c>
      <c r="K79" s="18" t="n">
        <v>460.75114217</v>
      </c>
      <c r="L79" s="20" t="n">
        <v>19.77370603</v>
      </c>
      <c r="M79" s="18" t="n">
        <v>458.87549581</v>
      </c>
      <c r="N79" s="20" t="n">
        <v>8.66605193</v>
      </c>
      <c r="O79" s="18" t="s">
        <v>404</v>
      </c>
      <c r="P79" s="20" t="s">
        <v>404</v>
      </c>
      <c r="Q79" s="18" t="s">
        <v>404</v>
      </c>
      <c r="R79" s="20" t="s">
        <v>404</v>
      </c>
      <c r="S79" s="18" t="s">
        <v>404</v>
      </c>
      <c r="T79" s="20" t="s">
        <v>404</v>
      </c>
      <c r="U79" s="18" t="s">
        <v>404</v>
      </c>
      <c r="V79" s="20" t="s">
        <v>404</v>
      </c>
      <c r="W79" s="18" t="n">
        <v>397.28168275</v>
      </c>
      <c r="X79" s="20" t="n">
        <v>4.92242616</v>
      </c>
    </row>
    <row r="80" spans="1:24">
      <c r="A80" s="15" t="s">
        <v>477</v>
      </c>
      <c r="B80" s="17" t="n">
        <v>7841</v>
      </c>
      <c r="C80" s="18">
        <f>(0.0/B80*100)</f>
        <v/>
      </c>
      <c r="D80" s="19" t="n">
        <v>7841</v>
      </c>
      <c r="E80" s="18" t="n">
        <v>360.53784292</v>
      </c>
      <c r="F80" s="20" t="n">
        <v>15.82617872</v>
      </c>
      <c r="G80" s="18" t="n">
        <v>391.84692108</v>
      </c>
      <c r="H80" s="20" t="n">
        <v>9.607685569999999</v>
      </c>
      <c r="I80" s="18" t="n">
        <v>417.99249143</v>
      </c>
      <c r="J80" s="20" t="n">
        <v>11.19708358</v>
      </c>
      <c r="K80" s="18" t="n">
        <v>462.07598285</v>
      </c>
      <c r="L80" s="20" t="n">
        <v>7.61708954</v>
      </c>
      <c r="M80" s="18" t="n">
        <v>468.24753636</v>
      </c>
      <c r="N80" s="20" t="n">
        <v>5.74485779</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446.01909684</v>
      </c>
      <c r="F81" s="20" t="n">
        <v>16.41915988</v>
      </c>
      <c r="G81" s="18" t="n">
        <v>445.58465255</v>
      </c>
      <c r="H81" s="20" t="n">
        <v>9.50694528</v>
      </c>
      <c r="I81" s="18" t="n">
        <v>445.34341709</v>
      </c>
      <c r="J81" s="20" t="n">
        <v>4.39207341</v>
      </c>
      <c r="K81" s="18" t="n">
        <v>454.87309831</v>
      </c>
      <c r="L81" s="20" t="n">
        <v>9.763180739999999</v>
      </c>
      <c r="M81" s="18" t="n">
        <v>433.47987063</v>
      </c>
      <c r="N81" s="20" t="n">
        <v>9.54289532</v>
      </c>
      <c r="O81" s="18" t="s">
        <v>404</v>
      </c>
      <c r="P81" s="20" t="s">
        <v>404</v>
      </c>
      <c r="Q81" s="18" t="s">
        <v>404</v>
      </c>
      <c r="R81" s="20" t="s">
        <v>404</v>
      </c>
      <c r="S81" s="18" t="s">
        <v>404</v>
      </c>
      <c r="T81" s="20" t="s">
        <v>404</v>
      </c>
      <c r="U81" s="18" t="s">
        <v>404</v>
      </c>
      <c r="V81" s="20" t="s">
        <v>404</v>
      </c>
      <c r="W81" s="18" t="n">
        <v>517.87743</v>
      </c>
      <c r="X81" s="20" t="n">
        <v>8.265864029999999</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650</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493.89623128</v>
      </c>
      <c r="T7" s="20" t="n">
        <v>1.6053522</v>
      </c>
      <c r="U7" s="18" t="s">
        <v>404</v>
      </c>
      <c r="V7" s="20" t="s">
        <v>404</v>
      </c>
      <c r="W7" s="18" t="s">
        <v>404</v>
      </c>
      <c r="X7" s="20" t="s">
        <v>404</v>
      </c>
    </row>
    <row r="8" spans="1:24">
      <c r="A8" s="15" t="s">
        <v>405</v>
      </c>
      <c r="B8" s="17" t="n">
        <v>7007</v>
      </c>
      <c r="C8" s="18">
        <f>(0.0/B8*100)</f>
        <v/>
      </c>
      <c r="D8" s="19" t="n">
        <v>7007</v>
      </c>
      <c r="E8" s="18" t="s">
        <v>404</v>
      </c>
      <c r="F8" s="20" t="s">
        <v>404</v>
      </c>
      <c r="G8" s="18" t="n">
        <v>463.2715062</v>
      </c>
      <c r="H8" s="20" t="n">
        <v>9.512616510000001</v>
      </c>
      <c r="I8" s="18" t="n">
        <v>489.68035073</v>
      </c>
      <c r="J8" s="20" t="n">
        <v>12.36499656</v>
      </c>
      <c r="K8" s="18" t="n">
        <v>492.44603571</v>
      </c>
      <c r="L8" s="20" t="n">
        <v>14.01097439</v>
      </c>
      <c r="M8" s="18" t="n">
        <v>500.73664178</v>
      </c>
      <c r="N8" s="20" t="n">
        <v>4.20227866</v>
      </c>
      <c r="O8" s="18" t="s">
        <v>404</v>
      </c>
      <c r="P8" s="20" t="s">
        <v>404</v>
      </c>
      <c r="Q8" s="18" t="s">
        <v>404</v>
      </c>
      <c r="R8" s="20" t="s">
        <v>404</v>
      </c>
      <c r="S8" s="18" t="s">
        <v>404</v>
      </c>
      <c r="T8" s="20" t="s">
        <v>404</v>
      </c>
      <c r="U8" s="18" t="s">
        <v>404</v>
      </c>
      <c r="V8" s="20" t="s">
        <v>404</v>
      </c>
      <c r="W8" s="18" t="n">
        <v>462.40652967</v>
      </c>
      <c r="X8" s="20" t="n">
        <v>17.29266927</v>
      </c>
    </row>
    <row r="9" spans="1:24">
      <c r="A9" s="15" t="s">
        <v>406</v>
      </c>
      <c r="B9" s="17" t="n">
        <v>9651</v>
      </c>
      <c r="C9" s="18">
        <f>(200.0/B9*100)</f>
        <v/>
      </c>
      <c r="D9" s="19" t="n">
        <v>9451</v>
      </c>
      <c r="E9" s="18" t="n">
        <v>469.41944588</v>
      </c>
      <c r="F9" s="20" t="n">
        <v>16.89293398</v>
      </c>
      <c r="G9" s="18" t="n">
        <v>501.80957107</v>
      </c>
      <c r="H9" s="20" t="n">
        <v>22.87458196</v>
      </c>
      <c r="I9" s="18" t="n">
        <v>503.01745122</v>
      </c>
      <c r="J9" s="20" t="n">
        <v>9.91833739</v>
      </c>
      <c r="K9" s="18" t="n">
        <v>527.54714238</v>
      </c>
      <c r="L9" s="20" t="n">
        <v>12.14794995</v>
      </c>
      <c r="M9" s="18" t="n">
        <v>512.1225832</v>
      </c>
      <c r="N9" s="20" t="n">
        <v>3.56050618</v>
      </c>
      <c r="O9" s="18" t="s">
        <v>404</v>
      </c>
      <c r="P9" s="20" t="s">
        <v>404</v>
      </c>
      <c r="Q9" s="18" t="s">
        <v>404</v>
      </c>
      <c r="R9" s="20" t="s">
        <v>404</v>
      </c>
      <c r="S9" s="18" t="s">
        <v>404</v>
      </c>
      <c r="T9" s="20" t="s">
        <v>404</v>
      </c>
      <c r="U9" s="18" t="s">
        <v>404</v>
      </c>
      <c r="V9" s="20" t="s">
        <v>404</v>
      </c>
      <c r="W9" s="18" t="n">
        <v>476.98482179</v>
      </c>
      <c r="X9" s="20" t="n">
        <v>15.48742004</v>
      </c>
    </row>
    <row r="10" spans="1:24">
      <c r="A10" s="15" t="s">
        <v>407</v>
      </c>
      <c r="B10" s="17" t="n">
        <v>20058</v>
      </c>
      <c r="C10" s="18">
        <f>(3074.0/B10*100)</f>
        <v/>
      </c>
      <c r="D10" s="19" t="n">
        <v>16984</v>
      </c>
      <c r="E10" s="18" t="n">
        <v>510.1829476</v>
      </c>
      <c r="F10" s="20" t="n">
        <v>4.34715584</v>
      </c>
      <c r="G10" s="18" t="n">
        <v>511.81713605</v>
      </c>
      <c r="H10" s="20" t="n">
        <v>12.28894367</v>
      </c>
      <c r="I10" s="18" t="n">
        <v>522.2830593800001</v>
      </c>
      <c r="J10" s="20" t="n">
        <v>7.56315348</v>
      </c>
      <c r="K10" s="18" t="n">
        <v>506.16229845</v>
      </c>
      <c r="L10" s="20" t="n">
        <v>8.239637739999999</v>
      </c>
      <c r="M10" s="18" t="n">
        <v>517.78457558</v>
      </c>
      <c r="N10" s="20" t="n">
        <v>4.02689208</v>
      </c>
      <c r="O10" s="18" t="s">
        <v>404</v>
      </c>
      <c r="P10" s="20" t="s">
        <v>404</v>
      </c>
      <c r="Q10" s="18" t="s">
        <v>404</v>
      </c>
      <c r="R10" s="20" t="s">
        <v>404</v>
      </c>
      <c r="S10" s="18" t="s">
        <v>404</v>
      </c>
      <c r="T10" s="20" t="s">
        <v>404</v>
      </c>
      <c r="U10" s="18" t="s">
        <v>404</v>
      </c>
      <c r="V10" s="20" t="s">
        <v>404</v>
      </c>
      <c r="W10" s="18" t="n">
        <v>531.07682</v>
      </c>
      <c r="X10" s="20" t="n">
        <v>12.13075664</v>
      </c>
    </row>
    <row r="11" spans="1:24">
      <c r="A11" s="15" t="s">
        <v>408</v>
      </c>
      <c r="B11" s="17" t="n">
        <v>7053</v>
      </c>
      <c r="C11" s="18">
        <f>(137.0/B11*100)</f>
        <v/>
      </c>
      <c r="D11" s="19" t="n">
        <v>6916</v>
      </c>
      <c r="E11" s="18" t="n">
        <v>425.60988458</v>
      </c>
      <c r="F11" s="20" t="n">
        <v>5.60051934</v>
      </c>
      <c r="G11" s="18" t="n">
        <v>438.77165655</v>
      </c>
      <c r="H11" s="20" t="n">
        <v>10.84891899</v>
      </c>
      <c r="I11" s="18" t="n">
        <v>396.05827198</v>
      </c>
      <c r="J11" s="20" t="n">
        <v>15.29420585</v>
      </c>
      <c r="K11" s="18" t="n">
        <v>411.26690699</v>
      </c>
      <c r="L11" s="20" t="n">
        <v>9.54618962</v>
      </c>
      <c r="M11" s="18" t="n">
        <v>426.8120734</v>
      </c>
      <c r="N11" s="20" t="n">
        <v>6.98636935</v>
      </c>
      <c r="O11" s="18" t="s">
        <v>404</v>
      </c>
      <c r="P11" s="20" t="s">
        <v>404</v>
      </c>
      <c r="Q11" s="18" t="s">
        <v>404</v>
      </c>
      <c r="R11" s="20" t="s">
        <v>404</v>
      </c>
      <c r="S11" s="18" t="s">
        <v>404</v>
      </c>
      <c r="T11" s="20" t="s">
        <v>404</v>
      </c>
      <c r="U11" s="18" t="s">
        <v>404</v>
      </c>
      <c r="V11" s="20" t="s">
        <v>404</v>
      </c>
      <c r="W11" s="18" t="n">
        <v>390.11543589</v>
      </c>
      <c r="X11" s="20" t="n">
        <v>18.51186118</v>
      </c>
    </row>
    <row r="12" spans="1:24">
      <c r="A12" s="15" t="s">
        <v>409</v>
      </c>
      <c r="B12" s="17" t="n">
        <v>6894</v>
      </c>
      <c r="C12" s="18">
        <f>(106.0/B12*100)</f>
        <v/>
      </c>
      <c r="D12" s="19" t="n">
        <v>6788</v>
      </c>
      <c r="E12" s="18" t="n">
        <v>518.92523437</v>
      </c>
      <c r="F12" s="20" t="n">
        <v>18.91095706</v>
      </c>
      <c r="G12" s="18" t="n">
        <v>510.9485048</v>
      </c>
      <c r="H12" s="20" t="n">
        <v>11.27225933</v>
      </c>
      <c r="I12" s="18" t="n">
        <v>485.86101448</v>
      </c>
      <c r="J12" s="20" t="n">
        <v>8.016829169999999</v>
      </c>
      <c r="K12" s="18" t="n">
        <v>496.28449286</v>
      </c>
      <c r="L12" s="20" t="n">
        <v>9.29225396</v>
      </c>
      <c r="M12" s="18" t="n">
        <v>488.54519678</v>
      </c>
      <c r="N12" s="20" t="n">
        <v>3.77016355</v>
      </c>
      <c r="O12" s="18" t="s">
        <v>404</v>
      </c>
      <c r="P12" s="20" t="s">
        <v>404</v>
      </c>
      <c r="Q12" s="18" t="s">
        <v>404</v>
      </c>
      <c r="R12" s="20" t="s">
        <v>404</v>
      </c>
      <c r="S12" s="18" t="s">
        <v>404</v>
      </c>
      <c r="T12" s="20" t="s">
        <v>404</v>
      </c>
      <c r="U12" s="18" t="s">
        <v>404</v>
      </c>
      <c r="V12" s="20" t="s">
        <v>404</v>
      </c>
      <c r="W12" s="18" t="n">
        <v>460.44771958</v>
      </c>
      <c r="X12" s="20" t="n">
        <v>21.85660028</v>
      </c>
    </row>
    <row r="13" spans="1:24">
      <c r="A13" s="15" t="s">
        <v>410</v>
      </c>
      <c r="B13" s="17" t="n">
        <v>7161</v>
      </c>
      <c r="C13" s="18">
        <f>(1175.0/B13*100)</f>
        <v/>
      </c>
      <c r="D13" s="19" t="n">
        <v>5986</v>
      </c>
      <c r="E13" s="18" t="n">
        <v>631.5352</v>
      </c>
      <c r="F13" s="20" t="n">
        <v>16.098351</v>
      </c>
      <c r="G13" s="18" t="n">
        <v>505.17980809</v>
      </c>
      <c r="H13" s="20" t="n">
        <v>4.17803749</v>
      </c>
      <c r="I13" s="18" t="n">
        <v>514.24581743</v>
      </c>
      <c r="J13" s="20" t="n">
        <v>4.91668991</v>
      </c>
      <c r="K13" s="18" t="n">
        <v>506.27700404</v>
      </c>
      <c r="L13" s="20" t="n">
        <v>7.87000083</v>
      </c>
      <c r="M13" s="18" t="n">
        <v>509.79352615</v>
      </c>
      <c r="N13" s="20" t="n">
        <v>3.5920075</v>
      </c>
      <c r="O13" s="18" t="s">
        <v>404</v>
      </c>
      <c r="P13" s="20" t="s">
        <v>404</v>
      </c>
      <c r="Q13" s="18" t="s">
        <v>404</v>
      </c>
      <c r="R13" s="20" t="s">
        <v>404</v>
      </c>
      <c r="S13" s="18" t="s">
        <v>404</v>
      </c>
      <c r="T13" s="20" t="s">
        <v>404</v>
      </c>
      <c r="U13" s="18" t="s">
        <v>404</v>
      </c>
      <c r="V13" s="20" t="s">
        <v>404</v>
      </c>
      <c r="W13" s="18" t="n">
        <v>509.95497684</v>
      </c>
      <c r="X13" s="20" t="n">
        <v>6.35903522</v>
      </c>
    </row>
    <row r="14" spans="1:24">
      <c r="A14" s="15" t="s">
        <v>411</v>
      </c>
      <c r="B14" s="17" t="n">
        <v>5587</v>
      </c>
      <c r="C14" s="18">
        <f>(0.0/B14*100)</f>
        <v/>
      </c>
      <c r="D14" s="19" t="n">
        <v>5587</v>
      </c>
      <c r="E14" s="18" t="n">
        <v>534.2641919500001</v>
      </c>
      <c r="F14" s="20" t="n">
        <v>28.68647434</v>
      </c>
      <c r="G14" s="18" t="n">
        <v>551.55189305</v>
      </c>
      <c r="H14" s="20" t="n">
        <v>6.56571186</v>
      </c>
      <c r="I14" s="18" t="n">
        <v>494.60891953</v>
      </c>
      <c r="J14" s="20" t="n">
        <v>9.323589180000001</v>
      </c>
      <c r="K14" s="18" t="n">
        <v>537.55033922</v>
      </c>
      <c r="L14" s="20" t="n">
        <v>6.57851426</v>
      </c>
      <c r="M14" s="18" t="n">
        <v>518.95998405</v>
      </c>
      <c r="N14" s="20" t="n">
        <v>2.23051989</v>
      </c>
      <c r="O14" s="18" t="s">
        <v>404</v>
      </c>
      <c r="P14" s="20" t="s">
        <v>404</v>
      </c>
      <c r="Q14" s="18" t="s">
        <v>404</v>
      </c>
      <c r="R14" s="20" t="s">
        <v>404</v>
      </c>
      <c r="S14" s="18" t="s">
        <v>404</v>
      </c>
      <c r="T14" s="20" t="s">
        <v>404</v>
      </c>
      <c r="U14" s="18" t="s">
        <v>404</v>
      </c>
      <c r="V14" s="20" t="s">
        <v>404</v>
      </c>
      <c r="W14" s="18" t="n">
        <v>537.02628508</v>
      </c>
      <c r="X14" s="20" t="n">
        <v>6.59868602</v>
      </c>
    </row>
    <row r="15" spans="1:24">
      <c r="A15" s="15" t="s">
        <v>412</v>
      </c>
      <c r="B15" s="17" t="n">
        <v>5882</v>
      </c>
      <c r="C15" s="18">
        <f>(0.0/B15*100)</f>
        <v/>
      </c>
      <c r="D15" s="19" t="n">
        <v>5882</v>
      </c>
      <c r="E15" s="18" t="n">
        <v>505.98854291</v>
      </c>
      <c r="F15" s="20" t="n">
        <v>10.1732162</v>
      </c>
      <c r="G15" s="18" t="n">
        <v>542.60791786</v>
      </c>
      <c r="H15" s="20" t="n">
        <v>8.34247822</v>
      </c>
      <c r="I15" s="18" t="n">
        <v>522.9687721400001</v>
      </c>
      <c r="J15" s="20" t="n">
        <v>9.88565221</v>
      </c>
      <c r="K15" s="18" t="n">
        <v>503.5430151</v>
      </c>
      <c r="L15" s="20" t="n">
        <v>5.08549049</v>
      </c>
      <c r="M15" s="18" t="n">
        <v>510.27945423</v>
      </c>
      <c r="N15" s="20" t="n">
        <v>2.54223652</v>
      </c>
      <c r="O15" s="18" t="s">
        <v>404</v>
      </c>
      <c r="P15" s="20" t="s">
        <v>404</v>
      </c>
      <c r="Q15" s="18" t="s">
        <v>404</v>
      </c>
      <c r="R15" s="20" t="s">
        <v>404</v>
      </c>
      <c r="S15" s="18" t="s">
        <v>404</v>
      </c>
      <c r="T15" s="20" t="s">
        <v>404</v>
      </c>
      <c r="U15" s="18" t="s">
        <v>404</v>
      </c>
      <c r="V15" s="20" t="s">
        <v>404</v>
      </c>
      <c r="W15" s="18" t="n">
        <v>530.89819286</v>
      </c>
      <c r="X15" s="20" t="n">
        <v>20.65706953</v>
      </c>
    </row>
    <row r="16" spans="1:24">
      <c r="A16" s="15" t="s">
        <v>413</v>
      </c>
      <c r="B16" s="17" t="n">
        <v>6108</v>
      </c>
      <c r="C16" s="18">
        <f>(495.0/B16*100)</f>
        <v/>
      </c>
      <c r="D16" s="19" t="n">
        <v>5613</v>
      </c>
      <c r="E16" s="18" t="n">
        <v>506.77116821</v>
      </c>
      <c r="F16" s="20" t="n">
        <v>14.00100258</v>
      </c>
      <c r="G16" s="18" t="n">
        <v>473.09980071</v>
      </c>
      <c r="H16" s="20" t="n">
        <v>15.38281937</v>
      </c>
      <c r="I16" s="18" t="n">
        <v>499.07734746</v>
      </c>
      <c r="J16" s="20" t="n">
        <v>6.63229275</v>
      </c>
      <c r="K16" s="18" t="n">
        <v>485.60052617</v>
      </c>
      <c r="L16" s="20" t="n">
        <v>15.52726362</v>
      </c>
      <c r="M16" s="18" t="n">
        <v>506.20092994</v>
      </c>
      <c r="N16" s="20" t="n">
        <v>6.75451745</v>
      </c>
      <c r="O16" s="18" t="s">
        <v>404</v>
      </c>
      <c r="P16" s="20" t="s">
        <v>404</v>
      </c>
      <c r="Q16" s="18" t="s">
        <v>404</v>
      </c>
      <c r="R16" s="20" t="s">
        <v>404</v>
      </c>
      <c r="S16" s="18" t="s">
        <v>404</v>
      </c>
      <c r="T16" s="20" t="s">
        <v>404</v>
      </c>
      <c r="U16" s="18" t="s">
        <v>404</v>
      </c>
      <c r="V16" s="20" t="s">
        <v>404</v>
      </c>
      <c r="W16" s="18" t="n">
        <v>461.59574794</v>
      </c>
      <c r="X16" s="20" t="n">
        <v>13.71895601</v>
      </c>
    </row>
    <row r="17" spans="1:24">
      <c r="A17" s="15" t="s">
        <v>414</v>
      </c>
      <c r="B17" s="17" t="n">
        <v>6504</v>
      </c>
      <c r="C17" s="18">
        <f>(1325.0/B17*100)</f>
        <v/>
      </c>
      <c r="D17" s="19" t="n">
        <v>5179</v>
      </c>
      <c r="E17" s="18" t="n">
        <v>336.22603805</v>
      </c>
      <c r="F17" s="20" t="n">
        <v>13.08644643</v>
      </c>
      <c r="G17" s="18" t="n">
        <v>484.10720027</v>
      </c>
      <c r="H17" s="20" t="n">
        <v>15.77548471</v>
      </c>
      <c r="I17" s="18" t="n">
        <v>512.91739066</v>
      </c>
      <c r="J17" s="20" t="n">
        <v>14.36702332</v>
      </c>
      <c r="K17" s="18" t="n">
        <v>516.70172479</v>
      </c>
      <c r="L17" s="20" t="n">
        <v>12.2578761</v>
      </c>
      <c r="M17" s="18" t="n">
        <v>502.81841405</v>
      </c>
      <c r="N17" s="20" t="n">
        <v>4.40127319</v>
      </c>
      <c r="O17" s="18" t="s">
        <v>404</v>
      </c>
      <c r="P17" s="20" t="s">
        <v>404</v>
      </c>
      <c r="Q17" s="18" t="s">
        <v>404</v>
      </c>
      <c r="R17" s="20" t="s">
        <v>404</v>
      </c>
      <c r="S17" s="18" t="s">
        <v>404</v>
      </c>
      <c r="T17" s="20" t="s">
        <v>404</v>
      </c>
      <c r="U17" s="18" t="s">
        <v>404</v>
      </c>
      <c r="V17" s="20" t="s">
        <v>404</v>
      </c>
      <c r="W17" s="18" t="n">
        <v>533.44370793</v>
      </c>
      <c r="X17" s="20" t="n">
        <v>18.9566259</v>
      </c>
    </row>
    <row r="18" spans="1:24">
      <c r="A18" s="15" t="s">
        <v>415</v>
      </c>
      <c r="B18" s="17" t="n">
        <v>5532</v>
      </c>
      <c r="C18" s="18">
        <f>(0.0/B18*100)</f>
        <v/>
      </c>
      <c r="D18" s="19" t="n">
        <v>5532</v>
      </c>
      <c r="E18" s="18" t="n">
        <v>429.52755342</v>
      </c>
      <c r="F18" s="20" t="n">
        <v>21.16202717</v>
      </c>
      <c r="G18" s="18" t="n">
        <v>468.95895872</v>
      </c>
      <c r="H18" s="20" t="n">
        <v>5.74137566</v>
      </c>
      <c r="I18" s="18" t="n">
        <v>448.80937331</v>
      </c>
      <c r="J18" s="20" t="n">
        <v>8.07471709</v>
      </c>
      <c r="K18" s="18" t="n">
        <v>444.2540759</v>
      </c>
      <c r="L18" s="20" t="n">
        <v>13.0471486</v>
      </c>
      <c r="M18" s="18" t="n">
        <v>452.00862765</v>
      </c>
      <c r="N18" s="20" t="n">
        <v>8.269653419999999</v>
      </c>
      <c r="O18" s="18" t="s">
        <v>404</v>
      </c>
      <c r="P18" s="20" t="s">
        <v>404</v>
      </c>
      <c r="Q18" s="18" t="s">
        <v>404</v>
      </c>
      <c r="R18" s="20" t="s">
        <v>404</v>
      </c>
      <c r="S18" s="18" t="s">
        <v>404</v>
      </c>
      <c r="T18" s="20" t="s">
        <v>404</v>
      </c>
      <c r="U18" s="18" t="s">
        <v>404</v>
      </c>
      <c r="V18" s="20" t="s">
        <v>404</v>
      </c>
      <c r="W18" s="18" t="n">
        <v>446.40349473</v>
      </c>
      <c r="X18" s="20" t="n">
        <v>24.18788377</v>
      </c>
    </row>
    <row r="19" spans="1:24">
      <c r="A19" s="15" t="s">
        <v>416</v>
      </c>
      <c r="B19" s="17" t="n">
        <v>5658</v>
      </c>
      <c r="C19" s="18">
        <f>(327.0/B19*100)</f>
        <v/>
      </c>
      <c r="D19" s="19" t="n">
        <v>5331</v>
      </c>
      <c r="E19" s="18" t="n">
        <v>440.68154817</v>
      </c>
      <c r="F19" s="20" t="n">
        <v>13.20429853</v>
      </c>
      <c r="G19" s="18" t="n">
        <v>451.80053414</v>
      </c>
      <c r="H19" s="20" t="n">
        <v>17.03657714</v>
      </c>
      <c r="I19" s="18" t="n">
        <v>492.55797855</v>
      </c>
      <c r="J19" s="20" t="n">
        <v>21.41334671</v>
      </c>
      <c r="K19" s="18" t="n">
        <v>473.51536263</v>
      </c>
      <c r="L19" s="20" t="n">
        <v>10.07899028</v>
      </c>
      <c r="M19" s="18" t="n">
        <v>481.61377133</v>
      </c>
      <c r="N19" s="20" t="n">
        <v>4.95438974</v>
      </c>
      <c r="O19" s="18" t="s">
        <v>404</v>
      </c>
      <c r="P19" s="20" t="s">
        <v>404</v>
      </c>
      <c r="Q19" s="18" t="s">
        <v>404</v>
      </c>
      <c r="R19" s="20" t="s">
        <v>404</v>
      </c>
      <c r="S19" s="18" t="s">
        <v>404</v>
      </c>
      <c r="T19" s="20" t="s">
        <v>404</v>
      </c>
      <c r="U19" s="18" t="s">
        <v>404</v>
      </c>
      <c r="V19" s="20" t="s">
        <v>404</v>
      </c>
      <c r="W19" s="18" t="n">
        <v>516.73939452</v>
      </c>
      <c r="X19" s="20" t="n">
        <v>29.7060637</v>
      </c>
    </row>
    <row r="20" spans="1:24">
      <c r="A20" s="15" t="s">
        <v>417</v>
      </c>
      <c r="B20" s="17" t="n">
        <v>3371</v>
      </c>
      <c r="C20" s="18">
        <f>(24.0/B20*100)</f>
        <v/>
      </c>
      <c r="D20" s="19" t="n">
        <v>3347</v>
      </c>
      <c r="E20" s="18" t="s">
        <v>404</v>
      </c>
      <c r="F20" s="20" t="s">
        <v>404</v>
      </c>
      <c r="G20" s="18" t="s">
        <v>404</v>
      </c>
      <c r="H20" s="20" t="s">
        <v>404</v>
      </c>
      <c r="I20" s="18" t="n">
        <v>496.76298051</v>
      </c>
      <c r="J20" s="20" t="n">
        <v>4.72431243</v>
      </c>
      <c r="K20" s="18" t="n">
        <v>483.08621036</v>
      </c>
      <c r="L20" s="20" t="n">
        <v>4.50141991</v>
      </c>
      <c r="M20" s="18" t="n">
        <v>488.10164948</v>
      </c>
      <c r="N20" s="20" t="n">
        <v>2.14995938</v>
      </c>
      <c r="O20" s="18" t="s">
        <v>404</v>
      </c>
      <c r="P20" s="20" t="s">
        <v>404</v>
      </c>
      <c r="Q20" s="18" t="s">
        <v>404</v>
      </c>
      <c r="R20" s="20" t="s">
        <v>404</v>
      </c>
      <c r="S20" s="18" t="s">
        <v>404</v>
      </c>
      <c r="T20" s="20" t="s">
        <v>404</v>
      </c>
      <c r="U20" s="18" t="s">
        <v>404</v>
      </c>
      <c r="V20" s="20" t="s">
        <v>404</v>
      </c>
      <c r="W20" s="18" t="n">
        <v>440.15121304</v>
      </c>
      <c r="X20" s="20" t="n">
        <v>18.29753509</v>
      </c>
    </row>
    <row r="21" spans="1:24">
      <c r="A21" s="15" t="s">
        <v>418</v>
      </c>
      <c r="B21" s="17" t="n">
        <v>5741</v>
      </c>
      <c r="C21" s="18">
        <f>(0.0/B21*100)</f>
        <v/>
      </c>
      <c r="D21" s="19" t="n">
        <v>5741</v>
      </c>
      <c r="E21" s="18" t="n">
        <v>532.44897246</v>
      </c>
      <c r="F21" s="20" t="n">
        <v>7.80266848</v>
      </c>
      <c r="G21" s="18" t="n">
        <v>497.35418748</v>
      </c>
      <c r="H21" s="20" t="n">
        <v>10.04932922</v>
      </c>
      <c r="I21" s="18" t="n">
        <v>510.65524923</v>
      </c>
      <c r="J21" s="20" t="n">
        <v>5.67903938</v>
      </c>
      <c r="K21" s="18" t="n">
        <v>489.98956815</v>
      </c>
      <c r="L21" s="20" t="n">
        <v>7.3207701</v>
      </c>
      <c r="M21" s="18" t="n">
        <v>505.39072798</v>
      </c>
      <c r="N21" s="20" t="n">
        <v>3.55324418</v>
      </c>
      <c r="O21" s="18" t="s">
        <v>404</v>
      </c>
      <c r="P21" s="20" t="s">
        <v>404</v>
      </c>
      <c r="Q21" s="18" t="s">
        <v>404</v>
      </c>
      <c r="R21" s="20" t="s">
        <v>404</v>
      </c>
      <c r="S21" s="18" t="s">
        <v>404</v>
      </c>
      <c r="T21" s="20" t="s">
        <v>404</v>
      </c>
      <c r="U21" s="18" t="s">
        <v>404</v>
      </c>
      <c r="V21" s="20" t="s">
        <v>404</v>
      </c>
      <c r="W21" s="18" t="n">
        <v>495.87239158</v>
      </c>
      <c r="X21" s="20" t="n">
        <v>5.39921129</v>
      </c>
    </row>
    <row r="22" spans="1:24">
      <c r="A22" s="15" t="s">
        <v>419</v>
      </c>
      <c r="B22" s="17" t="n">
        <v>6598</v>
      </c>
      <c r="C22" s="18">
        <f>(0.0/B22*100)</f>
        <v/>
      </c>
      <c r="D22" s="19" t="n">
        <v>6598</v>
      </c>
      <c r="E22" s="18" t="n">
        <v>545.8707151</v>
      </c>
      <c r="F22" s="20" t="n">
        <v>12.22504837</v>
      </c>
      <c r="G22" s="18" t="n">
        <v>490.46637204</v>
      </c>
      <c r="H22" s="20" t="n">
        <v>5.48478422</v>
      </c>
      <c r="I22" s="18" t="n">
        <v>439.19655857</v>
      </c>
      <c r="J22" s="20" t="n">
        <v>7.92591305</v>
      </c>
      <c r="K22" s="18" t="n">
        <v>337.10324436</v>
      </c>
      <c r="L22" s="20" t="n">
        <v>8.362916090000001</v>
      </c>
      <c r="M22" s="18" t="n">
        <v>482.13469823</v>
      </c>
      <c r="N22" s="20" t="n">
        <v>23.61555072</v>
      </c>
      <c r="O22" s="18" t="s">
        <v>404</v>
      </c>
      <c r="P22" s="20" t="s">
        <v>404</v>
      </c>
      <c r="Q22" s="18" t="s">
        <v>404</v>
      </c>
      <c r="R22" s="20" t="s">
        <v>404</v>
      </c>
      <c r="S22" s="18" t="s">
        <v>404</v>
      </c>
      <c r="T22" s="20" t="s">
        <v>404</v>
      </c>
      <c r="U22" s="18" t="s">
        <v>404</v>
      </c>
      <c r="V22" s="20" t="s">
        <v>404</v>
      </c>
      <c r="W22" s="18" t="n">
        <v>479.77216905</v>
      </c>
      <c r="X22" s="20" t="n">
        <v>23.54592618</v>
      </c>
    </row>
    <row r="23" spans="1:24">
      <c r="A23" s="15" t="s">
        <v>420</v>
      </c>
      <c r="B23" s="17" t="n">
        <v>11583</v>
      </c>
      <c r="C23" s="18">
        <f>(3185.0/B23*100)</f>
        <v/>
      </c>
      <c r="D23" s="19" t="n">
        <v>8398</v>
      </c>
      <c r="E23" s="18" t="n">
        <v>501.4412151</v>
      </c>
      <c r="F23" s="20" t="n">
        <v>17.07681517</v>
      </c>
      <c r="G23" s="18" t="n">
        <v>498.26160551</v>
      </c>
      <c r="H23" s="20" t="n">
        <v>22.47768084</v>
      </c>
      <c r="I23" s="18" t="n">
        <v>498.29651294</v>
      </c>
      <c r="J23" s="20" t="n">
        <v>13.49797701</v>
      </c>
      <c r="K23" s="18" t="n">
        <v>504.11475806</v>
      </c>
      <c r="L23" s="20" t="n">
        <v>12.95393046</v>
      </c>
      <c r="M23" s="18" t="n">
        <v>485.43421697</v>
      </c>
      <c r="N23" s="20" t="n">
        <v>5.40908905</v>
      </c>
      <c r="O23" s="18" t="s">
        <v>404</v>
      </c>
      <c r="P23" s="20" t="s">
        <v>404</v>
      </c>
      <c r="Q23" s="18" t="s">
        <v>404</v>
      </c>
      <c r="R23" s="20" t="s">
        <v>404</v>
      </c>
      <c r="S23" s="18" t="s">
        <v>404</v>
      </c>
      <c r="T23" s="20" t="s">
        <v>404</v>
      </c>
      <c r="U23" s="18" t="s">
        <v>404</v>
      </c>
      <c r="V23" s="20" t="s">
        <v>404</v>
      </c>
      <c r="W23" s="18" t="n">
        <v>496.38127197</v>
      </c>
      <c r="X23" s="20" t="n">
        <v>17.74633934</v>
      </c>
    </row>
    <row r="24" spans="1:24">
      <c r="A24" s="15" t="s">
        <v>421</v>
      </c>
      <c r="B24" s="17" t="n">
        <v>6647</v>
      </c>
      <c r="C24" s="18">
        <f>(0.0/B24*100)</f>
        <v/>
      </c>
      <c r="D24" s="19" t="n">
        <v>6647</v>
      </c>
      <c r="E24" s="18" t="n">
        <v>582.38751431</v>
      </c>
      <c r="F24" s="20" t="n">
        <v>14.98262085</v>
      </c>
      <c r="G24" s="18" t="n">
        <v>568.6290896199999</v>
      </c>
      <c r="H24" s="20" t="n">
        <v>21.05724281</v>
      </c>
      <c r="I24" s="18" t="n">
        <v>528.60889769</v>
      </c>
      <c r="J24" s="20" t="n">
        <v>4.79024646</v>
      </c>
      <c r="K24" s="18" t="n">
        <v>549.50073952</v>
      </c>
      <c r="L24" s="20" t="n">
        <v>18.36290026</v>
      </c>
      <c r="M24" s="18" t="n">
        <v>515.1468737</v>
      </c>
      <c r="N24" s="20" t="n">
        <v>8.22142294</v>
      </c>
      <c r="O24" s="18" t="s">
        <v>404</v>
      </c>
      <c r="P24" s="20" t="s">
        <v>404</v>
      </c>
      <c r="Q24" s="18" t="s">
        <v>404</v>
      </c>
      <c r="R24" s="20" t="s">
        <v>404</v>
      </c>
      <c r="S24" s="18" t="s">
        <v>404</v>
      </c>
      <c r="T24" s="20" t="s">
        <v>404</v>
      </c>
      <c r="U24" s="18" t="s">
        <v>404</v>
      </c>
      <c r="V24" s="20" t="s">
        <v>404</v>
      </c>
      <c r="W24" s="18" t="s">
        <v>404</v>
      </c>
      <c r="X24" s="20" t="s">
        <v>404</v>
      </c>
    </row>
    <row r="25" spans="1:24">
      <c r="A25" s="15" t="s">
        <v>422</v>
      </c>
      <c r="B25" s="17" t="n">
        <v>5581</v>
      </c>
      <c r="C25" s="18">
        <f>(0.0/B25*100)</f>
        <v/>
      </c>
      <c r="D25" s="19" t="n">
        <v>5581</v>
      </c>
      <c r="E25" s="18" t="n">
        <v>522.77098179</v>
      </c>
      <c r="F25" s="20" t="n">
        <v>11.57532924</v>
      </c>
      <c r="G25" s="18" t="n">
        <v>531.59783021</v>
      </c>
      <c r="H25" s="20" t="n">
        <v>9.49534714</v>
      </c>
      <c r="I25" s="18" t="n">
        <v>522.93951096</v>
      </c>
      <c r="J25" s="20" t="n">
        <v>6.17942079</v>
      </c>
      <c r="K25" s="18" t="n">
        <v>524.31671232</v>
      </c>
      <c r="L25" s="20" t="n">
        <v>8.38484965</v>
      </c>
      <c r="M25" s="18" t="n">
        <v>513.4778058000001</v>
      </c>
      <c r="N25" s="20" t="n">
        <v>20.85431523</v>
      </c>
      <c r="O25" s="18" t="s">
        <v>404</v>
      </c>
      <c r="P25" s="20" t="s">
        <v>404</v>
      </c>
      <c r="Q25" s="18" t="s">
        <v>404</v>
      </c>
      <c r="R25" s="20" t="s">
        <v>404</v>
      </c>
      <c r="S25" s="18" t="s">
        <v>404</v>
      </c>
      <c r="T25" s="20" t="s">
        <v>404</v>
      </c>
      <c r="U25" s="18" t="s">
        <v>404</v>
      </c>
      <c r="V25" s="20" t="s">
        <v>404</v>
      </c>
      <c r="W25" s="18" t="n">
        <v>505.59124118</v>
      </c>
      <c r="X25" s="20" t="n">
        <v>5.91925535</v>
      </c>
    </row>
    <row r="26" spans="1:24">
      <c r="A26" s="15" t="s">
        <v>423</v>
      </c>
      <c r="B26" s="17" t="n">
        <v>4869</v>
      </c>
      <c r="C26" s="18">
        <f>(11.0/B26*100)</f>
        <v/>
      </c>
      <c r="D26" s="19" t="n">
        <v>4858</v>
      </c>
      <c r="E26" s="18" t="s">
        <v>404</v>
      </c>
      <c r="F26" s="20" t="s">
        <v>404</v>
      </c>
      <c r="G26" s="18" t="n">
        <v>471.84035899</v>
      </c>
      <c r="H26" s="20" t="n">
        <v>9.59085887</v>
      </c>
      <c r="I26" s="18" t="n">
        <v>490.29138184</v>
      </c>
      <c r="J26" s="20" t="n">
        <v>13.53104246</v>
      </c>
      <c r="K26" s="18" t="n">
        <v>481.75503809</v>
      </c>
      <c r="L26" s="20" t="n">
        <v>4.18438006</v>
      </c>
      <c r="M26" s="18" t="n">
        <v>482.85668058</v>
      </c>
      <c r="N26" s="20" t="n">
        <v>2.0421101</v>
      </c>
      <c r="O26" s="18" t="s">
        <v>404</v>
      </c>
      <c r="P26" s="20" t="s">
        <v>404</v>
      </c>
      <c r="Q26" s="18" t="s">
        <v>404</v>
      </c>
      <c r="R26" s="20" t="s">
        <v>404</v>
      </c>
      <c r="S26" s="18" t="s">
        <v>404</v>
      </c>
      <c r="T26" s="20" t="s">
        <v>404</v>
      </c>
      <c r="U26" s="18" t="s">
        <v>404</v>
      </c>
      <c r="V26" s="20" t="s">
        <v>404</v>
      </c>
      <c r="W26" s="18" t="n">
        <v>462.3183558</v>
      </c>
      <c r="X26" s="20" t="n">
        <v>13.35403211</v>
      </c>
    </row>
    <row r="27" spans="1:24">
      <c r="A27" s="15" t="s">
        <v>424</v>
      </c>
      <c r="B27" s="17" t="n">
        <v>5299</v>
      </c>
      <c r="C27" s="18">
        <f>(0.0/B27*100)</f>
        <v/>
      </c>
      <c r="D27" s="19" t="n">
        <v>5299</v>
      </c>
      <c r="E27" s="18" t="n">
        <v>458.45794387</v>
      </c>
      <c r="F27" s="20" t="n">
        <v>3.9210556</v>
      </c>
      <c r="G27" s="18" t="n">
        <v>473.00659535</v>
      </c>
      <c r="H27" s="20" t="n">
        <v>3.56318949</v>
      </c>
      <c r="I27" s="18" t="n">
        <v>475.8152751</v>
      </c>
      <c r="J27" s="20" t="n">
        <v>3.63359513</v>
      </c>
      <c r="K27" s="18" t="n">
        <v>497.99523983</v>
      </c>
      <c r="L27" s="20" t="n">
        <v>5.22866746</v>
      </c>
      <c r="M27" s="18" t="n">
        <v>492.51337187</v>
      </c>
      <c r="N27" s="20" t="n">
        <v>1.57325054</v>
      </c>
      <c r="O27" s="18" t="s">
        <v>404</v>
      </c>
      <c r="P27" s="20" t="s">
        <v>404</v>
      </c>
      <c r="Q27" s="18" t="s">
        <v>404</v>
      </c>
      <c r="R27" s="20" t="s">
        <v>404</v>
      </c>
      <c r="S27" s="18" t="s">
        <v>404</v>
      </c>
      <c r="T27" s="20" t="s">
        <v>404</v>
      </c>
      <c r="U27" s="18" t="s">
        <v>404</v>
      </c>
      <c r="V27" s="20" t="s">
        <v>404</v>
      </c>
      <c r="W27" s="18" t="n">
        <v>442.35764316</v>
      </c>
      <c r="X27" s="20" t="n">
        <v>11.69136981</v>
      </c>
    </row>
    <row r="28" spans="1:24">
      <c r="A28" s="15" t="s">
        <v>425</v>
      </c>
      <c r="B28" s="17" t="n">
        <v>7568</v>
      </c>
      <c r="C28" s="18">
        <f>(0.0/B28*100)</f>
        <v/>
      </c>
      <c r="D28" s="19" t="n">
        <v>7568</v>
      </c>
      <c r="E28" s="18" t="n">
        <v>412.65442409</v>
      </c>
      <c r="F28" s="20" t="n">
        <v>5.41792479</v>
      </c>
      <c r="G28" s="18" t="n">
        <v>419.36762279</v>
      </c>
      <c r="H28" s="20" t="n">
        <v>6.38598454</v>
      </c>
      <c r="I28" s="18" t="n">
        <v>411.89918594</v>
      </c>
      <c r="J28" s="20" t="n">
        <v>7.2551517</v>
      </c>
      <c r="K28" s="18" t="n">
        <v>394.32694277</v>
      </c>
      <c r="L28" s="20" t="n">
        <v>5.92720825</v>
      </c>
      <c r="M28" s="18" t="n">
        <v>404.54063916</v>
      </c>
      <c r="N28" s="20" t="n">
        <v>7.57737673</v>
      </c>
      <c r="O28" s="18" t="s">
        <v>404</v>
      </c>
      <c r="P28" s="20" t="s">
        <v>404</v>
      </c>
      <c r="Q28" s="18" t="s">
        <v>404</v>
      </c>
      <c r="R28" s="20" t="s">
        <v>404</v>
      </c>
      <c r="S28" s="18" t="s">
        <v>404</v>
      </c>
      <c r="T28" s="20" t="s">
        <v>404</v>
      </c>
      <c r="U28" s="18" t="s">
        <v>404</v>
      </c>
      <c r="V28" s="20" t="s">
        <v>404</v>
      </c>
      <c r="W28" s="18" t="n">
        <v>372.311129</v>
      </c>
      <c r="X28" s="20" t="n">
        <v>12.23520193</v>
      </c>
    </row>
    <row r="29" spans="1:24">
      <c r="A29" s="15" t="s">
        <v>426</v>
      </c>
      <c r="B29" s="17" t="n">
        <v>5385</v>
      </c>
      <c r="C29" s="18">
        <f>(1123.0/B29*100)</f>
        <v/>
      </c>
      <c r="D29" s="19" t="n">
        <v>4262</v>
      </c>
      <c r="E29" s="18" t="n">
        <v>535.58526435</v>
      </c>
      <c r="F29" s="20" t="n">
        <v>16.51594385</v>
      </c>
      <c r="G29" s="18" t="n">
        <v>501.10452537</v>
      </c>
      <c r="H29" s="20" t="n">
        <v>28.21485999</v>
      </c>
      <c r="I29" s="18" t="n">
        <v>515.04047938</v>
      </c>
      <c r="J29" s="20" t="n">
        <v>9.22420428</v>
      </c>
      <c r="K29" s="18" t="n">
        <v>524.05519929</v>
      </c>
      <c r="L29" s="20" t="n">
        <v>14.01323272</v>
      </c>
      <c r="M29" s="18" t="n">
        <v>499.62725024</v>
      </c>
      <c r="N29" s="20" t="n">
        <v>17.44854121</v>
      </c>
      <c r="O29" s="18" t="s">
        <v>404</v>
      </c>
      <c r="P29" s="20" t="s">
        <v>404</v>
      </c>
      <c r="Q29" s="18" t="s">
        <v>404</v>
      </c>
      <c r="R29" s="20" t="s">
        <v>404</v>
      </c>
      <c r="S29" s="18" t="s">
        <v>404</v>
      </c>
      <c r="T29" s="20" t="s">
        <v>404</v>
      </c>
      <c r="U29" s="18" t="s">
        <v>404</v>
      </c>
      <c r="V29" s="20" t="s">
        <v>404</v>
      </c>
      <c r="W29" s="18" t="n">
        <v>499.42711098</v>
      </c>
      <c r="X29" s="20" t="n">
        <v>10.62011139</v>
      </c>
    </row>
    <row r="30" spans="1:24">
      <c r="A30" s="15" t="s">
        <v>427</v>
      </c>
      <c r="B30" s="17" t="n">
        <v>4520</v>
      </c>
      <c r="C30" s="18">
        <f>(1053.0/B30*100)</f>
        <v/>
      </c>
      <c r="D30" s="19" t="n">
        <v>3467</v>
      </c>
      <c r="E30" s="18" t="n">
        <v>516.20217767</v>
      </c>
      <c r="F30" s="20" t="n">
        <v>17.74349462</v>
      </c>
      <c r="G30" s="18" t="n">
        <v>500.17347705</v>
      </c>
      <c r="H30" s="20" t="n">
        <v>9.14088306</v>
      </c>
      <c r="I30" s="18" t="n">
        <v>497.86780912</v>
      </c>
      <c r="J30" s="20" t="n">
        <v>7.28832726</v>
      </c>
      <c r="K30" s="18" t="n">
        <v>482.62253606</v>
      </c>
      <c r="L30" s="20" t="n">
        <v>7.93499179</v>
      </c>
      <c r="M30" s="18" t="n">
        <v>497.18968817</v>
      </c>
      <c r="N30" s="20" t="n">
        <v>4.53372917</v>
      </c>
      <c r="O30" s="18" t="s">
        <v>404</v>
      </c>
      <c r="P30" s="20" t="s">
        <v>404</v>
      </c>
      <c r="Q30" s="18" t="s">
        <v>404</v>
      </c>
      <c r="R30" s="20" t="s">
        <v>404</v>
      </c>
      <c r="S30" s="18" t="s">
        <v>404</v>
      </c>
      <c r="T30" s="20" t="s">
        <v>404</v>
      </c>
      <c r="U30" s="18" t="s">
        <v>404</v>
      </c>
      <c r="V30" s="20" t="s">
        <v>404</v>
      </c>
      <c r="W30" s="18" t="n">
        <v>514.9346717</v>
      </c>
      <c r="X30" s="20" t="n">
        <v>31.45374772</v>
      </c>
    </row>
    <row r="31" spans="1:24">
      <c r="A31" s="15" t="s">
        <v>428</v>
      </c>
      <c r="B31" s="17" t="n">
        <v>5456</v>
      </c>
      <c r="C31" s="18">
        <f>(502.0/B31*100)</f>
        <v/>
      </c>
      <c r="D31" s="19" t="n">
        <v>4954</v>
      </c>
      <c r="E31" s="18" t="n">
        <v>476.79260309</v>
      </c>
      <c r="F31" s="20" t="n">
        <v>11.83555195</v>
      </c>
      <c r="G31" s="18" t="n">
        <v>505.71668246</v>
      </c>
      <c r="H31" s="20" t="n">
        <v>7.10886139</v>
      </c>
      <c r="I31" s="18" t="n">
        <v>516.02620743</v>
      </c>
      <c r="J31" s="20" t="n">
        <v>7.80992309</v>
      </c>
      <c r="K31" s="18" t="n">
        <v>494.43561145</v>
      </c>
      <c r="L31" s="20" t="n">
        <v>5.20470174</v>
      </c>
      <c r="M31" s="18" t="n">
        <v>502.91592773</v>
      </c>
      <c r="N31" s="20" t="n">
        <v>2.93318832</v>
      </c>
      <c r="O31" s="18" t="s">
        <v>404</v>
      </c>
      <c r="P31" s="20" t="s">
        <v>404</v>
      </c>
      <c r="Q31" s="18" t="s">
        <v>404</v>
      </c>
      <c r="R31" s="20" t="s">
        <v>404</v>
      </c>
      <c r="S31" s="18" t="s">
        <v>404</v>
      </c>
      <c r="T31" s="20" t="s">
        <v>404</v>
      </c>
      <c r="U31" s="18" t="s">
        <v>404</v>
      </c>
      <c r="V31" s="20" t="s">
        <v>404</v>
      </c>
      <c r="W31" s="18" t="n">
        <v>498.19151019</v>
      </c>
      <c r="X31" s="20" t="n">
        <v>10.35227988</v>
      </c>
    </row>
    <row r="32" spans="1:24">
      <c r="A32" s="15" t="s">
        <v>429</v>
      </c>
      <c r="B32" s="17" t="n">
        <v>4478</v>
      </c>
      <c r="C32" s="18">
        <f>(0.0/B32*100)</f>
        <v/>
      </c>
      <c r="D32" s="19" t="n">
        <v>4478</v>
      </c>
      <c r="E32" s="18" t="n">
        <v>487.15691615</v>
      </c>
      <c r="F32" s="20" t="n">
        <v>7.6133392</v>
      </c>
      <c r="G32" s="18" t="n">
        <v>498.95034373</v>
      </c>
      <c r="H32" s="20" t="n">
        <v>12.97054056</v>
      </c>
      <c r="I32" s="18" t="n">
        <v>487.69679742</v>
      </c>
      <c r="J32" s="20" t="n">
        <v>4.83703987</v>
      </c>
      <c r="K32" s="18" t="n">
        <v>504.47669829</v>
      </c>
      <c r="L32" s="20" t="n">
        <v>6.87046602</v>
      </c>
      <c r="M32" s="18" t="n">
        <v>509.36373789</v>
      </c>
      <c r="N32" s="20" t="n">
        <v>3.53618226</v>
      </c>
      <c r="O32" s="18" t="s">
        <v>404</v>
      </c>
      <c r="P32" s="20" t="s">
        <v>404</v>
      </c>
      <c r="Q32" s="18" t="s">
        <v>404</v>
      </c>
      <c r="R32" s="20" t="s">
        <v>404</v>
      </c>
      <c r="S32" s="18" t="s">
        <v>404</v>
      </c>
      <c r="T32" s="20" t="s">
        <v>404</v>
      </c>
      <c r="U32" s="18" t="s">
        <v>404</v>
      </c>
      <c r="V32" s="20" t="s">
        <v>404</v>
      </c>
      <c r="W32" s="18" t="n">
        <v>521.09577374</v>
      </c>
      <c r="X32" s="20" t="n">
        <v>15.66074888</v>
      </c>
    </row>
    <row r="33" spans="1:24">
      <c r="A33" s="15" t="s">
        <v>430</v>
      </c>
      <c r="B33" s="17" t="n">
        <v>7325</v>
      </c>
      <c r="C33" s="18">
        <f>(29.0/B33*100)</f>
        <v/>
      </c>
      <c r="D33" s="19" t="n">
        <v>7296</v>
      </c>
      <c r="E33" s="18" t="n">
        <v>426.13446737</v>
      </c>
      <c r="F33" s="20" t="n">
        <v>8.603641100000001</v>
      </c>
      <c r="G33" s="18" t="n">
        <v>473.03727244</v>
      </c>
      <c r="H33" s="20" t="n">
        <v>27.44189895</v>
      </c>
      <c r="I33" s="18" t="n">
        <v>490.8791253</v>
      </c>
      <c r="J33" s="20" t="n">
        <v>21.35157911</v>
      </c>
      <c r="K33" s="18" t="n">
        <v>507.96120654</v>
      </c>
      <c r="L33" s="20" t="n">
        <v>10.01772356</v>
      </c>
      <c r="M33" s="18" t="n">
        <v>502.92552703</v>
      </c>
      <c r="N33" s="20" t="n">
        <v>3.25432531</v>
      </c>
      <c r="O33" s="18" t="s">
        <v>404</v>
      </c>
      <c r="P33" s="20" t="s">
        <v>404</v>
      </c>
      <c r="Q33" s="18" t="s">
        <v>404</v>
      </c>
      <c r="R33" s="20" t="s">
        <v>404</v>
      </c>
      <c r="S33" s="18" t="s">
        <v>404</v>
      </c>
      <c r="T33" s="20" t="s">
        <v>404</v>
      </c>
      <c r="U33" s="18" t="s">
        <v>404</v>
      </c>
      <c r="V33" s="20" t="s">
        <v>404</v>
      </c>
      <c r="W33" s="18" t="n">
        <v>414.15376926</v>
      </c>
      <c r="X33" s="20" t="n">
        <v>5.86125588</v>
      </c>
    </row>
    <row r="34" spans="1:24">
      <c r="A34" s="15" t="s">
        <v>431</v>
      </c>
      <c r="B34" s="17" t="n">
        <v>6350</v>
      </c>
      <c r="C34" s="18">
        <f>(0.0/B34*100)</f>
        <v/>
      </c>
      <c r="D34" s="19" t="n">
        <v>6350</v>
      </c>
      <c r="E34" s="18" t="n">
        <v>370.6012</v>
      </c>
      <c r="F34" s="20" t="n">
        <v>35.54022817</v>
      </c>
      <c r="G34" s="18" t="n">
        <v>471.52226415</v>
      </c>
      <c r="H34" s="20" t="n">
        <v>11.8935677</v>
      </c>
      <c r="I34" s="18" t="n">
        <v>454.11185245</v>
      </c>
      <c r="J34" s="20" t="n">
        <v>20.71436304</v>
      </c>
      <c r="K34" s="18" t="n">
        <v>470.33434915</v>
      </c>
      <c r="L34" s="20" t="n">
        <v>16.89128537</v>
      </c>
      <c r="M34" s="18" t="n">
        <v>477.09543342</v>
      </c>
      <c r="N34" s="20" t="n">
        <v>3.27240878</v>
      </c>
      <c r="O34" s="18" t="s">
        <v>404</v>
      </c>
      <c r="P34" s="20" t="s">
        <v>404</v>
      </c>
      <c r="Q34" s="18" t="s">
        <v>404</v>
      </c>
      <c r="R34" s="20" t="s">
        <v>404</v>
      </c>
      <c r="S34" s="18" t="s">
        <v>404</v>
      </c>
      <c r="T34" s="20" t="s">
        <v>404</v>
      </c>
      <c r="U34" s="18" t="s">
        <v>404</v>
      </c>
      <c r="V34" s="20" t="s">
        <v>404</v>
      </c>
      <c r="W34" s="18" t="n">
        <v>453.47415887</v>
      </c>
      <c r="X34" s="20" t="n">
        <v>54.18854346</v>
      </c>
    </row>
    <row r="35" spans="1:24">
      <c r="A35" s="15" t="s">
        <v>432</v>
      </c>
      <c r="B35" s="17" t="n">
        <v>6406</v>
      </c>
      <c r="C35" s="18">
        <f>(443.0/B35*100)</f>
        <v/>
      </c>
      <c r="D35" s="19" t="n">
        <v>5963</v>
      </c>
      <c r="E35" s="18" t="n">
        <v>498.02829811</v>
      </c>
      <c r="F35" s="20" t="n">
        <v>4.24480209</v>
      </c>
      <c r="G35" s="18" t="n">
        <v>554.48956162</v>
      </c>
      <c r="H35" s="20" t="n">
        <v>2.46217971</v>
      </c>
      <c r="I35" s="18" t="n">
        <v>497.23544044</v>
      </c>
      <c r="J35" s="20" t="n">
        <v>2.14859597</v>
      </c>
      <c r="K35" s="18" t="n">
        <v>495.11987709</v>
      </c>
      <c r="L35" s="20" t="n">
        <v>4.12887112</v>
      </c>
      <c r="M35" s="18" t="n">
        <v>497.68804097</v>
      </c>
      <c r="N35" s="20" t="n">
        <v>2.35474656</v>
      </c>
      <c r="O35" s="18" t="s">
        <v>404</v>
      </c>
      <c r="P35" s="20" t="s">
        <v>404</v>
      </c>
      <c r="Q35" s="18" t="s">
        <v>404</v>
      </c>
      <c r="R35" s="20" t="s">
        <v>404</v>
      </c>
      <c r="S35" s="18" t="s">
        <v>404</v>
      </c>
      <c r="T35" s="20" t="s">
        <v>404</v>
      </c>
      <c r="U35" s="18" t="s">
        <v>404</v>
      </c>
      <c r="V35" s="20" t="s">
        <v>404</v>
      </c>
      <c r="W35" s="18" t="n">
        <v>508.99597988</v>
      </c>
      <c r="X35" s="20" t="n">
        <v>7.38940645</v>
      </c>
    </row>
    <row r="36" spans="1:24">
      <c r="A36" s="15" t="s">
        <v>433</v>
      </c>
      <c r="B36" s="17" t="n">
        <v>6736</v>
      </c>
      <c r="C36" s="18">
        <f>(10.0/B36*100)</f>
        <v/>
      </c>
      <c r="D36" s="19" t="n">
        <v>6726</v>
      </c>
      <c r="E36" s="18" t="n">
        <v>501.17281981</v>
      </c>
      <c r="F36" s="20" t="n">
        <v>9.306988</v>
      </c>
      <c r="G36" s="18" t="n">
        <v>492.4174861</v>
      </c>
      <c r="H36" s="20" t="n">
        <v>27.14015656</v>
      </c>
      <c r="I36" s="18" t="n">
        <v>495.67876526</v>
      </c>
      <c r="J36" s="20" t="n">
        <v>7.17069414</v>
      </c>
      <c r="K36" s="18" t="n">
        <v>481.32137426</v>
      </c>
      <c r="L36" s="20" t="n">
        <v>10.88137322</v>
      </c>
      <c r="M36" s="18" t="n">
        <v>483.41314353</v>
      </c>
      <c r="N36" s="20" t="n">
        <v>2.74728864</v>
      </c>
      <c r="O36" s="18" t="s">
        <v>404</v>
      </c>
      <c r="P36" s="20" t="s">
        <v>404</v>
      </c>
      <c r="Q36" s="18" t="s">
        <v>404</v>
      </c>
      <c r="R36" s="20" t="s">
        <v>404</v>
      </c>
      <c r="S36" s="18" t="s">
        <v>404</v>
      </c>
      <c r="T36" s="20" t="s">
        <v>404</v>
      </c>
      <c r="U36" s="18" t="s">
        <v>404</v>
      </c>
      <c r="V36" s="20" t="s">
        <v>404</v>
      </c>
      <c r="W36" s="18" t="n">
        <v>476.58602805</v>
      </c>
      <c r="X36" s="20" t="n">
        <v>7.28406078</v>
      </c>
    </row>
    <row r="37" spans="1:24">
      <c r="A37" s="15" t="s">
        <v>434</v>
      </c>
      <c r="B37" s="17" t="n">
        <v>5458</v>
      </c>
      <c r="C37" s="18">
        <f>(0.0/B37*100)</f>
        <v/>
      </c>
      <c r="D37" s="19" t="n">
        <v>5458</v>
      </c>
      <c r="E37" s="18" t="n">
        <v>470.41929477</v>
      </c>
      <c r="F37" s="20" t="n">
        <v>5.30193577</v>
      </c>
      <c r="G37" s="18" t="n">
        <v>546.61012553</v>
      </c>
      <c r="H37" s="20" t="n">
        <v>23.96930172</v>
      </c>
      <c r="I37" s="18" t="n">
        <v>516.72832412</v>
      </c>
      <c r="J37" s="20" t="n">
        <v>28.43388157</v>
      </c>
      <c r="K37" s="18" t="n">
        <v>496.31230408</v>
      </c>
      <c r="L37" s="20" t="n">
        <v>6.21116781</v>
      </c>
      <c r="M37" s="18" t="n">
        <v>492.00075858</v>
      </c>
      <c r="N37" s="20" t="n">
        <v>3.67086045</v>
      </c>
      <c r="O37" s="18" t="s">
        <v>404</v>
      </c>
      <c r="P37" s="20" t="s">
        <v>404</v>
      </c>
      <c r="Q37" s="18" t="s">
        <v>404</v>
      </c>
      <c r="R37" s="20" t="s">
        <v>404</v>
      </c>
      <c r="S37" s="18" t="s">
        <v>404</v>
      </c>
      <c r="T37" s="20" t="s">
        <v>404</v>
      </c>
      <c r="U37" s="18" t="s">
        <v>404</v>
      </c>
      <c r="V37" s="20" t="s">
        <v>404</v>
      </c>
      <c r="W37" s="18" t="n">
        <v>475.48374365</v>
      </c>
      <c r="X37" s="20" t="n">
        <v>27.86751692</v>
      </c>
    </row>
    <row r="38" spans="1:24">
      <c r="A38" s="15" t="s">
        <v>435</v>
      </c>
      <c r="B38" s="17" t="n">
        <v>5860</v>
      </c>
      <c r="C38" s="18">
        <f>(268.0/B38*100)</f>
        <v/>
      </c>
      <c r="D38" s="19" t="n">
        <v>5592</v>
      </c>
      <c r="E38" s="18" t="n">
        <v>548.4533032099999</v>
      </c>
      <c r="F38" s="20" t="n">
        <v>12.78196531</v>
      </c>
      <c r="G38" s="18" t="n">
        <v>547.7903072300001</v>
      </c>
      <c r="H38" s="20" t="n">
        <v>12.77705828</v>
      </c>
      <c r="I38" s="18" t="n">
        <v>522.5051915</v>
      </c>
      <c r="J38" s="20" t="n">
        <v>6.79467513</v>
      </c>
      <c r="K38" s="18" t="n">
        <v>524.03685642</v>
      </c>
      <c r="L38" s="20" t="n">
        <v>10.37397228</v>
      </c>
      <c r="M38" s="18" t="n">
        <v>507.65225001</v>
      </c>
      <c r="N38" s="20" t="n">
        <v>4.97070352</v>
      </c>
      <c r="O38" s="18" t="s">
        <v>404</v>
      </c>
      <c r="P38" s="20" t="s">
        <v>404</v>
      </c>
      <c r="Q38" s="18" t="s">
        <v>404</v>
      </c>
      <c r="R38" s="20" t="s">
        <v>404</v>
      </c>
      <c r="S38" s="18" t="s">
        <v>404</v>
      </c>
      <c r="T38" s="20" t="s">
        <v>404</v>
      </c>
      <c r="U38" s="18" t="s">
        <v>404</v>
      </c>
      <c r="V38" s="20" t="s">
        <v>404</v>
      </c>
      <c r="W38" s="18" t="n">
        <v>539.7492306300001</v>
      </c>
      <c r="X38" s="20" t="n">
        <v>41.63907113</v>
      </c>
    </row>
    <row r="39" spans="1:24">
      <c r="A39" s="15" t="s">
        <v>436</v>
      </c>
      <c r="B39" s="17" t="n">
        <v>5895</v>
      </c>
      <c r="C39" s="18">
        <f>(0.0/B39*100)</f>
        <v/>
      </c>
      <c r="D39" s="19" t="n">
        <v>5895</v>
      </c>
      <c r="E39" s="18" t="n">
        <v>386.29881222</v>
      </c>
      <c r="F39" s="20" t="n">
        <v>23.69403222</v>
      </c>
      <c r="G39" s="18" t="n">
        <v>421.65436776</v>
      </c>
      <c r="H39" s="20" t="n">
        <v>8.833067890000001</v>
      </c>
      <c r="I39" s="18" t="n">
        <v>431.02916995</v>
      </c>
      <c r="J39" s="20" t="n">
        <v>7.69303454</v>
      </c>
      <c r="K39" s="18" t="n">
        <v>408.43258106</v>
      </c>
      <c r="L39" s="20" t="n">
        <v>10.97232971</v>
      </c>
      <c r="M39" s="18" t="n">
        <v>403.41463016</v>
      </c>
      <c r="N39" s="20" t="n">
        <v>10.64704918</v>
      </c>
      <c r="O39" s="18" t="s">
        <v>404</v>
      </c>
      <c r="P39" s="20" t="s">
        <v>404</v>
      </c>
      <c r="Q39" s="18" t="s">
        <v>404</v>
      </c>
      <c r="R39" s="20" t="s">
        <v>404</v>
      </c>
      <c r="S39" s="18" t="s">
        <v>404</v>
      </c>
      <c r="T39" s="20" t="s">
        <v>404</v>
      </c>
      <c r="U39" s="18" t="s">
        <v>404</v>
      </c>
      <c r="V39" s="20" t="s">
        <v>404</v>
      </c>
      <c r="W39" s="18" t="n">
        <v>395.602519</v>
      </c>
      <c r="X39" s="20" t="n">
        <v>17.67004241</v>
      </c>
    </row>
    <row r="40" spans="1:24">
      <c r="A40" s="15" t="s">
        <v>437</v>
      </c>
      <c r="B40" s="17" t="n">
        <v>14157</v>
      </c>
      <c r="C40" s="18">
        <f>(2954.0/B40*100)</f>
        <v/>
      </c>
      <c r="D40" s="19" t="n">
        <v>11203</v>
      </c>
      <c r="E40" s="18" t="n">
        <v>494.2064013</v>
      </c>
      <c r="F40" s="20" t="n">
        <v>18.520642</v>
      </c>
      <c r="G40" s="18" t="n">
        <v>507.96730237</v>
      </c>
      <c r="H40" s="20" t="n">
        <v>14.09817887</v>
      </c>
      <c r="I40" s="18" t="n">
        <v>496.04221645</v>
      </c>
      <c r="J40" s="20" t="n">
        <v>6.73418684</v>
      </c>
      <c r="K40" s="18" t="n">
        <v>490.37143685</v>
      </c>
      <c r="L40" s="20" t="n">
        <v>7.36386956</v>
      </c>
      <c r="M40" s="18" t="n">
        <v>489.58510844</v>
      </c>
      <c r="N40" s="20" t="n">
        <v>6.62987325</v>
      </c>
      <c r="O40" s="18" t="s">
        <v>404</v>
      </c>
      <c r="P40" s="20" t="s">
        <v>404</v>
      </c>
      <c r="Q40" s="18" t="s">
        <v>404</v>
      </c>
      <c r="R40" s="20" t="s">
        <v>404</v>
      </c>
      <c r="S40" s="18" t="s">
        <v>404</v>
      </c>
      <c r="T40" s="20" t="s">
        <v>404</v>
      </c>
      <c r="U40" s="18" t="s">
        <v>404</v>
      </c>
      <c r="V40" s="20" t="s">
        <v>404</v>
      </c>
      <c r="W40" s="18" t="n">
        <v>493.48765049</v>
      </c>
      <c r="X40" s="20" t="n">
        <v>8.245617599999999</v>
      </c>
    </row>
    <row r="41" spans="1:24">
      <c r="A41" s="15" t="s">
        <v>438</v>
      </c>
      <c r="B41" s="17" t="n">
        <v>5712</v>
      </c>
      <c r="C41" s="18">
        <f>(99.0/B41*100)</f>
        <v/>
      </c>
      <c r="D41" s="19" t="n">
        <v>5613</v>
      </c>
      <c r="E41" s="18" t="n">
        <v>467.67172357</v>
      </c>
      <c r="F41" s="20" t="n">
        <v>7.66732705</v>
      </c>
      <c r="G41" s="18" t="n">
        <v>477.21192824</v>
      </c>
      <c r="H41" s="20" t="n">
        <v>11.79926116</v>
      </c>
      <c r="I41" s="18" t="n">
        <v>455.66557429</v>
      </c>
      <c r="J41" s="20" t="n">
        <v>13.95738445</v>
      </c>
      <c r="K41" s="18" t="n">
        <v>456.75273636</v>
      </c>
      <c r="L41" s="20" t="n">
        <v>12.76167727</v>
      </c>
      <c r="M41" s="18" t="n">
        <v>474.96011599</v>
      </c>
      <c r="N41" s="20" t="n">
        <v>4.55064496</v>
      </c>
      <c r="O41" s="18" t="s">
        <v>404</v>
      </c>
      <c r="P41" s="20" t="s">
        <v>404</v>
      </c>
      <c r="Q41" s="18" t="s">
        <v>404</v>
      </c>
      <c r="R41" s="20" t="s">
        <v>404</v>
      </c>
      <c r="S41" s="18" t="s">
        <v>404</v>
      </c>
      <c r="T41" s="20" t="s">
        <v>404</v>
      </c>
      <c r="U41" s="18" t="s">
        <v>404</v>
      </c>
      <c r="V41" s="20" t="s">
        <v>404</v>
      </c>
      <c r="W41" s="18" t="n">
        <v>463.07375027</v>
      </c>
      <c r="X41" s="20" t="n">
        <v>11.7923594</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414.05429973</v>
      </c>
      <c r="F44" s="20" t="n">
        <v>8.600109010000001</v>
      </c>
      <c r="G44" s="18" t="n">
        <v>437.16285028</v>
      </c>
      <c r="H44" s="20" t="n">
        <v>13.18004272</v>
      </c>
      <c r="I44" s="18" t="n">
        <v>400.01651385</v>
      </c>
      <c r="J44" s="20" t="n">
        <v>12.01026484</v>
      </c>
      <c r="K44" s="18" t="n">
        <v>417.31852941</v>
      </c>
      <c r="L44" s="20" t="n">
        <v>7.23541607</v>
      </c>
      <c r="M44" s="18" t="n">
        <v>406.49799325</v>
      </c>
      <c r="N44" s="20" t="n">
        <v>4.19972433</v>
      </c>
      <c r="O44" s="18" t="s">
        <v>404</v>
      </c>
      <c r="P44" s="20" t="s">
        <v>404</v>
      </c>
      <c r="Q44" s="18" t="s">
        <v>404</v>
      </c>
      <c r="R44" s="20" t="s">
        <v>404</v>
      </c>
      <c r="S44" s="18" t="s">
        <v>404</v>
      </c>
      <c r="T44" s="20" t="s">
        <v>404</v>
      </c>
      <c r="U44" s="18" t="s">
        <v>404</v>
      </c>
      <c r="V44" s="20" t="s">
        <v>404</v>
      </c>
      <c r="W44" s="18" t="n">
        <v>418.16727863</v>
      </c>
      <c r="X44" s="20" t="n">
        <v>27.28578241</v>
      </c>
    </row>
    <row r="45" spans="1:24">
      <c r="A45" s="15" t="s">
        <v>442</v>
      </c>
      <c r="B45" s="17" t="n">
        <v>5519</v>
      </c>
      <c r="C45" s="18">
        <f>(0.0/B45*100)</f>
        <v/>
      </c>
      <c r="D45" s="19" t="n">
        <v>5519</v>
      </c>
      <c r="E45" s="18" t="n">
        <v>384.5824371</v>
      </c>
      <c r="F45" s="20" t="n">
        <v>18.79314011</v>
      </c>
      <c r="G45" s="18" t="n">
        <v>383.14063848</v>
      </c>
      <c r="H45" s="20" t="n">
        <v>17.17695743</v>
      </c>
      <c r="I45" s="18" t="n">
        <v>359.11967221</v>
      </c>
      <c r="J45" s="20" t="n">
        <v>4.1865232</v>
      </c>
      <c r="K45" s="18" t="n">
        <v>352.54739523</v>
      </c>
      <c r="L45" s="20" t="n">
        <v>7.37770592</v>
      </c>
      <c r="M45" s="18" t="n">
        <v>352.87499545</v>
      </c>
      <c r="N45" s="20" t="n">
        <v>7.79398697</v>
      </c>
      <c r="O45" s="18" t="s">
        <v>404</v>
      </c>
      <c r="P45" s="20" t="s">
        <v>404</v>
      </c>
      <c r="Q45" s="18" t="s">
        <v>404</v>
      </c>
      <c r="R45" s="20" t="s">
        <v>404</v>
      </c>
      <c r="S45" s="18" t="s">
        <v>404</v>
      </c>
      <c r="T45" s="20" t="s">
        <v>404</v>
      </c>
      <c r="U45" s="18" t="s">
        <v>404</v>
      </c>
      <c r="V45" s="20" t="s">
        <v>404</v>
      </c>
      <c r="W45" s="18" t="n">
        <v>338.25802344</v>
      </c>
      <c r="X45" s="20" t="n">
        <v>23.08997784</v>
      </c>
    </row>
    <row r="46" spans="1:24">
      <c r="A46" s="15" t="s">
        <v>443</v>
      </c>
      <c r="B46" s="17" t="n">
        <v>23141</v>
      </c>
      <c r="C46" s="18">
        <f>(4196.0/B46*100)</f>
        <v/>
      </c>
      <c r="D46" s="19" t="n">
        <v>18945</v>
      </c>
      <c r="E46" s="18" t="n">
        <v>412.80977519</v>
      </c>
      <c r="F46" s="20" t="n">
        <v>24.57885307</v>
      </c>
      <c r="G46" s="18" t="n">
        <v>384.05629857</v>
      </c>
      <c r="H46" s="20" t="n">
        <v>13.2871533</v>
      </c>
      <c r="I46" s="18" t="n">
        <v>384.58604634</v>
      </c>
      <c r="J46" s="20" t="n">
        <v>8.43714479</v>
      </c>
      <c r="K46" s="18" t="n">
        <v>381.05613969</v>
      </c>
      <c r="L46" s="20" t="n">
        <v>7.4240357</v>
      </c>
      <c r="M46" s="18" t="n">
        <v>386.72677399</v>
      </c>
      <c r="N46" s="20" t="n">
        <v>3.81336971</v>
      </c>
      <c r="O46" s="18" t="s">
        <v>404</v>
      </c>
      <c r="P46" s="20" t="s">
        <v>404</v>
      </c>
      <c r="Q46" s="18" t="s">
        <v>404</v>
      </c>
      <c r="R46" s="20" t="s">
        <v>404</v>
      </c>
      <c r="S46" s="18" t="s">
        <v>404</v>
      </c>
      <c r="T46" s="20" t="s">
        <v>404</v>
      </c>
      <c r="U46" s="18" t="s">
        <v>404</v>
      </c>
      <c r="V46" s="20" t="s">
        <v>404</v>
      </c>
      <c r="W46" s="18" t="n">
        <v>334.00623985</v>
      </c>
      <c r="X46" s="20" t="n">
        <v>9.697516800000001</v>
      </c>
    </row>
    <row r="47" spans="1:24">
      <c r="A47" s="15" t="s">
        <v>444</v>
      </c>
      <c r="B47" s="17" t="n">
        <v>5928</v>
      </c>
      <c r="C47" s="18">
        <f>(0.0/B47*100)</f>
        <v/>
      </c>
      <c r="D47" s="19" t="n">
        <v>5928</v>
      </c>
      <c r="E47" s="18" t="n">
        <v>385.79424056</v>
      </c>
      <c r="F47" s="20" t="n">
        <v>16.43721939</v>
      </c>
      <c r="G47" s="18" t="n">
        <v>435.80587907</v>
      </c>
      <c r="H47" s="20" t="n">
        <v>13.23228899</v>
      </c>
      <c r="I47" s="18" t="n">
        <v>433.29236602</v>
      </c>
      <c r="J47" s="20" t="n">
        <v>11.82600995</v>
      </c>
      <c r="K47" s="18" t="n">
        <v>447.81846259</v>
      </c>
      <c r="L47" s="20" t="n">
        <v>9.219016460000001</v>
      </c>
      <c r="M47" s="18" t="n">
        <v>448.08959664</v>
      </c>
      <c r="N47" s="20" t="n">
        <v>8.299749630000001</v>
      </c>
      <c r="O47" s="18" t="s">
        <v>404</v>
      </c>
      <c r="P47" s="20" t="s">
        <v>404</v>
      </c>
      <c r="Q47" s="18" t="s">
        <v>404</v>
      </c>
      <c r="R47" s="20" t="s">
        <v>404</v>
      </c>
      <c r="S47" s="18" t="s">
        <v>404</v>
      </c>
      <c r="T47" s="20" t="s">
        <v>404</v>
      </c>
      <c r="U47" s="18" t="s">
        <v>404</v>
      </c>
      <c r="V47" s="20" t="s">
        <v>404</v>
      </c>
      <c r="W47" s="18" t="n">
        <v>446.60372625</v>
      </c>
      <c r="X47" s="20" t="n">
        <v>21.47136939</v>
      </c>
    </row>
    <row r="48" spans="1:24">
      <c r="A48" s="15" t="s">
        <v>445</v>
      </c>
      <c r="B48" s="17" t="n">
        <v>9841</v>
      </c>
      <c r="C48" s="18">
        <f>(40.0/B48*100)</f>
        <v/>
      </c>
      <c r="D48" s="19" t="n">
        <v>9801</v>
      </c>
      <c r="E48" s="18" t="n">
        <v>556.30917701</v>
      </c>
      <c r="F48" s="20" t="n">
        <v>12.27531486</v>
      </c>
      <c r="G48" s="18" t="n">
        <v>515.9814674199999</v>
      </c>
      <c r="H48" s="20" t="n">
        <v>9.994539980000001</v>
      </c>
      <c r="I48" s="18" t="n">
        <v>526.1530648</v>
      </c>
      <c r="J48" s="20" t="n">
        <v>13.05254515</v>
      </c>
      <c r="K48" s="18" t="n">
        <v>521.7021796499999</v>
      </c>
      <c r="L48" s="20" t="n">
        <v>15.61911083</v>
      </c>
      <c r="M48" s="18" t="n">
        <v>560.01855158</v>
      </c>
      <c r="N48" s="20" t="n">
        <v>10.91217527</v>
      </c>
      <c r="O48" s="18" t="s">
        <v>404</v>
      </c>
      <c r="P48" s="20" t="s">
        <v>404</v>
      </c>
      <c r="Q48" s="18" t="s">
        <v>404</v>
      </c>
      <c r="R48" s="20" t="s">
        <v>404</v>
      </c>
      <c r="S48" s="18" t="s">
        <v>404</v>
      </c>
      <c r="T48" s="20" t="s">
        <v>404</v>
      </c>
      <c r="U48" s="18" t="s">
        <v>404</v>
      </c>
      <c r="V48" s="20" t="s">
        <v>404</v>
      </c>
      <c r="W48" s="18" t="n">
        <v>446.26272851</v>
      </c>
      <c r="X48" s="20" t="n">
        <v>31.14870353</v>
      </c>
    </row>
    <row r="49" spans="1:24">
      <c r="A49" s="15" t="s">
        <v>446</v>
      </c>
      <c r="B49" s="17" t="n">
        <v>6349</v>
      </c>
      <c r="C49" s="18">
        <f>(52.0/B49*100)</f>
        <v/>
      </c>
      <c r="D49" s="19" t="n">
        <v>6297</v>
      </c>
      <c r="E49" s="18" t="n">
        <v>417.91163779</v>
      </c>
      <c r="F49" s="20" t="n">
        <v>23.41614767</v>
      </c>
      <c r="G49" s="18" t="n">
        <v>417.4642909</v>
      </c>
      <c r="H49" s="20" t="n">
        <v>18.58298647</v>
      </c>
      <c r="I49" s="18" t="n">
        <v>407.78787586</v>
      </c>
      <c r="J49" s="20" t="n">
        <v>3.38579711</v>
      </c>
      <c r="K49" s="18" t="n">
        <v>409.53800029</v>
      </c>
      <c r="L49" s="20" t="n">
        <v>13.82587804</v>
      </c>
      <c r="M49" s="18" t="n">
        <v>430.8303697</v>
      </c>
      <c r="N49" s="20" t="n">
        <v>12.07210097</v>
      </c>
      <c r="O49" s="18" t="s">
        <v>404</v>
      </c>
      <c r="P49" s="20" t="s">
        <v>404</v>
      </c>
      <c r="Q49" s="18" t="s">
        <v>404</v>
      </c>
      <c r="R49" s="20" t="s">
        <v>404</v>
      </c>
      <c r="S49" s="18" t="s">
        <v>404</v>
      </c>
      <c r="T49" s="20" t="s">
        <v>404</v>
      </c>
      <c r="U49" s="18" t="s">
        <v>404</v>
      </c>
      <c r="V49" s="20" t="s">
        <v>404</v>
      </c>
      <c r="W49" s="18" t="n">
        <v>397.28168275</v>
      </c>
      <c r="X49" s="20" t="n">
        <v>4.92242616</v>
      </c>
    </row>
    <row r="50" spans="1:24">
      <c r="A50" s="15" t="s">
        <v>447</v>
      </c>
      <c r="B50" s="17" t="n">
        <v>11795</v>
      </c>
      <c r="C50" s="18">
        <f>(1031.0/B50*100)</f>
        <v/>
      </c>
      <c r="D50" s="19" t="n">
        <v>10764</v>
      </c>
      <c r="E50" s="18" t="n">
        <v>401.87569752</v>
      </c>
      <c r="F50" s="20" t="n">
        <v>15.12252128</v>
      </c>
      <c r="G50" s="18" t="n">
        <v>386.69139427</v>
      </c>
      <c r="H50" s="20" t="n">
        <v>6.49603101</v>
      </c>
      <c r="I50" s="18" t="n">
        <v>392.12096574</v>
      </c>
      <c r="J50" s="20" t="n">
        <v>4.71913511</v>
      </c>
      <c r="K50" s="18" t="n">
        <v>381.61138384</v>
      </c>
      <c r="L50" s="20" t="n">
        <v>7.57062821</v>
      </c>
      <c r="M50" s="18" t="n">
        <v>398.69614542</v>
      </c>
      <c r="N50" s="20" t="n">
        <v>5.58232893</v>
      </c>
      <c r="O50" s="18" t="s">
        <v>404</v>
      </c>
      <c r="P50" s="20" t="s">
        <v>404</v>
      </c>
      <c r="Q50" s="18" t="s">
        <v>404</v>
      </c>
      <c r="R50" s="20" t="s">
        <v>404</v>
      </c>
      <c r="S50" s="18" t="s">
        <v>404</v>
      </c>
      <c r="T50" s="20" t="s">
        <v>404</v>
      </c>
      <c r="U50" s="18" t="s">
        <v>404</v>
      </c>
      <c r="V50" s="20" t="s">
        <v>404</v>
      </c>
      <c r="W50" s="18" t="n">
        <v>375.3320369</v>
      </c>
      <c r="X50" s="20" t="n">
        <v>11.39859619</v>
      </c>
    </row>
    <row r="51" spans="1:24">
      <c r="A51" s="15" t="s">
        <v>448</v>
      </c>
      <c r="B51" s="17" t="n">
        <v>6866</v>
      </c>
      <c r="C51" s="18">
        <f>(0.0/B51*100)</f>
        <v/>
      </c>
      <c r="D51" s="19" t="n">
        <v>6866</v>
      </c>
      <c r="E51" s="18" t="n">
        <v>397.43826323</v>
      </c>
      <c r="F51" s="20" t="n">
        <v>4.32888047</v>
      </c>
      <c r="G51" s="18" t="n">
        <v>386.67304539</v>
      </c>
      <c r="H51" s="20" t="n">
        <v>7.61508913</v>
      </c>
      <c r="I51" s="18" t="n">
        <v>403.66518441</v>
      </c>
      <c r="J51" s="20" t="n">
        <v>7.11456193</v>
      </c>
      <c r="K51" s="18" t="n">
        <v>399.80534487</v>
      </c>
      <c r="L51" s="20" t="n">
        <v>7.18043633</v>
      </c>
      <c r="M51" s="18" t="n">
        <v>403.45330349</v>
      </c>
      <c r="N51" s="20" t="n">
        <v>6.01162075</v>
      </c>
      <c r="O51" s="18" t="s">
        <v>404</v>
      </c>
      <c r="P51" s="20" t="s">
        <v>404</v>
      </c>
      <c r="Q51" s="18" t="s">
        <v>404</v>
      </c>
      <c r="R51" s="20" t="s">
        <v>404</v>
      </c>
      <c r="S51" s="18" t="s">
        <v>404</v>
      </c>
      <c r="T51" s="20" t="s">
        <v>404</v>
      </c>
      <c r="U51" s="18" t="s">
        <v>404</v>
      </c>
      <c r="V51" s="20" t="s">
        <v>404</v>
      </c>
      <c r="W51" s="18" t="n">
        <v>402.66873787</v>
      </c>
      <c r="X51" s="20" t="n">
        <v>23.54045299</v>
      </c>
    </row>
    <row r="52" spans="1:24">
      <c r="A52" s="15" t="s">
        <v>449</v>
      </c>
      <c r="B52" s="17" t="n">
        <v>5809</v>
      </c>
      <c r="C52" s="18">
        <f>(0.0/B52*100)</f>
        <v/>
      </c>
      <c r="D52" s="19" t="n">
        <v>5809</v>
      </c>
      <c r="E52" s="18" t="n">
        <v>486.60367755</v>
      </c>
      <c r="F52" s="20" t="n">
        <v>17.63156053</v>
      </c>
      <c r="G52" s="18" t="n">
        <v>477.999471</v>
      </c>
      <c r="H52" s="20" t="n">
        <v>17.66590121</v>
      </c>
      <c r="I52" s="18" t="n">
        <v>480.66038145</v>
      </c>
      <c r="J52" s="20" t="n">
        <v>8.434086669999999</v>
      </c>
      <c r="K52" s="18" t="n">
        <v>452.8090787</v>
      </c>
      <c r="L52" s="20" t="n">
        <v>7.73627203</v>
      </c>
      <c r="M52" s="18" t="n">
        <v>459.57576045</v>
      </c>
      <c r="N52" s="20" t="n">
        <v>5.33718573</v>
      </c>
      <c r="O52" s="18" t="s">
        <v>404</v>
      </c>
      <c r="P52" s="20" t="s">
        <v>404</v>
      </c>
      <c r="Q52" s="18" t="s">
        <v>404</v>
      </c>
      <c r="R52" s="20" t="s">
        <v>404</v>
      </c>
      <c r="S52" s="18" t="s">
        <v>404</v>
      </c>
      <c r="T52" s="20" t="s">
        <v>404</v>
      </c>
      <c r="U52" s="18" t="s">
        <v>404</v>
      </c>
      <c r="V52" s="20" t="s">
        <v>404</v>
      </c>
      <c r="W52" s="18" t="n">
        <v>474.59071495</v>
      </c>
      <c r="X52" s="20" t="n">
        <v>14.27581203</v>
      </c>
    </row>
    <row r="53" spans="1:24">
      <c r="A53" s="15" t="s">
        <v>450</v>
      </c>
      <c r="B53" s="17" t="n">
        <v>5571</v>
      </c>
      <c r="C53" s="18">
        <f>(0.0/B53*100)</f>
        <v/>
      </c>
      <c r="D53" s="19" t="n">
        <v>5571</v>
      </c>
      <c r="E53" s="18" t="n">
        <v>356.50947283</v>
      </c>
      <c r="F53" s="20" t="n">
        <v>24.98358146</v>
      </c>
      <c r="G53" s="18" t="n">
        <v>435.17947408</v>
      </c>
      <c r="H53" s="20" t="n">
        <v>3.29398925</v>
      </c>
      <c r="I53" s="18" t="n">
        <v>438.21298604</v>
      </c>
      <c r="J53" s="20" t="n">
        <v>3.14515964</v>
      </c>
      <c r="K53" s="18" t="n">
        <v>442.7112563</v>
      </c>
      <c r="L53" s="20" t="n">
        <v>5.2921222</v>
      </c>
      <c r="M53" s="18" t="n">
        <v>437.80764088</v>
      </c>
      <c r="N53" s="20" t="n">
        <v>2.26383585</v>
      </c>
      <c r="O53" s="18" t="s">
        <v>404</v>
      </c>
      <c r="P53" s="20" t="s">
        <v>404</v>
      </c>
      <c r="Q53" s="18" t="s">
        <v>404</v>
      </c>
      <c r="R53" s="20" t="s">
        <v>404</v>
      </c>
      <c r="S53" s="18" t="s">
        <v>404</v>
      </c>
      <c r="T53" s="20" t="s">
        <v>404</v>
      </c>
      <c r="U53" s="18" t="s">
        <v>404</v>
      </c>
      <c r="V53" s="20" t="s">
        <v>404</v>
      </c>
      <c r="W53" s="18" t="n">
        <v>424.9221264</v>
      </c>
      <c r="X53" s="20" t="n">
        <v>7.64617131</v>
      </c>
    </row>
    <row r="54" spans="1:24">
      <c r="A54" s="15" t="s">
        <v>451</v>
      </c>
      <c r="B54" s="17" t="n">
        <v>4740</v>
      </c>
      <c r="C54" s="18">
        <f>(199.0/B54*100)</f>
        <v/>
      </c>
      <c r="D54" s="19" t="n">
        <v>4541</v>
      </c>
      <c r="E54" s="18" t="n">
        <v>329.54798522</v>
      </c>
      <c r="F54" s="20" t="n">
        <v>9.74269153</v>
      </c>
      <c r="G54" s="18" t="n">
        <v>340.29036497</v>
      </c>
      <c r="H54" s="20" t="n">
        <v>11.78447058</v>
      </c>
      <c r="I54" s="18" t="n">
        <v>296.8274786</v>
      </c>
      <c r="J54" s="20" t="n">
        <v>10.87769381</v>
      </c>
      <c r="K54" s="18" t="n">
        <v>329.89641103</v>
      </c>
      <c r="L54" s="20" t="n">
        <v>4.91711061</v>
      </c>
      <c r="M54" s="18" t="n">
        <v>339.02505892</v>
      </c>
      <c r="N54" s="20" t="n">
        <v>5.79393217</v>
      </c>
      <c r="O54" s="18" t="s">
        <v>404</v>
      </c>
      <c r="P54" s="20" t="s">
        <v>404</v>
      </c>
      <c r="Q54" s="18" t="s">
        <v>404</v>
      </c>
      <c r="R54" s="20" t="s">
        <v>404</v>
      </c>
      <c r="S54" s="18" t="s">
        <v>404</v>
      </c>
      <c r="T54" s="20" t="s">
        <v>404</v>
      </c>
      <c r="U54" s="18" t="s">
        <v>404</v>
      </c>
      <c r="V54" s="20" t="s">
        <v>404</v>
      </c>
      <c r="W54" s="18" t="n">
        <v>299.91698087</v>
      </c>
      <c r="X54" s="20" t="n">
        <v>6.42127135</v>
      </c>
    </row>
    <row r="55" spans="1:24">
      <c r="A55" s="15" t="s">
        <v>452</v>
      </c>
      <c r="B55" s="17" t="n">
        <v>5316</v>
      </c>
      <c r="C55" s="18">
        <f>(43.0/B55*100)</f>
        <v/>
      </c>
      <c r="D55" s="19" t="n">
        <v>5273</v>
      </c>
      <c r="E55" s="18" t="n">
        <v>403.21274584</v>
      </c>
      <c r="F55" s="20" t="n">
        <v>8.079304779999999</v>
      </c>
      <c r="G55" s="18" t="n">
        <v>411.44834262</v>
      </c>
      <c r="H55" s="20" t="n">
        <v>5.57091513</v>
      </c>
      <c r="I55" s="18" t="n">
        <v>409.61872687</v>
      </c>
      <c r="J55" s="20" t="n">
        <v>9.16577324</v>
      </c>
      <c r="K55" s="18" t="n">
        <v>395.11165844</v>
      </c>
      <c r="L55" s="20" t="n">
        <v>7.61207405</v>
      </c>
      <c r="M55" s="18" t="n">
        <v>391.24502029</v>
      </c>
      <c r="N55" s="20" t="n">
        <v>8.17149551</v>
      </c>
      <c r="O55" s="18" t="s">
        <v>404</v>
      </c>
      <c r="P55" s="20" t="s">
        <v>404</v>
      </c>
      <c r="Q55" s="18" t="s">
        <v>404</v>
      </c>
      <c r="R55" s="20" t="s">
        <v>404</v>
      </c>
      <c r="S55" s="18" t="s">
        <v>404</v>
      </c>
      <c r="T55" s="20" t="s">
        <v>404</v>
      </c>
      <c r="U55" s="18" t="s">
        <v>404</v>
      </c>
      <c r="V55" s="20" t="s">
        <v>404</v>
      </c>
      <c r="W55" s="18" t="n">
        <v>342.42359386</v>
      </c>
      <c r="X55" s="20" t="n">
        <v>21.45000966</v>
      </c>
    </row>
    <row r="56" spans="1:24">
      <c r="A56" s="15" t="s">
        <v>453</v>
      </c>
      <c r="B56" s="17" t="n">
        <v>5359</v>
      </c>
      <c r="C56" s="18">
        <f>(0.0/B56*100)</f>
        <v/>
      </c>
      <c r="D56" s="19" t="n">
        <v>5359</v>
      </c>
      <c r="E56" s="18" t="n">
        <v>565.5046488200001</v>
      </c>
      <c r="F56" s="20" t="n">
        <v>15.72538432</v>
      </c>
      <c r="G56" s="18" t="n">
        <v>556.73046714</v>
      </c>
      <c r="H56" s="20" t="n">
        <v>10.80420801</v>
      </c>
      <c r="I56" s="18" t="n">
        <v>529.33612642</v>
      </c>
      <c r="J56" s="20" t="n">
        <v>7.45207569</v>
      </c>
      <c r="K56" s="18" t="n">
        <v>548.53557816</v>
      </c>
      <c r="L56" s="20" t="n">
        <v>11.46864428</v>
      </c>
      <c r="M56" s="18" t="n">
        <v>558.91370576</v>
      </c>
      <c r="N56" s="20" t="n">
        <v>7.84066369</v>
      </c>
      <c r="O56" s="18" t="s">
        <v>404</v>
      </c>
      <c r="P56" s="20" t="s">
        <v>404</v>
      </c>
      <c r="Q56" s="18" t="s">
        <v>404</v>
      </c>
      <c r="R56" s="20" t="s">
        <v>404</v>
      </c>
      <c r="S56" s="18" t="s">
        <v>404</v>
      </c>
      <c r="T56" s="20" t="s">
        <v>404</v>
      </c>
      <c r="U56" s="18" t="s">
        <v>404</v>
      </c>
      <c r="V56" s="20" t="s">
        <v>404</v>
      </c>
      <c r="W56" s="18" t="n">
        <v>531.43689347</v>
      </c>
      <c r="X56" s="20" t="n">
        <v>14.73942681</v>
      </c>
    </row>
    <row r="57" spans="1:24">
      <c r="A57" s="15" t="s">
        <v>454</v>
      </c>
      <c r="B57" s="17" t="n">
        <v>6513</v>
      </c>
      <c r="C57" s="18">
        <f>(0.0/B57*100)</f>
        <v/>
      </c>
      <c r="D57" s="19" t="n">
        <v>6513</v>
      </c>
      <c r="E57" s="18" t="n">
        <v>375.33034941</v>
      </c>
      <c r="F57" s="20" t="n">
        <v>15.08332268</v>
      </c>
      <c r="G57" s="18" t="n">
        <v>374.42516772</v>
      </c>
      <c r="H57" s="20" t="n">
        <v>8.781963620000001</v>
      </c>
      <c r="I57" s="18" t="n">
        <v>381.71159872</v>
      </c>
      <c r="J57" s="20" t="n">
        <v>8.001039990000001</v>
      </c>
      <c r="K57" s="18" t="n">
        <v>386.2807196</v>
      </c>
      <c r="L57" s="20" t="n">
        <v>7.04986272</v>
      </c>
      <c r="M57" s="18" t="n">
        <v>392.38592724</v>
      </c>
      <c r="N57" s="20" t="n">
        <v>7.82619437</v>
      </c>
      <c r="O57" s="18" t="s">
        <v>404</v>
      </c>
      <c r="P57" s="20" t="s">
        <v>404</v>
      </c>
      <c r="Q57" s="18" t="s">
        <v>404</v>
      </c>
      <c r="R57" s="20" t="s">
        <v>404</v>
      </c>
      <c r="S57" s="18" t="s">
        <v>404</v>
      </c>
      <c r="T57" s="20" t="s">
        <v>404</v>
      </c>
      <c r="U57" s="18" t="n">
        <v>456.27235895</v>
      </c>
      <c r="V57" s="20" t="n">
        <v>55.70279663</v>
      </c>
      <c r="W57" s="18" t="n">
        <v>430.10439127</v>
      </c>
      <c r="X57" s="20" t="n">
        <v>18.26814787</v>
      </c>
    </row>
    <row r="58" spans="1:24">
      <c r="A58" s="15" t="s">
        <v>455</v>
      </c>
      <c r="B58" s="17" t="n">
        <v>7267</v>
      </c>
      <c r="C58" s="18">
        <f>(0.0/B58*100)</f>
        <v/>
      </c>
      <c r="D58" s="19" t="n">
        <v>7267</v>
      </c>
      <c r="E58" s="18" t="n">
        <v>408.67465534</v>
      </c>
      <c r="F58" s="20" t="n">
        <v>13.64016371</v>
      </c>
      <c r="G58" s="18" t="n">
        <v>389.85950074</v>
      </c>
      <c r="H58" s="20" t="n">
        <v>9.06608039</v>
      </c>
      <c r="I58" s="18" t="n">
        <v>379.7621201</v>
      </c>
      <c r="J58" s="20" t="n">
        <v>7.28100183</v>
      </c>
      <c r="K58" s="18" t="n">
        <v>376.90335406</v>
      </c>
      <c r="L58" s="20" t="n">
        <v>5.98388207</v>
      </c>
      <c r="M58" s="18" t="n">
        <v>380.12473767</v>
      </c>
      <c r="N58" s="20" t="n">
        <v>4.36168062</v>
      </c>
      <c r="O58" s="18" t="s">
        <v>404</v>
      </c>
      <c r="P58" s="20" t="s">
        <v>404</v>
      </c>
      <c r="Q58" s="18" t="s">
        <v>404</v>
      </c>
      <c r="R58" s="20" t="s">
        <v>404</v>
      </c>
      <c r="S58" s="18" t="s">
        <v>404</v>
      </c>
      <c r="T58" s="20" t="s">
        <v>404</v>
      </c>
      <c r="U58" s="18" t="s">
        <v>404</v>
      </c>
      <c r="V58" s="20" t="s">
        <v>404</v>
      </c>
      <c r="W58" s="18" t="n">
        <v>345.22620574</v>
      </c>
      <c r="X58" s="20" t="n">
        <v>13.97818337</v>
      </c>
    </row>
    <row r="59" spans="1:24">
      <c r="A59" s="15" t="s">
        <v>456</v>
      </c>
      <c r="B59" s="17" t="n">
        <v>4826</v>
      </c>
      <c r="C59" s="18">
        <f>(0.0/B59*100)</f>
        <v/>
      </c>
      <c r="D59" s="19" t="n">
        <v>4826</v>
      </c>
      <c r="E59" s="18" t="n">
        <v>373.58222181</v>
      </c>
      <c r="F59" s="20" t="n">
        <v>5.78400548</v>
      </c>
      <c r="G59" s="18" t="n">
        <v>355.06095333</v>
      </c>
      <c r="H59" s="20" t="n">
        <v>4.3401079</v>
      </c>
      <c r="I59" s="18" t="n">
        <v>362.9447729</v>
      </c>
      <c r="J59" s="20" t="n">
        <v>3.99952267</v>
      </c>
      <c r="K59" s="18" t="n">
        <v>360.38863491</v>
      </c>
      <c r="L59" s="20" t="n">
        <v>3.38912701</v>
      </c>
      <c r="M59" s="18" t="n">
        <v>363.51661812</v>
      </c>
      <c r="N59" s="20" t="n">
        <v>3.32495955</v>
      </c>
      <c r="O59" s="18" t="s">
        <v>404</v>
      </c>
      <c r="P59" s="20" t="s">
        <v>404</v>
      </c>
      <c r="Q59" s="18" t="s">
        <v>404</v>
      </c>
      <c r="R59" s="20" t="s">
        <v>404</v>
      </c>
      <c r="S59" s="18" t="s">
        <v>404</v>
      </c>
      <c r="T59" s="20" t="s">
        <v>404</v>
      </c>
      <c r="U59" s="18" t="s">
        <v>404</v>
      </c>
      <c r="V59" s="20" t="s">
        <v>404</v>
      </c>
      <c r="W59" s="18" t="n">
        <v>305.78867811</v>
      </c>
      <c r="X59" s="20" t="n">
        <v>19.27384971</v>
      </c>
    </row>
    <row r="60" spans="1:24">
      <c r="A60" s="15" t="s">
        <v>457</v>
      </c>
      <c r="B60" s="17" t="n">
        <v>4546</v>
      </c>
      <c r="C60" s="18">
        <f>(0.0/B60*100)</f>
        <v/>
      </c>
      <c r="D60" s="19" t="n">
        <v>4546</v>
      </c>
      <c r="E60" s="18" t="n">
        <v>424.11498523</v>
      </c>
      <c r="F60" s="20" t="n">
        <v>15.07547249</v>
      </c>
      <c r="G60" s="18" t="n">
        <v>409.52864512</v>
      </c>
      <c r="H60" s="20" t="n">
        <v>14.3508493</v>
      </c>
      <c r="I60" s="18" t="n">
        <v>405.23848492</v>
      </c>
      <c r="J60" s="20" t="n">
        <v>12.70562158</v>
      </c>
      <c r="K60" s="18" t="n">
        <v>400.69601755</v>
      </c>
      <c r="L60" s="20" t="n">
        <v>11.28701866</v>
      </c>
      <c r="M60" s="18" t="n">
        <v>417.72977364</v>
      </c>
      <c r="N60" s="20" t="n">
        <v>8.578424269999999</v>
      </c>
      <c r="O60" s="18" t="s">
        <v>404</v>
      </c>
      <c r="P60" s="20" t="s">
        <v>404</v>
      </c>
      <c r="Q60" s="18" t="s">
        <v>404</v>
      </c>
      <c r="R60" s="20" t="s">
        <v>404</v>
      </c>
      <c r="S60" s="18" t="s">
        <v>404</v>
      </c>
      <c r="T60" s="20" t="s">
        <v>404</v>
      </c>
      <c r="U60" s="18" t="s">
        <v>404</v>
      </c>
      <c r="V60" s="20" t="s">
        <v>404</v>
      </c>
      <c r="W60" s="18" t="n">
        <v>342.29686033</v>
      </c>
      <c r="X60" s="20" t="n">
        <v>7.34656545</v>
      </c>
    </row>
    <row r="61" spans="1:24">
      <c r="A61" s="15" t="s">
        <v>458</v>
      </c>
      <c r="B61" s="17" t="n">
        <v>6525</v>
      </c>
      <c r="C61" s="18">
        <f>(0.0/B61*100)</f>
        <v/>
      </c>
      <c r="D61" s="19" t="n">
        <v>6525</v>
      </c>
      <c r="E61" s="18" t="n">
        <v>428.9927808</v>
      </c>
      <c r="F61" s="20" t="n">
        <v>12.21711867</v>
      </c>
      <c r="G61" s="18" t="n">
        <v>482.65445941</v>
      </c>
      <c r="H61" s="20" t="n">
        <v>8.19962827</v>
      </c>
      <c r="I61" s="18" t="n">
        <v>462.87022569</v>
      </c>
      <c r="J61" s="20" t="n">
        <v>9.359393300000001</v>
      </c>
      <c r="K61" s="18" t="n">
        <v>488.52589573</v>
      </c>
      <c r="L61" s="20" t="n">
        <v>6.30914173</v>
      </c>
      <c r="M61" s="18" t="n">
        <v>477.94586891</v>
      </c>
      <c r="N61" s="20" t="n">
        <v>2.95258065</v>
      </c>
      <c r="O61" s="18" t="s">
        <v>404</v>
      </c>
      <c r="P61" s="20" t="s">
        <v>404</v>
      </c>
      <c r="Q61" s="18" t="s">
        <v>404</v>
      </c>
      <c r="R61" s="20" t="s">
        <v>404</v>
      </c>
      <c r="S61" s="18" t="s">
        <v>404</v>
      </c>
      <c r="T61" s="20" t="s">
        <v>404</v>
      </c>
      <c r="U61" s="18" t="s">
        <v>404</v>
      </c>
      <c r="V61" s="20" t="s">
        <v>404</v>
      </c>
      <c r="W61" s="18" t="n">
        <v>502.41653978</v>
      </c>
      <c r="X61" s="20" t="n">
        <v>47.94278826</v>
      </c>
    </row>
    <row r="62" spans="1:24">
      <c r="A62" s="15" t="s">
        <v>459</v>
      </c>
      <c r="B62" s="17" t="n">
        <v>4476</v>
      </c>
      <c r="C62" s="18">
        <f>(0.0/B62*100)</f>
        <v/>
      </c>
      <c r="D62" s="19" t="n">
        <v>4476</v>
      </c>
      <c r="E62" s="18" t="n">
        <v>553.19311148</v>
      </c>
      <c r="F62" s="20" t="n">
        <v>2.29516324</v>
      </c>
      <c r="G62" s="18" t="n">
        <v>542.15922194</v>
      </c>
      <c r="H62" s="20" t="n">
        <v>2.77066102</v>
      </c>
      <c r="I62" s="18" t="n">
        <v>528.05816594</v>
      </c>
      <c r="J62" s="20" t="n">
        <v>2.07754284</v>
      </c>
      <c r="K62" s="18" t="n">
        <v>530.35933145</v>
      </c>
      <c r="L62" s="20" t="n">
        <v>4.40770899</v>
      </c>
      <c r="M62" s="18" t="n">
        <v>565.5024251900001</v>
      </c>
      <c r="N62" s="20" t="n">
        <v>3.25065794</v>
      </c>
      <c r="O62" s="18" t="s">
        <v>404</v>
      </c>
      <c r="P62" s="20" t="s">
        <v>404</v>
      </c>
      <c r="Q62" s="18" t="s">
        <v>404</v>
      </c>
      <c r="R62" s="20" t="s">
        <v>404</v>
      </c>
      <c r="S62" s="18" t="s">
        <v>404</v>
      </c>
      <c r="T62" s="20" t="s">
        <v>404</v>
      </c>
      <c r="U62" s="18" t="s">
        <v>404</v>
      </c>
      <c r="V62" s="20" t="s">
        <v>404</v>
      </c>
      <c r="W62" s="18" t="n">
        <v>544.2147383</v>
      </c>
      <c r="X62" s="20" t="n">
        <v>6.90903287</v>
      </c>
    </row>
    <row r="63" spans="1:24">
      <c r="A63" s="15" t="s">
        <v>460</v>
      </c>
      <c r="B63" s="17" t="n">
        <v>5324</v>
      </c>
      <c r="C63" s="18">
        <f>(0.0/B63*100)</f>
        <v/>
      </c>
      <c r="D63" s="19" t="n">
        <v>5324</v>
      </c>
      <c r="E63" s="18" t="n">
        <v>388.86711674</v>
      </c>
      <c r="F63" s="20" t="n">
        <v>7.86285654</v>
      </c>
      <c r="G63" s="18" t="n">
        <v>353.40713162</v>
      </c>
      <c r="H63" s="20" t="n">
        <v>3.80201197</v>
      </c>
      <c r="I63" s="18" t="n">
        <v>369.60633144</v>
      </c>
      <c r="J63" s="20" t="n">
        <v>3.18829069</v>
      </c>
      <c r="K63" s="18" t="n">
        <v>362.55206919</v>
      </c>
      <c r="L63" s="20" t="n">
        <v>3.12077176</v>
      </c>
      <c r="M63" s="18" t="n">
        <v>389.97960528</v>
      </c>
      <c r="N63" s="20" t="n">
        <v>3.9018942</v>
      </c>
      <c r="O63" s="18" t="s">
        <v>404</v>
      </c>
      <c r="P63" s="20" t="s">
        <v>404</v>
      </c>
      <c r="Q63" s="18" t="s">
        <v>404</v>
      </c>
      <c r="R63" s="20" t="s">
        <v>404</v>
      </c>
      <c r="S63" s="18" t="s">
        <v>404</v>
      </c>
      <c r="T63" s="20" t="s">
        <v>404</v>
      </c>
      <c r="U63" s="18" t="s">
        <v>404</v>
      </c>
      <c r="V63" s="20" t="s">
        <v>404</v>
      </c>
      <c r="W63" s="18" t="n">
        <v>399.48690314</v>
      </c>
      <c r="X63" s="20" t="n">
        <v>6.88509545</v>
      </c>
    </row>
    <row r="64" spans="1:24">
      <c r="A64" s="15" t="s">
        <v>461</v>
      </c>
      <c r="B64" s="17" t="n">
        <v>3634</v>
      </c>
      <c r="C64" s="18">
        <f>(27.0/B64*100)</f>
        <v/>
      </c>
      <c r="D64" s="19" t="n">
        <v>3607</v>
      </c>
      <c r="E64" s="18" t="n">
        <v>513.5977500400001</v>
      </c>
      <c r="F64" s="20" t="n">
        <v>6.83574518</v>
      </c>
      <c r="G64" s="18" t="n">
        <v>497.03477637</v>
      </c>
      <c r="H64" s="20" t="n">
        <v>3.36036253</v>
      </c>
      <c r="I64" s="18" t="n">
        <v>431.7965896</v>
      </c>
      <c r="J64" s="20" t="n">
        <v>4.9177933</v>
      </c>
      <c r="K64" s="18" t="n">
        <v>467.8609109</v>
      </c>
      <c r="L64" s="20" t="n">
        <v>3.56860961</v>
      </c>
      <c r="M64" s="18" t="n">
        <v>485.63076754</v>
      </c>
      <c r="N64" s="20" t="n">
        <v>2.68698719</v>
      </c>
      <c r="O64" s="18" t="s">
        <v>404</v>
      </c>
      <c r="P64" s="20" t="s">
        <v>404</v>
      </c>
      <c r="Q64" s="18" t="s">
        <v>404</v>
      </c>
      <c r="R64" s="20" t="s">
        <v>404</v>
      </c>
      <c r="S64" s="18" t="s">
        <v>404</v>
      </c>
      <c r="T64" s="20" t="s">
        <v>404</v>
      </c>
      <c r="U64" s="18" t="n">
        <v>510.69151467</v>
      </c>
      <c r="V64" s="20" t="n">
        <v>11.17629556</v>
      </c>
      <c r="W64" s="18" t="n">
        <v>410.75945908</v>
      </c>
      <c r="X64" s="20" t="n">
        <v>9.68509266</v>
      </c>
    </row>
    <row r="65" spans="1:24">
      <c r="A65" s="15" t="s">
        <v>462</v>
      </c>
      <c r="B65" s="17" t="n">
        <v>5325</v>
      </c>
      <c r="C65" s="18">
        <f>(0.0/B65*100)</f>
        <v/>
      </c>
      <c r="D65" s="19" t="n">
        <v>5325</v>
      </c>
      <c r="E65" s="18" t="n">
        <v>421.58541552</v>
      </c>
      <c r="F65" s="20" t="n">
        <v>15.68529302</v>
      </c>
      <c r="G65" s="18" t="n">
        <v>414.15259111</v>
      </c>
      <c r="H65" s="20" t="n">
        <v>7.79912954</v>
      </c>
      <c r="I65" s="18" t="n">
        <v>419.21780692</v>
      </c>
      <c r="J65" s="20" t="n">
        <v>6.92116606</v>
      </c>
      <c r="K65" s="18" t="n">
        <v>424.01192263</v>
      </c>
      <c r="L65" s="20" t="n">
        <v>7.61129439</v>
      </c>
      <c r="M65" s="18" t="n">
        <v>419.95930179</v>
      </c>
      <c r="N65" s="20" t="n">
        <v>5.34312528</v>
      </c>
      <c r="O65" s="18" t="s">
        <v>404</v>
      </c>
      <c r="P65" s="20" t="s">
        <v>404</v>
      </c>
      <c r="Q65" s="18" t="s">
        <v>404</v>
      </c>
      <c r="R65" s="20" t="s">
        <v>404</v>
      </c>
      <c r="S65" s="18" t="s">
        <v>404</v>
      </c>
      <c r="T65" s="20" t="s">
        <v>404</v>
      </c>
      <c r="U65" s="18" t="s">
        <v>404</v>
      </c>
      <c r="V65" s="20" t="s">
        <v>404</v>
      </c>
      <c r="W65" s="18" t="n">
        <v>415.21957952</v>
      </c>
      <c r="X65" s="20" t="n">
        <v>19.19077612</v>
      </c>
    </row>
    <row r="66" spans="1:24">
      <c r="A66" s="15" t="s">
        <v>463</v>
      </c>
      <c r="B66" s="17" t="n">
        <v>5665</v>
      </c>
      <c r="C66" s="18">
        <f>(0.0/B66*100)</f>
        <v/>
      </c>
      <c r="D66" s="19" t="n">
        <v>5665</v>
      </c>
      <c r="E66" s="18" t="s">
        <v>404</v>
      </c>
      <c r="F66" s="20" t="s">
        <v>404</v>
      </c>
      <c r="G66" s="18" t="n">
        <v>368.03276933</v>
      </c>
      <c r="H66" s="20" t="n">
        <v>13.42715668</v>
      </c>
      <c r="I66" s="18" t="n">
        <v>409.93893092</v>
      </c>
      <c r="J66" s="20" t="n">
        <v>2.73022751</v>
      </c>
      <c r="K66" s="18" t="n">
        <v>431.17278647</v>
      </c>
      <c r="L66" s="20" t="n">
        <v>2.18489168</v>
      </c>
      <c r="M66" s="18" t="n">
        <v>412.73281462</v>
      </c>
      <c r="N66" s="20" t="n">
        <v>2.48444683</v>
      </c>
      <c r="O66" s="18" t="s">
        <v>404</v>
      </c>
      <c r="P66" s="20" t="s">
        <v>404</v>
      </c>
      <c r="Q66" s="18" t="s">
        <v>404</v>
      </c>
      <c r="R66" s="20" t="s">
        <v>404</v>
      </c>
      <c r="S66" s="18" t="s">
        <v>404</v>
      </c>
      <c r="T66" s="20" t="s">
        <v>404</v>
      </c>
      <c r="U66" s="18" t="s">
        <v>404</v>
      </c>
      <c r="V66" s="20" t="s">
        <v>404</v>
      </c>
      <c r="W66" s="18" t="n">
        <v>375.27645199</v>
      </c>
      <c r="X66" s="20" t="n">
        <v>19.00959766</v>
      </c>
    </row>
    <row r="67" spans="1:24">
      <c r="A67" s="15" t="s">
        <v>464</v>
      </c>
      <c r="B67" s="17" t="n">
        <v>6971</v>
      </c>
      <c r="C67" s="18">
        <f>(0.0/B67*100)</f>
        <v/>
      </c>
      <c r="D67" s="19" t="n">
        <v>6971</v>
      </c>
      <c r="E67" s="18" t="n">
        <v>375.60587119</v>
      </c>
      <c r="F67" s="20" t="n">
        <v>8.349466919999999</v>
      </c>
      <c r="G67" s="18" t="n">
        <v>359.62424558</v>
      </c>
      <c r="H67" s="20" t="n">
        <v>11.39955229</v>
      </c>
      <c r="I67" s="18" t="n">
        <v>380.74558279</v>
      </c>
      <c r="J67" s="20" t="n">
        <v>7.56043002</v>
      </c>
      <c r="K67" s="18" t="n">
        <v>380.98095955</v>
      </c>
      <c r="L67" s="20" t="n">
        <v>5.93525176</v>
      </c>
      <c r="M67" s="18" t="n">
        <v>396.44157951</v>
      </c>
      <c r="N67" s="20" t="n">
        <v>4.52013485</v>
      </c>
      <c r="O67" s="18" t="s">
        <v>404</v>
      </c>
      <c r="P67" s="20" t="s">
        <v>404</v>
      </c>
      <c r="Q67" s="18" t="s">
        <v>404</v>
      </c>
      <c r="R67" s="20" t="s">
        <v>404</v>
      </c>
      <c r="S67" s="18" t="s">
        <v>404</v>
      </c>
      <c r="T67" s="20" t="s">
        <v>404</v>
      </c>
      <c r="U67" s="18" t="s">
        <v>404</v>
      </c>
      <c r="V67" s="20" t="s">
        <v>404</v>
      </c>
      <c r="W67" s="18" t="n">
        <v>374.23012747</v>
      </c>
      <c r="X67" s="20" t="n">
        <v>9.12078374</v>
      </c>
    </row>
    <row r="68" spans="1:24">
      <c r="A68" s="15" t="s">
        <v>465</v>
      </c>
      <c r="B68" s="17" t="n">
        <v>12083</v>
      </c>
      <c r="C68" s="18">
        <f>(0.0/B68*100)</f>
        <v/>
      </c>
      <c r="D68" s="19" t="n">
        <v>12083</v>
      </c>
      <c r="E68" s="18" t="n">
        <v>382.66481346</v>
      </c>
      <c r="F68" s="20" t="n">
        <v>3.35770185</v>
      </c>
      <c r="G68" s="18" t="n">
        <v>447.72575405</v>
      </c>
      <c r="H68" s="20" t="n">
        <v>2.54263637</v>
      </c>
      <c r="I68" s="18" t="n">
        <v>408.02930707</v>
      </c>
      <c r="J68" s="20" t="n">
        <v>2.709481</v>
      </c>
      <c r="K68" s="18" t="n">
        <v>384.25934507</v>
      </c>
      <c r="L68" s="20" t="n">
        <v>1.81250461</v>
      </c>
      <c r="M68" s="18" t="n">
        <v>402.44570005</v>
      </c>
      <c r="N68" s="20" t="n">
        <v>2.00551258</v>
      </c>
      <c r="O68" s="18" t="s">
        <v>404</v>
      </c>
      <c r="P68" s="20" t="s">
        <v>404</v>
      </c>
      <c r="Q68" s="18" t="s">
        <v>404</v>
      </c>
      <c r="R68" s="20" t="s">
        <v>404</v>
      </c>
      <c r="S68" s="18" t="s">
        <v>404</v>
      </c>
      <c r="T68" s="20" t="s">
        <v>404</v>
      </c>
      <c r="U68" s="18" t="s">
        <v>404</v>
      </c>
      <c r="V68" s="20" t="s">
        <v>404</v>
      </c>
      <c r="W68" s="18" t="n">
        <v>378.67457401</v>
      </c>
      <c r="X68" s="20" t="n">
        <v>10.14052508</v>
      </c>
    </row>
    <row r="69" spans="1:24">
      <c r="A69" s="15" t="s">
        <v>466</v>
      </c>
      <c r="B69" s="17" t="n">
        <v>4876</v>
      </c>
      <c r="C69" s="18">
        <f>(0.0/B69*100)</f>
        <v/>
      </c>
      <c r="D69" s="19" t="n">
        <v>4876</v>
      </c>
      <c r="E69" s="18" t="n">
        <v>440.46979173</v>
      </c>
      <c r="F69" s="20" t="n">
        <v>28.69739382</v>
      </c>
      <c r="G69" s="18" t="n">
        <v>443.79196787</v>
      </c>
      <c r="H69" s="20" t="n">
        <v>22.36797253</v>
      </c>
      <c r="I69" s="18" t="n">
        <v>449.49127829</v>
      </c>
      <c r="J69" s="20" t="n">
        <v>15.69898899</v>
      </c>
      <c r="K69" s="18" t="n">
        <v>451.53914187</v>
      </c>
      <c r="L69" s="20" t="n">
        <v>7.43929437</v>
      </c>
      <c r="M69" s="18" t="n">
        <v>437.70377745</v>
      </c>
      <c r="N69" s="20" t="n">
        <v>5.22465453</v>
      </c>
      <c r="O69" s="18" t="s">
        <v>404</v>
      </c>
      <c r="P69" s="20" t="s">
        <v>404</v>
      </c>
      <c r="Q69" s="18" t="s">
        <v>404</v>
      </c>
      <c r="R69" s="20" t="s">
        <v>404</v>
      </c>
      <c r="S69" s="18" t="s">
        <v>404</v>
      </c>
      <c r="T69" s="20" t="s">
        <v>404</v>
      </c>
      <c r="U69" s="18" t="s">
        <v>404</v>
      </c>
      <c r="V69" s="20" t="s">
        <v>404</v>
      </c>
      <c r="W69" s="18" t="s">
        <v>404</v>
      </c>
      <c r="X69" s="20" t="s">
        <v>404</v>
      </c>
    </row>
    <row r="70" spans="1:24">
      <c r="A70" s="15" t="s">
        <v>467</v>
      </c>
      <c r="B70" s="17" t="n">
        <v>6036</v>
      </c>
      <c r="C70" s="18">
        <f>(0.0/B70*100)</f>
        <v/>
      </c>
      <c r="D70" s="19" t="n">
        <v>6036</v>
      </c>
      <c r="E70" s="18" t="n">
        <v>495.4171331</v>
      </c>
      <c r="F70" s="20" t="n">
        <v>5.39685226</v>
      </c>
      <c r="G70" s="18" t="n">
        <v>502.18513548</v>
      </c>
      <c r="H70" s="20" t="n">
        <v>7.45590272</v>
      </c>
      <c r="I70" s="18" t="n">
        <v>497.77365355</v>
      </c>
      <c r="J70" s="20" t="n">
        <v>6.07788842</v>
      </c>
      <c r="K70" s="18" t="n">
        <v>487.58053212</v>
      </c>
      <c r="L70" s="20" t="n">
        <v>6.36700101</v>
      </c>
      <c r="M70" s="18" t="n">
        <v>488.23995104</v>
      </c>
      <c r="N70" s="20" t="n">
        <v>5.83144556</v>
      </c>
      <c r="O70" s="18" t="s">
        <v>404</v>
      </c>
      <c r="P70" s="20" t="s">
        <v>404</v>
      </c>
      <c r="Q70" s="18" t="s">
        <v>404</v>
      </c>
      <c r="R70" s="20" t="s">
        <v>404</v>
      </c>
      <c r="S70" s="18" t="s">
        <v>404</v>
      </c>
      <c r="T70" s="20" t="s">
        <v>404</v>
      </c>
      <c r="U70" s="18" t="s">
        <v>404</v>
      </c>
      <c r="V70" s="20" t="s">
        <v>404</v>
      </c>
      <c r="W70" s="18" t="s">
        <v>404</v>
      </c>
      <c r="X70" s="20" t="s">
        <v>404</v>
      </c>
    </row>
    <row r="71" spans="1:24">
      <c r="A71" s="15" t="s">
        <v>468</v>
      </c>
      <c r="B71" s="17" t="n">
        <v>6115</v>
      </c>
      <c r="C71" s="18">
        <f>(0.0/B71*100)</f>
        <v/>
      </c>
      <c r="D71" s="19" t="n">
        <v>6115</v>
      </c>
      <c r="E71" s="18" t="n">
        <v>560.5762285</v>
      </c>
      <c r="F71" s="20" t="n">
        <v>3.40371454</v>
      </c>
      <c r="G71" s="18" t="n">
        <v>550.52306999</v>
      </c>
      <c r="H71" s="20" t="n">
        <v>2.77553291</v>
      </c>
      <c r="I71" s="18" t="n">
        <v>565.45454774</v>
      </c>
      <c r="J71" s="20" t="n">
        <v>3.50081421</v>
      </c>
      <c r="K71" s="18" t="n">
        <v>554.62715327</v>
      </c>
      <c r="L71" s="20" t="n">
        <v>4.35435119</v>
      </c>
      <c r="M71" s="18" t="n">
        <v>581.5285407600001</v>
      </c>
      <c r="N71" s="20" t="n">
        <v>2.83374743</v>
      </c>
      <c r="O71" s="18" t="s">
        <v>404</v>
      </c>
      <c r="P71" s="20" t="s">
        <v>404</v>
      </c>
      <c r="Q71" s="18" t="s">
        <v>404</v>
      </c>
      <c r="R71" s="20" t="s">
        <v>404</v>
      </c>
      <c r="S71" s="18" t="s">
        <v>404</v>
      </c>
      <c r="T71" s="20" t="s">
        <v>404</v>
      </c>
      <c r="U71" s="18" t="s">
        <v>404</v>
      </c>
      <c r="V71" s="20" t="s">
        <v>404</v>
      </c>
      <c r="W71" s="18" t="n">
        <v>526.6590188599999</v>
      </c>
      <c r="X71" s="20" t="n">
        <v>17.65920086</v>
      </c>
    </row>
    <row r="72" spans="1:24">
      <c r="A72" s="15" t="s">
        <v>469</v>
      </c>
      <c r="B72" s="17" t="n">
        <v>7708</v>
      </c>
      <c r="C72" s="18">
        <f>(0.0/B72*100)</f>
        <v/>
      </c>
      <c r="D72" s="19" t="n">
        <v>7708</v>
      </c>
      <c r="E72" s="18" t="n">
        <v>508.80718312</v>
      </c>
      <c r="F72" s="20" t="n">
        <v>14.22687515</v>
      </c>
      <c r="G72" s="18" t="n">
        <v>506.90153812</v>
      </c>
      <c r="H72" s="20" t="n">
        <v>15.01512217</v>
      </c>
      <c r="I72" s="18" t="n">
        <v>533.10893716</v>
      </c>
      <c r="J72" s="20" t="n">
        <v>16.30435515</v>
      </c>
      <c r="K72" s="18" t="n">
        <v>546.32235349</v>
      </c>
      <c r="L72" s="20" t="n">
        <v>12.39882872</v>
      </c>
      <c r="M72" s="18" t="n">
        <v>553.33315424</v>
      </c>
      <c r="N72" s="20" t="n">
        <v>4.59097949</v>
      </c>
      <c r="O72" s="18" t="s">
        <v>404</v>
      </c>
      <c r="P72" s="20" t="s">
        <v>404</v>
      </c>
      <c r="Q72" s="18" t="s">
        <v>404</v>
      </c>
      <c r="R72" s="20" t="s">
        <v>404</v>
      </c>
      <c r="S72" s="18" t="s">
        <v>404</v>
      </c>
      <c r="T72" s="20" t="s">
        <v>404</v>
      </c>
      <c r="U72" s="18" t="s">
        <v>404</v>
      </c>
      <c r="V72" s="20" t="s">
        <v>404</v>
      </c>
      <c r="W72" s="18" t="n">
        <v>503.39797442</v>
      </c>
      <c r="X72" s="20" t="n">
        <v>16.32775075</v>
      </c>
    </row>
    <row r="73" spans="1:24">
      <c r="A73" s="15" t="s">
        <v>470</v>
      </c>
      <c r="B73" s="17" t="n">
        <v>8249</v>
      </c>
      <c r="C73" s="18">
        <f>(0.0/B73*100)</f>
        <v/>
      </c>
      <c r="D73" s="19" t="n">
        <v>8249</v>
      </c>
      <c r="E73" s="18" t="n">
        <v>446.41419692</v>
      </c>
      <c r="F73" s="20" t="n">
        <v>13.38789005</v>
      </c>
      <c r="G73" s="18" t="n">
        <v>410.06224595</v>
      </c>
      <c r="H73" s="20" t="n">
        <v>9.46646061</v>
      </c>
      <c r="I73" s="18" t="n">
        <v>429.23618133</v>
      </c>
      <c r="J73" s="20" t="n">
        <v>10.10943806</v>
      </c>
      <c r="K73" s="18" t="n">
        <v>398.79563875</v>
      </c>
      <c r="L73" s="20" t="n">
        <v>6.35029244</v>
      </c>
      <c r="M73" s="18" t="n">
        <v>418.93159822</v>
      </c>
      <c r="N73" s="20" t="n">
        <v>4.97579867</v>
      </c>
      <c r="O73" s="18" t="s">
        <v>404</v>
      </c>
      <c r="P73" s="20" t="s">
        <v>404</v>
      </c>
      <c r="Q73" s="18" t="s">
        <v>404</v>
      </c>
      <c r="R73" s="20" t="s">
        <v>404</v>
      </c>
      <c r="S73" s="18" t="s">
        <v>404</v>
      </c>
      <c r="T73" s="20" t="s">
        <v>404</v>
      </c>
      <c r="U73" s="18" t="s">
        <v>404</v>
      </c>
      <c r="V73" s="20" t="s">
        <v>404</v>
      </c>
      <c r="W73" s="18" t="n">
        <v>410.16077575</v>
      </c>
      <c r="X73" s="20" t="n">
        <v>20.11062317</v>
      </c>
    </row>
    <row r="74" spans="1:24">
      <c r="A74" s="15" t="s">
        <v>471</v>
      </c>
      <c r="B74" s="17" t="n">
        <v>4692</v>
      </c>
      <c r="C74" s="18">
        <f>(484.0/B74*100)</f>
        <v/>
      </c>
      <c r="D74" s="19" t="n">
        <v>4208</v>
      </c>
      <c r="E74" s="18" t="n">
        <v>410.27979855</v>
      </c>
      <c r="F74" s="20" t="n">
        <v>2.90281325</v>
      </c>
      <c r="G74" s="18" t="n">
        <v>406.27653719</v>
      </c>
      <c r="H74" s="20" t="n">
        <v>3.58592996</v>
      </c>
      <c r="I74" s="18" t="n">
        <v>406.18690585</v>
      </c>
      <c r="J74" s="20" t="n">
        <v>2.86764701</v>
      </c>
      <c r="K74" s="18" t="n">
        <v>427.04230187</v>
      </c>
      <c r="L74" s="20" t="n">
        <v>4.97054658</v>
      </c>
      <c r="M74" s="18" t="n">
        <v>433.13497066</v>
      </c>
      <c r="N74" s="20" t="n">
        <v>3.43114634</v>
      </c>
      <c r="O74" s="18" t="s">
        <v>404</v>
      </c>
      <c r="P74" s="20" t="s">
        <v>404</v>
      </c>
      <c r="Q74" s="18" t="s">
        <v>404</v>
      </c>
      <c r="R74" s="20" t="s">
        <v>404</v>
      </c>
      <c r="S74" s="18" t="s">
        <v>404</v>
      </c>
      <c r="T74" s="20" t="s">
        <v>404</v>
      </c>
      <c r="U74" s="18" t="s">
        <v>404</v>
      </c>
      <c r="V74" s="20" t="s">
        <v>404</v>
      </c>
      <c r="W74" s="18" t="n">
        <v>422.89351875</v>
      </c>
      <c r="X74" s="20" t="n">
        <v>7.21037249</v>
      </c>
    </row>
    <row r="75" spans="1:24">
      <c r="A75" s="15" t="s">
        <v>472</v>
      </c>
      <c r="B75" s="17" t="n">
        <v>5375</v>
      </c>
      <c r="C75" s="18">
        <f>(483.0/B75*100)</f>
        <v/>
      </c>
      <c r="D75" s="19" t="n">
        <v>4892</v>
      </c>
      <c r="E75" s="18" t="n">
        <v>371.83186176</v>
      </c>
      <c r="F75" s="20" t="n">
        <v>13.86547844</v>
      </c>
      <c r="G75" s="18" t="n">
        <v>372.91278744</v>
      </c>
      <c r="H75" s="20" t="n">
        <v>13.23040619</v>
      </c>
      <c r="I75" s="18" t="n">
        <v>370.11843032</v>
      </c>
      <c r="J75" s="20" t="n">
        <v>7.05227399</v>
      </c>
      <c r="K75" s="18" t="n">
        <v>370.03714227</v>
      </c>
      <c r="L75" s="20" t="n">
        <v>11.1203847</v>
      </c>
      <c r="M75" s="18" t="n">
        <v>358.73219194</v>
      </c>
      <c r="N75" s="20" t="n">
        <v>7.9024124</v>
      </c>
      <c r="O75" s="18" t="s">
        <v>404</v>
      </c>
      <c r="P75" s="20" t="s">
        <v>404</v>
      </c>
      <c r="Q75" s="18" t="s">
        <v>404</v>
      </c>
      <c r="R75" s="20" t="s">
        <v>404</v>
      </c>
      <c r="S75" s="18" t="s">
        <v>404</v>
      </c>
      <c r="T75" s="20" t="s">
        <v>404</v>
      </c>
      <c r="U75" s="18" t="s">
        <v>404</v>
      </c>
      <c r="V75" s="20" t="s">
        <v>404</v>
      </c>
      <c r="W75" s="18" t="n">
        <v>356.40488961</v>
      </c>
      <c r="X75" s="20" t="n">
        <v>17.84387374</v>
      </c>
    </row>
    <row r="76" spans="1:24">
      <c r="A76" s="15" t="s">
        <v>473</v>
      </c>
      <c r="B76" s="17" t="n">
        <v>14167</v>
      </c>
      <c r="C76" s="18">
        <f>(1400.0/B76*100)</f>
        <v/>
      </c>
      <c r="D76" s="19" t="n">
        <v>12767</v>
      </c>
      <c r="E76" s="18" t="n">
        <v>447.61861737</v>
      </c>
      <c r="F76" s="20" t="n">
        <v>15.82539048</v>
      </c>
      <c r="G76" s="18" t="n">
        <v>453.58140972</v>
      </c>
      <c r="H76" s="20" t="n">
        <v>13.76835344</v>
      </c>
      <c r="I76" s="18" t="n">
        <v>455.03018211</v>
      </c>
      <c r="J76" s="20" t="n">
        <v>5.9252815</v>
      </c>
      <c r="K76" s="18" t="n">
        <v>424.35609801</v>
      </c>
      <c r="L76" s="20" t="n">
        <v>6.14154799</v>
      </c>
      <c r="M76" s="18" t="n">
        <v>423.06667349</v>
      </c>
      <c r="N76" s="20" t="n">
        <v>4.60924428</v>
      </c>
      <c r="O76" s="18" t="s">
        <v>404</v>
      </c>
      <c r="P76" s="20" t="s">
        <v>404</v>
      </c>
      <c r="Q76" s="18" t="s">
        <v>404</v>
      </c>
      <c r="R76" s="20" t="s">
        <v>404</v>
      </c>
      <c r="S76" s="18" t="s">
        <v>404</v>
      </c>
      <c r="T76" s="20" t="s">
        <v>404</v>
      </c>
      <c r="U76" s="18" t="s">
        <v>404</v>
      </c>
      <c r="V76" s="20" t="s">
        <v>404</v>
      </c>
      <c r="W76" s="18" t="n">
        <v>391.04250815</v>
      </c>
      <c r="X76" s="20" t="n">
        <v>11.03199867</v>
      </c>
    </row>
    <row r="77" spans="1:24">
      <c r="A77" s="15" t="s">
        <v>474</v>
      </c>
      <c r="B77" s="17" t="n">
        <v>6062</v>
      </c>
      <c r="C77" s="18">
        <f>(0.0/B77*100)</f>
        <v/>
      </c>
      <c r="D77" s="19" t="n">
        <v>6062</v>
      </c>
      <c r="E77" s="18" t="n">
        <v>412.69971971</v>
      </c>
      <c r="F77" s="20" t="n">
        <v>20.0342921</v>
      </c>
      <c r="G77" s="18" t="n">
        <v>399.85683315</v>
      </c>
      <c r="H77" s="20" t="n">
        <v>8.184860130000001</v>
      </c>
      <c r="I77" s="18" t="n">
        <v>422.19039346</v>
      </c>
      <c r="J77" s="20" t="n">
        <v>5.25435318</v>
      </c>
      <c r="K77" s="18" t="n">
        <v>419.06886182</v>
      </c>
      <c r="L77" s="20" t="n">
        <v>7.66600046</v>
      </c>
      <c r="M77" s="18" t="n">
        <v>417.89633578</v>
      </c>
      <c r="N77" s="20" t="n">
        <v>7.6819097</v>
      </c>
      <c r="O77" s="18" t="s">
        <v>404</v>
      </c>
      <c r="P77" s="20" t="s">
        <v>404</v>
      </c>
      <c r="Q77" s="18" t="s">
        <v>404</v>
      </c>
      <c r="R77" s="20" t="s">
        <v>404</v>
      </c>
      <c r="S77" s="18" t="s">
        <v>404</v>
      </c>
      <c r="T77" s="20" t="s">
        <v>404</v>
      </c>
      <c r="U77" s="18" t="s">
        <v>404</v>
      </c>
      <c r="V77" s="20" t="s">
        <v>404</v>
      </c>
      <c r="W77" s="18" t="s">
        <v>404</v>
      </c>
      <c r="X77" s="20" t="s">
        <v>404</v>
      </c>
    </row>
    <row r="78" spans="1:24">
      <c r="A78" s="15" t="s">
        <v>475</v>
      </c>
      <c r="B78" s="17" t="n">
        <v>5826</v>
      </c>
      <c r="C78" s="18">
        <f>(0.0/B78*100)</f>
        <v/>
      </c>
      <c r="D78" s="19" t="n">
        <v>5826</v>
      </c>
      <c r="E78" s="18" t="n">
        <v>496.41123855</v>
      </c>
      <c r="F78" s="20" t="n">
        <v>17.21314864</v>
      </c>
      <c r="G78" s="18" t="n">
        <v>488.03886716</v>
      </c>
      <c r="H78" s="20" t="n">
        <v>7.59694132</v>
      </c>
      <c r="I78" s="18" t="n">
        <v>511.01299767</v>
      </c>
      <c r="J78" s="20" t="n">
        <v>13.95016179</v>
      </c>
      <c r="K78" s="18" t="n">
        <v>492.89330068</v>
      </c>
      <c r="L78" s="20" t="n">
        <v>8.730139510000001</v>
      </c>
      <c r="M78" s="18" t="n">
        <v>498.54026995</v>
      </c>
      <c r="N78" s="20" t="n">
        <v>10.74322194</v>
      </c>
      <c r="O78" s="18" t="s">
        <v>404</v>
      </c>
      <c r="P78" s="20" t="s">
        <v>404</v>
      </c>
      <c r="Q78" s="18" t="s">
        <v>404</v>
      </c>
      <c r="R78" s="20" t="s">
        <v>404</v>
      </c>
      <c r="S78" s="18" t="s">
        <v>404</v>
      </c>
      <c r="T78" s="20" t="s">
        <v>404</v>
      </c>
      <c r="U78" s="18" t="s">
        <v>404</v>
      </c>
      <c r="V78" s="20" t="s">
        <v>404</v>
      </c>
      <c r="W78" s="18" t="s">
        <v>404</v>
      </c>
      <c r="X78" s="20" t="s">
        <v>404</v>
      </c>
    </row>
    <row customHeight="1" ht="25" r="79" spans="1:24">
      <c r="A79" s="15" t="s">
        <v>476</v>
      </c>
      <c r="B79" s="17" t="n">
        <v>1657</v>
      </c>
      <c r="C79" s="18">
        <f>(21.0/B79*100)</f>
        <v/>
      </c>
      <c r="D79" s="19" t="n">
        <v>1636</v>
      </c>
      <c r="E79" s="18" t="n">
        <v>442.77665365</v>
      </c>
      <c r="F79" s="20" t="n">
        <v>20.94547402</v>
      </c>
      <c r="G79" s="18" t="s">
        <v>404</v>
      </c>
      <c r="H79" s="20" t="s">
        <v>404</v>
      </c>
      <c r="I79" s="18" t="n">
        <v>454.51233913</v>
      </c>
      <c r="J79" s="20" t="n">
        <v>8.26398584</v>
      </c>
      <c r="K79" s="18" t="n">
        <v>501.73886041</v>
      </c>
      <c r="L79" s="20" t="n">
        <v>26.30576438</v>
      </c>
      <c r="M79" s="18" t="n">
        <v>463.28101861</v>
      </c>
      <c r="N79" s="20" t="n">
        <v>20.10262175</v>
      </c>
      <c r="O79" s="18" t="s">
        <v>404</v>
      </c>
      <c r="P79" s="20" t="s">
        <v>404</v>
      </c>
      <c r="Q79" s="18" t="s">
        <v>404</v>
      </c>
      <c r="R79" s="20" t="s">
        <v>404</v>
      </c>
      <c r="S79" s="18" t="s">
        <v>404</v>
      </c>
      <c r="T79" s="20" t="s">
        <v>404</v>
      </c>
      <c r="U79" s="18" t="s">
        <v>404</v>
      </c>
      <c r="V79" s="20" t="s">
        <v>404</v>
      </c>
      <c r="W79" s="18" t="n">
        <v>397.28168275</v>
      </c>
      <c r="X79" s="20" t="n">
        <v>4.92242616</v>
      </c>
    </row>
    <row r="80" spans="1:24">
      <c r="A80" s="15" t="s">
        <v>477</v>
      </c>
      <c r="B80" s="17" t="n">
        <v>7841</v>
      </c>
      <c r="C80" s="18">
        <f>(0.0/B80*100)</f>
        <v/>
      </c>
      <c r="D80" s="19" t="n">
        <v>7841</v>
      </c>
      <c r="E80" s="18" t="n">
        <v>473.87996417</v>
      </c>
      <c r="F80" s="20" t="n">
        <v>10.66463666</v>
      </c>
      <c r="G80" s="18" t="n">
        <v>433.12668032</v>
      </c>
      <c r="H80" s="20" t="n">
        <v>12.20789318</v>
      </c>
      <c r="I80" s="18" t="n">
        <v>457.26301307</v>
      </c>
      <c r="J80" s="20" t="n">
        <v>10.16135423</v>
      </c>
      <c r="K80" s="18" t="n">
        <v>458.01790968</v>
      </c>
      <c r="L80" s="20" t="n">
        <v>8.700263469999999</v>
      </c>
      <c r="M80" s="18" t="n">
        <v>469.7111007</v>
      </c>
      <c r="N80" s="20" t="n">
        <v>8.22901566</v>
      </c>
      <c r="O80" s="18" t="s">
        <v>404</v>
      </c>
      <c r="P80" s="20" t="s">
        <v>404</v>
      </c>
      <c r="Q80" s="18" t="s">
        <v>404</v>
      </c>
      <c r="R80" s="20" t="s">
        <v>404</v>
      </c>
      <c r="S80" s="18" t="s">
        <v>404</v>
      </c>
      <c r="T80" s="20" t="s">
        <v>404</v>
      </c>
      <c r="U80" s="18" t="s">
        <v>404</v>
      </c>
      <c r="V80" s="20" t="s">
        <v>404</v>
      </c>
      <c r="W80" s="18" t="s">
        <v>404</v>
      </c>
      <c r="X80" s="20" t="s">
        <v>404</v>
      </c>
    </row>
    <row r="81" spans="1:24">
      <c r="A81" s="21" t="s">
        <v>478</v>
      </c>
      <c r="B81" s="17" t="n">
        <v>8861</v>
      </c>
      <c r="C81" s="18">
        <f>(0.0/B81*100)</f>
        <v/>
      </c>
      <c r="D81" s="19" t="n">
        <v>8861</v>
      </c>
      <c r="E81" s="18" t="n">
        <v>459.60357286</v>
      </c>
      <c r="F81" s="20" t="n">
        <v>16.56687385</v>
      </c>
      <c r="G81" s="18" t="n">
        <v>443.5496211</v>
      </c>
      <c r="H81" s="20" t="n">
        <v>6.16318193</v>
      </c>
      <c r="I81" s="18" t="n">
        <v>447.48333214</v>
      </c>
      <c r="J81" s="20" t="n">
        <v>6.43974826</v>
      </c>
      <c r="K81" s="18" t="n">
        <v>454.81042002</v>
      </c>
      <c r="L81" s="20" t="n">
        <v>10.31078694</v>
      </c>
      <c r="M81" s="18" t="n">
        <v>439.06989914</v>
      </c>
      <c r="N81" s="20" t="n">
        <v>7.82787644</v>
      </c>
      <c r="O81" s="18" t="s">
        <v>404</v>
      </c>
      <c r="P81" s="20" t="s">
        <v>404</v>
      </c>
      <c r="Q81" s="18" t="s">
        <v>404</v>
      </c>
      <c r="R81" s="20" t="s">
        <v>404</v>
      </c>
      <c r="S81" s="18" t="s">
        <v>404</v>
      </c>
      <c r="T81" s="20" t="s">
        <v>404</v>
      </c>
      <c r="U81" s="18" t="s">
        <v>404</v>
      </c>
      <c r="V81" s="20" t="s">
        <v>404</v>
      </c>
      <c r="W81" s="18" t="n">
        <v>409.16180988</v>
      </c>
      <c r="X81" s="20" t="n">
        <v>10.76379373</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498.06322934</v>
      </c>
      <c r="F7" s="20" t="n">
        <v>2.66067705</v>
      </c>
      <c r="G7" s="18" t="n">
        <v>492.01136826</v>
      </c>
      <c r="H7" s="20" t="n">
        <v>3.55416626</v>
      </c>
      <c r="I7" s="18" t="s">
        <v>404</v>
      </c>
      <c r="J7" s="20" t="s">
        <v>404</v>
      </c>
      <c r="K7" s="18" t="s">
        <v>404</v>
      </c>
      <c r="L7" s="20" t="s">
        <v>404</v>
      </c>
      <c r="M7" s="18" t="s">
        <v>404</v>
      </c>
      <c r="N7" s="20" t="s">
        <v>404</v>
      </c>
      <c r="O7" s="18" t="s">
        <v>404</v>
      </c>
      <c r="P7" s="20" t="s">
        <v>404</v>
      </c>
      <c r="Q7" s="18" t="n">
        <v>484.82717156</v>
      </c>
      <c r="R7" s="20" t="n">
        <v>5.84128153</v>
      </c>
    </row>
    <row r="8" spans="1:18">
      <c r="A8" s="15" t="s">
        <v>405</v>
      </c>
      <c r="B8" s="17" t="n">
        <v>7007</v>
      </c>
      <c r="C8" s="18">
        <f>(0.0/B8*100)</f>
        <v/>
      </c>
      <c r="D8" s="19" t="n">
        <v>7007</v>
      </c>
      <c r="E8" s="18" t="n">
        <v>512.75928913</v>
      </c>
      <c r="F8" s="20" t="n">
        <v>7.32159039</v>
      </c>
      <c r="G8" s="18" t="n">
        <v>485.10749057</v>
      </c>
      <c r="H8" s="20" t="n">
        <v>5.64999072</v>
      </c>
      <c r="I8" s="18" t="n">
        <v>464.12321902</v>
      </c>
      <c r="J8" s="20" t="n">
        <v>24.86519723</v>
      </c>
      <c r="K8" s="18" t="s">
        <v>404</v>
      </c>
      <c r="L8" s="20" t="s">
        <v>404</v>
      </c>
      <c r="M8" s="18" t="s">
        <v>404</v>
      </c>
      <c r="N8" s="20" t="s">
        <v>404</v>
      </c>
      <c r="O8" s="18" t="s">
        <v>404</v>
      </c>
      <c r="P8" s="20" t="s">
        <v>404</v>
      </c>
      <c r="Q8" s="18" t="n">
        <v>503.86395459</v>
      </c>
      <c r="R8" s="20" t="n">
        <v>9.17371196</v>
      </c>
    </row>
    <row r="9" spans="1:18">
      <c r="A9" s="15" t="s">
        <v>406</v>
      </c>
      <c r="B9" s="17" t="n">
        <v>9651</v>
      </c>
      <c r="C9" s="18">
        <f>(575.0/B9*100)</f>
        <v/>
      </c>
      <c r="D9" s="19" t="n">
        <v>9076</v>
      </c>
      <c r="E9" s="18" t="n">
        <v>498.28033532</v>
      </c>
      <c r="F9" s="20" t="n">
        <v>7.58673256</v>
      </c>
      <c r="G9" s="18" t="n">
        <v>513.991972</v>
      </c>
      <c r="H9" s="20" t="n">
        <v>5.07083908</v>
      </c>
      <c r="I9" s="18" t="n">
        <v>519.35251579</v>
      </c>
      <c r="J9" s="20" t="n">
        <v>28.46309464</v>
      </c>
      <c r="K9" s="18" t="s">
        <v>404</v>
      </c>
      <c r="L9" s="20" t="s">
        <v>404</v>
      </c>
      <c r="M9" s="18" t="s">
        <v>404</v>
      </c>
      <c r="N9" s="20" t="s">
        <v>404</v>
      </c>
      <c r="O9" s="18" t="s">
        <v>404</v>
      </c>
      <c r="P9" s="20" t="s">
        <v>404</v>
      </c>
      <c r="Q9" s="18" t="n">
        <v>515.98229337</v>
      </c>
      <c r="R9" s="20" t="n">
        <v>7.25016607</v>
      </c>
    </row>
    <row r="10" spans="1:18">
      <c r="A10" s="15" t="s">
        <v>407</v>
      </c>
      <c r="B10" s="17" t="n">
        <v>20058</v>
      </c>
      <c r="C10" s="18">
        <f>(3112.0/B10*100)</f>
        <v/>
      </c>
      <c r="D10" s="19" t="n">
        <v>16946</v>
      </c>
      <c r="E10" s="18" t="n">
        <v>516.4199880800001</v>
      </c>
      <c r="F10" s="20" t="n">
        <v>3.45528589</v>
      </c>
      <c r="G10" s="18" t="n">
        <v>513.01921736</v>
      </c>
      <c r="H10" s="20" t="n">
        <v>4.00216254</v>
      </c>
      <c r="I10" s="18" t="n">
        <v>577.84820243</v>
      </c>
      <c r="J10" s="20" t="n">
        <v>13.60445118</v>
      </c>
      <c r="K10" s="18" t="s">
        <v>404</v>
      </c>
      <c r="L10" s="20" t="s">
        <v>404</v>
      </c>
      <c r="M10" s="18" t="s">
        <v>404</v>
      </c>
      <c r="N10" s="20" t="s">
        <v>404</v>
      </c>
      <c r="O10" s="18" t="s">
        <v>404</v>
      </c>
      <c r="P10" s="20" t="s">
        <v>404</v>
      </c>
      <c r="Q10" s="18" t="n">
        <v>515.86972818</v>
      </c>
      <c r="R10" s="20" t="n">
        <v>10.42554175</v>
      </c>
    </row>
    <row r="11" spans="1:18">
      <c r="A11" s="15" t="s">
        <v>408</v>
      </c>
      <c r="B11" s="17" t="n">
        <v>7053</v>
      </c>
      <c r="C11" s="18">
        <f>(137.0/B11*100)</f>
        <v/>
      </c>
      <c r="D11" s="19" t="n">
        <v>6916</v>
      </c>
      <c r="E11" s="18" t="n">
        <v>427.84691222</v>
      </c>
      <c r="F11" s="20" t="n">
        <v>3.22283999</v>
      </c>
      <c r="G11" s="18" t="n">
        <v>415.35969134</v>
      </c>
      <c r="H11" s="20" t="n">
        <v>9.63638171</v>
      </c>
      <c r="I11" s="18" t="n">
        <v>390.11543589</v>
      </c>
      <c r="J11" s="20" t="n">
        <v>18.51186118</v>
      </c>
      <c r="K11" s="18" t="s">
        <v>404</v>
      </c>
      <c r="L11" s="20" t="s">
        <v>404</v>
      </c>
      <c r="M11" s="18" t="s">
        <v>404</v>
      </c>
      <c r="N11" s="20" t="s">
        <v>404</v>
      </c>
      <c r="O11" s="18" t="s">
        <v>404</v>
      </c>
      <c r="P11" s="20" t="s">
        <v>404</v>
      </c>
      <c r="Q11" s="18" t="n">
        <v>380.04194712</v>
      </c>
      <c r="R11" s="20" t="n">
        <v>22.66050505</v>
      </c>
    </row>
    <row r="12" spans="1:18">
      <c r="A12" s="15" t="s">
        <v>409</v>
      </c>
      <c r="B12" s="17" t="n">
        <v>6894</v>
      </c>
      <c r="C12" s="18">
        <f>(106.0/B12*100)</f>
        <v/>
      </c>
      <c r="D12" s="19" t="n">
        <v>6788</v>
      </c>
      <c r="E12" s="18" t="n">
        <v>487.0234213</v>
      </c>
      <c r="F12" s="20" t="n">
        <v>5.48411069</v>
      </c>
      <c r="G12" s="18" t="n">
        <v>497.53099734</v>
      </c>
      <c r="H12" s="20" t="n">
        <v>3.3647349</v>
      </c>
      <c r="I12" s="18" t="n">
        <v>427.1628758</v>
      </c>
      <c r="J12" s="20" t="n">
        <v>12.82659046</v>
      </c>
      <c r="K12" s="18" t="s">
        <v>404</v>
      </c>
      <c r="L12" s="20" t="s">
        <v>404</v>
      </c>
      <c r="M12" s="18" t="s">
        <v>404</v>
      </c>
      <c r="N12" s="20" t="s">
        <v>404</v>
      </c>
      <c r="O12" s="18" t="s">
        <v>404</v>
      </c>
      <c r="P12" s="20" t="s">
        <v>404</v>
      </c>
      <c r="Q12" s="18" t="n">
        <v>448.44978406</v>
      </c>
      <c r="R12" s="20" t="n">
        <v>11.2116221</v>
      </c>
    </row>
    <row r="13" spans="1:18">
      <c r="A13" s="15" t="s">
        <v>410</v>
      </c>
      <c r="B13" s="17" t="n">
        <v>7161</v>
      </c>
      <c r="C13" s="18">
        <f>(1175.0/B13*100)</f>
        <v/>
      </c>
      <c r="D13" s="19" t="n">
        <v>5986</v>
      </c>
      <c r="E13" s="18" t="n">
        <v>510.95752703</v>
      </c>
      <c r="F13" s="20" t="n">
        <v>2.46935778</v>
      </c>
      <c r="G13" s="18" t="n">
        <v>505.05890131</v>
      </c>
      <c r="H13" s="20" t="n">
        <v>9.199794320000001</v>
      </c>
      <c r="I13" s="18" t="n">
        <v>513.18367339</v>
      </c>
      <c r="J13" s="20" t="n">
        <v>7.29197336</v>
      </c>
      <c r="K13" s="18" t="s">
        <v>404</v>
      </c>
      <c r="L13" s="20" t="s">
        <v>404</v>
      </c>
      <c r="M13" s="18" t="s">
        <v>404</v>
      </c>
      <c r="N13" s="20" t="s">
        <v>404</v>
      </c>
      <c r="O13" s="18" t="s">
        <v>404</v>
      </c>
      <c r="P13" s="20" t="s">
        <v>404</v>
      </c>
      <c r="Q13" s="18" t="n">
        <v>520.03950066</v>
      </c>
      <c r="R13" s="20" t="n">
        <v>8.682548349999999</v>
      </c>
    </row>
    <row r="14" spans="1:18">
      <c r="A14" s="15" t="s">
        <v>411</v>
      </c>
      <c r="B14" s="17" t="n">
        <v>5587</v>
      </c>
      <c r="C14" s="18">
        <f>(353.0/B14*100)</f>
        <v/>
      </c>
      <c r="D14" s="19" t="n">
        <v>5234</v>
      </c>
      <c r="E14" s="18" t="n">
        <v>518.6155066</v>
      </c>
      <c r="F14" s="20" t="n">
        <v>2.82350304</v>
      </c>
      <c r="G14" s="18" t="n">
        <v>521.26383759</v>
      </c>
      <c r="H14" s="20" t="n">
        <v>3.47090832</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511.29518857</v>
      </c>
      <c r="F15" s="20" t="n">
        <v>3.31971798</v>
      </c>
      <c r="G15" s="18" t="n">
        <v>510.22544658</v>
      </c>
      <c r="H15" s="20" t="n">
        <v>3.4436934</v>
      </c>
      <c r="I15" s="18" t="n">
        <v>530.89819286</v>
      </c>
      <c r="J15" s="20" t="n">
        <v>20.65706953</v>
      </c>
      <c r="K15" s="18" t="s">
        <v>404</v>
      </c>
      <c r="L15" s="20" t="s">
        <v>404</v>
      </c>
      <c r="M15" s="18" t="s">
        <v>404</v>
      </c>
      <c r="N15" s="20" t="s">
        <v>404</v>
      </c>
      <c r="O15" s="18" t="s">
        <v>404</v>
      </c>
      <c r="P15" s="20" t="s">
        <v>404</v>
      </c>
      <c r="Q15" s="18" t="n">
        <v>510.10220644</v>
      </c>
      <c r="R15" s="20" t="n">
        <v>7.07377317</v>
      </c>
    </row>
    <row r="16" spans="1:18">
      <c r="A16" s="15" t="s">
        <v>413</v>
      </c>
      <c r="B16" s="17" t="n">
        <v>6108</v>
      </c>
      <c r="C16" s="18">
        <f>(495.0/B16*100)</f>
        <v/>
      </c>
      <c r="D16" s="19" t="n">
        <v>5613</v>
      </c>
      <c r="E16" s="18" t="n">
        <v>494.24999553</v>
      </c>
      <c r="F16" s="20" t="n">
        <v>5.72759497</v>
      </c>
      <c r="G16" s="18" t="n">
        <v>494.86257177</v>
      </c>
      <c r="H16" s="20" t="n">
        <v>7.06242085</v>
      </c>
      <c r="I16" s="18" t="n">
        <v>457.7123936</v>
      </c>
      <c r="J16" s="20" t="n">
        <v>17.90018326</v>
      </c>
      <c r="K16" s="18" t="s">
        <v>404</v>
      </c>
      <c r="L16" s="20" t="s">
        <v>404</v>
      </c>
      <c r="M16" s="18" t="s">
        <v>404</v>
      </c>
      <c r="N16" s="20" t="s">
        <v>404</v>
      </c>
      <c r="O16" s="18" t="s">
        <v>404</v>
      </c>
      <c r="P16" s="20" t="s">
        <v>404</v>
      </c>
      <c r="Q16" s="18" t="n">
        <v>513.52921201</v>
      </c>
      <c r="R16" s="20" t="n">
        <v>11.34140128</v>
      </c>
    </row>
    <row r="17" spans="1:18">
      <c r="A17" s="15" t="s">
        <v>414</v>
      </c>
      <c r="B17" s="17" t="n">
        <v>6504</v>
      </c>
      <c r="C17" s="18">
        <f>(1325.0/B17*100)</f>
        <v/>
      </c>
      <c r="D17" s="19" t="n">
        <v>5179</v>
      </c>
      <c r="E17" s="18" t="n">
        <v>492.62470322</v>
      </c>
      <c r="F17" s="20" t="n">
        <v>10.9618329</v>
      </c>
      <c r="G17" s="18" t="n">
        <v>503.00493279</v>
      </c>
      <c r="H17" s="20" t="n">
        <v>4.74844965</v>
      </c>
      <c r="I17" s="18" t="n">
        <v>554.04598907</v>
      </c>
      <c r="J17" s="20" t="n">
        <v>16.8228432</v>
      </c>
      <c r="K17" s="18" t="s">
        <v>404</v>
      </c>
      <c r="L17" s="20" t="s">
        <v>404</v>
      </c>
      <c r="M17" s="18" t="s">
        <v>404</v>
      </c>
      <c r="N17" s="20" t="s">
        <v>404</v>
      </c>
      <c r="O17" s="18" t="s">
        <v>404</v>
      </c>
      <c r="P17" s="20" t="s">
        <v>404</v>
      </c>
      <c r="Q17" s="18" t="n">
        <v>515.87948338</v>
      </c>
      <c r="R17" s="20" t="n">
        <v>8.855903079999999</v>
      </c>
    </row>
    <row r="18" spans="1:18">
      <c r="A18" s="15" t="s">
        <v>415</v>
      </c>
      <c r="B18" s="17" t="n">
        <v>5532</v>
      </c>
      <c r="C18" s="18">
        <f>(0.0/B18*100)</f>
        <v/>
      </c>
      <c r="D18" s="19" t="n">
        <v>5532</v>
      </c>
      <c r="E18" s="18" t="n">
        <v>458.16064847</v>
      </c>
      <c r="F18" s="20" t="n">
        <v>5.19277253</v>
      </c>
      <c r="G18" s="18" t="n">
        <v>454.72856333</v>
      </c>
      <c r="H18" s="20" t="n">
        <v>6.11490006</v>
      </c>
      <c r="I18" s="18" t="n">
        <v>437.8158099</v>
      </c>
      <c r="J18" s="20" t="n">
        <v>45.53387776</v>
      </c>
      <c r="K18" s="18" t="s">
        <v>404</v>
      </c>
      <c r="L18" s="20" t="s">
        <v>404</v>
      </c>
      <c r="M18" s="18" t="s">
        <v>404</v>
      </c>
      <c r="N18" s="20" t="s">
        <v>404</v>
      </c>
      <c r="O18" s="18" t="s">
        <v>404</v>
      </c>
      <c r="P18" s="20" t="s">
        <v>404</v>
      </c>
      <c r="Q18" s="18" t="n">
        <v>436.59951579</v>
      </c>
      <c r="R18" s="20" t="n">
        <v>11.12404388</v>
      </c>
    </row>
    <row r="19" spans="1:18">
      <c r="A19" s="15" t="s">
        <v>416</v>
      </c>
      <c r="B19" s="17" t="n">
        <v>5658</v>
      </c>
      <c r="C19" s="18">
        <f>(327.0/B19*100)</f>
        <v/>
      </c>
      <c r="D19" s="19" t="n">
        <v>5331</v>
      </c>
      <c r="E19" s="18" t="n">
        <v>466.90046081</v>
      </c>
      <c r="F19" s="20" t="n">
        <v>4.92818466</v>
      </c>
      <c r="G19" s="18" t="n">
        <v>490.88198084</v>
      </c>
      <c r="H19" s="20" t="n">
        <v>7.11526737</v>
      </c>
      <c r="I19" s="18" t="n">
        <v>507.97482207</v>
      </c>
      <c r="J19" s="20" t="n">
        <v>30.9857021</v>
      </c>
      <c r="K19" s="18" t="s">
        <v>404</v>
      </c>
      <c r="L19" s="20" t="s">
        <v>404</v>
      </c>
      <c r="M19" s="18" t="s">
        <v>404</v>
      </c>
      <c r="N19" s="20" t="s">
        <v>404</v>
      </c>
      <c r="O19" s="18" t="s">
        <v>404</v>
      </c>
      <c r="P19" s="20" t="s">
        <v>404</v>
      </c>
      <c r="Q19" s="18" t="n">
        <v>452.6874524</v>
      </c>
      <c r="R19" s="20" t="n">
        <v>34.00568161</v>
      </c>
    </row>
    <row r="20" spans="1:18">
      <c r="A20" s="15" t="s">
        <v>417</v>
      </c>
      <c r="B20" s="17" t="n">
        <v>3371</v>
      </c>
      <c r="C20" s="18">
        <f>(24.0/B20*100)</f>
        <v/>
      </c>
      <c r="D20" s="19" t="n">
        <v>3347</v>
      </c>
      <c r="E20" s="18" t="n">
        <v>490.87636105</v>
      </c>
      <c r="F20" s="20" t="n">
        <v>2.17483381</v>
      </c>
      <c r="G20" s="18" t="n">
        <v>479.26758884</v>
      </c>
      <c r="H20" s="20" t="n">
        <v>4.85815662</v>
      </c>
      <c r="I20" s="18" t="n">
        <v>440.15121304</v>
      </c>
      <c r="J20" s="20" t="n">
        <v>18.29753509</v>
      </c>
      <c r="K20" s="18" t="s">
        <v>404</v>
      </c>
      <c r="L20" s="20" t="s">
        <v>404</v>
      </c>
      <c r="M20" s="18" t="s">
        <v>404</v>
      </c>
      <c r="N20" s="20" t="s">
        <v>404</v>
      </c>
      <c r="O20" s="18" t="s">
        <v>404</v>
      </c>
      <c r="P20" s="20" t="s">
        <v>404</v>
      </c>
      <c r="Q20" s="18" t="n">
        <v>482.87666693</v>
      </c>
      <c r="R20" s="20" t="n">
        <v>5.14327154</v>
      </c>
    </row>
    <row r="21" spans="1:18">
      <c r="A21" s="15" t="s">
        <v>418</v>
      </c>
      <c r="B21" s="17" t="n">
        <v>5741</v>
      </c>
      <c r="C21" s="18">
        <f>(0.0/B21*100)</f>
        <v/>
      </c>
      <c r="D21" s="19" t="n">
        <v>5741</v>
      </c>
      <c r="E21" s="18" t="n">
        <v>503.02077082</v>
      </c>
      <c r="F21" s="20" t="n">
        <v>3.02756961</v>
      </c>
      <c r="G21" s="18" t="n">
        <v>507.28833249</v>
      </c>
      <c r="H21" s="20" t="n">
        <v>4.3674407</v>
      </c>
      <c r="I21" s="18" t="n">
        <v>497.64734531</v>
      </c>
      <c r="J21" s="20" t="n">
        <v>7.42804238</v>
      </c>
      <c r="K21" s="18" t="s">
        <v>404</v>
      </c>
      <c r="L21" s="20" t="s">
        <v>404</v>
      </c>
      <c r="M21" s="18" t="s">
        <v>404</v>
      </c>
      <c r="N21" s="20" t="s">
        <v>404</v>
      </c>
      <c r="O21" s="18" t="s">
        <v>404</v>
      </c>
      <c r="P21" s="20" t="s">
        <v>404</v>
      </c>
      <c r="Q21" s="18" t="n">
        <v>505.42666875</v>
      </c>
      <c r="R21" s="20" t="n">
        <v>9.77164969</v>
      </c>
    </row>
    <row r="22" spans="1:18">
      <c r="A22" s="15" t="s">
        <v>419</v>
      </c>
      <c r="B22" s="17" t="n">
        <v>6598</v>
      </c>
      <c r="C22" s="18">
        <f>(0.0/B22*100)</f>
        <v/>
      </c>
      <c r="D22" s="19" t="n">
        <v>6598</v>
      </c>
      <c r="E22" s="18" t="n">
        <v>462.9945257</v>
      </c>
      <c r="F22" s="20" t="n">
        <v>6.57005114</v>
      </c>
      <c r="G22" s="18" t="n">
        <v>482.06301588</v>
      </c>
      <c r="H22" s="20" t="n">
        <v>7.86861452</v>
      </c>
      <c r="I22" s="18" t="n">
        <v>500.59174152</v>
      </c>
      <c r="J22" s="20" t="n">
        <v>22.13487709</v>
      </c>
      <c r="K22" s="18" t="s">
        <v>404</v>
      </c>
      <c r="L22" s="20" t="s">
        <v>404</v>
      </c>
      <c r="M22" s="18" t="s">
        <v>404</v>
      </c>
      <c r="N22" s="20" t="s">
        <v>404</v>
      </c>
      <c r="O22" s="18" t="s">
        <v>404</v>
      </c>
      <c r="P22" s="20" t="s">
        <v>404</v>
      </c>
      <c r="Q22" s="18" t="n">
        <v>471.04387241</v>
      </c>
      <c r="R22" s="20" t="n">
        <v>12.97868349</v>
      </c>
    </row>
    <row r="23" spans="1:18">
      <c r="A23" s="15" t="s">
        <v>420</v>
      </c>
      <c r="B23" s="17" t="n">
        <v>11583</v>
      </c>
      <c r="C23" s="18">
        <f>(3185.0/B23*100)</f>
        <v/>
      </c>
      <c r="D23" s="19" t="n">
        <v>8398</v>
      </c>
      <c r="E23" s="18" t="n">
        <v>493.71398123</v>
      </c>
      <c r="F23" s="20" t="n">
        <v>5.12867716</v>
      </c>
      <c r="G23" s="18" t="n">
        <v>492.20690785</v>
      </c>
      <c r="H23" s="20" t="n">
        <v>7.84796709</v>
      </c>
      <c r="I23" s="18" t="n">
        <v>494.16233083</v>
      </c>
      <c r="J23" s="20" t="n">
        <v>21.24512488</v>
      </c>
      <c r="K23" s="18" t="s">
        <v>404</v>
      </c>
      <c r="L23" s="20" t="s">
        <v>404</v>
      </c>
      <c r="M23" s="18" t="s">
        <v>404</v>
      </c>
      <c r="N23" s="20" t="s">
        <v>404</v>
      </c>
      <c r="O23" s="18" t="s">
        <v>404</v>
      </c>
      <c r="P23" s="20" t="s">
        <v>404</v>
      </c>
      <c r="Q23" s="18" t="n">
        <v>478.58175516</v>
      </c>
      <c r="R23" s="20" t="n">
        <v>21.58384809</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531.89561773</v>
      </c>
      <c r="F25" s="20" t="n">
        <v>5.30283125</v>
      </c>
      <c r="G25" s="18" t="n">
        <v>516.15110866</v>
      </c>
      <c r="H25" s="20" t="n">
        <v>7.24729874</v>
      </c>
      <c r="I25" s="18" t="n">
        <v>429.49742548</v>
      </c>
      <c r="J25" s="20" t="n">
        <v>30.04672639</v>
      </c>
      <c r="K25" s="18" t="s">
        <v>404</v>
      </c>
      <c r="L25" s="20" t="s">
        <v>404</v>
      </c>
      <c r="M25" s="18" t="s">
        <v>404</v>
      </c>
      <c r="N25" s="20" t="s">
        <v>404</v>
      </c>
      <c r="O25" s="18" t="s">
        <v>404</v>
      </c>
      <c r="P25" s="20" t="s">
        <v>404</v>
      </c>
      <c r="Q25" s="18" t="n">
        <v>521.8283357</v>
      </c>
      <c r="R25" s="20" t="n">
        <v>19.30545247</v>
      </c>
    </row>
    <row r="26" spans="1:18">
      <c r="A26" s="15" t="s">
        <v>423</v>
      </c>
      <c r="B26" s="17" t="n">
        <v>4869</v>
      </c>
      <c r="C26" s="18">
        <f>(11.0/B26*100)</f>
        <v/>
      </c>
      <c r="D26" s="19" t="n">
        <v>4858</v>
      </c>
      <c r="E26" s="18" t="n">
        <v>482.78382088</v>
      </c>
      <c r="F26" s="20" t="n">
        <v>1.88131325</v>
      </c>
      <c r="G26" s="18" t="n">
        <v>473.95262021</v>
      </c>
      <c r="H26" s="20" t="n">
        <v>8.09723481</v>
      </c>
      <c r="I26" s="18" t="n">
        <v>470.36636477</v>
      </c>
      <c r="J26" s="20" t="n">
        <v>16.36125154</v>
      </c>
      <c r="K26" s="18" t="s">
        <v>404</v>
      </c>
      <c r="L26" s="20" t="s">
        <v>404</v>
      </c>
      <c r="M26" s="18" t="s">
        <v>404</v>
      </c>
      <c r="N26" s="20" t="s">
        <v>404</v>
      </c>
      <c r="O26" s="18" t="s">
        <v>404</v>
      </c>
      <c r="P26" s="20" t="s">
        <v>404</v>
      </c>
      <c r="Q26" s="18" t="n">
        <v>502.4397808</v>
      </c>
      <c r="R26" s="20" t="n">
        <v>17.72653444</v>
      </c>
    </row>
    <row r="27" spans="1:18">
      <c r="A27" s="15" t="s">
        <v>424</v>
      </c>
      <c r="B27" s="17" t="n">
        <v>5299</v>
      </c>
      <c r="C27" s="18">
        <f>(0.0/B27*100)</f>
        <v/>
      </c>
      <c r="D27" s="19" t="n">
        <v>5299</v>
      </c>
      <c r="E27" s="18" t="n">
        <v>493.67771126</v>
      </c>
      <c r="F27" s="20" t="n">
        <v>1.8190125</v>
      </c>
      <c r="G27" s="18" t="n">
        <v>479.67910176</v>
      </c>
      <c r="H27" s="20" t="n">
        <v>1.5486279</v>
      </c>
      <c r="I27" s="18" t="n">
        <v>432.08146175</v>
      </c>
      <c r="J27" s="20" t="n">
        <v>11.9477278</v>
      </c>
      <c r="K27" s="18" t="s">
        <v>404</v>
      </c>
      <c r="L27" s="20" t="s">
        <v>404</v>
      </c>
      <c r="M27" s="18" t="s">
        <v>404</v>
      </c>
      <c r="N27" s="20" t="s">
        <v>404</v>
      </c>
      <c r="O27" s="18" t="s">
        <v>404</v>
      </c>
      <c r="P27" s="20" t="s">
        <v>404</v>
      </c>
      <c r="Q27" s="18" t="n">
        <v>538.71485865</v>
      </c>
      <c r="R27" s="20" t="n">
        <v>8.19992162</v>
      </c>
    </row>
    <row r="28" spans="1:18">
      <c r="A28" s="15" t="s">
        <v>425</v>
      </c>
      <c r="B28" s="17" t="n">
        <v>7568</v>
      </c>
      <c r="C28" s="18">
        <f>(2448.0/B28*100)</f>
        <v/>
      </c>
      <c r="D28" s="19" t="n">
        <v>5120</v>
      </c>
      <c r="E28" s="18" t="n">
        <v>409.74641487</v>
      </c>
      <c r="F28" s="20" t="n">
        <v>3.48331939</v>
      </c>
      <c r="G28" s="18" t="n">
        <v>418.85531264</v>
      </c>
      <c r="H28" s="20" t="n">
        <v>10.01620576</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500.29162664</v>
      </c>
      <c r="F29" s="20" t="n">
        <v>7.45638293</v>
      </c>
      <c r="G29" s="18" t="n">
        <v>532.49603111</v>
      </c>
      <c r="H29" s="20" t="n">
        <v>12.08403134</v>
      </c>
      <c r="I29" s="18" t="n">
        <v>499.42711098</v>
      </c>
      <c r="J29" s="20" t="n">
        <v>10.62011139</v>
      </c>
      <c r="K29" s="18" t="s">
        <v>404</v>
      </c>
      <c r="L29" s="20" t="s">
        <v>404</v>
      </c>
      <c r="M29" s="18" t="s">
        <v>404</v>
      </c>
      <c r="N29" s="20" t="s">
        <v>404</v>
      </c>
      <c r="O29" s="18" t="s">
        <v>404</v>
      </c>
      <c r="P29" s="20" t="s">
        <v>404</v>
      </c>
      <c r="Q29" s="18" t="n">
        <v>560.99487662</v>
      </c>
      <c r="R29" s="20" t="n">
        <v>13.3929206</v>
      </c>
    </row>
    <row r="30" spans="1:18">
      <c r="A30" s="15" t="s">
        <v>427</v>
      </c>
      <c r="B30" s="17" t="n">
        <v>4520</v>
      </c>
      <c r="C30" s="18">
        <f>(1053.0/B30*100)</f>
        <v/>
      </c>
      <c r="D30" s="19" t="n">
        <v>3467</v>
      </c>
      <c r="E30" s="18" t="n">
        <v>499.21514344</v>
      </c>
      <c r="F30" s="20" t="n">
        <v>3.21192879</v>
      </c>
      <c r="G30" s="18" t="n">
        <v>488.60309766</v>
      </c>
      <c r="H30" s="20" t="n">
        <v>7.9758422</v>
      </c>
      <c r="I30" s="18" t="n">
        <v>461.03381589</v>
      </c>
      <c r="J30" s="20" t="n">
        <v>7.32399704</v>
      </c>
      <c r="K30" s="18" t="s">
        <v>404</v>
      </c>
      <c r="L30" s="20" t="s">
        <v>404</v>
      </c>
      <c r="M30" s="18" t="s">
        <v>404</v>
      </c>
      <c r="N30" s="20" t="s">
        <v>404</v>
      </c>
      <c r="O30" s="18" t="s">
        <v>404</v>
      </c>
      <c r="P30" s="20" t="s">
        <v>404</v>
      </c>
      <c r="Q30" s="18" t="n">
        <v>512.92657826</v>
      </c>
      <c r="R30" s="20" t="n">
        <v>29.09831181</v>
      </c>
    </row>
    <row r="31" spans="1:18">
      <c r="A31" s="15" t="s">
        <v>428</v>
      </c>
      <c r="B31" s="17" t="n">
        <v>5456</v>
      </c>
      <c r="C31" s="18">
        <f>(502.0/B31*100)</f>
        <v/>
      </c>
      <c r="D31" s="19" t="n">
        <v>4954</v>
      </c>
      <c r="E31" s="18" t="n">
        <v>501.08234048</v>
      </c>
      <c r="F31" s="20" t="n">
        <v>2.92571365</v>
      </c>
      <c r="G31" s="18" t="n">
        <v>504.54125975</v>
      </c>
      <c r="H31" s="20" t="n">
        <v>4.36261664</v>
      </c>
      <c r="I31" s="18" t="n">
        <v>496.83899613</v>
      </c>
      <c r="J31" s="20" t="n">
        <v>11.161896</v>
      </c>
      <c r="K31" s="18" t="s">
        <v>404</v>
      </c>
      <c r="L31" s="20" t="s">
        <v>404</v>
      </c>
      <c r="M31" s="18" t="s">
        <v>404</v>
      </c>
      <c r="N31" s="20" t="s">
        <v>404</v>
      </c>
      <c r="O31" s="18" t="s">
        <v>404</v>
      </c>
      <c r="P31" s="20" t="s">
        <v>404</v>
      </c>
      <c r="Q31" s="18" t="n">
        <v>502.36400905</v>
      </c>
      <c r="R31" s="20" t="n">
        <v>7.50872778</v>
      </c>
    </row>
    <row r="32" spans="1:18">
      <c r="A32" s="15" t="s">
        <v>429</v>
      </c>
      <c r="B32" s="17" t="n">
        <v>4478</v>
      </c>
      <c r="C32" s="18">
        <f>(0.0/B32*100)</f>
        <v/>
      </c>
      <c r="D32" s="19" t="n">
        <v>4478</v>
      </c>
      <c r="E32" s="18" t="n">
        <v>504.47356604</v>
      </c>
      <c r="F32" s="20" t="n">
        <v>2.53386436</v>
      </c>
      <c r="G32" s="18" t="n">
        <v>494.52156976</v>
      </c>
      <c r="H32" s="20" t="n">
        <v>12.06397337</v>
      </c>
      <c r="I32" s="18" t="n">
        <v>529.32548289</v>
      </c>
      <c r="J32" s="20" t="n">
        <v>17.93456188</v>
      </c>
      <c r="K32" s="18" t="s">
        <v>404</v>
      </c>
      <c r="L32" s="20" t="s">
        <v>404</v>
      </c>
      <c r="M32" s="18" t="s">
        <v>404</v>
      </c>
      <c r="N32" s="20" t="s">
        <v>404</v>
      </c>
      <c r="O32" s="18" t="s">
        <v>404</v>
      </c>
      <c r="P32" s="20" t="s">
        <v>404</v>
      </c>
      <c r="Q32" s="18" t="n">
        <v>484.73656265</v>
      </c>
      <c r="R32" s="20" t="n">
        <v>10.09573606</v>
      </c>
    </row>
    <row r="33" spans="1:18">
      <c r="A33" s="15" t="s">
        <v>430</v>
      </c>
      <c r="B33" s="17" t="n">
        <v>7325</v>
      </c>
      <c r="C33" s="18">
        <f>(29.0/B33*100)</f>
        <v/>
      </c>
      <c r="D33" s="19" t="n">
        <v>7296</v>
      </c>
      <c r="E33" s="18" t="n">
        <v>499.47673894</v>
      </c>
      <c r="F33" s="20" t="n">
        <v>4.1377888</v>
      </c>
      <c r="G33" s="18" t="n">
        <v>506.03569655</v>
      </c>
      <c r="H33" s="20" t="n">
        <v>6.27706368</v>
      </c>
      <c r="I33" s="18" t="n">
        <v>411.3483206</v>
      </c>
      <c r="J33" s="20" t="n">
        <v>3.93490574</v>
      </c>
      <c r="K33" s="18" t="s">
        <v>404</v>
      </c>
      <c r="L33" s="20" t="s">
        <v>404</v>
      </c>
      <c r="M33" s="18" t="s">
        <v>404</v>
      </c>
      <c r="N33" s="20" t="s">
        <v>404</v>
      </c>
      <c r="O33" s="18" t="s">
        <v>404</v>
      </c>
      <c r="P33" s="20" t="s">
        <v>404</v>
      </c>
      <c r="Q33" s="18" t="n">
        <v>513.0231636</v>
      </c>
      <c r="R33" s="20" t="n">
        <v>10.5182993</v>
      </c>
    </row>
    <row r="34" spans="1:18">
      <c r="A34" s="15" t="s">
        <v>431</v>
      </c>
      <c r="B34" s="17" t="n">
        <v>6350</v>
      </c>
      <c r="C34" s="18">
        <f>(0.0/B34*100)</f>
        <v/>
      </c>
      <c r="D34" s="19" t="n">
        <v>6350</v>
      </c>
      <c r="E34" s="18" t="n">
        <v>472.54326584</v>
      </c>
      <c r="F34" s="20" t="n">
        <v>3.8544254</v>
      </c>
      <c r="G34" s="18" t="n">
        <v>483.09802458</v>
      </c>
      <c r="H34" s="20" t="n">
        <v>5.77544503</v>
      </c>
      <c r="I34" s="18" t="n">
        <v>441.00983033</v>
      </c>
      <c r="J34" s="20" t="n">
        <v>48.6986894</v>
      </c>
      <c r="K34" s="18" t="s">
        <v>404</v>
      </c>
      <c r="L34" s="20" t="s">
        <v>404</v>
      </c>
      <c r="M34" s="18" t="s">
        <v>404</v>
      </c>
      <c r="N34" s="20" t="s">
        <v>404</v>
      </c>
      <c r="O34" s="18" t="s">
        <v>404</v>
      </c>
      <c r="P34" s="20" t="s">
        <v>404</v>
      </c>
      <c r="Q34" s="18" t="n">
        <v>453.20912492</v>
      </c>
      <c r="R34" s="20" t="n">
        <v>16.20405215</v>
      </c>
    </row>
    <row r="35" spans="1:18">
      <c r="A35" s="15" t="s">
        <v>432</v>
      </c>
      <c r="B35" s="17" t="n">
        <v>6406</v>
      </c>
      <c r="C35" s="18">
        <f>(450.0/B35*100)</f>
        <v/>
      </c>
      <c r="D35" s="19" t="n">
        <v>5956</v>
      </c>
      <c r="E35" s="18" t="n">
        <v>499.94688928</v>
      </c>
      <c r="F35" s="20" t="n">
        <v>2.78462734</v>
      </c>
      <c r="G35" s="18" t="n">
        <v>518.96477306</v>
      </c>
      <c r="H35" s="20" t="n">
        <v>1.70424359</v>
      </c>
      <c r="I35" s="18" t="n">
        <v>489.1552244</v>
      </c>
      <c r="J35" s="20" t="n">
        <v>4.17314382</v>
      </c>
      <c r="K35" s="18" t="s">
        <v>404</v>
      </c>
      <c r="L35" s="20" t="s">
        <v>404</v>
      </c>
      <c r="M35" s="18" t="s">
        <v>404</v>
      </c>
      <c r="N35" s="20" t="s">
        <v>404</v>
      </c>
      <c r="O35" s="18" t="s">
        <v>404</v>
      </c>
      <c r="P35" s="20" t="s">
        <v>404</v>
      </c>
      <c r="Q35" s="18" t="n">
        <v>501.45582291</v>
      </c>
      <c r="R35" s="20" t="n">
        <v>5.67714108</v>
      </c>
    </row>
    <row r="36" spans="1:18">
      <c r="A36" s="15" t="s">
        <v>433</v>
      </c>
      <c r="B36" s="17" t="n">
        <v>6736</v>
      </c>
      <c r="C36" s="18">
        <f>(667.0/B36*100)</f>
        <v/>
      </c>
      <c r="D36" s="19" t="n">
        <v>6069</v>
      </c>
      <c r="E36" s="18" t="n">
        <v>491.2220486</v>
      </c>
      <c r="F36" s="20" t="n">
        <v>4.62522912</v>
      </c>
      <c r="G36" s="18" t="n">
        <v>482.05500281</v>
      </c>
      <c r="H36" s="20" t="n">
        <v>3.45933879</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490.16317106</v>
      </c>
      <c r="F37" s="20" t="n">
        <v>3.356962</v>
      </c>
      <c r="G37" s="18" t="n">
        <v>508.09495574</v>
      </c>
      <c r="H37" s="20" t="n">
        <v>7.51356015</v>
      </c>
      <c r="I37" s="18" t="n">
        <v>551.0831014300001</v>
      </c>
      <c r="J37" s="20" t="n">
        <v>9.134790430000001</v>
      </c>
      <c r="K37" s="18" t="s">
        <v>404</v>
      </c>
      <c r="L37" s="20" t="s">
        <v>404</v>
      </c>
      <c r="M37" s="18" t="s">
        <v>404</v>
      </c>
      <c r="N37" s="20" t="s">
        <v>404</v>
      </c>
      <c r="O37" s="18" t="s">
        <v>404</v>
      </c>
      <c r="P37" s="20" t="s">
        <v>404</v>
      </c>
      <c r="Q37" s="18" t="n">
        <v>459.48040322</v>
      </c>
      <c r="R37" s="20" t="n">
        <v>36.46561414</v>
      </c>
    </row>
    <row r="38" spans="1:18">
      <c r="A38" s="15" t="s">
        <v>435</v>
      </c>
      <c r="B38" s="17" t="n">
        <v>5860</v>
      </c>
      <c r="C38" s="18">
        <f>(268.0/B38*100)</f>
        <v/>
      </c>
      <c r="D38" s="19" t="n">
        <v>5592</v>
      </c>
      <c r="E38" s="18" t="n">
        <v>500.04505765</v>
      </c>
      <c r="F38" s="20" t="n">
        <v>6.13578078</v>
      </c>
      <c r="G38" s="18" t="n">
        <v>534.87015959</v>
      </c>
      <c r="H38" s="20" t="n">
        <v>5.35041434</v>
      </c>
      <c r="I38" s="18" t="n">
        <v>550.53701125</v>
      </c>
      <c r="J38" s="20" t="n">
        <v>13.30996898</v>
      </c>
      <c r="K38" s="18" t="s">
        <v>404</v>
      </c>
      <c r="L38" s="20" t="s">
        <v>404</v>
      </c>
      <c r="M38" s="18" t="s">
        <v>404</v>
      </c>
      <c r="N38" s="20" t="s">
        <v>404</v>
      </c>
      <c r="O38" s="18" t="s">
        <v>404</v>
      </c>
      <c r="P38" s="20" t="s">
        <v>404</v>
      </c>
      <c r="Q38" s="18" t="n">
        <v>524.37548029</v>
      </c>
      <c r="R38" s="20" t="n">
        <v>13.99464653</v>
      </c>
    </row>
    <row r="39" spans="1:18">
      <c r="A39" s="15" t="s">
        <v>436</v>
      </c>
      <c r="B39" s="17" t="n">
        <v>5895</v>
      </c>
      <c r="C39" s="18">
        <f>(0.0/B39*100)</f>
        <v/>
      </c>
      <c r="D39" s="19" t="n">
        <v>5895</v>
      </c>
      <c r="E39" s="18" t="n">
        <v>422.44515111</v>
      </c>
      <c r="F39" s="20" t="n">
        <v>5.64433429</v>
      </c>
      <c r="G39" s="18" t="n">
        <v>420.65259553</v>
      </c>
      <c r="H39" s="20" t="n">
        <v>9.04771057</v>
      </c>
      <c r="I39" s="18" t="n">
        <v>369.086997</v>
      </c>
      <c r="J39" s="20" t="n">
        <v>16.40217483</v>
      </c>
      <c r="K39" s="18" t="s">
        <v>404</v>
      </c>
      <c r="L39" s="20" t="s">
        <v>404</v>
      </c>
      <c r="M39" s="18" t="s">
        <v>404</v>
      </c>
      <c r="N39" s="20" t="s">
        <v>404</v>
      </c>
      <c r="O39" s="18" t="s">
        <v>404</v>
      </c>
      <c r="P39" s="20" t="s">
        <v>404</v>
      </c>
      <c r="Q39" s="18" t="n">
        <v>393.39785262</v>
      </c>
      <c r="R39" s="20" t="n">
        <v>13.3911758</v>
      </c>
    </row>
    <row r="40" spans="1:18">
      <c r="A40" s="15" t="s">
        <v>437</v>
      </c>
      <c r="B40" s="17" t="n">
        <v>14157</v>
      </c>
      <c r="C40" s="18">
        <f>(2954.0/B40*100)</f>
        <v/>
      </c>
      <c r="D40" s="19" t="n">
        <v>11203</v>
      </c>
      <c r="E40" s="18" t="n">
        <v>489.18275882</v>
      </c>
      <c r="F40" s="20" t="n">
        <v>3.36721385</v>
      </c>
      <c r="G40" s="18" t="n">
        <v>512.26376112</v>
      </c>
      <c r="H40" s="20" t="n">
        <v>10.61659904</v>
      </c>
      <c r="I40" s="18" t="n">
        <v>487.34138255</v>
      </c>
      <c r="J40" s="20" t="n">
        <v>7.80038534</v>
      </c>
      <c r="K40" s="18" t="s">
        <v>404</v>
      </c>
      <c r="L40" s="20" t="s">
        <v>404</v>
      </c>
      <c r="M40" s="18" t="s">
        <v>404</v>
      </c>
      <c r="N40" s="20" t="s">
        <v>404</v>
      </c>
      <c r="O40" s="18" t="s">
        <v>404</v>
      </c>
      <c r="P40" s="20" t="s">
        <v>404</v>
      </c>
      <c r="Q40" s="18" t="n">
        <v>497.83591123</v>
      </c>
      <c r="R40" s="20" t="n">
        <v>13.95269652</v>
      </c>
    </row>
    <row r="41" spans="1:18">
      <c r="A41" s="15" t="s">
        <v>438</v>
      </c>
      <c r="B41" s="17" t="n">
        <v>5712</v>
      </c>
      <c r="C41" s="18">
        <f>(99.0/B41*100)</f>
        <v/>
      </c>
      <c r="D41" s="19" t="n">
        <v>5613</v>
      </c>
      <c r="E41" s="18" t="n">
        <v>465.83558316</v>
      </c>
      <c r="F41" s="20" t="n">
        <v>3.9491279</v>
      </c>
      <c r="G41" s="18" t="n">
        <v>488.33417671</v>
      </c>
      <c r="H41" s="20" t="n">
        <v>7.59052593</v>
      </c>
      <c r="I41" s="18" t="n">
        <v>476.26205837</v>
      </c>
      <c r="J41" s="20" t="n">
        <v>13.56669592</v>
      </c>
      <c r="K41" s="18" t="s">
        <v>404</v>
      </c>
      <c r="L41" s="20" t="s">
        <v>404</v>
      </c>
      <c r="M41" s="18" t="s">
        <v>404</v>
      </c>
      <c r="N41" s="20" t="s">
        <v>404</v>
      </c>
      <c r="O41" s="18" t="s">
        <v>404</v>
      </c>
      <c r="P41" s="20" t="s">
        <v>404</v>
      </c>
      <c r="Q41" s="18" t="n">
        <v>467.82191904</v>
      </c>
      <c r="R41" s="20" t="n">
        <v>15.58631571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412.73248768</v>
      </c>
      <c r="F44" s="20" t="n">
        <v>5.39981026</v>
      </c>
      <c r="G44" s="18" t="n">
        <v>417.05414239</v>
      </c>
      <c r="H44" s="20" t="n">
        <v>7.98246861</v>
      </c>
      <c r="I44" s="18" t="s">
        <v>404</v>
      </c>
      <c r="J44" s="20" t="s">
        <v>404</v>
      </c>
      <c r="K44" s="18" t="s">
        <v>404</v>
      </c>
      <c r="L44" s="20" t="s">
        <v>404</v>
      </c>
      <c r="M44" s="18" t="s">
        <v>404</v>
      </c>
      <c r="N44" s="20" t="s">
        <v>404</v>
      </c>
      <c r="O44" s="18" t="s">
        <v>404</v>
      </c>
      <c r="P44" s="20" t="s">
        <v>404</v>
      </c>
      <c r="Q44" s="18" t="n">
        <v>411.89044873</v>
      </c>
      <c r="R44" s="20" t="n">
        <v>6.2018534</v>
      </c>
    </row>
    <row r="45" spans="1:18">
      <c r="A45" s="15" t="s">
        <v>442</v>
      </c>
      <c r="B45" s="17" t="n">
        <v>5519</v>
      </c>
      <c r="C45" s="18">
        <f>(0.0/B45*100)</f>
        <v/>
      </c>
      <c r="D45" s="19" t="n">
        <v>5519</v>
      </c>
      <c r="E45" s="18" t="n">
        <v>360.11710076</v>
      </c>
      <c r="F45" s="20" t="n">
        <v>3.56545258</v>
      </c>
      <c r="G45" s="18" t="n">
        <v>349.66341631</v>
      </c>
      <c r="H45" s="20" t="n">
        <v>13.90839788</v>
      </c>
      <c r="I45" s="18" t="s">
        <v>404</v>
      </c>
      <c r="J45" s="20" t="s">
        <v>404</v>
      </c>
      <c r="K45" s="18" t="s">
        <v>404</v>
      </c>
      <c r="L45" s="20" t="s">
        <v>404</v>
      </c>
      <c r="M45" s="18" t="s">
        <v>404</v>
      </c>
      <c r="N45" s="20" t="s">
        <v>404</v>
      </c>
      <c r="O45" s="18" t="s">
        <v>404</v>
      </c>
      <c r="P45" s="20" t="s">
        <v>404</v>
      </c>
      <c r="Q45" s="18" t="n">
        <v>361.35305186</v>
      </c>
      <c r="R45" s="20" t="n">
        <v>14.79134258</v>
      </c>
    </row>
    <row r="46" spans="1:18">
      <c r="A46" s="15" t="s">
        <v>443</v>
      </c>
      <c r="B46" s="17" t="n">
        <v>23141</v>
      </c>
      <c r="C46" s="18">
        <f>(5797.0/B46*100)</f>
        <v/>
      </c>
      <c r="D46" s="19" t="n">
        <v>17344</v>
      </c>
      <c r="E46" s="18" t="n">
        <v>386.33110812</v>
      </c>
      <c r="F46" s="20" t="n">
        <v>3.8492671</v>
      </c>
      <c r="G46" s="18" t="n">
        <v>391.85669331</v>
      </c>
      <c r="H46" s="20" t="n">
        <v>6.77814879</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447.90554765</v>
      </c>
      <c r="F47" s="20" t="n">
        <v>6.61247169</v>
      </c>
      <c r="G47" s="18" t="n">
        <v>433.30622056</v>
      </c>
      <c r="H47" s="20" t="n">
        <v>8.084754159999999</v>
      </c>
      <c r="I47" s="18" t="n">
        <v>440.48237122</v>
      </c>
      <c r="J47" s="20" t="n">
        <v>21.85517309</v>
      </c>
      <c r="K47" s="18" t="s">
        <v>404</v>
      </c>
      <c r="L47" s="20" t="s">
        <v>404</v>
      </c>
      <c r="M47" s="18" t="s">
        <v>404</v>
      </c>
      <c r="N47" s="20" t="s">
        <v>404</v>
      </c>
      <c r="O47" s="18" t="s">
        <v>404</v>
      </c>
      <c r="P47" s="20" t="s">
        <v>404</v>
      </c>
      <c r="Q47" s="18" t="n">
        <v>438.78941076</v>
      </c>
      <c r="R47" s="20" t="n">
        <v>20.97820314</v>
      </c>
    </row>
    <row r="48" spans="1:18">
      <c r="A48" s="15" t="s">
        <v>445</v>
      </c>
      <c r="B48" s="17" t="n">
        <v>9841</v>
      </c>
      <c r="C48" s="18">
        <f>(40.0/B48*100)</f>
        <v/>
      </c>
      <c r="D48" s="19" t="n">
        <v>9801</v>
      </c>
      <c r="E48" s="18" t="n">
        <v>531.39711646</v>
      </c>
      <c r="F48" s="20" t="n">
        <v>5.51921953</v>
      </c>
      <c r="G48" s="18" t="n">
        <v>538.68739695</v>
      </c>
      <c r="H48" s="20" t="n">
        <v>22.59548238</v>
      </c>
      <c r="I48" s="18" t="n">
        <v>397.95104778</v>
      </c>
      <c r="J48" s="20" t="n">
        <v>11.78810797</v>
      </c>
      <c r="K48" s="18" t="s">
        <v>404</v>
      </c>
      <c r="L48" s="20" t="s">
        <v>404</v>
      </c>
      <c r="M48" s="18" t="s">
        <v>404</v>
      </c>
      <c r="N48" s="20" t="s">
        <v>404</v>
      </c>
      <c r="O48" s="18" t="s">
        <v>404</v>
      </c>
      <c r="P48" s="20" t="s">
        <v>404</v>
      </c>
      <c r="Q48" s="18" t="n">
        <v>541.0296802</v>
      </c>
      <c r="R48" s="20" t="n">
        <v>21.94357355</v>
      </c>
    </row>
    <row r="49" spans="1:18">
      <c r="A49" s="15" t="s">
        <v>446</v>
      </c>
      <c r="B49" s="17" t="n">
        <v>6349</v>
      </c>
      <c r="C49" s="18">
        <f>(52.0/B49*100)</f>
        <v/>
      </c>
      <c r="D49" s="19" t="n">
        <v>6297</v>
      </c>
      <c r="E49" s="18" t="n">
        <v>405.203838</v>
      </c>
      <c r="F49" s="20" t="n">
        <v>6.06454315</v>
      </c>
      <c r="G49" s="18" t="n">
        <v>409.70276137</v>
      </c>
      <c r="H49" s="20" t="n">
        <v>5.78593025</v>
      </c>
      <c r="I49" s="18" t="s">
        <v>404</v>
      </c>
      <c r="J49" s="20" t="s">
        <v>404</v>
      </c>
      <c r="K49" s="18" t="s">
        <v>404</v>
      </c>
      <c r="L49" s="20" t="s">
        <v>404</v>
      </c>
      <c r="M49" s="18" t="s">
        <v>404</v>
      </c>
      <c r="N49" s="20" t="s">
        <v>404</v>
      </c>
      <c r="O49" s="18" t="s">
        <v>404</v>
      </c>
      <c r="P49" s="20" t="s">
        <v>404</v>
      </c>
      <c r="Q49" s="18" t="n">
        <v>411.50887046</v>
      </c>
      <c r="R49" s="20" t="n">
        <v>6.01795044</v>
      </c>
    </row>
    <row r="50" spans="1:18">
      <c r="A50" s="15" t="s">
        <v>447</v>
      </c>
      <c r="B50" s="17" t="n">
        <v>11795</v>
      </c>
      <c r="C50" s="18">
        <f>(1031.0/B50*100)</f>
        <v/>
      </c>
      <c r="D50" s="19" t="n">
        <v>10764</v>
      </c>
      <c r="E50" s="18" t="n">
        <v>393.57007551</v>
      </c>
      <c r="F50" s="20" t="n">
        <v>2.85500926</v>
      </c>
      <c r="G50" s="18" t="n">
        <v>398.33812955</v>
      </c>
      <c r="H50" s="20" t="n">
        <v>8.126908350000001</v>
      </c>
      <c r="I50" s="18" t="n">
        <v>372.42930285</v>
      </c>
      <c r="J50" s="20" t="n">
        <v>11.22968329</v>
      </c>
      <c r="K50" s="18" t="s">
        <v>404</v>
      </c>
      <c r="L50" s="20" t="s">
        <v>404</v>
      </c>
      <c r="M50" s="18" t="s">
        <v>404</v>
      </c>
      <c r="N50" s="20" t="s">
        <v>404</v>
      </c>
      <c r="O50" s="18" t="s">
        <v>404</v>
      </c>
      <c r="P50" s="20" t="s">
        <v>404</v>
      </c>
      <c r="Q50" s="18" t="n">
        <v>384.42412188</v>
      </c>
      <c r="R50" s="20" t="n">
        <v>7.88251348</v>
      </c>
    </row>
    <row r="51" spans="1:18">
      <c r="A51" s="15" t="s">
        <v>448</v>
      </c>
      <c r="B51" s="17" t="n">
        <v>6866</v>
      </c>
      <c r="C51" s="18">
        <f>(1187.0/B51*100)</f>
        <v/>
      </c>
      <c r="D51" s="19" t="n">
        <v>5679</v>
      </c>
      <c r="E51" s="18" t="n">
        <v>403.67781051</v>
      </c>
      <c r="F51" s="20" t="n">
        <v>7.05196955</v>
      </c>
      <c r="G51" s="18" t="n">
        <v>399.33960606</v>
      </c>
      <c r="H51" s="20" t="n">
        <v>3.1829543</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471.11379111</v>
      </c>
      <c r="F52" s="20" t="n">
        <v>6.37126499</v>
      </c>
      <c r="G52" s="18" t="n">
        <v>462.1048573</v>
      </c>
      <c r="H52" s="20" t="n">
        <v>4.7131359</v>
      </c>
      <c r="I52" s="18" t="n">
        <v>474.59071495</v>
      </c>
      <c r="J52" s="20" t="n">
        <v>14.27581203</v>
      </c>
      <c r="K52" s="18" t="s">
        <v>404</v>
      </c>
      <c r="L52" s="20" t="s">
        <v>404</v>
      </c>
      <c r="M52" s="18" t="s">
        <v>404</v>
      </c>
      <c r="N52" s="20" t="s">
        <v>404</v>
      </c>
      <c r="O52" s="18" t="s">
        <v>404</v>
      </c>
      <c r="P52" s="20" t="s">
        <v>404</v>
      </c>
      <c r="Q52" s="18" t="n">
        <v>451.46054028</v>
      </c>
      <c r="R52" s="20" t="n">
        <v>12.768991</v>
      </c>
    </row>
    <row r="53" spans="1:18">
      <c r="A53" s="15" t="s">
        <v>450</v>
      </c>
      <c r="B53" s="17" t="n">
        <v>5571</v>
      </c>
      <c r="C53" s="18">
        <f>(0.0/B53*100)</f>
        <v/>
      </c>
      <c r="D53" s="19" t="n">
        <v>5571</v>
      </c>
      <c r="E53" s="18" t="n">
        <v>440.50714212</v>
      </c>
      <c r="F53" s="20" t="n">
        <v>2.45287913</v>
      </c>
      <c r="G53" s="18" t="n">
        <v>438.30373084</v>
      </c>
      <c r="H53" s="20" t="n">
        <v>2.48077042</v>
      </c>
      <c r="I53" s="18" t="n">
        <v>364.49365483</v>
      </c>
      <c r="J53" s="20" t="n">
        <v>8.290412549999999</v>
      </c>
      <c r="K53" s="18" t="s">
        <v>404</v>
      </c>
      <c r="L53" s="20" t="s">
        <v>404</v>
      </c>
      <c r="M53" s="18" t="s">
        <v>404</v>
      </c>
      <c r="N53" s="20" t="s">
        <v>404</v>
      </c>
      <c r="O53" s="18" t="s">
        <v>404</v>
      </c>
      <c r="P53" s="20" t="s">
        <v>404</v>
      </c>
      <c r="Q53" s="18" t="n">
        <v>427.73190347</v>
      </c>
      <c r="R53" s="20" t="n">
        <v>3.91895455</v>
      </c>
    </row>
    <row r="54" spans="1:18">
      <c r="A54" s="15" t="s">
        <v>451</v>
      </c>
      <c r="B54" s="17" t="n">
        <v>4740</v>
      </c>
      <c r="C54" s="18">
        <f>(199.0/B54*100)</f>
        <v/>
      </c>
      <c r="D54" s="19" t="n">
        <v>4541</v>
      </c>
      <c r="E54" s="18" t="n">
        <v>326.67162402</v>
      </c>
      <c r="F54" s="20" t="n">
        <v>6.08393055</v>
      </c>
      <c r="G54" s="18" t="n">
        <v>336.41575528</v>
      </c>
      <c r="H54" s="20" t="n">
        <v>7.92050765</v>
      </c>
      <c r="I54" s="18" t="n">
        <v>298.61239937</v>
      </c>
      <c r="J54" s="20" t="n">
        <v>6.45180642</v>
      </c>
      <c r="K54" s="18" t="s">
        <v>404</v>
      </c>
      <c r="L54" s="20" t="s">
        <v>404</v>
      </c>
      <c r="M54" s="18" t="s">
        <v>404</v>
      </c>
      <c r="N54" s="20" t="s">
        <v>404</v>
      </c>
      <c r="O54" s="18" t="s">
        <v>404</v>
      </c>
      <c r="P54" s="20" t="s">
        <v>404</v>
      </c>
      <c r="Q54" s="18" t="n">
        <v>332.14405102</v>
      </c>
      <c r="R54" s="20" t="n">
        <v>5.32742944</v>
      </c>
    </row>
    <row r="55" spans="1:18">
      <c r="A55" s="15" t="s">
        <v>452</v>
      </c>
      <c r="B55" s="17" t="n">
        <v>5316</v>
      </c>
      <c r="C55" s="18">
        <f>(43.0/B55*100)</f>
        <v/>
      </c>
      <c r="D55" s="19" t="n">
        <v>5273</v>
      </c>
      <c r="E55" s="18" t="n">
        <v>407.99210436</v>
      </c>
      <c r="F55" s="20" t="n">
        <v>4.14666463</v>
      </c>
      <c r="G55" s="18" t="n">
        <v>389.76333476</v>
      </c>
      <c r="H55" s="20" t="n">
        <v>8.762660589999999</v>
      </c>
      <c r="I55" s="18" t="s">
        <v>404</v>
      </c>
      <c r="J55" s="20" t="s">
        <v>404</v>
      </c>
      <c r="K55" s="18" t="s">
        <v>404</v>
      </c>
      <c r="L55" s="20" t="s">
        <v>404</v>
      </c>
      <c r="M55" s="18" t="s">
        <v>404</v>
      </c>
      <c r="N55" s="20" t="s">
        <v>404</v>
      </c>
      <c r="O55" s="18" t="s">
        <v>404</v>
      </c>
      <c r="P55" s="20" t="s">
        <v>404</v>
      </c>
      <c r="Q55" s="18" t="n">
        <v>399.06941627</v>
      </c>
      <c r="R55" s="20" t="n">
        <v>5.44071672</v>
      </c>
    </row>
    <row r="56" spans="1:18">
      <c r="A56" s="15" t="s">
        <v>453</v>
      </c>
      <c r="B56" s="17" t="n">
        <v>5359</v>
      </c>
      <c r="C56" s="18">
        <f>(0.0/B56*100)</f>
        <v/>
      </c>
      <c r="D56" s="19" t="n">
        <v>5359</v>
      </c>
      <c r="E56" s="18" t="n">
        <v>542.08263947</v>
      </c>
      <c r="F56" s="20" t="n">
        <v>4.54471163</v>
      </c>
      <c r="G56" s="18" t="n">
        <v>560.87785725</v>
      </c>
      <c r="H56" s="20" t="n">
        <v>6.95596347</v>
      </c>
      <c r="I56" s="18" t="n">
        <v>542.96627775</v>
      </c>
      <c r="J56" s="20" t="n">
        <v>17.56287193</v>
      </c>
      <c r="K56" s="18" t="s">
        <v>404</v>
      </c>
      <c r="L56" s="20" t="s">
        <v>404</v>
      </c>
      <c r="M56" s="18" t="s">
        <v>404</v>
      </c>
      <c r="N56" s="20" t="s">
        <v>404</v>
      </c>
      <c r="O56" s="18" t="s">
        <v>404</v>
      </c>
      <c r="P56" s="20" t="s">
        <v>404</v>
      </c>
      <c r="Q56" s="18" t="n">
        <v>533.78641588</v>
      </c>
      <c r="R56" s="20" t="n">
        <v>29.42767795</v>
      </c>
    </row>
    <row r="57" spans="1:18">
      <c r="A57" s="15" t="s">
        <v>454</v>
      </c>
      <c r="B57" s="17" t="n">
        <v>6513</v>
      </c>
      <c r="C57" s="18">
        <f>(0.0/B57*100)</f>
        <v/>
      </c>
      <c r="D57" s="19" t="n">
        <v>6513</v>
      </c>
      <c r="E57" s="18" t="n">
        <v>385.28786044</v>
      </c>
      <c r="F57" s="20" t="n">
        <v>3.27681524</v>
      </c>
      <c r="G57" s="18" t="n">
        <v>402.00827316</v>
      </c>
      <c r="H57" s="20" t="n">
        <v>20.78035438</v>
      </c>
      <c r="I57" s="18" t="s">
        <v>404</v>
      </c>
      <c r="J57" s="20" t="s">
        <v>404</v>
      </c>
      <c r="K57" s="18" t="s">
        <v>404</v>
      </c>
      <c r="L57" s="20" t="s">
        <v>404</v>
      </c>
      <c r="M57" s="18" t="s">
        <v>404</v>
      </c>
      <c r="N57" s="20" t="s">
        <v>404</v>
      </c>
      <c r="O57" s="18" t="n">
        <v>342.67297778</v>
      </c>
      <c r="P57" s="20" t="n">
        <v>13.39973112</v>
      </c>
      <c r="Q57" s="18" t="n">
        <v>383.76246243</v>
      </c>
      <c r="R57" s="20" t="n">
        <v>12.40077431</v>
      </c>
    </row>
    <row r="58" spans="1:18">
      <c r="A58" s="15" t="s">
        <v>455</v>
      </c>
      <c r="B58" s="17" t="n">
        <v>7267</v>
      </c>
      <c r="C58" s="18">
        <f>(0.0/B58*100)</f>
        <v/>
      </c>
      <c r="D58" s="19" t="n">
        <v>7267</v>
      </c>
      <c r="E58" s="18" t="n">
        <v>382.88644558</v>
      </c>
      <c r="F58" s="20" t="n">
        <v>5.97199398</v>
      </c>
      <c r="G58" s="18" t="n">
        <v>376.57525158</v>
      </c>
      <c r="H58" s="20" t="n">
        <v>8.032493110000001</v>
      </c>
      <c r="I58" s="18" t="s">
        <v>404</v>
      </c>
      <c r="J58" s="20" t="s">
        <v>404</v>
      </c>
      <c r="K58" s="18" t="s">
        <v>404</v>
      </c>
      <c r="L58" s="20" t="s">
        <v>404</v>
      </c>
      <c r="M58" s="18" t="s">
        <v>404</v>
      </c>
      <c r="N58" s="20" t="s">
        <v>404</v>
      </c>
      <c r="O58" s="18" t="s">
        <v>404</v>
      </c>
      <c r="P58" s="20" t="s">
        <v>404</v>
      </c>
      <c r="Q58" s="18" t="n">
        <v>379.72571012</v>
      </c>
      <c r="R58" s="20" t="n">
        <v>4.07129703</v>
      </c>
    </row>
    <row r="59" spans="1:18">
      <c r="A59" s="15" t="s">
        <v>456</v>
      </c>
      <c r="B59" s="17" t="n">
        <v>4826</v>
      </c>
      <c r="C59" s="18">
        <f>(0.0/B59*100)</f>
        <v/>
      </c>
      <c r="D59" s="19" t="n">
        <v>4826</v>
      </c>
      <c r="E59" s="18" t="n">
        <v>358.88052622</v>
      </c>
      <c r="F59" s="20" t="n">
        <v>2.81653138</v>
      </c>
      <c r="G59" s="18" t="n">
        <v>367.33989148</v>
      </c>
      <c r="H59" s="20" t="n">
        <v>2.29686517</v>
      </c>
      <c r="I59" s="18" t="s">
        <v>404</v>
      </c>
      <c r="J59" s="20" t="s">
        <v>404</v>
      </c>
      <c r="K59" s="18" t="s">
        <v>404</v>
      </c>
      <c r="L59" s="20" t="s">
        <v>404</v>
      </c>
      <c r="M59" s="18" t="s">
        <v>404</v>
      </c>
      <c r="N59" s="20" t="s">
        <v>404</v>
      </c>
      <c r="O59" s="18" t="s">
        <v>404</v>
      </c>
      <c r="P59" s="20" t="s">
        <v>404</v>
      </c>
      <c r="Q59" s="18" t="n">
        <v>359.29168161</v>
      </c>
      <c r="R59" s="20" t="n">
        <v>3.09911993</v>
      </c>
    </row>
    <row r="60" spans="1:18">
      <c r="A60" s="15" t="s">
        <v>457</v>
      </c>
      <c r="B60" s="17" t="n">
        <v>4546</v>
      </c>
      <c r="C60" s="18">
        <f>(0.0/B60*100)</f>
        <v/>
      </c>
      <c r="D60" s="19" t="n">
        <v>4546</v>
      </c>
      <c r="E60" s="18" t="n">
        <v>403.69870698</v>
      </c>
      <c r="F60" s="20" t="n">
        <v>6.60393749</v>
      </c>
      <c r="G60" s="18" t="n">
        <v>380.21660141</v>
      </c>
      <c r="H60" s="20" t="n">
        <v>16.90877597</v>
      </c>
      <c r="I60" s="18" t="s">
        <v>404</v>
      </c>
      <c r="J60" s="20" t="s">
        <v>404</v>
      </c>
      <c r="K60" s="18" t="s">
        <v>404</v>
      </c>
      <c r="L60" s="20" t="s">
        <v>404</v>
      </c>
      <c r="M60" s="18" t="s">
        <v>404</v>
      </c>
      <c r="N60" s="20" t="s">
        <v>404</v>
      </c>
      <c r="O60" s="18" t="s">
        <v>404</v>
      </c>
      <c r="P60" s="20" t="s">
        <v>404</v>
      </c>
      <c r="Q60" s="18" t="n">
        <v>392.0159163</v>
      </c>
      <c r="R60" s="20" t="n">
        <v>6.11194778</v>
      </c>
    </row>
    <row r="61" spans="1:18">
      <c r="A61" s="15" t="s">
        <v>458</v>
      </c>
      <c r="B61" s="17" t="n">
        <v>6525</v>
      </c>
      <c r="C61" s="18">
        <f>(0.0/B61*100)</f>
        <v/>
      </c>
      <c r="D61" s="19" t="n">
        <v>6525</v>
      </c>
      <c r="E61" s="18" t="n">
        <v>472.60719246</v>
      </c>
      <c r="F61" s="20" t="n">
        <v>3.19226812</v>
      </c>
      <c r="G61" s="18" t="n">
        <v>485.48678133</v>
      </c>
      <c r="H61" s="20" t="n">
        <v>4.84490437</v>
      </c>
      <c r="I61" s="18" t="n">
        <v>424.31382692</v>
      </c>
      <c r="J61" s="20" t="n">
        <v>19.29213831</v>
      </c>
      <c r="K61" s="18" t="s">
        <v>404</v>
      </c>
      <c r="L61" s="20" t="s">
        <v>404</v>
      </c>
      <c r="M61" s="18" t="s">
        <v>404</v>
      </c>
      <c r="N61" s="20" t="s">
        <v>404</v>
      </c>
      <c r="O61" s="18" t="s">
        <v>404</v>
      </c>
      <c r="P61" s="20" t="s">
        <v>404</v>
      </c>
      <c r="Q61" s="18" t="n">
        <v>488.15423359</v>
      </c>
      <c r="R61" s="20" t="n">
        <v>8.148765340000001</v>
      </c>
    </row>
    <row r="62" spans="1:18">
      <c r="A62" s="15" t="s">
        <v>459</v>
      </c>
      <c r="B62" s="17" t="n">
        <v>4476</v>
      </c>
      <c r="C62" s="18">
        <f>(0.0/B62*100)</f>
        <v/>
      </c>
      <c r="D62" s="19" t="n">
        <v>4476</v>
      </c>
      <c r="E62" s="18" t="n">
        <v>539.10515312</v>
      </c>
      <c r="F62" s="20" t="n">
        <v>1.49944778</v>
      </c>
      <c r="G62" s="18" t="n">
        <v>551.44520733</v>
      </c>
      <c r="H62" s="20" t="n">
        <v>2.12832477</v>
      </c>
      <c r="I62" s="18" t="n">
        <v>476.41355712</v>
      </c>
      <c r="J62" s="20" t="n">
        <v>16.15699829</v>
      </c>
      <c r="K62" s="18" t="s">
        <v>404</v>
      </c>
      <c r="L62" s="20" t="s">
        <v>404</v>
      </c>
      <c r="M62" s="18" t="s">
        <v>404</v>
      </c>
      <c r="N62" s="20" t="s">
        <v>404</v>
      </c>
      <c r="O62" s="18" t="s">
        <v>404</v>
      </c>
      <c r="P62" s="20" t="s">
        <v>404</v>
      </c>
      <c r="Q62" s="18" t="n">
        <v>551.03466249</v>
      </c>
      <c r="R62" s="20" t="n">
        <v>3.75261308</v>
      </c>
    </row>
    <row r="63" spans="1:18">
      <c r="A63" s="15" t="s">
        <v>460</v>
      </c>
      <c r="B63" s="17" t="n">
        <v>5324</v>
      </c>
      <c r="C63" s="18">
        <f>(0.0/B63*100)</f>
        <v/>
      </c>
      <c r="D63" s="19" t="n">
        <v>5324</v>
      </c>
      <c r="E63" s="18" t="n">
        <v>370.2044643</v>
      </c>
      <c r="F63" s="20" t="n">
        <v>2.00656412</v>
      </c>
      <c r="G63" s="18" t="n">
        <v>374.56019811</v>
      </c>
      <c r="H63" s="20" t="n">
        <v>4.05869315</v>
      </c>
      <c r="I63" s="18" t="s">
        <v>404</v>
      </c>
      <c r="J63" s="20" t="s">
        <v>404</v>
      </c>
      <c r="K63" s="18" t="s">
        <v>404</v>
      </c>
      <c r="L63" s="20" t="s">
        <v>404</v>
      </c>
      <c r="M63" s="18" t="s">
        <v>404</v>
      </c>
      <c r="N63" s="20" t="s">
        <v>404</v>
      </c>
      <c r="O63" s="18" t="s">
        <v>404</v>
      </c>
      <c r="P63" s="20" t="s">
        <v>404</v>
      </c>
      <c r="Q63" s="18" t="n">
        <v>371.18452798</v>
      </c>
      <c r="R63" s="20" t="n">
        <v>2.60549767</v>
      </c>
    </row>
    <row r="64" spans="1:18">
      <c r="A64" s="15" t="s">
        <v>461</v>
      </c>
      <c r="B64" s="17" t="n">
        <v>3634</v>
      </c>
      <c r="C64" s="18">
        <f>(27.0/B64*100)</f>
        <v/>
      </c>
      <c r="D64" s="19" t="n">
        <v>3607</v>
      </c>
      <c r="E64" s="18" t="n">
        <v>477.96554306</v>
      </c>
      <c r="F64" s="20" t="n">
        <v>1.97231989</v>
      </c>
      <c r="G64" s="18" t="n">
        <v>458.22363824</v>
      </c>
      <c r="H64" s="20" t="n">
        <v>4.97010086</v>
      </c>
      <c r="I64" s="18" t="s">
        <v>404</v>
      </c>
      <c r="J64" s="20" t="s">
        <v>404</v>
      </c>
      <c r="K64" s="18" t="s">
        <v>404</v>
      </c>
      <c r="L64" s="20" t="s">
        <v>404</v>
      </c>
      <c r="M64" s="18" t="s">
        <v>404</v>
      </c>
      <c r="N64" s="20" t="s">
        <v>404</v>
      </c>
      <c r="O64" s="18" t="s">
        <v>404</v>
      </c>
      <c r="P64" s="20" t="s">
        <v>404</v>
      </c>
      <c r="Q64" s="18" t="n">
        <v>493.94065738</v>
      </c>
      <c r="R64" s="20" t="n">
        <v>3.8861064</v>
      </c>
    </row>
    <row r="65" spans="1:18">
      <c r="A65" s="15" t="s">
        <v>462</v>
      </c>
      <c r="B65" s="17" t="n">
        <v>5325</v>
      </c>
      <c r="C65" s="18">
        <f>(0.0/B65*100)</f>
        <v/>
      </c>
      <c r="D65" s="19" t="n">
        <v>5325</v>
      </c>
      <c r="E65" s="18" t="n">
        <v>419.98928807</v>
      </c>
      <c r="F65" s="20" t="n">
        <v>2.56522969</v>
      </c>
      <c r="G65" s="18" t="n">
        <v>387.55032318</v>
      </c>
      <c r="H65" s="20" t="n">
        <v>23.46295896</v>
      </c>
      <c r="I65" s="18" t="s">
        <v>404</v>
      </c>
      <c r="J65" s="20" t="s">
        <v>404</v>
      </c>
      <c r="K65" s="18" t="s">
        <v>404</v>
      </c>
      <c r="L65" s="20" t="s">
        <v>404</v>
      </c>
      <c r="M65" s="18" t="s">
        <v>404</v>
      </c>
      <c r="N65" s="20" t="s">
        <v>404</v>
      </c>
      <c r="O65" s="18" t="s">
        <v>404</v>
      </c>
      <c r="P65" s="20" t="s">
        <v>404</v>
      </c>
      <c r="Q65" s="18" t="n">
        <v>416.94312474</v>
      </c>
      <c r="R65" s="20" t="n">
        <v>16.24831638</v>
      </c>
    </row>
    <row r="66" spans="1:18">
      <c r="A66" s="15" t="s">
        <v>463</v>
      </c>
      <c r="B66" s="17" t="n">
        <v>5665</v>
      </c>
      <c r="C66" s="18">
        <f>(0.0/B66*100)</f>
        <v/>
      </c>
      <c r="D66" s="19" t="n">
        <v>5665</v>
      </c>
      <c r="E66" s="18" t="n">
        <v>414.1240414</v>
      </c>
      <c r="F66" s="20" t="n">
        <v>2.97188833</v>
      </c>
      <c r="G66" s="18" t="n">
        <v>420.78678141</v>
      </c>
      <c r="H66" s="20" t="n">
        <v>1.87136306</v>
      </c>
      <c r="I66" s="18" t="n">
        <v>375.27645199</v>
      </c>
      <c r="J66" s="20" t="n">
        <v>19.00959766</v>
      </c>
      <c r="K66" s="18" t="s">
        <v>404</v>
      </c>
      <c r="L66" s="20" t="s">
        <v>404</v>
      </c>
      <c r="M66" s="18" t="s">
        <v>404</v>
      </c>
      <c r="N66" s="20" t="s">
        <v>404</v>
      </c>
      <c r="O66" s="18" t="s">
        <v>404</v>
      </c>
      <c r="P66" s="20" t="s">
        <v>404</v>
      </c>
      <c r="Q66" s="18" t="n">
        <v>413.38375498</v>
      </c>
      <c r="R66" s="20" t="n">
        <v>3.31588927</v>
      </c>
    </row>
    <row r="67" spans="1:18">
      <c r="A67" s="15" t="s">
        <v>464</v>
      </c>
      <c r="B67" s="17" t="n">
        <v>6971</v>
      </c>
      <c r="C67" s="18">
        <f>(0.0/B67*100)</f>
        <v/>
      </c>
      <c r="D67" s="19" t="n">
        <v>6971</v>
      </c>
      <c r="E67" s="18" t="n">
        <v>387.15659084</v>
      </c>
      <c r="F67" s="20" t="n">
        <v>4.44013337</v>
      </c>
      <c r="G67" s="18" t="n">
        <v>379.90185687</v>
      </c>
      <c r="H67" s="20" t="n">
        <v>6.91486883</v>
      </c>
      <c r="I67" s="18" t="n">
        <v>375.63862243</v>
      </c>
      <c r="J67" s="20" t="n">
        <v>9.933793209999999</v>
      </c>
      <c r="K67" s="18" t="s">
        <v>404</v>
      </c>
      <c r="L67" s="20" t="s">
        <v>404</v>
      </c>
      <c r="M67" s="18" t="s">
        <v>404</v>
      </c>
      <c r="N67" s="20" t="s">
        <v>404</v>
      </c>
      <c r="O67" s="18" t="s">
        <v>404</v>
      </c>
      <c r="P67" s="20" t="s">
        <v>404</v>
      </c>
      <c r="Q67" s="18" t="n">
        <v>392.42998007</v>
      </c>
      <c r="R67" s="20" t="n">
        <v>5.83499443</v>
      </c>
    </row>
    <row r="68" spans="1:18">
      <c r="A68" s="15" t="s">
        <v>465</v>
      </c>
      <c r="B68" s="17" t="n">
        <v>12083</v>
      </c>
      <c r="C68" s="18">
        <f>(0.0/B68*100)</f>
        <v/>
      </c>
      <c r="D68" s="19" t="n">
        <v>12083</v>
      </c>
      <c r="E68" s="18" t="n">
        <v>408.37737829</v>
      </c>
      <c r="F68" s="20" t="n">
        <v>1.59966222</v>
      </c>
      <c r="G68" s="18" t="n">
        <v>372.63048619</v>
      </c>
      <c r="H68" s="20" t="n">
        <v>3.28927443</v>
      </c>
      <c r="I68" s="18" t="n">
        <v>424.6668281</v>
      </c>
      <c r="J68" s="20" t="n">
        <v>13.15215532</v>
      </c>
      <c r="K68" s="18" t="s">
        <v>404</v>
      </c>
      <c r="L68" s="20" t="s">
        <v>404</v>
      </c>
      <c r="M68" s="18" t="s">
        <v>404</v>
      </c>
      <c r="N68" s="20" t="s">
        <v>404</v>
      </c>
      <c r="O68" s="18" t="s">
        <v>404</v>
      </c>
      <c r="P68" s="20" t="s">
        <v>404</v>
      </c>
      <c r="Q68" s="18" t="n">
        <v>412.39368579</v>
      </c>
      <c r="R68" s="20" t="n">
        <v>3.80077296</v>
      </c>
    </row>
    <row r="69" spans="1:18">
      <c r="A69" s="15" t="s">
        <v>466</v>
      </c>
      <c r="B69" s="17" t="n">
        <v>4876</v>
      </c>
      <c r="C69" s="18">
        <f>(0.0/B69*100)</f>
        <v/>
      </c>
      <c r="D69" s="19" t="n">
        <v>4876</v>
      </c>
      <c r="E69" s="18" t="n">
        <v>448.43700666</v>
      </c>
      <c r="F69" s="20" t="n">
        <v>4.18383397</v>
      </c>
      <c r="G69" s="18" t="n">
        <v>434.65436903</v>
      </c>
      <c r="H69" s="20" t="n">
        <v>14.07953863</v>
      </c>
      <c r="I69" s="18" t="s">
        <v>404</v>
      </c>
      <c r="J69" s="20" t="s">
        <v>404</v>
      </c>
      <c r="K69" s="18" t="s">
        <v>404</v>
      </c>
      <c r="L69" s="20" t="s">
        <v>404</v>
      </c>
      <c r="M69" s="18" t="s">
        <v>404</v>
      </c>
      <c r="N69" s="20" t="s">
        <v>404</v>
      </c>
      <c r="O69" s="18" t="s">
        <v>404</v>
      </c>
      <c r="P69" s="20" t="s">
        <v>404</v>
      </c>
      <c r="Q69" s="18" t="n">
        <v>418.0525896</v>
      </c>
      <c r="R69" s="20" t="n">
        <v>11.48849092</v>
      </c>
    </row>
    <row r="70" spans="1:18">
      <c r="A70" s="15" t="s">
        <v>467</v>
      </c>
      <c r="B70" s="17" t="n">
        <v>6036</v>
      </c>
      <c r="C70" s="18">
        <f>(0.0/B70*100)</f>
        <v/>
      </c>
      <c r="D70" s="19" t="n">
        <v>6036</v>
      </c>
      <c r="E70" s="18" t="n">
        <v>494.87390559</v>
      </c>
      <c r="F70" s="20" t="n">
        <v>3.36728227</v>
      </c>
      <c r="G70" s="18" t="n">
        <v>487.84092242</v>
      </c>
      <c r="H70" s="20" t="n">
        <v>13.68755605</v>
      </c>
      <c r="I70" s="18" t="s">
        <v>404</v>
      </c>
      <c r="J70" s="20" t="s">
        <v>404</v>
      </c>
      <c r="K70" s="18" t="s">
        <v>404</v>
      </c>
      <c r="L70" s="20" t="s">
        <v>404</v>
      </c>
      <c r="M70" s="18" t="s">
        <v>404</v>
      </c>
      <c r="N70" s="20" t="s">
        <v>404</v>
      </c>
      <c r="O70" s="18" t="s">
        <v>404</v>
      </c>
      <c r="P70" s="20" t="s">
        <v>404</v>
      </c>
      <c r="Q70" s="18" t="n">
        <v>472.81641696</v>
      </c>
      <c r="R70" s="20" t="n">
        <v>17.06151476</v>
      </c>
    </row>
    <row r="71" spans="1:18">
      <c r="A71" s="15" t="s">
        <v>468</v>
      </c>
      <c r="B71" s="17" t="n">
        <v>6115</v>
      </c>
      <c r="C71" s="18">
        <f>(0.0/B71*100)</f>
        <v/>
      </c>
      <c r="D71" s="19" t="n">
        <v>6115</v>
      </c>
      <c r="E71" s="18" t="n">
        <v>565.35301947</v>
      </c>
      <c r="F71" s="20" t="n">
        <v>1.53160366</v>
      </c>
      <c r="G71" s="18" t="n">
        <v>559.53822421</v>
      </c>
      <c r="H71" s="20" t="n">
        <v>4.09999868</v>
      </c>
      <c r="I71" s="18" t="n">
        <v>526.6590188599999</v>
      </c>
      <c r="J71" s="20" t="n">
        <v>17.65920086</v>
      </c>
      <c r="K71" s="18" t="s">
        <v>404</v>
      </c>
      <c r="L71" s="20" t="s">
        <v>404</v>
      </c>
      <c r="M71" s="18" t="s">
        <v>404</v>
      </c>
      <c r="N71" s="20" t="s">
        <v>404</v>
      </c>
      <c r="O71" s="18" t="s">
        <v>404</v>
      </c>
      <c r="P71" s="20" t="s">
        <v>404</v>
      </c>
      <c r="Q71" s="18" t="n">
        <v>466.3345262</v>
      </c>
      <c r="R71" s="20" t="n">
        <v>31.61471025</v>
      </c>
    </row>
    <row r="72" spans="1:18">
      <c r="A72" s="15" t="s">
        <v>469</v>
      </c>
      <c r="B72" s="17" t="n">
        <v>7708</v>
      </c>
      <c r="C72" s="18">
        <f>(0.0/B72*100)</f>
        <v/>
      </c>
      <c r="D72" s="19" t="n">
        <v>7708</v>
      </c>
      <c r="E72" s="18" t="n">
        <v>543.10498296</v>
      </c>
      <c r="F72" s="20" t="n">
        <v>3.54410695</v>
      </c>
      <c r="G72" s="18" t="n">
        <v>540.29079401</v>
      </c>
      <c r="H72" s="20" t="n">
        <v>13.78448993</v>
      </c>
      <c r="I72" s="18" t="n">
        <v>470.5224673</v>
      </c>
      <c r="J72" s="20" t="n">
        <v>25.08205796</v>
      </c>
      <c r="K72" s="18" t="s">
        <v>404</v>
      </c>
      <c r="L72" s="20" t="s">
        <v>404</v>
      </c>
      <c r="M72" s="18" t="s">
        <v>404</v>
      </c>
      <c r="N72" s="20" t="s">
        <v>404</v>
      </c>
      <c r="O72" s="18" t="s">
        <v>404</v>
      </c>
      <c r="P72" s="20" t="s">
        <v>404</v>
      </c>
      <c r="Q72" s="18" t="n">
        <v>573.62970135</v>
      </c>
      <c r="R72" s="20" t="n">
        <v>23.11168653</v>
      </c>
    </row>
    <row r="73" spans="1:18">
      <c r="A73" s="15" t="s">
        <v>470</v>
      </c>
      <c r="B73" s="17" t="n">
        <v>8249</v>
      </c>
      <c r="C73" s="18">
        <f>(0.0/B73*100)</f>
        <v/>
      </c>
      <c r="D73" s="19" t="n">
        <v>8249</v>
      </c>
      <c r="E73" s="18" t="n">
        <v>418.71349432</v>
      </c>
      <c r="F73" s="20" t="n">
        <v>3.9854371</v>
      </c>
      <c r="G73" s="18" t="n">
        <v>411.83640393</v>
      </c>
      <c r="H73" s="20" t="n">
        <v>6.28898442</v>
      </c>
      <c r="I73" s="18" t="n">
        <v>414.28282249</v>
      </c>
      <c r="J73" s="20" t="n">
        <v>16.77348065</v>
      </c>
      <c r="K73" s="18" t="s">
        <v>404</v>
      </c>
      <c r="L73" s="20" t="s">
        <v>404</v>
      </c>
      <c r="M73" s="18" t="s">
        <v>404</v>
      </c>
      <c r="N73" s="20" t="s">
        <v>404</v>
      </c>
      <c r="O73" s="18" t="s">
        <v>404</v>
      </c>
      <c r="P73" s="20" t="s">
        <v>404</v>
      </c>
      <c r="Q73" s="18" t="n">
        <v>387.82247767</v>
      </c>
      <c r="R73" s="20" t="n">
        <v>12.62257705</v>
      </c>
    </row>
    <row r="74" spans="1:18">
      <c r="A74" s="15" t="s">
        <v>471</v>
      </c>
      <c r="B74" s="17" t="n">
        <v>4692</v>
      </c>
      <c r="C74" s="18">
        <f>(484.0/B74*100)</f>
        <v/>
      </c>
      <c r="D74" s="19" t="n">
        <v>4208</v>
      </c>
      <c r="E74" s="18" t="n">
        <v>420.48572917</v>
      </c>
      <c r="F74" s="20" t="n">
        <v>1.73255987</v>
      </c>
      <c r="G74" s="18" t="n">
        <v>397.91001539</v>
      </c>
      <c r="H74" s="20" t="n">
        <v>3.70000935</v>
      </c>
      <c r="I74" s="18" t="s">
        <v>404</v>
      </c>
      <c r="J74" s="20" t="s">
        <v>404</v>
      </c>
      <c r="K74" s="18" t="s">
        <v>404</v>
      </c>
      <c r="L74" s="20" t="s">
        <v>404</v>
      </c>
      <c r="M74" s="18" t="s">
        <v>404</v>
      </c>
      <c r="N74" s="20" t="s">
        <v>404</v>
      </c>
      <c r="O74" s="18" t="s">
        <v>404</v>
      </c>
      <c r="P74" s="20" t="s">
        <v>404</v>
      </c>
      <c r="Q74" s="18" t="n">
        <v>414.23515447</v>
      </c>
      <c r="R74" s="20" t="n">
        <v>2.99165656</v>
      </c>
    </row>
    <row r="75" spans="1:18">
      <c r="A75" s="15" t="s">
        <v>472</v>
      </c>
      <c r="B75" s="17" t="n">
        <v>5375</v>
      </c>
      <c r="C75" s="18">
        <f>(483.0/B75*100)</f>
        <v/>
      </c>
      <c r="D75" s="19" t="n">
        <v>4892</v>
      </c>
      <c r="E75" s="18" t="n">
        <v>373.61417489</v>
      </c>
      <c r="F75" s="20" t="n">
        <v>6.36957946</v>
      </c>
      <c r="G75" s="18" t="n">
        <v>362.68279303</v>
      </c>
      <c r="H75" s="20" t="n">
        <v>6.8388056</v>
      </c>
      <c r="I75" s="18" t="n">
        <v>361.45861688</v>
      </c>
      <c r="J75" s="20" t="n">
        <v>18.16459585</v>
      </c>
      <c r="K75" s="18" t="s">
        <v>404</v>
      </c>
      <c r="L75" s="20" t="s">
        <v>404</v>
      </c>
      <c r="M75" s="18" t="s">
        <v>404</v>
      </c>
      <c r="N75" s="20" t="s">
        <v>404</v>
      </c>
      <c r="O75" s="18" t="s">
        <v>404</v>
      </c>
      <c r="P75" s="20" t="s">
        <v>404</v>
      </c>
      <c r="Q75" s="18" t="n">
        <v>356.94178703</v>
      </c>
      <c r="R75" s="20" t="n">
        <v>10.5084514</v>
      </c>
    </row>
    <row r="76" spans="1:18">
      <c r="A76" s="15" t="s">
        <v>473</v>
      </c>
      <c r="B76" s="17" t="n">
        <v>14167</v>
      </c>
      <c r="C76" s="18">
        <f>(1400.0/B76*100)</f>
        <v/>
      </c>
      <c r="D76" s="19" t="n">
        <v>12767</v>
      </c>
      <c r="E76" s="18" t="n">
        <v>436.43392954</v>
      </c>
      <c r="F76" s="20" t="n">
        <v>3.6322841</v>
      </c>
      <c r="G76" s="18" t="n">
        <v>445.43556621</v>
      </c>
      <c r="H76" s="20" t="n">
        <v>6.1079196</v>
      </c>
      <c r="I76" s="18" t="n">
        <v>384.8617393</v>
      </c>
      <c r="J76" s="20" t="n">
        <v>11.69191252</v>
      </c>
      <c r="K76" s="18" t="s">
        <v>404</v>
      </c>
      <c r="L76" s="20" t="s">
        <v>404</v>
      </c>
      <c r="M76" s="18" t="s">
        <v>404</v>
      </c>
      <c r="N76" s="20" t="s">
        <v>404</v>
      </c>
      <c r="O76" s="18" t="s">
        <v>404</v>
      </c>
      <c r="P76" s="20" t="s">
        <v>404</v>
      </c>
      <c r="Q76" s="18" t="n">
        <v>393.10755171</v>
      </c>
      <c r="R76" s="20" t="n">
        <v>6.81164967</v>
      </c>
    </row>
    <row r="77" spans="1:18">
      <c r="A77" s="15" t="s">
        <v>474</v>
      </c>
      <c r="B77" s="17" t="n">
        <v>6062</v>
      </c>
      <c r="C77" s="18">
        <f>(0.0/B77*100)</f>
        <v/>
      </c>
      <c r="D77" s="19" t="n">
        <v>6062</v>
      </c>
      <c r="E77" s="18" t="n">
        <v>421.71621544</v>
      </c>
      <c r="F77" s="20" t="n">
        <v>7.76928961</v>
      </c>
      <c r="G77" s="18" t="n">
        <v>419.64528907</v>
      </c>
      <c r="H77" s="20" t="n">
        <v>5.01579512</v>
      </c>
      <c r="I77" s="18" t="n">
        <v>391.75667981</v>
      </c>
      <c r="J77" s="20" t="n">
        <v>14.50456026</v>
      </c>
      <c r="K77" s="18" t="s">
        <v>404</v>
      </c>
      <c r="L77" s="20" t="s">
        <v>404</v>
      </c>
      <c r="M77" s="18" t="s">
        <v>404</v>
      </c>
      <c r="N77" s="20" t="s">
        <v>404</v>
      </c>
      <c r="O77" s="18" t="s">
        <v>404</v>
      </c>
      <c r="P77" s="20" t="s">
        <v>404</v>
      </c>
      <c r="Q77" s="18" t="n">
        <v>416.24879664</v>
      </c>
      <c r="R77" s="20" t="n">
        <v>6.51078839</v>
      </c>
    </row>
    <row r="78" spans="1:18">
      <c r="A78" s="15" t="s">
        <v>475</v>
      </c>
      <c r="B78" s="17" t="n">
        <v>5826</v>
      </c>
      <c r="C78" s="18">
        <f>(0.0/B78*100)</f>
        <v/>
      </c>
      <c r="D78" s="19" t="n">
        <v>5826</v>
      </c>
      <c r="E78" s="18" t="n">
        <v>496.48793217</v>
      </c>
      <c r="F78" s="20" t="n">
        <v>5.7824841</v>
      </c>
      <c r="G78" s="18" t="n">
        <v>490.70686724</v>
      </c>
      <c r="H78" s="20" t="n">
        <v>11.6771905</v>
      </c>
      <c r="I78" s="18" t="s">
        <v>404</v>
      </c>
      <c r="J78" s="20" t="s">
        <v>404</v>
      </c>
      <c r="K78" s="18" t="s">
        <v>404</v>
      </c>
      <c r="L78" s="20" t="s">
        <v>404</v>
      </c>
      <c r="M78" s="18" t="s">
        <v>404</v>
      </c>
      <c r="N78" s="20" t="s">
        <v>404</v>
      </c>
      <c r="O78" s="18" t="s">
        <v>404</v>
      </c>
      <c r="P78" s="20" t="s">
        <v>404</v>
      </c>
      <c r="Q78" s="18" t="n">
        <v>492.42870269</v>
      </c>
      <c r="R78" s="20" t="n">
        <v>8.38405586</v>
      </c>
    </row>
    <row customHeight="1" ht="25" r="79" spans="1:18">
      <c r="A79" s="15" t="s">
        <v>476</v>
      </c>
      <c r="B79" s="17" t="n">
        <v>1657</v>
      </c>
      <c r="C79" s="18">
        <f>(21.0/B79*100)</f>
        <v/>
      </c>
      <c r="D79" s="19" t="n">
        <v>1636</v>
      </c>
      <c r="E79" s="18" t="n">
        <v>434.75810757</v>
      </c>
      <c r="F79" s="20" t="n">
        <v>13.49206371</v>
      </c>
      <c r="G79" s="18" t="n">
        <v>462.91746713</v>
      </c>
      <c r="H79" s="20" t="n">
        <v>11.10467315</v>
      </c>
      <c r="I79" s="18" t="s">
        <v>404</v>
      </c>
      <c r="J79" s="20" t="s">
        <v>404</v>
      </c>
      <c r="K79" s="18" t="s">
        <v>404</v>
      </c>
      <c r="L79" s="20" t="s">
        <v>404</v>
      </c>
      <c r="M79" s="18" t="s">
        <v>404</v>
      </c>
      <c r="N79" s="20" t="s">
        <v>404</v>
      </c>
      <c r="O79" s="18" t="s">
        <v>404</v>
      </c>
      <c r="P79" s="20" t="s">
        <v>404</v>
      </c>
      <c r="Q79" s="18" t="n">
        <v>464.95697675</v>
      </c>
      <c r="R79" s="20" t="n">
        <v>18.31346639</v>
      </c>
    </row>
    <row r="80" spans="1:18">
      <c r="A80" s="15" t="s">
        <v>477</v>
      </c>
      <c r="B80" s="17" t="n">
        <v>7841</v>
      </c>
      <c r="C80" s="18">
        <f>(0.0/B80*100)</f>
        <v/>
      </c>
      <c r="D80" s="19" t="n">
        <v>7841</v>
      </c>
      <c r="E80" s="18" t="n">
        <v>458.71723268</v>
      </c>
      <c r="F80" s="20" t="n">
        <v>4.52964528</v>
      </c>
      <c r="G80" s="18" t="n">
        <v>466.35322094</v>
      </c>
      <c r="H80" s="20" t="n">
        <v>12.43809434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(121.0/B81*100)</f>
        <v/>
      </c>
      <c r="D81" s="19" t="n">
        <v>8740</v>
      </c>
      <c r="E81" s="18" t="n">
        <v>447.18242647</v>
      </c>
      <c r="F81" s="20" t="n">
        <v>3.79262344</v>
      </c>
      <c r="G81" s="18" t="n">
        <v>435.60557195</v>
      </c>
      <c r="H81" s="20" t="n">
        <v>9.263172089999999</v>
      </c>
      <c r="I81" s="18" t="n">
        <v>517.87743</v>
      </c>
      <c r="J81" s="20" t="n">
        <v>8.265864029999999</v>
      </c>
      <c r="K81" s="18" t="s">
        <v>404</v>
      </c>
      <c r="L81" s="20" t="s">
        <v>404</v>
      </c>
      <c r="M81" s="18" t="s">
        <v>404</v>
      </c>
      <c r="N81" s="20" t="s">
        <v>404</v>
      </c>
      <c r="O81" s="18" t="s">
        <v>404</v>
      </c>
      <c r="P81" s="20" t="s">
        <v>404</v>
      </c>
      <c r="Q81" s="18" t="n">
        <v>440.37012091</v>
      </c>
      <c r="R81" s="20" t="n">
        <v>22.20930007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494.96248144</v>
      </c>
      <c r="F7" s="20" t="n">
        <v>1.79644609</v>
      </c>
      <c r="G7" s="18" t="n">
        <v>507.8529823</v>
      </c>
      <c r="H7" s="20" t="n">
        <v>9.687852120000001</v>
      </c>
      <c r="I7" s="18" t="s">
        <v>404</v>
      </c>
      <c r="J7" s="20" t="s">
        <v>404</v>
      </c>
      <c r="K7" s="18" t="s">
        <v>404</v>
      </c>
      <c r="L7" s="20" t="s">
        <v>404</v>
      </c>
      <c r="M7" s="18" t="s">
        <v>404</v>
      </c>
      <c r="N7" s="20" t="s">
        <v>404</v>
      </c>
      <c r="O7" s="18" t="s">
        <v>404</v>
      </c>
      <c r="P7" s="20" t="s">
        <v>404</v>
      </c>
      <c r="Q7" s="18" t="n">
        <v>485.50256298</v>
      </c>
      <c r="R7" s="20" t="n">
        <v>7.77300634</v>
      </c>
    </row>
    <row r="8" spans="1:18">
      <c r="A8" s="15" t="s">
        <v>405</v>
      </c>
      <c r="B8" s="17" t="n">
        <v>7007</v>
      </c>
      <c r="C8" s="18">
        <f>(0.0/B8*100)</f>
        <v/>
      </c>
      <c r="D8" s="19" t="n">
        <v>7007</v>
      </c>
      <c r="E8" s="18" t="n">
        <v>498.0740014</v>
      </c>
      <c r="F8" s="20" t="n">
        <v>3.30772267</v>
      </c>
      <c r="G8" s="18" t="n">
        <v>460.21218133</v>
      </c>
      <c r="H8" s="20" t="n">
        <v>26.68058907</v>
      </c>
      <c r="I8" s="18" t="n">
        <v>464.12321902</v>
      </c>
      <c r="J8" s="20" t="n">
        <v>24.86519723</v>
      </c>
      <c r="K8" s="18" t="s">
        <v>404</v>
      </c>
      <c r="L8" s="20" t="s">
        <v>404</v>
      </c>
      <c r="M8" s="18" t="s">
        <v>404</v>
      </c>
      <c r="N8" s="20" t="s">
        <v>404</v>
      </c>
      <c r="O8" s="18" t="s">
        <v>404</v>
      </c>
      <c r="P8" s="20" t="s">
        <v>404</v>
      </c>
      <c r="Q8" s="18" t="n">
        <v>528.6512996</v>
      </c>
      <c r="R8" s="20" t="n">
        <v>19.1914158</v>
      </c>
    </row>
    <row r="9" spans="1:18">
      <c r="A9" s="15" t="s">
        <v>406</v>
      </c>
      <c r="B9" s="17" t="n">
        <v>9651</v>
      </c>
      <c r="C9" s="18">
        <f>(575.0/B9*100)</f>
        <v/>
      </c>
      <c r="D9" s="19" t="n">
        <v>9076</v>
      </c>
      <c r="E9" s="18" t="n">
        <v>509.1998369</v>
      </c>
      <c r="F9" s="20" t="n">
        <v>2.66908243</v>
      </c>
      <c r="G9" s="18" t="n">
        <v>535.91139835</v>
      </c>
      <c r="H9" s="20" t="n">
        <v>48.15534551</v>
      </c>
      <c r="I9" s="18" t="n">
        <v>519.35251579</v>
      </c>
      <c r="J9" s="20" t="n">
        <v>28.46309464</v>
      </c>
      <c r="K9" s="18" t="s">
        <v>404</v>
      </c>
      <c r="L9" s="20" t="s">
        <v>404</v>
      </c>
      <c r="M9" s="18" t="s">
        <v>404</v>
      </c>
      <c r="N9" s="20" t="s">
        <v>404</v>
      </c>
      <c r="O9" s="18" t="s">
        <v>404</v>
      </c>
      <c r="P9" s="20" t="s">
        <v>404</v>
      </c>
      <c r="Q9" s="18" t="n">
        <v>537.13844928</v>
      </c>
      <c r="R9" s="20" t="n">
        <v>21.2854271</v>
      </c>
    </row>
    <row r="10" spans="1:18">
      <c r="A10" s="15" t="s">
        <v>407</v>
      </c>
      <c r="B10" s="17" t="n">
        <v>20058</v>
      </c>
      <c r="C10" s="18">
        <f>(3112.0/B10*100)</f>
        <v/>
      </c>
      <c r="D10" s="19" t="n">
        <v>16946</v>
      </c>
      <c r="E10" s="18" t="n">
        <v>514.98956312</v>
      </c>
      <c r="F10" s="20" t="n">
        <v>2.55072355</v>
      </c>
      <c r="G10" s="18" t="n">
        <v>521.87395867</v>
      </c>
      <c r="H10" s="20" t="n">
        <v>13.19479751</v>
      </c>
      <c r="I10" s="18" t="n">
        <v>577.84820243</v>
      </c>
      <c r="J10" s="20" t="n">
        <v>13.60445118</v>
      </c>
      <c r="K10" s="18" t="s">
        <v>404</v>
      </c>
      <c r="L10" s="20" t="s">
        <v>404</v>
      </c>
      <c r="M10" s="18" t="s">
        <v>404</v>
      </c>
      <c r="N10" s="20" t="s">
        <v>404</v>
      </c>
      <c r="O10" s="18" t="s">
        <v>404</v>
      </c>
      <c r="P10" s="20" t="s">
        <v>404</v>
      </c>
      <c r="Q10" s="18" t="n">
        <v>488.91555622</v>
      </c>
      <c r="R10" s="20" t="n">
        <v>14.32880093</v>
      </c>
    </row>
    <row r="11" spans="1:18">
      <c r="A11" s="15" t="s">
        <v>408</v>
      </c>
      <c r="B11" s="17" t="n">
        <v>7053</v>
      </c>
      <c r="C11" s="18">
        <f>(137.0/B11*100)</f>
        <v/>
      </c>
      <c r="D11" s="19" t="n">
        <v>6916</v>
      </c>
      <c r="E11" s="18" t="n">
        <v>426.41591865</v>
      </c>
      <c r="F11" s="20" t="n">
        <v>2.96470845</v>
      </c>
      <c r="G11" s="18" t="n">
        <v>373.14136853</v>
      </c>
      <c r="H11" s="20" t="n">
        <v>12.22762652</v>
      </c>
      <c r="I11" s="18" t="n">
        <v>390.11543589</v>
      </c>
      <c r="J11" s="20" t="n">
        <v>18.51186118</v>
      </c>
      <c r="K11" s="18" t="s">
        <v>404</v>
      </c>
      <c r="L11" s="20" t="s">
        <v>404</v>
      </c>
      <c r="M11" s="18" t="s">
        <v>404</v>
      </c>
      <c r="N11" s="20" t="s">
        <v>404</v>
      </c>
      <c r="O11" s="18" t="s">
        <v>404</v>
      </c>
      <c r="P11" s="20" t="s">
        <v>404</v>
      </c>
      <c r="Q11" s="18" t="n">
        <v>407.9369577</v>
      </c>
      <c r="R11" s="20" t="n">
        <v>21.11235099</v>
      </c>
    </row>
    <row r="12" spans="1:18">
      <c r="A12" s="15" t="s">
        <v>409</v>
      </c>
      <c r="B12" s="17" t="n">
        <v>6894</v>
      </c>
      <c r="C12" s="18">
        <f>(106.0/B12*100)</f>
        <v/>
      </c>
      <c r="D12" s="19" t="n">
        <v>6788</v>
      </c>
      <c r="E12" s="18" t="n">
        <v>492.401959</v>
      </c>
      <c r="F12" s="20" t="n">
        <v>3.1718773</v>
      </c>
      <c r="G12" s="18" t="n">
        <v>497.01935888</v>
      </c>
      <c r="H12" s="20" t="n">
        <v>6.03065592</v>
      </c>
      <c r="I12" s="18" t="n">
        <v>427.1628758</v>
      </c>
      <c r="J12" s="20" t="n">
        <v>12.82659046</v>
      </c>
      <c r="K12" s="18" t="s">
        <v>404</v>
      </c>
      <c r="L12" s="20" t="s">
        <v>404</v>
      </c>
      <c r="M12" s="18" t="s">
        <v>404</v>
      </c>
      <c r="N12" s="20" t="s">
        <v>404</v>
      </c>
      <c r="O12" s="18" t="s">
        <v>404</v>
      </c>
      <c r="P12" s="20" t="s">
        <v>404</v>
      </c>
      <c r="Q12" s="18" t="n">
        <v>443.29953634</v>
      </c>
      <c r="R12" s="20" t="n">
        <v>22.94823463</v>
      </c>
    </row>
    <row r="13" spans="1:18">
      <c r="A13" s="15" t="s">
        <v>410</v>
      </c>
      <c r="B13" s="17" t="n">
        <v>7161</v>
      </c>
      <c r="C13" s="18">
        <f>(1175.0/B13*100)</f>
        <v/>
      </c>
      <c r="D13" s="19" t="n">
        <v>5986</v>
      </c>
      <c r="E13" s="18" t="n">
        <v>512.31652245</v>
      </c>
      <c r="F13" s="20" t="n">
        <v>2.54901708</v>
      </c>
      <c r="G13" s="18" t="n">
        <v>494.67553706</v>
      </c>
      <c r="H13" s="20" t="n">
        <v>10.06332741</v>
      </c>
      <c r="I13" s="18" t="n">
        <v>513.18367339</v>
      </c>
      <c r="J13" s="20" t="n">
        <v>7.29197336</v>
      </c>
      <c r="K13" s="18" t="s">
        <v>404</v>
      </c>
      <c r="L13" s="20" t="s">
        <v>404</v>
      </c>
      <c r="M13" s="18" t="s">
        <v>404</v>
      </c>
      <c r="N13" s="20" t="s">
        <v>404</v>
      </c>
      <c r="O13" s="18" t="s">
        <v>404</v>
      </c>
      <c r="P13" s="20" t="s">
        <v>404</v>
      </c>
      <c r="Q13" s="18" t="n">
        <v>499.87014731</v>
      </c>
      <c r="R13" s="20" t="n">
        <v>11.89517397</v>
      </c>
    </row>
    <row r="14" spans="1:18">
      <c r="A14" s="15" t="s">
        <v>411</v>
      </c>
      <c r="B14" s="17" t="n">
        <v>5587</v>
      </c>
      <c r="C14" s="18">
        <f>(79.0/B14*100)</f>
        <v/>
      </c>
      <c r="D14" s="19" t="n">
        <v>5508</v>
      </c>
      <c r="E14" s="18" t="n">
        <v>517.07140685</v>
      </c>
      <c r="F14" s="20" t="n">
        <v>2.16281127</v>
      </c>
      <c r="G14" s="18" t="n">
        <v>534.11630257</v>
      </c>
      <c r="H14" s="20" t="n">
        <v>7.15979181</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510.65182583</v>
      </c>
      <c r="F15" s="20" t="n">
        <v>2.48941487</v>
      </c>
      <c r="G15" s="18" t="n">
        <v>512.21871779</v>
      </c>
      <c r="H15" s="20" t="n">
        <v>7.57303762</v>
      </c>
      <c r="I15" s="18" t="n">
        <v>530.89819286</v>
      </c>
      <c r="J15" s="20" t="n">
        <v>20.65706953</v>
      </c>
      <c r="K15" s="18" t="s">
        <v>404</v>
      </c>
      <c r="L15" s="20" t="s">
        <v>404</v>
      </c>
      <c r="M15" s="18" t="s">
        <v>404</v>
      </c>
      <c r="N15" s="20" t="s">
        <v>404</v>
      </c>
      <c r="O15" s="18" t="s">
        <v>404</v>
      </c>
      <c r="P15" s="20" t="s">
        <v>404</v>
      </c>
      <c r="Q15" s="18" t="n">
        <v>507.27941087</v>
      </c>
      <c r="R15" s="20" t="n">
        <v>6.48342256</v>
      </c>
    </row>
    <row r="16" spans="1:18">
      <c r="A16" s="15" t="s">
        <v>413</v>
      </c>
      <c r="B16" s="17" t="n">
        <v>6108</v>
      </c>
      <c r="C16" s="18">
        <f>(495.0/B16*100)</f>
        <v/>
      </c>
      <c r="D16" s="19" t="n">
        <v>5613</v>
      </c>
      <c r="E16" s="18" t="n">
        <v>497.79410711</v>
      </c>
      <c r="F16" s="20" t="n">
        <v>3.20182908</v>
      </c>
      <c r="G16" s="18" t="n">
        <v>478.33529931</v>
      </c>
      <c r="H16" s="20" t="n">
        <v>17.42718985</v>
      </c>
      <c r="I16" s="18" t="n">
        <v>457.7123936</v>
      </c>
      <c r="J16" s="20" t="n">
        <v>17.90018326</v>
      </c>
      <c r="K16" s="18" t="s">
        <v>404</v>
      </c>
      <c r="L16" s="20" t="s">
        <v>404</v>
      </c>
      <c r="M16" s="18" t="s">
        <v>404</v>
      </c>
      <c r="N16" s="20" t="s">
        <v>404</v>
      </c>
      <c r="O16" s="18" t="s">
        <v>404</v>
      </c>
      <c r="P16" s="20" t="s">
        <v>404</v>
      </c>
      <c r="Q16" s="18" t="n">
        <v>541.36751559</v>
      </c>
      <c r="R16" s="20" t="n">
        <v>6.72654074</v>
      </c>
    </row>
    <row r="17" spans="1:18">
      <c r="A17" s="15" t="s">
        <v>414</v>
      </c>
      <c r="B17" s="17" t="n">
        <v>6504</v>
      </c>
      <c r="C17" s="18">
        <f>(1325.0/B17*100)</f>
        <v/>
      </c>
      <c r="D17" s="19" t="n">
        <v>5179</v>
      </c>
      <c r="E17" s="18" t="n">
        <v>504.51123333</v>
      </c>
      <c r="F17" s="20" t="n">
        <v>3.95921705</v>
      </c>
      <c r="G17" s="18" t="n">
        <v>480.23711992</v>
      </c>
      <c r="H17" s="20" t="n">
        <v>19.7948142</v>
      </c>
      <c r="I17" s="18" t="n">
        <v>554.04598907</v>
      </c>
      <c r="J17" s="20" t="n">
        <v>16.8228432</v>
      </c>
      <c r="K17" s="18" t="s">
        <v>404</v>
      </c>
      <c r="L17" s="20" t="s">
        <v>404</v>
      </c>
      <c r="M17" s="18" t="s">
        <v>404</v>
      </c>
      <c r="N17" s="20" t="s">
        <v>404</v>
      </c>
      <c r="O17" s="18" t="s">
        <v>404</v>
      </c>
      <c r="P17" s="20" t="s">
        <v>404</v>
      </c>
      <c r="Q17" s="18" t="n">
        <v>511.16066784</v>
      </c>
      <c r="R17" s="20" t="n">
        <v>16.72824299</v>
      </c>
    </row>
    <row r="18" spans="1:18">
      <c r="A18" s="15" t="s">
        <v>415</v>
      </c>
      <c r="B18" s="17" t="n">
        <v>5532</v>
      </c>
      <c r="C18" s="18">
        <f>(0.0/B18*100)</f>
        <v/>
      </c>
      <c r="D18" s="19" t="n">
        <v>5532</v>
      </c>
      <c r="E18" s="18" t="n">
        <v>455.56064523</v>
      </c>
      <c r="F18" s="20" t="n">
        <v>4.02870938</v>
      </c>
      <c r="G18" s="18" t="n">
        <v>420.34384749</v>
      </c>
      <c r="H18" s="20" t="n">
        <v>18.88351713</v>
      </c>
      <c r="I18" s="18" t="n">
        <v>437.8158099</v>
      </c>
      <c r="J18" s="20" t="n">
        <v>45.53387776</v>
      </c>
      <c r="K18" s="18" t="s">
        <v>404</v>
      </c>
      <c r="L18" s="20" t="s">
        <v>404</v>
      </c>
      <c r="M18" s="18" t="s">
        <v>404</v>
      </c>
      <c r="N18" s="20" t="s">
        <v>404</v>
      </c>
      <c r="O18" s="18" t="s">
        <v>404</v>
      </c>
      <c r="P18" s="20" t="s">
        <v>404</v>
      </c>
      <c r="Q18" s="18" t="n">
        <v>434.34737551</v>
      </c>
      <c r="R18" s="20" t="n">
        <v>23.87805976</v>
      </c>
    </row>
    <row r="19" spans="1:18">
      <c r="A19" s="15" t="s">
        <v>416</v>
      </c>
      <c r="B19" s="17" t="n">
        <v>5658</v>
      </c>
      <c r="C19" s="18">
        <f>(327.0/B19*100)</f>
        <v/>
      </c>
      <c r="D19" s="19" t="n">
        <v>5331</v>
      </c>
      <c r="E19" s="18" t="n">
        <v>477.90357819</v>
      </c>
      <c r="F19" s="20" t="n">
        <v>3.16351717</v>
      </c>
      <c r="G19" s="18" t="n">
        <v>491.38790008</v>
      </c>
      <c r="H19" s="20" t="n">
        <v>24.89706236</v>
      </c>
      <c r="I19" s="18" t="n">
        <v>507.97482207</v>
      </c>
      <c r="J19" s="20" t="n">
        <v>30.9857021</v>
      </c>
      <c r="K19" s="18" t="s">
        <v>404</v>
      </c>
      <c r="L19" s="20" t="s">
        <v>404</v>
      </c>
      <c r="M19" s="18" t="s">
        <v>404</v>
      </c>
      <c r="N19" s="20" t="s">
        <v>404</v>
      </c>
      <c r="O19" s="18" t="s">
        <v>404</v>
      </c>
      <c r="P19" s="20" t="s">
        <v>404</v>
      </c>
      <c r="Q19" s="18" t="n">
        <v>422.92535687</v>
      </c>
      <c r="R19" s="20" t="n">
        <v>24.33573632</v>
      </c>
    </row>
    <row r="20" spans="1:18">
      <c r="A20" s="15" t="s">
        <v>417</v>
      </c>
      <c r="B20" s="17" t="n">
        <v>3371</v>
      </c>
      <c r="C20" s="18">
        <f>(24.0/B20*100)</f>
        <v/>
      </c>
      <c r="D20" s="19" t="n">
        <v>3347</v>
      </c>
      <c r="E20" s="18" t="n">
        <v>488.99502734</v>
      </c>
      <c r="F20" s="20" t="n">
        <v>1.97628367</v>
      </c>
      <c r="G20" s="18" t="n">
        <v>486.38036547</v>
      </c>
      <c r="H20" s="20" t="n">
        <v>9.335912779999999</v>
      </c>
      <c r="I20" s="18" t="n">
        <v>440.15121304</v>
      </c>
      <c r="J20" s="20" t="n">
        <v>18.29753509</v>
      </c>
      <c r="K20" s="18" t="s">
        <v>404</v>
      </c>
      <c r="L20" s="20" t="s">
        <v>404</v>
      </c>
      <c r="M20" s="18" t="s">
        <v>404</v>
      </c>
      <c r="N20" s="20" t="s">
        <v>404</v>
      </c>
      <c r="O20" s="18" t="s">
        <v>404</v>
      </c>
      <c r="P20" s="20" t="s">
        <v>404</v>
      </c>
      <c r="Q20" s="18" t="n">
        <v>479.01290149</v>
      </c>
      <c r="R20" s="20" t="n">
        <v>9.27708084</v>
      </c>
    </row>
    <row r="21" spans="1:18">
      <c r="A21" s="15" t="s">
        <v>418</v>
      </c>
      <c r="B21" s="17" t="n">
        <v>5741</v>
      </c>
      <c r="C21" s="18">
        <f>(0.0/B21*100)</f>
        <v/>
      </c>
      <c r="D21" s="19" t="n">
        <v>5741</v>
      </c>
      <c r="E21" s="18" t="n">
        <v>504.6693702</v>
      </c>
      <c r="F21" s="20" t="n">
        <v>2.36604047</v>
      </c>
      <c r="G21" s="18" t="n">
        <v>491.60066757</v>
      </c>
      <c r="H21" s="20" t="n">
        <v>13.47264452</v>
      </c>
      <c r="I21" s="18" t="n">
        <v>497.64734531</v>
      </c>
      <c r="J21" s="20" t="n">
        <v>7.42804238</v>
      </c>
      <c r="K21" s="18" t="s">
        <v>404</v>
      </c>
      <c r="L21" s="20" t="s">
        <v>404</v>
      </c>
      <c r="M21" s="18" t="s">
        <v>404</v>
      </c>
      <c r="N21" s="20" t="s">
        <v>404</v>
      </c>
      <c r="O21" s="18" t="s">
        <v>404</v>
      </c>
      <c r="P21" s="20" t="s">
        <v>404</v>
      </c>
      <c r="Q21" s="18" t="n">
        <v>495.55796352</v>
      </c>
      <c r="R21" s="20" t="n">
        <v>18.14232805</v>
      </c>
    </row>
    <row r="22" spans="1:18">
      <c r="A22" s="15" t="s">
        <v>419</v>
      </c>
      <c r="B22" s="17" t="n">
        <v>6598</v>
      </c>
      <c r="C22" s="18">
        <f>(0.0/B22*100)</f>
        <v/>
      </c>
      <c r="D22" s="19" t="n">
        <v>6598</v>
      </c>
      <c r="E22" s="18" t="n">
        <v>470.09733804</v>
      </c>
      <c r="F22" s="20" t="n">
        <v>3.89193093</v>
      </c>
      <c r="G22" s="18" t="n">
        <v>443.84522198</v>
      </c>
      <c r="H22" s="20" t="n">
        <v>25.49586997</v>
      </c>
      <c r="I22" s="18" t="n">
        <v>500.59174152</v>
      </c>
      <c r="J22" s="20" t="n">
        <v>22.13487709</v>
      </c>
      <c r="K22" s="18" t="s">
        <v>404</v>
      </c>
      <c r="L22" s="20" t="s">
        <v>404</v>
      </c>
      <c r="M22" s="18" t="s">
        <v>404</v>
      </c>
      <c r="N22" s="20" t="s">
        <v>404</v>
      </c>
      <c r="O22" s="18" t="s">
        <v>404</v>
      </c>
      <c r="P22" s="20" t="s">
        <v>404</v>
      </c>
      <c r="Q22" s="18" t="n">
        <v>479.22106669</v>
      </c>
      <c r="R22" s="20" t="n">
        <v>17.71586165</v>
      </c>
    </row>
    <row r="23" spans="1:18">
      <c r="A23" s="15" t="s">
        <v>420</v>
      </c>
      <c r="B23" s="17" t="n">
        <v>11583</v>
      </c>
      <c r="C23" s="18">
        <f>(3185.0/B23*100)</f>
        <v/>
      </c>
      <c r="D23" s="19" t="n">
        <v>8398</v>
      </c>
      <c r="E23" s="18" t="n">
        <v>490.40393303</v>
      </c>
      <c r="F23" s="20" t="n">
        <v>3.95707861</v>
      </c>
      <c r="G23" s="18" t="n">
        <v>536.98549837</v>
      </c>
      <c r="H23" s="20" t="n">
        <v>27.5547764</v>
      </c>
      <c r="I23" s="18" t="n">
        <v>494.16233083</v>
      </c>
      <c r="J23" s="20" t="n">
        <v>21.24512488</v>
      </c>
      <c r="K23" s="18" t="s">
        <v>404</v>
      </c>
      <c r="L23" s="20" t="s">
        <v>404</v>
      </c>
      <c r="M23" s="18" t="s">
        <v>404</v>
      </c>
      <c r="N23" s="20" t="s">
        <v>404</v>
      </c>
      <c r="O23" s="18" t="s">
        <v>404</v>
      </c>
      <c r="P23" s="20" t="s">
        <v>404</v>
      </c>
      <c r="Q23" s="18" t="n">
        <v>530.36399531</v>
      </c>
      <c r="R23" s="20" t="n">
        <v>23.76425664</v>
      </c>
    </row>
    <row r="24" spans="1:18">
      <c r="A24" s="15" t="s">
        <v>421</v>
      </c>
      <c r="B24" s="17" t="n">
        <v>6647</v>
      </c>
      <c r="C24" s="18">
        <f>(0.0/B24*100)</f>
        <v/>
      </c>
      <c r="D24" s="19" t="n">
        <v>6647</v>
      </c>
      <c r="E24" s="18" t="n">
        <v>532.1160495300001</v>
      </c>
      <c r="F24" s="20" t="n">
        <v>2.9820876</v>
      </c>
      <c r="G24" s="18" t="n">
        <v>595.45504614</v>
      </c>
      <c r="H24" s="20" t="n">
        <v>11.28696666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527.84856609</v>
      </c>
      <c r="F25" s="20" t="n">
        <v>4.66815391</v>
      </c>
      <c r="G25" s="18" t="n">
        <v>522.49645004</v>
      </c>
      <c r="H25" s="20" t="n">
        <v>8.03914163</v>
      </c>
      <c r="I25" s="18" t="n">
        <v>429.49742548</v>
      </c>
      <c r="J25" s="20" t="n">
        <v>30.04672639</v>
      </c>
      <c r="K25" s="18" t="s">
        <v>404</v>
      </c>
      <c r="L25" s="20" t="s">
        <v>404</v>
      </c>
      <c r="M25" s="18" t="s">
        <v>404</v>
      </c>
      <c r="N25" s="20" t="s">
        <v>404</v>
      </c>
      <c r="O25" s="18" t="s">
        <v>404</v>
      </c>
      <c r="P25" s="20" t="s">
        <v>404</v>
      </c>
      <c r="Q25" s="18" t="n">
        <v>512.45660069</v>
      </c>
      <c r="R25" s="20" t="n">
        <v>16.65307208</v>
      </c>
    </row>
    <row r="26" spans="1:18">
      <c r="A26" s="15" t="s">
        <v>423</v>
      </c>
      <c r="B26" s="17" t="n">
        <v>4869</v>
      </c>
      <c r="C26" s="18">
        <f>(11.0/B26*100)</f>
        <v/>
      </c>
      <c r="D26" s="19" t="n">
        <v>4858</v>
      </c>
      <c r="E26" s="18" t="n">
        <v>482.938661</v>
      </c>
      <c r="F26" s="20" t="n">
        <v>1.91648639</v>
      </c>
      <c r="G26" s="18" t="n">
        <v>463.31400424</v>
      </c>
      <c r="H26" s="20" t="n">
        <v>16.22987867</v>
      </c>
      <c r="I26" s="18" t="n">
        <v>470.36636477</v>
      </c>
      <c r="J26" s="20" t="n">
        <v>16.36125154</v>
      </c>
      <c r="K26" s="18" t="s">
        <v>404</v>
      </c>
      <c r="L26" s="20" t="s">
        <v>404</v>
      </c>
      <c r="M26" s="18" t="s">
        <v>404</v>
      </c>
      <c r="N26" s="20" t="s">
        <v>404</v>
      </c>
      <c r="O26" s="18" t="s">
        <v>404</v>
      </c>
      <c r="P26" s="20" t="s">
        <v>404</v>
      </c>
      <c r="Q26" s="18" t="n">
        <v>468.12278404</v>
      </c>
      <c r="R26" s="20" t="n">
        <v>7.31281446</v>
      </c>
    </row>
    <row r="27" spans="1:18">
      <c r="A27" s="15" t="s">
        <v>424</v>
      </c>
      <c r="B27" s="17" t="n">
        <v>5299</v>
      </c>
      <c r="C27" s="18">
        <f>(0.0/B27*100)</f>
        <v/>
      </c>
      <c r="D27" s="19" t="n">
        <v>5299</v>
      </c>
      <c r="E27" s="18" t="n">
        <v>488.1356601</v>
      </c>
      <c r="F27" s="20" t="n">
        <v>1.30576956</v>
      </c>
      <c r="G27" s="18" t="n">
        <v>429.69635144</v>
      </c>
      <c r="H27" s="20" t="n">
        <v>5.41435292</v>
      </c>
      <c r="I27" s="18" t="n">
        <v>432.08146175</v>
      </c>
      <c r="J27" s="20" t="n">
        <v>11.9477278</v>
      </c>
      <c r="K27" s="18" t="s">
        <v>404</v>
      </c>
      <c r="L27" s="20" t="s">
        <v>404</v>
      </c>
      <c r="M27" s="18" t="s">
        <v>404</v>
      </c>
      <c r="N27" s="20" t="s">
        <v>404</v>
      </c>
      <c r="O27" s="18" t="s">
        <v>404</v>
      </c>
      <c r="P27" s="20" t="s">
        <v>404</v>
      </c>
      <c r="Q27" s="18" t="n">
        <v>465.27073414</v>
      </c>
      <c r="R27" s="20" t="n">
        <v>25.34217899</v>
      </c>
    </row>
    <row r="28" spans="1:18">
      <c r="A28" s="15" t="s">
        <v>425</v>
      </c>
      <c r="B28" s="17" t="n">
        <v>7568</v>
      </c>
      <c r="C28" s="18">
        <f>(424.0/B28*100)</f>
        <v/>
      </c>
      <c r="D28" s="19" t="n">
        <v>7144</v>
      </c>
      <c r="E28" s="18" t="n">
        <v>409.20534457</v>
      </c>
      <c r="F28" s="20" t="n">
        <v>2.59924154</v>
      </c>
      <c r="G28" s="18" t="n">
        <v>393.80460811</v>
      </c>
      <c r="H28" s="20" t="n">
        <v>12.26967971</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520.52645819</v>
      </c>
      <c r="F29" s="20" t="n">
        <v>5.56514411</v>
      </c>
      <c r="G29" s="18" t="n">
        <v>478.83460817</v>
      </c>
      <c r="H29" s="20" t="n">
        <v>14.8243016</v>
      </c>
      <c r="I29" s="18" t="n">
        <v>499.42711098</v>
      </c>
      <c r="J29" s="20" t="n">
        <v>10.62011139</v>
      </c>
      <c r="K29" s="18" t="s">
        <v>404</v>
      </c>
      <c r="L29" s="20" t="s">
        <v>404</v>
      </c>
      <c r="M29" s="18" t="s">
        <v>404</v>
      </c>
      <c r="N29" s="20" t="s">
        <v>404</v>
      </c>
      <c r="O29" s="18" t="s">
        <v>404</v>
      </c>
      <c r="P29" s="20" t="s">
        <v>404</v>
      </c>
      <c r="Q29" s="18" t="n">
        <v>483.11522259</v>
      </c>
      <c r="R29" s="20" t="n">
        <v>31.93975803</v>
      </c>
    </row>
    <row r="30" spans="1:18">
      <c r="A30" s="15" t="s">
        <v>427</v>
      </c>
      <c r="B30" s="17" t="n">
        <v>4520</v>
      </c>
      <c r="C30" s="18">
        <f>(1053.0/B30*100)</f>
        <v/>
      </c>
      <c r="D30" s="19" t="n">
        <v>3467</v>
      </c>
      <c r="E30" s="18" t="n">
        <v>499.43168378</v>
      </c>
      <c r="F30" s="20" t="n">
        <v>2.86549808</v>
      </c>
      <c r="G30" s="18" t="s">
        <v>404</v>
      </c>
      <c r="H30" s="20" t="s">
        <v>404</v>
      </c>
      <c r="I30" s="18" t="n">
        <v>461.03381589</v>
      </c>
      <c r="J30" s="20" t="n">
        <v>7.32399704</v>
      </c>
      <c r="K30" s="18" t="s">
        <v>404</v>
      </c>
      <c r="L30" s="20" t="s">
        <v>404</v>
      </c>
      <c r="M30" s="18" t="s">
        <v>404</v>
      </c>
      <c r="N30" s="20" t="s">
        <v>404</v>
      </c>
      <c r="O30" s="18" t="s">
        <v>404</v>
      </c>
      <c r="P30" s="20" t="s">
        <v>404</v>
      </c>
      <c r="Q30" s="18" t="n">
        <v>429.68566707</v>
      </c>
      <c r="R30" s="20" t="n">
        <v>15.11179222</v>
      </c>
    </row>
    <row r="31" spans="1:18">
      <c r="A31" s="15" t="s">
        <v>428</v>
      </c>
      <c r="B31" s="17" t="n">
        <v>5456</v>
      </c>
      <c r="C31" s="18">
        <f>(502.0/B31*100)</f>
        <v/>
      </c>
      <c r="D31" s="19" t="n">
        <v>4954</v>
      </c>
      <c r="E31" s="18" t="n">
        <v>503.22211546</v>
      </c>
      <c r="F31" s="20" t="n">
        <v>2.24299346</v>
      </c>
      <c r="G31" s="18" t="n">
        <v>488.14366728</v>
      </c>
      <c r="H31" s="20" t="n">
        <v>13.16848198</v>
      </c>
      <c r="I31" s="18" t="n">
        <v>496.83899613</v>
      </c>
      <c r="J31" s="20" t="n">
        <v>11.161896</v>
      </c>
      <c r="K31" s="18" t="s">
        <v>404</v>
      </c>
      <c r="L31" s="20" t="s">
        <v>404</v>
      </c>
      <c r="M31" s="18" t="s">
        <v>404</v>
      </c>
      <c r="N31" s="20" t="s">
        <v>404</v>
      </c>
      <c r="O31" s="18" t="s">
        <v>404</v>
      </c>
      <c r="P31" s="20" t="s">
        <v>404</v>
      </c>
      <c r="Q31" s="18" t="n">
        <v>495.42508315</v>
      </c>
      <c r="R31" s="20" t="n">
        <v>8.072212589999999</v>
      </c>
    </row>
    <row r="32" spans="1:18">
      <c r="A32" s="15" t="s">
        <v>429</v>
      </c>
      <c r="B32" s="17" t="n">
        <v>4478</v>
      </c>
      <c r="C32" s="18">
        <f>(0.0/B32*100)</f>
        <v/>
      </c>
      <c r="D32" s="19" t="n">
        <v>4478</v>
      </c>
      <c r="E32" s="18" t="n">
        <v>503.98416372</v>
      </c>
      <c r="F32" s="20" t="n">
        <v>2.4863195</v>
      </c>
      <c r="G32" s="18" t="n">
        <v>481.92748199</v>
      </c>
      <c r="H32" s="20" t="n">
        <v>8.1791196</v>
      </c>
      <c r="I32" s="18" t="n">
        <v>529.32548289</v>
      </c>
      <c r="J32" s="20" t="n">
        <v>17.93456188</v>
      </c>
      <c r="K32" s="18" t="s">
        <v>404</v>
      </c>
      <c r="L32" s="20" t="s">
        <v>404</v>
      </c>
      <c r="M32" s="18" t="s">
        <v>404</v>
      </c>
      <c r="N32" s="20" t="s">
        <v>404</v>
      </c>
      <c r="O32" s="18" t="s">
        <v>404</v>
      </c>
      <c r="P32" s="20" t="s">
        <v>404</v>
      </c>
      <c r="Q32" s="18" t="n">
        <v>505.29411496</v>
      </c>
      <c r="R32" s="20" t="n">
        <v>9.9859507</v>
      </c>
    </row>
    <row r="33" spans="1:18">
      <c r="A33" s="15" t="s">
        <v>430</v>
      </c>
      <c r="B33" s="17" t="n">
        <v>7325</v>
      </c>
      <c r="C33" s="18">
        <f>(29.0/B33*100)</f>
        <v/>
      </c>
      <c r="D33" s="19" t="n">
        <v>7296</v>
      </c>
      <c r="E33" s="18" t="n">
        <v>502.42100534</v>
      </c>
      <c r="F33" s="20" t="n">
        <v>2.69367271</v>
      </c>
      <c r="G33" s="18" t="n">
        <v>479.31196575</v>
      </c>
      <c r="H33" s="20" t="n">
        <v>6.05583496</v>
      </c>
      <c r="I33" s="18" t="n">
        <v>411.3483206</v>
      </c>
      <c r="J33" s="20" t="n">
        <v>3.93490574</v>
      </c>
      <c r="K33" s="18" t="s">
        <v>404</v>
      </c>
      <c r="L33" s="20" t="s">
        <v>404</v>
      </c>
      <c r="M33" s="18" t="s">
        <v>404</v>
      </c>
      <c r="N33" s="20" t="s">
        <v>404</v>
      </c>
      <c r="O33" s="18" t="s">
        <v>404</v>
      </c>
      <c r="P33" s="20" t="s">
        <v>404</v>
      </c>
      <c r="Q33" s="18" t="n">
        <v>531.85499104</v>
      </c>
      <c r="R33" s="20" t="n">
        <v>9.3077272</v>
      </c>
    </row>
    <row r="34" spans="1:18">
      <c r="A34" s="15" t="s">
        <v>431</v>
      </c>
      <c r="B34" s="17" t="n">
        <v>6350</v>
      </c>
      <c r="C34" s="18">
        <f>(0.0/B34*100)</f>
        <v/>
      </c>
      <c r="D34" s="19" t="n">
        <v>6350</v>
      </c>
      <c r="E34" s="18" t="n">
        <v>474.95663655</v>
      </c>
      <c r="F34" s="20" t="n">
        <v>2.97842694</v>
      </c>
      <c r="G34" s="18" t="n">
        <v>477.93512829</v>
      </c>
      <c r="H34" s="20" t="n">
        <v>13.4910219</v>
      </c>
      <c r="I34" s="18" t="n">
        <v>441.00983033</v>
      </c>
      <c r="J34" s="20" t="n">
        <v>48.6986894</v>
      </c>
      <c r="K34" s="18" t="s">
        <v>404</v>
      </c>
      <c r="L34" s="20" t="s">
        <v>404</v>
      </c>
      <c r="M34" s="18" t="s">
        <v>404</v>
      </c>
      <c r="N34" s="20" t="s">
        <v>404</v>
      </c>
      <c r="O34" s="18" t="s">
        <v>404</v>
      </c>
      <c r="P34" s="20" t="s">
        <v>404</v>
      </c>
      <c r="Q34" s="18" t="n">
        <v>480.70846162</v>
      </c>
      <c r="R34" s="20" t="n">
        <v>11.67967584</v>
      </c>
    </row>
    <row r="35" spans="1:18">
      <c r="A35" s="15" t="s">
        <v>432</v>
      </c>
      <c r="B35" s="17" t="n">
        <v>6406</v>
      </c>
      <c r="C35" s="18">
        <f>(450.0/B35*100)</f>
        <v/>
      </c>
      <c r="D35" s="19" t="n">
        <v>5956</v>
      </c>
      <c r="E35" s="18" t="n">
        <v>516.31150998</v>
      </c>
      <c r="F35" s="20" t="n">
        <v>1.68447586</v>
      </c>
      <c r="G35" s="18" t="n">
        <v>502.96874388</v>
      </c>
      <c r="H35" s="20" t="n">
        <v>3.10881735</v>
      </c>
      <c r="I35" s="18" t="n">
        <v>489.1552244</v>
      </c>
      <c r="J35" s="20" t="n">
        <v>4.17314382</v>
      </c>
      <c r="K35" s="18" t="s">
        <v>404</v>
      </c>
      <c r="L35" s="20" t="s">
        <v>404</v>
      </c>
      <c r="M35" s="18" t="s">
        <v>404</v>
      </c>
      <c r="N35" s="20" t="s">
        <v>404</v>
      </c>
      <c r="O35" s="18" t="s">
        <v>404</v>
      </c>
      <c r="P35" s="20" t="s">
        <v>404</v>
      </c>
      <c r="Q35" s="18" t="n">
        <v>513.11488196</v>
      </c>
      <c r="R35" s="20" t="n">
        <v>5.20109006</v>
      </c>
    </row>
    <row r="36" spans="1:18">
      <c r="A36" s="15" t="s">
        <v>433</v>
      </c>
      <c r="B36" s="17" t="n">
        <v>6736</v>
      </c>
      <c r="C36" s="18">
        <f>(82.0/B36*100)</f>
        <v/>
      </c>
      <c r="D36" s="19" t="n">
        <v>6654</v>
      </c>
      <c r="E36" s="18" t="n">
        <v>486.14033644</v>
      </c>
      <c r="F36" s="20" t="n">
        <v>2.18131239</v>
      </c>
      <c r="G36" s="18" t="n">
        <v>480.22054483</v>
      </c>
      <c r="H36" s="20" t="n">
        <v>8.08264548</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493.62040074</v>
      </c>
      <c r="F37" s="20" t="n">
        <v>3.21886041</v>
      </c>
      <c r="G37" s="18" t="n">
        <v>504.25340191</v>
      </c>
      <c r="H37" s="20" t="n">
        <v>21.93702259</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518.36661743</v>
      </c>
      <c r="F38" s="20" t="n">
        <v>3.44668428</v>
      </c>
      <c r="G38" s="18" t="n">
        <v>533.46570004</v>
      </c>
      <c r="H38" s="20" t="n">
        <v>10.54309539</v>
      </c>
      <c r="I38" s="18" t="n">
        <v>550.53701125</v>
      </c>
      <c r="J38" s="20" t="n">
        <v>13.30996898</v>
      </c>
      <c r="K38" s="18" t="s">
        <v>404</v>
      </c>
      <c r="L38" s="20" t="s">
        <v>404</v>
      </c>
      <c r="M38" s="18" t="s">
        <v>404</v>
      </c>
      <c r="N38" s="20" t="s">
        <v>404</v>
      </c>
      <c r="O38" s="18" t="s">
        <v>404</v>
      </c>
      <c r="P38" s="20" t="s">
        <v>404</v>
      </c>
      <c r="Q38" s="18" t="n">
        <v>521.80133785</v>
      </c>
      <c r="R38" s="20" t="n">
        <v>24.37529062</v>
      </c>
    </row>
    <row r="39" spans="1:18">
      <c r="A39" s="15" t="s">
        <v>436</v>
      </c>
      <c r="B39" s="17" t="n">
        <v>5895</v>
      </c>
      <c r="C39" s="18">
        <f>(0.0/B39*100)</f>
        <v/>
      </c>
      <c r="D39" s="19" t="n">
        <v>5895</v>
      </c>
      <c r="E39" s="18" t="n">
        <v>422.93372151</v>
      </c>
      <c r="F39" s="20" t="n">
        <v>4.26159275</v>
      </c>
      <c r="G39" s="18" t="n">
        <v>404.0424122</v>
      </c>
      <c r="H39" s="20" t="n">
        <v>14.05411685</v>
      </c>
      <c r="I39" s="18" t="n">
        <v>369.086997</v>
      </c>
      <c r="J39" s="20" t="n">
        <v>16.40217483</v>
      </c>
      <c r="K39" s="18" t="s">
        <v>404</v>
      </c>
      <c r="L39" s="20" t="s">
        <v>404</v>
      </c>
      <c r="M39" s="18" t="s">
        <v>404</v>
      </c>
      <c r="N39" s="20" t="s">
        <v>404</v>
      </c>
      <c r="O39" s="18" t="s">
        <v>404</v>
      </c>
      <c r="P39" s="20" t="s">
        <v>404</v>
      </c>
      <c r="Q39" s="18" t="n">
        <v>389.22306471</v>
      </c>
      <c r="R39" s="20" t="n">
        <v>20.04701001</v>
      </c>
    </row>
    <row r="40" spans="1:18">
      <c r="A40" s="15" t="s">
        <v>437</v>
      </c>
      <c r="B40" s="17" t="n">
        <v>14157</v>
      </c>
      <c r="C40" s="18">
        <f>(2954.0/B40*100)</f>
        <v/>
      </c>
      <c r="D40" s="19" t="n">
        <v>11203</v>
      </c>
      <c r="E40" s="18" t="n">
        <v>493.76745027</v>
      </c>
      <c r="F40" s="20" t="n">
        <v>3.26610923</v>
      </c>
      <c r="G40" s="18" t="n">
        <v>480.00187681</v>
      </c>
      <c r="H40" s="20" t="n">
        <v>6.47563907</v>
      </c>
      <c r="I40" s="18" t="n">
        <v>487.34138255</v>
      </c>
      <c r="J40" s="20" t="n">
        <v>7.80038534</v>
      </c>
      <c r="K40" s="18" t="s">
        <v>404</v>
      </c>
      <c r="L40" s="20" t="s">
        <v>404</v>
      </c>
      <c r="M40" s="18" t="s">
        <v>404</v>
      </c>
      <c r="N40" s="20" t="s">
        <v>404</v>
      </c>
      <c r="O40" s="18" t="s">
        <v>404</v>
      </c>
      <c r="P40" s="20" t="s">
        <v>404</v>
      </c>
      <c r="Q40" s="18" t="n">
        <v>489.14457101</v>
      </c>
      <c r="R40" s="20" t="n">
        <v>11.35088695</v>
      </c>
    </row>
    <row r="41" spans="1:18">
      <c r="A41" s="15" t="s">
        <v>438</v>
      </c>
      <c r="B41" s="17" t="n">
        <v>5712</v>
      </c>
      <c r="C41" s="18">
        <f>(99.0/B41*100)</f>
        <v/>
      </c>
      <c r="D41" s="19" t="n">
        <v>5613</v>
      </c>
      <c r="E41" s="18" t="n">
        <v>469.73250883</v>
      </c>
      <c r="F41" s="20" t="n">
        <v>3.44968555</v>
      </c>
      <c r="G41" s="18" t="n">
        <v>502.4940153</v>
      </c>
      <c r="H41" s="20" t="n">
        <v>24.50376489</v>
      </c>
      <c r="I41" s="18" t="n">
        <v>476.26205837</v>
      </c>
      <c r="J41" s="20" t="n">
        <v>13.56669592</v>
      </c>
      <c r="K41" s="18" t="s">
        <v>404</v>
      </c>
      <c r="L41" s="20" t="s">
        <v>404</v>
      </c>
      <c r="M41" s="18" t="s">
        <v>404</v>
      </c>
      <c r="N41" s="20" t="s">
        <v>404</v>
      </c>
      <c r="O41" s="18" t="s">
        <v>404</v>
      </c>
      <c r="P41" s="20" t="s">
        <v>404</v>
      </c>
      <c r="Q41" s="18" t="n">
        <v>461.06969395</v>
      </c>
      <c r="R41" s="20" t="n">
        <v>18.05096816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413.75492109</v>
      </c>
      <c r="F44" s="20" t="n">
        <v>3.67042247</v>
      </c>
      <c r="G44" s="18" t="n">
        <v>398.16302443</v>
      </c>
      <c r="H44" s="20" t="n">
        <v>19.96148294</v>
      </c>
      <c r="I44" s="18" t="s">
        <v>404</v>
      </c>
      <c r="J44" s="20" t="s">
        <v>404</v>
      </c>
      <c r="K44" s="18" t="s">
        <v>404</v>
      </c>
      <c r="L44" s="20" t="s">
        <v>404</v>
      </c>
      <c r="M44" s="18" t="s">
        <v>404</v>
      </c>
      <c r="N44" s="20" t="s">
        <v>404</v>
      </c>
      <c r="O44" s="18" t="s">
        <v>404</v>
      </c>
      <c r="P44" s="20" t="s">
        <v>404</v>
      </c>
      <c r="Q44" s="18" t="n">
        <v>410.15592447</v>
      </c>
      <c r="R44" s="20" t="n">
        <v>11.3169188</v>
      </c>
    </row>
    <row r="45" spans="1:18">
      <c r="A45" s="15" t="s">
        <v>442</v>
      </c>
      <c r="B45" s="17" t="n">
        <v>5519</v>
      </c>
      <c r="C45" s="18">
        <f>(0.0/B45*100)</f>
        <v/>
      </c>
      <c r="D45" s="19" t="n">
        <v>5519</v>
      </c>
      <c r="E45" s="18" t="n">
        <v>363.98472482</v>
      </c>
      <c r="F45" s="20" t="n">
        <v>3.53937504</v>
      </c>
      <c r="G45" s="18" t="n">
        <v>356.18739896</v>
      </c>
      <c r="H45" s="20" t="n">
        <v>11.20479968</v>
      </c>
      <c r="I45" s="18" t="s">
        <v>404</v>
      </c>
      <c r="J45" s="20" t="s">
        <v>404</v>
      </c>
      <c r="K45" s="18" t="s">
        <v>404</v>
      </c>
      <c r="L45" s="20" t="s">
        <v>404</v>
      </c>
      <c r="M45" s="18" t="s">
        <v>404</v>
      </c>
      <c r="N45" s="20" t="s">
        <v>404</v>
      </c>
      <c r="O45" s="18" t="s">
        <v>404</v>
      </c>
      <c r="P45" s="20" t="s">
        <v>404</v>
      </c>
      <c r="Q45" s="18" t="n">
        <v>336.62128413</v>
      </c>
      <c r="R45" s="20" t="n">
        <v>6.48034025</v>
      </c>
    </row>
    <row r="46" spans="1:18">
      <c r="A46" s="15" t="s">
        <v>443</v>
      </c>
      <c r="B46" s="17" t="n">
        <v>23141</v>
      </c>
      <c r="C46" s="18">
        <f>(4601.0/B46*100)</f>
        <v/>
      </c>
      <c r="D46" s="19" t="n">
        <v>18540</v>
      </c>
      <c r="E46" s="18" t="n">
        <v>388.06710755</v>
      </c>
      <c r="F46" s="20" t="n">
        <v>3.49093736</v>
      </c>
      <c r="G46" s="18" t="n">
        <v>385.8686421</v>
      </c>
      <c r="H46" s="20" t="n">
        <v>26.54915462</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445.00374879</v>
      </c>
      <c r="F47" s="20" t="n">
        <v>4.9620858</v>
      </c>
      <c r="G47" s="18" t="n">
        <v>423.03279748</v>
      </c>
      <c r="H47" s="20" t="n">
        <v>10.65701748</v>
      </c>
      <c r="I47" s="18" t="n">
        <v>440.48237122</v>
      </c>
      <c r="J47" s="20" t="n">
        <v>21.85517309</v>
      </c>
      <c r="K47" s="18" t="s">
        <v>404</v>
      </c>
      <c r="L47" s="20" t="s">
        <v>404</v>
      </c>
      <c r="M47" s="18" t="s">
        <v>404</v>
      </c>
      <c r="N47" s="20" t="s">
        <v>404</v>
      </c>
      <c r="O47" s="18" t="s">
        <v>404</v>
      </c>
      <c r="P47" s="20" t="s">
        <v>404</v>
      </c>
      <c r="Q47" s="18" t="n">
        <v>455.90608466</v>
      </c>
      <c r="R47" s="20" t="n">
        <v>31.60940908</v>
      </c>
    </row>
    <row r="48" spans="1:18">
      <c r="A48" s="15" t="s">
        <v>445</v>
      </c>
      <c r="B48" s="17" t="n">
        <v>9841</v>
      </c>
      <c r="C48" s="18">
        <f>(40.0/B48*100)</f>
        <v/>
      </c>
      <c r="D48" s="19" t="n">
        <v>9801</v>
      </c>
      <c r="E48" s="18" t="n">
        <v>532.86358538</v>
      </c>
      <c r="F48" s="20" t="n">
        <v>5.35549444</v>
      </c>
      <c r="G48" s="18" t="n">
        <v>480.33554105</v>
      </c>
      <c r="H48" s="20" t="n">
        <v>16.6714879</v>
      </c>
      <c r="I48" s="18" t="n">
        <v>397.95104778</v>
      </c>
      <c r="J48" s="20" t="n">
        <v>11.78810797</v>
      </c>
      <c r="K48" s="18" t="s">
        <v>404</v>
      </c>
      <c r="L48" s="20" t="s">
        <v>404</v>
      </c>
      <c r="M48" s="18" t="s">
        <v>404</v>
      </c>
      <c r="N48" s="20" t="s">
        <v>404</v>
      </c>
      <c r="O48" s="18" t="s">
        <v>404</v>
      </c>
      <c r="P48" s="20" t="s">
        <v>404</v>
      </c>
      <c r="Q48" s="18" t="n">
        <v>559.7784613600001</v>
      </c>
      <c r="R48" s="20" t="n">
        <v>49.60656972</v>
      </c>
    </row>
    <row r="49" spans="1:18">
      <c r="A49" s="15" t="s">
        <v>446</v>
      </c>
      <c r="B49" s="17" t="n">
        <v>6349</v>
      </c>
      <c r="C49" s="18">
        <f>(52.0/B49*100)</f>
        <v/>
      </c>
      <c r="D49" s="19" t="n">
        <v>6297</v>
      </c>
      <c r="E49" s="18" t="n">
        <v>408.96996306</v>
      </c>
      <c r="F49" s="20" t="n">
        <v>3.32938508</v>
      </c>
      <c r="G49" s="18" t="n">
        <v>382.11725631</v>
      </c>
      <c r="H49" s="20" t="n">
        <v>13.18484654</v>
      </c>
      <c r="I49" s="18" t="s">
        <v>404</v>
      </c>
      <c r="J49" s="20" t="s">
        <v>404</v>
      </c>
      <c r="K49" s="18" t="s">
        <v>404</v>
      </c>
      <c r="L49" s="20" t="s">
        <v>404</v>
      </c>
      <c r="M49" s="18" t="s">
        <v>404</v>
      </c>
      <c r="N49" s="20" t="s">
        <v>404</v>
      </c>
      <c r="O49" s="18" t="s">
        <v>404</v>
      </c>
      <c r="P49" s="20" t="s">
        <v>404</v>
      </c>
      <c r="Q49" s="18" t="n">
        <v>408.53803596</v>
      </c>
      <c r="R49" s="20" t="n">
        <v>13.23289007</v>
      </c>
    </row>
    <row r="50" spans="1:18">
      <c r="A50" s="15" t="s">
        <v>447</v>
      </c>
      <c r="B50" s="17" t="n">
        <v>11795</v>
      </c>
      <c r="C50" s="18">
        <f>(1031.0/B50*100)</f>
        <v/>
      </c>
      <c r="D50" s="19" t="n">
        <v>10764</v>
      </c>
      <c r="E50" s="18" t="n">
        <v>394.41097031</v>
      </c>
      <c r="F50" s="20" t="n">
        <v>2.60708128</v>
      </c>
      <c r="G50" s="18" t="n">
        <v>387.93479788</v>
      </c>
      <c r="H50" s="20" t="n">
        <v>12.56548215</v>
      </c>
      <c r="I50" s="18" t="n">
        <v>372.42930285</v>
      </c>
      <c r="J50" s="20" t="n">
        <v>11.22968329</v>
      </c>
      <c r="K50" s="18" t="s">
        <v>404</v>
      </c>
      <c r="L50" s="20" t="s">
        <v>404</v>
      </c>
      <c r="M50" s="18" t="s">
        <v>404</v>
      </c>
      <c r="N50" s="20" t="s">
        <v>404</v>
      </c>
      <c r="O50" s="18" t="s">
        <v>404</v>
      </c>
      <c r="P50" s="20" t="s">
        <v>404</v>
      </c>
      <c r="Q50" s="18" t="n">
        <v>374.17672718</v>
      </c>
      <c r="R50" s="20" t="n">
        <v>14.42662999</v>
      </c>
    </row>
    <row r="51" spans="1:18">
      <c r="A51" s="15" t="s">
        <v>448</v>
      </c>
      <c r="B51" s="17" t="n">
        <v>6866</v>
      </c>
      <c r="C51" s="18">
        <f>(38.0/B51*100)</f>
        <v/>
      </c>
      <c r="D51" s="19" t="n">
        <v>6828</v>
      </c>
      <c r="E51" s="18" t="n">
        <v>399.83716029</v>
      </c>
      <c r="F51" s="20" t="n">
        <v>2.62836368</v>
      </c>
      <c r="G51" s="18" t="n">
        <v>394.63899863</v>
      </c>
      <c r="H51" s="20" t="n">
        <v>13.30926329</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465.7284029</v>
      </c>
      <c r="F52" s="20" t="n">
        <v>3.58750989</v>
      </c>
      <c r="G52" s="18" t="n">
        <v>453.6239176</v>
      </c>
      <c r="H52" s="20" t="n">
        <v>10.12169678</v>
      </c>
      <c r="I52" s="18" t="n">
        <v>474.59071495</v>
      </c>
      <c r="J52" s="20" t="n">
        <v>14.27581203</v>
      </c>
      <c r="K52" s="18" t="s">
        <v>404</v>
      </c>
      <c r="L52" s="20" t="s">
        <v>404</v>
      </c>
      <c r="M52" s="18" t="s">
        <v>404</v>
      </c>
      <c r="N52" s="20" t="s">
        <v>404</v>
      </c>
      <c r="O52" s="18" t="s">
        <v>404</v>
      </c>
      <c r="P52" s="20" t="s">
        <v>404</v>
      </c>
      <c r="Q52" s="18" t="n">
        <v>474.09392974</v>
      </c>
      <c r="R52" s="20" t="n">
        <v>20.41489388</v>
      </c>
    </row>
    <row r="53" spans="1:18">
      <c r="A53" s="15" t="s">
        <v>450</v>
      </c>
      <c r="B53" s="17" t="n">
        <v>5571</v>
      </c>
      <c r="C53" s="18">
        <f>(0.0/B53*100)</f>
        <v/>
      </c>
      <c r="D53" s="19" t="n">
        <v>5571</v>
      </c>
      <c r="E53" s="18" t="n">
        <v>437.05432241</v>
      </c>
      <c r="F53" s="20" t="n">
        <v>1.82477656</v>
      </c>
      <c r="G53" s="18" t="n">
        <v>459.5683883</v>
      </c>
      <c r="H53" s="20" t="n">
        <v>8.45051934</v>
      </c>
      <c r="I53" s="18" t="n">
        <v>364.49365483</v>
      </c>
      <c r="J53" s="20" t="n">
        <v>8.290412549999999</v>
      </c>
      <c r="K53" s="18" t="s">
        <v>404</v>
      </c>
      <c r="L53" s="20" t="s">
        <v>404</v>
      </c>
      <c r="M53" s="18" t="s">
        <v>404</v>
      </c>
      <c r="N53" s="20" t="s">
        <v>404</v>
      </c>
      <c r="O53" s="18" t="s">
        <v>404</v>
      </c>
      <c r="P53" s="20" t="s">
        <v>404</v>
      </c>
      <c r="Q53" s="18" t="n">
        <v>376.16716162</v>
      </c>
      <c r="R53" s="20" t="n">
        <v>15.11279644</v>
      </c>
    </row>
    <row r="54" spans="1:18">
      <c r="A54" s="15" t="s">
        <v>451</v>
      </c>
      <c r="B54" s="17" t="n">
        <v>4740</v>
      </c>
      <c r="C54" s="18">
        <f>(199.0/B54*100)</f>
        <v/>
      </c>
      <c r="D54" s="19" t="n">
        <v>4541</v>
      </c>
      <c r="E54" s="18" t="n">
        <v>332.48666159</v>
      </c>
      <c r="F54" s="20" t="n">
        <v>3.13578034</v>
      </c>
      <c r="G54" s="18" t="s">
        <v>404</v>
      </c>
      <c r="H54" s="20" t="s">
        <v>404</v>
      </c>
      <c r="I54" s="18" t="n">
        <v>298.61239937</v>
      </c>
      <c r="J54" s="20" t="n">
        <v>6.45180642</v>
      </c>
      <c r="K54" s="18" t="s">
        <v>404</v>
      </c>
      <c r="L54" s="20" t="s">
        <v>404</v>
      </c>
      <c r="M54" s="18" t="s">
        <v>404</v>
      </c>
      <c r="N54" s="20" t="s">
        <v>404</v>
      </c>
      <c r="O54" s="18" t="s">
        <v>404</v>
      </c>
      <c r="P54" s="20" t="s">
        <v>404</v>
      </c>
      <c r="Q54" s="18" t="n">
        <v>309.91193327</v>
      </c>
      <c r="R54" s="20" t="n">
        <v>7.15343292</v>
      </c>
    </row>
    <row r="55" spans="1:18">
      <c r="A55" s="15" t="s">
        <v>452</v>
      </c>
      <c r="B55" s="17" t="n">
        <v>5316</v>
      </c>
      <c r="C55" s="18">
        <f>(43.0/B55*100)</f>
        <v/>
      </c>
      <c r="D55" s="19" t="n">
        <v>5273</v>
      </c>
      <c r="E55" s="18" t="n">
        <v>404.21411811</v>
      </c>
      <c r="F55" s="20" t="n">
        <v>2.90183602</v>
      </c>
      <c r="G55" s="18" t="n">
        <v>411.83966307</v>
      </c>
      <c r="H55" s="20" t="n">
        <v>13.80321609</v>
      </c>
      <c r="I55" s="18" t="s">
        <v>404</v>
      </c>
      <c r="J55" s="20" t="s">
        <v>404</v>
      </c>
      <c r="K55" s="18" t="s">
        <v>404</v>
      </c>
      <c r="L55" s="20" t="s">
        <v>404</v>
      </c>
      <c r="M55" s="18" t="s">
        <v>404</v>
      </c>
      <c r="N55" s="20" t="s">
        <v>404</v>
      </c>
      <c r="O55" s="18" t="n">
        <v>414.36817624</v>
      </c>
      <c r="P55" s="20" t="n">
        <v>7.97042946</v>
      </c>
      <c r="Q55" s="18" t="n">
        <v>387.18492069</v>
      </c>
      <c r="R55" s="20" t="n">
        <v>15.44028423</v>
      </c>
    </row>
    <row r="56" spans="1:18">
      <c r="A56" s="15" t="s">
        <v>453</v>
      </c>
      <c r="B56" s="17" t="n">
        <v>5359</v>
      </c>
      <c r="C56" s="18">
        <f>(0.0/B56*100)</f>
        <v/>
      </c>
      <c r="D56" s="19" t="n">
        <v>5359</v>
      </c>
      <c r="E56" s="18" t="n">
        <v>548.76008444</v>
      </c>
      <c r="F56" s="20" t="n">
        <v>3.28628592</v>
      </c>
      <c r="G56" s="18" t="n">
        <v>458.6741239</v>
      </c>
      <c r="H56" s="20" t="n">
        <v>5.9023628</v>
      </c>
      <c r="I56" s="18" t="n">
        <v>542.96627775</v>
      </c>
      <c r="J56" s="20" t="n">
        <v>17.56287193</v>
      </c>
      <c r="K56" s="18" t="s">
        <v>404</v>
      </c>
      <c r="L56" s="20" t="s">
        <v>404</v>
      </c>
      <c r="M56" s="18" t="s">
        <v>404</v>
      </c>
      <c r="N56" s="20" t="s">
        <v>404</v>
      </c>
      <c r="O56" s="18" t="s">
        <v>404</v>
      </c>
      <c r="P56" s="20" t="s">
        <v>404</v>
      </c>
      <c r="Q56" s="18" t="n">
        <v>553.6064576</v>
      </c>
      <c r="R56" s="20" t="n">
        <v>45.3361146</v>
      </c>
    </row>
    <row r="57" spans="1:18">
      <c r="A57" s="15" t="s">
        <v>454</v>
      </c>
      <c r="B57" s="17" t="n">
        <v>6513</v>
      </c>
      <c r="C57" s="18">
        <f>(0.0/B57*100)</f>
        <v/>
      </c>
      <c r="D57" s="19" t="n">
        <v>6513</v>
      </c>
      <c r="E57" s="18" t="n">
        <v>386.05035322</v>
      </c>
      <c r="F57" s="20" t="n">
        <v>3.37202694</v>
      </c>
      <c r="G57" s="18" t="n">
        <v>376.01229227</v>
      </c>
      <c r="H57" s="20" t="n">
        <v>11.72246762</v>
      </c>
      <c r="I57" s="18" t="s">
        <v>404</v>
      </c>
      <c r="J57" s="20" t="s">
        <v>404</v>
      </c>
      <c r="K57" s="18" t="s">
        <v>404</v>
      </c>
      <c r="L57" s="20" t="s">
        <v>404</v>
      </c>
      <c r="M57" s="18" t="s">
        <v>404</v>
      </c>
      <c r="N57" s="20" t="s">
        <v>404</v>
      </c>
      <c r="O57" s="18" t="s">
        <v>404</v>
      </c>
      <c r="P57" s="20" t="s">
        <v>404</v>
      </c>
      <c r="Q57" s="18" t="n">
        <v>389.03224714</v>
      </c>
      <c r="R57" s="20" t="n">
        <v>17.38484192</v>
      </c>
    </row>
    <row r="58" spans="1:18">
      <c r="A58" s="15" t="s">
        <v>455</v>
      </c>
      <c r="B58" s="17" t="n">
        <v>7267</v>
      </c>
      <c r="C58" s="18">
        <f>(0.0/B58*100)</f>
        <v/>
      </c>
      <c r="D58" s="19" t="n">
        <v>7267</v>
      </c>
      <c r="E58" s="18" t="n">
        <v>379.84893681</v>
      </c>
      <c r="F58" s="20" t="n">
        <v>3.26149858</v>
      </c>
      <c r="G58" s="18" t="n">
        <v>374.77665128</v>
      </c>
      <c r="H58" s="20" t="n">
        <v>19.06014087</v>
      </c>
      <c r="I58" s="18" t="s">
        <v>404</v>
      </c>
      <c r="J58" s="20" t="s">
        <v>404</v>
      </c>
      <c r="K58" s="18" t="s">
        <v>404</v>
      </c>
      <c r="L58" s="20" t="s">
        <v>404</v>
      </c>
      <c r="M58" s="18" t="s">
        <v>404</v>
      </c>
      <c r="N58" s="20" t="s">
        <v>404</v>
      </c>
      <c r="O58" s="18" t="s">
        <v>404</v>
      </c>
      <c r="P58" s="20" t="s">
        <v>404</v>
      </c>
      <c r="Q58" s="18" t="n">
        <v>384.37060952</v>
      </c>
      <c r="R58" s="20" t="n">
        <v>9.108497310000001</v>
      </c>
    </row>
    <row r="59" spans="1:18">
      <c r="A59" s="15" t="s">
        <v>456</v>
      </c>
      <c r="B59" s="17" t="n">
        <v>4826</v>
      </c>
      <c r="C59" s="18">
        <f>(0.0/B59*100)</f>
        <v/>
      </c>
      <c r="D59" s="19" t="n">
        <v>4826</v>
      </c>
      <c r="E59" s="18" t="n">
        <v>359.25207116</v>
      </c>
      <c r="F59" s="20" t="n">
        <v>1.79945649</v>
      </c>
      <c r="G59" s="18" t="n">
        <v>354.78654263</v>
      </c>
      <c r="H59" s="20" t="n">
        <v>7.79171336</v>
      </c>
      <c r="I59" s="18" t="s">
        <v>404</v>
      </c>
      <c r="J59" s="20" t="s">
        <v>404</v>
      </c>
      <c r="K59" s="18" t="s">
        <v>404</v>
      </c>
      <c r="L59" s="20" t="s">
        <v>404</v>
      </c>
      <c r="M59" s="18" t="s">
        <v>404</v>
      </c>
      <c r="N59" s="20" t="s">
        <v>404</v>
      </c>
      <c r="O59" s="18" t="s">
        <v>404</v>
      </c>
      <c r="P59" s="20" t="s">
        <v>404</v>
      </c>
      <c r="Q59" s="18" t="n">
        <v>369.46756018</v>
      </c>
      <c r="R59" s="20" t="n">
        <v>4.22962414</v>
      </c>
    </row>
    <row r="60" spans="1:18">
      <c r="A60" s="15" t="s">
        <v>457</v>
      </c>
      <c r="B60" s="17" t="n">
        <v>4546</v>
      </c>
      <c r="C60" s="18">
        <f>(0.0/B60*100)</f>
        <v/>
      </c>
      <c r="D60" s="19" t="n">
        <v>4546</v>
      </c>
      <c r="E60" s="18" t="n">
        <v>409.06509283</v>
      </c>
      <c r="F60" s="20" t="n">
        <v>5.12777818</v>
      </c>
      <c r="G60" s="18" t="n">
        <v>427.30444089</v>
      </c>
      <c r="H60" s="20" t="n">
        <v>26.92402289</v>
      </c>
      <c r="I60" s="18" t="s">
        <v>404</v>
      </c>
      <c r="J60" s="20" t="s">
        <v>404</v>
      </c>
      <c r="K60" s="18" t="s">
        <v>404</v>
      </c>
      <c r="L60" s="20" t="s">
        <v>404</v>
      </c>
      <c r="M60" s="18" t="s">
        <v>404</v>
      </c>
      <c r="N60" s="20" t="s">
        <v>404</v>
      </c>
      <c r="O60" s="18" t="s">
        <v>404</v>
      </c>
      <c r="P60" s="20" t="s">
        <v>404</v>
      </c>
      <c r="Q60" s="18" t="n">
        <v>362.44246557</v>
      </c>
      <c r="R60" s="20" t="n">
        <v>8.074668389999999</v>
      </c>
    </row>
    <row r="61" spans="1:18">
      <c r="A61" s="15" t="s">
        <v>458</v>
      </c>
      <c r="B61" s="17" t="n">
        <v>6525</v>
      </c>
      <c r="C61" s="18">
        <f>(0.0/B61*100)</f>
        <v/>
      </c>
      <c r="D61" s="19" t="n">
        <v>6525</v>
      </c>
      <c r="E61" s="18" t="n">
        <v>479.0784522</v>
      </c>
      <c r="F61" s="20" t="n">
        <v>2.34352714</v>
      </c>
      <c r="G61" s="18" t="n">
        <v>471.62947307</v>
      </c>
      <c r="H61" s="20" t="n">
        <v>8.30603464</v>
      </c>
      <c r="I61" s="18" t="n">
        <v>424.31382692</v>
      </c>
      <c r="J61" s="20" t="n">
        <v>19.29213831</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544.50033038</v>
      </c>
      <c r="F62" s="20" t="n">
        <v>1.11129333</v>
      </c>
      <c r="G62" s="18" t="n">
        <v>482.24095163</v>
      </c>
      <c r="H62" s="20" t="n">
        <v>7.8422272</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371.58485068</v>
      </c>
      <c r="F63" s="20" t="n">
        <v>1.53377586</v>
      </c>
      <c r="G63" s="18" t="n">
        <v>353.96910762</v>
      </c>
      <c r="H63" s="20" t="n">
        <v>4.86772456</v>
      </c>
      <c r="I63" s="18" t="s">
        <v>404</v>
      </c>
      <c r="J63" s="20" t="s">
        <v>404</v>
      </c>
      <c r="K63" s="18" t="s">
        <v>404</v>
      </c>
      <c r="L63" s="20" t="s">
        <v>404</v>
      </c>
      <c r="M63" s="18" t="s">
        <v>404</v>
      </c>
      <c r="N63" s="20" t="s">
        <v>404</v>
      </c>
      <c r="O63" s="18" t="s">
        <v>404</v>
      </c>
      <c r="P63" s="20" t="s">
        <v>404</v>
      </c>
      <c r="Q63" s="18" t="n">
        <v>383.25495448</v>
      </c>
      <c r="R63" s="20" t="n">
        <v>5.67966475</v>
      </c>
    </row>
    <row r="64" spans="1:18">
      <c r="A64" s="15" t="s">
        <v>461</v>
      </c>
      <c r="B64" s="17" t="n">
        <v>3634</v>
      </c>
      <c r="C64" s="18">
        <f>(27.0/B64*100)</f>
        <v/>
      </c>
      <c r="D64" s="19" t="n">
        <v>3607</v>
      </c>
      <c r="E64" s="18" t="n">
        <v>477.30193567</v>
      </c>
      <c r="F64" s="20" t="n">
        <v>1.71506955</v>
      </c>
      <c r="G64" s="18" t="n">
        <v>507.69881131</v>
      </c>
      <c r="H64" s="20" t="n">
        <v>33.74147328</v>
      </c>
      <c r="I64" s="18" t="s">
        <v>404</v>
      </c>
      <c r="J64" s="20" t="s">
        <v>404</v>
      </c>
      <c r="K64" s="18" t="s">
        <v>404</v>
      </c>
      <c r="L64" s="20" t="s">
        <v>404</v>
      </c>
      <c r="M64" s="18" t="s">
        <v>404</v>
      </c>
      <c r="N64" s="20" t="s">
        <v>404</v>
      </c>
      <c r="O64" s="18" t="s">
        <v>404</v>
      </c>
      <c r="P64" s="20" t="s">
        <v>404</v>
      </c>
      <c r="Q64" s="18" t="n">
        <v>525.95854033</v>
      </c>
      <c r="R64" s="20" t="n">
        <v>12.33249653</v>
      </c>
    </row>
    <row r="65" spans="1:18">
      <c r="A65" s="15" t="s">
        <v>462</v>
      </c>
      <c r="B65" s="17" t="n">
        <v>5325</v>
      </c>
      <c r="C65" s="18">
        <f>(0.0/B65*100)</f>
        <v/>
      </c>
      <c r="D65" s="19" t="n">
        <v>5325</v>
      </c>
      <c r="E65" s="18" t="n">
        <v>420.66378756</v>
      </c>
      <c r="F65" s="20" t="n">
        <v>2.59901557</v>
      </c>
      <c r="G65" s="18" t="n">
        <v>389.7435149</v>
      </c>
      <c r="H65" s="20" t="n">
        <v>22.49801832</v>
      </c>
      <c r="I65" s="18" t="s">
        <v>404</v>
      </c>
      <c r="J65" s="20" t="s">
        <v>404</v>
      </c>
      <c r="K65" s="18" t="s">
        <v>404</v>
      </c>
      <c r="L65" s="20" t="s">
        <v>404</v>
      </c>
      <c r="M65" s="18" t="n">
        <v>376.59109333</v>
      </c>
      <c r="N65" s="20" t="n">
        <v>11.79064687</v>
      </c>
      <c r="O65" s="18" t="s">
        <v>404</v>
      </c>
      <c r="P65" s="20" t="s">
        <v>404</v>
      </c>
      <c r="Q65" s="18" t="n">
        <v>409.58810556</v>
      </c>
      <c r="R65" s="20" t="n">
        <v>11.04621845</v>
      </c>
    </row>
    <row r="66" spans="1:18">
      <c r="A66" s="15" t="s">
        <v>463</v>
      </c>
      <c r="B66" s="17" t="n">
        <v>5665</v>
      </c>
      <c r="C66" s="18">
        <f>(0.0/B66*100)</f>
        <v/>
      </c>
      <c r="D66" s="19" t="n">
        <v>5665</v>
      </c>
      <c r="E66" s="18" t="n">
        <v>422.11706003</v>
      </c>
      <c r="F66" s="20" t="n">
        <v>1.52061897</v>
      </c>
      <c r="G66" s="18" t="n">
        <v>392.72356267</v>
      </c>
      <c r="H66" s="20" t="n">
        <v>3.99414795</v>
      </c>
      <c r="I66" s="18" t="n">
        <v>375.27645199</v>
      </c>
      <c r="J66" s="20" t="n">
        <v>19.00959766</v>
      </c>
      <c r="K66" s="18" t="s">
        <v>404</v>
      </c>
      <c r="L66" s="20" t="s">
        <v>404</v>
      </c>
      <c r="M66" s="18" t="s">
        <v>404</v>
      </c>
      <c r="N66" s="20" t="s">
        <v>404</v>
      </c>
      <c r="O66" s="18" t="s">
        <v>404</v>
      </c>
      <c r="P66" s="20" t="s">
        <v>404</v>
      </c>
      <c r="Q66" s="18" t="n">
        <v>405.83930034</v>
      </c>
      <c r="R66" s="20" t="n">
        <v>5.83914277</v>
      </c>
    </row>
    <row r="67" spans="1:18">
      <c r="A67" s="15" t="s">
        <v>464</v>
      </c>
      <c r="B67" s="17" t="n">
        <v>6971</v>
      </c>
      <c r="C67" s="18">
        <f>(0.0/B67*100)</f>
        <v/>
      </c>
      <c r="D67" s="19" t="n">
        <v>6971</v>
      </c>
      <c r="E67" s="18" t="n">
        <v>386.83377832</v>
      </c>
      <c r="F67" s="20" t="n">
        <v>2.87062828</v>
      </c>
      <c r="G67" s="18" t="n">
        <v>395.17006511</v>
      </c>
      <c r="H67" s="20" t="n">
        <v>21.84908533</v>
      </c>
      <c r="I67" s="18" t="n">
        <v>375.63862243</v>
      </c>
      <c r="J67" s="20" t="n">
        <v>9.933793209999999</v>
      </c>
      <c r="K67" s="18" t="s">
        <v>404</v>
      </c>
      <c r="L67" s="20" t="s">
        <v>404</v>
      </c>
      <c r="M67" s="18" t="s">
        <v>404</v>
      </c>
      <c r="N67" s="20" t="s">
        <v>404</v>
      </c>
      <c r="O67" s="18" t="s">
        <v>404</v>
      </c>
      <c r="P67" s="20" t="s">
        <v>404</v>
      </c>
      <c r="Q67" s="18" t="n">
        <v>372.74176442</v>
      </c>
      <c r="R67" s="20" t="n">
        <v>19.47473586</v>
      </c>
    </row>
    <row r="68" spans="1:18">
      <c r="A68" s="15" t="s">
        <v>465</v>
      </c>
      <c r="B68" s="17" t="n">
        <v>12083</v>
      </c>
      <c r="C68" s="18">
        <f>(0.0/B68*100)</f>
        <v/>
      </c>
      <c r="D68" s="19" t="n">
        <v>12083</v>
      </c>
      <c r="E68" s="18" t="n">
        <v>404.66357106</v>
      </c>
      <c r="F68" s="20" t="n">
        <v>1.32853349</v>
      </c>
      <c r="G68" s="18" t="n">
        <v>375.39036423</v>
      </c>
      <c r="H68" s="20" t="n">
        <v>4.96256357</v>
      </c>
      <c r="I68" s="18" t="n">
        <v>424.6668281</v>
      </c>
      <c r="J68" s="20" t="n">
        <v>13.15215532</v>
      </c>
      <c r="K68" s="18" t="s">
        <v>404</v>
      </c>
      <c r="L68" s="20" t="s">
        <v>404</v>
      </c>
      <c r="M68" s="18" t="s">
        <v>404</v>
      </c>
      <c r="N68" s="20" t="s">
        <v>404</v>
      </c>
      <c r="O68" s="18" t="s">
        <v>404</v>
      </c>
      <c r="P68" s="20" t="s">
        <v>404</v>
      </c>
      <c r="Q68" s="18" t="n">
        <v>389.49957709</v>
      </c>
      <c r="R68" s="20" t="n">
        <v>6.90016874</v>
      </c>
    </row>
    <row r="69" spans="1:18">
      <c r="A69" s="15" t="s">
        <v>466</v>
      </c>
      <c r="B69" s="17" t="n">
        <v>4876</v>
      </c>
      <c r="C69" s="18">
        <f>(0.0/B69*100)</f>
        <v/>
      </c>
      <c r="D69" s="19" t="n">
        <v>4876</v>
      </c>
      <c r="E69" s="18" t="n">
        <v>443.88592152</v>
      </c>
      <c r="F69" s="20" t="n">
        <v>3.72866956</v>
      </c>
      <c r="G69" s="18" t="n">
        <v>509.8337083</v>
      </c>
      <c r="H69" s="20" t="n">
        <v>46.38173511</v>
      </c>
      <c r="I69" s="18" t="s">
        <v>404</v>
      </c>
      <c r="J69" s="20" t="s">
        <v>404</v>
      </c>
      <c r="K69" s="18" t="s">
        <v>404</v>
      </c>
      <c r="L69" s="20" t="s">
        <v>404</v>
      </c>
      <c r="M69" s="18" t="s">
        <v>404</v>
      </c>
      <c r="N69" s="20" t="s">
        <v>404</v>
      </c>
      <c r="O69" s="18" t="s">
        <v>404</v>
      </c>
      <c r="P69" s="20" t="s">
        <v>404</v>
      </c>
      <c r="Q69" s="18" t="n">
        <v>355.67550425</v>
      </c>
      <c r="R69" s="20" t="n">
        <v>9.663090410000001</v>
      </c>
    </row>
    <row r="70" spans="1:18">
      <c r="A70" s="15" t="s">
        <v>467</v>
      </c>
      <c r="B70" s="17" t="n">
        <v>6036</v>
      </c>
      <c r="C70" s="18">
        <f>(0.0/B70*100)</f>
        <v/>
      </c>
      <c r="D70" s="19" t="n">
        <v>6036</v>
      </c>
      <c r="E70" s="18" t="n">
        <v>495.10518389</v>
      </c>
      <c r="F70" s="20" t="n">
        <v>3.27719152</v>
      </c>
      <c r="G70" s="18" t="n">
        <v>483.84832563</v>
      </c>
      <c r="H70" s="20" t="n">
        <v>9.414831899999999</v>
      </c>
      <c r="I70" s="18" t="s">
        <v>404</v>
      </c>
      <c r="J70" s="20" t="s">
        <v>404</v>
      </c>
      <c r="K70" s="18" t="s">
        <v>404</v>
      </c>
      <c r="L70" s="20" t="s">
        <v>404</v>
      </c>
      <c r="M70" s="18" t="s">
        <v>404</v>
      </c>
      <c r="N70" s="20" t="s">
        <v>404</v>
      </c>
      <c r="O70" s="18" t="s">
        <v>404</v>
      </c>
      <c r="P70" s="20" t="s">
        <v>404</v>
      </c>
      <c r="Q70" s="18" t="n">
        <v>500.8691346</v>
      </c>
      <c r="R70" s="20" t="n">
        <v>19.99225996</v>
      </c>
    </row>
    <row r="71" spans="1:18">
      <c r="A71" s="15" t="s">
        <v>468</v>
      </c>
      <c r="B71" s="17" t="n">
        <v>6115</v>
      </c>
      <c r="C71" s="18">
        <f>(0.0/B71*100)</f>
        <v/>
      </c>
      <c r="D71" s="19" t="n">
        <v>6115</v>
      </c>
      <c r="E71" s="18" t="n">
        <v>564.8725228</v>
      </c>
      <c r="F71" s="20" t="n">
        <v>1.59411486</v>
      </c>
      <c r="G71" s="18" t="s">
        <v>404</v>
      </c>
      <c r="H71" s="20" t="s">
        <v>404</v>
      </c>
      <c r="I71" s="18" t="n">
        <v>526.6590188599999</v>
      </c>
      <c r="J71" s="20" t="n">
        <v>17.65920086</v>
      </c>
      <c r="K71" s="18" t="s">
        <v>404</v>
      </c>
      <c r="L71" s="20" t="s">
        <v>404</v>
      </c>
      <c r="M71" s="18" t="s">
        <v>404</v>
      </c>
      <c r="N71" s="20" t="s">
        <v>404</v>
      </c>
      <c r="O71" s="18" t="s">
        <v>404</v>
      </c>
      <c r="P71" s="20" t="s">
        <v>404</v>
      </c>
      <c r="Q71" s="18" t="n">
        <v>508.97510272</v>
      </c>
      <c r="R71" s="20" t="n">
        <v>10.26436198</v>
      </c>
    </row>
    <row r="72" spans="1:18">
      <c r="A72" s="15" t="s">
        <v>469</v>
      </c>
      <c r="B72" s="17" t="n">
        <v>7708</v>
      </c>
      <c r="C72" s="18">
        <f>(0.0/B72*100)</f>
        <v/>
      </c>
      <c r="D72" s="19" t="n">
        <v>7708</v>
      </c>
      <c r="E72" s="18" t="n">
        <v>544.42652298</v>
      </c>
      <c r="F72" s="20" t="n">
        <v>3.07876068</v>
      </c>
      <c r="G72" s="18" t="n">
        <v>510.38858664</v>
      </c>
      <c r="H72" s="20" t="n">
        <v>20.6977299</v>
      </c>
      <c r="I72" s="18" t="n">
        <v>470.5224673</v>
      </c>
      <c r="J72" s="20" t="n">
        <v>25.08205796</v>
      </c>
      <c r="K72" s="18" t="s">
        <v>404</v>
      </c>
      <c r="L72" s="20" t="s">
        <v>404</v>
      </c>
      <c r="M72" s="18" t="s">
        <v>404</v>
      </c>
      <c r="N72" s="20" t="s">
        <v>404</v>
      </c>
      <c r="O72" s="18" t="s">
        <v>404</v>
      </c>
      <c r="P72" s="20" t="s">
        <v>404</v>
      </c>
      <c r="Q72" s="18" t="n">
        <v>510.297459</v>
      </c>
      <c r="R72" s="20" t="n">
        <v>11.25925233</v>
      </c>
    </row>
    <row r="73" spans="1:18">
      <c r="A73" s="15" t="s">
        <v>470</v>
      </c>
      <c r="B73" s="17" t="n">
        <v>8249</v>
      </c>
      <c r="C73" s="18">
        <f>(0.0/B73*100)</f>
        <v/>
      </c>
      <c r="D73" s="19" t="n">
        <v>8249</v>
      </c>
      <c r="E73" s="18" t="n">
        <v>414.96352677</v>
      </c>
      <c r="F73" s="20" t="n">
        <v>3.27637327</v>
      </c>
      <c r="G73" s="18" t="n">
        <v>430.61866279</v>
      </c>
      <c r="H73" s="20" t="n">
        <v>14.54294939</v>
      </c>
      <c r="I73" s="18" t="n">
        <v>414.28282249</v>
      </c>
      <c r="J73" s="20" t="n">
        <v>16.77348065</v>
      </c>
      <c r="K73" s="18" t="s">
        <v>404</v>
      </c>
      <c r="L73" s="20" t="s">
        <v>404</v>
      </c>
      <c r="M73" s="18" t="s">
        <v>404</v>
      </c>
      <c r="N73" s="20" t="s">
        <v>404</v>
      </c>
      <c r="O73" s="18" t="s">
        <v>404</v>
      </c>
      <c r="P73" s="20" t="s">
        <v>404</v>
      </c>
      <c r="Q73" s="18" t="n">
        <v>409.39999471</v>
      </c>
      <c r="R73" s="20" t="n">
        <v>15.00127104</v>
      </c>
    </row>
    <row r="74" spans="1:18">
      <c r="A74" s="15" t="s">
        <v>471</v>
      </c>
      <c r="B74" s="17" t="n">
        <v>4692</v>
      </c>
      <c r="C74" s="18">
        <f>(484.0/B74*100)</f>
        <v/>
      </c>
      <c r="D74" s="19" t="n">
        <v>4208</v>
      </c>
      <c r="E74" s="18" t="n">
        <v>417.9509728</v>
      </c>
      <c r="F74" s="20" t="n">
        <v>1.46929901</v>
      </c>
      <c r="G74" s="18" t="n">
        <v>470.94597262</v>
      </c>
      <c r="H74" s="20" t="n">
        <v>16.62479144</v>
      </c>
      <c r="I74" s="18" t="s">
        <v>404</v>
      </c>
      <c r="J74" s="20" t="s">
        <v>404</v>
      </c>
      <c r="K74" s="18" t="s">
        <v>404</v>
      </c>
      <c r="L74" s="20" t="s">
        <v>404</v>
      </c>
      <c r="M74" s="18" t="s">
        <v>404</v>
      </c>
      <c r="N74" s="20" t="s">
        <v>404</v>
      </c>
      <c r="O74" s="18" t="s">
        <v>404</v>
      </c>
      <c r="P74" s="20" t="s">
        <v>404</v>
      </c>
      <c r="Q74" s="18" t="n">
        <v>371.55584133</v>
      </c>
      <c r="R74" s="20" t="n">
        <v>6.34005425</v>
      </c>
    </row>
    <row r="75" spans="1:18">
      <c r="A75" s="15" t="s">
        <v>472</v>
      </c>
      <c r="B75" s="17" t="n">
        <v>5375</v>
      </c>
      <c r="C75" s="18">
        <f>(483.0/B75*100)</f>
        <v/>
      </c>
      <c r="D75" s="19" t="n">
        <v>4892</v>
      </c>
      <c r="E75" s="18" t="n">
        <v>366.81072487</v>
      </c>
      <c r="F75" s="20" t="n">
        <v>4.18163215</v>
      </c>
      <c r="G75" s="18" t="n">
        <v>368.30830011</v>
      </c>
      <c r="H75" s="20" t="n">
        <v>16.50851762</v>
      </c>
      <c r="I75" s="18" t="n">
        <v>361.45861688</v>
      </c>
      <c r="J75" s="20" t="n">
        <v>18.16459585</v>
      </c>
      <c r="K75" s="18" t="s">
        <v>404</v>
      </c>
      <c r="L75" s="20" t="s">
        <v>404</v>
      </c>
      <c r="M75" s="18" t="s">
        <v>404</v>
      </c>
      <c r="N75" s="20" t="s">
        <v>404</v>
      </c>
      <c r="O75" s="18" t="s">
        <v>404</v>
      </c>
      <c r="P75" s="20" t="s">
        <v>404</v>
      </c>
      <c r="Q75" s="18" t="n">
        <v>374.95438807</v>
      </c>
      <c r="R75" s="20" t="n">
        <v>12.97212729</v>
      </c>
    </row>
    <row r="76" spans="1:18">
      <c r="A76" s="15" t="s">
        <v>473</v>
      </c>
      <c r="B76" s="17" t="n">
        <v>14167</v>
      </c>
      <c r="C76" s="18">
        <f>(1400.0/B76*100)</f>
        <v/>
      </c>
      <c r="D76" s="19" t="n">
        <v>12767</v>
      </c>
      <c r="E76" s="18" t="n">
        <v>434.81928429</v>
      </c>
      <c r="F76" s="20" t="n">
        <v>3.06421486</v>
      </c>
      <c r="G76" s="18" t="n">
        <v>409.98117069</v>
      </c>
      <c r="H76" s="20" t="n">
        <v>13.69278804</v>
      </c>
      <c r="I76" s="18" t="n">
        <v>384.8617393</v>
      </c>
      <c r="J76" s="20" t="n">
        <v>11.69191252</v>
      </c>
      <c r="K76" s="18" t="s">
        <v>404</v>
      </c>
      <c r="L76" s="20" t="s">
        <v>404</v>
      </c>
      <c r="M76" s="18" t="s">
        <v>404</v>
      </c>
      <c r="N76" s="20" t="s">
        <v>404</v>
      </c>
      <c r="O76" s="18" t="s">
        <v>404</v>
      </c>
      <c r="P76" s="20" t="s">
        <v>404</v>
      </c>
      <c r="Q76" s="18" t="n">
        <v>413.12701639</v>
      </c>
      <c r="R76" s="20" t="n">
        <v>12.47220211</v>
      </c>
    </row>
    <row r="77" spans="1:18">
      <c r="A77" s="15" t="s">
        <v>474</v>
      </c>
      <c r="B77" s="17" t="n">
        <v>6062</v>
      </c>
      <c r="C77" s="18">
        <f>(0.0/B77*100)</f>
        <v/>
      </c>
      <c r="D77" s="19" t="n">
        <v>6062</v>
      </c>
      <c r="E77" s="18" t="n">
        <v>419.41703314</v>
      </c>
      <c r="F77" s="20" t="n">
        <v>2.7567616</v>
      </c>
      <c r="G77" s="18" t="n">
        <v>425.85729705</v>
      </c>
      <c r="H77" s="20" t="n">
        <v>27.55379202</v>
      </c>
      <c r="I77" s="18" t="n">
        <v>391.75667981</v>
      </c>
      <c r="J77" s="20" t="n">
        <v>14.50456026</v>
      </c>
      <c r="K77" s="18" t="s">
        <v>404</v>
      </c>
      <c r="L77" s="20" t="s">
        <v>404</v>
      </c>
      <c r="M77" s="18" t="s">
        <v>404</v>
      </c>
      <c r="N77" s="20" t="s">
        <v>404</v>
      </c>
      <c r="O77" s="18" t="s">
        <v>404</v>
      </c>
      <c r="P77" s="20" t="s">
        <v>404</v>
      </c>
      <c r="Q77" s="18" t="n">
        <v>411.23305597</v>
      </c>
      <c r="R77" s="20" t="n">
        <v>14.4073796</v>
      </c>
    </row>
    <row r="78" spans="1:18">
      <c r="A78" s="15" t="s">
        <v>475</v>
      </c>
      <c r="B78" s="17" t="n">
        <v>5826</v>
      </c>
      <c r="C78" s="18">
        <f>(0.0/B78*100)</f>
        <v/>
      </c>
      <c r="D78" s="19" t="n">
        <v>5826</v>
      </c>
      <c r="E78" s="18" t="n">
        <v>495.83581903</v>
      </c>
      <c r="F78" s="20" t="n">
        <v>4.57695571</v>
      </c>
      <c r="G78" s="18" t="n">
        <v>410.32631675</v>
      </c>
      <c r="H78" s="20" t="n">
        <v>14.12820879</v>
      </c>
      <c r="I78" s="18" t="s">
        <v>404</v>
      </c>
      <c r="J78" s="20" t="s">
        <v>404</v>
      </c>
      <c r="K78" s="18" t="s">
        <v>404</v>
      </c>
      <c r="L78" s="20" t="s">
        <v>404</v>
      </c>
      <c r="M78" s="18" t="s">
        <v>404</v>
      </c>
      <c r="N78" s="20" t="s">
        <v>404</v>
      </c>
      <c r="O78" s="18" t="s">
        <v>404</v>
      </c>
      <c r="P78" s="20" t="s">
        <v>404</v>
      </c>
      <c r="Q78" s="18" t="n">
        <v>446.38998227</v>
      </c>
      <c r="R78" s="20" t="n">
        <v>15.89171419</v>
      </c>
    </row>
    <row customHeight="1" ht="25" r="79" spans="1:18">
      <c r="A79" s="15" t="s">
        <v>476</v>
      </c>
      <c r="B79" s="17" t="n">
        <v>1657</v>
      </c>
      <c r="C79" s="18">
        <f>(21.0/B79*100)</f>
        <v/>
      </c>
      <c r="D79" s="19" t="n">
        <v>1636</v>
      </c>
      <c r="E79" s="18" t="n">
        <v>459.86313029</v>
      </c>
      <c r="F79" s="20" t="n">
        <v>7.01182261</v>
      </c>
      <c r="G79" s="18" t="n">
        <v>382.11725631</v>
      </c>
      <c r="H79" s="20" t="n">
        <v>13.18484654</v>
      </c>
      <c r="I79" s="18" t="s">
        <v>404</v>
      </c>
      <c r="J79" s="20" t="s">
        <v>404</v>
      </c>
      <c r="K79" s="18" t="s">
        <v>404</v>
      </c>
      <c r="L79" s="20" t="s">
        <v>404</v>
      </c>
      <c r="M79" s="18" t="s">
        <v>404</v>
      </c>
      <c r="N79" s="20" t="s">
        <v>404</v>
      </c>
      <c r="O79" s="18" t="s">
        <v>404</v>
      </c>
      <c r="P79" s="20" t="s">
        <v>404</v>
      </c>
      <c r="Q79" s="18" t="n">
        <v>445.73384903</v>
      </c>
      <c r="R79" s="20" t="n">
        <v>38.63821744</v>
      </c>
    </row>
    <row r="80" spans="1:18">
      <c r="A80" s="15" t="s">
        <v>477</v>
      </c>
      <c r="B80" s="17" t="n">
        <v>7841</v>
      </c>
      <c r="C80" s="18">
        <f>(0.0/B80*100)</f>
        <v/>
      </c>
      <c r="D80" s="19" t="n">
        <v>7841</v>
      </c>
      <c r="E80" s="18" t="n">
        <v>459.12193433</v>
      </c>
      <c r="F80" s="20" t="n">
        <v>4.34593531</v>
      </c>
      <c r="G80" s="18" t="n">
        <v>465.14953432</v>
      </c>
      <c r="H80" s="20" t="n">
        <v>12.04995023</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446.55392332</v>
      </c>
      <c r="F81" s="20" t="n">
        <v>3.25694464</v>
      </c>
      <c r="G81" s="18" t="n">
        <v>431.00987648</v>
      </c>
      <c r="H81" s="20" t="n">
        <v>9.06610622</v>
      </c>
      <c r="I81" s="18" t="n">
        <v>517.87743</v>
      </c>
      <c r="J81" s="20" t="n">
        <v>8.265864029999999</v>
      </c>
      <c r="K81" s="18" t="s">
        <v>404</v>
      </c>
      <c r="L81" s="20" t="s">
        <v>404</v>
      </c>
      <c r="M81" s="18" t="s">
        <v>404</v>
      </c>
      <c r="N81" s="20" t="s">
        <v>404</v>
      </c>
      <c r="O81" s="18" t="s">
        <v>404</v>
      </c>
      <c r="P81" s="20" t="s">
        <v>404</v>
      </c>
      <c r="Q81" s="18" t="n">
        <v>400.91748354</v>
      </c>
      <c r="R81" s="20" t="n">
        <v>16.03026216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498.67450395</v>
      </c>
      <c r="F7" s="20" t="n">
        <v>2.76497347</v>
      </c>
      <c r="G7" s="18" t="n">
        <v>492.72823058</v>
      </c>
      <c r="H7" s="20" t="n">
        <v>2.95416268</v>
      </c>
      <c r="I7" s="18" t="s">
        <v>404</v>
      </c>
      <c r="J7" s="20" t="s">
        <v>404</v>
      </c>
      <c r="K7" s="18" t="s">
        <v>404</v>
      </c>
      <c r="L7" s="20" t="s">
        <v>404</v>
      </c>
      <c r="M7" s="18" t="s">
        <v>404</v>
      </c>
      <c r="N7" s="20" t="s">
        <v>404</v>
      </c>
      <c r="O7" s="18" t="s">
        <v>404</v>
      </c>
      <c r="P7" s="20" t="s">
        <v>404</v>
      </c>
      <c r="Q7" s="18" t="n">
        <v>483.23846682</v>
      </c>
      <c r="R7" s="20" t="n">
        <v>5.96549932</v>
      </c>
    </row>
    <row r="8" spans="1:18">
      <c r="A8" s="15" t="s">
        <v>405</v>
      </c>
      <c r="B8" s="17" t="n">
        <v>7007</v>
      </c>
      <c r="C8" s="18">
        <f>(0.0/B8*100)</f>
        <v/>
      </c>
      <c r="D8" s="19" t="n">
        <v>7007</v>
      </c>
      <c r="E8" s="18" t="n">
        <v>500.16799005</v>
      </c>
      <c r="F8" s="20" t="n">
        <v>7.98716708</v>
      </c>
      <c r="G8" s="18" t="n">
        <v>491.62184709</v>
      </c>
      <c r="H8" s="20" t="n">
        <v>6.02747933</v>
      </c>
      <c r="I8" s="18" t="n">
        <v>464.12321902</v>
      </c>
      <c r="J8" s="20" t="n">
        <v>24.86519723</v>
      </c>
      <c r="K8" s="18" t="s">
        <v>404</v>
      </c>
      <c r="L8" s="20" t="s">
        <v>404</v>
      </c>
      <c r="M8" s="18" t="s">
        <v>404</v>
      </c>
      <c r="N8" s="20" t="s">
        <v>404</v>
      </c>
      <c r="O8" s="18" t="s">
        <v>404</v>
      </c>
      <c r="P8" s="20" t="s">
        <v>404</v>
      </c>
      <c r="Q8" s="18" t="n">
        <v>505.91706237</v>
      </c>
      <c r="R8" s="20" t="n">
        <v>8.288622869999999</v>
      </c>
    </row>
    <row r="9" spans="1:18">
      <c r="A9" s="15" t="s">
        <v>406</v>
      </c>
      <c r="B9" s="17" t="n">
        <v>9651</v>
      </c>
      <c r="C9" s="18">
        <f>(575.0/B9*100)</f>
        <v/>
      </c>
      <c r="D9" s="19" t="n">
        <v>9076</v>
      </c>
      <c r="E9" s="18" t="n">
        <v>503.80613752</v>
      </c>
      <c r="F9" s="20" t="n">
        <v>7.97333895</v>
      </c>
      <c r="G9" s="18" t="n">
        <v>512.1554692</v>
      </c>
      <c r="H9" s="20" t="n">
        <v>4.52949786</v>
      </c>
      <c r="I9" s="18" t="n">
        <v>519.35251579</v>
      </c>
      <c r="J9" s="20" t="n">
        <v>28.46309464</v>
      </c>
      <c r="K9" s="18" t="s">
        <v>404</v>
      </c>
      <c r="L9" s="20" t="s">
        <v>404</v>
      </c>
      <c r="M9" s="18" t="s">
        <v>404</v>
      </c>
      <c r="N9" s="20" t="s">
        <v>404</v>
      </c>
      <c r="O9" s="18" t="s">
        <v>404</v>
      </c>
      <c r="P9" s="20" t="s">
        <v>404</v>
      </c>
      <c r="Q9" s="18" t="n">
        <v>512.24971093</v>
      </c>
      <c r="R9" s="20" t="n">
        <v>7.03263067</v>
      </c>
    </row>
    <row r="10" spans="1:18">
      <c r="A10" s="15" t="s">
        <v>407</v>
      </c>
      <c r="B10" s="17" t="n">
        <v>20058</v>
      </c>
      <c r="C10" s="18">
        <f>(3112.0/B10*100)</f>
        <v/>
      </c>
      <c r="D10" s="19" t="n">
        <v>16946</v>
      </c>
      <c r="E10" s="18" t="n">
        <v>512.10424396</v>
      </c>
      <c r="F10" s="20" t="n">
        <v>3.28003951</v>
      </c>
      <c r="G10" s="18" t="n">
        <v>520.04980072</v>
      </c>
      <c r="H10" s="20" t="n">
        <v>4.3305866</v>
      </c>
      <c r="I10" s="18" t="n">
        <v>577.84820243</v>
      </c>
      <c r="J10" s="20" t="n">
        <v>13.60445118</v>
      </c>
      <c r="K10" s="18" t="s">
        <v>404</v>
      </c>
      <c r="L10" s="20" t="s">
        <v>404</v>
      </c>
      <c r="M10" s="18" t="s">
        <v>404</v>
      </c>
      <c r="N10" s="20" t="s">
        <v>404</v>
      </c>
      <c r="O10" s="18" t="s">
        <v>404</v>
      </c>
      <c r="P10" s="20" t="s">
        <v>404</v>
      </c>
      <c r="Q10" s="18" t="n">
        <v>517.91393249</v>
      </c>
      <c r="R10" s="20" t="n">
        <v>9.73407254</v>
      </c>
    </row>
    <row r="11" spans="1:18">
      <c r="A11" s="15" t="s">
        <v>408</v>
      </c>
      <c r="B11" s="17" t="n">
        <v>7053</v>
      </c>
      <c r="C11" s="18">
        <f>(137.0/B11*100)</f>
        <v/>
      </c>
      <c r="D11" s="19" t="n">
        <v>6916</v>
      </c>
      <c r="E11" s="18" t="n">
        <v>425.93694902</v>
      </c>
      <c r="F11" s="20" t="n">
        <v>3.85368868</v>
      </c>
      <c r="G11" s="18" t="n">
        <v>421.93782315</v>
      </c>
      <c r="H11" s="20" t="n">
        <v>7.25478685</v>
      </c>
      <c r="I11" s="18" t="n">
        <v>390.11543589</v>
      </c>
      <c r="J11" s="20" t="n">
        <v>18.51186118</v>
      </c>
      <c r="K11" s="18" t="s">
        <v>404</v>
      </c>
      <c r="L11" s="20" t="s">
        <v>404</v>
      </c>
      <c r="M11" s="18" t="s">
        <v>404</v>
      </c>
      <c r="N11" s="20" t="s">
        <v>404</v>
      </c>
      <c r="O11" s="18" t="s">
        <v>404</v>
      </c>
      <c r="P11" s="20" t="s">
        <v>404</v>
      </c>
      <c r="Q11" s="18" t="n">
        <v>407.59862092</v>
      </c>
      <c r="R11" s="20" t="n">
        <v>27.81357927</v>
      </c>
    </row>
    <row r="12" spans="1:18">
      <c r="A12" s="15" t="s">
        <v>409</v>
      </c>
      <c r="B12" s="17" t="n">
        <v>6894</v>
      </c>
      <c r="C12" s="18">
        <f>(106.0/B12*100)</f>
        <v/>
      </c>
      <c r="D12" s="19" t="n">
        <v>6788</v>
      </c>
      <c r="E12" s="18" t="n">
        <v>493.84676587</v>
      </c>
      <c r="F12" s="20" t="n">
        <v>4.69994937</v>
      </c>
      <c r="G12" s="18" t="n">
        <v>495.02684354</v>
      </c>
      <c r="H12" s="20" t="n">
        <v>3.60210407</v>
      </c>
      <c r="I12" s="18" t="n">
        <v>427.1628758</v>
      </c>
      <c r="J12" s="20" t="n">
        <v>12.82659046</v>
      </c>
      <c r="K12" s="18" t="s">
        <v>404</v>
      </c>
      <c r="L12" s="20" t="s">
        <v>404</v>
      </c>
      <c r="M12" s="18" t="s">
        <v>404</v>
      </c>
      <c r="N12" s="20" t="s">
        <v>404</v>
      </c>
      <c r="O12" s="18" t="s">
        <v>404</v>
      </c>
      <c r="P12" s="20" t="s">
        <v>404</v>
      </c>
      <c r="Q12" s="18" t="n">
        <v>447.06743589</v>
      </c>
      <c r="R12" s="20" t="n">
        <v>10.88587012</v>
      </c>
    </row>
    <row r="13" spans="1:18">
      <c r="A13" s="15" t="s">
        <v>410</v>
      </c>
      <c r="B13" s="17" t="n">
        <v>7161</v>
      </c>
      <c r="C13" s="18">
        <f>(1175.0/B13*100)</f>
        <v/>
      </c>
      <c r="D13" s="19" t="n">
        <v>5986</v>
      </c>
      <c r="E13" s="18" t="n">
        <v>511.48668159</v>
      </c>
      <c r="F13" s="20" t="n">
        <v>2.54787393</v>
      </c>
      <c r="G13" s="18" t="n">
        <v>500.48502113</v>
      </c>
      <c r="H13" s="20" t="n">
        <v>7.79871389</v>
      </c>
      <c r="I13" s="18" t="n">
        <v>513.18367339</v>
      </c>
      <c r="J13" s="20" t="n">
        <v>7.29197336</v>
      </c>
      <c r="K13" s="18" t="s">
        <v>404</v>
      </c>
      <c r="L13" s="20" t="s">
        <v>404</v>
      </c>
      <c r="M13" s="18" t="s">
        <v>404</v>
      </c>
      <c r="N13" s="20" t="s">
        <v>404</v>
      </c>
      <c r="O13" s="18" t="s">
        <v>404</v>
      </c>
      <c r="P13" s="20" t="s">
        <v>404</v>
      </c>
      <c r="Q13" s="18" t="n">
        <v>527.52264507</v>
      </c>
      <c r="R13" s="20" t="n">
        <v>8.378940269999999</v>
      </c>
    </row>
    <row r="14" spans="1:18">
      <c r="A14" s="15" t="s">
        <v>411</v>
      </c>
      <c r="B14" s="17" t="n">
        <v>5587</v>
      </c>
      <c r="C14" s="18">
        <f>(387.0/B14*100)</f>
        <v/>
      </c>
      <c r="D14" s="19" t="n">
        <v>5200</v>
      </c>
      <c r="E14" s="18" t="n">
        <v>516.73043989</v>
      </c>
      <c r="F14" s="20" t="n">
        <v>2.9866399</v>
      </c>
      <c r="G14" s="18" t="n">
        <v>520.92643352</v>
      </c>
      <c r="H14" s="20" t="n">
        <v>3.05860121</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513.40619371</v>
      </c>
      <c r="F15" s="20" t="n">
        <v>2.96471751</v>
      </c>
      <c r="G15" s="18" t="n">
        <v>509.14389857</v>
      </c>
      <c r="H15" s="20" t="n">
        <v>3.9668023</v>
      </c>
      <c r="I15" s="18" t="n">
        <v>530.89819286</v>
      </c>
      <c r="J15" s="20" t="n">
        <v>20.65706953</v>
      </c>
      <c r="K15" s="18" t="s">
        <v>404</v>
      </c>
      <c r="L15" s="20" t="s">
        <v>404</v>
      </c>
      <c r="M15" s="18" t="s">
        <v>404</v>
      </c>
      <c r="N15" s="20" t="s">
        <v>404</v>
      </c>
      <c r="O15" s="18" t="s">
        <v>404</v>
      </c>
      <c r="P15" s="20" t="s">
        <v>404</v>
      </c>
      <c r="Q15" s="18" t="n">
        <v>502.1077599</v>
      </c>
      <c r="R15" s="20" t="n">
        <v>10.54820497</v>
      </c>
    </row>
    <row r="16" spans="1:18">
      <c r="A16" s="15" t="s">
        <v>413</v>
      </c>
      <c r="B16" s="17" t="n">
        <v>6108</v>
      </c>
      <c r="C16" s="18">
        <f>(495.0/B16*100)</f>
        <v/>
      </c>
      <c r="D16" s="19" t="n">
        <v>5613</v>
      </c>
      <c r="E16" s="18" t="n">
        <v>487.56102316</v>
      </c>
      <c r="F16" s="20" t="n">
        <v>4.71815926</v>
      </c>
      <c r="G16" s="18" t="n">
        <v>508.77535328</v>
      </c>
      <c r="H16" s="20" t="n">
        <v>7.39902392</v>
      </c>
      <c r="I16" s="18" t="n">
        <v>457.7123936</v>
      </c>
      <c r="J16" s="20" t="n">
        <v>17.90018326</v>
      </c>
      <c r="K16" s="18" t="s">
        <v>404</v>
      </c>
      <c r="L16" s="20" t="s">
        <v>404</v>
      </c>
      <c r="M16" s="18" t="s">
        <v>404</v>
      </c>
      <c r="N16" s="20" t="s">
        <v>404</v>
      </c>
      <c r="O16" s="18" t="s">
        <v>404</v>
      </c>
      <c r="P16" s="20" t="s">
        <v>404</v>
      </c>
      <c r="Q16" s="18" t="n">
        <v>514.83431309</v>
      </c>
      <c r="R16" s="20" t="n">
        <v>10.49336049</v>
      </c>
    </row>
    <row r="17" spans="1:18">
      <c r="A17" s="15" t="s">
        <v>414</v>
      </c>
      <c r="B17" s="17" t="n">
        <v>6504</v>
      </c>
      <c r="C17" s="18">
        <f>(1325.0/B17*100)</f>
        <v/>
      </c>
      <c r="D17" s="19" t="n">
        <v>5179</v>
      </c>
      <c r="E17" s="18" t="n">
        <v>493.32454329</v>
      </c>
      <c r="F17" s="20" t="n">
        <v>9.50165093</v>
      </c>
      <c r="G17" s="18" t="n">
        <v>505.29990743</v>
      </c>
      <c r="H17" s="20" t="n">
        <v>5.19262085</v>
      </c>
      <c r="I17" s="18" t="n">
        <v>554.04598907</v>
      </c>
      <c r="J17" s="20" t="n">
        <v>16.8228432</v>
      </c>
      <c r="K17" s="18" t="s">
        <v>404</v>
      </c>
      <c r="L17" s="20" t="s">
        <v>404</v>
      </c>
      <c r="M17" s="18" t="s">
        <v>404</v>
      </c>
      <c r="N17" s="20" t="s">
        <v>404</v>
      </c>
      <c r="O17" s="18" t="s">
        <v>404</v>
      </c>
      <c r="P17" s="20" t="s">
        <v>404</v>
      </c>
      <c r="Q17" s="18" t="n">
        <v>509.59475273</v>
      </c>
      <c r="R17" s="20" t="n">
        <v>9.147516059999999</v>
      </c>
    </row>
    <row r="18" spans="1:18">
      <c r="A18" s="15" t="s">
        <v>415</v>
      </c>
      <c r="B18" s="17" t="n">
        <v>5532</v>
      </c>
      <c r="C18" s="18">
        <f>(0.0/B18*100)</f>
        <v/>
      </c>
      <c r="D18" s="19" t="n">
        <v>5532</v>
      </c>
      <c r="E18" s="18" t="n">
        <v>457.80753672</v>
      </c>
      <c r="F18" s="20" t="n">
        <v>5.01715505</v>
      </c>
      <c r="G18" s="18" t="n">
        <v>453.49632374</v>
      </c>
      <c r="H18" s="20" t="n">
        <v>7.32578382</v>
      </c>
      <c r="I18" s="18" t="n">
        <v>437.8158099</v>
      </c>
      <c r="J18" s="20" t="n">
        <v>45.53387776</v>
      </c>
      <c r="K18" s="18" t="s">
        <v>404</v>
      </c>
      <c r="L18" s="20" t="s">
        <v>404</v>
      </c>
      <c r="M18" s="18" t="s">
        <v>404</v>
      </c>
      <c r="N18" s="20" t="s">
        <v>404</v>
      </c>
      <c r="O18" s="18" t="s">
        <v>404</v>
      </c>
      <c r="P18" s="20" t="s">
        <v>404</v>
      </c>
      <c r="Q18" s="18" t="n">
        <v>441.30869625</v>
      </c>
      <c r="R18" s="20" t="n">
        <v>10.67079345</v>
      </c>
    </row>
    <row r="19" spans="1:18">
      <c r="A19" s="15" t="s">
        <v>416</v>
      </c>
      <c r="B19" s="17" t="n">
        <v>5658</v>
      </c>
      <c r="C19" s="18">
        <f>(327.0/B19*100)</f>
        <v/>
      </c>
      <c r="D19" s="19" t="n">
        <v>5331</v>
      </c>
      <c r="E19" s="18" t="n">
        <v>470.10828166</v>
      </c>
      <c r="F19" s="20" t="n">
        <v>5.60495354</v>
      </c>
      <c r="G19" s="18" t="n">
        <v>485.78262353</v>
      </c>
      <c r="H19" s="20" t="n">
        <v>5.94603227</v>
      </c>
      <c r="I19" s="18" t="n">
        <v>507.97482207</v>
      </c>
      <c r="J19" s="20" t="n">
        <v>30.9857021</v>
      </c>
      <c r="K19" s="18" t="s">
        <v>404</v>
      </c>
      <c r="L19" s="20" t="s">
        <v>404</v>
      </c>
      <c r="M19" s="18" t="s">
        <v>404</v>
      </c>
      <c r="N19" s="20" t="s">
        <v>404</v>
      </c>
      <c r="O19" s="18" t="s">
        <v>404</v>
      </c>
      <c r="P19" s="20" t="s">
        <v>404</v>
      </c>
      <c r="Q19" s="18" t="n">
        <v>451.28382562</v>
      </c>
      <c r="R19" s="20" t="n">
        <v>30.75108832</v>
      </c>
    </row>
    <row r="20" spans="1:18">
      <c r="A20" s="15" t="s">
        <v>417</v>
      </c>
      <c r="B20" s="17" t="n">
        <v>3371</v>
      </c>
      <c r="C20" s="18">
        <f>(24.0/B20*100)</f>
        <v/>
      </c>
      <c r="D20" s="19" t="n">
        <v>3347</v>
      </c>
      <c r="E20" s="18" t="n">
        <v>488.9598353</v>
      </c>
      <c r="F20" s="20" t="n">
        <v>2.20808326</v>
      </c>
      <c r="G20" s="18" t="n">
        <v>486.3995275</v>
      </c>
      <c r="H20" s="20" t="n">
        <v>5.6509477</v>
      </c>
      <c r="I20" s="18" t="n">
        <v>440.15121304</v>
      </c>
      <c r="J20" s="20" t="n">
        <v>18.29753509</v>
      </c>
      <c r="K20" s="18" t="s">
        <v>404</v>
      </c>
      <c r="L20" s="20" t="s">
        <v>404</v>
      </c>
      <c r="M20" s="18" t="s">
        <v>404</v>
      </c>
      <c r="N20" s="20" t="s">
        <v>404</v>
      </c>
      <c r="O20" s="18" t="s">
        <v>404</v>
      </c>
      <c r="P20" s="20" t="s">
        <v>404</v>
      </c>
      <c r="Q20" s="18" t="n">
        <v>486.06294393</v>
      </c>
      <c r="R20" s="20" t="n">
        <v>5.99015633</v>
      </c>
    </row>
    <row r="21" spans="1:18">
      <c r="A21" s="15" t="s">
        <v>418</v>
      </c>
      <c r="B21" s="17" t="n">
        <v>5741</v>
      </c>
      <c r="C21" s="18">
        <f>(0.0/B21*100)</f>
        <v/>
      </c>
      <c r="D21" s="19" t="n">
        <v>5741</v>
      </c>
      <c r="E21" s="18" t="n">
        <v>501.53956659</v>
      </c>
      <c r="F21" s="20" t="n">
        <v>3.03872808</v>
      </c>
      <c r="G21" s="18" t="n">
        <v>508.84536015</v>
      </c>
      <c r="H21" s="20" t="n">
        <v>4.41429086</v>
      </c>
      <c r="I21" s="18" t="n">
        <v>497.64734531</v>
      </c>
      <c r="J21" s="20" t="n">
        <v>7.42804238</v>
      </c>
      <c r="K21" s="18" t="s">
        <v>404</v>
      </c>
      <c r="L21" s="20" t="s">
        <v>404</v>
      </c>
      <c r="M21" s="18" t="s">
        <v>404</v>
      </c>
      <c r="N21" s="20" t="s">
        <v>404</v>
      </c>
      <c r="O21" s="18" t="s">
        <v>404</v>
      </c>
      <c r="P21" s="20" t="s">
        <v>404</v>
      </c>
      <c r="Q21" s="18" t="n">
        <v>516.28393639</v>
      </c>
      <c r="R21" s="20" t="n">
        <v>10.12413638</v>
      </c>
    </row>
    <row r="22" spans="1:18">
      <c r="A22" s="15" t="s">
        <v>419</v>
      </c>
      <c r="B22" s="17" t="n">
        <v>6598</v>
      </c>
      <c r="C22" s="18">
        <f>(0.0/B22*100)</f>
        <v/>
      </c>
      <c r="D22" s="19" t="n">
        <v>6598</v>
      </c>
      <c r="E22" s="18" t="n">
        <v>456.20171124</v>
      </c>
      <c r="F22" s="20" t="n">
        <v>7.09060641</v>
      </c>
      <c r="G22" s="18" t="n">
        <v>486.13031934</v>
      </c>
      <c r="H22" s="20" t="n">
        <v>7.30991762</v>
      </c>
      <c r="I22" s="18" t="n">
        <v>500.59174152</v>
      </c>
      <c r="J22" s="20" t="n">
        <v>22.13487709</v>
      </c>
      <c r="K22" s="18" t="s">
        <v>404</v>
      </c>
      <c r="L22" s="20" t="s">
        <v>404</v>
      </c>
      <c r="M22" s="18" t="s">
        <v>404</v>
      </c>
      <c r="N22" s="20" t="s">
        <v>404</v>
      </c>
      <c r="O22" s="18" t="s">
        <v>404</v>
      </c>
      <c r="P22" s="20" t="s">
        <v>404</v>
      </c>
      <c r="Q22" s="18" t="n">
        <v>474.43753999</v>
      </c>
      <c r="R22" s="20" t="n">
        <v>11.2555841</v>
      </c>
    </row>
    <row r="23" spans="1:18">
      <c r="A23" s="15" t="s">
        <v>420</v>
      </c>
      <c r="B23" s="17" t="n">
        <v>11583</v>
      </c>
      <c r="C23" s="18">
        <f>(3185.0/B23*100)</f>
        <v/>
      </c>
      <c r="D23" s="19" t="n">
        <v>8398</v>
      </c>
      <c r="E23" s="18" t="n">
        <v>485.69324595</v>
      </c>
      <c r="F23" s="20" t="n">
        <v>6.80809177</v>
      </c>
      <c r="G23" s="18" t="n">
        <v>498.24692528</v>
      </c>
      <c r="H23" s="20" t="n">
        <v>5.98389288</v>
      </c>
      <c r="I23" s="18" t="n">
        <v>494.16233083</v>
      </c>
      <c r="J23" s="20" t="n">
        <v>21.24512488</v>
      </c>
      <c r="K23" s="18" t="s">
        <v>404</v>
      </c>
      <c r="L23" s="20" t="s">
        <v>404</v>
      </c>
      <c r="M23" s="18" t="s">
        <v>404</v>
      </c>
      <c r="N23" s="20" t="s">
        <v>404</v>
      </c>
      <c r="O23" s="18" t="s">
        <v>404</v>
      </c>
      <c r="P23" s="20" t="s">
        <v>404</v>
      </c>
      <c r="Q23" s="18" t="n">
        <v>479.01270532</v>
      </c>
      <c r="R23" s="20" t="n">
        <v>23.67156532</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529.87388872</v>
      </c>
      <c r="F25" s="20" t="n">
        <v>4.63904315</v>
      </c>
      <c r="G25" s="18" t="n">
        <v>510.60218989</v>
      </c>
      <c r="H25" s="20" t="n">
        <v>9.7539547</v>
      </c>
      <c r="I25" s="18" t="n">
        <v>429.49742548</v>
      </c>
      <c r="J25" s="20" t="n">
        <v>30.04672639</v>
      </c>
      <c r="K25" s="18" t="s">
        <v>404</v>
      </c>
      <c r="L25" s="20" t="s">
        <v>404</v>
      </c>
      <c r="M25" s="18" t="s">
        <v>404</v>
      </c>
      <c r="N25" s="20" t="s">
        <v>404</v>
      </c>
      <c r="O25" s="18" t="s">
        <v>404</v>
      </c>
      <c r="P25" s="20" t="s">
        <v>404</v>
      </c>
      <c r="Q25" s="18" t="n">
        <v>521.8283357</v>
      </c>
      <c r="R25" s="20" t="n">
        <v>19.30545247</v>
      </c>
    </row>
    <row r="26" spans="1:18">
      <c r="A26" s="15" t="s">
        <v>423</v>
      </c>
      <c r="B26" s="17" t="n">
        <v>4869</v>
      </c>
      <c r="C26" s="18">
        <f>(11.0/B26*100)</f>
        <v/>
      </c>
      <c r="D26" s="19" t="n">
        <v>4858</v>
      </c>
      <c r="E26" s="18" t="n">
        <v>482.24320063</v>
      </c>
      <c r="F26" s="20" t="n">
        <v>2.10804775</v>
      </c>
      <c r="G26" s="18" t="n">
        <v>487.34275881</v>
      </c>
      <c r="H26" s="20" t="n">
        <v>6.39151572</v>
      </c>
      <c r="I26" s="18" t="n">
        <v>470.36636477</v>
      </c>
      <c r="J26" s="20" t="n">
        <v>16.36125154</v>
      </c>
      <c r="K26" s="18" t="s">
        <v>404</v>
      </c>
      <c r="L26" s="20" t="s">
        <v>404</v>
      </c>
      <c r="M26" s="18" t="s">
        <v>404</v>
      </c>
      <c r="N26" s="20" t="s">
        <v>404</v>
      </c>
      <c r="O26" s="18" t="s">
        <v>404</v>
      </c>
      <c r="P26" s="20" t="s">
        <v>404</v>
      </c>
      <c r="Q26" s="18" t="n">
        <v>477.12092006</v>
      </c>
      <c r="R26" s="20" t="n">
        <v>15.35244421</v>
      </c>
    </row>
    <row r="27" spans="1:18">
      <c r="A27" s="15" t="s">
        <v>424</v>
      </c>
      <c r="B27" s="17" t="n">
        <v>5299</v>
      </c>
      <c r="C27" s="18">
        <f>(0.0/B27*100)</f>
        <v/>
      </c>
      <c r="D27" s="19" t="n">
        <v>5299</v>
      </c>
      <c r="E27" s="18" t="n">
        <v>485.41083193</v>
      </c>
      <c r="F27" s="20" t="n">
        <v>1.55767623</v>
      </c>
      <c r="G27" s="18" t="n">
        <v>484.0111499</v>
      </c>
      <c r="H27" s="20" t="n">
        <v>1.87332902</v>
      </c>
      <c r="I27" s="18" t="n">
        <v>432.08146175</v>
      </c>
      <c r="J27" s="20" t="n">
        <v>11.9477278</v>
      </c>
      <c r="K27" s="18" t="s">
        <v>404</v>
      </c>
      <c r="L27" s="20" t="s">
        <v>404</v>
      </c>
      <c r="M27" s="18" t="s">
        <v>404</v>
      </c>
      <c r="N27" s="20" t="s">
        <v>404</v>
      </c>
      <c r="O27" s="18" t="s">
        <v>404</v>
      </c>
      <c r="P27" s="20" t="s">
        <v>404</v>
      </c>
      <c r="Q27" s="18" t="n">
        <v>538.71485865</v>
      </c>
      <c r="R27" s="20" t="n">
        <v>8.19992162</v>
      </c>
    </row>
    <row r="28" spans="1:18">
      <c r="A28" s="15" t="s">
        <v>425</v>
      </c>
      <c r="B28" s="17" t="n">
        <v>7568</v>
      </c>
      <c r="C28" s="18">
        <f>(2512.0/B28*100)</f>
        <v/>
      </c>
      <c r="D28" s="19" t="n">
        <v>5056</v>
      </c>
      <c r="E28" s="18" t="n">
        <v>406.77741288</v>
      </c>
      <c r="F28" s="20" t="n">
        <v>4.32715166</v>
      </c>
      <c r="G28" s="18" t="n">
        <v>421.26807192</v>
      </c>
      <c r="H28" s="20" t="n">
        <v>6.01220439</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499.75156364</v>
      </c>
      <c r="F29" s="20" t="n">
        <v>6.97739051</v>
      </c>
      <c r="G29" s="18" t="n">
        <v>544.72087517</v>
      </c>
      <c r="H29" s="20" t="n">
        <v>10.8223492</v>
      </c>
      <c r="I29" s="18" t="n">
        <v>499.42711098</v>
      </c>
      <c r="J29" s="20" t="n">
        <v>10.62011139</v>
      </c>
      <c r="K29" s="18" t="s">
        <v>404</v>
      </c>
      <c r="L29" s="20" t="s">
        <v>404</v>
      </c>
      <c r="M29" s="18" t="s">
        <v>404</v>
      </c>
      <c r="N29" s="20" t="s">
        <v>404</v>
      </c>
      <c r="O29" s="18" t="s">
        <v>404</v>
      </c>
      <c r="P29" s="20" t="s">
        <v>404</v>
      </c>
      <c r="Q29" s="18" t="n">
        <v>553.79958515</v>
      </c>
      <c r="R29" s="20" t="n">
        <v>15.49953192</v>
      </c>
    </row>
    <row r="30" spans="1:18">
      <c r="A30" s="15" t="s">
        <v>427</v>
      </c>
      <c r="B30" s="17" t="n">
        <v>4520</v>
      </c>
      <c r="C30" s="18">
        <f>(1053.0/B30*100)</f>
        <v/>
      </c>
      <c r="D30" s="19" t="n">
        <v>3467</v>
      </c>
      <c r="E30" s="18" t="n">
        <v>497.52472574</v>
      </c>
      <c r="F30" s="20" t="n">
        <v>3.22261198</v>
      </c>
      <c r="G30" s="18" t="n">
        <v>492.16768092</v>
      </c>
      <c r="H30" s="20" t="n">
        <v>9.52312558</v>
      </c>
      <c r="I30" s="18" t="n">
        <v>461.03381589</v>
      </c>
      <c r="J30" s="20" t="n">
        <v>7.32399704</v>
      </c>
      <c r="K30" s="18" t="s">
        <v>404</v>
      </c>
      <c r="L30" s="20" t="s">
        <v>404</v>
      </c>
      <c r="M30" s="18" t="s">
        <v>404</v>
      </c>
      <c r="N30" s="20" t="s">
        <v>404</v>
      </c>
      <c r="O30" s="18" t="s">
        <v>404</v>
      </c>
      <c r="P30" s="20" t="s">
        <v>404</v>
      </c>
      <c r="Q30" s="18" t="n">
        <v>520.05739429</v>
      </c>
      <c r="R30" s="20" t="n">
        <v>30.89483731</v>
      </c>
    </row>
    <row r="31" spans="1:18">
      <c r="A31" s="15" t="s">
        <v>428</v>
      </c>
      <c r="B31" s="17" t="n">
        <v>5456</v>
      </c>
      <c r="C31" s="18">
        <f>(502.0/B31*100)</f>
        <v/>
      </c>
      <c r="D31" s="19" t="n">
        <v>4954</v>
      </c>
      <c r="E31" s="18" t="n">
        <v>501.99491969</v>
      </c>
      <c r="F31" s="20" t="n">
        <v>2.72073916</v>
      </c>
      <c r="G31" s="18" t="n">
        <v>503.85352469</v>
      </c>
      <c r="H31" s="20" t="n">
        <v>4.34807777</v>
      </c>
      <c r="I31" s="18" t="n">
        <v>496.83899613</v>
      </c>
      <c r="J31" s="20" t="n">
        <v>11.161896</v>
      </c>
      <c r="K31" s="18" t="s">
        <v>404</v>
      </c>
      <c r="L31" s="20" t="s">
        <v>404</v>
      </c>
      <c r="M31" s="18" t="s">
        <v>404</v>
      </c>
      <c r="N31" s="20" t="s">
        <v>404</v>
      </c>
      <c r="O31" s="18" t="s">
        <v>404</v>
      </c>
      <c r="P31" s="20" t="s">
        <v>404</v>
      </c>
      <c r="Q31" s="18" t="n">
        <v>500.05045535</v>
      </c>
      <c r="R31" s="20" t="n">
        <v>7.59019371</v>
      </c>
    </row>
    <row r="32" spans="1:18">
      <c r="A32" s="15" t="s">
        <v>429</v>
      </c>
      <c r="B32" s="17" t="n">
        <v>4478</v>
      </c>
      <c r="C32" s="18">
        <f>(0.0/B32*100)</f>
        <v/>
      </c>
      <c r="D32" s="19" t="n">
        <v>4478</v>
      </c>
      <c r="E32" s="18" t="n">
        <v>503.6955168</v>
      </c>
      <c r="F32" s="20" t="n">
        <v>2.65342484</v>
      </c>
      <c r="G32" s="18" t="n">
        <v>526.50425504</v>
      </c>
      <c r="H32" s="20" t="n">
        <v>24.80648356</v>
      </c>
      <c r="I32" s="18" t="n">
        <v>529.32548289</v>
      </c>
      <c r="J32" s="20" t="n">
        <v>17.93456188</v>
      </c>
      <c r="K32" s="18" t="s">
        <v>404</v>
      </c>
      <c r="L32" s="20" t="s">
        <v>404</v>
      </c>
      <c r="M32" s="18" t="s">
        <v>404</v>
      </c>
      <c r="N32" s="20" t="s">
        <v>404</v>
      </c>
      <c r="O32" s="18" t="s">
        <v>404</v>
      </c>
      <c r="P32" s="20" t="s">
        <v>404</v>
      </c>
      <c r="Q32" s="18" t="n">
        <v>480.23348412</v>
      </c>
      <c r="R32" s="20" t="n">
        <v>7.68357561</v>
      </c>
    </row>
    <row r="33" spans="1:18">
      <c r="A33" s="15" t="s">
        <v>430</v>
      </c>
      <c r="B33" s="17" t="n">
        <v>7325</v>
      </c>
      <c r="C33" s="18">
        <f>(29.0/B33*100)</f>
        <v/>
      </c>
      <c r="D33" s="19" t="n">
        <v>7296</v>
      </c>
      <c r="E33" s="18" t="n">
        <v>499.78494292</v>
      </c>
      <c r="F33" s="20" t="n">
        <v>4.04892927</v>
      </c>
      <c r="G33" s="18" t="n">
        <v>502.82092949</v>
      </c>
      <c r="H33" s="20" t="n">
        <v>5.99335092</v>
      </c>
      <c r="I33" s="18" t="n">
        <v>411.3483206</v>
      </c>
      <c r="J33" s="20" t="n">
        <v>3.93490574</v>
      </c>
      <c r="K33" s="18" t="s">
        <v>404</v>
      </c>
      <c r="L33" s="20" t="s">
        <v>404</v>
      </c>
      <c r="M33" s="18" t="s">
        <v>404</v>
      </c>
      <c r="N33" s="20" t="s">
        <v>404</v>
      </c>
      <c r="O33" s="18" t="s">
        <v>404</v>
      </c>
      <c r="P33" s="20" t="s">
        <v>404</v>
      </c>
      <c r="Q33" s="18" t="n">
        <v>513.68066916</v>
      </c>
      <c r="R33" s="20" t="n">
        <v>8.592157309999999</v>
      </c>
    </row>
    <row r="34" spans="1:18">
      <c r="A34" s="15" t="s">
        <v>431</v>
      </c>
      <c r="B34" s="17" t="n">
        <v>6350</v>
      </c>
      <c r="C34" s="18">
        <f>(0.0/B34*100)</f>
        <v/>
      </c>
      <c r="D34" s="19" t="n">
        <v>6350</v>
      </c>
      <c r="E34" s="18" t="n">
        <v>471.22104354</v>
      </c>
      <c r="F34" s="20" t="n">
        <v>5.20223065</v>
      </c>
      <c r="G34" s="18" t="n">
        <v>481.47209477</v>
      </c>
      <c r="H34" s="20" t="n">
        <v>4.84330489</v>
      </c>
      <c r="I34" s="18" t="n">
        <v>441.00983033</v>
      </c>
      <c r="J34" s="20" t="n">
        <v>48.6986894</v>
      </c>
      <c r="K34" s="18" t="s">
        <v>404</v>
      </c>
      <c r="L34" s="20" t="s">
        <v>404</v>
      </c>
      <c r="M34" s="18" t="s">
        <v>404</v>
      </c>
      <c r="N34" s="20" t="s">
        <v>404</v>
      </c>
      <c r="O34" s="18" t="s">
        <v>404</v>
      </c>
      <c r="P34" s="20" t="s">
        <v>404</v>
      </c>
      <c r="Q34" s="18" t="n">
        <v>458.53861532</v>
      </c>
      <c r="R34" s="20" t="n">
        <v>14.72248347</v>
      </c>
    </row>
    <row r="35" spans="1:18">
      <c r="A35" s="15" t="s">
        <v>432</v>
      </c>
      <c r="B35" s="17" t="n">
        <v>6406</v>
      </c>
      <c r="C35" s="18">
        <f>(450.0/B35*100)</f>
        <v/>
      </c>
      <c r="D35" s="19" t="n">
        <v>5956</v>
      </c>
      <c r="E35" s="18" t="n">
        <v>493.46195425</v>
      </c>
      <c r="F35" s="20" t="n">
        <v>2.72624064</v>
      </c>
      <c r="G35" s="18" t="n">
        <v>518.87352542</v>
      </c>
      <c r="H35" s="20" t="n">
        <v>1.70051411</v>
      </c>
      <c r="I35" s="18" t="n">
        <v>489.1552244</v>
      </c>
      <c r="J35" s="20" t="n">
        <v>4.17314382</v>
      </c>
      <c r="K35" s="18" t="s">
        <v>404</v>
      </c>
      <c r="L35" s="20" t="s">
        <v>404</v>
      </c>
      <c r="M35" s="18" t="s">
        <v>404</v>
      </c>
      <c r="N35" s="20" t="s">
        <v>404</v>
      </c>
      <c r="O35" s="18" t="s">
        <v>404</v>
      </c>
      <c r="P35" s="20" t="s">
        <v>404</v>
      </c>
      <c r="Q35" s="18" t="n">
        <v>515.62231135</v>
      </c>
      <c r="R35" s="20" t="n">
        <v>5.20768827</v>
      </c>
    </row>
    <row r="36" spans="1:18">
      <c r="A36" s="15" t="s">
        <v>433</v>
      </c>
      <c r="B36" s="17" t="n">
        <v>6736</v>
      </c>
      <c r="C36" s="18">
        <f>(673.0/B36*100)</f>
        <v/>
      </c>
      <c r="D36" s="19" t="n">
        <v>6063</v>
      </c>
      <c r="E36" s="18" t="n">
        <v>490.21170443</v>
      </c>
      <c r="F36" s="20" t="n">
        <v>4.30081851</v>
      </c>
      <c r="G36" s="18" t="n">
        <v>482.68636378</v>
      </c>
      <c r="H36" s="20" t="n">
        <v>3.29597747</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493.12836635</v>
      </c>
      <c r="F37" s="20" t="n">
        <v>3.11296161</v>
      </c>
      <c r="G37" s="18" t="n">
        <v>497.62080603</v>
      </c>
      <c r="H37" s="20" t="n">
        <v>7.22334851</v>
      </c>
      <c r="I37" s="18" t="n">
        <v>551.0831014300001</v>
      </c>
      <c r="J37" s="20" t="n">
        <v>9.134790430000001</v>
      </c>
      <c r="K37" s="18" t="s">
        <v>404</v>
      </c>
      <c r="L37" s="20" t="s">
        <v>404</v>
      </c>
      <c r="M37" s="18" t="s">
        <v>404</v>
      </c>
      <c r="N37" s="20" t="s">
        <v>404</v>
      </c>
      <c r="O37" s="18" t="s">
        <v>404</v>
      </c>
      <c r="P37" s="20" t="s">
        <v>404</v>
      </c>
      <c r="Q37" s="18" t="n">
        <v>448.34658234</v>
      </c>
      <c r="R37" s="20" t="n">
        <v>19.78456265</v>
      </c>
    </row>
    <row r="38" spans="1:18">
      <c r="A38" s="15" t="s">
        <v>435</v>
      </c>
      <c r="B38" s="17" t="n">
        <v>5860</v>
      </c>
      <c r="C38" s="18">
        <f>(268.0/B38*100)</f>
        <v/>
      </c>
      <c r="D38" s="19" t="n">
        <v>5592</v>
      </c>
      <c r="E38" s="18" t="n">
        <v>493.69637317</v>
      </c>
      <c r="F38" s="20" t="n">
        <v>6.45922901</v>
      </c>
      <c r="G38" s="18" t="n">
        <v>538.85843829</v>
      </c>
      <c r="H38" s="20" t="n">
        <v>5.24423796</v>
      </c>
      <c r="I38" s="18" t="n">
        <v>550.53701125</v>
      </c>
      <c r="J38" s="20" t="n">
        <v>13.30996898</v>
      </c>
      <c r="K38" s="18" t="s">
        <v>404</v>
      </c>
      <c r="L38" s="20" t="s">
        <v>404</v>
      </c>
      <c r="M38" s="18" t="s">
        <v>404</v>
      </c>
      <c r="N38" s="20" t="s">
        <v>404</v>
      </c>
      <c r="O38" s="18" t="s">
        <v>404</v>
      </c>
      <c r="P38" s="20" t="s">
        <v>404</v>
      </c>
      <c r="Q38" s="18" t="n">
        <v>525.69498575</v>
      </c>
      <c r="R38" s="20" t="n">
        <v>13.25393792</v>
      </c>
    </row>
    <row r="39" spans="1:18">
      <c r="A39" s="15" t="s">
        <v>436</v>
      </c>
      <c r="B39" s="17" t="n">
        <v>5895</v>
      </c>
      <c r="C39" s="18">
        <f>(0.0/B39*100)</f>
        <v/>
      </c>
      <c r="D39" s="19" t="n">
        <v>5895</v>
      </c>
      <c r="E39" s="18" t="n">
        <v>431.45767856</v>
      </c>
      <c r="F39" s="20" t="n">
        <v>5.17917611</v>
      </c>
      <c r="G39" s="18" t="n">
        <v>396.39298352</v>
      </c>
      <c r="H39" s="20" t="n">
        <v>8.80955209</v>
      </c>
      <c r="I39" s="18" t="n">
        <v>369.086997</v>
      </c>
      <c r="J39" s="20" t="n">
        <v>16.40217483</v>
      </c>
      <c r="K39" s="18" t="s">
        <v>404</v>
      </c>
      <c r="L39" s="20" t="s">
        <v>404</v>
      </c>
      <c r="M39" s="18" t="s">
        <v>404</v>
      </c>
      <c r="N39" s="20" t="s">
        <v>404</v>
      </c>
      <c r="O39" s="18" t="s">
        <v>404</v>
      </c>
      <c r="P39" s="20" t="s">
        <v>404</v>
      </c>
      <c r="Q39" s="18" t="n">
        <v>393.39785262</v>
      </c>
      <c r="R39" s="20" t="n">
        <v>13.3911758</v>
      </c>
    </row>
    <row r="40" spans="1:18">
      <c r="A40" s="15" t="s">
        <v>437</v>
      </c>
      <c r="B40" s="17" t="n">
        <v>14157</v>
      </c>
      <c r="C40" s="18">
        <f>(2954.0/B40*100)</f>
        <v/>
      </c>
      <c r="D40" s="19" t="n">
        <v>11203</v>
      </c>
      <c r="E40" s="18" t="n">
        <v>493.04228851</v>
      </c>
      <c r="F40" s="20" t="n">
        <v>3.51819396</v>
      </c>
      <c r="G40" s="18" t="n">
        <v>499.04693265</v>
      </c>
      <c r="H40" s="20" t="n">
        <v>12.42058553</v>
      </c>
      <c r="I40" s="18" t="n">
        <v>487.34138255</v>
      </c>
      <c r="J40" s="20" t="n">
        <v>7.80038534</v>
      </c>
      <c r="K40" s="18" t="s">
        <v>404</v>
      </c>
      <c r="L40" s="20" t="s">
        <v>404</v>
      </c>
      <c r="M40" s="18" t="s">
        <v>404</v>
      </c>
      <c r="N40" s="20" t="s">
        <v>404</v>
      </c>
      <c r="O40" s="18" t="s">
        <v>404</v>
      </c>
      <c r="P40" s="20" t="s">
        <v>404</v>
      </c>
      <c r="Q40" s="18" t="n">
        <v>485.21853891</v>
      </c>
      <c r="R40" s="20" t="n">
        <v>13.78129108</v>
      </c>
    </row>
    <row r="41" spans="1:18">
      <c r="A41" s="15" t="s">
        <v>438</v>
      </c>
      <c r="B41" s="17" t="n">
        <v>5712</v>
      </c>
      <c r="C41" s="18">
        <f>(99.0/B41*100)</f>
        <v/>
      </c>
      <c r="D41" s="19" t="n">
        <v>5613</v>
      </c>
      <c r="E41" s="18" t="n">
        <v>469.51647049</v>
      </c>
      <c r="F41" s="20" t="n">
        <v>3.33113984</v>
      </c>
      <c r="G41" s="18" t="n">
        <v>478.58551085</v>
      </c>
      <c r="H41" s="20" t="n">
        <v>13.49240277</v>
      </c>
      <c r="I41" s="18" t="n">
        <v>476.26205837</v>
      </c>
      <c r="J41" s="20" t="n">
        <v>13.56669592</v>
      </c>
      <c r="K41" s="18" t="s">
        <v>404</v>
      </c>
      <c r="L41" s="20" t="s">
        <v>404</v>
      </c>
      <c r="M41" s="18" t="s">
        <v>404</v>
      </c>
      <c r="N41" s="20" t="s">
        <v>404</v>
      </c>
      <c r="O41" s="18" t="s">
        <v>404</v>
      </c>
      <c r="P41" s="20" t="s">
        <v>404</v>
      </c>
      <c r="Q41" s="18" t="n">
        <v>465.69415849</v>
      </c>
      <c r="R41" s="20" t="n">
        <v>15.3471875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412.74905651</v>
      </c>
      <c r="F44" s="20" t="n">
        <v>5.38714712</v>
      </c>
      <c r="G44" s="18" t="n">
        <v>417.73883339</v>
      </c>
      <c r="H44" s="20" t="n">
        <v>7.43777576</v>
      </c>
      <c r="I44" s="18" t="s">
        <v>404</v>
      </c>
      <c r="J44" s="20" t="s">
        <v>404</v>
      </c>
      <c r="K44" s="18" t="s">
        <v>404</v>
      </c>
      <c r="L44" s="20" t="s">
        <v>404</v>
      </c>
      <c r="M44" s="18" t="s">
        <v>404</v>
      </c>
      <c r="N44" s="20" t="s">
        <v>404</v>
      </c>
      <c r="O44" s="18" t="n">
        <v>418.29655563</v>
      </c>
      <c r="P44" s="20" t="n">
        <v>13.97048736</v>
      </c>
      <c r="Q44" s="18" t="n">
        <v>410.4914932</v>
      </c>
      <c r="R44" s="20" t="n">
        <v>5.11873333</v>
      </c>
    </row>
    <row r="45" spans="1:18">
      <c r="A45" s="15" t="s">
        <v>442</v>
      </c>
      <c r="B45" s="17" t="n">
        <v>5519</v>
      </c>
      <c r="C45" s="18">
        <f>(0.0/B45*100)</f>
        <v/>
      </c>
      <c r="D45" s="19" t="n">
        <v>5519</v>
      </c>
      <c r="E45" s="18" t="n">
        <v>361.50867503</v>
      </c>
      <c r="F45" s="20" t="n">
        <v>3.3178871</v>
      </c>
      <c r="G45" s="18" t="n">
        <v>345.46151588</v>
      </c>
      <c r="H45" s="20" t="n">
        <v>8.6277525</v>
      </c>
      <c r="I45" s="18" t="s">
        <v>404</v>
      </c>
      <c r="J45" s="20" t="s">
        <v>404</v>
      </c>
      <c r="K45" s="18" t="s">
        <v>404</v>
      </c>
      <c r="L45" s="20" t="s">
        <v>404</v>
      </c>
      <c r="M45" s="18" t="s">
        <v>404</v>
      </c>
      <c r="N45" s="20" t="s">
        <v>404</v>
      </c>
      <c r="O45" s="18" t="s">
        <v>404</v>
      </c>
      <c r="P45" s="20" t="s">
        <v>404</v>
      </c>
      <c r="Q45" s="18" t="n">
        <v>346.25711882</v>
      </c>
      <c r="R45" s="20" t="n">
        <v>16.23862871</v>
      </c>
    </row>
    <row r="46" spans="1:18">
      <c r="A46" s="15" t="s">
        <v>443</v>
      </c>
      <c r="B46" s="17" t="n">
        <v>23141</v>
      </c>
      <c r="C46" s="18">
        <f>(6119.0/B46*100)</f>
        <v/>
      </c>
      <c r="D46" s="19" t="n">
        <v>17022</v>
      </c>
      <c r="E46" s="18" t="n">
        <v>387.37526721</v>
      </c>
      <c r="F46" s="20" t="n">
        <v>4.46584885</v>
      </c>
      <c r="G46" s="18" t="n">
        <v>385.60049912</v>
      </c>
      <c r="H46" s="20" t="n">
        <v>6.12674956</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445.44693916</v>
      </c>
      <c r="F47" s="20" t="n">
        <v>7.89858497</v>
      </c>
      <c r="G47" s="18" t="n">
        <v>436.86013648</v>
      </c>
      <c r="H47" s="20" t="n">
        <v>6.78030031</v>
      </c>
      <c r="I47" s="18" t="n">
        <v>440.48237122</v>
      </c>
      <c r="J47" s="20" t="n">
        <v>21.85517309</v>
      </c>
      <c r="K47" s="18" t="s">
        <v>404</v>
      </c>
      <c r="L47" s="20" t="s">
        <v>404</v>
      </c>
      <c r="M47" s="18" t="s">
        <v>404</v>
      </c>
      <c r="N47" s="20" t="s">
        <v>404</v>
      </c>
      <c r="O47" s="18" t="s">
        <v>404</v>
      </c>
      <c r="P47" s="20" t="s">
        <v>404</v>
      </c>
      <c r="Q47" s="18" t="n">
        <v>451.97998293</v>
      </c>
      <c r="R47" s="20" t="n">
        <v>22.09151755</v>
      </c>
    </row>
    <row r="48" spans="1:18">
      <c r="A48" s="15" t="s">
        <v>445</v>
      </c>
      <c r="B48" s="17" t="n">
        <v>9841</v>
      </c>
      <c r="C48" s="18">
        <f>(40.0/B48*100)</f>
        <v/>
      </c>
      <c r="D48" s="19" t="n">
        <v>9801</v>
      </c>
      <c r="E48" s="18" t="n">
        <v>531.99488346</v>
      </c>
      <c r="F48" s="20" t="n">
        <v>6.37720386</v>
      </c>
      <c r="G48" s="18" t="n">
        <v>530.56987509</v>
      </c>
      <c r="H48" s="20" t="n">
        <v>14.10659071</v>
      </c>
      <c r="I48" s="18" t="n">
        <v>397.95104778</v>
      </c>
      <c r="J48" s="20" t="n">
        <v>11.78810797</v>
      </c>
      <c r="K48" s="18" t="s">
        <v>404</v>
      </c>
      <c r="L48" s="20" t="s">
        <v>404</v>
      </c>
      <c r="M48" s="18" t="s">
        <v>404</v>
      </c>
      <c r="N48" s="20" t="s">
        <v>404</v>
      </c>
      <c r="O48" s="18" t="s">
        <v>404</v>
      </c>
      <c r="P48" s="20" t="s">
        <v>404</v>
      </c>
      <c r="Q48" s="18" t="n">
        <v>545.440109</v>
      </c>
      <c r="R48" s="20" t="n">
        <v>29.43460442</v>
      </c>
    </row>
    <row r="49" spans="1:18">
      <c r="A49" s="15" t="s">
        <v>446</v>
      </c>
      <c r="B49" s="17" t="n">
        <v>6349</v>
      </c>
      <c r="C49" s="18">
        <f>(52.0/B49*100)</f>
        <v/>
      </c>
      <c r="D49" s="19" t="n">
        <v>6297</v>
      </c>
      <c r="E49" s="18" t="n">
        <v>405.30465458</v>
      </c>
      <c r="F49" s="20" t="n">
        <v>8.45445118</v>
      </c>
      <c r="G49" s="18" t="n">
        <v>408.79881718</v>
      </c>
      <c r="H49" s="20" t="n">
        <v>4.90135737</v>
      </c>
      <c r="I49" s="18" t="s">
        <v>404</v>
      </c>
      <c r="J49" s="20" t="s">
        <v>404</v>
      </c>
      <c r="K49" s="18" t="s">
        <v>404</v>
      </c>
      <c r="L49" s="20" t="s">
        <v>404</v>
      </c>
      <c r="M49" s="18" t="s">
        <v>404</v>
      </c>
      <c r="N49" s="20" t="s">
        <v>404</v>
      </c>
      <c r="O49" s="18" t="s">
        <v>404</v>
      </c>
      <c r="P49" s="20" t="s">
        <v>404</v>
      </c>
      <c r="Q49" s="18" t="n">
        <v>410.58483551</v>
      </c>
      <c r="R49" s="20" t="n">
        <v>5.69382973</v>
      </c>
    </row>
    <row r="50" spans="1:18">
      <c r="A50" s="15" t="s">
        <v>447</v>
      </c>
      <c r="B50" s="17" t="n">
        <v>11795</v>
      </c>
      <c r="C50" s="18">
        <f>(1031.0/B50*100)</f>
        <v/>
      </c>
      <c r="D50" s="19" t="n">
        <v>10764</v>
      </c>
      <c r="E50" s="18" t="n">
        <v>391.21854081</v>
      </c>
      <c r="F50" s="20" t="n">
        <v>3.26028888</v>
      </c>
      <c r="G50" s="18" t="n">
        <v>399.18620376</v>
      </c>
      <c r="H50" s="20" t="n">
        <v>5.18945905</v>
      </c>
      <c r="I50" s="18" t="n">
        <v>372.42930285</v>
      </c>
      <c r="J50" s="20" t="n">
        <v>11.22968329</v>
      </c>
      <c r="K50" s="18" t="s">
        <v>404</v>
      </c>
      <c r="L50" s="20" t="s">
        <v>404</v>
      </c>
      <c r="M50" s="18" t="s">
        <v>404</v>
      </c>
      <c r="N50" s="20" t="s">
        <v>404</v>
      </c>
      <c r="O50" s="18" t="s">
        <v>404</v>
      </c>
      <c r="P50" s="20" t="s">
        <v>404</v>
      </c>
      <c r="Q50" s="18" t="n">
        <v>390.32868707</v>
      </c>
      <c r="R50" s="20" t="n">
        <v>9.37838872</v>
      </c>
    </row>
    <row r="51" spans="1:18">
      <c r="A51" s="15" t="s">
        <v>448</v>
      </c>
      <c r="B51" s="17" t="n">
        <v>6866</v>
      </c>
      <c r="C51" s="18">
        <f>(1215.0/B51*100)</f>
        <v/>
      </c>
      <c r="D51" s="19" t="n">
        <v>5651</v>
      </c>
      <c r="E51" s="18" t="n">
        <v>397.97774144</v>
      </c>
      <c r="F51" s="20" t="n">
        <v>6.5797354</v>
      </c>
      <c r="G51" s="18" t="n">
        <v>400.78349948</v>
      </c>
      <c r="H51" s="20" t="n">
        <v>3.11221312</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470.73055875</v>
      </c>
      <c r="F52" s="20" t="n">
        <v>6.73788802</v>
      </c>
      <c r="G52" s="18" t="n">
        <v>463.70884168</v>
      </c>
      <c r="H52" s="20" t="n">
        <v>4.7474762</v>
      </c>
      <c r="I52" s="18" t="n">
        <v>474.59071495</v>
      </c>
      <c r="J52" s="20" t="n">
        <v>14.27581203</v>
      </c>
      <c r="K52" s="18" t="s">
        <v>404</v>
      </c>
      <c r="L52" s="20" t="s">
        <v>404</v>
      </c>
      <c r="M52" s="18" t="s">
        <v>404</v>
      </c>
      <c r="N52" s="20" t="s">
        <v>404</v>
      </c>
      <c r="O52" s="18" t="s">
        <v>404</v>
      </c>
      <c r="P52" s="20" t="s">
        <v>404</v>
      </c>
      <c r="Q52" s="18" t="n">
        <v>443.99787909</v>
      </c>
      <c r="R52" s="20" t="n">
        <v>12.24172069</v>
      </c>
    </row>
    <row r="53" spans="1:18">
      <c r="A53" s="15" t="s">
        <v>450</v>
      </c>
      <c r="B53" s="17" t="n">
        <v>5571</v>
      </c>
      <c r="C53" s="18">
        <f>(0.0/B53*100)</f>
        <v/>
      </c>
      <c r="D53" s="19" t="n">
        <v>5571</v>
      </c>
      <c r="E53" s="18" t="n">
        <v>449.32262171</v>
      </c>
      <c r="F53" s="20" t="n">
        <v>2.29568398</v>
      </c>
      <c r="G53" s="18" t="n">
        <v>424.76603097</v>
      </c>
      <c r="H53" s="20" t="n">
        <v>2.44452889</v>
      </c>
      <c r="I53" s="18" t="n">
        <v>364.49365483</v>
      </c>
      <c r="J53" s="20" t="n">
        <v>8.290412549999999</v>
      </c>
      <c r="K53" s="18" t="s">
        <v>404</v>
      </c>
      <c r="L53" s="20" t="s">
        <v>404</v>
      </c>
      <c r="M53" s="18" t="s">
        <v>404</v>
      </c>
      <c r="N53" s="20" t="s">
        <v>404</v>
      </c>
      <c r="O53" s="18" t="s">
        <v>404</v>
      </c>
      <c r="P53" s="20" t="s">
        <v>404</v>
      </c>
      <c r="Q53" s="18" t="n">
        <v>427.73190347</v>
      </c>
      <c r="R53" s="20" t="n">
        <v>3.91895455</v>
      </c>
    </row>
    <row r="54" spans="1:18">
      <c r="A54" s="15" t="s">
        <v>451</v>
      </c>
      <c r="B54" s="17" t="n">
        <v>4740</v>
      </c>
      <c r="C54" s="18">
        <f>(199.0/B54*100)</f>
        <v/>
      </c>
      <c r="D54" s="19" t="n">
        <v>4541</v>
      </c>
      <c r="E54" s="18" t="n">
        <v>326.78163729</v>
      </c>
      <c r="F54" s="20" t="n">
        <v>6.95680785</v>
      </c>
      <c r="G54" s="18" t="n">
        <v>334.02224995</v>
      </c>
      <c r="H54" s="20" t="n">
        <v>7.34467992</v>
      </c>
      <c r="I54" s="18" t="n">
        <v>298.61239937</v>
      </c>
      <c r="J54" s="20" t="n">
        <v>6.45180642</v>
      </c>
      <c r="K54" s="18" t="s">
        <v>404</v>
      </c>
      <c r="L54" s="20" t="s">
        <v>404</v>
      </c>
      <c r="M54" s="18" t="s">
        <v>404</v>
      </c>
      <c r="N54" s="20" t="s">
        <v>404</v>
      </c>
      <c r="O54" s="18" t="s">
        <v>404</v>
      </c>
      <c r="P54" s="20" t="s">
        <v>404</v>
      </c>
      <c r="Q54" s="18" t="n">
        <v>333.1222792</v>
      </c>
      <c r="R54" s="20" t="n">
        <v>5.12909791</v>
      </c>
    </row>
    <row r="55" spans="1:18">
      <c r="A55" s="15" t="s">
        <v>452</v>
      </c>
      <c r="B55" s="17" t="n">
        <v>5316</v>
      </c>
      <c r="C55" s="18">
        <f>(43.0/B55*100)</f>
        <v/>
      </c>
      <c r="D55" s="19" t="n">
        <v>5273</v>
      </c>
      <c r="E55" s="18" t="n">
        <v>408.46875228</v>
      </c>
      <c r="F55" s="20" t="n">
        <v>4.21148223</v>
      </c>
      <c r="G55" s="18" t="n">
        <v>387.03434215</v>
      </c>
      <c r="H55" s="20" t="n">
        <v>10.96624223</v>
      </c>
      <c r="I55" s="18" t="s">
        <v>404</v>
      </c>
      <c r="J55" s="20" t="s">
        <v>404</v>
      </c>
      <c r="K55" s="18" t="s">
        <v>404</v>
      </c>
      <c r="L55" s="20" t="s">
        <v>404</v>
      </c>
      <c r="M55" s="18" t="s">
        <v>404</v>
      </c>
      <c r="N55" s="20" t="s">
        <v>404</v>
      </c>
      <c r="O55" s="18" t="s">
        <v>404</v>
      </c>
      <c r="P55" s="20" t="s">
        <v>404</v>
      </c>
      <c r="Q55" s="18" t="n">
        <v>399.77256229</v>
      </c>
      <c r="R55" s="20" t="n">
        <v>5.22382262</v>
      </c>
    </row>
    <row r="56" spans="1:18">
      <c r="A56" s="15" t="s">
        <v>453</v>
      </c>
      <c r="B56" s="17" t="n">
        <v>5359</v>
      </c>
      <c r="C56" s="18">
        <f>(0.0/B56*100)</f>
        <v/>
      </c>
      <c r="D56" s="19" t="n">
        <v>5359</v>
      </c>
      <c r="E56" s="18" t="n">
        <v>547.74048648</v>
      </c>
      <c r="F56" s="20" t="n">
        <v>6.33617245</v>
      </c>
      <c r="G56" s="18" t="n">
        <v>549.75182409</v>
      </c>
      <c r="H56" s="20" t="n">
        <v>5.63978108</v>
      </c>
      <c r="I56" s="18" t="n">
        <v>542.96627775</v>
      </c>
      <c r="J56" s="20" t="n">
        <v>17.56287193</v>
      </c>
      <c r="K56" s="18" t="s">
        <v>404</v>
      </c>
      <c r="L56" s="20" t="s">
        <v>404</v>
      </c>
      <c r="M56" s="18" t="s">
        <v>404</v>
      </c>
      <c r="N56" s="20" t="s">
        <v>404</v>
      </c>
      <c r="O56" s="18" t="s">
        <v>404</v>
      </c>
      <c r="P56" s="20" t="s">
        <v>404</v>
      </c>
      <c r="Q56" s="18" t="n">
        <v>533.78641588</v>
      </c>
      <c r="R56" s="20" t="n">
        <v>29.42767795</v>
      </c>
    </row>
    <row r="57" spans="1:18">
      <c r="A57" s="15" t="s">
        <v>454</v>
      </c>
      <c r="B57" s="17" t="n">
        <v>6513</v>
      </c>
      <c r="C57" s="18">
        <f>(0.0/B57*100)</f>
        <v/>
      </c>
      <c r="D57" s="19" t="n">
        <v>6513</v>
      </c>
      <c r="E57" s="18" t="n">
        <v>383.42523738</v>
      </c>
      <c r="F57" s="20" t="n">
        <v>3.28686308</v>
      </c>
      <c r="G57" s="18" t="n">
        <v>405.52509821</v>
      </c>
      <c r="H57" s="20" t="n">
        <v>12.87822381</v>
      </c>
      <c r="I57" s="18" t="s">
        <v>404</v>
      </c>
      <c r="J57" s="20" t="s">
        <v>404</v>
      </c>
      <c r="K57" s="18" t="s">
        <v>404</v>
      </c>
      <c r="L57" s="20" t="s">
        <v>404</v>
      </c>
      <c r="M57" s="18" t="s">
        <v>404</v>
      </c>
      <c r="N57" s="20" t="s">
        <v>404</v>
      </c>
      <c r="O57" s="18" t="s">
        <v>404</v>
      </c>
      <c r="P57" s="20" t="s">
        <v>404</v>
      </c>
      <c r="Q57" s="18" t="n">
        <v>387.44268294</v>
      </c>
      <c r="R57" s="20" t="n">
        <v>11.6906787</v>
      </c>
    </row>
    <row r="58" spans="1:18">
      <c r="A58" s="15" t="s">
        <v>455</v>
      </c>
      <c r="B58" s="17" t="n">
        <v>7267</v>
      </c>
      <c r="C58" s="18">
        <f>(0.0/B58*100)</f>
        <v/>
      </c>
      <c r="D58" s="19" t="n">
        <v>7267</v>
      </c>
      <c r="E58" s="18" t="n">
        <v>382.92115941</v>
      </c>
      <c r="F58" s="20" t="n">
        <v>7.01049808</v>
      </c>
      <c r="G58" s="18" t="n">
        <v>373.22387277</v>
      </c>
      <c r="H58" s="20" t="n">
        <v>8.10145112</v>
      </c>
      <c r="I58" s="18" t="s">
        <v>404</v>
      </c>
      <c r="J58" s="20" t="s">
        <v>404</v>
      </c>
      <c r="K58" s="18" t="s">
        <v>404</v>
      </c>
      <c r="L58" s="20" t="s">
        <v>404</v>
      </c>
      <c r="M58" s="18" t="s">
        <v>404</v>
      </c>
      <c r="N58" s="20" t="s">
        <v>404</v>
      </c>
      <c r="O58" s="18" t="s">
        <v>404</v>
      </c>
      <c r="P58" s="20" t="s">
        <v>404</v>
      </c>
      <c r="Q58" s="18" t="n">
        <v>380.83186038</v>
      </c>
      <c r="R58" s="20" t="n">
        <v>3.90726437</v>
      </c>
    </row>
    <row r="59" spans="1:18">
      <c r="A59" s="15" t="s">
        <v>456</v>
      </c>
      <c r="B59" s="17" t="n">
        <v>4826</v>
      </c>
      <c r="C59" s="18">
        <f>(0.0/B59*100)</f>
        <v/>
      </c>
      <c r="D59" s="19" t="n">
        <v>4826</v>
      </c>
      <c r="E59" s="18" t="n">
        <v>362.80642324</v>
      </c>
      <c r="F59" s="20" t="n">
        <v>2.79477747</v>
      </c>
      <c r="G59" s="18" t="n">
        <v>361.18069083</v>
      </c>
      <c r="H59" s="20" t="n">
        <v>2.93074647</v>
      </c>
      <c r="I59" s="18" t="s">
        <v>404</v>
      </c>
      <c r="J59" s="20" t="s">
        <v>404</v>
      </c>
      <c r="K59" s="18" t="s">
        <v>404</v>
      </c>
      <c r="L59" s="20" t="s">
        <v>404</v>
      </c>
      <c r="M59" s="18" t="s">
        <v>404</v>
      </c>
      <c r="N59" s="20" t="s">
        <v>404</v>
      </c>
      <c r="O59" s="18" t="s">
        <v>404</v>
      </c>
      <c r="P59" s="20" t="s">
        <v>404</v>
      </c>
      <c r="Q59" s="18" t="n">
        <v>360.6332893</v>
      </c>
      <c r="R59" s="20" t="n">
        <v>3.03821919</v>
      </c>
    </row>
    <row r="60" spans="1:18">
      <c r="A60" s="15" t="s">
        <v>457</v>
      </c>
      <c r="B60" s="17" t="n">
        <v>4546</v>
      </c>
      <c r="C60" s="18">
        <f>(0.0/B60*100)</f>
        <v/>
      </c>
      <c r="D60" s="19" t="n">
        <v>4546</v>
      </c>
      <c r="E60" s="18" t="n">
        <v>401.40241653</v>
      </c>
      <c r="F60" s="20" t="n">
        <v>6.57662369</v>
      </c>
      <c r="G60" s="18" t="n">
        <v>381.9484877</v>
      </c>
      <c r="H60" s="20" t="n">
        <v>20.71566781</v>
      </c>
      <c r="I60" s="18" t="s">
        <v>404</v>
      </c>
      <c r="J60" s="20" t="s">
        <v>404</v>
      </c>
      <c r="K60" s="18" t="s">
        <v>404</v>
      </c>
      <c r="L60" s="20" t="s">
        <v>404</v>
      </c>
      <c r="M60" s="18" t="s">
        <v>404</v>
      </c>
      <c r="N60" s="20" t="s">
        <v>404</v>
      </c>
      <c r="O60" s="18" t="s">
        <v>404</v>
      </c>
      <c r="P60" s="20" t="s">
        <v>404</v>
      </c>
      <c r="Q60" s="18" t="n">
        <v>392.70803151</v>
      </c>
      <c r="R60" s="20" t="n">
        <v>6.35689997</v>
      </c>
    </row>
    <row r="61" spans="1:18">
      <c r="A61" s="15" t="s">
        <v>458</v>
      </c>
      <c r="B61" s="17" t="n">
        <v>6525</v>
      </c>
      <c r="C61" s="18">
        <f>(0.0/B61*100)</f>
        <v/>
      </c>
      <c r="D61" s="19" t="n">
        <v>6525</v>
      </c>
      <c r="E61" s="18" t="n">
        <v>473.35903146</v>
      </c>
      <c r="F61" s="20" t="n">
        <v>3.19445908</v>
      </c>
      <c r="G61" s="18" t="n">
        <v>484.72251857</v>
      </c>
      <c r="H61" s="20" t="n">
        <v>4.66938987</v>
      </c>
      <c r="I61" s="18" t="n">
        <v>424.31382692</v>
      </c>
      <c r="J61" s="20" t="n">
        <v>19.29213831</v>
      </c>
      <c r="K61" s="18" t="s">
        <v>404</v>
      </c>
      <c r="L61" s="20" t="s">
        <v>404</v>
      </c>
      <c r="M61" s="18" t="s">
        <v>404</v>
      </c>
      <c r="N61" s="20" t="s">
        <v>404</v>
      </c>
      <c r="O61" s="18" t="s">
        <v>404</v>
      </c>
      <c r="P61" s="20" t="s">
        <v>404</v>
      </c>
      <c r="Q61" s="18" t="n">
        <v>488.02513614</v>
      </c>
      <c r="R61" s="20" t="n">
        <v>8.1262667</v>
      </c>
    </row>
    <row r="62" spans="1:18">
      <c r="A62" s="15" t="s">
        <v>459</v>
      </c>
      <c r="B62" s="17" t="n">
        <v>4476</v>
      </c>
      <c r="C62" s="18">
        <f>(0.0/B62*100)</f>
        <v/>
      </c>
      <c r="D62" s="19" t="n">
        <v>4476</v>
      </c>
      <c r="E62" s="18" t="n">
        <v>541.06285516</v>
      </c>
      <c r="F62" s="20" t="n">
        <v>1.67835039</v>
      </c>
      <c r="G62" s="18" t="n">
        <v>546.52913267</v>
      </c>
      <c r="H62" s="20" t="n">
        <v>2.04987619</v>
      </c>
      <c r="I62" s="18" t="n">
        <v>476.41355712</v>
      </c>
      <c r="J62" s="20" t="n">
        <v>16.15699829</v>
      </c>
      <c r="K62" s="18" t="s">
        <v>404</v>
      </c>
      <c r="L62" s="20" t="s">
        <v>404</v>
      </c>
      <c r="M62" s="18" t="s">
        <v>404</v>
      </c>
      <c r="N62" s="20" t="s">
        <v>404</v>
      </c>
      <c r="O62" s="18" t="s">
        <v>404</v>
      </c>
      <c r="P62" s="20" t="s">
        <v>404</v>
      </c>
      <c r="Q62" s="18" t="n">
        <v>551.03466249</v>
      </c>
      <c r="R62" s="20" t="n">
        <v>3.75261308</v>
      </c>
    </row>
    <row r="63" spans="1:18">
      <c r="A63" s="15" t="s">
        <v>460</v>
      </c>
      <c r="B63" s="17" t="n">
        <v>5324</v>
      </c>
      <c r="C63" s="18">
        <f>(0.0/B63*100)</f>
        <v/>
      </c>
      <c r="D63" s="19" t="n">
        <v>5324</v>
      </c>
      <c r="E63" s="18" t="n">
        <v>380.92964309</v>
      </c>
      <c r="F63" s="20" t="n">
        <v>2.46630432</v>
      </c>
      <c r="G63" s="18" t="n">
        <v>349.52890308</v>
      </c>
      <c r="H63" s="20" t="n">
        <v>3.32362246</v>
      </c>
      <c r="I63" s="18" t="s">
        <v>404</v>
      </c>
      <c r="J63" s="20" t="s">
        <v>404</v>
      </c>
      <c r="K63" s="18" t="s">
        <v>404</v>
      </c>
      <c r="L63" s="20" t="s">
        <v>404</v>
      </c>
      <c r="M63" s="18" t="s">
        <v>404</v>
      </c>
      <c r="N63" s="20" t="s">
        <v>404</v>
      </c>
      <c r="O63" s="18" t="s">
        <v>404</v>
      </c>
      <c r="P63" s="20" t="s">
        <v>404</v>
      </c>
      <c r="Q63" s="18" t="n">
        <v>373.81801381</v>
      </c>
      <c r="R63" s="20" t="n">
        <v>2.37817856</v>
      </c>
    </row>
    <row r="64" spans="1:18">
      <c r="A64" s="15" t="s">
        <v>461</v>
      </c>
      <c r="B64" s="17" t="n">
        <v>3634</v>
      </c>
      <c r="C64" s="18">
        <f>(27.0/B64*100)</f>
        <v/>
      </c>
      <c r="D64" s="19" t="n">
        <v>3607</v>
      </c>
      <c r="E64" s="18" t="n">
        <v>471.76548154</v>
      </c>
      <c r="F64" s="20" t="n">
        <v>1.98189331</v>
      </c>
      <c r="G64" s="18" t="n">
        <v>481.59628793</v>
      </c>
      <c r="H64" s="20" t="n">
        <v>4.72813617</v>
      </c>
      <c r="I64" s="18" t="s">
        <v>404</v>
      </c>
      <c r="J64" s="20" t="s">
        <v>404</v>
      </c>
      <c r="K64" s="18" t="s">
        <v>404</v>
      </c>
      <c r="L64" s="20" t="s">
        <v>404</v>
      </c>
      <c r="M64" s="18" t="s">
        <v>404</v>
      </c>
      <c r="N64" s="20" t="s">
        <v>404</v>
      </c>
      <c r="O64" s="18" t="s">
        <v>404</v>
      </c>
      <c r="P64" s="20" t="s">
        <v>404</v>
      </c>
      <c r="Q64" s="18" t="n">
        <v>510.35063905</v>
      </c>
      <c r="R64" s="20" t="n">
        <v>4.26898288</v>
      </c>
    </row>
    <row r="65" spans="1:18">
      <c r="A65" s="15" t="s">
        <v>462</v>
      </c>
      <c r="B65" s="17" t="n">
        <v>5325</v>
      </c>
      <c r="C65" s="18">
        <f>(0.0/B65*100)</f>
        <v/>
      </c>
      <c r="D65" s="19" t="n">
        <v>5325</v>
      </c>
      <c r="E65" s="18" t="n">
        <v>421.24227771</v>
      </c>
      <c r="F65" s="20" t="n">
        <v>2.61508134</v>
      </c>
      <c r="G65" s="18" t="n">
        <v>399.21380848</v>
      </c>
      <c r="H65" s="20" t="n">
        <v>7.42322694</v>
      </c>
      <c r="I65" s="18" t="s">
        <v>404</v>
      </c>
      <c r="J65" s="20" t="s">
        <v>404</v>
      </c>
      <c r="K65" s="18" t="s">
        <v>404</v>
      </c>
      <c r="L65" s="20" t="s">
        <v>404</v>
      </c>
      <c r="M65" s="18" t="s">
        <v>404</v>
      </c>
      <c r="N65" s="20" t="s">
        <v>404</v>
      </c>
      <c r="O65" s="18" t="s">
        <v>404</v>
      </c>
      <c r="P65" s="20" t="s">
        <v>404</v>
      </c>
      <c r="Q65" s="18" t="n">
        <v>416.06063272</v>
      </c>
      <c r="R65" s="20" t="n">
        <v>12.56321433</v>
      </c>
    </row>
    <row r="66" spans="1:18">
      <c r="A66" s="15" t="s">
        <v>463</v>
      </c>
      <c r="B66" s="17" t="n">
        <v>5665</v>
      </c>
      <c r="C66" s="18">
        <f>(0.0/B66*100)</f>
        <v/>
      </c>
      <c r="D66" s="19" t="n">
        <v>5665</v>
      </c>
      <c r="E66" s="18" t="n">
        <v>423.72637449</v>
      </c>
      <c r="F66" s="20" t="n">
        <v>2.64109629</v>
      </c>
      <c r="G66" s="18" t="n">
        <v>416.95719316</v>
      </c>
      <c r="H66" s="20" t="n">
        <v>1.83065788</v>
      </c>
      <c r="I66" s="18" t="n">
        <v>375.27645199</v>
      </c>
      <c r="J66" s="20" t="n">
        <v>19.00959766</v>
      </c>
      <c r="K66" s="18" t="s">
        <v>404</v>
      </c>
      <c r="L66" s="20" t="s">
        <v>404</v>
      </c>
      <c r="M66" s="18" t="s">
        <v>404</v>
      </c>
      <c r="N66" s="20" t="s">
        <v>404</v>
      </c>
      <c r="O66" s="18" t="s">
        <v>404</v>
      </c>
      <c r="P66" s="20" t="s">
        <v>404</v>
      </c>
      <c r="Q66" s="18" t="n">
        <v>415.38668155</v>
      </c>
      <c r="R66" s="20" t="n">
        <v>3.30968965</v>
      </c>
    </row>
    <row r="67" spans="1:18">
      <c r="A67" s="15" t="s">
        <v>464</v>
      </c>
      <c r="B67" s="17" t="n">
        <v>6971</v>
      </c>
      <c r="C67" s="18">
        <f>(0.0/B67*100)</f>
        <v/>
      </c>
      <c r="D67" s="19" t="n">
        <v>6971</v>
      </c>
      <c r="E67" s="18" t="n">
        <v>387.32339261</v>
      </c>
      <c r="F67" s="20" t="n">
        <v>5.24484243</v>
      </c>
      <c r="G67" s="18" t="n">
        <v>381.63154934</v>
      </c>
      <c r="H67" s="20" t="n">
        <v>4.9855115</v>
      </c>
      <c r="I67" s="18" t="n">
        <v>375.63862243</v>
      </c>
      <c r="J67" s="20" t="n">
        <v>9.933793209999999</v>
      </c>
      <c r="K67" s="18" t="s">
        <v>404</v>
      </c>
      <c r="L67" s="20" t="s">
        <v>404</v>
      </c>
      <c r="M67" s="18" t="s">
        <v>404</v>
      </c>
      <c r="N67" s="20" t="s">
        <v>404</v>
      </c>
      <c r="O67" s="18" t="s">
        <v>404</v>
      </c>
      <c r="P67" s="20" t="s">
        <v>404</v>
      </c>
      <c r="Q67" s="18" t="n">
        <v>391.3651815</v>
      </c>
      <c r="R67" s="20" t="n">
        <v>6.06466062</v>
      </c>
    </row>
    <row r="68" spans="1:18">
      <c r="A68" s="15" t="s">
        <v>465</v>
      </c>
      <c r="B68" s="17" t="n">
        <v>12083</v>
      </c>
      <c r="C68" s="18">
        <f>(0.0/B68*100)</f>
        <v/>
      </c>
      <c r="D68" s="19" t="n">
        <v>12083</v>
      </c>
      <c r="E68" s="18" t="n">
        <v>399.56896298</v>
      </c>
      <c r="F68" s="20" t="n">
        <v>1.43503779</v>
      </c>
      <c r="G68" s="18" t="n">
        <v>408.83115726</v>
      </c>
      <c r="H68" s="20" t="n">
        <v>2.55575821</v>
      </c>
      <c r="I68" s="18" t="n">
        <v>424.6668281</v>
      </c>
      <c r="J68" s="20" t="n">
        <v>13.15215532</v>
      </c>
      <c r="K68" s="18" t="s">
        <v>404</v>
      </c>
      <c r="L68" s="20" t="s">
        <v>404</v>
      </c>
      <c r="M68" s="18" t="s">
        <v>404</v>
      </c>
      <c r="N68" s="20" t="s">
        <v>404</v>
      </c>
      <c r="O68" s="18" t="s">
        <v>404</v>
      </c>
      <c r="P68" s="20" t="s">
        <v>404</v>
      </c>
      <c r="Q68" s="18" t="n">
        <v>421.48292509</v>
      </c>
      <c r="R68" s="20" t="n">
        <v>4.01344845</v>
      </c>
    </row>
    <row r="69" spans="1:18">
      <c r="A69" s="15" t="s">
        <v>466</v>
      </c>
      <c r="B69" s="17" t="n">
        <v>4876</v>
      </c>
      <c r="C69" s="18">
        <f>(0.0/B69*100)</f>
        <v/>
      </c>
      <c r="D69" s="19" t="n">
        <v>4876</v>
      </c>
      <c r="E69" s="18" t="n">
        <v>447.2385299</v>
      </c>
      <c r="F69" s="20" t="n">
        <v>4.34998574</v>
      </c>
      <c r="G69" s="18" t="n">
        <v>449.21925945</v>
      </c>
      <c r="H69" s="20" t="n">
        <v>14.10201535</v>
      </c>
      <c r="I69" s="18" t="s">
        <v>404</v>
      </c>
      <c r="J69" s="20" t="s">
        <v>404</v>
      </c>
      <c r="K69" s="18" t="s">
        <v>404</v>
      </c>
      <c r="L69" s="20" t="s">
        <v>404</v>
      </c>
      <c r="M69" s="18" t="s">
        <v>404</v>
      </c>
      <c r="N69" s="20" t="s">
        <v>404</v>
      </c>
      <c r="O69" s="18" t="s">
        <v>404</v>
      </c>
      <c r="P69" s="20" t="s">
        <v>404</v>
      </c>
      <c r="Q69" s="18" t="n">
        <v>420.17625631</v>
      </c>
      <c r="R69" s="20" t="n">
        <v>11.40950073</v>
      </c>
    </row>
    <row r="70" spans="1:18">
      <c r="A70" s="15" t="s">
        <v>467</v>
      </c>
      <c r="B70" s="17" t="n">
        <v>6036</v>
      </c>
      <c r="C70" s="18">
        <f>(0.0/B70*100)</f>
        <v/>
      </c>
      <c r="D70" s="19" t="n">
        <v>6036</v>
      </c>
      <c r="E70" s="18" t="n">
        <v>494.447814</v>
      </c>
      <c r="F70" s="20" t="n">
        <v>3.2718895</v>
      </c>
      <c r="G70" s="18" t="n">
        <v>493.28044367</v>
      </c>
      <c r="H70" s="20" t="n">
        <v>7.41757145</v>
      </c>
      <c r="I70" s="18" t="s">
        <v>404</v>
      </c>
      <c r="J70" s="20" t="s">
        <v>404</v>
      </c>
      <c r="K70" s="18" t="s">
        <v>404</v>
      </c>
      <c r="L70" s="20" t="s">
        <v>404</v>
      </c>
      <c r="M70" s="18" t="s">
        <v>404</v>
      </c>
      <c r="N70" s="20" t="s">
        <v>404</v>
      </c>
      <c r="O70" s="18" t="s">
        <v>404</v>
      </c>
      <c r="P70" s="20" t="s">
        <v>404</v>
      </c>
      <c r="Q70" s="18" t="n">
        <v>471.48403924</v>
      </c>
      <c r="R70" s="20" t="n">
        <v>18.08945766</v>
      </c>
    </row>
    <row r="71" spans="1:18">
      <c r="A71" s="15" t="s">
        <v>468</v>
      </c>
      <c r="B71" s="17" t="n">
        <v>6115</v>
      </c>
      <c r="C71" s="18">
        <f>(0.0/B71*100)</f>
        <v/>
      </c>
      <c r="D71" s="19" t="n">
        <v>6115</v>
      </c>
      <c r="E71" s="18" t="n">
        <v>564.78995923</v>
      </c>
      <c r="F71" s="20" t="n">
        <v>1.50553008</v>
      </c>
      <c r="G71" s="18" t="n">
        <v>563.49261233</v>
      </c>
      <c r="H71" s="20" t="n">
        <v>4.19630875</v>
      </c>
      <c r="I71" s="18" t="n">
        <v>526.6590188599999</v>
      </c>
      <c r="J71" s="20" t="n">
        <v>17.65920086</v>
      </c>
      <c r="K71" s="18" t="s">
        <v>404</v>
      </c>
      <c r="L71" s="20" t="s">
        <v>404</v>
      </c>
      <c r="M71" s="18" t="s">
        <v>404</v>
      </c>
      <c r="N71" s="20" t="s">
        <v>404</v>
      </c>
      <c r="O71" s="18" t="s">
        <v>404</v>
      </c>
      <c r="P71" s="20" t="s">
        <v>404</v>
      </c>
      <c r="Q71" s="18" t="n">
        <v>532.40025121</v>
      </c>
      <c r="R71" s="20" t="n">
        <v>19.8959727</v>
      </c>
    </row>
    <row r="72" spans="1:18">
      <c r="A72" s="15" t="s">
        <v>469</v>
      </c>
      <c r="B72" s="17" t="n">
        <v>7708</v>
      </c>
      <c r="C72" s="18">
        <f>(0.0/B72*100)</f>
        <v/>
      </c>
      <c r="D72" s="19" t="n">
        <v>7708</v>
      </c>
      <c r="E72" s="18" t="n">
        <v>543.8010617899999</v>
      </c>
      <c r="F72" s="20" t="n">
        <v>3.97872691</v>
      </c>
      <c r="G72" s="18" t="n">
        <v>541.22653927</v>
      </c>
      <c r="H72" s="20" t="n">
        <v>10.24724689</v>
      </c>
      <c r="I72" s="18" t="n">
        <v>470.5224673</v>
      </c>
      <c r="J72" s="20" t="n">
        <v>25.08205796</v>
      </c>
      <c r="K72" s="18" t="s">
        <v>404</v>
      </c>
      <c r="L72" s="20" t="s">
        <v>404</v>
      </c>
      <c r="M72" s="18" t="s">
        <v>404</v>
      </c>
      <c r="N72" s="20" t="s">
        <v>404</v>
      </c>
      <c r="O72" s="18" t="s">
        <v>404</v>
      </c>
      <c r="P72" s="20" t="s">
        <v>404</v>
      </c>
      <c r="Q72" s="18" t="n">
        <v>556.58970233</v>
      </c>
      <c r="R72" s="20" t="n">
        <v>22.64375336</v>
      </c>
    </row>
    <row r="73" spans="1:18">
      <c r="A73" s="15" t="s">
        <v>470</v>
      </c>
      <c r="B73" s="17" t="n">
        <v>8249</v>
      </c>
      <c r="C73" s="18">
        <f>(0.0/B73*100)</f>
        <v/>
      </c>
      <c r="D73" s="19" t="n">
        <v>8249</v>
      </c>
      <c r="E73" s="18" t="n">
        <v>415.58268814</v>
      </c>
      <c r="F73" s="20" t="n">
        <v>4.24109323</v>
      </c>
      <c r="G73" s="18" t="n">
        <v>418.22487065</v>
      </c>
      <c r="H73" s="20" t="n">
        <v>5.81735051</v>
      </c>
      <c r="I73" s="18" t="n">
        <v>414.28282249</v>
      </c>
      <c r="J73" s="20" t="n">
        <v>16.77348065</v>
      </c>
      <c r="K73" s="18" t="s">
        <v>404</v>
      </c>
      <c r="L73" s="20" t="s">
        <v>404</v>
      </c>
      <c r="M73" s="18" t="s">
        <v>404</v>
      </c>
      <c r="N73" s="20" t="s">
        <v>404</v>
      </c>
      <c r="O73" s="18" t="s">
        <v>404</v>
      </c>
      <c r="P73" s="20" t="s">
        <v>404</v>
      </c>
      <c r="Q73" s="18" t="n">
        <v>404.14276174</v>
      </c>
      <c r="R73" s="20" t="n">
        <v>12.88446536</v>
      </c>
    </row>
    <row r="74" spans="1:18">
      <c r="A74" s="15" t="s">
        <v>471</v>
      </c>
      <c r="B74" s="17" t="n">
        <v>4692</v>
      </c>
      <c r="C74" s="18">
        <f>(484.0/B74*100)</f>
        <v/>
      </c>
      <c r="D74" s="19" t="n">
        <v>4208</v>
      </c>
      <c r="E74" s="18" t="n">
        <v>417.42938709</v>
      </c>
      <c r="F74" s="20" t="n">
        <v>1.78128172</v>
      </c>
      <c r="G74" s="18" t="n">
        <v>400.69816693</v>
      </c>
      <c r="H74" s="20" t="n">
        <v>3.96043295</v>
      </c>
      <c r="I74" s="18" t="s">
        <v>404</v>
      </c>
      <c r="J74" s="20" t="s">
        <v>404</v>
      </c>
      <c r="K74" s="18" t="s">
        <v>404</v>
      </c>
      <c r="L74" s="20" t="s">
        <v>404</v>
      </c>
      <c r="M74" s="18" t="s">
        <v>404</v>
      </c>
      <c r="N74" s="20" t="s">
        <v>404</v>
      </c>
      <c r="O74" s="18" t="s">
        <v>404</v>
      </c>
      <c r="P74" s="20" t="s">
        <v>404</v>
      </c>
      <c r="Q74" s="18" t="n">
        <v>421.71451956</v>
      </c>
      <c r="R74" s="20" t="n">
        <v>2.89766549</v>
      </c>
    </row>
    <row r="75" spans="1:18">
      <c r="A75" s="15" t="s">
        <v>472</v>
      </c>
      <c r="B75" s="17" t="n">
        <v>5375</v>
      </c>
      <c r="C75" s="18">
        <f>(483.0/B75*100)</f>
        <v/>
      </c>
      <c r="D75" s="19" t="n">
        <v>4892</v>
      </c>
      <c r="E75" s="18" t="n">
        <v>363.8624213</v>
      </c>
      <c r="F75" s="20" t="n">
        <v>7.6729625</v>
      </c>
      <c r="G75" s="18" t="n">
        <v>369.6619888</v>
      </c>
      <c r="H75" s="20" t="n">
        <v>5.71302268</v>
      </c>
      <c r="I75" s="18" t="n">
        <v>361.45861688</v>
      </c>
      <c r="J75" s="20" t="n">
        <v>18.16459585</v>
      </c>
      <c r="K75" s="18" t="s">
        <v>404</v>
      </c>
      <c r="L75" s="20" t="s">
        <v>404</v>
      </c>
      <c r="M75" s="18" t="s">
        <v>404</v>
      </c>
      <c r="N75" s="20" t="s">
        <v>404</v>
      </c>
      <c r="O75" s="18" t="s">
        <v>404</v>
      </c>
      <c r="P75" s="20" t="s">
        <v>404</v>
      </c>
      <c r="Q75" s="18" t="n">
        <v>375.13855271</v>
      </c>
      <c r="R75" s="20" t="n">
        <v>8.28021187</v>
      </c>
    </row>
    <row r="76" spans="1:18">
      <c r="A76" s="15" t="s">
        <v>473</v>
      </c>
      <c r="B76" s="17" t="n">
        <v>14167</v>
      </c>
      <c r="C76" s="18">
        <f>(1400.0/B76*100)</f>
        <v/>
      </c>
      <c r="D76" s="19" t="n">
        <v>12767</v>
      </c>
      <c r="E76" s="18" t="n">
        <v>435.53426419</v>
      </c>
      <c r="F76" s="20" t="n">
        <v>3.37571291</v>
      </c>
      <c r="G76" s="18" t="n">
        <v>446.45509432</v>
      </c>
      <c r="H76" s="20" t="n">
        <v>7.87488097</v>
      </c>
      <c r="I76" s="18" t="n">
        <v>384.8617393</v>
      </c>
      <c r="J76" s="20" t="n">
        <v>11.69191252</v>
      </c>
      <c r="K76" s="18" t="s">
        <v>404</v>
      </c>
      <c r="L76" s="20" t="s">
        <v>404</v>
      </c>
      <c r="M76" s="18" t="s">
        <v>404</v>
      </c>
      <c r="N76" s="20" t="s">
        <v>404</v>
      </c>
      <c r="O76" s="18" t="s">
        <v>404</v>
      </c>
      <c r="P76" s="20" t="s">
        <v>404</v>
      </c>
      <c r="Q76" s="18" t="n">
        <v>401.91841259</v>
      </c>
      <c r="R76" s="20" t="n">
        <v>6.855806</v>
      </c>
    </row>
    <row r="77" spans="1:18">
      <c r="A77" s="15" t="s">
        <v>474</v>
      </c>
      <c r="B77" s="17" t="n">
        <v>6062</v>
      </c>
      <c r="C77" s="18">
        <f>(0.0/B77*100)</f>
        <v/>
      </c>
      <c r="D77" s="19" t="n">
        <v>6062</v>
      </c>
      <c r="E77" s="18" t="n">
        <v>420.2096153</v>
      </c>
      <c r="F77" s="20" t="n">
        <v>9.13338184</v>
      </c>
      <c r="G77" s="18" t="n">
        <v>418.97054457</v>
      </c>
      <c r="H77" s="20" t="n">
        <v>4.90811574</v>
      </c>
      <c r="I77" s="18" t="n">
        <v>391.75667981</v>
      </c>
      <c r="J77" s="20" t="n">
        <v>14.50456026</v>
      </c>
      <c r="K77" s="18" t="s">
        <v>404</v>
      </c>
      <c r="L77" s="20" t="s">
        <v>404</v>
      </c>
      <c r="M77" s="18" t="s">
        <v>404</v>
      </c>
      <c r="N77" s="20" t="s">
        <v>404</v>
      </c>
      <c r="O77" s="18" t="s">
        <v>404</v>
      </c>
      <c r="P77" s="20" t="s">
        <v>404</v>
      </c>
      <c r="Q77" s="18" t="n">
        <v>418.63655442</v>
      </c>
      <c r="R77" s="20" t="n">
        <v>6.25806087</v>
      </c>
    </row>
    <row r="78" spans="1:18">
      <c r="A78" s="15" t="s">
        <v>475</v>
      </c>
      <c r="B78" s="17" t="n">
        <v>5826</v>
      </c>
      <c r="C78" s="18">
        <f>(0.0/B78*100)</f>
        <v/>
      </c>
      <c r="D78" s="19" t="n">
        <v>5826</v>
      </c>
      <c r="E78" s="18" t="n">
        <v>494.18047713</v>
      </c>
      <c r="F78" s="20" t="n">
        <v>6.27646378</v>
      </c>
      <c r="G78" s="18" t="n">
        <v>496.2854719</v>
      </c>
      <c r="H78" s="20" t="n">
        <v>12.64612464</v>
      </c>
      <c r="I78" s="18" t="s">
        <v>404</v>
      </c>
      <c r="J78" s="20" t="s">
        <v>404</v>
      </c>
      <c r="K78" s="18" t="s">
        <v>404</v>
      </c>
      <c r="L78" s="20" t="s">
        <v>404</v>
      </c>
      <c r="M78" s="18" t="s">
        <v>404</v>
      </c>
      <c r="N78" s="20" t="s">
        <v>404</v>
      </c>
      <c r="O78" s="18" t="s">
        <v>404</v>
      </c>
      <c r="P78" s="20" t="s">
        <v>404</v>
      </c>
      <c r="Q78" s="18" t="n">
        <v>494.71654701</v>
      </c>
      <c r="R78" s="20" t="n">
        <v>7.41287379</v>
      </c>
    </row>
    <row customHeight="1" ht="25" r="79" spans="1:18">
      <c r="A79" s="15" t="s">
        <v>476</v>
      </c>
      <c r="B79" s="17" t="n">
        <v>1657</v>
      </c>
      <c r="C79" s="18">
        <f>(21.0/B79*100)</f>
        <v/>
      </c>
      <c r="D79" s="19" t="n">
        <v>1636</v>
      </c>
      <c r="E79" s="18" t="n">
        <v>425.15371393</v>
      </c>
      <c r="F79" s="20" t="n">
        <v>14.91736958</v>
      </c>
      <c r="G79" s="18" t="n">
        <v>457.48251934</v>
      </c>
      <c r="H79" s="20" t="n">
        <v>7.82202089</v>
      </c>
      <c r="I79" s="18" t="s">
        <v>404</v>
      </c>
      <c r="J79" s="20" t="s">
        <v>404</v>
      </c>
      <c r="K79" s="18" t="s">
        <v>404</v>
      </c>
      <c r="L79" s="20" t="s">
        <v>404</v>
      </c>
      <c r="M79" s="18" t="s">
        <v>404</v>
      </c>
      <c r="N79" s="20" t="s">
        <v>404</v>
      </c>
      <c r="O79" s="18" t="s">
        <v>404</v>
      </c>
      <c r="P79" s="20" t="s">
        <v>404</v>
      </c>
      <c r="Q79" s="18" t="n">
        <v>464.95697675</v>
      </c>
      <c r="R79" s="20" t="n">
        <v>18.31346639</v>
      </c>
    </row>
    <row r="80" spans="1:18">
      <c r="A80" s="15" t="s">
        <v>477</v>
      </c>
      <c r="B80" s="17" t="n">
        <v>7841</v>
      </c>
      <c r="C80" s="18">
        <f>(0.0/B80*100)</f>
        <v/>
      </c>
      <c r="D80" s="19" t="n">
        <v>7841</v>
      </c>
      <c r="E80" s="18" t="n">
        <v>460.85734322</v>
      </c>
      <c r="F80" s="20" t="n">
        <v>4.5705338</v>
      </c>
      <c r="G80" s="18" t="n">
        <v>453.36959164</v>
      </c>
      <c r="H80" s="20" t="n">
        <v>11.97688762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445.35383539</v>
      </c>
      <c r="F81" s="20" t="n">
        <v>3.67653663</v>
      </c>
      <c r="G81" s="18" t="n">
        <v>445.89847713</v>
      </c>
      <c r="H81" s="20" t="n">
        <v>10.07931035</v>
      </c>
      <c r="I81" s="18" t="n">
        <v>517.87743</v>
      </c>
      <c r="J81" s="20" t="n">
        <v>8.265864029999999</v>
      </c>
      <c r="K81" s="18" t="s">
        <v>404</v>
      </c>
      <c r="L81" s="20" t="s">
        <v>404</v>
      </c>
      <c r="M81" s="18" t="s">
        <v>404</v>
      </c>
      <c r="N81" s="20" t="s">
        <v>404</v>
      </c>
      <c r="O81" s="18" t="s">
        <v>404</v>
      </c>
      <c r="P81" s="20" t="s">
        <v>404</v>
      </c>
      <c r="Q81" s="18" t="n">
        <v>454.5142741</v>
      </c>
      <c r="R81" s="20" t="n">
        <v>30.7360802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495.48655118</v>
      </c>
      <c r="F7" s="20" t="n">
        <v>1.81177248</v>
      </c>
      <c r="G7" s="18" t="n">
        <v>481.55430651</v>
      </c>
      <c r="H7" s="20" t="n">
        <v>10.47026075</v>
      </c>
      <c r="I7" s="18" t="s">
        <v>404</v>
      </c>
      <c r="J7" s="20" t="s">
        <v>404</v>
      </c>
      <c r="K7" s="18" t="s">
        <v>404</v>
      </c>
      <c r="L7" s="20" t="s">
        <v>404</v>
      </c>
      <c r="M7" s="18" t="s">
        <v>404</v>
      </c>
      <c r="N7" s="20" t="s">
        <v>404</v>
      </c>
      <c r="O7" s="18" t="s">
        <v>404</v>
      </c>
      <c r="P7" s="20" t="s">
        <v>404</v>
      </c>
      <c r="Q7" s="18" t="n">
        <v>484.77294208</v>
      </c>
      <c r="R7" s="20" t="n">
        <v>7.72703905</v>
      </c>
    </row>
    <row r="8" spans="1:18">
      <c r="A8" s="15" t="s">
        <v>405</v>
      </c>
      <c r="B8" s="17" t="n">
        <v>7007</v>
      </c>
      <c r="C8" s="18">
        <f>(0.0/B8*100)</f>
        <v/>
      </c>
      <c r="D8" s="19" t="n">
        <v>7007</v>
      </c>
      <c r="E8" s="18" t="n">
        <v>501.48760927</v>
      </c>
      <c r="F8" s="20" t="n">
        <v>3.8475906</v>
      </c>
      <c r="G8" s="18" t="n">
        <v>468.8344331</v>
      </c>
      <c r="H8" s="20" t="n">
        <v>11.19551993</v>
      </c>
      <c r="I8" s="18" t="n">
        <v>464.12321902</v>
      </c>
      <c r="J8" s="20" t="n">
        <v>24.86519723</v>
      </c>
      <c r="K8" s="18" t="s">
        <v>404</v>
      </c>
      <c r="L8" s="20" t="s">
        <v>404</v>
      </c>
      <c r="M8" s="18" t="s">
        <v>404</v>
      </c>
      <c r="N8" s="20" t="s">
        <v>404</v>
      </c>
      <c r="O8" s="18" t="s">
        <v>404</v>
      </c>
      <c r="P8" s="20" t="s">
        <v>404</v>
      </c>
      <c r="Q8" s="18" t="n">
        <v>531.65419122</v>
      </c>
      <c r="R8" s="20" t="n">
        <v>18.73898755</v>
      </c>
    </row>
    <row r="9" spans="1:18">
      <c r="A9" s="15" t="s">
        <v>406</v>
      </c>
      <c r="B9" s="17" t="n">
        <v>9651</v>
      </c>
      <c r="C9" s="18">
        <f>(575.0/B9*100)</f>
        <v/>
      </c>
      <c r="D9" s="19" t="n">
        <v>9076</v>
      </c>
      <c r="E9" s="18" t="n">
        <v>510.10301704</v>
      </c>
      <c r="F9" s="20" t="n">
        <v>2.82745305</v>
      </c>
      <c r="G9" s="18" t="n">
        <v>482.74962987</v>
      </c>
      <c r="H9" s="20" t="n">
        <v>7.66798526</v>
      </c>
      <c r="I9" s="18" t="n">
        <v>519.35251579</v>
      </c>
      <c r="J9" s="20" t="n">
        <v>28.46309464</v>
      </c>
      <c r="K9" s="18" t="s">
        <v>404</v>
      </c>
      <c r="L9" s="20" t="s">
        <v>404</v>
      </c>
      <c r="M9" s="18" t="s">
        <v>404</v>
      </c>
      <c r="N9" s="20" t="s">
        <v>404</v>
      </c>
      <c r="O9" s="18" t="s">
        <v>404</v>
      </c>
      <c r="P9" s="20" t="s">
        <v>404</v>
      </c>
      <c r="Q9" s="18" t="n">
        <v>526.08526979</v>
      </c>
      <c r="R9" s="20" t="n">
        <v>20.27580229</v>
      </c>
    </row>
    <row r="10" spans="1:18">
      <c r="A10" s="15" t="s">
        <v>407</v>
      </c>
      <c r="B10" s="17" t="n">
        <v>20058</v>
      </c>
      <c r="C10" s="18">
        <f>(3112.0/B10*100)</f>
        <v/>
      </c>
      <c r="D10" s="19" t="n">
        <v>16946</v>
      </c>
      <c r="E10" s="18" t="n">
        <v>514.97080379</v>
      </c>
      <c r="F10" s="20" t="n">
        <v>2.55753138</v>
      </c>
      <c r="G10" s="18" t="n">
        <v>534.44301942</v>
      </c>
      <c r="H10" s="20" t="n">
        <v>14.5888064</v>
      </c>
      <c r="I10" s="18" t="n">
        <v>577.84820243</v>
      </c>
      <c r="J10" s="20" t="n">
        <v>13.60445118</v>
      </c>
      <c r="K10" s="18" t="s">
        <v>404</v>
      </c>
      <c r="L10" s="20" t="s">
        <v>404</v>
      </c>
      <c r="M10" s="18" t="s">
        <v>404</v>
      </c>
      <c r="N10" s="20" t="s">
        <v>404</v>
      </c>
      <c r="O10" s="18" t="s">
        <v>404</v>
      </c>
      <c r="P10" s="20" t="s">
        <v>404</v>
      </c>
      <c r="Q10" s="18" t="n">
        <v>488.17638908</v>
      </c>
      <c r="R10" s="20" t="n">
        <v>12.02705802</v>
      </c>
    </row>
    <row r="11" spans="1:18">
      <c r="A11" s="15" t="s">
        <v>408</v>
      </c>
      <c r="B11" s="17" t="n">
        <v>7053</v>
      </c>
      <c r="C11" s="18">
        <f>(137.0/B11*100)</f>
        <v/>
      </c>
      <c r="D11" s="19" t="n">
        <v>6916</v>
      </c>
      <c r="E11" s="18" t="n">
        <v>425.89611515</v>
      </c>
      <c r="F11" s="20" t="n">
        <v>3.03815261</v>
      </c>
      <c r="G11" s="18" t="n">
        <v>424.57755488</v>
      </c>
      <c r="H11" s="20" t="n">
        <v>9.84524105</v>
      </c>
      <c r="I11" s="18" t="n">
        <v>390.11543589</v>
      </c>
      <c r="J11" s="20" t="n">
        <v>18.51186118</v>
      </c>
      <c r="K11" s="18" t="s">
        <v>404</v>
      </c>
      <c r="L11" s="20" t="s">
        <v>404</v>
      </c>
      <c r="M11" s="18" t="s">
        <v>404</v>
      </c>
      <c r="N11" s="20" t="s">
        <v>404</v>
      </c>
      <c r="O11" s="18" t="s">
        <v>404</v>
      </c>
      <c r="P11" s="20" t="s">
        <v>404</v>
      </c>
      <c r="Q11" s="18" t="n">
        <v>382.94251094</v>
      </c>
      <c r="R11" s="20" t="n">
        <v>17.59182664</v>
      </c>
    </row>
    <row r="12" spans="1:18">
      <c r="A12" s="15" t="s">
        <v>409</v>
      </c>
      <c r="B12" s="17" t="n">
        <v>6894</v>
      </c>
      <c r="C12" s="18">
        <f>(106.0/B12*100)</f>
        <v/>
      </c>
      <c r="D12" s="19" t="n">
        <v>6788</v>
      </c>
      <c r="E12" s="18" t="n">
        <v>492.18560325</v>
      </c>
      <c r="F12" s="20" t="n">
        <v>3.12035582</v>
      </c>
      <c r="G12" s="18" t="n">
        <v>496.36146772</v>
      </c>
      <c r="H12" s="20" t="n">
        <v>6.49661845</v>
      </c>
      <c r="I12" s="18" t="n">
        <v>427.1628758</v>
      </c>
      <c r="J12" s="20" t="n">
        <v>12.82659046</v>
      </c>
      <c r="K12" s="18" t="s">
        <v>404</v>
      </c>
      <c r="L12" s="20" t="s">
        <v>404</v>
      </c>
      <c r="M12" s="18" t="s">
        <v>404</v>
      </c>
      <c r="N12" s="20" t="s">
        <v>404</v>
      </c>
      <c r="O12" s="18" t="s">
        <v>404</v>
      </c>
      <c r="P12" s="20" t="s">
        <v>404</v>
      </c>
      <c r="Q12" s="18" t="n">
        <v>453.27858347</v>
      </c>
      <c r="R12" s="20" t="n">
        <v>20.50445617</v>
      </c>
    </row>
    <row r="13" spans="1:18">
      <c r="A13" s="15" t="s">
        <v>410</v>
      </c>
      <c r="B13" s="17" t="n">
        <v>7161</v>
      </c>
      <c r="C13" s="18">
        <f>(1175.0/B13*100)</f>
        <v/>
      </c>
      <c r="D13" s="19" t="n">
        <v>5986</v>
      </c>
      <c r="E13" s="18" t="n">
        <v>512.48621627</v>
      </c>
      <c r="F13" s="20" t="n">
        <v>2.72823298</v>
      </c>
      <c r="G13" s="18" t="n">
        <v>499.39935208</v>
      </c>
      <c r="H13" s="20" t="n">
        <v>6.75948694</v>
      </c>
      <c r="I13" s="18" t="n">
        <v>513.18367339</v>
      </c>
      <c r="J13" s="20" t="n">
        <v>7.29197336</v>
      </c>
      <c r="K13" s="18" t="s">
        <v>404</v>
      </c>
      <c r="L13" s="20" t="s">
        <v>404</v>
      </c>
      <c r="M13" s="18" t="s">
        <v>404</v>
      </c>
      <c r="N13" s="20" t="s">
        <v>404</v>
      </c>
      <c r="O13" s="18" t="s">
        <v>404</v>
      </c>
      <c r="P13" s="20" t="s">
        <v>404</v>
      </c>
      <c r="Q13" s="18" t="n">
        <v>498.12150244</v>
      </c>
      <c r="R13" s="20" t="n">
        <v>12.32689724</v>
      </c>
    </row>
    <row r="14" spans="1:18">
      <c r="A14" s="15" t="s">
        <v>411</v>
      </c>
      <c r="B14" s="17" t="n">
        <v>5587</v>
      </c>
      <c r="C14" s="18">
        <f>(33.0/B14*100)</f>
        <v/>
      </c>
      <c r="D14" s="19" t="n">
        <v>5554</v>
      </c>
      <c r="E14" s="18" t="n">
        <v>520.38794609</v>
      </c>
      <c r="F14" s="20" t="n">
        <v>2.25377142</v>
      </c>
      <c r="G14" s="18" t="n">
        <v>513.52257333</v>
      </c>
      <c r="H14" s="20" t="n">
        <v>4.04137039</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511.29584823</v>
      </c>
      <c r="F15" s="20" t="n">
        <v>2.39341502</v>
      </c>
      <c r="G15" s="18" t="n">
        <v>496.1783246</v>
      </c>
      <c r="H15" s="20" t="n">
        <v>6.69465444</v>
      </c>
      <c r="I15" s="18" t="n">
        <v>530.89819286</v>
      </c>
      <c r="J15" s="20" t="n">
        <v>20.65706953</v>
      </c>
      <c r="K15" s="18" t="s">
        <v>404</v>
      </c>
      <c r="L15" s="20" t="s">
        <v>404</v>
      </c>
      <c r="M15" s="18" t="s">
        <v>404</v>
      </c>
      <c r="N15" s="20" t="s">
        <v>404</v>
      </c>
      <c r="O15" s="18" t="s">
        <v>404</v>
      </c>
      <c r="P15" s="20" t="s">
        <v>404</v>
      </c>
      <c r="Q15" s="18" t="n">
        <v>507.27941087</v>
      </c>
      <c r="R15" s="20" t="n">
        <v>6.48342256</v>
      </c>
    </row>
    <row r="16" spans="1:18">
      <c r="A16" s="15" t="s">
        <v>413</v>
      </c>
      <c r="B16" s="17" t="n">
        <v>6108</v>
      </c>
      <c r="C16" s="18">
        <f>(495.0/B16*100)</f>
        <v/>
      </c>
      <c r="D16" s="19" t="n">
        <v>5613</v>
      </c>
      <c r="E16" s="18" t="n">
        <v>494.91475664</v>
      </c>
      <c r="F16" s="20" t="n">
        <v>2.89135189</v>
      </c>
      <c r="G16" s="18" t="n">
        <v>527.5069800700001</v>
      </c>
      <c r="H16" s="20" t="n">
        <v>12.24716898</v>
      </c>
      <c r="I16" s="18" t="n">
        <v>457.7123936</v>
      </c>
      <c r="J16" s="20" t="n">
        <v>17.90018326</v>
      </c>
      <c r="K16" s="18" t="s">
        <v>404</v>
      </c>
      <c r="L16" s="20" t="s">
        <v>404</v>
      </c>
      <c r="M16" s="18" t="s">
        <v>404</v>
      </c>
      <c r="N16" s="20" t="s">
        <v>404</v>
      </c>
      <c r="O16" s="18" t="s">
        <v>404</v>
      </c>
      <c r="P16" s="20" t="s">
        <v>404</v>
      </c>
      <c r="Q16" s="18" t="n">
        <v>522.1780278799999</v>
      </c>
      <c r="R16" s="20" t="n">
        <v>19.38001793</v>
      </c>
    </row>
    <row r="17" spans="1:18">
      <c r="A17" s="15" t="s">
        <v>414</v>
      </c>
      <c r="B17" s="17" t="n">
        <v>6504</v>
      </c>
      <c r="C17" s="18">
        <f>(1325.0/B17*100)</f>
        <v/>
      </c>
      <c r="D17" s="19" t="n">
        <v>5179</v>
      </c>
      <c r="E17" s="18" t="n">
        <v>502.24609199</v>
      </c>
      <c r="F17" s="20" t="n">
        <v>4.11895417</v>
      </c>
      <c r="G17" s="18" t="n">
        <v>515.68032276</v>
      </c>
      <c r="H17" s="20" t="n">
        <v>15.76361907</v>
      </c>
      <c r="I17" s="18" t="n">
        <v>554.04598907</v>
      </c>
      <c r="J17" s="20" t="n">
        <v>16.8228432</v>
      </c>
      <c r="K17" s="18" t="s">
        <v>404</v>
      </c>
      <c r="L17" s="20" t="s">
        <v>404</v>
      </c>
      <c r="M17" s="18" t="s">
        <v>404</v>
      </c>
      <c r="N17" s="20" t="s">
        <v>404</v>
      </c>
      <c r="O17" s="18" t="s">
        <v>404</v>
      </c>
      <c r="P17" s="20" t="s">
        <v>404</v>
      </c>
      <c r="Q17" s="18" t="n">
        <v>500.81143579</v>
      </c>
      <c r="R17" s="20" t="n">
        <v>15.1744895</v>
      </c>
    </row>
    <row r="18" spans="1:18">
      <c r="A18" s="15" t="s">
        <v>415</v>
      </c>
      <c r="B18" s="17" t="n">
        <v>5532</v>
      </c>
      <c r="C18" s="18">
        <f>(0.0/B18*100)</f>
        <v/>
      </c>
      <c r="D18" s="19" t="n">
        <v>5532</v>
      </c>
      <c r="E18" s="18" t="n">
        <v>453.90817945</v>
      </c>
      <c r="F18" s="20" t="n">
        <v>3.90740491</v>
      </c>
      <c r="G18" s="18" t="n">
        <v>455.53453526</v>
      </c>
      <c r="H18" s="20" t="n">
        <v>13.3725847</v>
      </c>
      <c r="I18" s="18" t="n">
        <v>437.8158099</v>
      </c>
      <c r="J18" s="20" t="n">
        <v>45.53387776</v>
      </c>
      <c r="K18" s="18" t="s">
        <v>404</v>
      </c>
      <c r="L18" s="20" t="s">
        <v>404</v>
      </c>
      <c r="M18" s="18" t="s">
        <v>404</v>
      </c>
      <c r="N18" s="20" t="s">
        <v>404</v>
      </c>
      <c r="O18" s="18" t="s">
        <v>404</v>
      </c>
      <c r="P18" s="20" t="s">
        <v>404</v>
      </c>
      <c r="Q18" s="18" t="n">
        <v>442.8334732</v>
      </c>
      <c r="R18" s="20" t="n">
        <v>24.44892893</v>
      </c>
    </row>
    <row r="19" spans="1:18">
      <c r="A19" s="15" t="s">
        <v>416</v>
      </c>
      <c r="B19" s="17" t="n">
        <v>5658</v>
      </c>
      <c r="C19" s="18">
        <f>(327.0/B19*100)</f>
        <v/>
      </c>
      <c r="D19" s="19" t="n">
        <v>5331</v>
      </c>
      <c r="E19" s="18" t="n">
        <v>477.73186294</v>
      </c>
      <c r="F19" s="20" t="n">
        <v>3.30947399</v>
      </c>
      <c r="G19" s="18" t="n">
        <v>477.38763328</v>
      </c>
      <c r="H19" s="20" t="n">
        <v>15.70636873</v>
      </c>
      <c r="I19" s="18" t="n">
        <v>507.97482207</v>
      </c>
      <c r="J19" s="20" t="n">
        <v>30.9857021</v>
      </c>
      <c r="K19" s="18" t="s">
        <v>404</v>
      </c>
      <c r="L19" s="20" t="s">
        <v>404</v>
      </c>
      <c r="M19" s="18" t="s">
        <v>404</v>
      </c>
      <c r="N19" s="20" t="s">
        <v>404</v>
      </c>
      <c r="O19" s="18" t="s">
        <v>404</v>
      </c>
      <c r="P19" s="20" t="s">
        <v>404</v>
      </c>
      <c r="Q19" s="18" t="n">
        <v>454.66440752</v>
      </c>
      <c r="R19" s="20" t="n">
        <v>25.31676456</v>
      </c>
    </row>
    <row r="20" spans="1:18">
      <c r="A20" s="15" t="s">
        <v>417</v>
      </c>
      <c r="B20" s="17" t="n">
        <v>3371</v>
      </c>
      <c r="C20" s="18">
        <f>(24.0/B20*100)</f>
        <v/>
      </c>
      <c r="D20" s="19" t="n">
        <v>3347</v>
      </c>
      <c r="E20" s="18" t="n">
        <v>489.08850131</v>
      </c>
      <c r="F20" s="20" t="n">
        <v>1.97357156</v>
      </c>
      <c r="G20" s="18" t="n">
        <v>482.42311819</v>
      </c>
      <c r="H20" s="20" t="n">
        <v>9.586692810000001</v>
      </c>
      <c r="I20" s="18" t="n">
        <v>440.15121304</v>
      </c>
      <c r="J20" s="20" t="n">
        <v>18.29753509</v>
      </c>
      <c r="K20" s="18" t="s">
        <v>404</v>
      </c>
      <c r="L20" s="20" t="s">
        <v>404</v>
      </c>
      <c r="M20" s="18" t="s">
        <v>404</v>
      </c>
      <c r="N20" s="20" t="s">
        <v>404</v>
      </c>
      <c r="O20" s="18" t="s">
        <v>404</v>
      </c>
      <c r="P20" s="20" t="s">
        <v>404</v>
      </c>
      <c r="Q20" s="18" t="n">
        <v>481.52730761</v>
      </c>
      <c r="R20" s="20" t="n">
        <v>9.32075573</v>
      </c>
    </row>
    <row r="21" spans="1:18">
      <c r="A21" s="15" t="s">
        <v>418</v>
      </c>
      <c r="B21" s="17" t="n">
        <v>5741</v>
      </c>
      <c r="C21" s="18">
        <f>(0.0/B21*100)</f>
        <v/>
      </c>
      <c r="D21" s="19" t="n">
        <v>5741</v>
      </c>
      <c r="E21" s="18" t="n">
        <v>504.69342007</v>
      </c>
      <c r="F21" s="20" t="n">
        <v>2.33565339</v>
      </c>
      <c r="G21" s="18" t="n">
        <v>482.73772405</v>
      </c>
      <c r="H21" s="20" t="n">
        <v>15.22744508</v>
      </c>
      <c r="I21" s="18" t="n">
        <v>497.64734531</v>
      </c>
      <c r="J21" s="20" t="n">
        <v>7.42804238</v>
      </c>
      <c r="K21" s="18" t="s">
        <v>404</v>
      </c>
      <c r="L21" s="20" t="s">
        <v>404</v>
      </c>
      <c r="M21" s="18" t="s">
        <v>404</v>
      </c>
      <c r="N21" s="20" t="s">
        <v>404</v>
      </c>
      <c r="O21" s="18" t="s">
        <v>404</v>
      </c>
      <c r="P21" s="20" t="s">
        <v>404</v>
      </c>
      <c r="Q21" s="18" t="n">
        <v>495.55796352</v>
      </c>
      <c r="R21" s="20" t="n">
        <v>18.14232805</v>
      </c>
    </row>
    <row r="22" spans="1:18">
      <c r="A22" s="15" t="s">
        <v>419</v>
      </c>
      <c r="B22" s="17" t="n">
        <v>6598</v>
      </c>
      <c r="C22" s="18">
        <f>(0.0/B22*100)</f>
        <v/>
      </c>
      <c r="D22" s="19" t="n">
        <v>6598</v>
      </c>
      <c r="E22" s="18" t="n">
        <v>467.34589347</v>
      </c>
      <c r="F22" s="20" t="n">
        <v>3.80450877</v>
      </c>
      <c r="G22" s="18" t="n">
        <v>517.20868269</v>
      </c>
      <c r="H22" s="20" t="n">
        <v>14.32653866</v>
      </c>
      <c r="I22" s="18" t="n">
        <v>500.59174152</v>
      </c>
      <c r="J22" s="20" t="n">
        <v>22.13487709</v>
      </c>
      <c r="K22" s="18" t="s">
        <v>404</v>
      </c>
      <c r="L22" s="20" t="s">
        <v>404</v>
      </c>
      <c r="M22" s="18" t="s">
        <v>404</v>
      </c>
      <c r="N22" s="20" t="s">
        <v>404</v>
      </c>
      <c r="O22" s="18" t="s">
        <v>404</v>
      </c>
      <c r="P22" s="20" t="s">
        <v>404</v>
      </c>
      <c r="Q22" s="18" t="n">
        <v>482.7460174</v>
      </c>
      <c r="R22" s="20" t="n">
        <v>18.71163714</v>
      </c>
    </row>
    <row r="23" spans="1:18">
      <c r="A23" s="15" t="s">
        <v>420</v>
      </c>
      <c r="B23" s="17" t="n">
        <v>11583</v>
      </c>
      <c r="C23" s="18">
        <f>(3185.0/B23*100)</f>
        <v/>
      </c>
      <c r="D23" s="19" t="n">
        <v>8398</v>
      </c>
      <c r="E23" s="18" t="n">
        <v>492.9557192</v>
      </c>
      <c r="F23" s="20" t="n">
        <v>4.31983804</v>
      </c>
      <c r="G23" s="18" t="n">
        <v>477.94215617</v>
      </c>
      <c r="H23" s="20" t="n">
        <v>22.71866693</v>
      </c>
      <c r="I23" s="18" t="n">
        <v>494.16233083</v>
      </c>
      <c r="J23" s="20" t="n">
        <v>21.24512488</v>
      </c>
      <c r="K23" s="18" t="s">
        <v>404</v>
      </c>
      <c r="L23" s="20" t="s">
        <v>404</v>
      </c>
      <c r="M23" s="18" t="s">
        <v>404</v>
      </c>
      <c r="N23" s="20" t="s">
        <v>404</v>
      </c>
      <c r="O23" s="18" t="s">
        <v>404</v>
      </c>
      <c r="P23" s="20" t="s">
        <v>404</v>
      </c>
      <c r="Q23" s="18" t="n">
        <v>517.74999149</v>
      </c>
      <c r="R23" s="20" t="n">
        <v>19.69157466</v>
      </c>
    </row>
    <row r="24" spans="1:18">
      <c r="A24" s="15" t="s">
        <v>421</v>
      </c>
      <c r="B24" s="17" t="n">
        <v>6647</v>
      </c>
      <c r="C24" s="18">
        <f>(0.0/B24*100)</f>
        <v/>
      </c>
      <c r="D24" s="19" t="n">
        <v>6647</v>
      </c>
      <c r="E24" s="18" t="n">
        <v>533.31525121</v>
      </c>
      <c r="F24" s="20" t="n">
        <v>3.06382614</v>
      </c>
      <c r="G24" s="18" t="n">
        <v>524.00875316</v>
      </c>
      <c r="H24" s="20" t="n">
        <v>18.15854419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529.49277407</v>
      </c>
      <c r="F25" s="20" t="n">
        <v>4.2265434</v>
      </c>
      <c r="G25" s="18" t="n">
        <v>510.04397818</v>
      </c>
      <c r="H25" s="20" t="n">
        <v>7.26414962</v>
      </c>
      <c r="I25" s="18" t="n">
        <v>429.49742548</v>
      </c>
      <c r="J25" s="20" t="n">
        <v>30.04672639</v>
      </c>
      <c r="K25" s="18" t="s">
        <v>404</v>
      </c>
      <c r="L25" s="20" t="s">
        <v>404</v>
      </c>
      <c r="M25" s="18" t="s">
        <v>404</v>
      </c>
      <c r="N25" s="20" t="s">
        <v>404</v>
      </c>
      <c r="O25" s="18" t="s">
        <v>404</v>
      </c>
      <c r="P25" s="20" t="s">
        <v>404</v>
      </c>
      <c r="Q25" s="18" t="n">
        <v>544.46096123</v>
      </c>
      <c r="R25" s="20" t="n">
        <v>29.02097793</v>
      </c>
    </row>
    <row r="26" spans="1:18">
      <c r="A26" s="15" t="s">
        <v>423</v>
      </c>
      <c r="B26" s="17" t="n">
        <v>4869</v>
      </c>
      <c r="C26" s="18">
        <f>(11.0/B26*100)</f>
        <v/>
      </c>
      <c r="D26" s="19" t="n">
        <v>4858</v>
      </c>
      <c r="E26" s="18" t="n">
        <v>483.11580045</v>
      </c>
      <c r="F26" s="20" t="n">
        <v>1.9320274</v>
      </c>
      <c r="G26" s="18" t="n">
        <v>475.14938041</v>
      </c>
      <c r="H26" s="20" t="n">
        <v>9.75273823</v>
      </c>
      <c r="I26" s="18" t="n">
        <v>470.36636477</v>
      </c>
      <c r="J26" s="20" t="n">
        <v>16.36125154</v>
      </c>
      <c r="K26" s="18" t="s">
        <v>404</v>
      </c>
      <c r="L26" s="20" t="s">
        <v>404</v>
      </c>
      <c r="M26" s="18" t="s">
        <v>404</v>
      </c>
      <c r="N26" s="20" t="s">
        <v>404</v>
      </c>
      <c r="O26" s="18" t="s">
        <v>404</v>
      </c>
      <c r="P26" s="20" t="s">
        <v>404</v>
      </c>
      <c r="Q26" s="18" t="n">
        <v>455.73099397</v>
      </c>
      <c r="R26" s="20" t="n">
        <v>14.42520711</v>
      </c>
    </row>
    <row r="27" spans="1:18">
      <c r="A27" s="15" t="s">
        <v>424</v>
      </c>
      <c r="B27" s="17" t="n">
        <v>5299</v>
      </c>
      <c r="C27" s="18">
        <f>(0.0/B27*100)</f>
        <v/>
      </c>
      <c r="D27" s="19" t="n">
        <v>5299</v>
      </c>
      <c r="E27" s="18" t="n">
        <v>488.37784212</v>
      </c>
      <c r="F27" s="20" t="n">
        <v>1.31804218</v>
      </c>
      <c r="G27" s="18" t="n">
        <v>441.12130568</v>
      </c>
      <c r="H27" s="20" t="n">
        <v>4.85772684</v>
      </c>
      <c r="I27" s="18" t="n">
        <v>432.08146175</v>
      </c>
      <c r="J27" s="20" t="n">
        <v>11.9477278</v>
      </c>
      <c r="K27" s="18" t="s">
        <v>404</v>
      </c>
      <c r="L27" s="20" t="s">
        <v>404</v>
      </c>
      <c r="M27" s="18" t="s">
        <v>404</v>
      </c>
      <c r="N27" s="20" t="s">
        <v>404</v>
      </c>
      <c r="O27" s="18" t="s">
        <v>404</v>
      </c>
      <c r="P27" s="20" t="s">
        <v>404</v>
      </c>
      <c r="Q27" s="18" t="n">
        <v>465.27073414</v>
      </c>
      <c r="R27" s="20" t="n">
        <v>25.34217899</v>
      </c>
    </row>
    <row r="28" spans="1:18">
      <c r="A28" s="15" t="s">
        <v>425</v>
      </c>
      <c r="B28" s="17" t="n">
        <v>7568</v>
      </c>
      <c r="C28" s="18">
        <f>(500.0/B28*100)</f>
        <v/>
      </c>
      <c r="D28" s="19" t="n">
        <v>7068</v>
      </c>
      <c r="E28" s="18" t="n">
        <v>407.54726817</v>
      </c>
      <c r="F28" s="20" t="n">
        <v>2.74551854</v>
      </c>
      <c r="G28" s="18" t="n">
        <v>433.97816764</v>
      </c>
      <c r="H28" s="20" t="n">
        <v>8.012489009999999</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517.98360068</v>
      </c>
      <c r="F29" s="20" t="n">
        <v>5.06643142</v>
      </c>
      <c r="G29" s="18" t="n">
        <v>463.28906494</v>
      </c>
      <c r="H29" s="20" t="n">
        <v>33.08358977</v>
      </c>
      <c r="I29" s="18" t="n">
        <v>499.42711098</v>
      </c>
      <c r="J29" s="20" t="n">
        <v>10.62011139</v>
      </c>
      <c r="K29" s="18" t="s">
        <v>404</v>
      </c>
      <c r="L29" s="20" t="s">
        <v>404</v>
      </c>
      <c r="M29" s="18" t="s">
        <v>404</v>
      </c>
      <c r="N29" s="20" t="s">
        <v>404</v>
      </c>
      <c r="O29" s="18" t="s">
        <v>404</v>
      </c>
      <c r="P29" s="20" t="s">
        <v>404</v>
      </c>
      <c r="Q29" s="18" t="n">
        <v>515.00391227</v>
      </c>
      <c r="R29" s="20" t="n">
        <v>48.93328659</v>
      </c>
    </row>
    <row r="30" spans="1:18">
      <c r="A30" s="15" t="s">
        <v>427</v>
      </c>
      <c r="B30" s="17" t="n">
        <v>4520</v>
      </c>
      <c r="C30" s="18">
        <f>(1053.0/B30*100)</f>
        <v/>
      </c>
      <c r="D30" s="19" t="n">
        <v>3467</v>
      </c>
      <c r="E30" s="18" t="n">
        <v>498.88963481</v>
      </c>
      <c r="F30" s="20" t="n">
        <v>2.87739686</v>
      </c>
      <c r="G30" s="18" t="n">
        <v>534.16773635</v>
      </c>
      <c r="H30" s="20" t="n">
        <v>33.64137887</v>
      </c>
      <c r="I30" s="18" t="n">
        <v>461.03381589</v>
      </c>
      <c r="J30" s="20" t="n">
        <v>7.32399704</v>
      </c>
      <c r="K30" s="18" t="s">
        <v>404</v>
      </c>
      <c r="L30" s="20" t="s">
        <v>404</v>
      </c>
      <c r="M30" s="18" t="s">
        <v>404</v>
      </c>
      <c r="N30" s="20" t="s">
        <v>404</v>
      </c>
      <c r="O30" s="18" t="s">
        <v>404</v>
      </c>
      <c r="P30" s="20" t="s">
        <v>404</v>
      </c>
      <c r="Q30" s="18" t="n">
        <v>429.68566707</v>
      </c>
      <c r="R30" s="20" t="n">
        <v>15.11179222</v>
      </c>
    </row>
    <row r="31" spans="1:18">
      <c r="A31" s="15" t="s">
        <v>428</v>
      </c>
      <c r="B31" s="17" t="n">
        <v>5456</v>
      </c>
      <c r="C31" s="18">
        <f>(502.0/B31*100)</f>
        <v/>
      </c>
      <c r="D31" s="19" t="n">
        <v>4954</v>
      </c>
      <c r="E31" s="18" t="n">
        <v>502.95806816</v>
      </c>
      <c r="F31" s="20" t="n">
        <v>2.25958731</v>
      </c>
      <c r="G31" s="18" t="n">
        <v>494.21667653</v>
      </c>
      <c r="H31" s="20" t="n">
        <v>13.80442383</v>
      </c>
      <c r="I31" s="18" t="n">
        <v>496.83899613</v>
      </c>
      <c r="J31" s="20" t="n">
        <v>11.161896</v>
      </c>
      <c r="K31" s="18" t="s">
        <v>404</v>
      </c>
      <c r="L31" s="20" t="s">
        <v>404</v>
      </c>
      <c r="M31" s="18" t="s">
        <v>404</v>
      </c>
      <c r="N31" s="20" t="s">
        <v>404</v>
      </c>
      <c r="O31" s="18" t="s">
        <v>404</v>
      </c>
      <c r="P31" s="20" t="s">
        <v>404</v>
      </c>
      <c r="Q31" s="18" t="n">
        <v>498.14948003</v>
      </c>
      <c r="R31" s="20" t="n">
        <v>8.06989622</v>
      </c>
    </row>
    <row r="32" spans="1:18">
      <c r="A32" s="15" t="s">
        <v>429</v>
      </c>
      <c r="B32" s="17" t="n">
        <v>4478</v>
      </c>
      <c r="C32" s="18">
        <f>(0.0/B32*100)</f>
        <v/>
      </c>
      <c r="D32" s="19" t="n">
        <v>4478</v>
      </c>
      <c r="E32" s="18" t="n">
        <v>504.21607157</v>
      </c>
      <c r="F32" s="20" t="n">
        <v>2.51635289</v>
      </c>
      <c r="G32" s="18" t="n">
        <v>485.78561665</v>
      </c>
      <c r="H32" s="20" t="n">
        <v>7.93562393</v>
      </c>
      <c r="I32" s="18" t="n">
        <v>529.32548289</v>
      </c>
      <c r="J32" s="20" t="n">
        <v>17.93456188</v>
      </c>
      <c r="K32" s="18" t="s">
        <v>404</v>
      </c>
      <c r="L32" s="20" t="s">
        <v>404</v>
      </c>
      <c r="M32" s="18" t="s">
        <v>404</v>
      </c>
      <c r="N32" s="20" t="s">
        <v>404</v>
      </c>
      <c r="O32" s="18" t="s">
        <v>404</v>
      </c>
      <c r="P32" s="20" t="s">
        <v>404</v>
      </c>
      <c r="Q32" s="18" t="n">
        <v>505.29411496</v>
      </c>
      <c r="R32" s="20" t="n">
        <v>9.9859507</v>
      </c>
    </row>
    <row r="33" spans="1:18">
      <c r="A33" s="15" t="s">
        <v>430</v>
      </c>
      <c r="B33" s="17" t="n">
        <v>7325</v>
      </c>
      <c r="C33" s="18">
        <f>(29.0/B33*100)</f>
        <v/>
      </c>
      <c r="D33" s="19" t="n">
        <v>7296</v>
      </c>
      <c r="E33" s="18" t="n">
        <v>501.83657033</v>
      </c>
      <c r="F33" s="20" t="n">
        <v>2.7808981</v>
      </c>
      <c r="G33" s="18" t="n">
        <v>550.3101094899999</v>
      </c>
      <c r="H33" s="20" t="n">
        <v>22.35684933</v>
      </c>
      <c r="I33" s="18" t="n">
        <v>411.3483206</v>
      </c>
      <c r="J33" s="20" t="n">
        <v>3.93490574</v>
      </c>
      <c r="K33" s="18" t="s">
        <v>404</v>
      </c>
      <c r="L33" s="20" t="s">
        <v>404</v>
      </c>
      <c r="M33" s="18" t="s">
        <v>404</v>
      </c>
      <c r="N33" s="20" t="s">
        <v>404</v>
      </c>
      <c r="O33" s="18" t="s">
        <v>404</v>
      </c>
      <c r="P33" s="20" t="s">
        <v>404</v>
      </c>
      <c r="Q33" s="18" t="n">
        <v>511.8993735</v>
      </c>
      <c r="R33" s="20" t="n">
        <v>21.00453771</v>
      </c>
    </row>
    <row r="34" spans="1:18">
      <c r="A34" s="15" t="s">
        <v>431</v>
      </c>
      <c r="B34" s="17" t="n">
        <v>6350</v>
      </c>
      <c r="C34" s="18">
        <f>(0.0/B34*100)</f>
        <v/>
      </c>
      <c r="D34" s="19" t="n">
        <v>6350</v>
      </c>
      <c r="E34" s="18" t="n">
        <v>476.30144904</v>
      </c>
      <c r="F34" s="20" t="n">
        <v>3.1715072</v>
      </c>
      <c r="G34" s="18" t="n">
        <v>467.5049037</v>
      </c>
      <c r="H34" s="20" t="n">
        <v>10.60447224</v>
      </c>
      <c r="I34" s="18" t="n">
        <v>441.00983033</v>
      </c>
      <c r="J34" s="20" t="n">
        <v>48.6986894</v>
      </c>
      <c r="K34" s="18" t="s">
        <v>404</v>
      </c>
      <c r="L34" s="20" t="s">
        <v>404</v>
      </c>
      <c r="M34" s="18" t="s">
        <v>404</v>
      </c>
      <c r="N34" s="20" t="s">
        <v>404</v>
      </c>
      <c r="O34" s="18" t="s">
        <v>404</v>
      </c>
      <c r="P34" s="20" t="s">
        <v>404</v>
      </c>
      <c r="Q34" s="18" t="n">
        <v>484.08518807</v>
      </c>
      <c r="R34" s="20" t="n">
        <v>10.39620351</v>
      </c>
    </row>
    <row r="35" spans="1:18">
      <c r="A35" s="15" t="s">
        <v>432</v>
      </c>
      <c r="B35" s="17" t="n">
        <v>6406</v>
      </c>
      <c r="C35" s="18">
        <f>(450.0/B35*100)</f>
        <v/>
      </c>
      <c r="D35" s="19" t="n">
        <v>5956</v>
      </c>
      <c r="E35" s="18" t="n">
        <v>511.48319338</v>
      </c>
      <c r="F35" s="20" t="n">
        <v>1.77625151</v>
      </c>
      <c r="G35" s="18" t="n">
        <v>516.73141242</v>
      </c>
      <c r="H35" s="20" t="n">
        <v>2.93755529</v>
      </c>
      <c r="I35" s="18" t="n">
        <v>489.1552244</v>
      </c>
      <c r="J35" s="20" t="n">
        <v>4.17314382</v>
      </c>
      <c r="K35" s="18" t="s">
        <v>404</v>
      </c>
      <c r="L35" s="20" t="s">
        <v>404</v>
      </c>
      <c r="M35" s="18" t="s">
        <v>404</v>
      </c>
      <c r="N35" s="20" t="s">
        <v>404</v>
      </c>
      <c r="O35" s="18" t="s">
        <v>404</v>
      </c>
      <c r="P35" s="20" t="s">
        <v>404</v>
      </c>
      <c r="Q35" s="18" t="n">
        <v>512.90792895</v>
      </c>
      <c r="R35" s="20" t="n">
        <v>4.85085862</v>
      </c>
    </row>
    <row r="36" spans="1:18">
      <c r="A36" s="15" t="s">
        <v>433</v>
      </c>
      <c r="B36" s="17" t="n">
        <v>6736</v>
      </c>
      <c r="C36" s="18">
        <f>(82.0/B36*100)</f>
        <v/>
      </c>
      <c r="D36" s="19" t="n">
        <v>6654</v>
      </c>
      <c r="E36" s="18" t="n">
        <v>487.12866424</v>
      </c>
      <c r="F36" s="20" t="n">
        <v>2.30337417</v>
      </c>
      <c r="G36" s="18" t="n">
        <v>445.21690956</v>
      </c>
      <c r="H36" s="20" t="n">
        <v>10.87607383</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494.14481417</v>
      </c>
      <c r="F37" s="20" t="n">
        <v>3.4048091</v>
      </c>
      <c r="G37" s="18" t="n">
        <v>493.6060627</v>
      </c>
      <c r="H37" s="20" t="n">
        <v>8.1783427</v>
      </c>
      <c r="I37" s="18" t="n">
        <v>551.0831014300001</v>
      </c>
      <c r="J37" s="20" t="n">
        <v>9.134790430000001</v>
      </c>
      <c r="K37" s="18" t="s">
        <v>404</v>
      </c>
      <c r="L37" s="20" t="s">
        <v>404</v>
      </c>
      <c r="M37" s="18" t="s">
        <v>404</v>
      </c>
      <c r="N37" s="20" t="s">
        <v>404</v>
      </c>
      <c r="O37" s="18" t="s">
        <v>404</v>
      </c>
      <c r="P37" s="20" t="s">
        <v>404</v>
      </c>
      <c r="Q37" s="18" t="n">
        <v>453.40529116</v>
      </c>
      <c r="R37" s="20" t="n">
        <v>19.65047591</v>
      </c>
    </row>
    <row r="38" spans="1:18">
      <c r="A38" s="15" t="s">
        <v>435</v>
      </c>
      <c r="B38" s="17" t="n">
        <v>5860</v>
      </c>
      <c r="C38" s="18">
        <f>(268.0/B38*100)</f>
        <v/>
      </c>
      <c r="D38" s="19" t="n">
        <v>5592</v>
      </c>
      <c r="E38" s="18" t="n">
        <v>514.54401261</v>
      </c>
      <c r="F38" s="20" t="n">
        <v>3.74390837</v>
      </c>
      <c r="G38" s="18" t="n">
        <v>552.37772315</v>
      </c>
      <c r="H38" s="20" t="n">
        <v>10.98848849</v>
      </c>
      <c r="I38" s="18" t="n">
        <v>550.53701125</v>
      </c>
      <c r="J38" s="20" t="n">
        <v>13.30996898</v>
      </c>
      <c r="K38" s="18" t="s">
        <v>404</v>
      </c>
      <c r="L38" s="20" t="s">
        <v>404</v>
      </c>
      <c r="M38" s="18" t="s">
        <v>404</v>
      </c>
      <c r="N38" s="20" t="s">
        <v>404</v>
      </c>
      <c r="O38" s="18" t="s">
        <v>404</v>
      </c>
      <c r="P38" s="20" t="s">
        <v>404</v>
      </c>
      <c r="Q38" s="18" t="n">
        <v>529.23680017</v>
      </c>
      <c r="R38" s="20" t="n">
        <v>31.01361805</v>
      </c>
    </row>
    <row r="39" spans="1:18">
      <c r="A39" s="15" t="s">
        <v>436</v>
      </c>
      <c r="B39" s="17" t="n">
        <v>5895</v>
      </c>
      <c r="C39" s="18">
        <f>(0.0/B39*100)</f>
        <v/>
      </c>
      <c r="D39" s="19" t="n">
        <v>5895</v>
      </c>
      <c r="E39" s="18" t="n">
        <v>422.54771514</v>
      </c>
      <c r="F39" s="20" t="n">
        <v>4.53908678</v>
      </c>
      <c r="G39" s="18" t="n">
        <v>407.7269192</v>
      </c>
      <c r="H39" s="20" t="n">
        <v>9.08905457</v>
      </c>
      <c r="I39" s="18" t="n">
        <v>369.086997</v>
      </c>
      <c r="J39" s="20" t="n">
        <v>16.40217483</v>
      </c>
      <c r="K39" s="18" t="s">
        <v>404</v>
      </c>
      <c r="L39" s="20" t="s">
        <v>404</v>
      </c>
      <c r="M39" s="18" t="s">
        <v>404</v>
      </c>
      <c r="N39" s="20" t="s">
        <v>404</v>
      </c>
      <c r="O39" s="18" t="s">
        <v>404</v>
      </c>
      <c r="P39" s="20" t="s">
        <v>404</v>
      </c>
      <c r="Q39" s="18" t="n">
        <v>389.22306471</v>
      </c>
      <c r="R39" s="20" t="n">
        <v>20.04701001</v>
      </c>
    </row>
    <row r="40" spans="1:18">
      <c r="A40" s="15" t="s">
        <v>437</v>
      </c>
      <c r="B40" s="17" t="n">
        <v>14157</v>
      </c>
      <c r="C40" s="18">
        <f>(2954.0/B40*100)</f>
        <v/>
      </c>
      <c r="D40" s="19" t="n">
        <v>11203</v>
      </c>
      <c r="E40" s="18" t="n">
        <v>494.02587631</v>
      </c>
      <c r="F40" s="20" t="n">
        <v>3.20381969</v>
      </c>
      <c r="G40" s="18" t="n">
        <v>421.90800721</v>
      </c>
      <c r="H40" s="20" t="n">
        <v>16.15919175</v>
      </c>
      <c r="I40" s="18" t="n">
        <v>487.34138255</v>
      </c>
      <c r="J40" s="20" t="n">
        <v>7.80038534</v>
      </c>
      <c r="K40" s="18" t="s">
        <v>404</v>
      </c>
      <c r="L40" s="20" t="s">
        <v>404</v>
      </c>
      <c r="M40" s="18" t="s">
        <v>404</v>
      </c>
      <c r="N40" s="20" t="s">
        <v>404</v>
      </c>
      <c r="O40" s="18" t="s">
        <v>404</v>
      </c>
      <c r="P40" s="20" t="s">
        <v>404</v>
      </c>
      <c r="Q40" s="18" t="n">
        <v>495.86551705</v>
      </c>
      <c r="R40" s="20" t="n">
        <v>9.866589230000001</v>
      </c>
    </row>
    <row r="41" spans="1:18">
      <c r="A41" s="15" t="s">
        <v>438</v>
      </c>
      <c r="B41" s="17" t="n">
        <v>5712</v>
      </c>
      <c r="C41" s="18">
        <f>(99.0/B41*100)</f>
        <v/>
      </c>
      <c r="D41" s="19" t="n">
        <v>5613</v>
      </c>
      <c r="E41" s="18" t="n">
        <v>469.95017014</v>
      </c>
      <c r="F41" s="20" t="n">
        <v>3.33308489</v>
      </c>
      <c r="G41" s="18" t="n">
        <v>478.01570323</v>
      </c>
      <c r="H41" s="20" t="n">
        <v>18.67670691</v>
      </c>
      <c r="I41" s="18" t="n">
        <v>476.26205837</v>
      </c>
      <c r="J41" s="20" t="n">
        <v>13.56669592</v>
      </c>
      <c r="K41" s="18" t="s">
        <v>404</v>
      </c>
      <c r="L41" s="20" t="s">
        <v>404</v>
      </c>
      <c r="M41" s="18" t="s">
        <v>404</v>
      </c>
      <c r="N41" s="20" t="s">
        <v>404</v>
      </c>
      <c r="O41" s="18" t="s">
        <v>404</v>
      </c>
      <c r="P41" s="20" t="s">
        <v>404</v>
      </c>
      <c r="Q41" s="18" t="n">
        <v>464.05060919</v>
      </c>
      <c r="R41" s="20" t="n">
        <v>18.67571949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413.89897581</v>
      </c>
      <c r="F44" s="20" t="n">
        <v>3.67989057</v>
      </c>
      <c r="G44" s="18" t="n">
        <v>407.37496798</v>
      </c>
      <c r="H44" s="20" t="n">
        <v>13.88384393</v>
      </c>
      <c r="I44" s="18" t="s">
        <v>404</v>
      </c>
      <c r="J44" s="20" t="s">
        <v>404</v>
      </c>
      <c r="K44" s="18" t="s">
        <v>404</v>
      </c>
      <c r="L44" s="20" t="s">
        <v>404</v>
      </c>
      <c r="M44" s="18" t="s">
        <v>404</v>
      </c>
      <c r="N44" s="20" t="s">
        <v>404</v>
      </c>
      <c r="O44" s="18" t="s">
        <v>404</v>
      </c>
      <c r="P44" s="20" t="s">
        <v>404</v>
      </c>
      <c r="Q44" s="18" t="n">
        <v>407.40389348</v>
      </c>
      <c r="R44" s="20" t="n">
        <v>14.20766315</v>
      </c>
    </row>
    <row r="45" spans="1:18">
      <c r="A45" s="15" t="s">
        <v>442</v>
      </c>
      <c r="B45" s="17" t="n">
        <v>5519</v>
      </c>
      <c r="C45" s="18">
        <f>(0.0/B45*100)</f>
        <v/>
      </c>
      <c r="D45" s="19" t="n">
        <v>5519</v>
      </c>
      <c r="E45" s="18" t="n">
        <v>364.34031686</v>
      </c>
      <c r="F45" s="20" t="n">
        <v>4.23822563</v>
      </c>
      <c r="G45" s="18" t="n">
        <v>352.12927333</v>
      </c>
      <c r="H45" s="20" t="n">
        <v>8.49248701</v>
      </c>
      <c r="I45" s="18" t="s">
        <v>404</v>
      </c>
      <c r="J45" s="20" t="s">
        <v>404</v>
      </c>
      <c r="K45" s="18" t="s">
        <v>404</v>
      </c>
      <c r="L45" s="20" t="s">
        <v>404</v>
      </c>
      <c r="M45" s="18" t="s">
        <v>404</v>
      </c>
      <c r="N45" s="20" t="s">
        <v>404</v>
      </c>
      <c r="O45" s="18" t="s">
        <v>404</v>
      </c>
      <c r="P45" s="20" t="s">
        <v>404</v>
      </c>
      <c r="Q45" s="18" t="n">
        <v>349.08982072</v>
      </c>
      <c r="R45" s="20" t="n">
        <v>6.3650743</v>
      </c>
    </row>
    <row r="46" spans="1:18">
      <c r="A46" s="15" t="s">
        <v>443</v>
      </c>
      <c r="B46" s="17" t="n">
        <v>23141</v>
      </c>
      <c r="C46" s="18">
        <f>(4671.0/B46*100)</f>
        <v/>
      </c>
      <c r="D46" s="19" t="n">
        <v>18470</v>
      </c>
      <c r="E46" s="18" t="n">
        <v>388.26613648</v>
      </c>
      <c r="F46" s="20" t="n">
        <v>3.60269999</v>
      </c>
      <c r="G46" s="18" t="n">
        <v>387.04448259</v>
      </c>
      <c r="H46" s="20" t="n">
        <v>11.86178041</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442.14337641</v>
      </c>
      <c r="F47" s="20" t="n">
        <v>6.22686155</v>
      </c>
      <c r="G47" s="18" t="n">
        <v>440.72418977</v>
      </c>
      <c r="H47" s="20" t="n">
        <v>8.897750050000001</v>
      </c>
      <c r="I47" s="18" t="n">
        <v>440.48237122</v>
      </c>
      <c r="J47" s="20" t="n">
        <v>21.85517309</v>
      </c>
      <c r="K47" s="18" t="s">
        <v>404</v>
      </c>
      <c r="L47" s="20" t="s">
        <v>404</v>
      </c>
      <c r="M47" s="18" t="s">
        <v>404</v>
      </c>
      <c r="N47" s="20" t="s">
        <v>404</v>
      </c>
      <c r="O47" s="18" t="s">
        <v>404</v>
      </c>
      <c r="P47" s="20" t="s">
        <v>404</v>
      </c>
      <c r="Q47" s="18" t="n">
        <v>428.77077046</v>
      </c>
      <c r="R47" s="20" t="n">
        <v>31.9733942</v>
      </c>
    </row>
    <row r="48" spans="1:18">
      <c r="A48" s="15" t="s">
        <v>445</v>
      </c>
      <c r="B48" s="17" t="n">
        <v>9841</v>
      </c>
      <c r="C48" s="18">
        <f>(40.0/B48*100)</f>
        <v/>
      </c>
      <c r="D48" s="19" t="n">
        <v>9801</v>
      </c>
      <c r="E48" s="18" t="n">
        <v>533.70901759</v>
      </c>
      <c r="F48" s="20" t="n">
        <v>6.38193888</v>
      </c>
      <c r="G48" s="18" t="n">
        <v>522.64670098</v>
      </c>
      <c r="H48" s="20" t="n">
        <v>12.75298779</v>
      </c>
      <c r="I48" s="18" t="n">
        <v>397.95104778</v>
      </c>
      <c r="J48" s="20" t="n">
        <v>11.78810797</v>
      </c>
      <c r="K48" s="18" t="s">
        <v>404</v>
      </c>
      <c r="L48" s="20" t="s">
        <v>404</v>
      </c>
      <c r="M48" s="18" t="s">
        <v>404</v>
      </c>
      <c r="N48" s="20" t="s">
        <v>404</v>
      </c>
      <c r="O48" s="18" t="s">
        <v>404</v>
      </c>
      <c r="P48" s="20" t="s">
        <v>404</v>
      </c>
      <c r="Q48" s="18" t="n">
        <v>562.5058805899999</v>
      </c>
      <c r="R48" s="20" t="n">
        <v>50.94610883</v>
      </c>
    </row>
    <row r="49" spans="1:18">
      <c r="A49" s="15" t="s">
        <v>446</v>
      </c>
      <c r="B49" s="17" t="n">
        <v>6349</v>
      </c>
      <c r="C49" s="18">
        <f>(52.0/B49*100)</f>
        <v/>
      </c>
      <c r="D49" s="19" t="n">
        <v>6297</v>
      </c>
      <c r="E49" s="18" t="n">
        <v>408.89860017</v>
      </c>
      <c r="F49" s="20" t="n">
        <v>3.40497006</v>
      </c>
      <c r="G49" s="18" t="n">
        <v>409.92965205</v>
      </c>
      <c r="H49" s="20" t="n">
        <v>15.62895031</v>
      </c>
      <c r="I49" s="18" t="s">
        <v>404</v>
      </c>
      <c r="J49" s="20" t="s">
        <v>404</v>
      </c>
      <c r="K49" s="18" t="s">
        <v>404</v>
      </c>
      <c r="L49" s="20" t="s">
        <v>404</v>
      </c>
      <c r="M49" s="18" t="s">
        <v>404</v>
      </c>
      <c r="N49" s="20" t="s">
        <v>404</v>
      </c>
      <c r="O49" s="18" t="s">
        <v>404</v>
      </c>
      <c r="P49" s="20" t="s">
        <v>404</v>
      </c>
      <c r="Q49" s="18" t="n">
        <v>408.00881513</v>
      </c>
      <c r="R49" s="20" t="n">
        <v>13.33288045</v>
      </c>
    </row>
    <row r="50" spans="1:18">
      <c r="A50" s="15" t="s">
        <v>447</v>
      </c>
      <c r="B50" s="17" t="n">
        <v>11795</v>
      </c>
      <c r="C50" s="18">
        <f>(1031.0/B50*100)</f>
        <v/>
      </c>
      <c r="D50" s="19" t="n">
        <v>10764</v>
      </c>
      <c r="E50" s="18" t="n">
        <v>393.93259811</v>
      </c>
      <c r="F50" s="20" t="n">
        <v>2.60982175</v>
      </c>
      <c r="G50" s="18" t="n">
        <v>391.4131643</v>
      </c>
      <c r="H50" s="20" t="n">
        <v>22.61709052</v>
      </c>
      <c r="I50" s="18" t="n">
        <v>372.42930285</v>
      </c>
      <c r="J50" s="20" t="n">
        <v>11.22968329</v>
      </c>
      <c r="K50" s="18" t="s">
        <v>404</v>
      </c>
      <c r="L50" s="20" t="s">
        <v>404</v>
      </c>
      <c r="M50" s="18" t="s">
        <v>404</v>
      </c>
      <c r="N50" s="20" t="s">
        <v>404</v>
      </c>
      <c r="O50" s="18" t="s">
        <v>404</v>
      </c>
      <c r="P50" s="20" t="s">
        <v>404</v>
      </c>
      <c r="Q50" s="18" t="n">
        <v>390.76488914</v>
      </c>
      <c r="R50" s="20" t="n">
        <v>14.78524775</v>
      </c>
    </row>
    <row r="51" spans="1:18">
      <c r="A51" s="15" t="s">
        <v>448</v>
      </c>
      <c r="B51" s="17" t="n">
        <v>6866</v>
      </c>
      <c r="C51" s="18">
        <f>(79.0/B51*100)</f>
        <v/>
      </c>
      <c r="D51" s="19" t="n">
        <v>6787</v>
      </c>
      <c r="E51" s="18" t="n">
        <v>399.73558527</v>
      </c>
      <c r="F51" s="20" t="n">
        <v>2.68356905</v>
      </c>
      <c r="G51" s="18" t="n">
        <v>395.98711764</v>
      </c>
      <c r="H51" s="20" t="n">
        <v>12.27336156</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464.61273133</v>
      </c>
      <c r="F52" s="20" t="n">
        <v>3.30014821</v>
      </c>
      <c r="G52" s="18" t="n">
        <v>454.77698326</v>
      </c>
      <c r="H52" s="20" t="n">
        <v>10.4605664</v>
      </c>
      <c r="I52" s="18" t="n">
        <v>474.59071495</v>
      </c>
      <c r="J52" s="20" t="n">
        <v>14.27581203</v>
      </c>
      <c r="K52" s="18" t="s">
        <v>404</v>
      </c>
      <c r="L52" s="20" t="s">
        <v>404</v>
      </c>
      <c r="M52" s="18" t="s">
        <v>404</v>
      </c>
      <c r="N52" s="20" t="s">
        <v>404</v>
      </c>
      <c r="O52" s="18" t="s">
        <v>404</v>
      </c>
      <c r="P52" s="20" t="s">
        <v>404</v>
      </c>
      <c r="Q52" s="18" t="n">
        <v>522.14868553</v>
      </c>
      <c r="R52" s="20" t="n">
        <v>9.145791669999999</v>
      </c>
    </row>
    <row r="53" spans="1:18">
      <c r="A53" s="15" t="s">
        <v>450</v>
      </c>
      <c r="B53" s="17" t="n">
        <v>5571</v>
      </c>
      <c r="C53" s="18">
        <f>(0.0/B53*100)</f>
        <v/>
      </c>
      <c r="D53" s="19" t="n">
        <v>5571</v>
      </c>
      <c r="E53" s="18" t="n">
        <v>438.1166202</v>
      </c>
      <c r="F53" s="20" t="n">
        <v>1.73515546</v>
      </c>
      <c r="G53" s="18" t="s">
        <v>404</v>
      </c>
      <c r="H53" s="20" t="s">
        <v>404</v>
      </c>
      <c r="I53" s="18" t="n">
        <v>364.49365483</v>
      </c>
      <c r="J53" s="20" t="n">
        <v>8.290412549999999</v>
      </c>
      <c r="K53" s="18" t="s">
        <v>404</v>
      </c>
      <c r="L53" s="20" t="s">
        <v>404</v>
      </c>
      <c r="M53" s="18" t="s">
        <v>404</v>
      </c>
      <c r="N53" s="20" t="s">
        <v>404</v>
      </c>
      <c r="O53" s="18" t="s">
        <v>404</v>
      </c>
      <c r="P53" s="20" t="s">
        <v>404</v>
      </c>
      <c r="Q53" s="18" t="n">
        <v>376.16716162</v>
      </c>
      <c r="R53" s="20" t="n">
        <v>15.11279644</v>
      </c>
    </row>
    <row r="54" spans="1:18">
      <c r="A54" s="15" t="s">
        <v>451</v>
      </c>
      <c r="B54" s="17" t="n">
        <v>4740</v>
      </c>
      <c r="C54" s="18">
        <f>(199.0/B54*100)</f>
        <v/>
      </c>
      <c r="D54" s="19" t="n">
        <v>4541</v>
      </c>
      <c r="E54" s="18" t="n">
        <v>334.00609819</v>
      </c>
      <c r="F54" s="20" t="n">
        <v>3.25868822</v>
      </c>
      <c r="G54" s="18" t="n">
        <v>320.24219623</v>
      </c>
      <c r="H54" s="20" t="n">
        <v>8.3682377</v>
      </c>
      <c r="I54" s="18" t="n">
        <v>298.61239937</v>
      </c>
      <c r="J54" s="20" t="n">
        <v>6.45180642</v>
      </c>
      <c r="K54" s="18" t="s">
        <v>404</v>
      </c>
      <c r="L54" s="20" t="s">
        <v>404</v>
      </c>
      <c r="M54" s="18" t="s">
        <v>404</v>
      </c>
      <c r="N54" s="20" t="s">
        <v>404</v>
      </c>
      <c r="O54" s="18" t="s">
        <v>404</v>
      </c>
      <c r="P54" s="20" t="s">
        <v>404</v>
      </c>
      <c r="Q54" s="18" t="n">
        <v>299.24395931</v>
      </c>
      <c r="R54" s="20" t="n">
        <v>10.68879036</v>
      </c>
    </row>
    <row r="55" spans="1:18">
      <c r="A55" s="15" t="s">
        <v>452</v>
      </c>
      <c r="B55" s="17" t="n">
        <v>5316</v>
      </c>
      <c r="C55" s="18">
        <f>(43.0/B55*100)</f>
        <v/>
      </c>
      <c r="D55" s="19" t="n">
        <v>5273</v>
      </c>
      <c r="E55" s="18" t="n">
        <v>405.23932461</v>
      </c>
      <c r="F55" s="20" t="n">
        <v>2.87424866</v>
      </c>
      <c r="G55" s="18" t="n">
        <v>365.89584609</v>
      </c>
      <c r="H55" s="20" t="n">
        <v>21.89620164</v>
      </c>
      <c r="I55" s="18" t="s">
        <v>404</v>
      </c>
      <c r="J55" s="20" t="s">
        <v>404</v>
      </c>
      <c r="K55" s="18" t="s">
        <v>404</v>
      </c>
      <c r="L55" s="20" t="s">
        <v>404</v>
      </c>
      <c r="M55" s="18" t="s">
        <v>404</v>
      </c>
      <c r="N55" s="20" t="s">
        <v>404</v>
      </c>
      <c r="O55" s="18" t="n">
        <v>419.66167652</v>
      </c>
      <c r="P55" s="20" t="n">
        <v>10.41081365</v>
      </c>
      <c r="Q55" s="18" t="n">
        <v>384.7296908</v>
      </c>
      <c r="R55" s="20" t="n">
        <v>16.30215204</v>
      </c>
    </row>
    <row r="56" spans="1:18">
      <c r="A56" s="15" t="s">
        <v>453</v>
      </c>
      <c r="B56" s="17" t="n">
        <v>5359</v>
      </c>
      <c r="C56" s="18">
        <f>(0.0/B56*100)</f>
        <v/>
      </c>
      <c r="D56" s="19" t="n">
        <v>5359</v>
      </c>
      <c r="E56" s="18" t="n">
        <v>547.59941966</v>
      </c>
      <c r="F56" s="20" t="n">
        <v>3.35449098</v>
      </c>
      <c r="G56" s="18" t="n">
        <v>556.1965962100001</v>
      </c>
      <c r="H56" s="20" t="n">
        <v>9.068204100000001</v>
      </c>
      <c r="I56" s="18" t="n">
        <v>542.96627775</v>
      </c>
      <c r="J56" s="20" t="n">
        <v>17.56287193</v>
      </c>
      <c r="K56" s="18" t="s">
        <v>404</v>
      </c>
      <c r="L56" s="20" t="s">
        <v>404</v>
      </c>
      <c r="M56" s="18" t="s">
        <v>404</v>
      </c>
      <c r="N56" s="20" t="s">
        <v>404</v>
      </c>
      <c r="O56" s="18" t="s">
        <v>404</v>
      </c>
      <c r="P56" s="20" t="s">
        <v>404</v>
      </c>
      <c r="Q56" s="18" t="n">
        <v>553.6064576</v>
      </c>
      <c r="R56" s="20" t="n">
        <v>45.3361146</v>
      </c>
    </row>
    <row r="57" spans="1:18">
      <c r="A57" s="15" t="s">
        <v>454</v>
      </c>
      <c r="B57" s="17" t="n">
        <v>6513</v>
      </c>
      <c r="C57" s="18">
        <f>(0.0/B57*100)</f>
        <v/>
      </c>
      <c r="D57" s="19" t="n">
        <v>6513</v>
      </c>
      <c r="E57" s="18" t="n">
        <v>387.33460197</v>
      </c>
      <c r="F57" s="20" t="n">
        <v>3.46402776</v>
      </c>
      <c r="G57" s="18" t="n">
        <v>377.15859725</v>
      </c>
      <c r="H57" s="20" t="n">
        <v>16.15273848</v>
      </c>
      <c r="I57" s="18" t="s">
        <v>404</v>
      </c>
      <c r="J57" s="20" t="s">
        <v>404</v>
      </c>
      <c r="K57" s="18" t="s">
        <v>404</v>
      </c>
      <c r="L57" s="20" t="s">
        <v>404</v>
      </c>
      <c r="M57" s="18" t="s">
        <v>404</v>
      </c>
      <c r="N57" s="20" t="s">
        <v>404</v>
      </c>
      <c r="O57" s="18" t="s">
        <v>404</v>
      </c>
      <c r="P57" s="20" t="s">
        <v>404</v>
      </c>
      <c r="Q57" s="18" t="n">
        <v>370.53461435</v>
      </c>
      <c r="R57" s="20" t="n">
        <v>18.01264918</v>
      </c>
    </row>
    <row r="58" spans="1:18">
      <c r="A58" s="15" t="s">
        <v>455</v>
      </c>
      <c r="B58" s="17" t="n">
        <v>7267</v>
      </c>
      <c r="C58" s="18">
        <f>(0.0/B58*100)</f>
        <v/>
      </c>
      <c r="D58" s="19" t="n">
        <v>7267</v>
      </c>
      <c r="E58" s="18" t="n">
        <v>379.29983976</v>
      </c>
      <c r="F58" s="20" t="n">
        <v>3.06829839</v>
      </c>
      <c r="G58" s="18" t="n">
        <v>389.95971961</v>
      </c>
      <c r="H58" s="20" t="n">
        <v>11.09887698</v>
      </c>
      <c r="I58" s="18" t="s">
        <v>404</v>
      </c>
      <c r="J58" s="20" t="s">
        <v>404</v>
      </c>
      <c r="K58" s="18" t="s">
        <v>404</v>
      </c>
      <c r="L58" s="20" t="s">
        <v>404</v>
      </c>
      <c r="M58" s="18" t="s">
        <v>404</v>
      </c>
      <c r="N58" s="20" t="s">
        <v>404</v>
      </c>
      <c r="O58" s="18" t="s">
        <v>404</v>
      </c>
      <c r="P58" s="20" t="s">
        <v>404</v>
      </c>
      <c r="Q58" s="18" t="n">
        <v>384.60794877</v>
      </c>
      <c r="R58" s="20" t="n">
        <v>9.453203139999999</v>
      </c>
    </row>
    <row r="59" spans="1:18">
      <c r="A59" s="15" t="s">
        <v>456</v>
      </c>
      <c r="B59" s="17" t="n">
        <v>4826</v>
      </c>
      <c r="C59" s="18">
        <f>(0.0/B59*100)</f>
        <v/>
      </c>
      <c r="D59" s="19" t="n">
        <v>4826</v>
      </c>
      <c r="E59" s="18" t="n">
        <v>361.50744254</v>
      </c>
      <c r="F59" s="20" t="n">
        <v>1.74488454</v>
      </c>
      <c r="G59" s="18" t="n">
        <v>353.86006481</v>
      </c>
      <c r="H59" s="20" t="n">
        <v>4.94807819</v>
      </c>
      <c r="I59" s="18" t="s">
        <v>404</v>
      </c>
      <c r="J59" s="20" t="s">
        <v>404</v>
      </c>
      <c r="K59" s="18" t="s">
        <v>404</v>
      </c>
      <c r="L59" s="20" t="s">
        <v>404</v>
      </c>
      <c r="M59" s="18" t="s">
        <v>404</v>
      </c>
      <c r="N59" s="20" t="s">
        <v>404</v>
      </c>
      <c r="O59" s="18" t="s">
        <v>404</v>
      </c>
      <c r="P59" s="20" t="s">
        <v>404</v>
      </c>
      <c r="Q59" s="18" t="n">
        <v>366.65886852</v>
      </c>
      <c r="R59" s="20" t="n">
        <v>4.45259529</v>
      </c>
    </row>
    <row r="60" spans="1:18">
      <c r="A60" s="15" t="s">
        <v>457</v>
      </c>
      <c r="B60" s="17" t="n">
        <v>4546</v>
      </c>
      <c r="C60" s="18">
        <f>(0.0/B60*100)</f>
        <v/>
      </c>
      <c r="D60" s="19" t="n">
        <v>4546</v>
      </c>
      <c r="E60" s="18" t="n">
        <v>410.98185548</v>
      </c>
      <c r="F60" s="20" t="n">
        <v>5.06573811</v>
      </c>
      <c r="G60" s="18" t="n">
        <v>421.98517801</v>
      </c>
      <c r="H60" s="20" t="n">
        <v>14.87026997</v>
      </c>
      <c r="I60" s="18" t="s">
        <v>404</v>
      </c>
      <c r="J60" s="20" t="s">
        <v>404</v>
      </c>
      <c r="K60" s="18" t="s">
        <v>404</v>
      </c>
      <c r="L60" s="20" t="s">
        <v>404</v>
      </c>
      <c r="M60" s="18" t="s">
        <v>404</v>
      </c>
      <c r="N60" s="20" t="s">
        <v>404</v>
      </c>
      <c r="O60" s="18" t="s">
        <v>404</v>
      </c>
      <c r="P60" s="20" t="s">
        <v>404</v>
      </c>
      <c r="Q60" s="18" t="n">
        <v>359.03935016</v>
      </c>
      <c r="R60" s="20" t="n">
        <v>8.00800866</v>
      </c>
    </row>
    <row r="61" spans="1:18">
      <c r="A61" s="15" t="s">
        <v>458</v>
      </c>
      <c r="B61" s="17" t="n">
        <v>6525</v>
      </c>
      <c r="C61" s="18">
        <f>(0.0/B61*100)</f>
        <v/>
      </c>
      <c r="D61" s="19" t="n">
        <v>6525</v>
      </c>
      <c r="E61" s="18" t="n">
        <v>479.00587957</v>
      </c>
      <c r="F61" s="20" t="n">
        <v>2.33997388</v>
      </c>
      <c r="G61" s="18" t="n">
        <v>483.73433262</v>
      </c>
      <c r="H61" s="20" t="n">
        <v>16.85420666</v>
      </c>
      <c r="I61" s="18" t="n">
        <v>424.31382692</v>
      </c>
      <c r="J61" s="20" t="n">
        <v>19.29213831</v>
      </c>
      <c r="K61" s="18" t="s">
        <v>404</v>
      </c>
      <c r="L61" s="20" t="s">
        <v>404</v>
      </c>
      <c r="M61" s="18" t="s">
        <v>404</v>
      </c>
      <c r="N61" s="20" t="s">
        <v>404</v>
      </c>
      <c r="O61" s="18" t="s">
        <v>404</v>
      </c>
      <c r="P61" s="20" t="s">
        <v>404</v>
      </c>
      <c r="Q61" s="18" t="n">
        <v>441.6489782</v>
      </c>
      <c r="R61" s="20" t="n">
        <v>29.03424802</v>
      </c>
    </row>
    <row r="62" spans="1:18">
      <c r="A62" s="15" t="s">
        <v>459</v>
      </c>
      <c r="B62" s="17" t="n">
        <v>4476</v>
      </c>
      <c r="C62" s="18">
        <f>(0.0/B62*100)</f>
        <v/>
      </c>
      <c r="D62" s="19" t="n">
        <v>4476</v>
      </c>
      <c r="E62" s="18" t="n">
        <v>544.1500397</v>
      </c>
      <c r="F62" s="20" t="n">
        <v>1.14657409</v>
      </c>
      <c r="G62" s="18" t="n">
        <v>525.61362114</v>
      </c>
      <c r="H62" s="20" t="n">
        <v>5.19155504</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371.49056887</v>
      </c>
      <c r="F63" s="20" t="n">
        <v>1.63288746</v>
      </c>
      <c r="G63" s="18" t="n">
        <v>360.61673275</v>
      </c>
      <c r="H63" s="20" t="n">
        <v>3.87513146</v>
      </c>
      <c r="I63" s="18" t="s">
        <v>404</v>
      </c>
      <c r="J63" s="20" t="s">
        <v>404</v>
      </c>
      <c r="K63" s="18" t="s">
        <v>404</v>
      </c>
      <c r="L63" s="20" t="s">
        <v>404</v>
      </c>
      <c r="M63" s="18" t="s">
        <v>404</v>
      </c>
      <c r="N63" s="20" t="s">
        <v>404</v>
      </c>
      <c r="O63" s="18" t="s">
        <v>404</v>
      </c>
      <c r="P63" s="20" t="s">
        <v>404</v>
      </c>
      <c r="Q63" s="18" t="n">
        <v>383.82495343</v>
      </c>
      <c r="R63" s="20" t="n">
        <v>5.24463568</v>
      </c>
    </row>
    <row r="64" spans="1:18">
      <c r="A64" s="15" t="s">
        <v>461</v>
      </c>
      <c r="B64" s="17" t="n">
        <v>3634</v>
      </c>
      <c r="C64" s="18">
        <f>(27.0/B64*100)</f>
        <v/>
      </c>
      <c r="D64" s="19" t="n">
        <v>3607</v>
      </c>
      <c r="E64" s="18" t="n">
        <v>475.61097738</v>
      </c>
      <c r="F64" s="20" t="n">
        <v>1.76496809</v>
      </c>
      <c r="G64" s="18" t="n">
        <v>499.659362</v>
      </c>
      <c r="H64" s="20" t="n">
        <v>15.06311826</v>
      </c>
      <c r="I64" s="18" t="s">
        <v>404</v>
      </c>
      <c r="J64" s="20" t="s">
        <v>404</v>
      </c>
      <c r="K64" s="18" t="s">
        <v>404</v>
      </c>
      <c r="L64" s="20" t="s">
        <v>404</v>
      </c>
      <c r="M64" s="18" t="s">
        <v>404</v>
      </c>
      <c r="N64" s="20" t="s">
        <v>404</v>
      </c>
      <c r="O64" s="18" t="s">
        <v>404</v>
      </c>
      <c r="P64" s="20" t="s">
        <v>404</v>
      </c>
      <c r="Q64" s="18" t="n">
        <v>537.2677077</v>
      </c>
      <c r="R64" s="20" t="n">
        <v>8.11640635</v>
      </c>
    </row>
    <row r="65" spans="1:18">
      <c r="A65" s="15" t="s">
        <v>462</v>
      </c>
      <c r="B65" s="17" t="n">
        <v>5325</v>
      </c>
      <c r="C65" s="18">
        <f>(0.0/B65*100)</f>
        <v/>
      </c>
      <c r="D65" s="19" t="n">
        <v>5325</v>
      </c>
      <c r="E65" s="18" t="n">
        <v>421.31908103</v>
      </c>
      <c r="F65" s="20" t="n">
        <v>2.66967326</v>
      </c>
      <c r="G65" s="18" t="n">
        <v>402.96234755</v>
      </c>
      <c r="H65" s="20" t="n">
        <v>8.87187056</v>
      </c>
      <c r="I65" s="18" t="s">
        <v>404</v>
      </c>
      <c r="J65" s="20" t="s">
        <v>404</v>
      </c>
      <c r="K65" s="18" t="s">
        <v>404</v>
      </c>
      <c r="L65" s="20" t="s">
        <v>404</v>
      </c>
      <c r="M65" s="18" t="s">
        <v>404</v>
      </c>
      <c r="N65" s="20" t="s">
        <v>404</v>
      </c>
      <c r="O65" s="18" t="s">
        <v>404</v>
      </c>
      <c r="P65" s="20" t="s">
        <v>404</v>
      </c>
      <c r="Q65" s="18" t="n">
        <v>421.32871119</v>
      </c>
      <c r="R65" s="20" t="n">
        <v>12.44472427</v>
      </c>
    </row>
    <row r="66" spans="1:18">
      <c r="A66" s="15" t="s">
        <v>463</v>
      </c>
      <c r="B66" s="17" t="n">
        <v>5665</v>
      </c>
      <c r="C66" s="18">
        <f>(0.0/B66*100)</f>
        <v/>
      </c>
      <c r="D66" s="19" t="n">
        <v>5665</v>
      </c>
      <c r="E66" s="18" t="n">
        <v>423.90250701</v>
      </c>
      <c r="F66" s="20" t="n">
        <v>1.62503458</v>
      </c>
      <c r="G66" s="18" t="n">
        <v>402.05530431</v>
      </c>
      <c r="H66" s="20" t="n">
        <v>2.863765</v>
      </c>
      <c r="I66" s="18" t="n">
        <v>375.27645199</v>
      </c>
      <c r="J66" s="20" t="n">
        <v>19.00959766</v>
      </c>
      <c r="K66" s="18" t="s">
        <v>404</v>
      </c>
      <c r="L66" s="20" t="s">
        <v>404</v>
      </c>
      <c r="M66" s="18" t="s">
        <v>404</v>
      </c>
      <c r="N66" s="20" t="s">
        <v>404</v>
      </c>
      <c r="O66" s="18" t="s">
        <v>404</v>
      </c>
      <c r="P66" s="20" t="s">
        <v>404</v>
      </c>
      <c r="Q66" s="18" t="n">
        <v>412.29999857</v>
      </c>
      <c r="R66" s="20" t="n">
        <v>5.28033914</v>
      </c>
    </row>
    <row r="67" spans="1:18">
      <c r="A67" s="15" t="s">
        <v>464</v>
      </c>
      <c r="B67" s="17" t="n">
        <v>6971</v>
      </c>
      <c r="C67" s="18">
        <f>(0.0/B67*100)</f>
        <v/>
      </c>
      <c r="D67" s="19" t="n">
        <v>6971</v>
      </c>
      <c r="E67" s="18" t="n">
        <v>386.63323539</v>
      </c>
      <c r="F67" s="20" t="n">
        <v>2.81342512</v>
      </c>
      <c r="G67" s="18" t="n">
        <v>387.51110552</v>
      </c>
      <c r="H67" s="20" t="n">
        <v>21.57094681</v>
      </c>
      <c r="I67" s="18" t="n">
        <v>375.63862243</v>
      </c>
      <c r="J67" s="20" t="n">
        <v>9.933793209999999</v>
      </c>
      <c r="K67" s="18" t="s">
        <v>404</v>
      </c>
      <c r="L67" s="20" t="s">
        <v>404</v>
      </c>
      <c r="M67" s="18" t="s">
        <v>404</v>
      </c>
      <c r="N67" s="20" t="s">
        <v>404</v>
      </c>
      <c r="O67" s="18" t="s">
        <v>404</v>
      </c>
      <c r="P67" s="20" t="s">
        <v>404</v>
      </c>
      <c r="Q67" s="18" t="n">
        <v>387.40462741</v>
      </c>
      <c r="R67" s="20" t="n">
        <v>14.92352814</v>
      </c>
    </row>
    <row r="68" spans="1:18">
      <c r="A68" s="15" t="s">
        <v>465</v>
      </c>
      <c r="B68" s="17" t="n">
        <v>12083</v>
      </c>
      <c r="C68" s="18">
        <f>(0.0/B68*100)</f>
        <v/>
      </c>
      <c r="D68" s="19" t="n">
        <v>12083</v>
      </c>
      <c r="E68" s="18" t="n">
        <v>402.88056107</v>
      </c>
      <c r="F68" s="20" t="n">
        <v>1.40344071</v>
      </c>
      <c r="G68" s="18" t="n">
        <v>399.74887047</v>
      </c>
      <c r="H68" s="20" t="n">
        <v>4.70339729</v>
      </c>
      <c r="I68" s="18" t="n">
        <v>424.6668281</v>
      </c>
      <c r="J68" s="20" t="n">
        <v>13.15215532</v>
      </c>
      <c r="K68" s="18" t="s">
        <v>404</v>
      </c>
      <c r="L68" s="20" t="s">
        <v>404</v>
      </c>
      <c r="M68" s="18" t="s">
        <v>404</v>
      </c>
      <c r="N68" s="20" t="s">
        <v>404</v>
      </c>
      <c r="O68" s="18" t="s">
        <v>404</v>
      </c>
      <c r="P68" s="20" t="s">
        <v>404</v>
      </c>
      <c r="Q68" s="18" t="n">
        <v>388.49096324</v>
      </c>
      <c r="R68" s="20" t="n">
        <v>7.06315009</v>
      </c>
    </row>
    <row r="69" spans="1:18">
      <c r="A69" s="15" t="s">
        <v>466</v>
      </c>
      <c r="B69" s="17" t="n">
        <v>4876</v>
      </c>
      <c r="C69" s="18">
        <f>(0.0/B69*100)</f>
        <v/>
      </c>
      <c r="D69" s="19" t="n">
        <v>4876</v>
      </c>
      <c r="E69" s="18" t="n">
        <v>445.51210057</v>
      </c>
      <c r="F69" s="20" t="n">
        <v>3.87253782</v>
      </c>
      <c r="G69" s="18" t="n">
        <v>417.07414011</v>
      </c>
      <c r="H69" s="20" t="n">
        <v>10.68739705</v>
      </c>
      <c r="I69" s="18" t="s">
        <v>404</v>
      </c>
      <c r="J69" s="20" t="s">
        <v>404</v>
      </c>
      <c r="K69" s="18" t="s">
        <v>404</v>
      </c>
      <c r="L69" s="20" t="s">
        <v>404</v>
      </c>
      <c r="M69" s="18" t="s">
        <v>404</v>
      </c>
      <c r="N69" s="20" t="s">
        <v>404</v>
      </c>
      <c r="O69" s="18" t="s">
        <v>404</v>
      </c>
      <c r="P69" s="20" t="s">
        <v>404</v>
      </c>
      <c r="Q69" s="18" t="n">
        <v>355.67550425</v>
      </c>
      <c r="R69" s="20" t="n">
        <v>9.663090410000001</v>
      </c>
    </row>
    <row r="70" spans="1:18">
      <c r="A70" s="15" t="s">
        <v>467</v>
      </c>
      <c r="B70" s="17" t="n">
        <v>6036</v>
      </c>
      <c r="C70" s="18">
        <f>(0.0/B70*100)</f>
        <v/>
      </c>
      <c r="D70" s="19" t="n">
        <v>6036</v>
      </c>
      <c r="E70" s="18" t="n">
        <v>494.46027334</v>
      </c>
      <c r="F70" s="20" t="n">
        <v>3.37460603</v>
      </c>
      <c r="G70" s="18" t="n">
        <v>492.1478878</v>
      </c>
      <c r="H70" s="20" t="n">
        <v>10.98446235</v>
      </c>
      <c r="I70" s="18" t="s">
        <v>404</v>
      </c>
      <c r="J70" s="20" t="s">
        <v>404</v>
      </c>
      <c r="K70" s="18" t="s">
        <v>404</v>
      </c>
      <c r="L70" s="20" t="s">
        <v>404</v>
      </c>
      <c r="M70" s="18" t="s">
        <v>404</v>
      </c>
      <c r="N70" s="20" t="s">
        <v>404</v>
      </c>
      <c r="O70" s="18" t="s">
        <v>404</v>
      </c>
      <c r="P70" s="20" t="s">
        <v>404</v>
      </c>
      <c r="Q70" s="18" t="n">
        <v>490.01906353</v>
      </c>
      <c r="R70" s="20" t="n">
        <v>19.67353191</v>
      </c>
    </row>
    <row r="71" spans="1:18">
      <c r="A71" s="15" t="s">
        <v>468</v>
      </c>
      <c r="B71" s="17" t="n">
        <v>6115</v>
      </c>
      <c r="C71" s="18">
        <f>(0.0/B71*100)</f>
        <v/>
      </c>
      <c r="D71" s="19" t="n">
        <v>6115</v>
      </c>
      <c r="E71" s="18" t="n">
        <v>564.6963137499999</v>
      </c>
      <c r="F71" s="20" t="n">
        <v>1.62076245</v>
      </c>
      <c r="G71" s="18" t="n">
        <v>573.98436555</v>
      </c>
      <c r="H71" s="20" t="n">
        <v>8.52090493</v>
      </c>
      <c r="I71" s="18" t="n">
        <v>526.6590188599999</v>
      </c>
      <c r="J71" s="20" t="n">
        <v>17.65920086</v>
      </c>
      <c r="K71" s="18" t="s">
        <v>404</v>
      </c>
      <c r="L71" s="20" t="s">
        <v>404</v>
      </c>
      <c r="M71" s="18" t="s">
        <v>404</v>
      </c>
      <c r="N71" s="20" t="s">
        <v>404</v>
      </c>
      <c r="O71" s="18" t="s">
        <v>404</v>
      </c>
      <c r="P71" s="20" t="s">
        <v>404</v>
      </c>
      <c r="Q71" s="18" t="n">
        <v>508.97510272</v>
      </c>
      <c r="R71" s="20" t="n">
        <v>10.26436198</v>
      </c>
    </row>
    <row r="72" spans="1:18">
      <c r="A72" s="15" t="s">
        <v>469</v>
      </c>
      <c r="B72" s="17" t="n">
        <v>7708</v>
      </c>
      <c r="C72" s="18">
        <f>(0.0/B72*100)</f>
        <v/>
      </c>
      <c r="D72" s="19" t="n">
        <v>7708</v>
      </c>
      <c r="E72" s="18" t="n">
        <v>544.29568972</v>
      </c>
      <c r="F72" s="20" t="n">
        <v>3.61488782</v>
      </c>
      <c r="G72" s="18" t="n">
        <v>547.8685695200001</v>
      </c>
      <c r="H72" s="20" t="n">
        <v>13.29907527</v>
      </c>
      <c r="I72" s="18" t="n">
        <v>470.5224673</v>
      </c>
      <c r="J72" s="20" t="n">
        <v>25.08205796</v>
      </c>
      <c r="K72" s="18" t="s">
        <v>404</v>
      </c>
      <c r="L72" s="20" t="s">
        <v>404</v>
      </c>
      <c r="M72" s="18" t="s">
        <v>404</v>
      </c>
      <c r="N72" s="20" t="s">
        <v>404</v>
      </c>
      <c r="O72" s="18" t="s">
        <v>404</v>
      </c>
      <c r="P72" s="20" t="s">
        <v>404</v>
      </c>
      <c r="Q72" s="18" t="n">
        <v>489.38327509</v>
      </c>
      <c r="R72" s="20" t="n">
        <v>33.34185247</v>
      </c>
    </row>
    <row r="73" spans="1:18">
      <c r="A73" s="15" t="s">
        <v>470</v>
      </c>
      <c r="B73" s="17" t="n">
        <v>8249</v>
      </c>
      <c r="C73" s="18">
        <f>(0.0/B73*100)</f>
        <v/>
      </c>
      <c r="D73" s="19" t="n">
        <v>8249</v>
      </c>
      <c r="E73" s="18" t="n">
        <v>415.53225962</v>
      </c>
      <c r="F73" s="20" t="n">
        <v>3.14494664</v>
      </c>
      <c r="G73" s="18" t="n">
        <v>427.27345782</v>
      </c>
      <c r="H73" s="20" t="n">
        <v>14.28464902</v>
      </c>
      <c r="I73" s="18" t="n">
        <v>414.28282249</v>
      </c>
      <c r="J73" s="20" t="n">
        <v>16.77348065</v>
      </c>
      <c r="K73" s="18" t="s">
        <v>404</v>
      </c>
      <c r="L73" s="20" t="s">
        <v>404</v>
      </c>
      <c r="M73" s="18" t="s">
        <v>404</v>
      </c>
      <c r="N73" s="20" t="s">
        <v>404</v>
      </c>
      <c r="O73" s="18" t="s">
        <v>404</v>
      </c>
      <c r="P73" s="20" t="s">
        <v>404</v>
      </c>
      <c r="Q73" s="18" t="n">
        <v>385.28408552</v>
      </c>
      <c r="R73" s="20" t="n">
        <v>9.146073469999999</v>
      </c>
    </row>
    <row r="74" spans="1:18">
      <c r="A74" s="15" t="s">
        <v>471</v>
      </c>
      <c r="B74" s="17" t="n">
        <v>4692</v>
      </c>
      <c r="C74" s="18">
        <f>(484.0/B74*100)</f>
        <v/>
      </c>
      <c r="D74" s="19" t="n">
        <v>4208</v>
      </c>
      <c r="E74" s="18" t="n">
        <v>417.92877404</v>
      </c>
      <c r="F74" s="20" t="n">
        <v>1.4378556</v>
      </c>
      <c r="G74" s="18" t="n">
        <v>394.67171458</v>
      </c>
      <c r="H74" s="20" t="n">
        <v>10.56869891</v>
      </c>
      <c r="I74" s="18" t="s">
        <v>404</v>
      </c>
      <c r="J74" s="20" t="s">
        <v>404</v>
      </c>
      <c r="K74" s="18" t="s">
        <v>404</v>
      </c>
      <c r="L74" s="20" t="s">
        <v>404</v>
      </c>
      <c r="M74" s="18" t="s">
        <v>404</v>
      </c>
      <c r="N74" s="20" t="s">
        <v>404</v>
      </c>
      <c r="O74" s="18" t="s">
        <v>404</v>
      </c>
      <c r="P74" s="20" t="s">
        <v>404</v>
      </c>
      <c r="Q74" s="18" t="n">
        <v>369.58181065</v>
      </c>
      <c r="R74" s="20" t="n">
        <v>5.85539477</v>
      </c>
    </row>
    <row r="75" spans="1:18">
      <c r="A75" s="15" t="s">
        <v>472</v>
      </c>
      <c r="B75" s="17" t="n">
        <v>5375</v>
      </c>
      <c r="C75" s="18">
        <f>(483.0/B75*100)</f>
        <v/>
      </c>
      <c r="D75" s="19" t="n">
        <v>4892</v>
      </c>
      <c r="E75" s="18" t="n">
        <v>363.07119834</v>
      </c>
      <c r="F75" s="20" t="n">
        <v>4.5614916</v>
      </c>
      <c r="G75" s="18" t="n">
        <v>379.82292682</v>
      </c>
      <c r="H75" s="20" t="n">
        <v>9.227615350000001</v>
      </c>
      <c r="I75" s="18" t="n">
        <v>361.45861688</v>
      </c>
      <c r="J75" s="20" t="n">
        <v>18.16459585</v>
      </c>
      <c r="K75" s="18" t="s">
        <v>404</v>
      </c>
      <c r="L75" s="20" t="s">
        <v>404</v>
      </c>
      <c r="M75" s="18" t="s">
        <v>404</v>
      </c>
      <c r="N75" s="20" t="s">
        <v>404</v>
      </c>
      <c r="O75" s="18" t="s">
        <v>404</v>
      </c>
      <c r="P75" s="20" t="s">
        <v>404</v>
      </c>
      <c r="Q75" s="18" t="n">
        <v>361.15820707</v>
      </c>
      <c r="R75" s="20" t="n">
        <v>11.6658786</v>
      </c>
    </row>
    <row r="76" spans="1:18">
      <c r="A76" s="15" t="s">
        <v>473</v>
      </c>
      <c r="B76" s="17" t="n">
        <v>14167</v>
      </c>
      <c r="C76" s="18">
        <f>(1400.0/B76*100)</f>
        <v/>
      </c>
      <c r="D76" s="19" t="n">
        <v>12767</v>
      </c>
      <c r="E76" s="18" t="n">
        <v>434.4768281</v>
      </c>
      <c r="F76" s="20" t="n">
        <v>3.00636853</v>
      </c>
      <c r="G76" s="18" t="n">
        <v>446.7926841</v>
      </c>
      <c r="H76" s="20" t="n">
        <v>44.8171618</v>
      </c>
      <c r="I76" s="18" t="n">
        <v>384.8617393</v>
      </c>
      <c r="J76" s="20" t="n">
        <v>11.69191252</v>
      </c>
      <c r="K76" s="18" t="s">
        <v>404</v>
      </c>
      <c r="L76" s="20" t="s">
        <v>404</v>
      </c>
      <c r="M76" s="18" t="s">
        <v>404</v>
      </c>
      <c r="N76" s="20" t="s">
        <v>404</v>
      </c>
      <c r="O76" s="18" t="s">
        <v>404</v>
      </c>
      <c r="P76" s="20" t="s">
        <v>404</v>
      </c>
      <c r="Q76" s="18" t="n">
        <v>412.65000955</v>
      </c>
      <c r="R76" s="20" t="n">
        <v>7.50929705</v>
      </c>
    </row>
    <row r="77" spans="1:18">
      <c r="A77" s="15" t="s">
        <v>474</v>
      </c>
      <c r="B77" s="17" t="n">
        <v>6062</v>
      </c>
      <c r="C77" s="18">
        <f>(0.0/B77*100)</f>
        <v/>
      </c>
      <c r="D77" s="19" t="n">
        <v>6062</v>
      </c>
      <c r="E77" s="18" t="n">
        <v>417.81055735</v>
      </c>
      <c r="F77" s="20" t="n">
        <v>2.94679963</v>
      </c>
      <c r="G77" s="18" t="n">
        <v>432.81958208</v>
      </c>
      <c r="H77" s="20" t="n">
        <v>10.24336506</v>
      </c>
      <c r="I77" s="18" t="n">
        <v>391.75667981</v>
      </c>
      <c r="J77" s="20" t="n">
        <v>14.50456026</v>
      </c>
      <c r="K77" s="18" t="s">
        <v>404</v>
      </c>
      <c r="L77" s="20" t="s">
        <v>404</v>
      </c>
      <c r="M77" s="18" t="s">
        <v>404</v>
      </c>
      <c r="N77" s="20" t="s">
        <v>404</v>
      </c>
      <c r="O77" s="18" t="s">
        <v>404</v>
      </c>
      <c r="P77" s="20" t="s">
        <v>404</v>
      </c>
      <c r="Q77" s="18" t="n">
        <v>408.03799924</v>
      </c>
      <c r="R77" s="20" t="n">
        <v>17.70978697</v>
      </c>
    </row>
    <row r="78" spans="1:18">
      <c r="A78" s="15" t="s">
        <v>475</v>
      </c>
      <c r="B78" s="17" t="n">
        <v>5826</v>
      </c>
      <c r="C78" s="18">
        <f>(0.0/B78*100)</f>
        <v/>
      </c>
      <c r="D78" s="19" t="n">
        <v>5826</v>
      </c>
      <c r="E78" s="18" t="n">
        <v>497.64049259</v>
      </c>
      <c r="F78" s="20" t="n">
        <v>4.66764932</v>
      </c>
      <c r="G78" s="18" t="n">
        <v>479.71478794</v>
      </c>
      <c r="H78" s="20" t="n">
        <v>22.76422031</v>
      </c>
      <c r="I78" s="18" t="s">
        <v>404</v>
      </c>
      <c r="J78" s="20" t="s">
        <v>404</v>
      </c>
      <c r="K78" s="18" t="s">
        <v>404</v>
      </c>
      <c r="L78" s="20" t="s">
        <v>404</v>
      </c>
      <c r="M78" s="18" t="s">
        <v>404</v>
      </c>
      <c r="N78" s="20" t="s">
        <v>404</v>
      </c>
      <c r="O78" s="18" t="s">
        <v>404</v>
      </c>
      <c r="P78" s="20" t="s">
        <v>404</v>
      </c>
      <c r="Q78" s="18" t="n">
        <v>453.2722708</v>
      </c>
      <c r="R78" s="20" t="n">
        <v>22.46714957</v>
      </c>
    </row>
    <row customHeight="1" ht="25" r="79" spans="1:18">
      <c r="A79" s="15" t="s">
        <v>476</v>
      </c>
      <c r="B79" s="17" t="n">
        <v>1657</v>
      </c>
      <c r="C79" s="18">
        <f>(21.0/B79*100)</f>
        <v/>
      </c>
      <c r="D79" s="19" t="n">
        <v>1636</v>
      </c>
      <c r="E79" s="18" t="n">
        <v>456.38723308</v>
      </c>
      <c r="F79" s="20" t="n">
        <v>7.3028509</v>
      </c>
      <c r="G79" s="18" t="n">
        <v>477.39341364</v>
      </c>
      <c r="H79" s="20" t="n">
        <v>13.80261893</v>
      </c>
      <c r="I79" s="18" t="s">
        <v>404</v>
      </c>
      <c r="J79" s="20" t="s">
        <v>404</v>
      </c>
      <c r="K79" s="18" t="s">
        <v>404</v>
      </c>
      <c r="L79" s="20" t="s">
        <v>404</v>
      </c>
      <c r="M79" s="18" t="s">
        <v>404</v>
      </c>
      <c r="N79" s="20" t="s">
        <v>404</v>
      </c>
      <c r="O79" s="18" t="s">
        <v>404</v>
      </c>
      <c r="P79" s="20" t="s">
        <v>404</v>
      </c>
      <c r="Q79" s="18" t="n">
        <v>445.73384903</v>
      </c>
      <c r="R79" s="20" t="n">
        <v>38.63821744</v>
      </c>
    </row>
    <row r="80" spans="1:18">
      <c r="A80" s="15" t="s">
        <v>477</v>
      </c>
      <c r="B80" s="17" t="n">
        <v>7841</v>
      </c>
      <c r="C80" s="18">
        <f>(0.0/B80*100)</f>
        <v/>
      </c>
      <c r="D80" s="19" t="n">
        <v>7841</v>
      </c>
      <c r="E80" s="18" t="n">
        <v>460.94841781</v>
      </c>
      <c r="F80" s="20" t="n">
        <v>4.42126047</v>
      </c>
      <c r="G80" s="18" t="n">
        <v>438.02156291</v>
      </c>
      <c r="H80" s="20" t="n">
        <v>10.3322187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448.18820571</v>
      </c>
      <c r="F81" s="20" t="n">
        <v>3.50485211</v>
      </c>
      <c r="G81" s="18" t="n">
        <v>431.34897275</v>
      </c>
      <c r="H81" s="20" t="n">
        <v>9.18374053</v>
      </c>
      <c r="I81" s="18" t="n">
        <v>517.87743</v>
      </c>
      <c r="J81" s="20" t="n">
        <v>8.265864029999999</v>
      </c>
      <c r="K81" s="18" t="s">
        <v>404</v>
      </c>
      <c r="L81" s="20" t="s">
        <v>404</v>
      </c>
      <c r="M81" s="18" t="s">
        <v>404</v>
      </c>
      <c r="N81" s="20" t="s">
        <v>404</v>
      </c>
      <c r="O81" s="18" t="s">
        <v>404</v>
      </c>
      <c r="P81" s="20" t="s">
        <v>404</v>
      </c>
      <c r="Q81" s="18" t="n">
        <v>402.22547331</v>
      </c>
      <c r="R81" s="20" t="n">
        <v>10.56255372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492.20685781</v>
      </c>
      <c r="F7" s="20" t="n">
        <v>5.6732884</v>
      </c>
      <c r="G7" s="18" t="n">
        <v>496.74574034</v>
      </c>
      <c r="H7" s="20" t="n">
        <v>2.12756189</v>
      </c>
      <c r="I7" s="18" t="s">
        <v>404</v>
      </c>
      <c r="J7" s="20" t="s">
        <v>404</v>
      </c>
      <c r="K7" s="18" t="s">
        <v>404</v>
      </c>
      <c r="L7" s="20" t="s">
        <v>404</v>
      </c>
      <c r="M7" s="18" t="s">
        <v>404</v>
      </c>
      <c r="N7" s="20" t="s">
        <v>404</v>
      </c>
      <c r="O7" s="18" t="s">
        <v>404</v>
      </c>
      <c r="P7" s="20" t="s">
        <v>404</v>
      </c>
      <c r="Q7" s="18" t="n">
        <v>482.13808178</v>
      </c>
      <c r="R7" s="20" t="n">
        <v>6.0136429</v>
      </c>
    </row>
    <row r="8" spans="1:18">
      <c r="A8" s="15" t="s">
        <v>405</v>
      </c>
      <c r="B8" s="17" t="n">
        <v>7007</v>
      </c>
      <c r="C8" s="18">
        <f>(0.0/B8*100)</f>
        <v/>
      </c>
      <c r="D8" s="19" t="n">
        <v>7007</v>
      </c>
      <c r="E8" s="18" t="n">
        <v>496.56732975</v>
      </c>
      <c r="F8" s="20" t="n">
        <v>14.62174219</v>
      </c>
      <c r="G8" s="18" t="n">
        <v>494.31027166</v>
      </c>
      <c r="H8" s="20" t="n">
        <v>5.03305817</v>
      </c>
      <c r="I8" s="18" t="n">
        <v>464.12321902</v>
      </c>
      <c r="J8" s="20" t="n">
        <v>24.86519723</v>
      </c>
      <c r="K8" s="18" t="s">
        <v>404</v>
      </c>
      <c r="L8" s="20" t="s">
        <v>404</v>
      </c>
      <c r="M8" s="18" t="s">
        <v>404</v>
      </c>
      <c r="N8" s="20" t="s">
        <v>404</v>
      </c>
      <c r="O8" s="18" t="s">
        <v>404</v>
      </c>
      <c r="P8" s="20" t="s">
        <v>404</v>
      </c>
      <c r="Q8" s="18" t="n">
        <v>505.14393688</v>
      </c>
      <c r="R8" s="20" t="n">
        <v>8.155742869999999</v>
      </c>
    </row>
    <row r="9" spans="1:18">
      <c r="A9" s="15" t="s">
        <v>406</v>
      </c>
      <c r="B9" s="17" t="n">
        <v>9651</v>
      </c>
      <c r="C9" s="18">
        <f>(575.0/B9*100)</f>
        <v/>
      </c>
      <c r="D9" s="19" t="n">
        <v>9076</v>
      </c>
      <c r="E9" s="18" t="n">
        <v>496.91060008</v>
      </c>
      <c r="F9" s="20" t="n">
        <v>6.84280407</v>
      </c>
      <c r="G9" s="18" t="n">
        <v>513.81853388</v>
      </c>
      <c r="H9" s="20" t="n">
        <v>4.44453221</v>
      </c>
      <c r="I9" s="18" t="n">
        <v>519.35251579</v>
      </c>
      <c r="J9" s="20" t="n">
        <v>28.46309464</v>
      </c>
      <c r="K9" s="18" t="s">
        <v>404</v>
      </c>
      <c r="L9" s="20" t="s">
        <v>404</v>
      </c>
      <c r="M9" s="18" t="s">
        <v>404</v>
      </c>
      <c r="N9" s="20" t="s">
        <v>404</v>
      </c>
      <c r="O9" s="18" t="s">
        <v>404</v>
      </c>
      <c r="P9" s="20" t="s">
        <v>404</v>
      </c>
      <c r="Q9" s="18" t="n">
        <v>513.59504754</v>
      </c>
      <c r="R9" s="20" t="n">
        <v>6.51850454</v>
      </c>
    </row>
    <row r="10" spans="1:18">
      <c r="A10" s="15" t="s">
        <v>407</v>
      </c>
      <c r="B10" s="17" t="n">
        <v>20058</v>
      </c>
      <c r="C10" s="18">
        <f>(3112.0/B10*100)</f>
        <v/>
      </c>
      <c r="D10" s="19" t="n">
        <v>16946</v>
      </c>
      <c r="E10" s="18" t="n">
        <v>515.6397375499999</v>
      </c>
      <c r="F10" s="20" t="n">
        <v>3.65115679</v>
      </c>
      <c r="G10" s="18" t="n">
        <v>514.30727164</v>
      </c>
      <c r="H10" s="20" t="n">
        <v>3.63308613</v>
      </c>
      <c r="I10" s="18" t="n">
        <v>577.84820243</v>
      </c>
      <c r="J10" s="20" t="n">
        <v>13.60445118</v>
      </c>
      <c r="K10" s="18" t="s">
        <v>404</v>
      </c>
      <c r="L10" s="20" t="s">
        <v>404</v>
      </c>
      <c r="M10" s="18" t="s">
        <v>404</v>
      </c>
      <c r="N10" s="20" t="s">
        <v>404</v>
      </c>
      <c r="O10" s="18" t="s">
        <v>404</v>
      </c>
      <c r="P10" s="20" t="s">
        <v>404</v>
      </c>
      <c r="Q10" s="18" t="n">
        <v>515.61196732</v>
      </c>
      <c r="R10" s="20" t="n">
        <v>8.83810705</v>
      </c>
    </row>
    <row r="11" spans="1:18">
      <c r="A11" s="15" t="s">
        <v>408</v>
      </c>
      <c r="B11" s="17" t="n">
        <v>7053</v>
      </c>
      <c r="C11" s="18">
        <f>(137.0/B11*100)</f>
        <v/>
      </c>
      <c r="D11" s="19" t="n">
        <v>6916</v>
      </c>
      <c r="E11" s="18" t="n">
        <v>420.45007912</v>
      </c>
      <c r="F11" s="20" t="n">
        <v>6.68867236</v>
      </c>
      <c r="G11" s="18" t="n">
        <v>429.95036322</v>
      </c>
      <c r="H11" s="20" t="n">
        <v>4.67421122</v>
      </c>
      <c r="I11" s="18" t="n">
        <v>390.11543589</v>
      </c>
      <c r="J11" s="20" t="n">
        <v>18.51186118</v>
      </c>
      <c r="K11" s="18" t="s">
        <v>404</v>
      </c>
      <c r="L11" s="20" t="s">
        <v>404</v>
      </c>
      <c r="M11" s="18" t="s">
        <v>404</v>
      </c>
      <c r="N11" s="20" t="s">
        <v>404</v>
      </c>
      <c r="O11" s="18" t="s">
        <v>404</v>
      </c>
      <c r="P11" s="20" t="s">
        <v>404</v>
      </c>
      <c r="Q11" s="18" t="n">
        <v>392.09598003</v>
      </c>
      <c r="R11" s="20" t="n">
        <v>14.68210815</v>
      </c>
    </row>
    <row r="12" spans="1:18">
      <c r="A12" s="15" t="s">
        <v>409</v>
      </c>
      <c r="B12" s="17" t="n">
        <v>6894</v>
      </c>
      <c r="C12" s="18">
        <f>(106.0/B12*100)</f>
        <v/>
      </c>
      <c r="D12" s="19" t="n">
        <v>6788</v>
      </c>
      <c r="E12" s="18" t="n">
        <v>479.2727627</v>
      </c>
      <c r="F12" s="20" t="n">
        <v>13.21601268</v>
      </c>
      <c r="G12" s="18" t="n">
        <v>495.028185</v>
      </c>
      <c r="H12" s="20" t="n">
        <v>2.53799981</v>
      </c>
      <c r="I12" s="18" t="n">
        <v>427.1628758</v>
      </c>
      <c r="J12" s="20" t="n">
        <v>12.82659046</v>
      </c>
      <c r="K12" s="18" t="s">
        <v>404</v>
      </c>
      <c r="L12" s="20" t="s">
        <v>404</v>
      </c>
      <c r="M12" s="18" t="s">
        <v>404</v>
      </c>
      <c r="N12" s="20" t="s">
        <v>404</v>
      </c>
      <c r="O12" s="18" t="s">
        <v>404</v>
      </c>
      <c r="P12" s="20" t="s">
        <v>404</v>
      </c>
      <c r="Q12" s="18" t="n">
        <v>460.82367897</v>
      </c>
      <c r="R12" s="20" t="n">
        <v>10.32754448</v>
      </c>
    </row>
    <row r="13" spans="1:18">
      <c r="A13" s="15" t="s">
        <v>410</v>
      </c>
      <c r="B13" s="17" t="n">
        <v>7161</v>
      </c>
      <c r="C13" s="18">
        <f>(1175.0/B13*100)</f>
        <v/>
      </c>
      <c r="D13" s="19" t="n">
        <v>5986</v>
      </c>
      <c r="E13" s="18" t="n">
        <v>510.83312164</v>
      </c>
      <c r="F13" s="20" t="n">
        <v>4.77267015</v>
      </c>
      <c r="G13" s="18" t="n">
        <v>510.51582059</v>
      </c>
      <c r="H13" s="20" t="n">
        <v>2.7578503</v>
      </c>
      <c r="I13" s="18" t="n">
        <v>513.18367339</v>
      </c>
      <c r="J13" s="20" t="n">
        <v>7.29197336</v>
      </c>
      <c r="K13" s="18" t="s">
        <v>404</v>
      </c>
      <c r="L13" s="20" t="s">
        <v>404</v>
      </c>
      <c r="M13" s="18" t="s">
        <v>404</v>
      </c>
      <c r="N13" s="20" t="s">
        <v>404</v>
      </c>
      <c r="O13" s="18" t="s">
        <v>404</v>
      </c>
      <c r="P13" s="20" t="s">
        <v>404</v>
      </c>
      <c r="Q13" s="18" t="n">
        <v>503.16506394</v>
      </c>
      <c r="R13" s="20" t="n">
        <v>14.81010924</v>
      </c>
    </row>
    <row r="14" spans="1:18">
      <c r="A14" s="15" t="s">
        <v>411</v>
      </c>
      <c r="B14" s="17" t="n">
        <v>5587</v>
      </c>
      <c r="C14" s="18">
        <f>(506.0/B14*100)</f>
        <v/>
      </c>
      <c r="D14" s="19" t="n">
        <v>5081</v>
      </c>
      <c r="E14" s="18" t="n">
        <v>510.72253718</v>
      </c>
      <c r="F14" s="20" t="n">
        <v>3.34243984</v>
      </c>
      <c r="G14" s="18" t="n">
        <v>521.84472962</v>
      </c>
      <c r="H14" s="20" t="n">
        <v>2.80307833</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509.0641317</v>
      </c>
      <c r="F15" s="20" t="n">
        <v>4.15782121</v>
      </c>
      <c r="G15" s="18" t="n">
        <v>512.38248196</v>
      </c>
      <c r="H15" s="20" t="n">
        <v>2.69951353</v>
      </c>
      <c r="I15" s="18" t="n">
        <v>530.89819286</v>
      </c>
      <c r="J15" s="20" t="n">
        <v>20.65706953</v>
      </c>
      <c r="K15" s="18" t="s">
        <v>404</v>
      </c>
      <c r="L15" s="20" t="s">
        <v>404</v>
      </c>
      <c r="M15" s="18" t="s">
        <v>404</v>
      </c>
      <c r="N15" s="20" t="s">
        <v>404</v>
      </c>
      <c r="O15" s="18" t="s">
        <v>404</v>
      </c>
      <c r="P15" s="20" t="s">
        <v>404</v>
      </c>
      <c r="Q15" s="18" t="n">
        <v>501.20235925</v>
      </c>
      <c r="R15" s="20" t="n">
        <v>9.80795095</v>
      </c>
    </row>
    <row r="16" spans="1:18">
      <c r="A16" s="15" t="s">
        <v>413</v>
      </c>
      <c r="B16" s="17" t="n">
        <v>6108</v>
      </c>
      <c r="C16" s="18">
        <f>(495.0/B16*100)</f>
        <v/>
      </c>
      <c r="D16" s="19" t="n">
        <v>5613</v>
      </c>
      <c r="E16" s="18" t="n">
        <v>497.72718283</v>
      </c>
      <c r="F16" s="20" t="n">
        <v>5.47539009</v>
      </c>
      <c r="G16" s="18" t="n">
        <v>490.8737228</v>
      </c>
      <c r="H16" s="20" t="n">
        <v>5.82406225</v>
      </c>
      <c r="I16" s="18" t="n">
        <v>457.7123936</v>
      </c>
      <c r="J16" s="20" t="n">
        <v>17.90018326</v>
      </c>
      <c r="K16" s="18" t="s">
        <v>404</v>
      </c>
      <c r="L16" s="20" t="s">
        <v>404</v>
      </c>
      <c r="M16" s="18" t="s">
        <v>404</v>
      </c>
      <c r="N16" s="20" t="s">
        <v>404</v>
      </c>
      <c r="O16" s="18" t="s">
        <v>404</v>
      </c>
      <c r="P16" s="20" t="s">
        <v>404</v>
      </c>
      <c r="Q16" s="18" t="n">
        <v>513.93706537</v>
      </c>
      <c r="R16" s="20" t="n">
        <v>10.33074873</v>
      </c>
    </row>
    <row r="17" spans="1:18">
      <c r="A17" s="15" t="s">
        <v>414</v>
      </c>
      <c r="B17" s="17" t="n">
        <v>6504</v>
      </c>
      <c r="C17" s="18">
        <f>(1325.0/B17*100)</f>
        <v/>
      </c>
      <c r="D17" s="19" t="n">
        <v>5179</v>
      </c>
      <c r="E17" s="18" t="n">
        <v>486.91881216</v>
      </c>
      <c r="F17" s="20" t="n">
        <v>14.64612235</v>
      </c>
      <c r="G17" s="18" t="n">
        <v>505.41462681</v>
      </c>
      <c r="H17" s="20" t="n">
        <v>4.56383693</v>
      </c>
      <c r="I17" s="18" t="n">
        <v>554.04598907</v>
      </c>
      <c r="J17" s="20" t="n">
        <v>16.8228432</v>
      </c>
      <c r="K17" s="18" t="s">
        <v>404</v>
      </c>
      <c r="L17" s="20" t="s">
        <v>404</v>
      </c>
      <c r="M17" s="18" t="s">
        <v>404</v>
      </c>
      <c r="N17" s="20" t="s">
        <v>404</v>
      </c>
      <c r="O17" s="18" t="s">
        <v>404</v>
      </c>
      <c r="P17" s="20" t="s">
        <v>404</v>
      </c>
      <c r="Q17" s="18" t="n">
        <v>504.59243417</v>
      </c>
      <c r="R17" s="20" t="n">
        <v>9.024388099999999</v>
      </c>
    </row>
    <row r="18" spans="1:18">
      <c r="A18" s="15" t="s">
        <v>415</v>
      </c>
      <c r="B18" s="17" t="n">
        <v>5532</v>
      </c>
      <c r="C18" s="18">
        <f>(0.0/B18*100)</f>
        <v/>
      </c>
      <c r="D18" s="19" t="n">
        <v>5532</v>
      </c>
      <c r="E18" s="18" t="n">
        <v>459.96799982</v>
      </c>
      <c r="F18" s="20" t="n">
        <v>5.91991234</v>
      </c>
      <c r="G18" s="18" t="n">
        <v>451.99990579</v>
      </c>
      <c r="H18" s="20" t="n">
        <v>5.81608377</v>
      </c>
      <c r="I18" s="18" t="n">
        <v>437.8158099</v>
      </c>
      <c r="J18" s="20" t="n">
        <v>45.53387776</v>
      </c>
      <c r="K18" s="18" t="s">
        <v>404</v>
      </c>
      <c r="L18" s="20" t="s">
        <v>404</v>
      </c>
      <c r="M18" s="18" t="s">
        <v>404</v>
      </c>
      <c r="N18" s="20" t="s">
        <v>404</v>
      </c>
      <c r="O18" s="18" t="s">
        <v>404</v>
      </c>
      <c r="P18" s="20" t="s">
        <v>404</v>
      </c>
      <c r="Q18" s="18" t="n">
        <v>439.21930451</v>
      </c>
      <c r="R18" s="20" t="n">
        <v>11.04213936</v>
      </c>
    </row>
    <row r="19" spans="1:18">
      <c r="A19" s="15" t="s">
        <v>416</v>
      </c>
      <c r="B19" s="17" t="n">
        <v>5658</v>
      </c>
      <c r="C19" s="18">
        <f>(327.0/B19*100)</f>
        <v/>
      </c>
      <c r="D19" s="19" t="n">
        <v>5331</v>
      </c>
      <c r="E19" s="18" t="n">
        <v>460.84779831</v>
      </c>
      <c r="F19" s="20" t="n">
        <v>10.47362914</v>
      </c>
      <c r="G19" s="18" t="n">
        <v>481.04507493</v>
      </c>
      <c r="H19" s="20" t="n">
        <v>3.46751164</v>
      </c>
      <c r="I19" s="18" t="n">
        <v>507.97482207</v>
      </c>
      <c r="J19" s="20" t="n">
        <v>30.9857021</v>
      </c>
      <c r="K19" s="18" t="s">
        <v>404</v>
      </c>
      <c r="L19" s="20" t="s">
        <v>404</v>
      </c>
      <c r="M19" s="18" t="s">
        <v>404</v>
      </c>
      <c r="N19" s="20" t="s">
        <v>404</v>
      </c>
      <c r="O19" s="18" t="s">
        <v>404</v>
      </c>
      <c r="P19" s="20" t="s">
        <v>404</v>
      </c>
      <c r="Q19" s="18" t="n">
        <v>452.6874524</v>
      </c>
      <c r="R19" s="20" t="n">
        <v>34.00568161</v>
      </c>
    </row>
    <row r="20" spans="1:18">
      <c r="A20" s="15" t="s">
        <v>417</v>
      </c>
      <c r="B20" s="17" t="n">
        <v>3371</v>
      </c>
      <c r="C20" s="18">
        <f>(24.0/B20*100)</f>
        <v/>
      </c>
      <c r="D20" s="19" t="n">
        <v>3347</v>
      </c>
      <c r="E20" s="18" t="n">
        <v>482.64086069</v>
      </c>
      <c r="F20" s="20" t="n">
        <v>5.45368817</v>
      </c>
      <c r="G20" s="18" t="n">
        <v>489.31936646</v>
      </c>
      <c r="H20" s="20" t="n">
        <v>2.17625821</v>
      </c>
      <c r="I20" s="18" t="n">
        <v>440.15121304</v>
      </c>
      <c r="J20" s="20" t="n">
        <v>18.29753509</v>
      </c>
      <c r="K20" s="18" t="s">
        <v>404</v>
      </c>
      <c r="L20" s="20" t="s">
        <v>404</v>
      </c>
      <c r="M20" s="18" t="s">
        <v>404</v>
      </c>
      <c r="N20" s="20" t="s">
        <v>404</v>
      </c>
      <c r="O20" s="18" t="s">
        <v>404</v>
      </c>
      <c r="P20" s="20" t="s">
        <v>404</v>
      </c>
      <c r="Q20" s="18" t="n">
        <v>486.11012751</v>
      </c>
      <c r="R20" s="20" t="n">
        <v>5.7779155</v>
      </c>
    </row>
    <row r="21" spans="1:18">
      <c r="A21" s="15" t="s">
        <v>418</v>
      </c>
      <c r="B21" s="17" t="n">
        <v>5741</v>
      </c>
      <c r="C21" s="18">
        <f>(0.0/B21*100)</f>
        <v/>
      </c>
      <c r="D21" s="19" t="n">
        <v>5741</v>
      </c>
      <c r="E21" s="18" t="n">
        <v>498.60613331</v>
      </c>
      <c r="F21" s="20" t="n">
        <v>3.99310885</v>
      </c>
      <c r="G21" s="18" t="n">
        <v>509.33258617</v>
      </c>
      <c r="H21" s="20" t="n">
        <v>3.23401055</v>
      </c>
      <c r="I21" s="18" t="n">
        <v>497.64734531</v>
      </c>
      <c r="J21" s="20" t="n">
        <v>7.42804238</v>
      </c>
      <c r="K21" s="18" t="s">
        <v>404</v>
      </c>
      <c r="L21" s="20" t="s">
        <v>404</v>
      </c>
      <c r="M21" s="18" t="s">
        <v>404</v>
      </c>
      <c r="N21" s="20" t="s">
        <v>404</v>
      </c>
      <c r="O21" s="18" t="s">
        <v>404</v>
      </c>
      <c r="P21" s="20" t="s">
        <v>404</v>
      </c>
      <c r="Q21" s="18" t="n">
        <v>511.11253197</v>
      </c>
      <c r="R21" s="20" t="n">
        <v>8.37751673</v>
      </c>
    </row>
    <row r="22" spans="1:18">
      <c r="A22" s="15" t="s">
        <v>419</v>
      </c>
      <c r="B22" s="17" t="n">
        <v>6598</v>
      </c>
      <c r="C22" s="18">
        <f>(0.0/B22*100)</f>
        <v/>
      </c>
      <c r="D22" s="19" t="n">
        <v>6598</v>
      </c>
      <c r="E22" s="18" t="n">
        <v>462.27577861</v>
      </c>
      <c r="F22" s="20" t="n">
        <v>8.414470189999999</v>
      </c>
      <c r="G22" s="18" t="n">
        <v>475.71553023</v>
      </c>
      <c r="H22" s="20" t="n">
        <v>7.67589711</v>
      </c>
      <c r="I22" s="18" t="n">
        <v>500.59174152</v>
      </c>
      <c r="J22" s="20" t="n">
        <v>22.13487709</v>
      </c>
      <c r="K22" s="18" t="s">
        <v>404</v>
      </c>
      <c r="L22" s="20" t="s">
        <v>404</v>
      </c>
      <c r="M22" s="18" t="s">
        <v>404</v>
      </c>
      <c r="N22" s="20" t="s">
        <v>404</v>
      </c>
      <c r="O22" s="18" t="s">
        <v>404</v>
      </c>
      <c r="P22" s="20" t="s">
        <v>404</v>
      </c>
      <c r="Q22" s="18" t="n">
        <v>470.72161077</v>
      </c>
      <c r="R22" s="20" t="n">
        <v>10.12970821</v>
      </c>
    </row>
    <row r="23" spans="1:18">
      <c r="A23" s="15" t="s">
        <v>420</v>
      </c>
      <c r="B23" s="17" t="n">
        <v>11583</v>
      </c>
      <c r="C23" s="18">
        <f>(3185.0/B23*100)</f>
        <v/>
      </c>
      <c r="D23" s="19" t="n">
        <v>8398</v>
      </c>
      <c r="E23" s="18" t="n">
        <v>470.07210717</v>
      </c>
      <c r="F23" s="20" t="n">
        <v>9.17518476</v>
      </c>
      <c r="G23" s="18" t="n">
        <v>498.9532506</v>
      </c>
      <c r="H23" s="20" t="n">
        <v>4.56533763</v>
      </c>
      <c r="I23" s="18" t="n">
        <v>494.16233083</v>
      </c>
      <c r="J23" s="20" t="n">
        <v>21.24512488</v>
      </c>
      <c r="K23" s="18" t="s">
        <v>404</v>
      </c>
      <c r="L23" s="20" t="s">
        <v>404</v>
      </c>
      <c r="M23" s="18" t="s">
        <v>404</v>
      </c>
      <c r="N23" s="20" t="s">
        <v>404</v>
      </c>
      <c r="O23" s="18" t="s">
        <v>404</v>
      </c>
      <c r="P23" s="20" t="s">
        <v>404</v>
      </c>
      <c r="Q23" s="18" t="n">
        <v>479.48694975</v>
      </c>
      <c r="R23" s="20" t="n">
        <v>21.48426961</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535.96289212</v>
      </c>
      <c r="F25" s="20" t="n">
        <v>8.868237219999999</v>
      </c>
      <c r="G25" s="18" t="n">
        <v>522.58631429</v>
      </c>
      <c r="H25" s="20" t="n">
        <v>4.50755012</v>
      </c>
      <c r="I25" s="18" t="n">
        <v>429.49742548</v>
      </c>
      <c r="J25" s="20" t="n">
        <v>30.04672639</v>
      </c>
      <c r="K25" s="18" t="s">
        <v>404</v>
      </c>
      <c r="L25" s="20" t="s">
        <v>404</v>
      </c>
      <c r="M25" s="18" t="s">
        <v>404</v>
      </c>
      <c r="N25" s="20" t="s">
        <v>404</v>
      </c>
      <c r="O25" s="18" t="s">
        <v>404</v>
      </c>
      <c r="P25" s="20" t="s">
        <v>404</v>
      </c>
      <c r="Q25" s="18" t="n">
        <v>512.8254867000001</v>
      </c>
      <c r="R25" s="20" t="n">
        <v>15.66448628</v>
      </c>
    </row>
    <row r="26" spans="1:18">
      <c r="A26" s="15" t="s">
        <v>423</v>
      </c>
      <c r="B26" s="17" t="n">
        <v>4869</v>
      </c>
      <c r="C26" s="18">
        <f>(11.0/B26*100)</f>
        <v/>
      </c>
      <c r="D26" s="19" t="n">
        <v>4858</v>
      </c>
      <c r="E26" s="18" t="n">
        <v>483.77776088</v>
      </c>
      <c r="F26" s="20" t="n">
        <v>2.56582836</v>
      </c>
      <c r="G26" s="18" t="n">
        <v>479.8194072</v>
      </c>
      <c r="H26" s="20" t="n">
        <v>3.25811422</v>
      </c>
      <c r="I26" s="18" t="n">
        <v>470.36636477</v>
      </c>
      <c r="J26" s="20" t="n">
        <v>16.36125154</v>
      </c>
      <c r="K26" s="18" t="s">
        <v>404</v>
      </c>
      <c r="L26" s="20" t="s">
        <v>404</v>
      </c>
      <c r="M26" s="18" t="s">
        <v>404</v>
      </c>
      <c r="N26" s="20" t="s">
        <v>404</v>
      </c>
      <c r="O26" s="18" t="s">
        <v>404</v>
      </c>
      <c r="P26" s="20" t="s">
        <v>404</v>
      </c>
      <c r="Q26" s="18" t="n">
        <v>503.10407928</v>
      </c>
      <c r="R26" s="20" t="n">
        <v>20.12280234</v>
      </c>
    </row>
    <row r="27" spans="1:18">
      <c r="A27" s="15" t="s">
        <v>424</v>
      </c>
      <c r="B27" s="17" t="n">
        <v>5299</v>
      </c>
      <c r="C27" s="18">
        <f>(0.0/B27*100)</f>
        <v/>
      </c>
      <c r="D27" s="19" t="n">
        <v>5299</v>
      </c>
      <c r="E27" s="18" t="n">
        <v>476.02572035</v>
      </c>
      <c r="F27" s="20" t="n">
        <v>3.40085495</v>
      </c>
      <c r="G27" s="18" t="n">
        <v>485.95526724</v>
      </c>
      <c r="H27" s="20" t="n">
        <v>1.23691654</v>
      </c>
      <c r="I27" s="18" t="n">
        <v>432.08146175</v>
      </c>
      <c r="J27" s="20" t="n">
        <v>11.9477278</v>
      </c>
      <c r="K27" s="18" t="s">
        <v>404</v>
      </c>
      <c r="L27" s="20" t="s">
        <v>404</v>
      </c>
      <c r="M27" s="18" t="s">
        <v>404</v>
      </c>
      <c r="N27" s="20" t="s">
        <v>404</v>
      </c>
      <c r="O27" s="18" t="s">
        <v>404</v>
      </c>
      <c r="P27" s="20" t="s">
        <v>404</v>
      </c>
      <c r="Q27" s="18" t="n">
        <v>538.71485865</v>
      </c>
      <c r="R27" s="20" t="n">
        <v>8.19992162</v>
      </c>
    </row>
    <row r="28" spans="1:18">
      <c r="A28" s="15" t="s">
        <v>425</v>
      </c>
      <c r="B28" s="17" t="n">
        <v>7568</v>
      </c>
      <c r="C28" s="18">
        <f>(2769.0/B28*100)</f>
        <v/>
      </c>
      <c r="D28" s="19" t="n">
        <v>4799</v>
      </c>
      <c r="E28" s="18" t="n">
        <v>411.9326554</v>
      </c>
      <c r="F28" s="20" t="n">
        <v>5.16445949</v>
      </c>
      <c r="G28" s="18" t="n">
        <v>411.94687807</v>
      </c>
      <c r="H28" s="20" t="n">
        <v>4.9282946</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491.69676461</v>
      </c>
      <c r="F29" s="20" t="n">
        <v>11.15149311</v>
      </c>
      <c r="G29" s="18" t="n">
        <v>521.74566452</v>
      </c>
      <c r="H29" s="20" t="n">
        <v>7.16935036</v>
      </c>
      <c r="I29" s="18" t="n">
        <v>499.42711098</v>
      </c>
      <c r="J29" s="20" t="n">
        <v>10.62011139</v>
      </c>
      <c r="K29" s="18" t="s">
        <v>404</v>
      </c>
      <c r="L29" s="20" t="s">
        <v>404</v>
      </c>
      <c r="M29" s="18" t="s">
        <v>404</v>
      </c>
      <c r="N29" s="20" t="s">
        <v>404</v>
      </c>
      <c r="O29" s="18" t="s">
        <v>404</v>
      </c>
      <c r="P29" s="20" t="s">
        <v>404</v>
      </c>
      <c r="Q29" s="18" t="n">
        <v>548.02155333</v>
      </c>
      <c r="R29" s="20" t="n">
        <v>18.72190721</v>
      </c>
    </row>
    <row r="30" spans="1:18">
      <c r="A30" s="15" t="s">
        <v>427</v>
      </c>
      <c r="B30" s="17" t="n">
        <v>4520</v>
      </c>
      <c r="C30" s="18">
        <f>(1053.0/B30*100)</f>
        <v/>
      </c>
      <c r="D30" s="19" t="n">
        <v>3467</v>
      </c>
      <c r="E30" s="18" t="n">
        <v>501.67312154</v>
      </c>
      <c r="F30" s="20" t="n">
        <v>4.01588722</v>
      </c>
      <c r="G30" s="18" t="n">
        <v>490.335954</v>
      </c>
      <c r="H30" s="20" t="n">
        <v>4.93739971</v>
      </c>
      <c r="I30" s="18" t="n">
        <v>461.03381589</v>
      </c>
      <c r="J30" s="20" t="n">
        <v>7.32399704</v>
      </c>
      <c r="K30" s="18" t="s">
        <v>404</v>
      </c>
      <c r="L30" s="20" t="s">
        <v>404</v>
      </c>
      <c r="M30" s="18" t="s">
        <v>404</v>
      </c>
      <c r="N30" s="20" t="s">
        <v>404</v>
      </c>
      <c r="O30" s="18" t="s">
        <v>404</v>
      </c>
      <c r="P30" s="20" t="s">
        <v>404</v>
      </c>
      <c r="Q30" s="18" t="n">
        <v>515.7350522</v>
      </c>
      <c r="R30" s="20" t="n">
        <v>28.01436566</v>
      </c>
    </row>
    <row r="31" spans="1:18">
      <c r="A31" s="15" t="s">
        <v>428</v>
      </c>
      <c r="B31" s="17" t="n">
        <v>5456</v>
      </c>
      <c r="C31" s="18">
        <f>(502.0/B31*100)</f>
        <v/>
      </c>
      <c r="D31" s="19" t="n">
        <v>4954</v>
      </c>
      <c r="E31" s="18" t="n">
        <v>512.54859087</v>
      </c>
      <c r="F31" s="20" t="n">
        <v>10.77939784</v>
      </c>
      <c r="G31" s="18" t="n">
        <v>502.58098047</v>
      </c>
      <c r="H31" s="20" t="n">
        <v>2.28171844</v>
      </c>
      <c r="I31" s="18" t="n">
        <v>496.83899613</v>
      </c>
      <c r="J31" s="20" t="n">
        <v>11.161896</v>
      </c>
      <c r="K31" s="18" t="s">
        <v>404</v>
      </c>
      <c r="L31" s="20" t="s">
        <v>404</v>
      </c>
      <c r="M31" s="18" t="s">
        <v>404</v>
      </c>
      <c r="N31" s="20" t="s">
        <v>404</v>
      </c>
      <c r="O31" s="18" t="s">
        <v>404</v>
      </c>
      <c r="P31" s="20" t="s">
        <v>404</v>
      </c>
      <c r="Q31" s="18" t="n">
        <v>496.71927798</v>
      </c>
      <c r="R31" s="20" t="n">
        <v>7.16383101</v>
      </c>
    </row>
    <row r="32" spans="1:18">
      <c r="A32" s="15" t="s">
        <v>429</v>
      </c>
      <c r="B32" s="17" t="n">
        <v>4478</v>
      </c>
      <c r="C32" s="18">
        <f>(0.0/B32*100)</f>
        <v/>
      </c>
      <c r="D32" s="19" t="n">
        <v>4478</v>
      </c>
      <c r="E32" s="18" t="n">
        <v>513.55844667</v>
      </c>
      <c r="F32" s="20" t="n">
        <v>5.83056391</v>
      </c>
      <c r="G32" s="18" t="n">
        <v>499.65715786</v>
      </c>
      <c r="H32" s="20" t="n">
        <v>3.10616009</v>
      </c>
      <c r="I32" s="18" t="n">
        <v>529.32548289</v>
      </c>
      <c r="J32" s="20" t="n">
        <v>17.93456188</v>
      </c>
      <c r="K32" s="18" t="s">
        <v>404</v>
      </c>
      <c r="L32" s="20" t="s">
        <v>404</v>
      </c>
      <c r="M32" s="18" t="s">
        <v>404</v>
      </c>
      <c r="N32" s="20" t="s">
        <v>404</v>
      </c>
      <c r="O32" s="18" t="s">
        <v>404</v>
      </c>
      <c r="P32" s="20" t="s">
        <v>404</v>
      </c>
      <c r="Q32" s="18" t="n">
        <v>503.99110249</v>
      </c>
      <c r="R32" s="20" t="n">
        <v>8.34853438</v>
      </c>
    </row>
    <row r="33" spans="1:18">
      <c r="A33" s="15" t="s">
        <v>430</v>
      </c>
      <c r="B33" s="17" t="n">
        <v>7325</v>
      </c>
      <c r="C33" s="18">
        <f>(29.0/B33*100)</f>
        <v/>
      </c>
      <c r="D33" s="19" t="n">
        <v>7296</v>
      </c>
      <c r="E33" s="18" t="n">
        <v>496.78154948</v>
      </c>
      <c r="F33" s="20" t="n">
        <v>4.52758977</v>
      </c>
      <c r="G33" s="18" t="n">
        <v>506.01544168</v>
      </c>
      <c r="H33" s="20" t="n">
        <v>5.61058624</v>
      </c>
      <c r="I33" s="18" t="n">
        <v>411.3483206</v>
      </c>
      <c r="J33" s="20" t="n">
        <v>3.93490574</v>
      </c>
      <c r="K33" s="18" t="s">
        <v>404</v>
      </c>
      <c r="L33" s="20" t="s">
        <v>404</v>
      </c>
      <c r="M33" s="18" t="s">
        <v>404</v>
      </c>
      <c r="N33" s="20" t="s">
        <v>404</v>
      </c>
      <c r="O33" s="18" t="s">
        <v>404</v>
      </c>
      <c r="P33" s="20" t="s">
        <v>404</v>
      </c>
      <c r="Q33" s="18" t="n">
        <v>512.7505366300001</v>
      </c>
      <c r="R33" s="20" t="n">
        <v>8.542291909999999</v>
      </c>
    </row>
    <row r="34" spans="1:18">
      <c r="A34" s="15" t="s">
        <v>431</v>
      </c>
      <c r="B34" s="17" t="n">
        <v>6350</v>
      </c>
      <c r="C34" s="18">
        <f>(0.0/B34*100)</f>
        <v/>
      </c>
      <c r="D34" s="19" t="n">
        <v>6350</v>
      </c>
      <c r="E34" s="18" t="n">
        <v>452.00864195</v>
      </c>
      <c r="F34" s="20" t="n">
        <v>8.16755334</v>
      </c>
      <c r="G34" s="18" t="n">
        <v>483.90299676</v>
      </c>
      <c r="H34" s="20" t="n">
        <v>3.46228735</v>
      </c>
      <c r="I34" s="18" t="n">
        <v>441.00983033</v>
      </c>
      <c r="J34" s="20" t="n">
        <v>48.6986894</v>
      </c>
      <c r="K34" s="18" t="s">
        <v>404</v>
      </c>
      <c r="L34" s="20" t="s">
        <v>404</v>
      </c>
      <c r="M34" s="18" t="s">
        <v>404</v>
      </c>
      <c r="N34" s="20" t="s">
        <v>404</v>
      </c>
      <c r="O34" s="18" t="s">
        <v>404</v>
      </c>
      <c r="P34" s="20" t="s">
        <v>404</v>
      </c>
      <c r="Q34" s="18" t="n">
        <v>461.7895328</v>
      </c>
      <c r="R34" s="20" t="n">
        <v>13.67026288</v>
      </c>
    </row>
    <row r="35" spans="1:18">
      <c r="A35" s="15" t="s">
        <v>432</v>
      </c>
      <c r="B35" s="17" t="n">
        <v>6406</v>
      </c>
      <c r="C35" s="18">
        <f>(450.0/B35*100)</f>
        <v/>
      </c>
      <c r="D35" s="19" t="n">
        <v>5956</v>
      </c>
      <c r="E35" s="18" t="n">
        <v>492.84194752</v>
      </c>
      <c r="F35" s="20" t="n">
        <v>3.50767751</v>
      </c>
      <c r="G35" s="18" t="n">
        <v>518.0762964199999</v>
      </c>
      <c r="H35" s="20" t="n">
        <v>1.56529335</v>
      </c>
      <c r="I35" s="18" t="n">
        <v>489.1552244</v>
      </c>
      <c r="J35" s="20" t="n">
        <v>4.17314382</v>
      </c>
      <c r="K35" s="18" t="s">
        <v>404</v>
      </c>
      <c r="L35" s="20" t="s">
        <v>404</v>
      </c>
      <c r="M35" s="18" t="s">
        <v>404</v>
      </c>
      <c r="N35" s="20" t="s">
        <v>404</v>
      </c>
      <c r="O35" s="18" t="s">
        <v>404</v>
      </c>
      <c r="P35" s="20" t="s">
        <v>404</v>
      </c>
      <c r="Q35" s="18" t="n">
        <v>517.35835362</v>
      </c>
      <c r="R35" s="20" t="n">
        <v>4.56078424</v>
      </c>
    </row>
    <row r="36" spans="1:18">
      <c r="A36" s="15" t="s">
        <v>433</v>
      </c>
      <c r="B36" s="17" t="n">
        <v>6736</v>
      </c>
      <c r="C36" s="18">
        <f>(723.0/B36*100)</f>
        <v/>
      </c>
      <c r="D36" s="19" t="n">
        <v>6013</v>
      </c>
      <c r="E36" s="18" t="n">
        <v>491.36943961</v>
      </c>
      <c r="F36" s="20" t="n">
        <v>5.23258352</v>
      </c>
      <c r="G36" s="18" t="n">
        <v>484.17006267</v>
      </c>
      <c r="H36" s="20" t="n">
        <v>2.79246025</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488.13486304</v>
      </c>
      <c r="F37" s="20" t="n">
        <v>7.75057734</v>
      </c>
      <c r="G37" s="18" t="n">
        <v>495.47048927</v>
      </c>
      <c r="H37" s="20" t="n">
        <v>3.42374504</v>
      </c>
      <c r="I37" s="18" t="n">
        <v>551.0831014300001</v>
      </c>
      <c r="J37" s="20" t="n">
        <v>9.134790430000001</v>
      </c>
      <c r="K37" s="18" t="s">
        <v>404</v>
      </c>
      <c r="L37" s="20" t="s">
        <v>404</v>
      </c>
      <c r="M37" s="18" t="s">
        <v>404</v>
      </c>
      <c r="N37" s="20" t="s">
        <v>404</v>
      </c>
      <c r="O37" s="18" t="s">
        <v>404</v>
      </c>
      <c r="P37" s="20" t="s">
        <v>404</v>
      </c>
      <c r="Q37" s="18" t="n">
        <v>469.41761692</v>
      </c>
      <c r="R37" s="20" t="n">
        <v>18.60262076</v>
      </c>
    </row>
    <row r="38" spans="1:18">
      <c r="A38" s="15" t="s">
        <v>435</v>
      </c>
      <c r="B38" s="17" t="n">
        <v>5860</v>
      </c>
      <c r="C38" s="18">
        <f>(268.0/B38*100)</f>
        <v/>
      </c>
      <c r="D38" s="19" t="n">
        <v>5592</v>
      </c>
      <c r="E38" s="18" t="n">
        <v>508.02375596</v>
      </c>
      <c r="F38" s="20" t="n">
        <v>7.38236453</v>
      </c>
      <c r="G38" s="18" t="n">
        <v>523.43122109</v>
      </c>
      <c r="H38" s="20" t="n">
        <v>4.51925267</v>
      </c>
      <c r="I38" s="18" t="n">
        <v>550.53701125</v>
      </c>
      <c r="J38" s="20" t="n">
        <v>13.30996898</v>
      </c>
      <c r="K38" s="18" t="s">
        <v>404</v>
      </c>
      <c r="L38" s="20" t="s">
        <v>404</v>
      </c>
      <c r="M38" s="18" t="s">
        <v>404</v>
      </c>
      <c r="N38" s="20" t="s">
        <v>404</v>
      </c>
      <c r="O38" s="18" t="s">
        <v>404</v>
      </c>
      <c r="P38" s="20" t="s">
        <v>404</v>
      </c>
      <c r="Q38" s="18" t="n">
        <v>530.01824652</v>
      </c>
      <c r="R38" s="20" t="n">
        <v>11.3036066</v>
      </c>
    </row>
    <row r="39" spans="1:18">
      <c r="A39" s="15" t="s">
        <v>436</v>
      </c>
      <c r="B39" s="17" t="n">
        <v>5895</v>
      </c>
      <c r="C39" s="18">
        <f>(0.0/B39*100)</f>
        <v/>
      </c>
      <c r="D39" s="19" t="n">
        <v>5895</v>
      </c>
      <c r="E39" s="18" t="n">
        <v>432.66076841</v>
      </c>
      <c r="F39" s="20" t="n">
        <v>8.410450640000001</v>
      </c>
      <c r="G39" s="18" t="n">
        <v>416.94959181</v>
      </c>
      <c r="H39" s="20" t="n">
        <v>5.95625625</v>
      </c>
      <c r="I39" s="18" t="n">
        <v>369.086997</v>
      </c>
      <c r="J39" s="20" t="n">
        <v>16.40217483</v>
      </c>
      <c r="K39" s="18" t="s">
        <v>404</v>
      </c>
      <c r="L39" s="20" t="s">
        <v>404</v>
      </c>
      <c r="M39" s="18" t="s">
        <v>404</v>
      </c>
      <c r="N39" s="20" t="s">
        <v>404</v>
      </c>
      <c r="O39" s="18" t="s">
        <v>404</v>
      </c>
      <c r="P39" s="20" t="s">
        <v>404</v>
      </c>
      <c r="Q39" s="18" t="n">
        <v>388.82733126</v>
      </c>
      <c r="R39" s="20" t="n">
        <v>12.75113332</v>
      </c>
    </row>
    <row r="40" spans="1:18">
      <c r="A40" s="15" t="s">
        <v>437</v>
      </c>
      <c r="B40" s="17" t="n">
        <v>14157</v>
      </c>
      <c r="C40" s="18">
        <f>(2954.0/B40*100)</f>
        <v/>
      </c>
      <c r="D40" s="19" t="n">
        <v>11203</v>
      </c>
      <c r="E40" s="18" t="n">
        <v>489.64950685</v>
      </c>
      <c r="F40" s="20" t="n">
        <v>4.51542814</v>
      </c>
      <c r="G40" s="18" t="n">
        <v>498.88602798</v>
      </c>
      <c r="H40" s="20" t="n">
        <v>4.91143165</v>
      </c>
      <c r="I40" s="18" t="n">
        <v>487.34138255</v>
      </c>
      <c r="J40" s="20" t="n">
        <v>7.80038534</v>
      </c>
      <c r="K40" s="18" t="s">
        <v>404</v>
      </c>
      <c r="L40" s="20" t="s">
        <v>404</v>
      </c>
      <c r="M40" s="18" t="s">
        <v>404</v>
      </c>
      <c r="N40" s="20" t="s">
        <v>404</v>
      </c>
      <c r="O40" s="18" t="s">
        <v>404</v>
      </c>
      <c r="P40" s="20" t="s">
        <v>404</v>
      </c>
      <c r="Q40" s="18" t="n">
        <v>497.28357302</v>
      </c>
      <c r="R40" s="20" t="n">
        <v>13.29423499</v>
      </c>
    </row>
    <row r="41" spans="1:18">
      <c r="A41" s="15" t="s">
        <v>438</v>
      </c>
      <c r="B41" s="17" t="n">
        <v>5712</v>
      </c>
      <c r="C41" s="18">
        <f>(99.0/B41*100)</f>
        <v/>
      </c>
      <c r="D41" s="19" t="n">
        <v>5613</v>
      </c>
      <c r="E41" s="18" t="n">
        <v>465.89919579</v>
      </c>
      <c r="F41" s="20" t="n">
        <v>5.8884054</v>
      </c>
      <c r="G41" s="18" t="n">
        <v>472.26261367</v>
      </c>
      <c r="H41" s="20" t="n">
        <v>4.357192</v>
      </c>
      <c r="I41" s="18" t="n">
        <v>476.26205837</v>
      </c>
      <c r="J41" s="20" t="n">
        <v>13.56669592</v>
      </c>
      <c r="K41" s="18" t="s">
        <v>404</v>
      </c>
      <c r="L41" s="20" t="s">
        <v>404</v>
      </c>
      <c r="M41" s="18" t="s">
        <v>404</v>
      </c>
      <c r="N41" s="20" t="s">
        <v>404</v>
      </c>
      <c r="O41" s="18" t="s">
        <v>404</v>
      </c>
      <c r="P41" s="20" t="s">
        <v>404</v>
      </c>
      <c r="Q41" s="18" t="n">
        <v>476.30317963</v>
      </c>
      <c r="R41" s="20" t="n">
        <v>17.10422427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410.20732105</v>
      </c>
      <c r="F44" s="20" t="n">
        <v>6.27573026</v>
      </c>
      <c r="G44" s="18" t="n">
        <v>418.83643115</v>
      </c>
      <c r="H44" s="20" t="n">
        <v>4.66668726</v>
      </c>
      <c r="I44" s="18" t="s">
        <v>404</v>
      </c>
      <c r="J44" s="20" t="s">
        <v>404</v>
      </c>
      <c r="K44" s="18" t="s">
        <v>404</v>
      </c>
      <c r="L44" s="20" t="s">
        <v>404</v>
      </c>
      <c r="M44" s="18" t="s">
        <v>404</v>
      </c>
      <c r="N44" s="20" t="s">
        <v>404</v>
      </c>
      <c r="O44" s="18" t="s">
        <v>404</v>
      </c>
      <c r="P44" s="20" t="s">
        <v>404</v>
      </c>
      <c r="Q44" s="18" t="n">
        <v>410.28891876</v>
      </c>
      <c r="R44" s="20" t="n">
        <v>6.14853327</v>
      </c>
    </row>
    <row r="45" spans="1:18">
      <c r="A45" s="15" t="s">
        <v>442</v>
      </c>
      <c r="B45" s="17" t="n">
        <v>5519</v>
      </c>
      <c r="C45" s="18">
        <f>(0.0/B45*100)</f>
        <v/>
      </c>
      <c r="D45" s="19" t="n">
        <v>5519</v>
      </c>
      <c r="E45" s="18" t="n">
        <v>359.93848152</v>
      </c>
      <c r="F45" s="20" t="n">
        <v>3.69975947</v>
      </c>
      <c r="G45" s="18" t="n">
        <v>357.93493325</v>
      </c>
      <c r="H45" s="20" t="n">
        <v>17.13368129</v>
      </c>
      <c r="I45" s="18" t="s">
        <v>404</v>
      </c>
      <c r="J45" s="20" t="s">
        <v>404</v>
      </c>
      <c r="K45" s="18" t="s">
        <v>404</v>
      </c>
      <c r="L45" s="20" t="s">
        <v>404</v>
      </c>
      <c r="M45" s="18" t="s">
        <v>404</v>
      </c>
      <c r="N45" s="20" t="s">
        <v>404</v>
      </c>
      <c r="O45" s="18" t="s">
        <v>404</v>
      </c>
      <c r="P45" s="20" t="s">
        <v>404</v>
      </c>
      <c r="Q45" s="18" t="n">
        <v>356.89999132</v>
      </c>
      <c r="R45" s="20" t="n">
        <v>13.15754024</v>
      </c>
    </row>
    <row r="46" spans="1:18">
      <c r="A46" s="15" t="s">
        <v>443</v>
      </c>
      <c r="B46" s="17" t="n">
        <v>23141</v>
      </c>
      <c r="C46" s="18">
        <f>(6020.0/B46*100)</f>
        <v/>
      </c>
      <c r="D46" s="19" t="n">
        <v>17121</v>
      </c>
      <c r="E46" s="18" t="n">
        <v>382.98647368</v>
      </c>
      <c r="F46" s="20" t="n">
        <v>5.16867183</v>
      </c>
      <c r="G46" s="18" t="n">
        <v>390.18103087</v>
      </c>
      <c r="H46" s="20" t="n">
        <v>5.0354299</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422.41937431</v>
      </c>
      <c r="F47" s="20" t="n">
        <v>9.054192949999999</v>
      </c>
      <c r="G47" s="18" t="n">
        <v>445.83975832</v>
      </c>
      <c r="H47" s="20" t="n">
        <v>5.38589918</v>
      </c>
      <c r="I47" s="18" t="n">
        <v>440.48237122</v>
      </c>
      <c r="J47" s="20" t="n">
        <v>21.85517309</v>
      </c>
      <c r="K47" s="18" t="s">
        <v>404</v>
      </c>
      <c r="L47" s="20" t="s">
        <v>404</v>
      </c>
      <c r="M47" s="18" t="s">
        <v>404</v>
      </c>
      <c r="N47" s="20" t="s">
        <v>404</v>
      </c>
      <c r="O47" s="18" t="s">
        <v>404</v>
      </c>
      <c r="P47" s="20" t="s">
        <v>404</v>
      </c>
      <c r="Q47" s="18" t="n">
        <v>444.14275078</v>
      </c>
      <c r="R47" s="20" t="n">
        <v>16.8875173</v>
      </c>
    </row>
    <row r="48" spans="1:18">
      <c r="A48" s="15" t="s">
        <v>445</v>
      </c>
      <c r="B48" s="17" t="n">
        <v>9841</v>
      </c>
      <c r="C48" s="18">
        <f>(40.0/B48*100)</f>
        <v/>
      </c>
      <c r="D48" s="19" t="n">
        <v>9801</v>
      </c>
      <c r="E48" s="18" t="n">
        <v>551.43965588</v>
      </c>
      <c r="F48" s="20" t="n">
        <v>14.86593599</v>
      </c>
      <c r="G48" s="18" t="n">
        <v>529.97710311</v>
      </c>
      <c r="H48" s="20" t="n">
        <v>5.7713357</v>
      </c>
      <c r="I48" s="18" t="n">
        <v>397.95104778</v>
      </c>
      <c r="J48" s="20" t="n">
        <v>11.78810797</v>
      </c>
      <c r="K48" s="18" t="s">
        <v>404</v>
      </c>
      <c r="L48" s="20" t="s">
        <v>404</v>
      </c>
      <c r="M48" s="18" t="s">
        <v>404</v>
      </c>
      <c r="N48" s="20" t="s">
        <v>404</v>
      </c>
      <c r="O48" s="18" t="s">
        <v>404</v>
      </c>
      <c r="P48" s="20" t="s">
        <v>404</v>
      </c>
      <c r="Q48" s="18" t="n">
        <v>526.98639639</v>
      </c>
      <c r="R48" s="20" t="n">
        <v>23.11386926</v>
      </c>
    </row>
    <row r="49" spans="1:18">
      <c r="A49" s="15" t="s">
        <v>446</v>
      </c>
      <c r="B49" s="17" t="n">
        <v>6349</v>
      </c>
      <c r="C49" s="18">
        <f>(52.0/B49*100)</f>
        <v/>
      </c>
      <c r="D49" s="19" t="n">
        <v>6297</v>
      </c>
      <c r="E49" s="18" t="n">
        <v>400.68676504</v>
      </c>
      <c r="F49" s="20" t="n">
        <v>6.22520436</v>
      </c>
      <c r="G49" s="18" t="n">
        <v>411.13146114</v>
      </c>
      <c r="H49" s="20" t="n">
        <v>4.88728802</v>
      </c>
      <c r="I49" s="18" t="s">
        <v>404</v>
      </c>
      <c r="J49" s="20" t="s">
        <v>404</v>
      </c>
      <c r="K49" s="18" t="s">
        <v>404</v>
      </c>
      <c r="L49" s="20" t="s">
        <v>404</v>
      </c>
      <c r="M49" s="18" t="s">
        <v>404</v>
      </c>
      <c r="N49" s="20" t="s">
        <v>404</v>
      </c>
      <c r="O49" s="18" t="s">
        <v>404</v>
      </c>
      <c r="P49" s="20" t="s">
        <v>404</v>
      </c>
      <c r="Q49" s="18" t="n">
        <v>408.68993575</v>
      </c>
      <c r="R49" s="20" t="n">
        <v>5.80842942</v>
      </c>
    </row>
    <row r="50" spans="1:18">
      <c r="A50" s="15" t="s">
        <v>447</v>
      </c>
      <c r="B50" s="17" t="n">
        <v>11795</v>
      </c>
      <c r="C50" s="18">
        <f>(1031.0/B50*100)</f>
        <v/>
      </c>
      <c r="D50" s="19" t="n">
        <v>10764</v>
      </c>
      <c r="E50" s="18" t="n">
        <v>384.87851319</v>
      </c>
      <c r="F50" s="20" t="n">
        <v>3.87182027</v>
      </c>
      <c r="G50" s="18" t="n">
        <v>397.73945017</v>
      </c>
      <c r="H50" s="20" t="n">
        <v>3.66936102</v>
      </c>
      <c r="I50" s="18" t="n">
        <v>372.42930285</v>
      </c>
      <c r="J50" s="20" t="n">
        <v>11.22968329</v>
      </c>
      <c r="K50" s="18" t="s">
        <v>404</v>
      </c>
      <c r="L50" s="20" t="s">
        <v>404</v>
      </c>
      <c r="M50" s="18" t="s">
        <v>404</v>
      </c>
      <c r="N50" s="20" t="s">
        <v>404</v>
      </c>
      <c r="O50" s="18" t="s">
        <v>404</v>
      </c>
      <c r="P50" s="20" t="s">
        <v>404</v>
      </c>
      <c r="Q50" s="18" t="n">
        <v>395.91854388</v>
      </c>
      <c r="R50" s="20" t="n">
        <v>8.86087234</v>
      </c>
    </row>
    <row r="51" spans="1:18">
      <c r="A51" s="15" t="s">
        <v>448</v>
      </c>
      <c r="B51" s="17" t="n">
        <v>6866</v>
      </c>
      <c r="C51" s="18">
        <f>(1235.0/B51*100)</f>
        <v/>
      </c>
      <c r="D51" s="19" t="n">
        <v>5631</v>
      </c>
      <c r="E51" s="18" t="n">
        <v>395.20438974</v>
      </c>
      <c r="F51" s="20" t="n">
        <v>6.95121025</v>
      </c>
      <c r="G51" s="18" t="n">
        <v>401.03514774</v>
      </c>
      <c r="H51" s="20" t="n">
        <v>3.01226718</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457.28720032</v>
      </c>
      <c r="F52" s="20" t="n">
        <v>8.580931440000001</v>
      </c>
      <c r="G52" s="18" t="n">
        <v>467.0738133</v>
      </c>
      <c r="H52" s="20" t="n">
        <v>3.84913923</v>
      </c>
      <c r="I52" s="18" t="n">
        <v>474.59071495</v>
      </c>
      <c r="J52" s="20" t="n">
        <v>14.27581203</v>
      </c>
      <c r="K52" s="18" t="s">
        <v>404</v>
      </c>
      <c r="L52" s="20" t="s">
        <v>404</v>
      </c>
      <c r="M52" s="18" t="s">
        <v>404</v>
      </c>
      <c r="N52" s="20" t="s">
        <v>404</v>
      </c>
      <c r="O52" s="18" t="s">
        <v>404</v>
      </c>
      <c r="P52" s="20" t="s">
        <v>404</v>
      </c>
      <c r="Q52" s="18" t="n">
        <v>455.92905852</v>
      </c>
      <c r="R52" s="20" t="n">
        <v>13.42380835</v>
      </c>
    </row>
    <row r="53" spans="1:18">
      <c r="A53" s="15" t="s">
        <v>450</v>
      </c>
      <c r="B53" s="17" t="n">
        <v>5571</v>
      </c>
      <c r="C53" s="18">
        <f>(0.0/B53*100)</f>
        <v/>
      </c>
      <c r="D53" s="19" t="n">
        <v>5571</v>
      </c>
      <c r="E53" s="18" t="n">
        <v>450.50855854</v>
      </c>
      <c r="F53" s="20" t="n">
        <v>2.31075215</v>
      </c>
      <c r="G53" s="18" t="n">
        <v>431.44230002</v>
      </c>
      <c r="H53" s="20" t="n">
        <v>2.47554911</v>
      </c>
      <c r="I53" s="18" t="n">
        <v>364.49365483</v>
      </c>
      <c r="J53" s="20" t="n">
        <v>8.290412549999999</v>
      </c>
      <c r="K53" s="18" t="s">
        <v>404</v>
      </c>
      <c r="L53" s="20" t="s">
        <v>404</v>
      </c>
      <c r="M53" s="18" t="s">
        <v>404</v>
      </c>
      <c r="N53" s="20" t="s">
        <v>404</v>
      </c>
      <c r="O53" s="18" t="s">
        <v>404</v>
      </c>
      <c r="P53" s="20" t="s">
        <v>404</v>
      </c>
      <c r="Q53" s="18" t="n">
        <v>423.78356185</v>
      </c>
      <c r="R53" s="20" t="n">
        <v>3.75619813</v>
      </c>
    </row>
    <row r="54" spans="1:18">
      <c r="A54" s="15" t="s">
        <v>451</v>
      </c>
      <c r="B54" s="17" t="n">
        <v>4740</v>
      </c>
      <c r="C54" s="18">
        <f>(199.0/B54*100)</f>
        <v/>
      </c>
      <c r="D54" s="19" t="n">
        <v>4541</v>
      </c>
      <c r="E54" s="18" t="n">
        <v>323.37170107</v>
      </c>
      <c r="F54" s="20" t="n">
        <v>6.19927326</v>
      </c>
      <c r="G54" s="18" t="n">
        <v>333.46406941</v>
      </c>
      <c r="H54" s="20" t="n">
        <v>6.66461484</v>
      </c>
      <c r="I54" s="18" t="n">
        <v>298.61239937</v>
      </c>
      <c r="J54" s="20" t="n">
        <v>6.45180642</v>
      </c>
      <c r="K54" s="18" t="s">
        <v>404</v>
      </c>
      <c r="L54" s="20" t="s">
        <v>404</v>
      </c>
      <c r="M54" s="18" t="s">
        <v>404</v>
      </c>
      <c r="N54" s="20" t="s">
        <v>404</v>
      </c>
      <c r="O54" s="18" t="s">
        <v>404</v>
      </c>
      <c r="P54" s="20" t="s">
        <v>404</v>
      </c>
      <c r="Q54" s="18" t="n">
        <v>337.7240624</v>
      </c>
      <c r="R54" s="20" t="n">
        <v>5.99109421</v>
      </c>
    </row>
    <row r="55" spans="1:18">
      <c r="A55" s="15" t="s">
        <v>452</v>
      </c>
      <c r="B55" s="17" t="n">
        <v>5316</v>
      </c>
      <c r="C55" s="18">
        <f>(43.0/B55*100)</f>
        <v/>
      </c>
      <c r="D55" s="19" t="n">
        <v>5273</v>
      </c>
      <c r="E55" s="18" t="n">
        <v>401.42009132</v>
      </c>
      <c r="F55" s="20" t="n">
        <v>6.46117087</v>
      </c>
      <c r="G55" s="18" t="n">
        <v>410.96396249</v>
      </c>
      <c r="H55" s="20" t="n">
        <v>5.79239416</v>
      </c>
      <c r="I55" s="18" t="s">
        <v>404</v>
      </c>
      <c r="J55" s="20" t="s">
        <v>404</v>
      </c>
      <c r="K55" s="18" t="s">
        <v>404</v>
      </c>
      <c r="L55" s="20" t="s">
        <v>404</v>
      </c>
      <c r="M55" s="18" t="s">
        <v>404</v>
      </c>
      <c r="N55" s="20" t="s">
        <v>404</v>
      </c>
      <c r="O55" s="18" t="s">
        <v>404</v>
      </c>
      <c r="P55" s="20" t="s">
        <v>404</v>
      </c>
      <c r="Q55" s="18" t="n">
        <v>400.80702745</v>
      </c>
      <c r="R55" s="20" t="n">
        <v>5.2255579</v>
      </c>
    </row>
    <row r="56" spans="1:18">
      <c r="A56" s="15" t="s">
        <v>453</v>
      </c>
      <c r="B56" s="17" t="n">
        <v>5359</v>
      </c>
      <c r="C56" s="18">
        <f>(0.0/B56*100)</f>
        <v/>
      </c>
      <c r="D56" s="19" t="n">
        <v>5359</v>
      </c>
      <c r="E56" s="18" t="n">
        <v>538.40288537</v>
      </c>
      <c r="F56" s="20" t="n">
        <v>8.023048340000001</v>
      </c>
      <c r="G56" s="18" t="n">
        <v>553.32708625</v>
      </c>
      <c r="H56" s="20" t="n">
        <v>4.24889018</v>
      </c>
      <c r="I56" s="18" t="n">
        <v>542.96627775</v>
      </c>
      <c r="J56" s="20" t="n">
        <v>17.56287193</v>
      </c>
      <c r="K56" s="18" t="s">
        <v>404</v>
      </c>
      <c r="L56" s="20" t="s">
        <v>404</v>
      </c>
      <c r="M56" s="18" t="s">
        <v>404</v>
      </c>
      <c r="N56" s="20" t="s">
        <v>404</v>
      </c>
      <c r="O56" s="18" t="s">
        <v>404</v>
      </c>
      <c r="P56" s="20" t="s">
        <v>404</v>
      </c>
      <c r="Q56" s="18" t="n">
        <v>533.78641588</v>
      </c>
      <c r="R56" s="20" t="n">
        <v>29.42767795</v>
      </c>
    </row>
    <row r="57" spans="1:18">
      <c r="A57" s="15" t="s">
        <v>454</v>
      </c>
      <c r="B57" s="17" t="n">
        <v>6513</v>
      </c>
      <c r="C57" s="18">
        <f>(0.0/B57*100)</f>
        <v/>
      </c>
      <c r="D57" s="19" t="n">
        <v>6513</v>
      </c>
      <c r="E57" s="18" t="n">
        <v>386.24948752</v>
      </c>
      <c r="F57" s="20" t="n">
        <v>4.53554922</v>
      </c>
      <c r="G57" s="18" t="n">
        <v>391.19935369</v>
      </c>
      <c r="H57" s="20" t="n">
        <v>7.57729551</v>
      </c>
      <c r="I57" s="18" t="s">
        <v>404</v>
      </c>
      <c r="J57" s="20" t="s">
        <v>404</v>
      </c>
      <c r="K57" s="18" t="s">
        <v>404</v>
      </c>
      <c r="L57" s="20" t="s">
        <v>404</v>
      </c>
      <c r="M57" s="18" t="s">
        <v>404</v>
      </c>
      <c r="N57" s="20" t="s">
        <v>404</v>
      </c>
      <c r="O57" s="18" t="n">
        <v>353.28547676</v>
      </c>
      <c r="P57" s="20" t="n">
        <v>13.64277358</v>
      </c>
      <c r="Q57" s="18" t="n">
        <v>379.18007524</v>
      </c>
      <c r="R57" s="20" t="n">
        <v>10.69233838</v>
      </c>
    </row>
    <row r="58" spans="1:18">
      <c r="A58" s="15" t="s">
        <v>455</v>
      </c>
      <c r="B58" s="17" t="n">
        <v>7267</v>
      </c>
      <c r="C58" s="18">
        <f>(0.0/B58*100)</f>
        <v/>
      </c>
      <c r="D58" s="19" t="n">
        <v>7267</v>
      </c>
      <c r="E58" s="18" t="n">
        <v>384.13554198</v>
      </c>
      <c r="F58" s="20" t="n">
        <v>7.93492951</v>
      </c>
      <c r="G58" s="18" t="n">
        <v>380.39156941</v>
      </c>
      <c r="H58" s="20" t="n">
        <v>8.3574202</v>
      </c>
      <c r="I58" s="18" t="s">
        <v>404</v>
      </c>
      <c r="J58" s="20" t="s">
        <v>404</v>
      </c>
      <c r="K58" s="18" t="s">
        <v>404</v>
      </c>
      <c r="L58" s="20" t="s">
        <v>404</v>
      </c>
      <c r="M58" s="18" t="s">
        <v>404</v>
      </c>
      <c r="N58" s="20" t="s">
        <v>404</v>
      </c>
      <c r="O58" s="18" t="s">
        <v>404</v>
      </c>
      <c r="P58" s="20" t="s">
        <v>404</v>
      </c>
      <c r="Q58" s="18" t="n">
        <v>378.67508309</v>
      </c>
      <c r="R58" s="20" t="n">
        <v>3.61302145</v>
      </c>
    </row>
    <row r="59" spans="1:18">
      <c r="A59" s="15" t="s">
        <v>456</v>
      </c>
      <c r="B59" s="17" t="n">
        <v>4826</v>
      </c>
      <c r="C59" s="18">
        <f>(0.0/B59*100)</f>
        <v/>
      </c>
      <c r="D59" s="19" t="n">
        <v>4826</v>
      </c>
      <c r="E59" s="18" t="n">
        <v>353.32785837</v>
      </c>
      <c r="F59" s="20" t="n">
        <v>2.47245074</v>
      </c>
      <c r="G59" s="18" t="n">
        <v>366.45139578</v>
      </c>
      <c r="H59" s="20" t="n">
        <v>3.0173414</v>
      </c>
      <c r="I59" s="18" t="s">
        <v>404</v>
      </c>
      <c r="J59" s="20" t="s">
        <v>404</v>
      </c>
      <c r="K59" s="18" t="s">
        <v>404</v>
      </c>
      <c r="L59" s="20" t="s">
        <v>404</v>
      </c>
      <c r="M59" s="18" t="s">
        <v>404</v>
      </c>
      <c r="N59" s="20" t="s">
        <v>404</v>
      </c>
      <c r="O59" s="18" t="s">
        <v>404</v>
      </c>
      <c r="P59" s="20" t="s">
        <v>404</v>
      </c>
      <c r="Q59" s="18" t="n">
        <v>365.1420777</v>
      </c>
      <c r="R59" s="20" t="n">
        <v>3.19491327</v>
      </c>
    </row>
    <row r="60" spans="1:18">
      <c r="A60" s="15" t="s">
        <v>457</v>
      </c>
      <c r="B60" s="17" t="n">
        <v>4546</v>
      </c>
      <c r="C60" s="18">
        <f>(0.0/B60*100)</f>
        <v/>
      </c>
      <c r="D60" s="19" t="n">
        <v>4546</v>
      </c>
      <c r="E60" s="18" t="n">
        <v>407.61430327</v>
      </c>
      <c r="F60" s="20" t="n">
        <v>6.24156615</v>
      </c>
      <c r="G60" s="18" t="n">
        <v>371.32307397</v>
      </c>
      <c r="H60" s="20" t="n">
        <v>18.30987981</v>
      </c>
      <c r="I60" s="18" t="s">
        <v>404</v>
      </c>
      <c r="J60" s="20" t="s">
        <v>404</v>
      </c>
      <c r="K60" s="18" t="s">
        <v>404</v>
      </c>
      <c r="L60" s="20" t="s">
        <v>404</v>
      </c>
      <c r="M60" s="18" t="s">
        <v>404</v>
      </c>
      <c r="N60" s="20" t="s">
        <v>404</v>
      </c>
      <c r="O60" s="18" t="s">
        <v>404</v>
      </c>
      <c r="P60" s="20" t="s">
        <v>404</v>
      </c>
      <c r="Q60" s="18" t="n">
        <v>392.15689037</v>
      </c>
      <c r="R60" s="20" t="n">
        <v>6.15595702</v>
      </c>
    </row>
    <row r="61" spans="1:18">
      <c r="A61" s="15" t="s">
        <v>458</v>
      </c>
      <c r="B61" s="17" t="n">
        <v>6525</v>
      </c>
      <c r="C61" s="18">
        <f>(0.0/B61*100)</f>
        <v/>
      </c>
      <c r="D61" s="19" t="n">
        <v>6525</v>
      </c>
      <c r="E61" s="18" t="n">
        <v>471.89823317</v>
      </c>
      <c r="F61" s="20" t="n">
        <v>6.21736442</v>
      </c>
      <c r="G61" s="18" t="n">
        <v>478.0781024</v>
      </c>
      <c r="H61" s="20" t="n">
        <v>2.83352005</v>
      </c>
      <c r="I61" s="18" t="n">
        <v>424.31382692</v>
      </c>
      <c r="J61" s="20" t="n">
        <v>19.29213831</v>
      </c>
      <c r="K61" s="18" t="s">
        <v>404</v>
      </c>
      <c r="L61" s="20" t="s">
        <v>404</v>
      </c>
      <c r="M61" s="18" t="s">
        <v>404</v>
      </c>
      <c r="N61" s="20" t="s">
        <v>404</v>
      </c>
      <c r="O61" s="18" t="s">
        <v>404</v>
      </c>
      <c r="P61" s="20" t="s">
        <v>404</v>
      </c>
      <c r="Q61" s="18" t="n">
        <v>490.61541199</v>
      </c>
      <c r="R61" s="20" t="n">
        <v>8.46041256</v>
      </c>
    </row>
    <row r="62" spans="1:18">
      <c r="A62" s="15" t="s">
        <v>459</v>
      </c>
      <c r="B62" s="17" t="n">
        <v>4476</v>
      </c>
      <c r="C62" s="18">
        <f>(0.0/B62*100)</f>
        <v/>
      </c>
      <c r="D62" s="19" t="n">
        <v>4476</v>
      </c>
      <c r="E62" s="18" t="n">
        <v>540.61723054</v>
      </c>
      <c r="F62" s="20" t="n">
        <v>1.47703627</v>
      </c>
      <c r="G62" s="18" t="n">
        <v>547.68626742</v>
      </c>
      <c r="H62" s="20" t="n">
        <v>2.21707891</v>
      </c>
      <c r="I62" s="18" t="n">
        <v>476.41355712</v>
      </c>
      <c r="J62" s="20" t="n">
        <v>16.15699829</v>
      </c>
      <c r="K62" s="18" t="s">
        <v>404</v>
      </c>
      <c r="L62" s="20" t="s">
        <v>404</v>
      </c>
      <c r="M62" s="18" t="s">
        <v>404</v>
      </c>
      <c r="N62" s="20" t="s">
        <v>404</v>
      </c>
      <c r="O62" s="18" t="s">
        <v>404</v>
      </c>
      <c r="P62" s="20" t="s">
        <v>404</v>
      </c>
      <c r="Q62" s="18" t="n">
        <v>551.03466249</v>
      </c>
      <c r="R62" s="20" t="n">
        <v>3.75261308</v>
      </c>
    </row>
    <row r="63" spans="1:18">
      <c r="A63" s="15" t="s">
        <v>460</v>
      </c>
      <c r="B63" s="17" t="n">
        <v>5324</v>
      </c>
      <c r="C63" s="18">
        <f>(0.0/B63*100)</f>
        <v/>
      </c>
      <c r="D63" s="19" t="n">
        <v>5324</v>
      </c>
      <c r="E63" s="18" t="n">
        <v>376.86285736</v>
      </c>
      <c r="F63" s="20" t="n">
        <v>2.98418777</v>
      </c>
      <c r="G63" s="18" t="n">
        <v>368.29455135</v>
      </c>
      <c r="H63" s="20" t="n">
        <v>2.27025521</v>
      </c>
      <c r="I63" s="18" t="s">
        <v>404</v>
      </c>
      <c r="J63" s="20" t="s">
        <v>404</v>
      </c>
      <c r="K63" s="18" t="s">
        <v>404</v>
      </c>
      <c r="L63" s="20" t="s">
        <v>404</v>
      </c>
      <c r="M63" s="18" t="s">
        <v>404</v>
      </c>
      <c r="N63" s="20" t="s">
        <v>404</v>
      </c>
      <c r="O63" s="18" t="s">
        <v>404</v>
      </c>
      <c r="P63" s="20" t="s">
        <v>404</v>
      </c>
      <c r="Q63" s="18" t="n">
        <v>371.60601909</v>
      </c>
      <c r="R63" s="20" t="n">
        <v>2.30165965</v>
      </c>
    </row>
    <row r="64" spans="1:18">
      <c r="A64" s="15" t="s">
        <v>461</v>
      </c>
      <c r="B64" s="17" t="n">
        <v>3634</v>
      </c>
      <c r="C64" s="18">
        <f>(27.0/B64*100)</f>
        <v/>
      </c>
      <c r="D64" s="19" t="n">
        <v>3607</v>
      </c>
      <c r="E64" s="18" t="n">
        <v>482.28031844</v>
      </c>
      <c r="F64" s="20" t="n">
        <v>2.57150698</v>
      </c>
      <c r="G64" s="18" t="n">
        <v>465.81100506</v>
      </c>
      <c r="H64" s="20" t="n">
        <v>2.59059198</v>
      </c>
      <c r="I64" s="18" t="s">
        <v>404</v>
      </c>
      <c r="J64" s="20" t="s">
        <v>404</v>
      </c>
      <c r="K64" s="18" t="s">
        <v>404</v>
      </c>
      <c r="L64" s="20" t="s">
        <v>404</v>
      </c>
      <c r="M64" s="18" t="s">
        <v>404</v>
      </c>
      <c r="N64" s="20" t="s">
        <v>404</v>
      </c>
      <c r="O64" s="18" t="s">
        <v>404</v>
      </c>
      <c r="P64" s="20" t="s">
        <v>404</v>
      </c>
      <c r="Q64" s="18" t="n">
        <v>510.35063905</v>
      </c>
      <c r="R64" s="20" t="n">
        <v>4.26898288</v>
      </c>
    </row>
    <row r="65" spans="1:18">
      <c r="A65" s="15" t="s">
        <v>462</v>
      </c>
      <c r="B65" s="17" t="n">
        <v>5325</v>
      </c>
      <c r="C65" s="18">
        <f>(0.0/B65*100)</f>
        <v/>
      </c>
      <c r="D65" s="19" t="n">
        <v>5325</v>
      </c>
      <c r="E65" s="18" t="n">
        <v>422.19292589</v>
      </c>
      <c r="F65" s="20" t="n">
        <v>2.95739634</v>
      </c>
      <c r="G65" s="18" t="n">
        <v>408.61122589</v>
      </c>
      <c r="H65" s="20" t="n">
        <v>5.46868944</v>
      </c>
      <c r="I65" s="18" t="s">
        <v>404</v>
      </c>
      <c r="J65" s="20" t="s">
        <v>404</v>
      </c>
      <c r="K65" s="18" t="s">
        <v>404</v>
      </c>
      <c r="L65" s="20" t="s">
        <v>404</v>
      </c>
      <c r="M65" s="18" t="s">
        <v>404</v>
      </c>
      <c r="N65" s="20" t="s">
        <v>404</v>
      </c>
      <c r="O65" s="18" t="s">
        <v>404</v>
      </c>
      <c r="P65" s="20" t="s">
        <v>404</v>
      </c>
      <c r="Q65" s="18" t="n">
        <v>422.42122464</v>
      </c>
      <c r="R65" s="20" t="n">
        <v>16.69086787</v>
      </c>
    </row>
    <row r="66" spans="1:18">
      <c r="A66" s="15" t="s">
        <v>463</v>
      </c>
      <c r="B66" s="17" t="n">
        <v>5665</v>
      </c>
      <c r="C66" s="18">
        <f>(0.0/B66*100)</f>
        <v/>
      </c>
      <c r="D66" s="19" t="n">
        <v>5665</v>
      </c>
      <c r="E66" s="18" t="n">
        <v>405.1199395</v>
      </c>
      <c r="F66" s="20" t="n">
        <v>2.62293603</v>
      </c>
      <c r="G66" s="18" t="n">
        <v>425.28967247</v>
      </c>
      <c r="H66" s="20" t="n">
        <v>1.7661342</v>
      </c>
      <c r="I66" s="18" t="n">
        <v>375.27645199</v>
      </c>
      <c r="J66" s="20" t="n">
        <v>19.00959766</v>
      </c>
      <c r="K66" s="18" t="s">
        <v>404</v>
      </c>
      <c r="L66" s="20" t="s">
        <v>404</v>
      </c>
      <c r="M66" s="18" t="s">
        <v>404</v>
      </c>
      <c r="N66" s="20" t="s">
        <v>404</v>
      </c>
      <c r="O66" s="18" t="s">
        <v>404</v>
      </c>
      <c r="P66" s="20" t="s">
        <v>404</v>
      </c>
      <c r="Q66" s="18" t="n">
        <v>394.70399767</v>
      </c>
      <c r="R66" s="20" t="n">
        <v>4.50541485</v>
      </c>
    </row>
    <row r="67" spans="1:18">
      <c r="A67" s="15" t="s">
        <v>464</v>
      </c>
      <c r="B67" s="17" t="n">
        <v>6971</v>
      </c>
      <c r="C67" s="18">
        <f>(0.0/B67*100)</f>
        <v/>
      </c>
      <c r="D67" s="19" t="n">
        <v>6971</v>
      </c>
      <c r="E67" s="18" t="n">
        <v>383.22092</v>
      </c>
      <c r="F67" s="20" t="n">
        <v>7.15888679</v>
      </c>
      <c r="G67" s="18" t="n">
        <v>385.63677634</v>
      </c>
      <c r="H67" s="20" t="n">
        <v>4.46542795</v>
      </c>
      <c r="I67" s="18" t="n">
        <v>375.63862243</v>
      </c>
      <c r="J67" s="20" t="n">
        <v>9.933793209999999</v>
      </c>
      <c r="K67" s="18" t="s">
        <v>404</v>
      </c>
      <c r="L67" s="20" t="s">
        <v>404</v>
      </c>
      <c r="M67" s="18" t="s">
        <v>404</v>
      </c>
      <c r="N67" s="20" t="s">
        <v>404</v>
      </c>
      <c r="O67" s="18" t="s">
        <v>404</v>
      </c>
      <c r="P67" s="20" t="s">
        <v>404</v>
      </c>
      <c r="Q67" s="18" t="n">
        <v>391.89419058</v>
      </c>
      <c r="R67" s="20" t="n">
        <v>5.75293787</v>
      </c>
    </row>
    <row r="68" spans="1:18">
      <c r="A68" s="15" t="s">
        <v>465</v>
      </c>
      <c r="B68" s="17" t="n">
        <v>12083</v>
      </c>
      <c r="C68" s="18">
        <f>(0.0/B68*100)</f>
        <v/>
      </c>
      <c r="D68" s="19" t="n">
        <v>12083</v>
      </c>
      <c r="E68" s="18" t="n">
        <v>392.14385457</v>
      </c>
      <c r="F68" s="20" t="n">
        <v>1.58181007</v>
      </c>
      <c r="G68" s="18" t="n">
        <v>422.64035476</v>
      </c>
      <c r="H68" s="20" t="n">
        <v>2.25615139</v>
      </c>
      <c r="I68" s="18" t="n">
        <v>424.6668281</v>
      </c>
      <c r="J68" s="20" t="n">
        <v>13.15215532</v>
      </c>
      <c r="K68" s="18" t="s">
        <v>404</v>
      </c>
      <c r="L68" s="20" t="s">
        <v>404</v>
      </c>
      <c r="M68" s="18" t="s">
        <v>404</v>
      </c>
      <c r="N68" s="20" t="s">
        <v>404</v>
      </c>
      <c r="O68" s="18" t="s">
        <v>404</v>
      </c>
      <c r="P68" s="20" t="s">
        <v>404</v>
      </c>
      <c r="Q68" s="18" t="n">
        <v>421.48292509</v>
      </c>
      <c r="R68" s="20" t="n">
        <v>4.01344845</v>
      </c>
    </row>
    <row r="69" spans="1:18">
      <c r="A69" s="15" t="s">
        <v>466</v>
      </c>
      <c r="B69" s="17" t="n">
        <v>4876</v>
      </c>
      <c r="C69" s="18">
        <f>(0.0/B69*100)</f>
        <v/>
      </c>
      <c r="D69" s="19" t="n">
        <v>4876</v>
      </c>
      <c r="E69" s="18" t="n">
        <v>441.86560988</v>
      </c>
      <c r="F69" s="20" t="n">
        <v>6.38097287</v>
      </c>
      <c r="G69" s="18" t="n">
        <v>451.15153199</v>
      </c>
      <c r="H69" s="20" t="n">
        <v>6.02876034</v>
      </c>
      <c r="I69" s="18" t="s">
        <v>404</v>
      </c>
      <c r="J69" s="20" t="s">
        <v>404</v>
      </c>
      <c r="K69" s="18" t="s">
        <v>404</v>
      </c>
      <c r="L69" s="20" t="s">
        <v>404</v>
      </c>
      <c r="M69" s="18" t="s">
        <v>404</v>
      </c>
      <c r="N69" s="20" t="s">
        <v>404</v>
      </c>
      <c r="O69" s="18" t="s">
        <v>404</v>
      </c>
      <c r="P69" s="20" t="s">
        <v>404</v>
      </c>
      <c r="Q69" s="18" t="n">
        <v>424.46763855</v>
      </c>
      <c r="R69" s="20" t="n">
        <v>11.16508749</v>
      </c>
    </row>
    <row r="70" spans="1:18">
      <c r="A70" s="15" t="s">
        <v>467</v>
      </c>
      <c r="B70" s="17" t="n">
        <v>6036</v>
      </c>
      <c r="C70" s="18">
        <f>(0.0/B70*100)</f>
        <v/>
      </c>
      <c r="D70" s="19" t="n">
        <v>6036</v>
      </c>
      <c r="E70" s="18" t="n">
        <v>494.04557905</v>
      </c>
      <c r="F70" s="20" t="n">
        <v>4.01324464</v>
      </c>
      <c r="G70" s="18" t="n">
        <v>493.80997727</v>
      </c>
      <c r="H70" s="20" t="n">
        <v>4.51881395</v>
      </c>
      <c r="I70" s="18" t="s">
        <v>404</v>
      </c>
      <c r="J70" s="20" t="s">
        <v>404</v>
      </c>
      <c r="K70" s="18" t="s">
        <v>404</v>
      </c>
      <c r="L70" s="20" t="s">
        <v>404</v>
      </c>
      <c r="M70" s="18" t="s">
        <v>404</v>
      </c>
      <c r="N70" s="20" t="s">
        <v>404</v>
      </c>
      <c r="O70" s="18" t="s">
        <v>404</v>
      </c>
      <c r="P70" s="20" t="s">
        <v>404</v>
      </c>
      <c r="Q70" s="18" t="n">
        <v>536.9529</v>
      </c>
      <c r="R70" s="20" t="n">
        <v>16.92321727</v>
      </c>
    </row>
    <row r="71" spans="1:18">
      <c r="A71" s="15" t="s">
        <v>468</v>
      </c>
      <c r="B71" s="17" t="n">
        <v>6115</v>
      </c>
      <c r="C71" s="18">
        <f>(0.0/B71*100)</f>
        <v/>
      </c>
      <c r="D71" s="19" t="n">
        <v>6115</v>
      </c>
      <c r="E71" s="18" t="n">
        <v>563.37316488</v>
      </c>
      <c r="F71" s="20" t="n">
        <v>1.51280047</v>
      </c>
      <c r="G71" s="18" t="n">
        <v>576.53184963</v>
      </c>
      <c r="H71" s="20" t="n">
        <v>4.01510946</v>
      </c>
      <c r="I71" s="18" t="n">
        <v>526.6590188599999</v>
      </c>
      <c r="J71" s="20" t="n">
        <v>17.65920086</v>
      </c>
      <c r="K71" s="18" t="s">
        <v>404</v>
      </c>
      <c r="L71" s="20" t="s">
        <v>404</v>
      </c>
      <c r="M71" s="18" t="s">
        <v>404</v>
      </c>
      <c r="N71" s="20" t="s">
        <v>404</v>
      </c>
      <c r="O71" s="18" t="s">
        <v>404</v>
      </c>
      <c r="P71" s="20" t="s">
        <v>404</v>
      </c>
      <c r="Q71" s="18" t="n">
        <v>520.43965068</v>
      </c>
      <c r="R71" s="20" t="n">
        <v>12.52793812</v>
      </c>
    </row>
    <row r="72" spans="1:18">
      <c r="A72" s="15" t="s">
        <v>469</v>
      </c>
      <c r="B72" s="17" t="n">
        <v>7708</v>
      </c>
      <c r="C72" s="18">
        <f>(0.0/B72*100)</f>
        <v/>
      </c>
      <c r="D72" s="19" t="n">
        <v>7708</v>
      </c>
      <c r="E72" s="18" t="n">
        <v>546.19340104</v>
      </c>
      <c r="F72" s="20" t="n">
        <v>6.15103847</v>
      </c>
      <c r="G72" s="18" t="n">
        <v>542.73212877</v>
      </c>
      <c r="H72" s="20" t="n">
        <v>5.41268294</v>
      </c>
      <c r="I72" s="18" t="n">
        <v>470.5224673</v>
      </c>
      <c r="J72" s="20" t="n">
        <v>25.08205796</v>
      </c>
      <c r="K72" s="18" t="s">
        <v>404</v>
      </c>
      <c r="L72" s="20" t="s">
        <v>404</v>
      </c>
      <c r="M72" s="18" t="s">
        <v>404</v>
      </c>
      <c r="N72" s="20" t="s">
        <v>404</v>
      </c>
      <c r="O72" s="18" t="s">
        <v>404</v>
      </c>
      <c r="P72" s="20" t="s">
        <v>404</v>
      </c>
      <c r="Q72" s="18" t="n">
        <v>527.44972979</v>
      </c>
      <c r="R72" s="20" t="n">
        <v>27.27924968</v>
      </c>
    </row>
    <row r="73" spans="1:18">
      <c r="A73" s="15" t="s">
        <v>470</v>
      </c>
      <c r="B73" s="17" t="n">
        <v>8249</v>
      </c>
      <c r="C73" s="18">
        <f>(0.0/B73*100)</f>
        <v/>
      </c>
      <c r="D73" s="19" t="n">
        <v>8249</v>
      </c>
      <c r="E73" s="18" t="n">
        <v>413.974664</v>
      </c>
      <c r="F73" s="20" t="n">
        <v>4.95463298</v>
      </c>
      <c r="G73" s="18" t="n">
        <v>417.22829809</v>
      </c>
      <c r="H73" s="20" t="n">
        <v>4.58322549</v>
      </c>
      <c r="I73" s="18" t="n">
        <v>414.28282249</v>
      </c>
      <c r="J73" s="20" t="n">
        <v>16.77348065</v>
      </c>
      <c r="K73" s="18" t="s">
        <v>404</v>
      </c>
      <c r="L73" s="20" t="s">
        <v>404</v>
      </c>
      <c r="M73" s="18" t="s">
        <v>404</v>
      </c>
      <c r="N73" s="20" t="s">
        <v>404</v>
      </c>
      <c r="O73" s="18" t="s">
        <v>404</v>
      </c>
      <c r="P73" s="20" t="s">
        <v>404</v>
      </c>
      <c r="Q73" s="18" t="n">
        <v>417.19492198</v>
      </c>
      <c r="R73" s="20" t="n">
        <v>14.40955192</v>
      </c>
    </row>
    <row r="74" spans="1:18">
      <c r="A74" s="15" t="s">
        <v>471</v>
      </c>
      <c r="B74" s="17" t="n">
        <v>4692</v>
      </c>
      <c r="C74" s="18">
        <f>(484.0/B74*100)</f>
        <v/>
      </c>
      <c r="D74" s="19" t="n">
        <v>4208</v>
      </c>
      <c r="E74" s="18" t="n">
        <v>420.92799779</v>
      </c>
      <c r="F74" s="20" t="n">
        <v>2.04311547</v>
      </c>
      <c r="G74" s="18" t="n">
        <v>411.23717984</v>
      </c>
      <c r="H74" s="20" t="n">
        <v>2.1597966</v>
      </c>
      <c r="I74" s="18" t="s">
        <v>404</v>
      </c>
      <c r="J74" s="20" t="s">
        <v>404</v>
      </c>
      <c r="K74" s="18" t="s">
        <v>404</v>
      </c>
      <c r="L74" s="20" t="s">
        <v>404</v>
      </c>
      <c r="M74" s="18" t="s">
        <v>404</v>
      </c>
      <c r="N74" s="20" t="s">
        <v>404</v>
      </c>
      <c r="O74" s="18" t="s">
        <v>404</v>
      </c>
      <c r="P74" s="20" t="s">
        <v>404</v>
      </c>
      <c r="Q74" s="18" t="n">
        <v>415.39296892</v>
      </c>
      <c r="R74" s="20" t="n">
        <v>2.94213573</v>
      </c>
    </row>
    <row r="75" spans="1:18">
      <c r="A75" s="15" t="s">
        <v>472</v>
      </c>
      <c r="B75" s="17" t="n">
        <v>5375</v>
      </c>
      <c r="C75" s="18">
        <f>(483.0/B75*100)</f>
        <v/>
      </c>
      <c r="D75" s="19" t="n">
        <v>4892</v>
      </c>
      <c r="E75" s="18" t="n">
        <v>368.76557324</v>
      </c>
      <c r="F75" s="20" t="n">
        <v>5.11570432</v>
      </c>
      <c r="G75" s="18" t="n">
        <v>367.09309945</v>
      </c>
      <c r="H75" s="20" t="n">
        <v>9.525769929999999</v>
      </c>
      <c r="I75" s="18" t="n">
        <v>361.45861688</v>
      </c>
      <c r="J75" s="20" t="n">
        <v>18.16459585</v>
      </c>
      <c r="K75" s="18" t="s">
        <v>404</v>
      </c>
      <c r="L75" s="20" t="s">
        <v>404</v>
      </c>
      <c r="M75" s="18" t="s">
        <v>404</v>
      </c>
      <c r="N75" s="20" t="s">
        <v>404</v>
      </c>
      <c r="O75" s="18" t="s">
        <v>404</v>
      </c>
      <c r="P75" s="20" t="s">
        <v>404</v>
      </c>
      <c r="Q75" s="18" t="n">
        <v>363.16898508</v>
      </c>
      <c r="R75" s="20" t="n">
        <v>9.61191449</v>
      </c>
    </row>
    <row r="76" spans="1:18">
      <c r="A76" s="15" t="s">
        <v>473</v>
      </c>
      <c r="B76" s="17" t="n">
        <v>14167</v>
      </c>
      <c r="C76" s="18">
        <f>(1400.0/B76*100)</f>
        <v/>
      </c>
      <c r="D76" s="19" t="n">
        <v>12767</v>
      </c>
      <c r="E76" s="18" t="n">
        <v>430.11946243</v>
      </c>
      <c r="F76" s="20" t="n">
        <v>3.46739589</v>
      </c>
      <c r="G76" s="18" t="n">
        <v>449.64311262</v>
      </c>
      <c r="H76" s="20" t="n">
        <v>5.41215291</v>
      </c>
      <c r="I76" s="18" t="n">
        <v>384.8617393</v>
      </c>
      <c r="J76" s="20" t="n">
        <v>11.69191252</v>
      </c>
      <c r="K76" s="18" t="s">
        <v>404</v>
      </c>
      <c r="L76" s="20" t="s">
        <v>404</v>
      </c>
      <c r="M76" s="18" t="s">
        <v>404</v>
      </c>
      <c r="N76" s="20" t="s">
        <v>404</v>
      </c>
      <c r="O76" s="18" t="s">
        <v>404</v>
      </c>
      <c r="P76" s="20" t="s">
        <v>404</v>
      </c>
      <c r="Q76" s="18" t="n">
        <v>405.3960125</v>
      </c>
      <c r="R76" s="20" t="n">
        <v>10.20230133</v>
      </c>
    </row>
    <row r="77" spans="1:18">
      <c r="A77" s="15" t="s">
        <v>474</v>
      </c>
      <c r="B77" s="17" t="n">
        <v>6062</v>
      </c>
      <c r="C77" s="18">
        <f>(0.0/B77*100)</f>
        <v/>
      </c>
      <c r="D77" s="19" t="n">
        <v>6062</v>
      </c>
      <c r="E77" s="18" t="n">
        <v>412.37868706</v>
      </c>
      <c r="F77" s="20" t="n">
        <v>8.742600360000001</v>
      </c>
      <c r="G77" s="18" t="n">
        <v>422.83725545</v>
      </c>
      <c r="H77" s="20" t="n">
        <v>4.70259963</v>
      </c>
      <c r="I77" s="18" t="n">
        <v>391.75667981</v>
      </c>
      <c r="J77" s="20" t="n">
        <v>14.50456026</v>
      </c>
      <c r="K77" s="18" t="s">
        <v>404</v>
      </c>
      <c r="L77" s="20" t="s">
        <v>404</v>
      </c>
      <c r="M77" s="18" t="s">
        <v>404</v>
      </c>
      <c r="N77" s="20" t="s">
        <v>404</v>
      </c>
      <c r="O77" s="18" t="s">
        <v>404</v>
      </c>
      <c r="P77" s="20" t="s">
        <v>404</v>
      </c>
      <c r="Q77" s="18" t="n">
        <v>418.28731745</v>
      </c>
      <c r="R77" s="20" t="n">
        <v>6.41016777</v>
      </c>
    </row>
    <row r="78" spans="1:18">
      <c r="A78" s="15" t="s">
        <v>475</v>
      </c>
      <c r="B78" s="17" t="n">
        <v>5826</v>
      </c>
      <c r="C78" s="18">
        <f>(0.0/B78*100)</f>
        <v/>
      </c>
      <c r="D78" s="19" t="n">
        <v>5826</v>
      </c>
      <c r="E78" s="18" t="n">
        <v>490.28762515</v>
      </c>
      <c r="F78" s="20" t="n">
        <v>7.13791457</v>
      </c>
      <c r="G78" s="18" t="n">
        <v>504.11792268</v>
      </c>
      <c r="H78" s="20" t="n">
        <v>10.125891</v>
      </c>
      <c r="I78" s="18" t="s">
        <v>404</v>
      </c>
      <c r="J78" s="20" t="s">
        <v>404</v>
      </c>
      <c r="K78" s="18" t="s">
        <v>404</v>
      </c>
      <c r="L78" s="20" t="s">
        <v>404</v>
      </c>
      <c r="M78" s="18" t="s">
        <v>404</v>
      </c>
      <c r="N78" s="20" t="s">
        <v>404</v>
      </c>
      <c r="O78" s="18" t="s">
        <v>404</v>
      </c>
      <c r="P78" s="20" t="s">
        <v>404</v>
      </c>
      <c r="Q78" s="18" t="n">
        <v>495.6726587</v>
      </c>
      <c r="R78" s="20" t="n">
        <v>7.16962378</v>
      </c>
    </row>
    <row customHeight="1" ht="25" r="79" spans="1:18">
      <c r="A79" s="15" t="s">
        <v>476</v>
      </c>
      <c r="B79" s="17" t="n">
        <v>1657</v>
      </c>
      <c r="C79" s="18">
        <f>(21.0/B79*100)</f>
        <v/>
      </c>
      <c r="D79" s="19" t="n">
        <v>1636</v>
      </c>
      <c r="E79" s="18" t="n">
        <v>431.33334207</v>
      </c>
      <c r="F79" s="20" t="n">
        <v>14.00249955</v>
      </c>
      <c r="G79" s="18" t="n">
        <v>459.3909348</v>
      </c>
      <c r="H79" s="20" t="n">
        <v>9.219646109999999</v>
      </c>
      <c r="I79" s="18" t="s">
        <v>404</v>
      </c>
      <c r="J79" s="20" t="s">
        <v>404</v>
      </c>
      <c r="K79" s="18" t="s">
        <v>404</v>
      </c>
      <c r="L79" s="20" t="s">
        <v>404</v>
      </c>
      <c r="M79" s="18" t="s">
        <v>404</v>
      </c>
      <c r="N79" s="20" t="s">
        <v>404</v>
      </c>
      <c r="O79" s="18" t="s">
        <v>404</v>
      </c>
      <c r="P79" s="20" t="s">
        <v>404</v>
      </c>
      <c r="Q79" s="18" t="n">
        <v>463.04441769</v>
      </c>
      <c r="R79" s="20" t="n">
        <v>18.16753969</v>
      </c>
    </row>
    <row r="80" spans="1:18">
      <c r="A80" s="15" t="s">
        <v>477</v>
      </c>
      <c r="B80" s="17" t="n">
        <v>7841</v>
      </c>
      <c r="C80" s="18">
        <f>(0.0/B80*100)</f>
        <v/>
      </c>
      <c r="D80" s="19" t="n">
        <v>7841</v>
      </c>
      <c r="E80" s="18" t="n">
        <v>458.51078714</v>
      </c>
      <c r="F80" s="20" t="n">
        <v>4.78458102</v>
      </c>
      <c r="G80" s="18" t="n">
        <v>464.13394687</v>
      </c>
      <c r="H80" s="20" t="n">
        <v>7.04050645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442.55103861</v>
      </c>
      <c r="F81" s="20" t="n">
        <v>4.05565629</v>
      </c>
      <c r="G81" s="18" t="n">
        <v>450.98990846</v>
      </c>
      <c r="H81" s="20" t="n">
        <v>6.80406672</v>
      </c>
      <c r="I81" s="18" t="n">
        <v>517.87743</v>
      </c>
      <c r="J81" s="20" t="n">
        <v>8.265864029999999</v>
      </c>
      <c r="K81" s="18" t="s">
        <v>404</v>
      </c>
      <c r="L81" s="20" t="s">
        <v>404</v>
      </c>
      <c r="M81" s="18" t="s">
        <v>404</v>
      </c>
      <c r="N81" s="20" t="s">
        <v>404</v>
      </c>
      <c r="O81" s="18" t="s">
        <v>404</v>
      </c>
      <c r="P81" s="20" t="s">
        <v>404</v>
      </c>
      <c r="Q81" s="18" t="n">
        <v>454.5142741</v>
      </c>
      <c r="R81" s="20" t="n">
        <v>30.7360802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494.3376654</v>
      </c>
      <c r="F7" s="20" t="n">
        <v>2.84577006</v>
      </c>
      <c r="G7" s="18" t="n">
        <v>496.56290628</v>
      </c>
      <c r="H7" s="20" t="n">
        <v>2.90786697</v>
      </c>
      <c r="I7" s="18" t="s">
        <v>404</v>
      </c>
      <c r="J7" s="20" t="s">
        <v>404</v>
      </c>
      <c r="K7" s="18" t="s">
        <v>404</v>
      </c>
      <c r="L7" s="20" t="s">
        <v>404</v>
      </c>
      <c r="M7" s="18" t="s">
        <v>404</v>
      </c>
      <c r="N7" s="20" t="s">
        <v>404</v>
      </c>
      <c r="O7" s="18" t="s">
        <v>404</v>
      </c>
      <c r="P7" s="20" t="s">
        <v>404</v>
      </c>
      <c r="Q7" s="18" t="n">
        <v>484.60389822</v>
      </c>
      <c r="R7" s="20" t="n">
        <v>7.48005443</v>
      </c>
    </row>
    <row r="8" spans="1:18">
      <c r="A8" s="15" t="s">
        <v>405</v>
      </c>
      <c r="B8" s="17" t="n">
        <v>7007</v>
      </c>
      <c r="C8" s="18">
        <f>(0.0/B8*100)</f>
        <v/>
      </c>
      <c r="D8" s="19" t="n">
        <v>7007</v>
      </c>
      <c r="E8" s="18" t="n">
        <v>498.49151733</v>
      </c>
      <c r="F8" s="20" t="n">
        <v>3.93826136</v>
      </c>
      <c r="G8" s="18" t="n">
        <v>484.44618935</v>
      </c>
      <c r="H8" s="20" t="n">
        <v>11.25521843</v>
      </c>
      <c r="I8" s="18" t="n">
        <v>464.12321902</v>
      </c>
      <c r="J8" s="20" t="n">
        <v>24.86519723</v>
      </c>
      <c r="K8" s="18" t="s">
        <v>404</v>
      </c>
      <c r="L8" s="20" t="s">
        <v>404</v>
      </c>
      <c r="M8" s="18" t="s">
        <v>404</v>
      </c>
      <c r="N8" s="20" t="s">
        <v>404</v>
      </c>
      <c r="O8" s="18" t="s">
        <v>404</v>
      </c>
      <c r="P8" s="20" t="s">
        <v>404</v>
      </c>
      <c r="Q8" s="18" t="n">
        <v>511.41323393</v>
      </c>
      <c r="R8" s="20" t="n">
        <v>18.46350698</v>
      </c>
    </row>
    <row r="9" spans="1:18">
      <c r="A9" s="15" t="s">
        <v>406</v>
      </c>
      <c r="B9" s="17" t="n">
        <v>9651</v>
      </c>
      <c r="C9" s="18">
        <f>(575.0/B9*100)</f>
        <v/>
      </c>
      <c r="D9" s="19" t="n">
        <v>9076</v>
      </c>
      <c r="E9" s="18" t="n">
        <v>510.15817512</v>
      </c>
      <c r="F9" s="20" t="n">
        <v>2.82039995</v>
      </c>
      <c r="G9" s="18" t="n">
        <v>412.5453789</v>
      </c>
      <c r="H9" s="20" t="n">
        <v>9.24152335</v>
      </c>
      <c r="I9" s="18" t="n">
        <v>519.35251579</v>
      </c>
      <c r="J9" s="20" t="n">
        <v>28.46309464</v>
      </c>
      <c r="K9" s="18" t="s">
        <v>404</v>
      </c>
      <c r="L9" s="20" t="s">
        <v>404</v>
      </c>
      <c r="M9" s="18" t="s">
        <v>404</v>
      </c>
      <c r="N9" s="20" t="s">
        <v>404</v>
      </c>
      <c r="O9" s="18" t="s">
        <v>404</v>
      </c>
      <c r="P9" s="20" t="s">
        <v>404</v>
      </c>
      <c r="Q9" s="18" t="n">
        <v>527.92621334</v>
      </c>
      <c r="R9" s="20" t="n">
        <v>18.71894205</v>
      </c>
    </row>
    <row r="10" spans="1:18">
      <c r="A10" s="15" t="s">
        <v>407</v>
      </c>
      <c r="B10" s="17" t="n">
        <v>20058</v>
      </c>
      <c r="C10" s="18">
        <f>(3112.0/B10*100)</f>
        <v/>
      </c>
      <c r="D10" s="19" t="n">
        <v>16946</v>
      </c>
      <c r="E10" s="18" t="n">
        <v>515.56777172</v>
      </c>
      <c r="F10" s="20" t="n">
        <v>2.72136383</v>
      </c>
      <c r="G10" s="18" t="n">
        <v>509.12483042</v>
      </c>
      <c r="H10" s="20" t="n">
        <v>7.59257492</v>
      </c>
      <c r="I10" s="18" t="n">
        <v>577.84820243</v>
      </c>
      <c r="J10" s="20" t="n">
        <v>13.60445118</v>
      </c>
      <c r="K10" s="18" t="s">
        <v>404</v>
      </c>
      <c r="L10" s="20" t="s">
        <v>404</v>
      </c>
      <c r="M10" s="18" t="s">
        <v>404</v>
      </c>
      <c r="N10" s="20" t="s">
        <v>404</v>
      </c>
      <c r="O10" s="18" t="s">
        <v>404</v>
      </c>
      <c r="P10" s="20" t="s">
        <v>404</v>
      </c>
      <c r="Q10" s="18" t="n">
        <v>503.43029299</v>
      </c>
      <c r="R10" s="20" t="n">
        <v>13.99541528</v>
      </c>
    </row>
    <row r="11" spans="1:18">
      <c r="A11" s="15" t="s">
        <v>408</v>
      </c>
      <c r="B11" s="17" t="n">
        <v>7053</v>
      </c>
      <c r="C11" s="18">
        <f>(137.0/B11*100)</f>
        <v/>
      </c>
      <c r="D11" s="19" t="n">
        <v>6916</v>
      </c>
      <c r="E11" s="18" t="n">
        <v>423.89471788</v>
      </c>
      <c r="F11" s="20" t="n">
        <v>3.12264205</v>
      </c>
      <c r="G11" s="18" t="n">
        <v>428.11366983</v>
      </c>
      <c r="H11" s="20" t="n">
        <v>9.170002500000001</v>
      </c>
      <c r="I11" s="18" t="n">
        <v>390.11543589</v>
      </c>
      <c r="J11" s="20" t="n">
        <v>18.51186118</v>
      </c>
      <c r="K11" s="18" t="s">
        <v>404</v>
      </c>
      <c r="L11" s="20" t="s">
        <v>404</v>
      </c>
      <c r="M11" s="18" t="s">
        <v>404</v>
      </c>
      <c r="N11" s="20" t="s">
        <v>404</v>
      </c>
      <c r="O11" s="18" t="s">
        <v>404</v>
      </c>
      <c r="P11" s="20" t="s">
        <v>404</v>
      </c>
      <c r="Q11" s="18" t="n">
        <v>417.35547207</v>
      </c>
      <c r="R11" s="20" t="n">
        <v>23.62422023</v>
      </c>
    </row>
    <row r="12" spans="1:18">
      <c r="A12" s="15" t="s">
        <v>409</v>
      </c>
      <c r="B12" s="17" t="n">
        <v>6894</v>
      </c>
      <c r="C12" s="18">
        <f>(106.0/B12*100)</f>
        <v/>
      </c>
      <c r="D12" s="19" t="n">
        <v>6788</v>
      </c>
      <c r="E12" s="18" t="n">
        <v>492.23576143</v>
      </c>
      <c r="F12" s="20" t="n">
        <v>3.7072205</v>
      </c>
      <c r="G12" s="18" t="n">
        <v>495.32188117</v>
      </c>
      <c r="H12" s="20" t="n">
        <v>5.74700471</v>
      </c>
      <c r="I12" s="18" t="n">
        <v>427.1628758</v>
      </c>
      <c r="J12" s="20" t="n">
        <v>12.82659046</v>
      </c>
      <c r="K12" s="18" t="s">
        <v>404</v>
      </c>
      <c r="L12" s="20" t="s">
        <v>404</v>
      </c>
      <c r="M12" s="18" t="s">
        <v>404</v>
      </c>
      <c r="N12" s="20" t="s">
        <v>404</v>
      </c>
      <c r="O12" s="18" t="s">
        <v>404</v>
      </c>
      <c r="P12" s="20" t="s">
        <v>404</v>
      </c>
      <c r="Q12" s="18" t="n">
        <v>444.11664845</v>
      </c>
      <c r="R12" s="20" t="n">
        <v>17.83522079</v>
      </c>
    </row>
    <row r="13" spans="1:18">
      <c r="A13" s="15" t="s">
        <v>410</v>
      </c>
      <c r="B13" s="17" t="n">
        <v>7161</v>
      </c>
      <c r="C13" s="18">
        <f>(1175.0/B13*100)</f>
        <v/>
      </c>
      <c r="D13" s="19" t="n">
        <v>5986</v>
      </c>
      <c r="E13" s="18" t="n">
        <v>511.141847</v>
      </c>
      <c r="F13" s="20" t="n">
        <v>5.16242769</v>
      </c>
      <c r="G13" s="18" t="n">
        <v>510.58416914</v>
      </c>
      <c r="H13" s="20" t="n">
        <v>2.8488233</v>
      </c>
      <c r="I13" s="18" t="n">
        <v>513.18367339</v>
      </c>
      <c r="J13" s="20" t="n">
        <v>7.29197336</v>
      </c>
      <c r="K13" s="18" t="s">
        <v>404</v>
      </c>
      <c r="L13" s="20" t="s">
        <v>404</v>
      </c>
      <c r="M13" s="18" t="s">
        <v>404</v>
      </c>
      <c r="N13" s="20" t="s">
        <v>404</v>
      </c>
      <c r="O13" s="18" t="s">
        <v>404</v>
      </c>
      <c r="P13" s="20" t="s">
        <v>404</v>
      </c>
      <c r="Q13" s="18" t="n">
        <v>502.968338</v>
      </c>
      <c r="R13" s="20" t="n">
        <v>10.77293208</v>
      </c>
    </row>
    <row r="14" spans="1:18">
      <c r="A14" s="15" t="s">
        <v>411</v>
      </c>
      <c r="B14" s="17" t="n">
        <v>5587</v>
      </c>
      <c r="C14" s="18">
        <f>(0.0/B14*100)</f>
        <v/>
      </c>
      <c r="D14" s="19" t="n">
        <v>5587</v>
      </c>
      <c r="E14" s="18" t="n">
        <v>516.62661465</v>
      </c>
      <c r="F14" s="20" t="n">
        <v>2.53748053</v>
      </c>
      <c r="G14" s="18" t="n">
        <v>523.11363547</v>
      </c>
      <c r="H14" s="20" t="n">
        <v>3.29521869</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510.63502788</v>
      </c>
      <c r="F15" s="20" t="n">
        <v>2.44830526</v>
      </c>
      <c r="G15" s="18" t="n">
        <v>512.3057113900001</v>
      </c>
      <c r="H15" s="20" t="n">
        <v>6.97796092</v>
      </c>
      <c r="I15" s="18" t="n">
        <v>530.89819286</v>
      </c>
      <c r="J15" s="20" t="n">
        <v>20.65706953</v>
      </c>
      <c r="K15" s="18" t="s">
        <v>404</v>
      </c>
      <c r="L15" s="20" t="s">
        <v>404</v>
      </c>
      <c r="M15" s="18" t="s">
        <v>404</v>
      </c>
      <c r="N15" s="20" t="s">
        <v>404</v>
      </c>
      <c r="O15" s="18" t="s">
        <v>404</v>
      </c>
      <c r="P15" s="20" t="s">
        <v>404</v>
      </c>
      <c r="Q15" s="18" t="n">
        <v>502.5398247</v>
      </c>
      <c r="R15" s="20" t="n">
        <v>5.5722142</v>
      </c>
    </row>
    <row r="16" spans="1:18">
      <c r="A16" s="15" t="s">
        <v>413</v>
      </c>
      <c r="B16" s="17" t="n">
        <v>6108</v>
      </c>
      <c r="C16" s="18">
        <f>(495.0/B16*100)</f>
        <v/>
      </c>
      <c r="D16" s="19" t="n">
        <v>5613</v>
      </c>
      <c r="E16" s="18" t="n">
        <v>500.69669059</v>
      </c>
      <c r="F16" s="20" t="n">
        <v>3.25546307</v>
      </c>
      <c r="G16" s="18" t="n">
        <v>472.00274043</v>
      </c>
      <c r="H16" s="20" t="n">
        <v>11.89591511</v>
      </c>
      <c r="I16" s="18" t="n">
        <v>457.7123936</v>
      </c>
      <c r="J16" s="20" t="n">
        <v>17.90018326</v>
      </c>
      <c r="K16" s="18" t="s">
        <v>404</v>
      </c>
      <c r="L16" s="20" t="s">
        <v>404</v>
      </c>
      <c r="M16" s="18" t="s">
        <v>404</v>
      </c>
      <c r="N16" s="20" t="s">
        <v>404</v>
      </c>
      <c r="O16" s="18" t="s">
        <v>404</v>
      </c>
      <c r="P16" s="20" t="s">
        <v>404</v>
      </c>
      <c r="Q16" s="18" t="n">
        <v>512.15568187</v>
      </c>
      <c r="R16" s="20" t="n">
        <v>17.64831109</v>
      </c>
    </row>
    <row r="17" spans="1:18">
      <c r="A17" s="15" t="s">
        <v>414</v>
      </c>
      <c r="B17" s="17" t="n">
        <v>6504</v>
      </c>
      <c r="C17" s="18">
        <f>(1325.0/B17*100)</f>
        <v/>
      </c>
      <c r="D17" s="19" t="n">
        <v>5179</v>
      </c>
      <c r="E17" s="18" t="n">
        <v>503.9090154</v>
      </c>
      <c r="F17" s="20" t="n">
        <v>4.31552197</v>
      </c>
      <c r="G17" s="18" t="n">
        <v>501.66271785</v>
      </c>
      <c r="H17" s="20" t="n">
        <v>8.35812627</v>
      </c>
      <c r="I17" s="18" t="n">
        <v>554.04598907</v>
      </c>
      <c r="J17" s="20" t="n">
        <v>16.8228432</v>
      </c>
      <c r="K17" s="18" t="s">
        <v>404</v>
      </c>
      <c r="L17" s="20" t="s">
        <v>404</v>
      </c>
      <c r="M17" s="18" t="s">
        <v>404</v>
      </c>
      <c r="N17" s="20" t="s">
        <v>404</v>
      </c>
      <c r="O17" s="18" t="s">
        <v>404</v>
      </c>
      <c r="P17" s="20" t="s">
        <v>404</v>
      </c>
      <c r="Q17" s="18" t="n">
        <v>504.12709788</v>
      </c>
      <c r="R17" s="20" t="n">
        <v>13.57193286</v>
      </c>
    </row>
    <row r="18" spans="1:18">
      <c r="A18" s="15" t="s">
        <v>415</v>
      </c>
      <c r="B18" s="17" t="n">
        <v>5532</v>
      </c>
      <c r="C18" s="18">
        <f>(0.0/B18*100)</f>
        <v/>
      </c>
      <c r="D18" s="19" t="n">
        <v>5532</v>
      </c>
      <c r="E18" s="18" t="n">
        <v>452.31415119</v>
      </c>
      <c r="F18" s="20" t="n">
        <v>4.08269155</v>
      </c>
      <c r="G18" s="18" t="n">
        <v>476.12878867</v>
      </c>
      <c r="H18" s="20" t="n">
        <v>7.89647151</v>
      </c>
      <c r="I18" s="18" t="n">
        <v>437.8158099</v>
      </c>
      <c r="J18" s="20" t="n">
        <v>45.53387776</v>
      </c>
      <c r="K18" s="18" t="s">
        <v>404</v>
      </c>
      <c r="L18" s="20" t="s">
        <v>404</v>
      </c>
      <c r="M18" s="18" t="s">
        <v>404</v>
      </c>
      <c r="N18" s="20" t="s">
        <v>404</v>
      </c>
      <c r="O18" s="18" t="s">
        <v>404</v>
      </c>
      <c r="P18" s="20" t="s">
        <v>404</v>
      </c>
      <c r="Q18" s="18" t="n">
        <v>435.08572954</v>
      </c>
      <c r="R18" s="20" t="n">
        <v>18.49058244</v>
      </c>
    </row>
    <row r="19" spans="1:18">
      <c r="A19" s="15" t="s">
        <v>416</v>
      </c>
      <c r="B19" s="17" t="n">
        <v>5658</v>
      </c>
      <c r="C19" s="18">
        <f>(327.0/B19*100)</f>
        <v/>
      </c>
      <c r="D19" s="19" t="n">
        <v>5331</v>
      </c>
      <c r="E19" s="18" t="n">
        <v>479.10071337</v>
      </c>
      <c r="F19" s="20" t="n">
        <v>3.69381401</v>
      </c>
      <c r="G19" s="18" t="n">
        <v>475.26365423</v>
      </c>
      <c r="H19" s="20" t="n">
        <v>8.87525415</v>
      </c>
      <c r="I19" s="18" t="n">
        <v>507.97482207</v>
      </c>
      <c r="J19" s="20" t="n">
        <v>30.9857021</v>
      </c>
      <c r="K19" s="18" t="s">
        <v>404</v>
      </c>
      <c r="L19" s="20" t="s">
        <v>404</v>
      </c>
      <c r="M19" s="18" t="s">
        <v>404</v>
      </c>
      <c r="N19" s="20" t="s">
        <v>404</v>
      </c>
      <c r="O19" s="18" t="s">
        <v>404</v>
      </c>
      <c r="P19" s="20" t="s">
        <v>404</v>
      </c>
      <c r="Q19" s="18" t="n">
        <v>422.92535687</v>
      </c>
      <c r="R19" s="20" t="n">
        <v>24.33573632</v>
      </c>
    </row>
    <row r="20" spans="1:18">
      <c r="A20" s="15" t="s">
        <v>417</v>
      </c>
      <c r="B20" s="17" t="n">
        <v>3371</v>
      </c>
      <c r="C20" s="18">
        <f>(24.0/B20*100)</f>
        <v/>
      </c>
      <c r="D20" s="19" t="n">
        <v>3347</v>
      </c>
      <c r="E20" s="18" t="n">
        <v>482.72267954</v>
      </c>
      <c r="F20" s="20" t="n">
        <v>4.31111161</v>
      </c>
      <c r="G20" s="18" t="n">
        <v>489.80657468</v>
      </c>
      <c r="H20" s="20" t="n">
        <v>2.25517552</v>
      </c>
      <c r="I20" s="18" t="n">
        <v>440.15121304</v>
      </c>
      <c r="J20" s="20" t="n">
        <v>18.29753509</v>
      </c>
      <c r="K20" s="18" t="s">
        <v>404</v>
      </c>
      <c r="L20" s="20" t="s">
        <v>404</v>
      </c>
      <c r="M20" s="18" t="s">
        <v>404</v>
      </c>
      <c r="N20" s="20" t="s">
        <v>404</v>
      </c>
      <c r="O20" s="18" t="s">
        <v>404</v>
      </c>
      <c r="P20" s="20" t="s">
        <v>404</v>
      </c>
      <c r="Q20" s="18" t="n">
        <v>480.42363361</v>
      </c>
      <c r="R20" s="20" t="n">
        <v>9.09831076</v>
      </c>
    </row>
    <row r="21" spans="1:18">
      <c r="A21" s="15" t="s">
        <v>418</v>
      </c>
      <c r="B21" s="17" t="n">
        <v>5741</v>
      </c>
      <c r="C21" s="18">
        <f>(0.0/B21*100)</f>
        <v/>
      </c>
      <c r="D21" s="19" t="n">
        <v>5741</v>
      </c>
      <c r="E21" s="18" t="n">
        <v>501.51804045</v>
      </c>
      <c r="F21" s="20" t="n">
        <v>3.01185105</v>
      </c>
      <c r="G21" s="18" t="n">
        <v>512.05587909</v>
      </c>
      <c r="H21" s="20" t="n">
        <v>4.37640149</v>
      </c>
      <c r="I21" s="18" t="n">
        <v>497.64734531</v>
      </c>
      <c r="J21" s="20" t="n">
        <v>7.42804238</v>
      </c>
      <c r="K21" s="18" t="s">
        <v>404</v>
      </c>
      <c r="L21" s="20" t="s">
        <v>404</v>
      </c>
      <c r="M21" s="18" t="s">
        <v>404</v>
      </c>
      <c r="N21" s="20" t="s">
        <v>404</v>
      </c>
      <c r="O21" s="18" t="s">
        <v>404</v>
      </c>
      <c r="P21" s="20" t="s">
        <v>404</v>
      </c>
      <c r="Q21" s="18" t="n">
        <v>491.79829803</v>
      </c>
      <c r="R21" s="20" t="n">
        <v>10.96543442</v>
      </c>
    </row>
    <row r="22" spans="1:18">
      <c r="A22" s="15" t="s">
        <v>419</v>
      </c>
      <c r="B22" s="17" t="n">
        <v>6598</v>
      </c>
      <c r="C22" s="18">
        <f>(0.0/B22*100)</f>
        <v/>
      </c>
      <c r="D22" s="19" t="n">
        <v>6598</v>
      </c>
      <c r="E22" s="18" t="n">
        <v>467.43558338</v>
      </c>
      <c r="F22" s="20" t="n">
        <v>4.23370837</v>
      </c>
      <c r="G22" s="18" t="n">
        <v>479.73997097</v>
      </c>
      <c r="H22" s="20" t="n">
        <v>13.66856386</v>
      </c>
      <c r="I22" s="18" t="n">
        <v>500.59174152</v>
      </c>
      <c r="J22" s="20" t="n">
        <v>22.13487709</v>
      </c>
      <c r="K22" s="18" t="s">
        <v>404</v>
      </c>
      <c r="L22" s="20" t="s">
        <v>404</v>
      </c>
      <c r="M22" s="18" t="s">
        <v>404</v>
      </c>
      <c r="N22" s="20" t="s">
        <v>404</v>
      </c>
      <c r="O22" s="18" t="s">
        <v>404</v>
      </c>
      <c r="P22" s="20" t="s">
        <v>404</v>
      </c>
      <c r="Q22" s="18" t="n">
        <v>464.39376813</v>
      </c>
      <c r="R22" s="20" t="n">
        <v>26.63119875</v>
      </c>
    </row>
    <row r="23" spans="1:18">
      <c r="A23" s="15" t="s">
        <v>420</v>
      </c>
      <c r="B23" s="17" t="n">
        <v>11583</v>
      </c>
      <c r="C23" s="18">
        <f>(3185.0/B23*100)</f>
        <v/>
      </c>
      <c r="D23" s="19" t="n">
        <v>8398</v>
      </c>
      <c r="E23" s="18" t="n">
        <v>492.00008138</v>
      </c>
      <c r="F23" s="20" t="n">
        <v>4.57446007</v>
      </c>
      <c r="G23" s="18" t="n">
        <v>491.84269074</v>
      </c>
      <c r="H23" s="20" t="n">
        <v>11.77316438</v>
      </c>
      <c r="I23" s="18" t="n">
        <v>494.16233083</v>
      </c>
      <c r="J23" s="20" t="n">
        <v>21.24512488</v>
      </c>
      <c r="K23" s="18" t="s">
        <v>404</v>
      </c>
      <c r="L23" s="20" t="s">
        <v>404</v>
      </c>
      <c r="M23" s="18" t="s">
        <v>404</v>
      </c>
      <c r="N23" s="20" t="s">
        <v>404</v>
      </c>
      <c r="O23" s="18" t="s">
        <v>404</v>
      </c>
      <c r="P23" s="20" t="s">
        <v>404</v>
      </c>
      <c r="Q23" s="18" t="n">
        <v>507.86518848</v>
      </c>
      <c r="R23" s="20" t="n">
        <v>15.7143193</v>
      </c>
    </row>
    <row r="24" spans="1:18">
      <c r="A24" s="15" t="s">
        <v>421</v>
      </c>
      <c r="B24" s="17" t="n">
        <v>6647</v>
      </c>
      <c r="C24" s="18">
        <f>(0.0/B24*100)</f>
        <v/>
      </c>
      <c r="D24" s="19" t="n">
        <v>6647</v>
      </c>
      <c r="E24" s="18" t="n">
        <v>532.9581816</v>
      </c>
      <c r="F24" s="20" t="n">
        <v>3.20290239</v>
      </c>
      <c r="G24" s="18" t="n">
        <v>518.4756185700001</v>
      </c>
      <c r="H24" s="20" t="n">
        <v>19.116253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527.62809187</v>
      </c>
      <c r="F25" s="20" t="n">
        <v>6.30088703</v>
      </c>
      <c r="G25" s="18" t="n">
        <v>524.48223724</v>
      </c>
      <c r="H25" s="20" t="n">
        <v>4.6035589</v>
      </c>
      <c r="I25" s="18" t="n">
        <v>429.49742548</v>
      </c>
      <c r="J25" s="20" t="n">
        <v>30.04672639</v>
      </c>
      <c r="K25" s="18" t="s">
        <v>404</v>
      </c>
      <c r="L25" s="20" t="s">
        <v>404</v>
      </c>
      <c r="M25" s="18" t="s">
        <v>404</v>
      </c>
      <c r="N25" s="20" t="s">
        <v>404</v>
      </c>
      <c r="O25" s="18" t="s">
        <v>404</v>
      </c>
      <c r="P25" s="20" t="s">
        <v>404</v>
      </c>
      <c r="Q25" s="18" t="n">
        <v>528.27216438</v>
      </c>
      <c r="R25" s="20" t="n">
        <v>26.43712098</v>
      </c>
    </row>
    <row r="26" spans="1:18">
      <c r="A26" s="15" t="s">
        <v>423</v>
      </c>
      <c r="B26" s="17" t="n">
        <v>4869</v>
      </c>
      <c r="C26" s="18">
        <f>(11.0/B26*100)</f>
        <v/>
      </c>
      <c r="D26" s="19" t="n">
        <v>4858</v>
      </c>
      <c r="E26" s="18" t="n">
        <v>480.98136266</v>
      </c>
      <c r="F26" s="20" t="n">
        <v>2.63849784</v>
      </c>
      <c r="G26" s="18" t="n">
        <v>488.86271076</v>
      </c>
      <c r="H26" s="20" t="n">
        <v>3.98844209</v>
      </c>
      <c r="I26" s="18" t="n">
        <v>470.36636477</v>
      </c>
      <c r="J26" s="20" t="n">
        <v>16.36125154</v>
      </c>
      <c r="K26" s="18" t="s">
        <v>404</v>
      </c>
      <c r="L26" s="20" t="s">
        <v>404</v>
      </c>
      <c r="M26" s="18" t="s">
        <v>404</v>
      </c>
      <c r="N26" s="20" t="s">
        <v>404</v>
      </c>
      <c r="O26" s="18" t="s">
        <v>404</v>
      </c>
      <c r="P26" s="20" t="s">
        <v>404</v>
      </c>
      <c r="Q26" s="18" t="n">
        <v>467.96111366</v>
      </c>
      <c r="R26" s="20" t="n">
        <v>9.26642047</v>
      </c>
    </row>
    <row r="27" spans="1:18">
      <c r="A27" s="15" t="s">
        <v>424</v>
      </c>
      <c r="B27" s="17" t="n">
        <v>5299</v>
      </c>
      <c r="C27" s="18">
        <f>(0.0/B27*100)</f>
        <v/>
      </c>
      <c r="D27" s="19" t="n">
        <v>5299</v>
      </c>
      <c r="E27" s="18" t="n">
        <v>489.44773306</v>
      </c>
      <c r="F27" s="20" t="n">
        <v>1.37297573</v>
      </c>
      <c r="G27" s="18" t="n">
        <v>429.01793869</v>
      </c>
      <c r="H27" s="20" t="n">
        <v>3.82949033</v>
      </c>
      <c r="I27" s="18" t="n">
        <v>432.08146175</v>
      </c>
      <c r="J27" s="20" t="n">
        <v>11.9477278</v>
      </c>
      <c r="K27" s="18" t="s">
        <v>404</v>
      </c>
      <c r="L27" s="20" t="s">
        <v>404</v>
      </c>
      <c r="M27" s="18" t="s">
        <v>404</v>
      </c>
      <c r="N27" s="20" t="s">
        <v>404</v>
      </c>
      <c r="O27" s="18" t="s">
        <v>404</v>
      </c>
      <c r="P27" s="20" t="s">
        <v>404</v>
      </c>
      <c r="Q27" s="18" t="n">
        <v>488.84214444</v>
      </c>
      <c r="R27" s="20" t="n">
        <v>3.62386914</v>
      </c>
    </row>
    <row r="28" spans="1:18">
      <c r="A28" s="15" t="s">
        <v>425</v>
      </c>
      <c r="B28" s="17" t="n">
        <v>7568</v>
      </c>
      <c r="C28" s="18">
        <f>(404.0/B28*100)</f>
        <v/>
      </c>
      <c r="D28" s="19" t="n">
        <v>7164</v>
      </c>
      <c r="E28" s="18" t="n">
        <v>409.14710139</v>
      </c>
      <c r="F28" s="20" t="n">
        <v>2.70802742</v>
      </c>
      <c r="G28" s="18" t="n">
        <v>404.72916293</v>
      </c>
      <c r="H28" s="20" t="n">
        <v>11.33113464</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521.58205331</v>
      </c>
      <c r="F29" s="20" t="n">
        <v>5.32937243</v>
      </c>
      <c r="G29" s="18" t="n">
        <v>451.92792386</v>
      </c>
      <c r="H29" s="20" t="n">
        <v>27.29824476</v>
      </c>
      <c r="I29" s="18" t="n">
        <v>499.42711098</v>
      </c>
      <c r="J29" s="20" t="n">
        <v>10.62011139</v>
      </c>
      <c r="K29" s="18" t="s">
        <v>404</v>
      </c>
      <c r="L29" s="20" t="s">
        <v>404</v>
      </c>
      <c r="M29" s="18" t="s">
        <v>404</v>
      </c>
      <c r="N29" s="20" t="s">
        <v>404</v>
      </c>
      <c r="O29" s="18" t="s">
        <v>404</v>
      </c>
      <c r="P29" s="20" t="s">
        <v>404</v>
      </c>
      <c r="Q29" s="18" t="n">
        <v>515.00391227</v>
      </c>
      <c r="R29" s="20" t="n">
        <v>48.93328659</v>
      </c>
    </row>
    <row r="30" spans="1:18">
      <c r="A30" s="15" t="s">
        <v>427</v>
      </c>
      <c r="B30" s="17" t="n">
        <v>4520</v>
      </c>
      <c r="C30" s="18">
        <f>(1053.0/B30*100)</f>
        <v/>
      </c>
      <c r="D30" s="19" t="n">
        <v>3467</v>
      </c>
      <c r="E30" s="18" t="n">
        <v>504.69955355</v>
      </c>
      <c r="F30" s="20" t="n">
        <v>3.77592967</v>
      </c>
      <c r="G30" s="18" t="n">
        <v>491.22548258</v>
      </c>
      <c r="H30" s="20" t="n">
        <v>5.77126308</v>
      </c>
      <c r="I30" s="18" t="n">
        <v>461.03381589</v>
      </c>
      <c r="J30" s="20" t="n">
        <v>7.32399704</v>
      </c>
      <c r="K30" s="18" t="s">
        <v>404</v>
      </c>
      <c r="L30" s="20" t="s">
        <v>404</v>
      </c>
      <c r="M30" s="18" t="s">
        <v>404</v>
      </c>
      <c r="N30" s="20" t="s">
        <v>404</v>
      </c>
      <c r="O30" s="18" t="s">
        <v>404</v>
      </c>
      <c r="P30" s="20" t="s">
        <v>404</v>
      </c>
      <c r="Q30" s="18" t="n">
        <v>429.68566707</v>
      </c>
      <c r="R30" s="20" t="n">
        <v>15.11179222</v>
      </c>
    </row>
    <row r="31" spans="1:18">
      <c r="A31" s="15" t="s">
        <v>428</v>
      </c>
      <c r="B31" s="17" t="n">
        <v>5456</v>
      </c>
      <c r="C31" s="18">
        <f>(502.0/B31*100)</f>
        <v/>
      </c>
      <c r="D31" s="19" t="n">
        <v>4954</v>
      </c>
      <c r="E31" s="18" t="n">
        <v>510.86394773</v>
      </c>
      <c r="F31" s="20" t="n">
        <v>7.89836419</v>
      </c>
      <c r="G31" s="18" t="n">
        <v>501.66847314</v>
      </c>
      <c r="H31" s="20" t="n">
        <v>2.35925058</v>
      </c>
      <c r="I31" s="18" t="n">
        <v>496.83899613</v>
      </c>
      <c r="J31" s="20" t="n">
        <v>11.161896</v>
      </c>
      <c r="K31" s="18" t="s">
        <v>404</v>
      </c>
      <c r="L31" s="20" t="s">
        <v>404</v>
      </c>
      <c r="M31" s="18" t="s">
        <v>404</v>
      </c>
      <c r="N31" s="20" t="s">
        <v>404</v>
      </c>
      <c r="O31" s="18" t="s">
        <v>404</v>
      </c>
      <c r="P31" s="20" t="s">
        <v>404</v>
      </c>
      <c r="Q31" s="18" t="n">
        <v>505.41858419</v>
      </c>
      <c r="R31" s="20" t="n">
        <v>10.25217843</v>
      </c>
    </row>
    <row r="32" spans="1:18">
      <c r="A32" s="15" t="s">
        <v>429</v>
      </c>
      <c r="B32" s="17" t="n">
        <v>4478</v>
      </c>
      <c r="C32" s="18">
        <f>(0.0/B32*100)</f>
        <v/>
      </c>
      <c r="D32" s="19" t="n">
        <v>4478</v>
      </c>
      <c r="E32" s="18" t="n">
        <v>509.0920995</v>
      </c>
      <c r="F32" s="20" t="n">
        <v>3.43270798</v>
      </c>
      <c r="G32" s="18" t="n">
        <v>494.96969366</v>
      </c>
      <c r="H32" s="20" t="n">
        <v>3.87527395</v>
      </c>
      <c r="I32" s="18" t="n">
        <v>529.32548289</v>
      </c>
      <c r="J32" s="20" t="n">
        <v>17.93456188</v>
      </c>
      <c r="K32" s="18" t="s">
        <v>404</v>
      </c>
      <c r="L32" s="20" t="s">
        <v>404</v>
      </c>
      <c r="M32" s="18" t="s">
        <v>404</v>
      </c>
      <c r="N32" s="20" t="s">
        <v>404</v>
      </c>
      <c r="O32" s="18" t="s">
        <v>404</v>
      </c>
      <c r="P32" s="20" t="s">
        <v>404</v>
      </c>
      <c r="Q32" s="18" t="n">
        <v>481.46171937</v>
      </c>
      <c r="R32" s="20" t="n">
        <v>4.88669485</v>
      </c>
    </row>
    <row r="33" spans="1:18">
      <c r="A33" s="15" t="s">
        <v>430</v>
      </c>
      <c r="B33" s="17" t="n">
        <v>7325</v>
      </c>
      <c r="C33" s="18">
        <f>(29.0/B33*100)</f>
        <v/>
      </c>
      <c r="D33" s="19" t="n">
        <v>7296</v>
      </c>
      <c r="E33" s="18" t="n">
        <v>502.99667216</v>
      </c>
      <c r="F33" s="20" t="n">
        <v>2.72297625</v>
      </c>
      <c r="G33" s="18" t="n">
        <v>489.47815275</v>
      </c>
      <c r="H33" s="20" t="n">
        <v>24.34139527</v>
      </c>
      <c r="I33" s="18" t="n">
        <v>411.3483206</v>
      </c>
      <c r="J33" s="20" t="n">
        <v>3.93490574</v>
      </c>
      <c r="K33" s="18" t="s">
        <v>404</v>
      </c>
      <c r="L33" s="20" t="s">
        <v>404</v>
      </c>
      <c r="M33" s="18" t="s">
        <v>404</v>
      </c>
      <c r="N33" s="20" t="s">
        <v>404</v>
      </c>
      <c r="O33" s="18" t="s">
        <v>404</v>
      </c>
      <c r="P33" s="20" t="s">
        <v>404</v>
      </c>
      <c r="Q33" s="18" t="n">
        <v>511.8993735</v>
      </c>
      <c r="R33" s="20" t="n">
        <v>21.00453771</v>
      </c>
    </row>
    <row r="34" spans="1:18">
      <c r="A34" s="15" t="s">
        <v>431</v>
      </c>
      <c r="B34" s="17" t="n">
        <v>6350</v>
      </c>
      <c r="C34" s="18">
        <f>(0.0/B34*100)</f>
        <v/>
      </c>
      <c r="D34" s="19" t="n">
        <v>6350</v>
      </c>
      <c r="E34" s="18" t="n">
        <v>470.48741931</v>
      </c>
      <c r="F34" s="20" t="n">
        <v>3.60159954</v>
      </c>
      <c r="G34" s="18" t="n">
        <v>490.18884471</v>
      </c>
      <c r="H34" s="20" t="n">
        <v>9.455115559999999</v>
      </c>
      <c r="I34" s="18" t="n">
        <v>441.00983033</v>
      </c>
      <c r="J34" s="20" t="n">
        <v>48.6986894</v>
      </c>
      <c r="K34" s="18" t="s">
        <v>404</v>
      </c>
      <c r="L34" s="20" t="s">
        <v>404</v>
      </c>
      <c r="M34" s="18" t="s">
        <v>404</v>
      </c>
      <c r="N34" s="20" t="s">
        <v>404</v>
      </c>
      <c r="O34" s="18" t="s">
        <v>404</v>
      </c>
      <c r="P34" s="20" t="s">
        <v>404</v>
      </c>
      <c r="Q34" s="18" t="n">
        <v>497.64545073</v>
      </c>
      <c r="R34" s="20" t="n">
        <v>13.12933244</v>
      </c>
    </row>
    <row r="35" spans="1:18">
      <c r="A35" s="15" t="s">
        <v>432</v>
      </c>
      <c r="B35" s="17" t="n">
        <v>6406</v>
      </c>
      <c r="C35" s="18">
        <f>(450.0/B35*100)</f>
        <v/>
      </c>
      <c r="D35" s="19" t="n">
        <v>5956</v>
      </c>
      <c r="E35" s="18" t="n">
        <v>511.77458975</v>
      </c>
      <c r="F35" s="20" t="n">
        <v>1.50665536</v>
      </c>
      <c r="G35" s="18" t="n">
        <v>522.14663215</v>
      </c>
      <c r="H35" s="20" t="n">
        <v>4.22434655</v>
      </c>
      <c r="I35" s="18" t="n">
        <v>489.1552244</v>
      </c>
      <c r="J35" s="20" t="n">
        <v>4.17314382</v>
      </c>
      <c r="K35" s="18" t="s">
        <v>404</v>
      </c>
      <c r="L35" s="20" t="s">
        <v>404</v>
      </c>
      <c r="M35" s="18" t="s">
        <v>404</v>
      </c>
      <c r="N35" s="20" t="s">
        <v>404</v>
      </c>
      <c r="O35" s="18" t="s">
        <v>404</v>
      </c>
      <c r="P35" s="20" t="s">
        <v>404</v>
      </c>
      <c r="Q35" s="18" t="n">
        <v>504.99572269</v>
      </c>
      <c r="R35" s="20" t="n">
        <v>4.59202193</v>
      </c>
    </row>
    <row r="36" spans="1:18">
      <c r="A36" s="15" t="s">
        <v>433</v>
      </c>
      <c r="B36" s="17" t="n">
        <v>6736</v>
      </c>
      <c r="C36" s="18">
        <f>(116.0/B36*100)</f>
        <v/>
      </c>
      <c r="D36" s="19" t="n">
        <v>6620</v>
      </c>
      <c r="E36" s="18" t="n">
        <v>486.067533</v>
      </c>
      <c r="F36" s="20" t="n">
        <v>2.23765682</v>
      </c>
      <c r="G36" s="18" t="n">
        <v>486.97999321</v>
      </c>
      <c r="H36" s="20" t="n">
        <v>14.61230264</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489.29904062</v>
      </c>
      <c r="F37" s="20" t="n">
        <v>8.272319080000001</v>
      </c>
      <c r="G37" s="18" t="n">
        <v>495.16953096</v>
      </c>
      <c r="H37" s="20" t="n">
        <v>3.2930202</v>
      </c>
      <c r="I37" s="18" t="n">
        <v>551.0831014300001</v>
      </c>
      <c r="J37" s="20" t="n">
        <v>9.134790430000001</v>
      </c>
      <c r="K37" s="18" t="s">
        <v>404</v>
      </c>
      <c r="L37" s="20" t="s">
        <v>404</v>
      </c>
      <c r="M37" s="18" t="s">
        <v>404</v>
      </c>
      <c r="N37" s="20" t="s">
        <v>404</v>
      </c>
      <c r="O37" s="18" t="s">
        <v>404</v>
      </c>
      <c r="P37" s="20" t="s">
        <v>404</v>
      </c>
      <c r="Q37" s="18" t="n">
        <v>469.09405384</v>
      </c>
      <c r="R37" s="20" t="n">
        <v>23.25543369</v>
      </c>
    </row>
    <row r="38" spans="1:18">
      <c r="A38" s="15" t="s">
        <v>435</v>
      </c>
      <c r="B38" s="17" t="n">
        <v>5860</v>
      </c>
      <c r="C38" s="18">
        <f>(268.0/B38*100)</f>
        <v/>
      </c>
      <c r="D38" s="19" t="n">
        <v>5592</v>
      </c>
      <c r="E38" s="18" t="n">
        <v>524.48628629</v>
      </c>
      <c r="F38" s="20" t="n">
        <v>3.88966874</v>
      </c>
      <c r="G38" s="18" t="n">
        <v>505.5733401</v>
      </c>
      <c r="H38" s="20" t="n">
        <v>7.67637818</v>
      </c>
      <c r="I38" s="18" t="n">
        <v>550.53701125</v>
      </c>
      <c r="J38" s="20" t="n">
        <v>13.30996898</v>
      </c>
      <c r="K38" s="18" t="s">
        <v>404</v>
      </c>
      <c r="L38" s="20" t="s">
        <v>404</v>
      </c>
      <c r="M38" s="18" t="s">
        <v>404</v>
      </c>
      <c r="N38" s="20" t="s">
        <v>404</v>
      </c>
      <c r="O38" s="18" t="s">
        <v>404</v>
      </c>
      <c r="P38" s="20" t="s">
        <v>404</v>
      </c>
      <c r="Q38" s="18" t="n">
        <v>510.03938078</v>
      </c>
      <c r="R38" s="20" t="n">
        <v>29.54809927</v>
      </c>
    </row>
    <row r="39" spans="1:18">
      <c r="A39" s="15" t="s">
        <v>436</v>
      </c>
      <c r="B39" s="17" t="n">
        <v>5895</v>
      </c>
      <c r="C39" s="18">
        <f>(0.0/B39*100)</f>
        <v/>
      </c>
      <c r="D39" s="19" t="n">
        <v>5895</v>
      </c>
      <c r="E39" s="18" t="n">
        <v>426.60389686</v>
      </c>
      <c r="F39" s="20" t="n">
        <v>5.88733069</v>
      </c>
      <c r="G39" s="18" t="n">
        <v>408.04620018</v>
      </c>
      <c r="H39" s="20" t="n">
        <v>6.92054265</v>
      </c>
      <c r="I39" s="18" t="n">
        <v>369.086997</v>
      </c>
      <c r="J39" s="20" t="n">
        <v>16.40217483</v>
      </c>
      <c r="K39" s="18" t="s">
        <v>404</v>
      </c>
      <c r="L39" s="20" t="s">
        <v>404</v>
      </c>
      <c r="M39" s="18" t="s">
        <v>404</v>
      </c>
      <c r="N39" s="20" t="s">
        <v>404</v>
      </c>
      <c r="O39" s="18" t="s">
        <v>404</v>
      </c>
      <c r="P39" s="20" t="s">
        <v>404</v>
      </c>
      <c r="Q39" s="18" t="n">
        <v>428.33299108</v>
      </c>
      <c r="R39" s="20" t="n">
        <v>24.77946767</v>
      </c>
    </row>
    <row r="40" spans="1:18">
      <c r="A40" s="15" t="s">
        <v>437</v>
      </c>
      <c r="B40" s="17" t="n">
        <v>14157</v>
      </c>
      <c r="C40" s="18">
        <f>(2954.0/B40*100)</f>
        <v/>
      </c>
      <c r="D40" s="19" t="n">
        <v>11203</v>
      </c>
      <c r="E40" s="18" t="n">
        <v>488.35994668</v>
      </c>
      <c r="F40" s="20" t="n">
        <v>4.18888107</v>
      </c>
      <c r="G40" s="18" t="n">
        <v>501.53645909</v>
      </c>
      <c r="H40" s="20" t="n">
        <v>5.66735229</v>
      </c>
      <c r="I40" s="18" t="n">
        <v>487.34138255</v>
      </c>
      <c r="J40" s="20" t="n">
        <v>7.80038534</v>
      </c>
      <c r="K40" s="18" t="s">
        <v>404</v>
      </c>
      <c r="L40" s="20" t="s">
        <v>404</v>
      </c>
      <c r="M40" s="18" t="s">
        <v>404</v>
      </c>
      <c r="N40" s="20" t="s">
        <v>404</v>
      </c>
      <c r="O40" s="18" t="s">
        <v>404</v>
      </c>
      <c r="P40" s="20" t="s">
        <v>404</v>
      </c>
      <c r="Q40" s="18" t="n">
        <v>501.19570163</v>
      </c>
      <c r="R40" s="20" t="n">
        <v>9.08393042</v>
      </c>
    </row>
    <row r="41" spans="1:18">
      <c r="A41" s="15" t="s">
        <v>438</v>
      </c>
      <c r="B41" s="17" t="n">
        <v>5712</v>
      </c>
      <c r="C41" s="18">
        <f>(99.0/B41*100)</f>
        <v/>
      </c>
      <c r="D41" s="19" t="n">
        <v>5613</v>
      </c>
      <c r="E41" s="18" t="n">
        <v>471.35887632</v>
      </c>
      <c r="F41" s="20" t="n">
        <v>3.43256995</v>
      </c>
      <c r="G41" s="18" t="n">
        <v>465.49857729</v>
      </c>
      <c r="H41" s="20" t="n">
        <v>7.47623902</v>
      </c>
      <c r="I41" s="18" t="n">
        <v>476.26205837</v>
      </c>
      <c r="J41" s="20" t="n">
        <v>13.56669592</v>
      </c>
      <c r="K41" s="18" t="s">
        <v>404</v>
      </c>
      <c r="L41" s="20" t="s">
        <v>404</v>
      </c>
      <c r="M41" s="18" t="s">
        <v>404</v>
      </c>
      <c r="N41" s="20" t="s">
        <v>404</v>
      </c>
      <c r="O41" s="18" t="s">
        <v>404</v>
      </c>
      <c r="P41" s="20" t="s">
        <v>404</v>
      </c>
      <c r="Q41" s="18" t="n">
        <v>476.89791985</v>
      </c>
      <c r="R41" s="20" t="n">
        <v>20.50257638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416.01156782</v>
      </c>
      <c r="F44" s="20" t="n">
        <v>4.564048</v>
      </c>
      <c r="G44" s="18" t="n">
        <v>403.76525612</v>
      </c>
      <c r="H44" s="20" t="n">
        <v>6.76400336</v>
      </c>
      <c r="I44" s="18" t="s">
        <v>404</v>
      </c>
      <c r="J44" s="20" t="s">
        <v>404</v>
      </c>
      <c r="K44" s="18" t="s">
        <v>404</v>
      </c>
      <c r="L44" s="20" t="s">
        <v>404</v>
      </c>
      <c r="M44" s="18" t="s">
        <v>404</v>
      </c>
      <c r="N44" s="20" t="s">
        <v>404</v>
      </c>
      <c r="O44" s="18" t="s">
        <v>404</v>
      </c>
      <c r="P44" s="20" t="s">
        <v>404</v>
      </c>
      <c r="Q44" s="18" t="n">
        <v>406.88165488</v>
      </c>
      <c r="R44" s="20" t="n">
        <v>9.021570609999999</v>
      </c>
    </row>
    <row r="45" spans="1:18">
      <c r="A45" s="15" t="s">
        <v>442</v>
      </c>
      <c r="B45" s="17" t="n">
        <v>5519</v>
      </c>
      <c r="C45" s="18">
        <f>(0.0/B45*100)</f>
        <v/>
      </c>
      <c r="D45" s="19" t="n">
        <v>5519</v>
      </c>
      <c r="E45" s="18" t="n">
        <v>365.8693903</v>
      </c>
      <c r="F45" s="20" t="n">
        <v>3.79285775</v>
      </c>
      <c r="G45" s="18" t="n">
        <v>365.10641128</v>
      </c>
      <c r="H45" s="20" t="n">
        <v>14.1589279</v>
      </c>
      <c r="I45" s="18" t="s">
        <v>404</v>
      </c>
      <c r="J45" s="20" t="s">
        <v>404</v>
      </c>
      <c r="K45" s="18" t="s">
        <v>404</v>
      </c>
      <c r="L45" s="20" t="s">
        <v>404</v>
      </c>
      <c r="M45" s="18" t="s">
        <v>404</v>
      </c>
      <c r="N45" s="20" t="s">
        <v>404</v>
      </c>
      <c r="O45" s="18" t="s">
        <v>404</v>
      </c>
      <c r="P45" s="20" t="s">
        <v>404</v>
      </c>
      <c r="Q45" s="18" t="n">
        <v>341.56607071</v>
      </c>
      <c r="R45" s="20" t="n">
        <v>5.00273728</v>
      </c>
    </row>
    <row r="46" spans="1:18">
      <c r="A46" s="15" t="s">
        <v>443</v>
      </c>
      <c r="B46" s="17" t="n">
        <v>23141</v>
      </c>
      <c r="C46" s="18">
        <f>(4685.0/B46*100)</f>
        <v/>
      </c>
      <c r="D46" s="19" t="n">
        <v>18456</v>
      </c>
      <c r="E46" s="18" t="n">
        <v>386.94228639</v>
      </c>
      <c r="F46" s="20" t="n">
        <v>3.71176278</v>
      </c>
      <c r="G46" s="18" t="n">
        <v>404.08901242</v>
      </c>
      <c r="H46" s="20" t="n">
        <v>13.64243634</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429.93443197</v>
      </c>
      <c r="F47" s="20" t="n">
        <v>8.334939049999999</v>
      </c>
      <c r="G47" s="18" t="n">
        <v>448.15190127</v>
      </c>
      <c r="H47" s="20" t="n">
        <v>6.56343551</v>
      </c>
      <c r="I47" s="18" t="n">
        <v>440.48237122</v>
      </c>
      <c r="J47" s="20" t="n">
        <v>21.85517309</v>
      </c>
      <c r="K47" s="18" t="s">
        <v>404</v>
      </c>
      <c r="L47" s="20" t="s">
        <v>404</v>
      </c>
      <c r="M47" s="18" t="s">
        <v>404</v>
      </c>
      <c r="N47" s="20" t="s">
        <v>404</v>
      </c>
      <c r="O47" s="18" t="s">
        <v>404</v>
      </c>
      <c r="P47" s="20" t="s">
        <v>404</v>
      </c>
      <c r="Q47" s="18" t="n">
        <v>475.9645297</v>
      </c>
      <c r="R47" s="20" t="n">
        <v>33.12641268</v>
      </c>
    </row>
    <row r="48" spans="1:18">
      <c r="A48" s="15" t="s">
        <v>445</v>
      </c>
      <c r="B48" s="17" t="n">
        <v>9841</v>
      </c>
      <c r="C48" s="18">
        <f>(40.0/B48*100)</f>
        <v/>
      </c>
      <c r="D48" s="19" t="n">
        <v>9801</v>
      </c>
      <c r="E48" s="18" t="n">
        <v>538.34733681</v>
      </c>
      <c r="F48" s="20" t="n">
        <v>19.69662012</v>
      </c>
      <c r="G48" s="18" t="n">
        <v>530.5989911299999</v>
      </c>
      <c r="H48" s="20" t="n">
        <v>5.6333443</v>
      </c>
      <c r="I48" s="18" t="n">
        <v>397.95104778</v>
      </c>
      <c r="J48" s="20" t="n">
        <v>11.78810797</v>
      </c>
      <c r="K48" s="18" t="s">
        <v>404</v>
      </c>
      <c r="L48" s="20" t="s">
        <v>404</v>
      </c>
      <c r="M48" s="18" t="s">
        <v>404</v>
      </c>
      <c r="N48" s="20" t="s">
        <v>404</v>
      </c>
      <c r="O48" s="18" t="s">
        <v>404</v>
      </c>
      <c r="P48" s="20" t="s">
        <v>404</v>
      </c>
      <c r="Q48" s="18" t="n">
        <v>574.67002734</v>
      </c>
      <c r="R48" s="20" t="n">
        <v>39.66161123</v>
      </c>
    </row>
    <row r="49" spans="1:18">
      <c r="A49" s="15" t="s">
        <v>446</v>
      </c>
      <c r="B49" s="17" t="n">
        <v>6349</v>
      </c>
      <c r="C49" s="18">
        <f>(52.0/B49*100)</f>
        <v/>
      </c>
      <c r="D49" s="19" t="n">
        <v>6297</v>
      </c>
      <c r="E49" s="18" t="n">
        <v>408.25346526</v>
      </c>
      <c r="F49" s="20" t="n">
        <v>3.4431073</v>
      </c>
      <c r="G49" s="18" t="n">
        <v>418.24938241</v>
      </c>
      <c r="H49" s="20" t="n">
        <v>12.44989125</v>
      </c>
      <c r="I49" s="18" t="s">
        <v>404</v>
      </c>
      <c r="J49" s="20" t="s">
        <v>404</v>
      </c>
      <c r="K49" s="18" t="s">
        <v>404</v>
      </c>
      <c r="L49" s="20" t="s">
        <v>404</v>
      </c>
      <c r="M49" s="18" t="s">
        <v>404</v>
      </c>
      <c r="N49" s="20" t="s">
        <v>404</v>
      </c>
      <c r="O49" s="18" t="s">
        <v>404</v>
      </c>
      <c r="P49" s="20" t="s">
        <v>404</v>
      </c>
      <c r="Q49" s="18" t="n">
        <v>406.25344991</v>
      </c>
      <c r="R49" s="20" t="n">
        <v>14.81714208</v>
      </c>
    </row>
    <row r="50" spans="1:18">
      <c r="A50" s="15" t="s">
        <v>447</v>
      </c>
      <c r="B50" s="17" t="n">
        <v>11795</v>
      </c>
      <c r="C50" s="18">
        <f>(1031.0/B50*100)</f>
        <v/>
      </c>
      <c r="D50" s="19" t="n">
        <v>10764</v>
      </c>
      <c r="E50" s="18" t="n">
        <v>393.60824413</v>
      </c>
      <c r="F50" s="20" t="n">
        <v>2.68163582</v>
      </c>
      <c r="G50" s="18" t="n">
        <v>397.2308437</v>
      </c>
      <c r="H50" s="20" t="n">
        <v>10.01017358</v>
      </c>
      <c r="I50" s="18" t="n">
        <v>372.42930285</v>
      </c>
      <c r="J50" s="20" t="n">
        <v>11.22968329</v>
      </c>
      <c r="K50" s="18" t="s">
        <v>404</v>
      </c>
      <c r="L50" s="20" t="s">
        <v>404</v>
      </c>
      <c r="M50" s="18" t="s">
        <v>404</v>
      </c>
      <c r="N50" s="20" t="s">
        <v>404</v>
      </c>
      <c r="O50" s="18" t="s">
        <v>404</v>
      </c>
      <c r="P50" s="20" t="s">
        <v>404</v>
      </c>
      <c r="Q50" s="18" t="n">
        <v>386.34039563</v>
      </c>
      <c r="R50" s="20" t="n">
        <v>13.32563182</v>
      </c>
    </row>
    <row r="51" spans="1:18">
      <c r="A51" s="15" t="s">
        <v>448</v>
      </c>
      <c r="B51" s="17" t="n">
        <v>6866</v>
      </c>
      <c r="C51" s="18">
        <f>(38.0/B51*100)</f>
        <v/>
      </c>
      <c r="D51" s="19" t="n">
        <v>6828</v>
      </c>
      <c r="E51" s="18" t="n">
        <v>399.52373757</v>
      </c>
      <c r="F51" s="20" t="n">
        <v>2.65521598</v>
      </c>
      <c r="G51" s="18" t="n">
        <v>404.49670218</v>
      </c>
      <c r="H51" s="20" t="n">
        <v>17.07058606</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464.99008223</v>
      </c>
      <c r="F52" s="20" t="n">
        <v>3.76706112</v>
      </c>
      <c r="G52" s="18" t="n">
        <v>457.32954269</v>
      </c>
      <c r="H52" s="20" t="n">
        <v>7.75047374</v>
      </c>
      <c r="I52" s="18" t="n">
        <v>474.59071495</v>
      </c>
      <c r="J52" s="20" t="n">
        <v>14.27581203</v>
      </c>
      <c r="K52" s="18" t="s">
        <v>404</v>
      </c>
      <c r="L52" s="20" t="s">
        <v>404</v>
      </c>
      <c r="M52" s="18" t="s">
        <v>404</v>
      </c>
      <c r="N52" s="20" t="s">
        <v>404</v>
      </c>
      <c r="O52" s="18" t="s">
        <v>404</v>
      </c>
      <c r="P52" s="20" t="s">
        <v>404</v>
      </c>
      <c r="Q52" s="18" t="n">
        <v>522.14868553</v>
      </c>
      <c r="R52" s="20" t="n">
        <v>9.145791669999999</v>
      </c>
    </row>
    <row r="53" spans="1:18">
      <c r="A53" s="15" t="s">
        <v>450</v>
      </c>
      <c r="B53" s="17" t="n">
        <v>5571</v>
      </c>
      <c r="C53" s="18">
        <f>(0.0/B53*100)</f>
        <v/>
      </c>
      <c r="D53" s="19" t="n">
        <v>5571</v>
      </c>
      <c r="E53" s="18" t="n">
        <v>438.97390855</v>
      </c>
      <c r="F53" s="20" t="n">
        <v>1.70506958</v>
      </c>
      <c r="G53" s="18" t="n">
        <v>437.7287854</v>
      </c>
      <c r="H53" s="20" t="n">
        <v>6.25973548</v>
      </c>
      <c r="I53" s="18" t="n">
        <v>364.49365483</v>
      </c>
      <c r="J53" s="20" t="n">
        <v>8.290412549999999</v>
      </c>
      <c r="K53" s="18" t="s">
        <v>404</v>
      </c>
      <c r="L53" s="20" t="s">
        <v>404</v>
      </c>
      <c r="M53" s="18" t="s">
        <v>404</v>
      </c>
      <c r="N53" s="20" t="s">
        <v>404</v>
      </c>
      <c r="O53" s="18" t="s">
        <v>404</v>
      </c>
      <c r="P53" s="20" t="s">
        <v>404</v>
      </c>
      <c r="Q53" s="18" t="n">
        <v>419.17113732</v>
      </c>
      <c r="R53" s="20" t="n">
        <v>7.48848013</v>
      </c>
    </row>
    <row r="54" spans="1:18">
      <c r="A54" s="15" t="s">
        <v>451</v>
      </c>
      <c r="B54" s="17" t="n">
        <v>4740</v>
      </c>
      <c r="C54" s="18">
        <f>(199.0/B54*100)</f>
        <v/>
      </c>
      <c r="D54" s="19" t="n">
        <v>4541</v>
      </c>
      <c r="E54" s="18" t="n">
        <v>334.81478645</v>
      </c>
      <c r="F54" s="20" t="n">
        <v>3.82031707</v>
      </c>
      <c r="G54" s="18" t="n">
        <v>325.72831308</v>
      </c>
      <c r="H54" s="20" t="n">
        <v>7.80202875</v>
      </c>
      <c r="I54" s="18" t="n">
        <v>298.61239937</v>
      </c>
      <c r="J54" s="20" t="n">
        <v>6.45180642</v>
      </c>
      <c r="K54" s="18" t="s">
        <v>404</v>
      </c>
      <c r="L54" s="20" t="s">
        <v>404</v>
      </c>
      <c r="M54" s="18" t="s">
        <v>404</v>
      </c>
      <c r="N54" s="20" t="s">
        <v>404</v>
      </c>
      <c r="O54" s="18" t="s">
        <v>404</v>
      </c>
      <c r="P54" s="20" t="s">
        <v>404</v>
      </c>
      <c r="Q54" s="18" t="n">
        <v>312.42291937</v>
      </c>
      <c r="R54" s="20" t="n">
        <v>8.376858540000001</v>
      </c>
    </row>
    <row r="55" spans="1:18">
      <c r="A55" s="15" t="s">
        <v>452</v>
      </c>
      <c r="B55" s="17" t="n">
        <v>5316</v>
      </c>
      <c r="C55" s="18">
        <f>(43.0/B55*100)</f>
        <v/>
      </c>
      <c r="D55" s="19" t="n">
        <v>5273</v>
      </c>
      <c r="E55" s="18" t="n">
        <v>403.32736225</v>
      </c>
      <c r="F55" s="20" t="n">
        <v>4.47634498</v>
      </c>
      <c r="G55" s="18" t="n">
        <v>407.27888438</v>
      </c>
      <c r="H55" s="20" t="n">
        <v>5.21198921</v>
      </c>
      <c r="I55" s="18" t="s">
        <v>404</v>
      </c>
      <c r="J55" s="20" t="s">
        <v>404</v>
      </c>
      <c r="K55" s="18" t="s">
        <v>404</v>
      </c>
      <c r="L55" s="20" t="s">
        <v>404</v>
      </c>
      <c r="M55" s="18" t="s">
        <v>404</v>
      </c>
      <c r="N55" s="20" t="s">
        <v>404</v>
      </c>
      <c r="O55" s="18" t="n">
        <v>414.36817624</v>
      </c>
      <c r="P55" s="20" t="n">
        <v>7.97042946</v>
      </c>
      <c r="Q55" s="18" t="n">
        <v>385.21024222</v>
      </c>
      <c r="R55" s="20" t="n">
        <v>10.09992981</v>
      </c>
    </row>
    <row r="56" spans="1:18">
      <c r="A56" s="15" t="s">
        <v>453</v>
      </c>
      <c r="B56" s="17" t="n">
        <v>5359</v>
      </c>
      <c r="C56" s="18">
        <f>(0.0/B56*100)</f>
        <v/>
      </c>
      <c r="D56" s="19" t="n">
        <v>5359</v>
      </c>
      <c r="E56" s="18" t="n">
        <v>547.3399381200001</v>
      </c>
      <c r="F56" s="20" t="n">
        <v>3.52889045</v>
      </c>
      <c r="G56" s="18" t="n">
        <v>554.29993786</v>
      </c>
      <c r="H56" s="20" t="n">
        <v>14.73494321</v>
      </c>
      <c r="I56" s="18" t="n">
        <v>542.96627775</v>
      </c>
      <c r="J56" s="20" t="n">
        <v>17.56287193</v>
      </c>
      <c r="K56" s="18" t="s">
        <v>404</v>
      </c>
      <c r="L56" s="20" t="s">
        <v>404</v>
      </c>
      <c r="M56" s="18" t="s">
        <v>404</v>
      </c>
      <c r="N56" s="20" t="s">
        <v>404</v>
      </c>
      <c r="O56" s="18" t="s">
        <v>404</v>
      </c>
      <c r="P56" s="20" t="s">
        <v>404</v>
      </c>
      <c r="Q56" s="18" t="n">
        <v>564.60066259</v>
      </c>
      <c r="R56" s="20" t="n">
        <v>38.53183897</v>
      </c>
    </row>
    <row r="57" spans="1:18">
      <c r="A57" s="15" t="s">
        <v>454</v>
      </c>
      <c r="B57" s="17" t="n">
        <v>6513</v>
      </c>
      <c r="C57" s="18">
        <f>(0.0/B57*100)</f>
        <v/>
      </c>
      <c r="D57" s="19" t="n">
        <v>6513</v>
      </c>
      <c r="E57" s="18" t="n">
        <v>391.43823106</v>
      </c>
      <c r="F57" s="20" t="n">
        <v>4.1758535</v>
      </c>
      <c r="G57" s="18" t="n">
        <v>372.44277537</v>
      </c>
      <c r="H57" s="20" t="n">
        <v>7.95038147</v>
      </c>
      <c r="I57" s="18" t="s">
        <v>404</v>
      </c>
      <c r="J57" s="20" t="s">
        <v>404</v>
      </c>
      <c r="K57" s="18" t="s">
        <v>404</v>
      </c>
      <c r="L57" s="20" t="s">
        <v>404</v>
      </c>
      <c r="M57" s="18" t="s">
        <v>404</v>
      </c>
      <c r="N57" s="20" t="s">
        <v>404</v>
      </c>
      <c r="O57" s="18" t="n">
        <v>353.28547676</v>
      </c>
      <c r="P57" s="20" t="n">
        <v>13.64277358</v>
      </c>
      <c r="Q57" s="18" t="n">
        <v>378.02639892</v>
      </c>
      <c r="R57" s="20" t="n">
        <v>16.35208216</v>
      </c>
    </row>
    <row r="58" spans="1:18">
      <c r="A58" s="15" t="s">
        <v>455</v>
      </c>
      <c r="B58" s="17" t="n">
        <v>7267</v>
      </c>
      <c r="C58" s="18">
        <f>(0.0/B58*100)</f>
        <v/>
      </c>
      <c r="D58" s="19" t="n">
        <v>7267</v>
      </c>
      <c r="E58" s="18" t="n">
        <v>378.54048217</v>
      </c>
      <c r="F58" s="20" t="n">
        <v>3.0898068</v>
      </c>
      <c r="G58" s="18" t="n">
        <v>381.71123585</v>
      </c>
      <c r="H58" s="20" t="n">
        <v>9.048779680000001</v>
      </c>
      <c r="I58" s="18" t="s">
        <v>404</v>
      </c>
      <c r="J58" s="20" t="s">
        <v>404</v>
      </c>
      <c r="K58" s="18" t="s">
        <v>404</v>
      </c>
      <c r="L58" s="20" t="s">
        <v>404</v>
      </c>
      <c r="M58" s="18" t="s">
        <v>404</v>
      </c>
      <c r="N58" s="20" t="s">
        <v>404</v>
      </c>
      <c r="O58" s="18" t="s">
        <v>404</v>
      </c>
      <c r="P58" s="20" t="s">
        <v>404</v>
      </c>
      <c r="Q58" s="18" t="n">
        <v>388.97627568</v>
      </c>
      <c r="R58" s="20" t="n">
        <v>8.842976269999999</v>
      </c>
    </row>
    <row r="59" spans="1:18">
      <c r="A59" s="15" t="s">
        <v>456</v>
      </c>
      <c r="B59" s="17" t="n">
        <v>4826</v>
      </c>
      <c r="C59" s="18">
        <f>(0.0/B59*100)</f>
        <v/>
      </c>
      <c r="D59" s="19" t="n">
        <v>4826</v>
      </c>
      <c r="E59" s="18" t="n">
        <v>360.6445882</v>
      </c>
      <c r="F59" s="20" t="n">
        <v>1.90864056</v>
      </c>
      <c r="G59" s="18" t="n">
        <v>362.10422406</v>
      </c>
      <c r="H59" s="20" t="n">
        <v>4.72101844</v>
      </c>
      <c r="I59" s="18" t="s">
        <v>404</v>
      </c>
      <c r="J59" s="20" t="s">
        <v>404</v>
      </c>
      <c r="K59" s="18" t="s">
        <v>404</v>
      </c>
      <c r="L59" s="20" t="s">
        <v>404</v>
      </c>
      <c r="M59" s="18" t="s">
        <v>404</v>
      </c>
      <c r="N59" s="20" t="s">
        <v>404</v>
      </c>
      <c r="O59" s="18" t="s">
        <v>404</v>
      </c>
      <c r="P59" s="20" t="s">
        <v>404</v>
      </c>
      <c r="Q59" s="18" t="n">
        <v>363.42210387</v>
      </c>
      <c r="R59" s="20" t="n">
        <v>4.32610507</v>
      </c>
    </row>
    <row r="60" spans="1:18">
      <c r="A60" s="15" t="s">
        <v>457</v>
      </c>
      <c r="B60" s="17" t="n">
        <v>4546</v>
      </c>
      <c r="C60" s="18">
        <f>(0.0/B60*100)</f>
        <v/>
      </c>
      <c r="D60" s="19" t="n">
        <v>4546</v>
      </c>
      <c r="E60" s="18" t="n">
        <v>415.96750574</v>
      </c>
      <c r="F60" s="20" t="n">
        <v>4.9370952</v>
      </c>
      <c r="G60" s="18" t="n">
        <v>382.76899544</v>
      </c>
      <c r="H60" s="20" t="n">
        <v>20.18327317</v>
      </c>
      <c r="I60" s="18" t="s">
        <v>404</v>
      </c>
      <c r="J60" s="20" t="s">
        <v>404</v>
      </c>
      <c r="K60" s="18" t="s">
        <v>404</v>
      </c>
      <c r="L60" s="20" t="s">
        <v>404</v>
      </c>
      <c r="M60" s="18" t="s">
        <v>404</v>
      </c>
      <c r="N60" s="20" t="s">
        <v>404</v>
      </c>
      <c r="O60" s="18" t="s">
        <v>404</v>
      </c>
      <c r="P60" s="20" t="s">
        <v>404</v>
      </c>
      <c r="Q60" s="18" t="n">
        <v>358.49620821</v>
      </c>
      <c r="R60" s="20" t="n">
        <v>7.5836318</v>
      </c>
    </row>
    <row r="61" spans="1:18">
      <c r="A61" s="15" t="s">
        <v>458</v>
      </c>
      <c r="B61" s="17" t="n">
        <v>6525</v>
      </c>
      <c r="C61" s="18">
        <f>(0.0/B61*100)</f>
        <v/>
      </c>
      <c r="D61" s="19" t="n">
        <v>6525</v>
      </c>
      <c r="E61" s="18" t="n">
        <v>473.51524115</v>
      </c>
      <c r="F61" s="20" t="n">
        <v>3.70627032</v>
      </c>
      <c r="G61" s="18" t="n">
        <v>483.88697687</v>
      </c>
      <c r="H61" s="20" t="n">
        <v>4.17009897</v>
      </c>
      <c r="I61" s="18" t="n">
        <v>424.31382692</v>
      </c>
      <c r="J61" s="20" t="n">
        <v>19.29213831</v>
      </c>
      <c r="K61" s="18" t="s">
        <v>404</v>
      </c>
      <c r="L61" s="20" t="s">
        <v>404</v>
      </c>
      <c r="M61" s="18" t="s">
        <v>404</v>
      </c>
      <c r="N61" s="20" t="s">
        <v>404</v>
      </c>
      <c r="O61" s="18" t="s">
        <v>404</v>
      </c>
      <c r="P61" s="20" t="s">
        <v>404</v>
      </c>
      <c r="Q61" s="18" t="n">
        <v>449.44142249</v>
      </c>
      <c r="R61" s="20" t="n">
        <v>6.48778378</v>
      </c>
    </row>
    <row r="62" spans="1:18">
      <c r="A62" s="15" t="s">
        <v>459</v>
      </c>
      <c r="B62" s="17" t="n">
        <v>4476</v>
      </c>
      <c r="C62" s="18">
        <f>(0.0/B62*100)</f>
        <v/>
      </c>
      <c r="D62" s="19" t="n">
        <v>4476</v>
      </c>
      <c r="E62" s="18" t="n">
        <v>547.19701945</v>
      </c>
      <c r="F62" s="20" t="n">
        <v>1.16078135</v>
      </c>
      <c r="G62" s="18" t="n">
        <v>483.47987501</v>
      </c>
      <c r="H62" s="20" t="n">
        <v>4.11529524</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368.59748237</v>
      </c>
      <c r="F63" s="20" t="n">
        <v>2.89434138</v>
      </c>
      <c r="G63" s="18" t="n">
        <v>373.23313849</v>
      </c>
      <c r="H63" s="20" t="n">
        <v>2.20724578</v>
      </c>
      <c r="I63" s="18" t="s">
        <v>404</v>
      </c>
      <c r="J63" s="20" t="s">
        <v>404</v>
      </c>
      <c r="K63" s="18" t="s">
        <v>404</v>
      </c>
      <c r="L63" s="20" t="s">
        <v>404</v>
      </c>
      <c r="M63" s="18" t="s">
        <v>404</v>
      </c>
      <c r="N63" s="20" t="s">
        <v>404</v>
      </c>
      <c r="O63" s="18" t="s">
        <v>404</v>
      </c>
      <c r="P63" s="20" t="s">
        <v>404</v>
      </c>
      <c r="Q63" s="18" t="n">
        <v>370.38489632</v>
      </c>
      <c r="R63" s="20" t="n">
        <v>3.98316009</v>
      </c>
    </row>
    <row r="64" spans="1:18">
      <c r="A64" s="15" t="s">
        <v>461</v>
      </c>
      <c r="B64" s="17" t="n">
        <v>3634</v>
      </c>
      <c r="C64" s="18">
        <f>(27.0/B64*100)</f>
        <v/>
      </c>
      <c r="D64" s="19" t="n">
        <v>3607</v>
      </c>
      <c r="E64" s="18" t="n">
        <v>489.89281535</v>
      </c>
      <c r="F64" s="20" t="n">
        <v>3.59586796</v>
      </c>
      <c r="G64" s="18" t="n">
        <v>472.41825469</v>
      </c>
      <c r="H64" s="20" t="n">
        <v>1.980356</v>
      </c>
      <c r="I64" s="18" t="s">
        <v>404</v>
      </c>
      <c r="J64" s="20" t="s">
        <v>404</v>
      </c>
      <c r="K64" s="18" t="s">
        <v>404</v>
      </c>
      <c r="L64" s="20" t="s">
        <v>404</v>
      </c>
      <c r="M64" s="18" t="s">
        <v>404</v>
      </c>
      <c r="N64" s="20" t="s">
        <v>404</v>
      </c>
      <c r="O64" s="18" t="s">
        <v>404</v>
      </c>
      <c r="P64" s="20" t="s">
        <v>404</v>
      </c>
      <c r="Q64" s="18" t="n">
        <v>516.45881804</v>
      </c>
      <c r="R64" s="20" t="n">
        <v>7.36556997</v>
      </c>
    </row>
    <row r="65" spans="1:18">
      <c r="A65" s="15" t="s">
        <v>462</v>
      </c>
      <c r="B65" s="17" t="n">
        <v>5325</v>
      </c>
      <c r="C65" s="18">
        <f>(0.0/B65*100)</f>
        <v/>
      </c>
      <c r="D65" s="19" t="n">
        <v>5325</v>
      </c>
      <c r="E65" s="18" t="n">
        <v>420.95420442</v>
      </c>
      <c r="F65" s="20" t="n">
        <v>3.99475878</v>
      </c>
      <c r="G65" s="18" t="n">
        <v>416.91598461</v>
      </c>
      <c r="H65" s="20" t="n">
        <v>5.00614962</v>
      </c>
      <c r="I65" s="18" t="s">
        <v>404</v>
      </c>
      <c r="J65" s="20" t="s">
        <v>404</v>
      </c>
      <c r="K65" s="18" t="s">
        <v>404</v>
      </c>
      <c r="L65" s="20" t="s">
        <v>404</v>
      </c>
      <c r="M65" s="18" t="s">
        <v>404</v>
      </c>
      <c r="N65" s="20" t="s">
        <v>404</v>
      </c>
      <c r="O65" s="18" t="s">
        <v>404</v>
      </c>
      <c r="P65" s="20" t="s">
        <v>404</v>
      </c>
      <c r="Q65" s="18" t="n">
        <v>421.09377655</v>
      </c>
      <c r="R65" s="20" t="n">
        <v>11.85933583</v>
      </c>
    </row>
    <row r="66" spans="1:18">
      <c r="A66" s="15" t="s">
        <v>463</v>
      </c>
      <c r="B66" s="17" t="n">
        <v>5665</v>
      </c>
      <c r="C66" s="18">
        <f>(0.0/B66*100)</f>
        <v/>
      </c>
      <c r="D66" s="19" t="n">
        <v>5665</v>
      </c>
      <c r="E66" s="18" t="n">
        <v>400.19808034</v>
      </c>
      <c r="F66" s="20" t="n">
        <v>1.83562929</v>
      </c>
      <c r="G66" s="18" t="n">
        <v>439.71094056</v>
      </c>
      <c r="H66" s="20" t="n">
        <v>2.29320891</v>
      </c>
      <c r="I66" s="18" t="n">
        <v>375.27645199</v>
      </c>
      <c r="J66" s="20" t="n">
        <v>19.00959766</v>
      </c>
      <c r="K66" s="18" t="s">
        <v>404</v>
      </c>
      <c r="L66" s="20" t="s">
        <v>404</v>
      </c>
      <c r="M66" s="18" t="s">
        <v>404</v>
      </c>
      <c r="N66" s="20" t="s">
        <v>404</v>
      </c>
      <c r="O66" s="18" t="s">
        <v>404</v>
      </c>
      <c r="P66" s="20" t="s">
        <v>404</v>
      </c>
      <c r="Q66" s="18" t="n">
        <v>405.83930034</v>
      </c>
      <c r="R66" s="20" t="n">
        <v>5.83914277</v>
      </c>
    </row>
    <row r="67" spans="1:18">
      <c r="A67" s="15" t="s">
        <v>464</v>
      </c>
      <c r="B67" s="17" t="n">
        <v>6971</v>
      </c>
      <c r="C67" s="18">
        <f>(0.0/B67*100)</f>
        <v/>
      </c>
      <c r="D67" s="19" t="n">
        <v>6971</v>
      </c>
      <c r="E67" s="18" t="n">
        <v>386.94051367</v>
      </c>
      <c r="F67" s="20" t="n">
        <v>3.10552151</v>
      </c>
      <c r="G67" s="18" t="n">
        <v>383.53772824</v>
      </c>
      <c r="H67" s="20" t="n">
        <v>10.01340628</v>
      </c>
      <c r="I67" s="18" t="n">
        <v>375.63862243</v>
      </c>
      <c r="J67" s="20" t="n">
        <v>9.933793209999999</v>
      </c>
      <c r="K67" s="18" t="s">
        <v>404</v>
      </c>
      <c r="L67" s="20" t="s">
        <v>404</v>
      </c>
      <c r="M67" s="18" t="s">
        <v>404</v>
      </c>
      <c r="N67" s="20" t="s">
        <v>404</v>
      </c>
      <c r="O67" s="18" t="s">
        <v>404</v>
      </c>
      <c r="P67" s="20" t="s">
        <v>404</v>
      </c>
      <c r="Q67" s="18" t="n">
        <v>387.78097655</v>
      </c>
      <c r="R67" s="20" t="n">
        <v>19.98947968</v>
      </c>
    </row>
    <row r="68" spans="1:18">
      <c r="A68" s="15" t="s">
        <v>465</v>
      </c>
      <c r="B68" s="17" t="n">
        <v>12083</v>
      </c>
      <c r="C68" s="18">
        <f>(0.0/B68*100)</f>
        <v/>
      </c>
      <c r="D68" s="19" t="n">
        <v>12083</v>
      </c>
      <c r="E68" s="18" t="n">
        <v>409.62112988</v>
      </c>
      <c r="F68" s="20" t="n">
        <v>1.72878204</v>
      </c>
      <c r="G68" s="18" t="n">
        <v>387.82801481</v>
      </c>
      <c r="H68" s="20" t="n">
        <v>2.285125</v>
      </c>
      <c r="I68" s="18" t="n">
        <v>424.6668281</v>
      </c>
      <c r="J68" s="20" t="n">
        <v>13.15215532</v>
      </c>
      <c r="K68" s="18" t="s">
        <v>404</v>
      </c>
      <c r="L68" s="20" t="s">
        <v>404</v>
      </c>
      <c r="M68" s="18" t="s">
        <v>404</v>
      </c>
      <c r="N68" s="20" t="s">
        <v>404</v>
      </c>
      <c r="O68" s="18" t="s">
        <v>404</v>
      </c>
      <c r="P68" s="20" t="s">
        <v>404</v>
      </c>
      <c r="Q68" s="18" t="n">
        <v>391.67132736</v>
      </c>
      <c r="R68" s="20" t="n">
        <v>6.35059412</v>
      </c>
    </row>
    <row r="69" spans="1:18">
      <c r="A69" s="15" t="s">
        <v>466</v>
      </c>
      <c r="B69" s="17" t="n">
        <v>4876</v>
      </c>
      <c r="C69" s="18">
        <f>(0.0/B69*100)</f>
        <v/>
      </c>
      <c r="D69" s="19" t="n">
        <v>4876</v>
      </c>
      <c r="E69" s="18" t="n">
        <v>446.98202418</v>
      </c>
      <c r="F69" s="20" t="n">
        <v>4.09535457</v>
      </c>
      <c r="G69" s="18" t="n">
        <v>434.08689155</v>
      </c>
      <c r="H69" s="20" t="n">
        <v>10.69049111</v>
      </c>
      <c r="I69" s="18" t="s">
        <v>404</v>
      </c>
      <c r="J69" s="20" t="s">
        <v>404</v>
      </c>
      <c r="K69" s="18" t="s">
        <v>404</v>
      </c>
      <c r="L69" s="20" t="s">
        <v>404</v>
      </c>
      <c r="M69" s="18" t="s">
        <v>404</v>
      </c>
      <c r="N69" s="20" t="s">
        <v>404</v>
      </c>
      <c r="O69" s="18" t="s">
        <v>404</v>
      </c>
      <c r="P69" s="20" t="s">
        <v>404</v>
      </c>
      <c r="Q69" s="18" t="n">
        <v>366.3692043</v>
      </c>
      <c r="R69" s="20" t="n">
        <v>10.30873589</v>
      </c>
    </row>
    <row r="70" spans="1:18">
      <c r="A70" s="15" t="s">
        <v>467</v>
      </c>
      <c r="B70" s="17" t="n">
        <v>6036</v>
      </c>
      <c r="C70" s="18">
        <f>(0.0/B70*100)</f>
        <v/>
      </c>
      <c r="D70" s="19" t="n">
        <v>6036</v>
      </c>
      <c r="E70" s="18" t="n">
        <v>492.95320445</v>
      </c>
      <c r="F70" s="20" t="n">
        <v>4.25479664</v>
      </c>
      <c r="G70" s="18" t="n">
        <v>497.13501228</v>
      </c>
      <c r="H70" s="20" t="n">
        <v>5.12842756</v>
      </c>
      <c r="I70" s="18" t="s">
        <v>404</v>
      </c>
      <c r="J70" s="20" t="s">
        <v>404</v>
      </c>
      <c r="K70" s="18" t="s">
        <v>404</v>
      </c>
      <c r="L70" s="20" t="s">
        <v>404</v>
      </c>
      <c r="M70" s="18" t="s">
        <v>404</v>
      </c>
      <c r="N70" s="20" t="s">
        <v>404</v>
      </c>
      <c r="O70" s="18" t="s">
        <v>404</v>
      </c>
      <c r="P70" s="20" t="s">
        <v>404</v>
      </c>
      <c r="Q70" s="18" t="n">
        <v>483.18879168</v>
      </c>
      <c r="R70" s="20" t="n">
        <v>15.00824428</v>
      </c>
    </row>
    <row r="71" spans="1:18">
      <c r="A71" s="15" t="s">
        <v>468</v>
      </c>
      <c r="B71" s="17" t="n">
        <v>6115</v>
      </c>
      <c r="C71" s="18">
        <f>(0.0/B71*100)</f>
        <v/>
      </c>
      <c r="D71" s="19" t="n">
        <v>6115</v>
      </c>
      <c r="E71" s="18" t="n">
        <v>566.88700685</v>
      </c>
      <c r="F71" s="20" t="n">
        <v>1.65982913</v>
      </c>
      <c r="G71" s="18" t="n">
        <v>555.9860109799999</v>
      </c>
      <c r="H71" s="20" t="n">
        <v>3.15784799</v>
      </c>
      <c r="I71" s="18" t="n">
        <v>526.6590188599999</v>
      </c>
      <c r="J71" s="20" t="n">
        <v>17.65920086</v>
      </c>
      <c r="K71" s="18" t="s">
        <v>404</v>
      </c>
      <c r="L71" s="20" t="s">
        <v>404</v>
      </c>
      <c r="M71" s="18" t="s">
        <v>404</v>
      </c>
      <c r="N71" s="20" t="s">
        <v>404</v>
      </c>
      <c r="O71" s="18" t="s">
        <v>404</v>
      </c>
      <c r="P71" s="20" t="s">
        <v>404</v>
      </c>
      <c r="Q71" s="18" t="n">
        <v>508.97510272</v>
      </c>
      <c r="R71" s="20" t="n">
        <v>10.26436198</v>
      </c>
    </row>
    <row r="72" spans="1:18">
      <c r="A72" s="15" t="s">
        <v>469</v>
      </c>
      <c r="B72" s="17" t="n">
        <v>7708</v>
      </c>
      <c r="C72" s="18">
        <f>(0.0/B72*100)</f>
        <v/>
      </c>
      <c r="D72" s="19" t="n">
        <v>7708</v>
      </c>
      <c r="E72" s="18" t="n">
        <v>541.0902552</v>
      </c>
      <c r="F72" s="20" t="n">
        <v>7.13201069</v>
      </c>
      <c r="G72" s="18" t="n">
        <v>545.00885691</v>
      </c>
      <c r="H72" s="20" t="n">
        <v>4.28226634</v>
      </c>
      <c r="I72" s="18" t="n">
        <v>470.5224673</v>
      </c>
      <c r="J72" s="20" t="n">
        <v>25.08205796</v>
      </c>
      <c r="K72" s="18" t="s">
        <v>404</v>
      </c>
      <c r="L72" s="20" t="s">
        <v>404</v>
      </c>
      <c r="M72" s="18" t="s">
        <v>404</v>
      </c>
      <c r="N72" s="20" t="s">
        <v>404</v>
      </c>
      <c r="O72" s="18" t="s">
        <v>404</v>
      </c>
      <c r="P72" s="20" t="s">
        <v>404</v>
      </c>
      <c r="Q72" s="18" t="n">
        <v>555.19343686</v>
      </c>
      <c r="R72" s="20" t="n">
        <v>40.05259075</v>
      </c>
    </row>
    <row r="73" spans="1:18">
      <c r="A73" s="15" t="s">
        <v>470</v>
      </c>
      <c r="B73" s="17" t="n">
        <v>8249</v>
      </c>
      <c r="C73" s="18">
        <f>(0.0/B73*100)</f>
        <v/>
      </c>
      <c r="D73" s="19" t="n">
        <v>8249</v>
      </c>
      <c r="E73" s="18" t="n">
        <v>415.97573868</v>
      </c>
      <c r="F73" s="20" t="n">
        <v>3.38030278</v>
      </c>
      <c r="G73" s="18" t="n">
        <v>422.4210569</v>
      </c>
      <c r="H73" s="20" t="n">
        <v>14.39979806</v>
      </c>
      <c r="I73" s="18" t="n">
        <v>414.28282249</v>
      </c>
      <c r="J73" s="20" t="n">
        <v>16.77348065</v>
      </c>
      <c r="K73" s="18" t="s">
        <v>404</v>
      </c>
      <c r="L73" s="20" t="s">
        <v>404</v>
      </c>
      <c r="M73" s="18" t="s">
        <v>404</v>
      </c>
      <c r="N73" s="20" t="s">
        <v>404</v>
      </c>
      <c r="O73" s="18" t="s">
        <v>404</v>
      </c>
      <c r="P73" s="20" t="s">
        <v>404</v>
      </c>
      <c r="Q73" s="18" t="n">
        <v>382.13162137</v>
      </c>
      <c r="R73" s="20" t="n">
        <v>11.06054669</v>
      </c>
    </row>
    <row r="74" spans="1:18">
      <c r="A74" s="15" t="s">
        <v>471</v>
      </c>
      <c r="B74" s="17" t="n">
        <v>4692</v>
      </c>
      <c r="C74" s="18">
        <f>(484.0/B74*100)</f>
        <v/>
      </c>
      <c r="D74" s="19" t="n">
        <v>4208</v>
      </c>
      <c r="E74" s="18" t="n">
        <v>422.39237927</v>
      </c>
      <c r="F74" s="20" t="n">
        <v>1.79933855</v>
      </c>
      <c r="G74" s="18" t="n">
        <v>408.28426719</v>
      </c>
      <c r="H74" s="20" t="n">
        <v>2.69145972</v>
      </c>
      <c r="I74" s="18" t="s">
        <v>404</v>
      </c>
      <c r="J74" s="20" t="s">
        <v>404</v>
      </c>
      <c r="K74" s="18" t="s">
        <v>404</v>
      </c>
      <c r="L74" s="20" t="s">
        <v>404</v>
      </c>
      <c r="M74" s="18" t="s">
        <v>404</v>
      </c>
      <c r="N74" s="20" t="s">
        <v>404</v>
      </c>
      <c r="O74" s="18" t="s">
        <v>404</v>
      </c>
      <c r="P74" s="20" t="s">
        <v>404</v>
      </c>
      <c r="Q74" s="18" t="n">
        <v>387.42436767</v>
      </c>
      <c r="R74" s="20" t="n">
        <v>5.48303572</v>
      </c>
    </row>
    <row r="75" spans="1:18">
      <c r="A75" s="15" t="s">
        <v>472</v>
      </c>
      <c r="B75" s="17" t="n">
        <v>5375</v>
      </c>
      <c r="C75" s="18">
        <f>(483.0/B75*100)</f>
        <v/>
      </c>
      <c r="D75" s="19" t="n">
        <v>4892</v>
      </c>
      <c r="E75" s="18" t="n">
        <v>361.45463795</v>
      </c>
      <c r="F75" s="20" t="n">
        <v>3.71964604</v>
      </c>
      <c r="G75" s="18" t="n">
        <v>398.0800944</v>
      </c>
      <c r="H75" s="20" t="n">
        <v>18.28252702</v>
      </c>
      <c r="I75" s="18" t="n">
        <v>361.45861688</v>
      </c>
      <c r="J75" s="20" t="n">
        <v>18.16459585</v>
      </c>
      <c r="K75" s="18" t="s">
        <v>404</v>
      </c>
      <c r="L75" s="20" t="s">
        <v>404</v>
      </c>
      <c r="M75" s="18" t="s">
        <v>404</v>
      </c>
      <c r="N75" s="20" t="s">
        <v>404</v>
      </c>
      <c r="O75" s="18" t="s">
        <v>404</v>
      </c>
      <c r="P75" s="20" t="s">
        <v>404</v>
      </c>
      <c r="Q75" s="18" t="n">
        <v>374.73282335</v>
      </c>
      <c r="R75" s="20" t="n">
        <v>10.28845394</v>
      </c>
    </row>
    <row r="76" spans="1:18">
      <c r="A76" s="15" t="s">
        <v>473</v>
      </c>
      <c r="B76" s="17" t="n">
        <v>14167</v>
      </c>
      <c r="C76" s="18">
        <f>(1400.0/B76*100)</f>
        <v/>
      </c>
      <c r="D76" s="19" t="n">
        <v>12767</v>
      </c>
      <c r="E76" s="18" t="n">
        <v>431.91170862</v>
      </c>
      <c r="F76" s="20" t="n">
        <v>3.60243126</v>
      </c>
      <c r="G76" s="18" t="n">
        <v>454.96315069</v>
      </c>
      <c r="H76" s="20" t="n">
        <v>8.05170583</v>
      </c>
      <c r="I76" s="18" t="n">
        <v>384.8617393</v>
      </c>
      <c r="J76" s="20" t="n">
        <v>11.69191252</v>
      </c>
      <c r="K76" s="18" t="s">
        <v>404</v>
      </c>
      <c r="L76" s="20" t="s">
        <v>404</v>
      </c>
      <c r="M76" s="18" t="s">
        <v>404</v>
      </c>
      <c r="N76" s="20" t="s">
        <v>404</v>
      </c>
      <c r="O76" s="18" t="s">
        <v>404</v>
      </c>
      <c r="P76" s="20" t="s">
        <v>404</v>
      </c>
      <c r="Q76" s="18" t="n">
        <v>408.52785174</v>
      </c>
      <c r="R76" s="20" t="n">
        <v>9.672746439999999</v>
      </c>
    </row>
    <row r="77" spans="1:18">
      <c r="A77" s="15" t="s">
        <v>474</v>
      </c>
      <c r="B77" s="17" t="n">
        <v>6062</v>
      </c>
      <c r="C77" s="18">
        <f>(0.0/B77*100)</f>
        <v/>
      </c>
      <c r="D77" s="19" t="n">
        <v>6062</v>
      </c>
      <c r="E77" s="18" t="n">
        <v>418.20405079</v>
      </c>
      <c r="F77" s="20" t="n">
        <v>2.84092669</v>
      </c>
      <c r="G77" s="18" t="n">
        <v>439.66768642</v>
      </c>
      <c r="H77" s="20" t="n">
        <v>13.38573591</v>
      </c>
      <c r="I77" s="18" t="n">
        <v>391.75667981</v>
      </c>
      <c r="J77" s="20" t="n">
        <v>14.50456026</v>
      </c>
      <c r="K77" s="18" t="s">
        <v>404</v>
      </c>
      <c r="L77" s="20" t="s">
        <v>404</v>
      </c>
      <c r="M77" s="18" t="s">
        <v>404</v>
      </c>
      <c r="N77" s="20" t="s">
        <v>404</v>
      </c>
      <c r="O77" s="18" t="s">
        <v>404</v>
      </c>
      <c r="P77" s="20" t="s">
        <v>404</v>
      </c>
      <c r="Q77" s="18" t="n">
        <v>409.61803141</v>
      </c>
      <c r="R77" s="20" t="n">
        <v>15.76547284</v>
      </c>
    </row>
    <row r="78" spans="1:18">
      <c r="A78" s="15" t="s">
        <v>475</v>
      </c>
      <c r="B78" s="17" t="n">
        <v>5826</v>
      </c>
      <c r="C78" s="18">
        <f>(0.0/B78*100)</f>
        <v/>
      </c>
      <c r="D78" s="19" t="n">
        <v>5826</v>
      </c>
      <c r="E78" s="18" t="n">
        <v>497.98981031</v>
      </c>
      <c r="F78" s="20" t="n">
        <v>4.83898738</v>
      </c>
      <c r="G78" s="18" t="n">
        <v>488.25282061</v>
      </c>
      <c r="H78" s="20" t="n">
        <v>12.29834012</v>
      </c>
      <c r="I78" s="18" t="s">
        <v>404</v>
      </c>
      <c r="J78" s="20" t="s">
        <v>404</v>
      </c>
      <c r="K78" s="18" t="s">
        <v>404</v>
      </c>
      <c r="L78" s="20" t="s">
        <v>404</v>
      </c>
      <c r="M78" s="18" t="s">
        <v>404</v>
      </c>
      <c r="N78" s="20" t="s">
        <v>404</v>
      </c>
      <c r="O78" s="18" t="s">
        <v>404</v>
      </c>
      <c r="P78" s="20" t="s">
        <v>404</v>
      </c>
      <c r="Q78" s="18" t="n">
        <v>448.59268204</v>
      </c>
      <c r="R78" s="20" t="n">
        <v>21.08168683</v>
      </c>
    </row>
    <row customHeight="1" ht="25" r="79" spans="1:18">
      <c r="A79" s="15" t="s">
        <v>476</v>
      </c>
      <c r="B79" s="17" t="n">
        <v>1657</v>
      </c>
      <c r="C79" s="18">
        <f>(21.0/B79*100)</f>
        <v/>
      </c>
      <c r="D79" s="19" t="n">
        <v>1636</v>
      </c>
      <c r="E79" s="18" t="n">
        <v>456.11096303</v>
      </c>
      <c r="F79" s="20" t="n">
        <v>7.48397589</v>
      </c>
      <c r="G79" s="18" t="n">
        <v>458.06023983</v>
      </c>
      <c r="H79" s="20" t="n">
        <v>20.04741735</v>
      </c>
      <c r="I79" s="18" t="s">
        <v>404</v>
      </c>
      <c r="J79" s="20" t="s">
        <v>404</v>
      </c>
      <c r="K79" s="18" t="s">
        <v>404</v>
      </c>
      <c r="L79" s="20" t="s">
        <v>404</v>
      </c>
      <c r="M79" s="18" t="s">
        <v>404</v>
      </c>
      <c r="N79" s="20" t="s">
        <v>404</v>
      </c>
      <c r="O79" s="18" t="s">
        <v>404</v>
      </c>
      <c r="P79" s="20" t="s">
        <v>404</v>
      </c>
      <c r="Q79" s="18" t="n">
        <v>459.54369802</v>
      </c>
      <c r="R79" s="20" t="n">
        <v>25.71324661</v>
      </c>
    </row>
    <row r="80" spans="1:18">
      <c r="A80" s="15" t="s">
        <v>477</v>
      </c>
      <c r="B80" s="17" t="n">
        <v>7841</v>
      </c>
      <c r="C80" s="18">
        <f>(0.0/B80*100)</f>
        <v/>
      </c>
      <c r="D80" s="19" t="n">
        <v>7841</v>
      </c>
      <c r="E80" s="18" t="n">
        <v>455.4210212</v>
      </c>
      <c r="F80" s="20" t="n">
        <v>5.20049944</v>
      </c>
      <c r="G80" s="18" t="n">
        <v>471.54495406</v>
      </c>
      <c r="H80" s="20" t="n">
        <v>7.46591621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448.09102112</v>
      </c>
      <c r="F81" s="20" t="n">
        <v>4.85434283</v>
      </c>
      <c r="G81" s="18" t="n">
        <v>445.67603816</v>
      </c>
      <c r="H81" s="20" t="n">
        <v>5.09354028</v>
      </c>
      <c r="I81" s="18" t="n">
        <v>517.87743</v>
      </c>
      <c r="J81" s="20" t="n">
        <v>8.265864029999999</v>
      </c>
      <c r="K81" s="18" t="s">
        <v>404</v>
      </c>
      <c r="L81" s="20" t="s">
        <v>404</v>
      </c>
      <c r="M81" s="18" t="s">
        <v>404</v>
      </c>
      <c r="N81" s="20" t="s">
        <v>404</v>
      </c>
      <c r="O81" s="18" t="s">
        <v>404</v>
      </c>
      <c r="P81" s="20" t="s">
        <v>404</v>
      </c>
      <c r="Q81" s="18" t="n">
        <v>402.44526547</v>
      </c>
      <c r="R81" s="20" t="n">
        <v>8.084696490000001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496.27187465</v>
      </c>
      <c r="F7" s="20" t="n">
        <v>3.00472555</v>
      </c>
      <c r="G7" s="18" t="n">
        <v>495.53603097</v>
      </c>
      <c r="H7" s="20" t="n">
        <v>2.50020245</v>
      </c>
      <c r="I7" s="18" t="s">
        <v>404</v>
      </c>
      <c r="J7" s="20" t="s">
        <v>404</v>
      </c>
      <c r="K7" s="18" t="s">
        <v>404</v>
      </c>
      <c r="L7" s="20" t="s">
        <v>404</v>
      </c>
      <c r="M7" s="18" t="s">
        <v>404</v>
      </c>
      <c r="N7" s="20" t="s">
        <v>404</v>
      </c>
      <c r="O7" s="18" t="s">
        <v>404</v>
      </c>
      <c r="P7" s="20" t="s">
        <v>404</v>
      </c>
      <c r="Q7" s="18" t="n">
        <v>482.61606991</v>
      </c>
      <c r="R7" s="20" t="n">
        <v>6.05767813</v>
      </c>
    </row>
    <row r="8" spans="1:18">
      <c r="A8" s="15" t="s">
        <v>405</v>
      </c>
      <c r="B8" s="17" t="n">
        <v>7007</v>
      </c>
      <c r="C8" s="18">
        <f>(0.0/B8*100)</f>
        <v/>
      </c>
      <c r="D8" s="19" t="n">
        <v>7007</v>
      </c>
      <c r="E8" s="18" t="n">
        <v>468.14516615</v>
      </c>
      <c r="F8" s="20" t="n">
        <v>26.43993649</v>
      </c>
      <c r="G8" s="18" t="n">
        <v>495.21717935</v>
      </c>
      <c r="H8" s="20" t="n">
        <v>4.66608327</v>
      </c>
      <c r="I8" s="18" t="n">
        <v>464.12321902</v>
      </c>
      <c r="J8" s="20" t="n">
        <v>24.86519723</v>
      </c>
      <c r="K8" s="18" t="s">
        <v>404</v>
      </c>
      <c r="L8" s="20" t="s">
        <v>404</v>
      </c>
      <c r="M8" s="18" t="s">
        <v>404</v>
      </c>
      <c r="N8" s="20" t="s">
        <v>404</v>
      </c>
      <c r="O8" s="18" t="s">
        <v>404</v>
      </c>
      <c r="P8" s="20" t="s">
        <v>404</v>
      </c>
      <c r="Q8" s="18" t="n">
        <v>508.036571</v>
      </c>
      <c r="R8" s="20" t="n">
        <v>8.06797239</v>
      </c>
    </row>
    <row r="9" spans="1:18">
      <c r="A9" s="15" t="s">
        <v>406</v>
      </c>
      <c r="B9" s="17" t="n">
        <v>9651</v>
      </c>
      <c r="C9" s="18">
        <f>(575.0/B9*100)</f>
        <v/>
      </c>
      <c r="D9" s="19" t="n">
        <v>9076</v>
      </c>
      <c r="E9" s="18" t="n">
        <v>495.68462839</v>
      </c>
      <c r="F9" s="20" t="n">
        <v>13.34874561</v>
      </c>
      <c r="G9" s="18" t="n">
        <v>511.15049166</v>
      </c>
      <c r="H9" s="20" t="n">
        <v>4.59202974</v>
      </c>
      <c r="I9" s="18" t="n">
        <v>519.35251579</v>
      </c>
      <c r="J9" s="20" t="n">
        <v>28.46309464</v>
      </c>
      <c r="K9" s="18" t="s">
        <v>404</v>
      </c>
      <c r="L9" s="20" t="s">
        <v>404</v>
      </c>
      <c r="M9" s="18" t="s">
        <v>404</v>
      </c>
      <c r="N9" s="20" t="s">
        <v>404</v>
      </c>
      <c r="O9" s="18" t="s">
        <v>404</v>
      </c>
      <c r="P9" s="20" t="s">
        <v>404</v>
      </c>
      <c r="Q9" s="18" t="n">
        <v>513.7557138</v>
      </c>
      <c r="R9" s="20" t="n">
        <v>6.82064324</v>
      </c>
    </row>
    <row r="10" spans="1:18">
      <c r="A10" s="15" t="s">
        <v>407</v>
      </c>
      <c r="B10" s="17" t="n">
        <v>20058</v>
      </c>
      <c r="C10" s="18">
        <f>(3112.0/B10*100)</f>
        <v/>
      </c>
      <c r="D10" s="19" t="n">
        <v>16946</v>
      </c>
      <c r="E10" s="18" t="n">
        <v>512.32789759</v>
      </c>
      <c r="F10" s="20" t="n">
        <v>4.43040507</v>
      </c>
      <c r="G10" s="18" t="n">
        <v>515.86708226</v>
      </c>
      <c r="H10" s="20" t="n">
        <v>3.1803972</v>
      </c>
      <c r="I10" s="18" t="n">
        <v>577.84820243</v>
      </c>
      <c r="J10" s="20" t="n">
        <v>13.60445118</v>
      </c>
      <c r="K10" s="18" t="s">
        <v>404</v>
      </c>
      <c r="L10" s="20" t="s">
        <v>404</v>
      </c>
      <c r="M10" s="18" t="s">
        <v>404</v>
      </c>
      <c r="N10" s="20" t="s">
        <v>404</v>
      </c>
      <c r="O10" s="18" t="s">
        <v>404</v>
      </c>
      <c r="P10" s="20" t="s">
        <v>404</v>
      </c>
      <c r="Q10" s="18" t="n">
        <v>517.48226659</v>
      </c>
      <c r="R10" s="20" t="n">
        <v>7.93537916</v>
      </c>
    </row>
    <row r="11" spans="1:18">
      <c r="A11" s="15" t="s">
        <v>408</v>
      </c>
      <c r="B11" s="17" t="n">
        <v>7053</v>
      </c>
      <c r="C11" s="18">
        <f>(137.0/B11*100)</f>
        <v/>
      </c>
      <c r="D11" s="19" t="n">
        <v>6916</v>
      </c>
      <c r="E11" s="18" t="n">
        <v>426.60827788</v>
      </c>
      <c r="F11" s="20" t="n">
        <v>8.10453914</v>
      </c>
      <c r="G11" s="18" t="n">
        <v>424.94321748</v>
      </c>
      <c r="H11" s="20" t="n">
        <v>3.79194125</v>
      </c>
      <c r="I11" s="18" t="n">
        <v>390.11543589</v>
      </c>
      <c r="J11" s="20" t="n">
        <v>18.51186118</v>
      </c>
      <c r="K11" s="18" t="s">
        <v>404</v>
      </c>
      <c r="L11" s="20" t="s">
        <v>404</v>
      </c>
      <c r="M11" s="18" t="s">
        <v>404</v>
      </c>
      <c r="N11" s="20" t="s">
        <v>404</v>
      </c>
      <c r="O11" s="18" t="s">
        <v>404</v>
      </c>
      <c r="P11" s="20" t="s">
        <v>404</v>
      </c>
      <c r="Q11" s="18" t="n">
        <v>406.57523528</v>
      </c>
      <c r="R11" s="20" t="n">
        <v>17.53424807</v>
      </c>
    </row>
    <row r="12" spans="1:18">
      <c r="A12" s="15" t="s">
        <v>409</v>
      </c>
      <c r="B12" s="17" t="n">
        <v>6894</v>
      </c>
      <c r="C12" s="18">
        <f>(106.0/B12*100)</f>
        <v/>
      </c>
      <c r="D12" s="19" t="n">
        <v>6788</v>
      </c>
      <c r="E12" s="18" t="n">
        <v>522.37965895</v>
      </c>
      <c r="F12" s="20" t="n">
        <v>13.27071785</v>
      </c>
      <c r="G12" s="18" t="n">
        <v>492.5248377</v>
      </c>
      <c r="H12" s="20" t="n">
        <v>2.87402808</v>
      </c>
      <c r="I12" s="18" t="n">
        <v>427.1628758</v>
      </c>
      <c r="J12" s="20" t="n">
        <v>12.82659046</v>
      </c>
      <c r="K12" s="18" t="s">
        <v>404</v>
      </c>
      <c r="L12" s="20" t="s">
        <v>404</v>
      </c>
      <c r="M12" s="18" t="s">
        <v>404</v>
      </c>
      <c r="N12" s="20" t="s">
        <v>404</v>
      </c>
      <c r="O12" s="18" t="s">
        <v>404</v>
      </c>
      <c r="P12" s="20" t="s">
        <v>404</v>
      </c>
      <c r="Q12" s="18" t="n">
        <v>455.5742864</v>
      </c>
      <c r="R12" s="20" t="n">
        <v>9.50395513</v>
      </c>
    </row>
    <row r="13" spans="1:18">
      <c r="A13" s="15" t="s">
        <v>410</v>
      </c>
      <c r="B13" s="17" t="n">
        <v>7161</v>
      </c>
      <c r="C13" s="18">
        <f>(1175.0/B13*100)</f>
        <v/>
      </c>
      <c r="D13" s="19" t="n">
        <v>5986</v>
      </c>
      <c r="E13" s="18" t="n">
        <v>509.13623762</v>
      </c>
      <c r="F13" s="20" t="n">
        <v>3.19112485</v>
      </c>
      <c r="G13" s="18" t="n">
        <v>510.99213776</v>
      </c>
      <c r="H13" s="20" t="n">
        <v>3.90219913</v>
      </c>
      <c r="I13" s="18" t="n">
        <v>513.18367339</v>
      </c>
      <c r="J13" s="20" t="n">
        <v>7.29197336</v>
      </c>
      <c r="K13" s="18" t="s">
        <v>404</v>
      </c>
      <c r="L13" s="20" t="s">
        <v>404</v>
      </c>
      <c r="M13" s="18" t="s">
        <v>404</v>
      </c>
      <c r="N13" s="20" t="s">
        <v>404</v>
      </c>
      <c r="O13" s="18" t="s">
        <v>404</v>
      </c>
      <c r="P13" s="20" t="s">
        <v>404</v>
      </c>
      <c r="Q13" s="18" t="n">
        <v>520.33314292</v>
      </c>
      <c r="R13" s="20" t="n">
        <v>8.149457379999999</v>
      </c>
    </row>
    <row r="14" spans="1:18">
      <c r="A14" s="15" t="s">
        <v>411</v>
      </c>
      <c r="B14" s="17" t="n">
        <v>5587</v>
      </c>
      <c r="C14" s="18">
        <f>(345.0/B14*100)</f>
        <v/>
      </c>
      <c r="D14" s="19" t="n">
        <v>5242</v>
      </c>
      <c r="E14" s="18" t="n">
        <v>502.39955685</v>
      </c>
      <c r="F14" s="20" t="n">
        <v>5.79451499</v>
      </c>
      <c r="G14" s="18" t="n">
        <v>521.53582969</v>
      </c>
      <c r="H14" s="20" t="n">
        <v>2.38622798</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507.85115427</v>
      </c>
      <c r="F15" s="20" t="n">
        <v>6.16507005</v>
      </c>
      <c r="G15" s="18" t="n">
        <v>512.29133616</v>
      </c>
      <c r="H15" s="20" t="n">
        <v>2.50604202</v>
      </c>
      <c r="I15" s="18" t="n">
        <v>530.89819286</v>
      </c>
      <c r="J15" s="20" t="n">
        <v>20.65706953</v>
      </c>
      <c r="K15" s="18" t="s">
        <v>404</v>
      </c>
      <c r="L15" s="20" t="s">
        <v>404</v>
      </c>
      <c r="M15" s="18" t="s">
        <v>404</v>
      </c>
      <c r="N15" s="20" t="s">
        <v>404</v>
      </c>
      <c r="O15" s="18" t="s">
        <v>404</v>
      </c>
      <c r="P15" s="20" t="s">
        <v>404</v>
      </c>
      <c r="Q15" s="18" t="n">
        <v>499.00484294</v>
      </c>
      <c r="R15" s="20" t="n">
        <v>9.531199689999999</v>
      </c>
    </row>
    <row r="16" spans="1:18">
      <c r="A16" s="15" t="s">
        <v>413</v>
      </c>
      <c r="B16" s="17" t="n">
        <v>6108</v>
      </c>
      <c r="C16" s="18">
        <f>(495.0/B16*100)</f>
        <v/>
      </c>
      <c r="D16" s="19" t="n">
        <v>5613</v>
      </c>
      <c r="E16" s="18" t="n">
        <v>486.04201151</v>
      </c>
      <c r="F16" s="20" t="n">
        <v>7.438871</v>
      </c>
      <c r="G16" s="18" t="n">
        <v>499.12266793</v>
      </c>
      <c r="H16" s="20" t="n">
        <v>4.3369142</v>
      </c>
      <c r="I16" s="18" t="n">
        <v>457.7123936</v>
      </c>
      <c r="J16" s="20" t="n">
        <v>17.90018326</v>
      </c>
      <c r="K16" s="18" t="s">
        <v>404</v>
      </c>
      <c r="L16" s="20" t="s">
        <v>404</v>
      </c>
      <c r="M16" s="18" t="s">
        <v>404</v>
      </c>
      <c r="N16" s="20" t="s">
        <v>404</v>
      </c>
      <c r="O16" s="18" t="s">
        <v>404</v>
      </c>
      <c r="P16" s="20" t="s">
        <v>404</v>
      </c>
      <c r="Q16" s="18" t="n">
        <v>511.95942623</v>
      </c>
      <c r="R16" s="20" t="n">
        <v>10.76646343</v>
      </c>
    </row>
    <row r="17" spans="1:18">
      <c r="A17" s="15" t="s">
        <v>414</v>
      </c>
      <c r="B17" s="17" t="n">
        <v>6504</v>
      </c>
      <c r="C17" s="18">
        <f>(1325.0/B17*100)</f>
        <v/>
      </c>
      <c r="D17" s="19" t="n">
        <v>5179</v>
      </c>
      <c r="E17" s="18" t="n">
        <v>468.37686791</v>
      </c>
      <c r="F17" s="20" t="n">
        <v>13.61913591</v>
      </c>
      <c r="G17" s="18" t="n">
        <v>504.72238112</v>
      </c>
      <c r="H17" s="20" t="n">
        <v>4.56658366</v>
      </c>
      <c r="I17" s="18" t="n">
        <v>554.04598907</v>
      </c>
      <c r="J17" s="20" t="n">
        <v>16.8228432</v>
      </c>
      <c r="K17" s="18" t="s">
        <v>404</v>
      </c>
      <c r="L17" s="20" t="s">
        <v>404</v>
      </c>
      <c r="M17" s="18" t="s">
        <v>404</v>
      </c>
      <c r="N17" s="20" t="s">
        <v>404</v>
      </c>
      <c r="O17" s="18" t="s">
        <v>404</v>
      </c>
      <c r="P17" s="20" t="s">
        <v>404</v>
      </c>
      <c r="Q17" s="18" t="n">
        <v>515.61382248</v>
      </c>
      <c r="R17" s="20" t="n">
        <v>9.145933960000001</v>
      </c>
    </row>
    <row r="18" spans="1:18">
      <c r="A18" s="15" t="s">
        <v>415</v>
      </c>
      <c r="B18" s="17" t="n">
        <v>5532</v>
      </c>
      <c r="C18" s="18">
        <f>(0.0/B18*100)</f>
        <v/>
      </c>
      <c r="D18" s="19" t="n">
        <v>5532</v>
      </c>
      <c r="E18" s="18" t="n">
        <v>460.50094995</v>
      </c>
      <c r="F18" s="20" t="n">
        <v>8.22318531</v>
      </c>
      <c r="G18" s="18" t="n">
        <v>456.36387817</v>
      </c>
      <c r="H18" s="20" t="n">
        <v>4.75845385</v>
      </c>
      <c r="I18" s="18" t="n">
        <v>437.8158099</v>
      </c>
      <c r="J18" s="20" t="n">
        <v>45.53387776</v>
      </c>
      <c r="K18" s="18" t="s">
        <v>404</v>
      </c>
      <c r="L18" s="20" t="s">
        <v>404</v>
      </c>
      <c r="M18" s="18" t="s">
        <v>404</v>
      </c>
      <c r="N18" s="20" t="s">
        <v>404</v>
      </c>
      <c r="O18" s="18" t="s">
        <v>404</v>
      </c>
      <c r="P18" s="20" t="s">
        <v>404</v>
      </c>
      <c r="Q18" s="18" t="n">
        <v>436.43393562</v>
      </c>
      <c r="R18" s="20" t="n">
        <v>11.12413469</v>
      </c>
    </row>
    <row r="19" spans="1:18">
      <c r="A19" s="15" t="s">
        <v>416</v>
      </c>
      <c r="B19" s="17" t="n">
        <v>5658</v>
      </c>
      <c r="C19" s="18">
        <f>(327.0/B19*100)</f>
        <v/>
      </c>
      <c r="D19" s="19" t="n">
        <v>5331</v>
      </c>
      <c r="E19" s="18" t="n">
        <v>480.74143111</v>
      </c>
      <c r="F19" s="20" t="n">
        <v>10.28698212</v>
      </c>
      <c r="G19" s="18" t="n">
        <v>476.17316951</v>
      </c>
      <c r="H19" s="20" t="n">
        <v>4.22601546</v>
      </c>
      <c r="I19" s="18" t="n">
        <v>507.97482207</v>
      </c>
      <c r="J19" s="20" t="n">
        <v>30.9857021</v>
      </c>
      <c r="K19" s="18" t="s">
        <v>404</v>
      </c>
      <c r="L19" s="20" t="s">
        <v>404</v>
      </c>
      <c r="M19" s="18" t="s">
        <v>404</v>
      </c>
      <c r="N19" s="20" t="s">
        <v>404</v>
      </c>
      <c r="O19" s="18" t="s">
        <v>404</v>
      </c>
      <c r="P19" s="20" t="s">
        <v>404</v>
      </c>
      <c r="Q19" s="18" t="n">
        <v>468.50055496</v>
      </c>
      <c r="R19" s="20" t="n">
        <v>25.3474592</v>
      </c>
    </row>
    <row r="20" spans="1:18">
      <c r="A20" s="15" t="s">
        <v>417</v>
      </c>
      <c r="B20" s="17" t="n">
        <v>3371</v>
      </c>
      <c r="C20" s="18">
        <f>(24.0/B20*100)</f>
        <v/>
      </c>
      <c r="D20" s="19" t="n">
        <v>3347</v>
      </c>
      <c r="E20" s="18" t="n">
        <v>492.91484325</v>
      </c>
      <c r="F20" s="20" t="n">
        <v>4.08564677</v>
      </c>
      <c r="G20" s="18" t="n">
        <v>487.31509006</v>
      </c>
      <c r="H20" s="20" t="n">
        <v>2.25485604</v>
      </c>
      <c r="I20" s="18" t="n">
        <v>440.15121304</v>
      </c>
      <c r="J20" s="20" t="n">
        <v>18.29753509</v>
      </c>
      <c r="K20" s="18" t="s">
        <v>404</v>
      </c>
      <c r="L20" s="20" t="s">
        <v>404</v>
      </c>
      <c r="M20" s="18" t="s">
        <v>404</v>
      </c>
      <c r="N20" s="20" t="s">
        <v>404</v>
      </c>
      <c r="O20" s="18" t="s">
        <v>404</v>
      </c>
      <c r="P20" s="20" t="s">
        <v>404</v>
      </c>
      <c r="Q20" s="18" t="n">
        <v>490.05964386</v>
      </c>
      <c r="R20" s="20" t="n">
        <v>5.40939121</v>
      </c>
    </row>
    <row r="21" spans="1:18">
      <c r="A21" s="15" t="s">
        <v>418</v>
      </c>
      <c r="B21" s="17" t="n">
        <v>5741</v>
      </c>
      <c r="C21" s="18">
        <f>(0.0/B21*100)</f>
        <v/>
      </c>
      <c r="D21" s="19" t="n">
        <v>5741</v>
      </c>
      <c r="E21" s="18" t="n">
        <v>498.55781179</v>
      </c>
      <c r="F21" s="20" t="n">
        <v>3.21725015</v>
      </c>
      <c r="G21" s="18" t="n">
        <v>510.97792833</v>
      </c>
      <c r="H21" s="20" t="n">
        <v>4.51155407</v>
      </c>
      <c r="I21" s="18" t="n">
        <v>497.64734531</v>
      </c>
      <c r="J21" s="20" t="n">
        <v>7.42804238</v>
      </c>
      <c r="K21" s="18" t="s">
        <v>404</v>
      </c>
      <c r="L21" s="20" t="s">
        <v>404</v>
      </c>
      <c r="M21" s="18" t="s">
        <v>404</v>
      </c>
      <c r="N21" s="20" t="s">
        <v>404</v>
      </c>
      <c r="O21" s="18" t="s">
        <v>404</v>
      </c>
      <c r="P21" s="20" t="s">
        <v>404</v>
      </c>
      <c r="Q21" s="18" t="n">
        <v>509.64613738</v>
      </c>
      <c r="R21" s="20" t="n">
        <v>8.234495750000001</v>
      </c>
    </row>
    <row r="22" spans="1:18">
      <c r="A22" s="15" t="s">
        <v>419</v>
      </c>
      <c r="B22" s="17" t="n">
        <v>6598</v>
      </c>
      <c r="C22" s="18">
        <f>(0.0/B22*100)</f>
        <v/>
      </c>
      <c r="D22" s="19" t="n">
        <v>6598</v>
      </c>
      <c r="E22" s="18" t="n">
        <v>461.69895859</v>
      </c>
      <c r="F22" s="20" t="n">
        <v>7.26905916</v>
      </c>
      <c r="G22" s="18" t="n">
        <v>486.30841058</v>
      </c>
      <c r="H22" s="20" t="n">
        <v>8.720346019999999</v>
      </c>
      <c r="I22" s="18" t="n">
        <v>500.59174152</v>
      </c>
      <c r="J22" s="20" t="n">
        <v>22.13487709</v>
      </c>
      <c r="K22" s="18" t="s">
        <v>404</v>
      </c>
      <c r="L22" s="20" t="s">
        <v>404</v>
      </c>
      <c r="M22" s="18" t="s">
        <v>404</v>
      </c>
      <c r="N22" s="20" t="s">
        <v>404</v>
      </c>
      <c r="O22" s="18" t="s">
        <v>404</v>
      </c>
      <c r="P22" s="20" t="s">
        <v>404</v>
      </c>
      <c r="Q22" s="18" t="n">
        <v>464.20201825</v>
      </c>
      <c r="R22" s="20" t="n">
        <v>12.02542055</v>
      </c>
    </row>
    <row r="23" spans="1:18">
      <c r="A23" s="15" t="s">
        <v>420</v>
      </c>
      <c r="B23" s="17" t="n">
        <v>11583</v>
      </c>
      <c r="C23" s="18">
        <f>(3185.0/B23*100)</f>
        <v/>
      </c>
      <c r="D23" s="19" t="n">
        <v>8398</v>
      </c>
      <c r="E23" s="18" t="n">
        <v>480.16097881</v>
      </c>
      <c r="F23" s="20" t="n">
        <v>8.24105784</v>
      </c>
      <c r="G23" s="18" t="n">
        <v>497.87943617</v>
      </c>
      <c r="H23" s="20" t="n">
        <v>5.4455935</v>
      </c>
      <c r="I23" s="18" t="n">
        <v>494.16233083</v>
      </c>
      <c r="J23" s="20" t="n">
        <v>21.24512488</v>
      </c>
      <c r="K23" s="18" t="s">
        <v>404</v>
      </c>
      <c r="L23" s="20" t="s">
        <v>404</v>
      </c>
      <c r="M23" s="18" t="s">
        <v>404</v>
      </c>
      <c r="N23" s="20" t="s">
        <v>404</v>
      </c>
      <c r="O23" s="18" t="s">
        <v>404</v>
      </c>
      <c r="P23" s="20" t="s">
        <v>404</v>
      </c>
      <c r="Q23" s="18" t="n">
        <v>493.25951503</v>
      </c>
      <c r="R23" s="20" t="n">
        <v>25.3628692</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542.58468666</v>
      </c>
      <c r="F25" s="20" t="n">
        <v>6.78222738</v>
      </c>
      <c r="G25" s="18" t="n">
        <v>514.91981735</v>
      </c>
      <c r="H25" s="20" t="n">
        <v>5.13872163</v>
      </c>
      <c r="I25" s="18" t="n">
        <v>429.49742548</v>
      </c>
      <c r="J25" s="20" t="n">
        <v>30.04672639</v>
      </c>
      <c r="K25" s="18" t="s">
        <v>404</v>
      </c>
      <c r="L25" s="20" t="s">
        <v>404</v>
      </c>
      <c r="M25" s="18" t="s">
        <v>404</v>
      </c>
      <c r="N25" s="20" t="s">
        <v>404</v>
      </c>
      <c r="O25" s="18" t="s">
        <v>404</v>
      </c>
      <c r="P25" s="20" t="s">
        <v>404</v>
      </c>
      <c r="Q25" s="18" t="n">
        <v>517.4244132600001</v>
      </c>
      <c r="R25" s="20" t="n">
        <v>15.18324958</v>
      </c>
    </row>
    <row r="26" spans="1:18">
      <c r="A26" s="15" t="s">
        <v>423</v>
      </c>
      <c r="B26" s="17" t="n">
        <v>4869</v>
      </c>
      <c r="C26" s="18">
        <f>(11.0/B26*100)</f>
        <v/>
      </c>
      <c r="D26" s="19" t="n">
        <v>4858</v>
      </c>
      <c r="E26" s="18" t="n">
        <v>482.29798035</v>
      </c>
      <c r="F26" s="20" t="n">
        <v>4.21908785</v>
      </c>
      <c r="G26" s="18" t="n">
        <v>481.77268496</v>
      </c>
      <c r="H26" s="20" t="n">
        <v>2.07949697</v>
      </c>
      <c r="I26" s="18" t="n">
        <v>470.36636477</v>
      </c>
      <c r="J26" s="20" t="n">
        <v>16.36125154</v>
      </c>
      <c r="K26" s="18" t="s">
        <v>404</v>
      </c>
      <c r="L26" s="20" t="s">
        <v>404</v>
      </c>
      <c r="M26" s="18" t="s">
        <v>404</v>
      </c>
      <c r="N26" s="20" t="s">
        <v>404</v>
      </c>
      <c r="O26" s="18" t="s">
        <v>404</v>
      </c>
      <c r="P26" s="20" t="s">
        <v>404</v>
      </c>
      <c r="Q26" s="18" t="n">
        <v>496.95690356</v>
      </c>
      <c r="R26" s="20" t="n">
        <v>12.46751856</v>
      </c>
    </row>
    <row r="27" spans="1:18">
      <c r="A27" s="15" t="s">
        <v>424</v>
      </c>
      <c r="B27" s="17" t="n">
        <v>5299</v>
      </c>
      <c r="C27" s="18">
        <f>(0.0/B27*100)</f>
        <v/>
      </c>
      <c r="D27" s="19" t="n">
        <v>5299</v>
      </c>
      <c r="E27" s="18" t="n">
        <v>548.23766634</v>
      </c>
      <c r="F27" s="20" t="n">
        <v>8.511771420000001</v>
      </c>
      <c r="G27" s="18" t="n">
        <v>483.6135474</v>
      </c>
      <c r="H27" s="20" t="n">
        <v>1.30599362</v>
      </c>
      <c r="I27" s="18" t="n">
        <v>432.08146175</v>
      </c>
      <c r="J27" s="20" t="n">
        <v>11.9477278</v>
      </c>
      <c r="K27" s="18" t="s">
        <v>404</v>
      </c>
      <c r="L27" s="20" t="s">
        <v>404</v>
      </c>
      <c r="M27" s="18" t="s">
        <v>404</v>
      </c>
      <c r="N27" s="20" t="s">
        <v>404</v>
      </c>
      <c r="O27" s="18" t="s">
        <v>404</v>
      </c>
      <c r="P27" s="20" t="s">
        <v>404</v>
      </c>
      <c r="Q27" s="18" t="n">
        <v>538.71485865</v>
      </c>
      <c r="R27" s="20" t="n">
        <v>8.19992162</v>
      </c>
    </row>
    <row r="28" spans="1:18">
      <c r="A28" s="15" t="s">
        <v>425</v>
      </c>
      <c r="B28" s="17" t="n">
        <v>7568</v>
      </c>
      <c r="C28" s="18">
        <f>(2658.0/B28*100)</f>
        <v/>
      </c>
      <c r="D28" s="19" t="n">
        <v>4910</v>
      </c>
      <c r="E28" s="18" t="n">
        <v>409.54905199</v>
      </c>
      <c r="F28" s="20" t="n">
        <v>4.66478959</v>
      </c>
      <c r="G28" s="18" t="n">
        <v>413.73960026</v>
      </c>
      <c r="H28" s="20" t="n">
        <v>4.91916098</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486.28007624</v>
      </c>
      <c r="F29" s="20" t="n">
        <v>10.12437486</v>
      </c>
      <c r="G29" s="18" t="n">
        <v>530.3364472</v>
      </c>
      <c r="H29" s="20" t="n">
        <v>8.68767809</v>
      </c>
      <c r="I29" s="18" t="n">
        <v>499.42711098</v>
      </c>
      <c r="J29" s="20" t="n">
        <v>10.62011139</v>
      </c>
      <c r="K29" s="18" t="s">
        <v>404</v>
      </c>
      <c r="L29" s="20" t="s">
        <v>404</v>
      </c>
      <c r="M29" s="18" t="s">
        <v>404</v>
      </c>
      <c r="N29" s="20" t="s">
        <v>404</v>
      </c>
      <c r="O29" s="18" t="s">
        <v>404</v>
      </c>
      <c r="P29" s="20" t="s">
        <v>404</v>
      </c>
      <c r="Q29" s="18" t="n">
        <v>565.25543687</v>
      </c>
      <c r="R29" s="20" t="n">
        <v>11.90316574</v>
      </c>
    </row>
    <row r="30" spans="1:18">
      <c r="A30" s="15" t="s">
        <v>427</v>
      </c>
      <c r="B30" s="17" t="n">
        <v>4520</v>
      </c>
      <c r="C30" s="18">
        <f>(1053.0/B30*100)</f>
        <v/>
      </c>
      <c r="D30" s="19" t="n">
        <v>3467</v>
      </c>
      <c r="E30" s="18" t="n">
        <v>496.58712945</v>
      </c>
      <c r="F30" s="20" t="n">
        <v>3.55694142</v>
      </c>
      <c r="G30" s="18" t="n">
        <v>499.20844073</v>
      </c>
      <c r="H30" s="20" t="n">
        <v>6.42592516</v>
      </c>
      <c r="I30" s="18" t="n">
        <v>461.03381589</v>
      </c>
      <c r="J30" s="20" t="n">
        <v>7.32399704</v>
      </c>
      <c r="K30" s="18" t="s">
        <v>404</v>
      </c>
      <c r="L30" s="20" t="s">
        <v>404</v>
      </c>
      <c r="M30" s="18" t="s">
        <v>404</v>
      </c>
      <c r="N30" s="20" t="s">
        <v>404</v>
      </c>
      <c r="O30" s="18" t="s">
        <v>404</v>
      </c>
      <c r="P30" s="20" t="s">
        <v>404</v>
      </c>
      <c r="Q30" s="18" t="n">
        <v>503.94043824</v>
      </c>
      <c r="R30" s="20" t="n">
        <v>30.96802883</v>
      </c>
    </row>
    <row r="31" spans="1:18">
      <c r="A31" s="15" t="s">
        <v>428</v>
      </c>
      <c r="B31" s="17" t="n">
        <v>5456</v>
      </c>
      <c r="C31" s="18">
        <f>(502.0/B31*100)</f>
        <v/>
      </c>
      <c r="D31" s="19" t="n">
        <v>4954</v>
      </c>
      <c r="E31" s="18" t="n">
        <v>498.798527</v>
      </c>
      <c r="F31" s="20" t="n">
        <v>3.63874695</v>
      </c>
      <c r="G31" s="18" t="n">
        <v>505.54288362</v>
      </c>
      <c r="H31" s="20" t="n">
        <v>3.10536092</v>
      </c>
      <c r="I31" s="18" t="n">
        <v>496.83899613</v>
      </c>
      <c r="J31" s="20" t="n">
        <v>11.161896</v>
      </c>
      <c r="K31" s="18" t="s">
        <v>404</v>
      </c>
      <c r="L31" s="20" t="s">
        <v>404</v>
      </c>
      <c r="M31" s="18" t="s">
        <v>404</v>
      </c>
      <c r="N31" s="20" t="s">
        <v>404</v>
      </c>
      <c r="O31" s="18" t="s">
        <v>404</v>
      </c>
      <c r="P31" s="20" t="s">
        <v>404</v>
      </c>
      <c r="Q31" s="18" t="n">
        <v>496.08719829</v>
      </c>
      <c r="R31" s="20" t="n">
        <v>7.96927584</v>
      </c>
    </row>
    <row r="32" spans="1:18">
      <c r="A32" s="15" t="s">
        <v>429</v>
      </c>
      <c r="B32" s="17" t="n">
        <v>4478</v>
      </c>
      <c r="C32" s="18">
        <f>(0.0/B32*100)</f>
        <v/>
      </c>
      <c r="D32" s="19" t="n">
        <v>4478</v>
      </c>
      <c r="E32" s="18" t="n">
        <v>504.21950991</v>
      </c>
      <c r="F32" s="20" t="n">
        <v>4.64495923</v>
      </c>
      <c r="G32" s="18" t="n">
        <v>503.51238539</v>
      </c>
      <c r="H32" s="20" t="n">
        <v>3.27764634</v>
      </c>
      <c r="I32" s="18" t="n">
        <v>529.32548289</v>
      </c>
      <c r="J32" s="20" t="n">
        <v>17.93456188</v>
      </c>
      <c r="K32" s="18" t="s">
        <v>404</v>
      </c>
      <c r="L32" s="20" t="s">
        <v>404</v>
      </c>
      <c r="M32" s="18" t="s">
        <v>404</v>
      </c>
      <c r="N32" s="20" t="s">
        <v>404</v>
      </c>
      <c r="O32" s="18" t="s">
        <v>404</v>
      </c>
      <c r="P32" s="20" t="s">
        <v>404</v>
      </c>
      <c r="Q32" s="18" t="n">
        <v>506.43698465</v>
      </c>
      <c r="R32" s="20" t="n">
        <v>9.764288179999999</v>
      </c>
    </row>
    <row r="33" spans="1:18">
      <c r="A33" s="15" t="s">
        <v>430</v>
      </c>
      <c r="B33" s="17" t="n">
        <v>7325</v>
      </c>
      <c r="C33" s="18">
        <f>(29.0/B33*100)</f>
        <v/>
      </c>
      <c r="D33" s="19" t="n">
        <v>7296</v>
      </c>
      <c r="E33" s="18" t="n">
        <v>492.49146733</v>
      </c>
      <c r="F33" s="20" t="n">
        <v>7.62979619</v>
      </c>
      <c r="G33" s="18" t="n">
        <v>503.20478855</v>
      </c>
      <c r="H33" s="20" t="n">
        <v>3.56004236</v>
      </c>
      <c r="I33" s="18" t="n">
        <v>411.3483206</v>
      </c>
      <c r="J33" s="20" t="n">
        <v>3.93490574</v>
      </c>
      <c r="K33" s="18" t="s">
        <v>404</v>
      </c>
      <c r="L33" s="20" t="s">
        <v>404</v>
      </c>
      <c r="M33" s="18" t="s">
        <v>404</v>
      </c>
      <c r="N33" s="20" t="s">
        <v>404</v>
      </c>
      <c r="O33" s="18" t="s">
        <v>404</v>
      </c>
      <c r="P33" s="20" t="s">
        <v>404</v>
      </c>
      <c r="Q33" s="18" t="n">
        <v>514.36332758</v>
      </c>
      <c r="R33" s="20" t="n">
        <v>8.668271470000001</v>
      </c>
    </row>
    <row r="34" spans="1:18">
      <c r="A34" s="15" t="s">
        <v>431</v>
      </c>
      <c r="B34" s="17" t="n">
        <v>6350</v>
      </c>
      <c r="C34" s="18">
        <f>(0.0/B34*100)</f>
        <v/>
      </c>
      <c r="D34" s="19" t="n">
        <v>6350</v>
      </c>
      <c r="E34" s="18" t="n">
        <v>485.97751814</v>
      </c>
      <c r="F34" s="20" t="n">
        <v>8.724257740000001</v>
      </c>
      <c r="G34" s="18" t="n">
        <v>474.10646246</v>
      </c>
      <c r="H34" s="20" t="n">
        <v>3.63790238</v>
      </c>
      <c r="I34" s="18" t="n">
        <v>441.00983033</v>
      </c>
      <c r="J34" s="20" t="n">
        <v>48.6986894</v>
      </c>
      <c r="K34" s="18" t="s">
        <v>404</v>
      </c>
      <c r="L34" s="20" t="s">
        <v>404</v>
      </c>
      <c r="M34" s="18" t="s">
        <v>404</v>
      </c>
      <c r="N34" s="20" t="s">
        <v>404</v>
      </c>
      <c r="O34" s="18" t="s">
        <v>404</v>
      </c>
      <c r="P34" s="20" t="s">
        <v>404</v>
      </c>
      <c r="Q34" s="18" t="n">
        <v>459.50083667</v>
      </c>
      <c r="R34" s="20" t="n">
        <v>14.59093779</v>
      </c>
    </row>
    <row r="35" spans="1:18">
      <c r="A35" s="15" t="s">
        <v>432</v>
      </c>
      <c r="B35" s="17" t="n">
        <v>6406</v>
      </c>
      <c r="C35" s="18">
        <f>(450.0/B35*100)</f>
        <v/>
      </c>
      <c r="D35" s="19" t="n">
        <v>5956</v>
      </c>
      <c r="E35" s="18" t="n">
        <v>503.21607031</v>
      </c>
      <c r="F35" s="20" t="n">
        <v>4.89557042</v>
      </c>
      <c r="G35" s="18" t="n">
        <v>514.89866015</v>
      </c>
      <c r="H35" s="20" t="n">
        <v>1.54609443</v>
      </c>
      <c r="I35" s="18" t="n">
        <v>489.1552244</v>
      </c>
      <c r="J35" s="20" t="n">
        <v>4.17314382</v>
      </c>
      <c r="K35" s="18" t="s">
        <v>404</v>
      </c>
      <c r="L35" s="20" t="s">
        <v>404</v>
      </c>
      <c r="M35" s="18" t="s">
        <v>404</v>
      </c>
      <c r="N35" s="20" t="s">
        <v>404</v>
      </c>
      <c r="O35" s="18" t="s">
        <v>404</v>
      </c>
      <c r="P35" s="20" t="s">
        <v>404</v>
      </c>
      <c r="Q35" s="18" t="n">
        <v>511.38241959</v>
      </c>
      <c r="R35" s="20" t="n">
        <v>4.47971589</v>
      </c>
    </row>
    <row r="36" spans="1:18">
      <c r="A36" s="15" t="s">
        <v>433</v>
      </c>
      <c r="B36" s="17" t="n">
        <v>6736</v>
      </c>
      <c r="C36" s="18">
        <f>(674.0/B36*100)</f>
        <v/>
      </c>
      <c r="D36" s="19" t="n">
        <v>6062</v>
      </c>
      <c r="E36" s="18" t="n">
        <v>491.51566382</v>
      </c>
      <c r="F36" s="20" t="n">
        <v>6.66882191</v>
      </c>
      <c r="G36" s="18" t="n">
        <v>484.11450168</v>
      </c>
      <c r="H36" s="20" t="n">
        <v>2.60802805</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493.52182026</v>
      </c>
      <c r="F37" s="20" t="n">
        <v>7.84387554</v>
      </c>
      <c r="G37" s="18" t="n">
        <v>493.92618415</v>
      </c>
      <c r="H37" s="20" t="n">
        <v>3.41924948</v>
      </c>
      <c r="I37" s="18" t="n">
        <v>551.0831014300001</v>
      </c>
      <c r="J37" s="20" t="n">
        <v>9.134790430000001</v>
      </c>
      <c r="K37" s="18" t="s">
        <v>404</v>
      </c>
      <c r="L37" s="20" t="s">
        <v>404</v>
      </c>
      <c r="M37" s="18" t="s">
        <v>404</v>
      </c>
      <c r="N37" s="20" t="s">
        <v>404</v>
      </c>
      <c r="O37" s="18" t="s">
        <v>404</v>
      </c>
      <c r="P37" s="20" t="s">
        <v>404</v>
      </c>
      <c r="Q37" s="18" t="n">
        <v>478.73253864</v>
      </c>
      <c r="R37" s="20" t="n">
        <v>24.89998033</v>
      </c>
    </row>
    <row r="38" spans="1:18">
      <c r="A38" s="15" t="s">
        <v>435</v>
      </c>
      <c r="B38" s="17" t="n">
        <v>5860</v>
      </c>
      <c r="C38" s="18">
        <f>(268.0/B38*100)</f>
        <v/>
      </c>
      <c r="D38" s="19" t="n">
        <v>5592</v>
      </c>
      <c r="E38" s="18" t="n">
        <v>500.09934123</v>
      </c>
      <c r="F38" s="20" t="n">
        <v>9.09958702</v>
      </c>
      <c r="G38" s="18" t="n">
        <v>524.21185271</v>
      </c>
      <c r="H38" s="20" t="n">
        <v>4.06838777</v>
      </c>
      <c r="I38" s="18" t="n">
        <v>550.53701125</v>
      </c>
      <c r="J38" s="20" t="n">
        <v>13.30996898</v>
      </c>
      <c r="K38" s="18" t="s">
        <v>404</v>
      </c>
      <c r="L38" s="20" t="s">
        <v>404</v>
      </c>
      <c r="M38" s="18" t="s">
        <v>404</v>
      </c>
      <c r="N38" s="20" t="s">
        <v>404</v>
      </c>
      <c r="O38" s="18" t="s">
        <v>404</v>
      </c>
      <c r="P38" s="20" t="s">
        <v>404</v>
      </c>
      <c r="Q38" s="18" t="n">
        <v>523.4554328</v>
      </c>
      <c r="R38" s="20" t="n">
        <v>12.79559453</v>
      </c>
    </row>
    <row r="39" spans="1:18">
      <c r="A39" s="15" t="s">
        <v>436</v>
      </c>
      <c r="B39" s="17" t="n">
        <v>5895</v>
      </c>
      <c r="C39" s="18">
        <f>(0.0/B39*100)</f>
        <v/>
      </c>
      <c r="D39" s="19" t="n">
        <v>5895</v>
      </c>
      <c r="E39" s="18" t="n">
        <v>421.41869433</v>
      </c>
      <c r="F39" s="20" t="n">
        <v>7.83758932</v>
      </c>
      <c r="G39" s="18" t="n">
        <v>422.564554</v>
      </c>
      <c r="H39" s="20" t="n">
        <v>6.91966206</v>
      </c>
      <c r="I39" s="18" t="n">
        <v>369.086997</v>
      </c>
      <c r="J39" s="20" t="n">
        <v>16.40217483</v>
      </c>
      <c r="K39" s="18" t="s">
        <v>404</v>
      </c>
      <c r="L39" s="20" t="s">
        <v>404</v>
      </c>
      <c r="M39" s="18" t="s">
        <v>404</v>
      </c>
      <c r="N39" s="20" t="s">
        <v>404</v>
      </c>
      <c r="O39" s="18" t="s">
        <v>404</v>
      </c>
      <c r="P39" s="20" t="s">
        <v>404</v>
      </c>
      <c r="Q39" s="18" t="n">
        <v>391.01883089</v>
      </c>
      <c r="R39" s="20" t="n">
        <v>11.67363285</v>
      </c>
    </row>
    <row r="40" spans="1:18">
      <c r="A40" s="15" t="s">
        <v>437</v>
      </c>
      <c r="B40" s="17" t="n">
        <v>14157</v>
      </c>
      <c r="C40" s="18">
        <f>(2954.0/B40*100)</f>
        <v/>
      </c>
      <c r="D40" s="19" t="n">
        <v>11203</v>
      </c>
      <c r="E40" s="18" t="n">
        <v>487.38015031</v>
      </c>
      <c r="F40" s="20" t="n">
        <v>3.72642768</v>
      </c>
      <c r="G40" s="18" t="n">
        <v>514.89584272</v>
      </c>
      <c r="H40" s="20" t="n">
        <v>8.13663813</v>
      </c>
      <c r="I40" s="18" t="n">
        <v>487.34138255</v>
      </c>
      <c r="J40" s="20" t="n">
        <v>7.80038534</v>
      </c>
      <c r="K40" s="18" t="s">
        <v>404</v>
      </c>
      <c r="L40" s="20" t="s">
        <v>404</v>
      </c>
      <c r="M40" s="18" t="s">
        <v>404</v>
      </c>
      <c r="N40" s="20" t="s">
        <v>404</v>
      </c>
      <c r="O40" s="18" t="s">
        <v>404</v>
      </c>
      <c r="P40" s="20" t="s">
        <v>404</v>
      </c>
      <c r="Q40" s="18" t="n">
        <v>497.78527887</v>
      </c>
      <c r="R40" s="20" t="n">
        <v>13.16676383</v>
      </c>
    </row>
    <row r="41" spans="1:18">
      <c r="A41" s="15" t="s">
        <v>438</v>
      </c>
      <c r="B41" s="17" t="n">
        <v>5712</v>
      </c>
      <c r="C41" s="18">
        <f>(99.0/B41*100)</f>
        <v/>
      </c>
      <c r="D41" s="19" t="n">
        <v>5613</v>
      </c>
      <c r="E41" s="18" t="n">
        <v>464.37385557</v>
      </c>
      <c r="F41" s="20" t="n">
        <v>4.0377628</v>
      </c>
      <c r="G41" s="18" t="n">
        <v>479.79990394</v>
      </c>
      <c r="H41" s="20" t="n">
        <v>6.82074371</v>
      </c>
      <c r="I41" s="18" t="n">
        <v>476.26205837</v>
      </c>
      <c r="J41" s="20" t="n">
        <v>13.56669592</v>
      </c>
      <c r="K41" s="18" t="s">
        <v>404</v>
      </c>
      <c r="L41" s="20" t="s">
        <v>404</v>
      </c>
      <c r="M41" s="18" t="s">
        <v>404</v>
      </c>
      <c r="N41" s="20" t="s">
        <v>404</v>
      </c>
      <c r="O41" s="18" t="s">
        <v>404</v>
      </c>
      <c r="P41" s="20" t="s">
        <v>404</v>
      </c>
      <c r="Q41" s="18" t="n">
        <v>467.82191904</v>
      </c>
      <c r="R41" s="20" t="n">
        <v>15.58631571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416.88105661</v>
      </c>
      <c r="F44" s="20" t="n">
        <v>7.40416443</v>
      </c>
      <c r="G44" s="18" t="n">
        <v>413.53518807</v>
      </c>
      <c r="H44" s="20" t="n">
        <v>5.1381982</v>
      </c>
      <c r="I44" s="18" t="s">
        <v>404</v>
      </c>
      <c r="J44" s="20" t="s">
        <v>404</v>
      </c>
      <c r="K44" s="18" t="s">
        <v>404</v>
      </c>
      <c r="L44" s="20" t="s">
        <v>404</v>
      </c>
      <c r="M44" s="18" t="s">
        <v>404</v>
      </c>
      <c r="N44" s="20" t="s">
        <v>404</v>
      </c>
      <c r="O44" s="18" t="s">
        <v>404</v>
      </c>
      <c r="P44" s="20" t="s">
        <v>404</v>
      </c>
      <c r="Q44" s="18" t="n">
        <v>408.63714763</v>
      </c>
      <c r="R44" s="20" t="n">
        <v>5.01416384</v>
      </c>
    </row>
    <row r="45" spans="1:18">
      <c r="A45" s="15" t="s">
        <v>442</v>
      </c>
      <c r="B45" s="17" t="n">
        <v>5519</v>
      </c>
      <c r="C45" s="18">
        <f>(0.0/B45*100)</f>
        <v/>
      </c>
      <c r="D45" s="19" t="n">
        <v>5519</v>
      </c>
      <c r="E45" s="18" t="n">
        <v>367.87992881</v>
      </c>
      <c r="F45" s="20" t="n">
        <v>5.2206134</v>
      </c>
      <c r="G45" s="18" t="n">
        <v>352.63186869</v>
      </c>
      <c r="H45" s="20" t="n">
        <v>5.26440358</v>
      </c>
      <c r="I45" s="18" t="s">
        <v>404</v>
      </c>
      <c r="J45" s="20" t="s">
        <v>404</v>
      </c>
      <c r="K45" s="18" t="s">
        <v>404</v>
      </c>
      <c r="L45" s="20" t="s">
        <v>404</v>
      </c>
      <c r="M45" s="18" t="s">
        <v>404</v>
      </c>
      <c r="N45" s="20" t="s">
        <v>404</v>
      </c>
      <c r="O45" s="18" t="s">
        <v>404</v>
      </c>
      <c r="P45" s="20" t="s">
        <v>404</v>
      </c>
      <c r="Q45" s="18" t="n">
        <v>345.77581224</v>
      </c>
      <c r="R45" s="20" t="n">
        <v>12.48552737</v>
      </c>
    </row>
    <row r="46" spans="1:18">
      <c r="A46" s="15" t="s">
        <v>443</v>
      </c>
      <c r="B46" s="17" t="n">
        <v>23141</v>
      </c>
      <c r="C46" s="18">
        <f>(6050.0/B46*100)</f>
        <v/>
      </c>
      <c r="D46" s="19" t="n">
        <v>17091</v>
      </c>
      <c r="E46" s="18" t="n">
        <v>371.69749854</v>
      </c>
      <c r="F46" s="20" t="n">
        <v>4.72941313</v>
      </c>
      <c r="G46" s="18" t="n">
        <v>395.70739105</v>
      </c>
      <c r="H46" s="20" t="n">
        <v>4.25936266</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431.95411946</v>
      </c>
      <c r="F47" s="20" t="n">
        <v>9.627138220000001</v>
      </c>
      <c r="G47" s="18" t="n">
        <v>444.83529784</v>
      </c>
      <c r="H47" s="20" t="n">
        <v>5.43857565</v>
      </c>
      <c r="I47" s="18" t="n">
        <v>440.48237122</v>
      </c>
      <c r="J47" s="20" t="n">
        <v>21.85517309</v>
      </c>
      <c r="K47" s="18" t="s">
        <v>404</v>
      </c>
      <c r="L47" s="20" t="s">
        <v>404</v>
      </c>
      <c r="M47" s="18" t="s">
        <v>404</v>
      </c>
      <c r="N47" s="20" t="s">
        <v>404</v>
      </c>
      <c r="O47" s="18" t="s">
        <v>404</v>
      </c>
      <c r="P47" s="20" t="s">
        <v>404</v>
      </c>
      <c r="Q47" s="18" t="n">
        <v>439.85456392</v>
      </c>
      <c r="R47" s="20" t="n">
        <v>22.06238085</v>
      </c>
    </row>
    <row r="48" spans="1:18">
      <c r="A48" s="15" t="s">
        <v>445</v>
      </c>
      <c r="B48" s="17" t="n">
        <v>9841</v>
      </c>
      <c r="C48" s="18">
        <f>(40.0/B48*100)</f>
        <v/>
      </c>
      <c r="D48" s="19" t="n">
        <v>9801</v>
      </c>
      <c r="E48" s="18" t="n">
        <v>533.41998096</v>
      </c>
      <c r="F48" s="20" t="n">
        <v>7.37778512</v>
      </c>
      <c r="G48" s="18" t="n">
        <v>530.50330769</v>
      </c>
      <c r="H48" s="20" t="n">
        <v>9.74680923</v>
      </c>
      <c r="I48" s="18" t="n">
        <v>397.95104778</v>
      </c>
      <c r="J48" s="20" t="n">
        <v>11.78810797</v>
      </c>
      <c r="K48" s="18" t="s">
        <v>404</v>
      </c>
      <c r="L48" s="20" t="s">
        <v>404</v>
      </c>
      <c r="M48" s="18" t="s">
        <v>404</v>
      </c>
      <c r="N48" s="20" t="s">
        <v>404</v>
      </c>
      <c r="O48" s="18" t="s">
        <v>404</v>
      </c>
      <c r="P48" s="20" t="s">
        <v>404</v>
      </c>
      <c r="Q48" s="18" t="n">
        <v>542.61806597</v>
      </c>
      <c r="R48" s="20" t="n">
        <v>39.64826698</v>
      </c>
    </row>
    <row r="49" spans="1:18">
      <c r="A49" s="15" t="s">
        <v>446</v>
      </c>
      <c r="B49" s="17" t="n">
        <v>6349</v>
      </c>
      <c r="C49" s="18">
        <f>(52.0/B49*100)</f>
        <v/>
      </c>
      <c r="D49" s="19" t="n">
        <v>6297</v>
      </c>
      <c r="E49" s="18" t="n">
        <v>398.78185676</v>
      </c>
      <c r="F49" s="20" t="n">
        <v>11.86998304</v>
      </c>
      <c r="G49" s="18" t="n">
        <v>409.05015438</v>
      </c>
      <c r="H49" s="20" t="n">
        <v>4.47361974</v>
      </c>
      <c r="I49" s="18" t="s">
        <v>404</v>
      </c>
      <c r="J49" s="20" t="s">
        <v>404</v>
      </c>
      <c r="K49" s="18" t="s">
        <v>404</v>
      </c>
      <c r="L49" s="20" t="s">
        <v>404</v>
      </c>
      <c r="M49" s="18" t="s">
        <v>404</v>
      </c>
      <c r="N49" s="20" t="s">
        <v>404</v>
      </c>
      <c r="O49" s="18" t="s">
        <v>404</v>
      </c>
      <c r="P49" s="20" t="s">
        <v>404</v>
      </c>
      <c r="Q49" s="18" t="n">
        <v>411.41696936</v>
      </c>
      <c r="R49" s="20" t="n">
        <v>5.19002555</v>
      </c>
    </row>
    <row r="50" spans="1:18">
      <c r="A50" s="15" t="s">
        <v>447</v>
      </c>
      <c r="B50" s="17" t="n">
        <v>11795</v>
      </c>
      <c r="C50" s="18">
        <f>(1031.0/B50*100)</f>
        <v/>
      </c>
      <c r="D50" s="19" t="n">
        <v>10764</v>
      </c>
      <c r="E50" s="18" t="n">
        <v>385.61754545</v>
      </c>
      <c r="F50" s="20" t="n">
        <v>5.40990569</v>
      </c>
      <c r="G50" s="18" t="n">
        <v>397.54090235</v>
      </c>
      <c r="H50" s="20" t="n">
        <v>3.3688186</v>
      </c>
      <c r="I50" s="18" t="n">
        <v>372.42930285</v>
      </c>
      <c r="J50" s="20" t="n">
        <v>11.22968329</v>
      </c>
      <c r="K50" s="18" t="s">
        <v>404</v>
      </c>
      <c r="L50" s="20" t="s">
        <v>404</v>
      </c>
      <c r="M50" s="18" t="s">
        <v>404</v>
      </c>
      <c r="N50" s="20" t="s">
        <v>404</v>
      </c>
      <c r="O50" s="18" t="s">
        <v>404</v>
      </c>
      <c r="P50" s="20" t="s">
        <v>404</v>
      </c>
      <c r="Q50" s="18" t="n">
        <v>391.52188416</v>
      </c>
      <c r="R50" s="20" t="n">
        <v>8.30234956</v>
      </c>
    </row>
    <row r="51" spans="1:18">
      <c r="A51" s="15" t="s">
        <v>448</v>
      </c>
      <c r="B51" s="17" t="n">
        <v>6866</v>
      </c>
      <c r="C51" s="18">
        <f>(1249.0/B51*100)</f>
        <v/>
      </c>
      <c r="D51" s="19" t="n">
        <v>5617</v>
      </c>
      <c r="E51" s="18" t="n">
        <v>398.97958152</v>
      </c>
      <c r="F51" s="20" t="n">
        <v>7.54582647</v>
      </c>
      <c r="G51" s="18" t="n">
        <v>400.55023429</v>
      </c>
      <c r="H51" s="20" t="n">
        <v>2.90650001</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458.64539096</v>
      </c>
      <c r="F52" s="20" t="n">
        <v>6.97313901</v>
      </c>
      <c r="G52" s="18" t="n">
        <v>468.64152472</v>
      </c>
      <c r="H52" s="20" t="n">
        <v>3.6714632</v>
      </c>
      <c r="I52" s="18" t="n">
        <v>474.59071495</v>
      </c>
      <c r="J52" s="20" t="n">
        <v>14.27581203</v>
      </c>
      <c r="K52" s="18" t="s">
        <v>404</v>
      </c>
      <c r="L52" s="20" t="s">
        <v>404</v>
      </c>
      <c r="M52" s="18" t="s">
        <v>404</v>
      </c>
      <c r="N52" s="20" t="s">
        <v>404</v>
      </c>
      <c r="O52" s="18" t="s">
        <v>404</v>
      </c>
      <c r="P52" s="20" t="s">
        <v>404</v>
      </c>
      <c r="Q52" s="18" t="n">
        <v>444.59648415</v>
      </c>
      <c r="R52" s="20" t="n">
        <v>11.11899212</v>
      </c>
    </row>
    <row r="53" spans="1:18">
      <c r="A53" s="15" t="s">
        <v>450</v>
      </c>
      <c r="B53" s="17" t="n">
        <v>5571</v>
      </c>
      <c r="C53" s="18">
        <f>(0.0/B53*100)</f>
        <v/>
      </c>
      <c r="D53" s="19" t="n">
        <v>5571</v>
      </c>
      <c r="E53" s="18" t="n">
        <v>427.03104919</v>
      </c>
      <c r="F53" s="20" t="n">
        <v>3.06734991</v>
      </c>
      <c r="G53" s="18" t="n">
        <v>444.32040139</v>
      </c>
      <c r="H53" s="20" t="n">
        <v>1.96740101</v>
      </c>
      <c r="I53" s="18" t="n">
        <v>364.49365483</v>
      </c>
      <c r="J53" s="20" t="n">
        <v>8.290412549999999</v>
      </c>
      <c r="K53" s="18" t="s">
        <v>404</v>
      </c>
      <c r="L53" s="20" t="s">
        <v>404</v>
      </c>
      <c r="M53" s="18" t="s">
        <v>404</v>
      </c>
      <c r="N53" s="20" t="s">
        <v>404</v>
      </c>
      <c r="O53" s="18" t="s">
        <v>404</v>
      </c>
      <c r="P53" s="20" t="s">
        <v>404</v>
      </c>
      <c r="Q53" s="18" t="n">
        <v>427.44388856</v>
      </c>
      <c r="R53" s="20" t="n">
        <v>3.74006131</v>
      </c>
    </row>
    <row r="54" spans="1:18">
      <c r="A54" s="15" t="s">
        <v>451</v>
      </c>
      <c r="B54" s="17" t="n">
        <v>4740</v>
      </c>
      <c r="C54" s="18">
        <f>(199.0/B54*100)</f>
        <v/>
      </c>
      <c r="D54" s="19" t="n">
        <v>4541</v>
      </c>
      <c r="E54" s="18" t="n">
        <v>319.77841991</v>
      </c>
      <c r="F54" s="20" t="n">
        <v>5.53975314</v>
      </c>
      <c r="G54" s="18" t="n">
        <v>335.33484372</v>
      </c>
      <c r="H54" s="20" t="n">
        <v>6.75262625</v>
      </c>
      <c r="I54" s="18" t="n">
        <v>298.61239937</v>
      </c>
      <c r="J54" s="20" t="n">
        <v>6.45180642</v>
      </c>
      <c r="K54" s="18" t="s">
        <v>404</v>
      </c>
      <c r="L54" s="20" t="s">
        <v>404</v>
      </c>
      <c r="M54" s="18" t="s">
        <v>404</v>
      </c>
      <c r="N54" s="20" t="s">
        <v>404</v>
      </c>
      <c r="O54" s="18" t="s">
        <v>404</v>
      </c>
      <c r="P54" s="20" t="s">
        <v>404</v>
      </c>
      <c r="Q54" s="18" t="n">
        <v>334.98287034</v>
      </c>
      <c r="R54" s="20" t="n">
        <v>5.58314871</v>
      </c>
    </row>
    <row r="55" spans="1:18">
      <c r="A55" s="15" t="s">
        <v>452</v>
      </c>
      <c r="B55" s="17" t="n">
        <v>5316</v>
      </c>
      <c r="C55" s="18">
        <f>(43.0/B55*100)</f>
        <v/>
      </c>
      <c r="D55" s="19" t="n">
        <v>5273</v>
      </c>
      <c r="E55" s="18" t="n">
        <v>377.84680058</v>
      </c>
      <c r="F55" s="20" t="n">
        <v>10.26881493</v>
      </c>
      <c r="G55" s="18" t="n">
        <v>414.65052303</v>
      </c>
      <c r="H55" s="20" t="n">
        <v>4.41247993</v>
      </c>
      <c r="I55" s="18" t="s">
        <v>404</v>
      </c>
      <c r="J55" s="20" t="s">
        <v>404</v>
      </c>
      <c r="K55" s="18" t="s">
        <v>404</v>
      </c>
      <c r="L55" s="20" t="s">
        <v>404</v>
      </c>
      <c r="M55" s="18" t="s">
        <v>404</v>
      </c>
      <c r="N55" s="20" t="s">
        <v>404</v>
      </c>
      <c r="O55" s="18" t="s">
        <v>404</v>
      </c>
      <c r="P55" s="20" t="s">
        <v>404</v>
      </c>
      <c r="Q55" s="18" t="n">
        <v>399.51876251</v>
      </c>
      <c r="R55" s="20" t="n">
        <v>4.89245528</v>
      </c>
    </row>
    <row r="56" spans="1:18">
      <c r="A56" s="15" t="s">
        <v>453</v>
      </c>
      <c r="B56" s="17" t="n">
        <v>5359</v>
      </c>
      <c r="C56" s="18">
        <f>(0.0/B56*100)</f>
        <v/>
      </c>
      <c r="D56" s="19" t="n">
        <v>5359</v>
      </c>
      <c r="E56" s="18" t="n">
        <v>539.27003512</v>
      </c>
      <c r="F56" s="20" t="n">
        <v>5.96140975</v>
      </c>
      <c r="G56" s="18" t="n">
        <v>555.76488906</v>
      </c>
      <c r="H56" s="20" t="n">
        <v>5.1352452</v>
      </c>
      <c r="I56" s="18" t="n">
        <v>542.96627775</v>
      </c>
      <c r="J56" s="20" t="n">
        <v>17.56287193</v>
      </c>
      <c r="K56" s="18" t="s">
        <v>404</v>
      </c>
      <c r="L56" s="20" t="s">
        <v>404</v>
      </c>
      <c r="M56" s="18" t="s">
        <v>404</v>
      </c>
      <c r="N56" s="20" t="s">
        <v>404</v>
      </c>
      <c r="O56" s="18" t="s">
        <v>404</v>
      </c>
      <c r="P56" s="20" t="s">
        <v>404</v>
      </c>
      <c r="Q56" s="18" t="n">
        <v>533.78641588</v>
      </c>
      <c r="R56" s="20" t="n">
        <v>29.42767795</v>
      </c>
    </row>
    <row r="57" spans="1:18">
      <c r="A57" s="15" t="s">
        <v>454</v>
      </c>
      <c r="B57" s="17" t="n">
        <v>6513</v>
      </c>
      <c r="C57" s="18">
        <f>(0.0/B57*100)</f>
        <v/>
      </c>
      <c r="D57" s="19" t="n">
        <v>6513</v>
      </c>
      <c r="E57" s="18" t="n">
        <v>388.82003826</v>
      </c>
      <c r="F57" s="20" t="n">
        <v>4.40670627</v>
      </c>
      <c r="G57" s="18" t="n">
        <v>386.62053626</v>
      </c>
      <c r="H57" s="20" t="n">
        <v>6.14938291</v>
      </c>
      <c r="I57" s="18" t="s">
        <v>404</v>
      </c>
      <c r="J57" s="20" t="s">
        <v>404</v>
      </c>
      <c r="K57" s="18" t="s">
        <v>404</v>
      </c>
      <c r="L57" s="20" t="s">
        <v>404</v>
      </c>
      <c r="M57" s="18" t="s">
        <v>404</v>
      </c>
      <c r="N57" s="20" t="s">
        <v>404</v>
      </c>
      <c r="O57" s="18" t="s">
        <v>404</v>
      </c>
      <c r="P57" s="20" t="s">
        <v>404</v>
      </c>
      <c r="Q57" s="18" t="n">
        <v>378.34080173</v>
      </c>
      <c r="R57" s="20" t="n">
        <v>9.500712269999999</v>
      </c>
    </row>
    <row r="58" spans="1:18">
      <c r="A58" s="15" t="s">
        <v>455</v>
      </c>
      <c r="B58" s="17" t="n">
        <v>7267</v>
      </c>
      <c r="C58" s="18">
        <f>(0.0/B58*100)</f>
        <v/>
      </c>
      <c r="D58" s="19" t="n">
        <v>7267</v>
      </c>
      <c r="E58" s="18" t="n">
        <v>386.95449922</v>
      </c>
      <c r="F58" s="20" t="n">
        <v>6.35339749</v>
      </c>
      <c r="G58" s="18" t="n">
        <v>375.26005525</v>
      </c>
      <c r="H58" s="20" t="n">
        <v>8.4732114</v>
      </c>
      <c r="I58" s="18" t="s">
        <v>404</v>
      </c>
      <c r="J58" s="20" t="s">
        <v>404</v>
      </c>
      <c r="K58" s="18" t="s">
        <v>404</v>
      </c>
      <c r="L58" s="20" t="s">
        <v>404</v>
      </c>
      <c r="M58" s="18" t="s">
        <v>404</v>
      </c>
      <c r="N58" s="20" t="s">
        <v>404</v>
      </c>
      <c r="O58" s="18" t="s">
        <v>404</v>
      </c>
      <c r="P58" s="20" t="s">
        <v>404</v>
      </c>
      <c r="Q58" s="18" t="n">
        <v>377.65416444</v>
      </c>
      <c r="R58" s="20" t="n">
        <v>4.06963414</v>
      </c>
    </row>
    <row r="59" spans="1:18">
      <c r="A59" s="15" t="s">
        <v>456</v>
      </c>
      <c r="B59" s="17" t="n">
        <v>4826</v>
      </c>
      <c r="C59" s="18">
        <f>(0.0/B59*100)</f>
        <v/>
      </c>
      <c r="D59" s="19" t="n">
        <v>4826</v>
      </c>
      <c r="E59" s="18" t="n">
        <v>359.90814928</v>
      </c>
      <c r="F59" s="20" t="n">
        <v>3.03313576</v>
      </c>
      <c r="G59" s="18" t="n">
        <v>364.49404758</v>
      </c>
      <c r="H59" s="20" t="n">
        <v>2.33267563</v>
      </c>
      <c r="I59" s="18" t="s">
        <v>404</v>
      </c>
      <c r="J59" s="20" t="s">
        <v>404</v>
      </c>
      <c r="K59" s="18" t="s">
        <v>404</v>
      </c>
      <c r="L59" s="20" t="s">
        <v>404</v>
      </c>
      <c r="M59" s="18" t="s">
        <v>404</v>
      </c>
      <c r="N59" s="20" t="s">
        <v>404</v>
      </c>
      <c r="O59" s="18" t="s">
        <v>404</v>
      </c>
      <c r="P59" s="20" t="s">
        <v>404</v>
      </c>
      <c r="Q59" s="18" t="n">
        <v>360.69825154</v>
      </c>
      <c r="R59" s="20" t="n">
        <v>2.89883921</v>
      </c>
    </row>
    <row r="60" spans="1:18">
      <c r="A60" s="15" t="s">
        <v>457</v>
      </c>
      <c r="B60" s="17" t="n">
        <v>4546</v>
      </c>
      <c r="C60" s="18">
        <f>(0.0/B60*100)</f>
        <v/>
      </c>
      <c r="D60" s="19" t="n">
        <v>4546</v>
      </c>
      <c r="E60" s="18" t="n">
        <v>404.29827865</v>
      </c>
      <c r="F60" s="20" t="n">
        <v>9.2539394</v>
      </c>
      <c r="G60" s="18" t="n">
        <v>396.5753034</v>
      </c>
      <c r="H60" s="20" t="n">
        <v>8.787187400000001</v>
      </c>
      <c r="I60" s="18" t="s">
        <v>404</v>
      </c>
      <c r="J60" s="20" t="s">
        <v>404</v>
      </c>
      <c r="K60" s="18" t="s">
        <v>404</v>
      </c>
      <c r="L60" s="20" t="s">
        <v>404</v>
      </c>
      <c r="M60" s="18" t="s">
        <v>404</v>
      </c>
      <c r="N60" s="20" t="s">
        <v>404</v>
      </c>
      <c r="O60" s="18" t="s">
        <v>404</v>
      </c>
      <c r="P60" s="20" t="s">
        <v>404</v>
      </c>
      <c r="Q60" s="18" t="n">
        <v>391.28511888</v>
      </c>
      <c r="R60" s="20" t="n">
        <v>6.17415984</v>
      </c>
    </row>
    <row r="61" spans="1:18">
      <c r="A61" s="15" t="s">
        <v>458</v>
      </c>
      <c r="B61" s="17" t="n">
        <v>6525</v>
      </c>
      <c r="C61" s="18">
        <f>(0.0/B61*100)</f>
        <v/>
      </c>
      <c r="D61" s="19" t="n">
        <v>6525</v>
      </c>
      <c r="E61" s="18" t="n">
        <v>485.37958069</v>
      </c>
      <c r="F61" s="20" t="n">
        <v>5.1695095</v>
      </c>
      <c r="G61" s="18" t="n">
        <v>473.34388162</v>
      </c>
      <c r="H61" s="20" t="n">
        <v>3.17256884</v>
      </c>
      <c r="I61" s="18" t="n">
        <v>424.31382692</v>
      </c>
      <c r="J61" s="20" t="n">
        <v>19.29213831</v>
      </c>
      <c r="K61" s="18" t="s">
        <v>404</v>
      </c>
      <c r="L61" s="20" t="s">
        <v>404</v>
      </c>
      <c r="M61" s="18" t="s">
        <v>404</v>
      </c>
      <c r="N61" s="20" t="s">
        <v>404</v>
      </c>
      <c r="O61" s="18" t="s">
        <v>404</v>
      </c>
      <c r="P61" s="20" t="s">
        <v>404</v>
      </c>
      <c r="Q61" s="18" t="n">
        <v>490.60106448</v>
      </c>
      <c r="R61" s="20" t="n">
        <v>8.450789029999999</v>
      </c>
    </row>
    <row r="62" spans="1:18">
      <c r="A62" s="15" t="s">
        <v>459</v>
      </c>
      <c r="B62" s="17" t="n">
        <v>4476</v>
      </c>
      <c r="C62" s="18">
        <f>(0.0/B62*100)</f>
        <v/>
      </c>
      <c r="D62" s="19" t="n">
        <v>4476</v>
      </c>
      <c r="E62" s="18" t="n">
        <v>539.30738768</v>
      </c>
      <c r="F62" s="20" t="n">
        <v>1.97920888</v>
      </c>
      <c r="G62" s="18" t="n">
        <v>546.13904761</v>
      </c>
      <c r="H62" s="20" t="n">
        <v>1.60134981</v>
      </c>
      <c r="I62" s="18" t="n">
        <v>476.41355712</v>
      </c>
      <c r="J62" s="20" t="n">
        <v>16.15699829</v>
      </c>
      <c r="K62" s="18" t="s">
        <v>404</v>
      </c>
      <c r="L62" s="20" t="s">
        <v>404</v>
      </c>
      <c r="M62" s="18" t="s">
        <v>404</v>
      </c>
      <c r="N62" s="20" t="s">
        <v>404</v>
      </c>
      <c r="O62" s="18" t="s">
        <v>404</v>
      </c>
      <c r="P62" s="20" t="s">
        <v>404</v>
      </c>
      <c r="Q62" s="18" t="n">
        <v>551.28844034</v>
      </c>
      <c r="R62" s="20" t="n">
        <v>4.20794281</v>
      </c>
    </row>
    <row r="63" spans="1:18">
      <c r="A63" s="15" t="s">
        <v>460</v>
      </c>
      <c r="B63" s="17" t="n">
        <v>5324</v>
      </c>
      <c r="C63" s="18">
        <f>(0.0/B63*100)</f>
        <v/>
      </c>
      <c r="D63" s="19" t="n">
        <v>5324</v>
      </c>
      <c r="E63" s="18" t="n">
        <v>366.4280089</v>
      </c>
      <c r="F63" s="20" t="n">
        <v>2.73942123</v>
      </c>
      <c r="G63" s="18" t="n">
        <v>374.47743119</v>
      </c>
      <c r="H63" s="20" t="n">
        <v>2.44732494</v>
      </c>
      <c r="I63" s="18" t="s">
        <v>404</v>
      </c>
      <c r="J63" s="20" t="s">
        <v>404</v>
      </c>
      <c r="K63" s="18" t="s">
        <v>404</v>
      </c>
      <c r="L63" s="20" t="s">
        <v>404</v>
      </c>
      <c r="M63" s="18" t="s">
        <v>404</v>
      </c>
      <c r="N63" s="20" t="s">
        <v>404</v>
      </c>
      <c r="O63" s="18" t="s">
        <v>404</v>
      </c>
      <c r="P63" s="20" t="s">
        <v>404</v>
      </c>
      <c r="Q63" s="18" t="n">
        <v>372.43610817</v>
      </c>
      <c r="R63" s="20" t="n">
        <v>2.52458772</v>
      </c>
    </row>
    <row r="64" spans="1:18">
      <c r="A64" s="15" t="s">
        <v>461</v>
      </c>
      <c r="B64" s="17" t="n">
        <v>3634</v>
      </c>
      <c r="C64" s="18">
        <f>(27.0/B64*100)</f>
        <v/>
      </c>
      <c r="D64" s="19" t="n">
        <v>3607</v>
      </c>
      <c r="E64" s="18" t="n">
        <v>471.78954767</v>
      </c>
      <c r="F64" s="20" t="n">
        <v>2.26012228</v>
      </c>
      <c r="G64" s="18" t="n">
        <v>488.31590789</v>
      </c>
      <c r="H64" s="20" t="n">
        <v>3.51557343</v>
      </c>
      <c r="I64" s="18" t="s">
        <v>404</v>
      </c>
      <c r="J64" s="20" t="s">
        <v>404</v>
      </c>
      <c r="K64" s="18" t="s">
        <v>404</v>
      </c>
      <c r="L64" s="20" t="s">
        <v>404</v>
      </c>
      <c r="M64" s="18" t="s">
        <v>404</v>
      </c>
      <c r="N64" s="20" t="s">
        <v>404</v>
      </c>
      <c r="O64" s="18" t="s">
        <v>404</v>
      </c>
      <c r="P64" s="20" t="s">
        <v>404</v>
      </c>
      <c r="Q64" s="18" t="n">
        <v>489.15521459</v>
      </c>
      <c r="R64" s="20" t="n">
        <v>3.84273817</v>
      </c>
    </row>
    <row r="65" spans="1:18">
      <c r="A65" s="15" t="s">
        <v>462</v>
      </c>
      <c r="B65" s="17" t="n">
        <v>5325</v>
      </c>
      <c r="C65" s="18">
        <f>(0.0/B65*100)</f>
        <v/>
      </c>
      <c r="D65" s="19" t="n">
        <v>5325</v>
      </c>
      <c r="E65" s="18" t="n">
        <v>426.56252257</v>
      </c>
      <c r="F65" s="20" t="n">
        <v>6.85484144</v>
      </c>
      <c r="G65" s="18" t="n">
        <v>416.95567524</v>
      </c>
      <c r="H65" s="20" t="n">
        <v>3.39238804</v>
      </c>
      <c r="I65" s="18" t="s">
        <v>404</v>
      </c>
      <c r="J65" s="20" t="s">
        <v>404</v>
      </c>
      <c r="K65" s="18" t="s">
        <v>404</v>
      </c>
      <c r="L65" s="20" t="s">
        <v>404</v>
      </c>
      <c r="M65" s="18" t="s">
        <v>404</v>
      </c>
      <c r="N65" s="20" t="s">
        <v>404</v>
      </c>
      <c r="O65" s="18" t="s">
        <v>404</v>
      </c>
      <c r="P65" s="20" t="s">
        <v>404</v>
      </c>
      <c r="Q65" s="18" t="n">
        <v>419.84189379</v>
      </c>
      <c r="R65" s="20" t="n">
        <v>10.32182559</v>
      </c>
    </row>
    <row r="66" spans="1:18">
      <c r="A66" s="15" t="s">
        <v>463</v>
      </c>
      <c r="B66" s="17" t="n">
        <v>5665</v>
      </c>
      <c r="C66" s="18">
        <f>(0.0/B66*100)</f>
        <v/>
      </c>
      <c r="D66" s="19" t="n">
        <v>5665</v>
      </c>
      <c r="E66" s="18" t="n">
        <v>398.41842162</v>
      </c>
      <c r="F66" s="20" t="n">
        <v>2.23555918</v>
      </c>
      <c r="G66" s="18" t="n">
        <v>427.86034684</v>
      </c>
      <c r="H66" s="20" t="n">
        <v>1.94977624</v>
      </c>
      <c r="I66" s="18" t="n">
        <v>375.27645199</v>
      </c>
      <c r="J66" s="20" t="n">
        <v>19.00959766</v>
      </c>
      <c r="K66" s="18" t="s">
        <v>404</v>
      </c>
      <c r="L66" s="20" t="s">
        <v>404</v>
      </c>
      <c r="M66" s="18" t="s">
        <v>404</v>
      </c>
      <c r="N66" s="20" t="s">
        <v>404</v>
      </c>
      <c r="O66" s="18" t="s">
        <v>404</v>
      </c>
      <c r="P66" s="20" t="s">
        <v>404</v>
      </c>
      <c r="Q66" s="18" t="n">
        <v>413.38375498</v>
      </c>
      <c r="R66" s="20" t="n">
        <v>3.31588927</v>
      </c>
    </row>
    <row r="67" spans="1:18">
      <c r="A67" s="15" t="s">
        <v>464</v>
      </c>
      <c r="B67" s="17" t="n">
        <v>6971</v>
      </c>
      <c r="C67" s="18">
        <f>(0.0/B67*100)</f>
        <v/>
      </c>
      <c r="D67" s="19" t="n">
        <v>6971</v>
      </c>
      <c r="E67" s="18" t="n">
        <v>383.31259448</v>
      </c>
      <c r="F67" s="20" t="n">
        <v>5.58305459</v>
      </c>
      <c r="G67" s="18" t="n">
        <v>386.25222019</v>
      </c>
      <c r="H67" s="20" t="n">
        <v>4.97038583</v>
      </c>
      <c r="I67" s="18" t="n">
        <v>375.63862243</v>
      </c>
      <c r="J67" s="20" t="n">
        <v>9.933793209999999</v>
      </c>
      <c r="K67" s="18" t="s">
        <v>404</v>
      </c>
      <c r="L67" s="20" t="s">
        <v>404</v>
      </c>
      <c r="M67" s="18" t="s">
        <v>404</v>
      </c>
      <c r="N67" s="20" t="s">
        <v>404</v>
      </c>
      <c r="O67" s="18" t="s">
        <v>404</v>
      </c>
      <c r="P67" s="20" t="s">
        <v>404</v>
      </c>
      <c r="Q67" s="18" t="n">
        <v>391.43535878</v>
      </c>
      <c r="R67" s="20" t="n">
        <v>6.14046482</v>
      </c>
    </row>
    <row r="68" spans="1:18">
      <c r="A68" s="15" t="s">
        <v>465</v>
      </c>
      <c r="B68" s="17" t="n">
        <v>12083</v>
      </c>
      <c r="C68" s="18">
        <f>(0.0/B68*100)</f>
        <v/>
      </c>
      <c r="D68" s="19" t="n">
        <v>12083</v>
      </c>
      <c r="E68" s="18" t="n">
        <v>403.22475032</v>
      </c>
      <c r="F68" s="20" t="n">
        <v>1.49156434</v>
      </c>
      <c r="G68" s="18" t="n">
        <v>399.38983853</v>
      </c>
      <c r="H68" s="20" t="n">
        <v>1.69224</v>
      </c>
      <c r="I68" s="18" t="n">
        <v>424.6668281</v>
      </c>
      <c r="J68" s="20" t="n">
        <v>13.15215532</v>
      </c>
      <c r="K68" s="18" t="s">
        <v>404</v>
      </c>
      <c r="L68" s="20" t="s">
        <v>404</v>
      </c>
      <c r="M68" s="18" t="s">
        <v>404</v>
      </c>
      <c r="N68" s="20" t="s">
        <v>404</v>
      </c>
      <c r="O68" s="18" t="s">
        <v>404</v>
      </c>
      <c r="P68" s="20" t="s">
        <v>404</v>
      </c>
      <c r="Q68" s="18" t="n">
        <v>408.53520605</v>
      </c>
      <c r="R68" s="20" t="n">
        <v>4.81995901</v>
      </c>
    </row>
    <row r="69" spans="1:18">
      <c r="A69" s="15" t="s">
        <v>466</v>
      </c>
      <c r="B69" s="17" t="n">
        <v>4876</v>
      </c>
      <c r="C69" s="18">
        <f>(0.0/B69*100)</f>
        <v/>
      </c>
      <c r="D69" s="19" t="n">
        <v>4876</v>
      </c>
      <c r="E69" s="18" t="n">
        <v>449.85319221</v>
      </c>
      <c r="F69" s="20" t="n">
        <v>7.25701079</v>
      </c>
      <c r="G69" s="18" t="n">
        <v>444.80902699</v>
      </c>
      <c r="H69" s="20" t="n">
        <v>5.75025625</v>
      </c>
      <c r="I69" s="18" t="s">
        <v>404</v>
      </c>
      <c r="J69" s="20" t="s">
        <v>404</v>
      </c>
      <c r="K69" s="18" t="s">
        <v>404</v>
      </c>
      <c r="L69" s="20" t="s">
        <v>404</v>
      </c>
      <c r="M69" s="18" t="s">
        <v>404</v>
      </c>
      <c r="N69" s="20" t="s">
        <v>404</v>
      </c>
      <c r="O69" s="18" t="s">
        <v>404</v>
      </c>
      <c r="P69" s="20" t="s">
        <v>404</v>
      </c>
      <c r="Q69" s="18" t="n">
        <v>419.04996641</v>
      </c>
      <c r="R69" s="20" t="n">
        <v>10.0026575</v>
      </c>
    </row>
    <row r="70" spans="1:18">
      <c r="A70" s="15" t="s">
        <v>467</v>
      </c>
      <c r="B70" s="17" t="n">
        <v>6036</v>
      </c>
      <c r="C70" s="18">
        <f>(0.0/B70*100)</f>
        <v/>
      </c>
      <c r="D70" s="19" t="n">
        <v>6036</v>
      </c>
      <c r="E70" s="18" t="n">
        <v>491.17724125</v>
      </c>
      <c r="F70" s="20" t="n">
        <v>4.23419401</v>
      </c>
      <c r="G70" s="18" t="n">
        <v>496.95806207</v>
      </c>
      <c r="H70" s="20" t="n">
        <v>4.90579066</v>
      </c>
      <c r="I70" s="18" t="s">
        <v>404</v>
      </c>
      <c r="J70" s="20" t="s">
        <v>404</v>
      </c>
      <c r="K70" s="18" t="s">
        <v>404</v>
      </c>
      <c r="L70" s="20" t="s">
        <v>404</v>
      </c>
      <c r="M70" s="18" t="s">
        <v>404</v>
      </c>
      <c r="N70" s="20" t="s">
        <v>404</v>
      </c>
      <c r="O70" s="18" t="s">
        <v>404</v>
      </c>
      <c r="P70" s="20" t="s">
        <v>404</v>
      </c>
      <c r="Q70" s="18" t="n">
        <v>491.56904835</v>
      </c>
      <c r="R70" s="20" t="n">
        <v>18.4407158</v>
      </c>
    </row>
    <row r="71" spans="1:18">
      <c r="A71" s="15" t="s">
        <v>468</v>
      </c>
      <c r="B71" s="17" t="n">
        <v>6115</v>
      </c>
      <c r="C71" s="18">
        <f>(0.0/B71*100)</f>
        <v/>
      </c>
      <c r="D71" s="19" t="n">
        <v>6115</v>
      </c>
      <c r="E71" s="18" t="n">
        <v>563.3820359</v>
      </c>
      <c r="F71" s="20" t="n">
        <v>1.55033244</v>
      </c>
      <c r="G71" s="18" t="n">
        <v>567.68644297</v>
      </c>
      <c r="H71" s="20" t="n">
        <v>2.68166515</v>
      </c>
      <c r="I71" s="18" t="n">
        <v>526.6590188599999</v>
      </c>
      <c r="J71" s="20" t="n">
        <v>17.65920086</v>
      </c>
      <c r="K71" s="18" t="s">
        <v>404</v>
      </c>
      <c r="L71" s="20" t="s">
        <v>404</v>
      </c>
      <c r="M71" s="18" t="s">
        <v>404</v>
      </c>
      <c r="N71" s="20" t="s">
        <v>404</v>
      </c>
      <c r="O71" s="18" t="s">
        <v>404</v>
      </c>
      <c r="P71" s="20" t="s">
        <v>404</v>
      </c>
      <c r="Q71" s="18" t="n">
        <v>540.14763111</v>
      </c>
      <c r="R71" s="20" t="n">
        <v>10.72355508</v>
      </c>
    </row>
    <row r="72" spans="1:18">
      <c r="A72" s="15" t="s">
        <v>469</v>
      </c>
      <c r="B72" s="17" t="n">
        <v>7708</v>
      </c>
      <c r="C72" s="18">
        <f>(0.0/B72*100)</f>
        <v/>
      </c>
      <c r="D72" s="19" t="n">
        <v>7708</v>
      </c>
      <c r="E72" s="18" t="n">
        <v>537.8816217</v>
      </c>
      <c r="F72" s="20" t="n">
        <v>6.37485758</v>
      </c>
      <c r="G72" s="18" t="n">
        <v>544.73402796</v>
      </c>
      <c r="H72" s="20" t="n">
        <v>4.80226405</v>
      </c>
      <c r="I72" s="18" t="n">
        <v>470.5224673</v>
      </c>
      <c r="J72" s="20" t="n">
        <v>25.08205796</v>
      </c>
      <c r="K72" s="18" t="s">
        <v>404</v>
      </c>
      <c r="L72" s="20" t="s">
        <v>404</v>
      </c>
      <c r="M72" s="18" t="s">
        <v>404</v>
      </c>
      <c r="N72" s="20" t="s">
        <v>404</v>
      </c>
      <c r="O72" s="18" t="s">
        <v>404</v>
      </c>
      <c r="P72" s="20" t="s">
        <v>404</v>
      </c>
      <c r="Q72" s="18" t="n">
        <v>585.24896824</v>
      </c>
      <c r="R72" s="20" t="n">
        <v>14.8899743</v>
      </c>
    </row>
    <row r="73" spans="1:18">
      <c r="A73" s="15" t="s">
        <v>470</v>
      </c>
      <c r="B73" s="17" t="n">
        <v>8249</v>
      </c>
      <c r="C73" s="18">
        <f>(0.0/B73*100)</f>
        <v/>
      </c>
      <c r="D73" s="19" t="n">
        <v>8249</v>
      </c>
      <c r="E73" s="18" t="n">
        <v>418.14814024</v>
      </c>
      <c r="F73" s="20" t="n">
        <v>4.67828702</v>
      </c>
      <c r="G73" s="18" t="n">
        <v>413.31461014</v>
      </c>
      <c r="H73" s="20" t="n">
        <v>4.57122581</v>
      </c>
      <c r="I73" s="18" t="n">
        <v>414.28282249</v>
      </c>
      <c r="J73" s="20" t="n">
        <v>16.77348065</v>
      </c>
      <c r="K73" s="18" t="s">
        <v>404</v>
      </c>
      <c r="L73" s="20" t="s">
        <v>404</v>
      </c>
      <c r="M73" s="18" t="s">
        <v>404</v>
      </c>
      <c r="N73" s="20" t="s">
        <v>404</v>
      </c>
      <c r="O73" s="18" t="s">
        <v>404</v>
      </c>
      <c r="P73" s="20" t="s">
        <v>404</v>
      </c>
      <c r="Q73" s="18" t="n">
        <v>407.0097994</v>
      </c>
      <c r="R73" s="20" t="n">
        <v>10.62997641</v>
      </c>
    </row>
    <row r="74" spans="1:18">
      <c r="A74" s="15" t="s">
        <v>471</v>
      </c>
      <c r="B74" s="17" t="n">
        <v>4692</v>
      </c>
      <c r="C74" s="18">
        <f>(484.0/B74*100)</f>
        <v/>
      </c>
      <c r="D74" s="19" t="n">
        <v>4208</v>
      </c>
      <c r="E74" s="18" t="n">
        <v>417.13882152</v>
      </c>
      <c r="F74" s="20" t="n">
        <v>2.3034479</v>
      </c>
      <c r="G74" s="18" t="n">
        <v>414.52410595</v>
      </c>
      <c r="H74" s="20" t="n">
        <v>2.39003441</v>
      </c>
      <c r="I74" s="18" t="s">
        <v>404</v>
      </c>
      <c r="J74" s="20" t="s">
        <v>404</v>
      </c>
      <c r="K74" s="18" t="s">
        <v>404</v>
      </c>
      <c r="L74" s="20" t="s">
        <v>404</v>
      </c>
      <c r="M74" s="18" t="s">
        <v>404</v>
      </c>
      <c r="N74" s="20" t="s">
        <v>404</v>
      </c>
      <c r="O74" s="18" t="s">
        <v>404</v>
      </c>
      <c r="P74" s="20" t="s">
        <v>404</v>
      </c>
      <c r="Q74" s="18" t="n">
        <v>413.70639414</v>
      </c>
      <c r="R74" s="20" t="n">
        <v>2.8771866</v>
      </c>
    </row>
    <row r="75" spans="1:18">
      <c r="A75" s="15" t="s">
        <v>472</v>
      </c>
      <c r="B75" s="17" t="n">
        <v>5375</v>
      </c>
      <c r="C75" s="18">
        <f>(483.0/B75*100)</f>
        <v/>
      </c>
      <c r="D75" s="19" t="n">
        <v>4892</v>
      </c>
      <c r="E75" s="18" t="n">
        <v>368.32426086</v>
      </c>
      <c r="F75" s="20" t="n">
        <v>6.79216531</v>
      </c>
      <c r="G75" s="18" t="n">
        <v>366.12234836</v>
      </c>
      <c r="H75" s="20" t="n">
        <v>6.42228178</v>
      </c>
      <c r="I75" s="18" t="n">
        <v>361.45861688</v>
      </c>
      <c r="J75" s="20" t="n">
        <v>18.16459585</v>
      </c>
      <c r="K75" s="18" t="s">
        <v>404</v>
      </c>
      <c r="L75" s="20" t="s">
        <v>404</v>
      </c>
      <c r="M75" s="18" t="s">
        <v>404</v>
      </c>
      <c r="N75" s="20" t="s">
        <v>404</v>
      </c>
      <c r="O75" s="18" t="s">
        <v>404</v>
      </c>
      <c r="P75" s="20" t="s">
        <v>404</v>
      </c>
      <c r="Q75" s="18" t="n">
        <v>369.66669578</v>
      </c>
      <c r="R75" s="20" t="n">
        <v>10.92851785</v>
      </c>
    </row>
    <row r="76" spans="1:18">
      <c r="A76" s="15" t="s">
        <v>473</v>
      </c>
      <c r="B76" s="17" t="n">
        <v>14167</v>
      </c>
      <c r="C76" s="18">
        <f>(1400.0/B76*100)</f>
        <v/>
      </c>
      <c r="D76" s="19" t="n">
        <v>12767</v>
      </c>
      <c r="E76" s="18" t="n">
        <v>432.64643955</v>
      </c>
      <c r="F76" s="20" t="n">
        <v>3.95035289</v>
      </c>
      <c r="G76" s="18" t="n">
        <v>451.31608685</v>
      </c>
      <c r="H76" s="20" t="n">
        <v>6.0342979</v>
      </c>
      <c r="I76" s="18" t="n">
        <v>384.8617393</v>
      </c>
      <c r="J76" s="20" t="n">
        <v>11.69191252</v>
      </c>
      <c r="K76" s="18" t="s">
        <v>404</v>
      </c>
      <c r="L76" s="20" t="s">
        <v>404</v>
      </c>
      <c r="M76" s="18" t="s">
        <v>404</v>
      </c>
      <c r="N76" s="20" t="s">
        <v>404</v>
      </c>
      <c r="O76" s="18" t="s">
        <v>404</v>
      </c>
      <c r="P76" s="20" t="s">
        <v>404</v>
      </c>
      <c r="Q76" s="18" t="n">
        <v>402.88251343</v>
      </c>
      <c r="R76" s="20" t="n">
        <v>7.3951085</v>
      </c>
    </row>
    <row r="77" spans="1:18">
      <c r="A77" s="15" t="s">
        <v>474</v>
      </c>
      <c r="B77" s="17" t="n">
        <v>6062</v>
      </c>
      <c r="C77" s="18">
        <f>(0.0/B77*100)</f>
        <v/>
      </c>
      <c r="D77" s="19" t="n">
        <v>6062</v>
      </c>
      <c r="E77" s="18" t="n">
        <v>422.34021293</v>
      </c>
      <c r="F77" s="20" t="n">
        <v>12.86163681</v>
      </c>
      <c r="G77" s="18" t="n">
        <v>417.74494024</v>
      </c>
      <c r="H77" s="20" t="n">
        <v>4.10220517</v>
      </c>
      <c r="I77" s="18" t="n">
        <v>391.75667981</v>
      </c>
      <c r="J77" s="20" t="n">
        <v>14.50456026</v>
      </c>
      <c r="K77" s="18" t="s">
        <v>404</v>
      </c>
      <c r="L77" s="20" t="s">
        <v>404</v>
      </c>
      <c r="M77" s="18" t="s">
        <v>404</v>
      </c>
      <c r="N77" s="20" t="s">
        <v>404</v>
      </c>
      <c r="O77" s="18" t="s">
        <v>404</v>
      </c>
      <c r="P77" s="20" t="s">
        <v>404</v>
      </c>
      <c r="Q77" s="18" t="n">
        <v>420.19676646</v>
      </c>
      <c r="R77" s="20" t="n">
        <v>6.17112973</v>
      </c>
    </row>
    <row r="78" spans="1:18">
      <c r="A78" s="15" t="s">
        <v>475</v>
      </c>
      <c r="B78" s="17" t="n">
        <v>5826</v>
      </c>
      <c r="C78" s="18">
        <f>(0.0/B78*100)</f>
        <v/>
      </c>
      <c r="D78" s="19" t="n">
        <v>5826</v>
      </c>
      <c r="E78" s="18" t="n">
        <v>495.34050939</v>
      </c>
      <c r="F78" s="20" t="n">
        <v>6.73290041</v>
      </c>
      <c r="G78" s="18" t="n">
        <v>494.87437007</v>
      </c>
      <c r="H78" s="20" t="n">
        <v>10.81467341</v>
      </c>
      <c r="I78" s="18" t="s">
        <v>404</v>
      </c>
      <c r="J78" s="20" t="s">
        <v>404</v>
      </c>
      <c r="K78" s="18" t="s">
        <v>404</v>
      </c>
      <c r="L78" s="20" t="s">
        <v>404</v>
      </c>
      <c r="M78" s="18" t="s">
        <v>404</v>
      </c>
      <c r="N78" s="20" t="s">
        <v>404</v>
      </c>
      <c r="O78" s="18" t="s">
        <v>404</v>
      </c>
      <c r="P78" s="20" t="s">
        <v>404</v>
      </c>
      <c r="Q78" s="18" t="n">
        <v>493.23489068</v>
      </c>
      <c r="R78" s="20" t="n">
        <v>7.8279492</v>
      </c>
    </row>
    <row customHeight="1" ht="25" r="79" spans="1:18">
      <c r="A79" s="15" t="s">
        <v>476</v>
      </c>
      <c r="B79" s="17" t="n">
        <v>1657</v>
      </c>
      <c r="C79" s="18">
        <f>(21.0/B79*100)</f>
        <v/>
      </c>
      <c r="D79" s="19" t="n">
        <v>1636</v>
      </c>
      <c r="E79" s="18" t="n">
        <v>467.55406935</v>
      </c>
      <c r="F79" s="20" t="n">
        <v>32.32857606</v>
      </c>
      <c r="G79" s="18" t="n">
        <v>450.95171769</v>
      </c>
      <c r="H79" s="20" t="n">
        <v>7.47205589</v>
      </c>
      <c r="I79" s="18" t="s">
        <v>404</v>
      </c>
      <c r="J79" s="20" t="s">
        <v>404</v>
      </c>
      <c r="K79" s="18" t="s">
        <v>404</v>
      </c>
      <c r="L79" s="20" t="s">
        <v>404</v>
      </c>
      <c r="M79" s="18" t="s">
        <v>404</v>
      </c>
      <c r="N79" s="20" t="s">
        <v>404</v>
      </c>
      <c r="O79" s="18" t="s">
        <v>404</v>
      </c>
      <c r="P79" s="20" t="s">
        <v>404</v>
      </c>
      <c r="Q79" s="18" t="n">
        <v>464.95697675</v>
      </c>
      <c r="R79" s="20" t="n">
        <v>18.31346639</v>
      </c>
    </row>
    <row r="80" spans="1:18">
      <c r="A80" s="15" t="s">
        <v>477</v>
      </c>
      <c r="B80" s="17" t="n">
        <v>7841</v>
      </c>
      <c r="C80" s="18">
        <f>(0.0/B80*100)</f>
        <v/>
      </c>
      <c r="D80" s="19" t="n">
        <v>7841</v>
      </c>
      <c r="E80" s="18" t="n">
        <v>462.07107219</v>
      </c>
      <c r="F80" s="20" t="n">
        <v>5.43210565</v>
      </c>
      <c r="G80" s="18" t="n">
        <v>456.11160695</v>
      </c>
      <c r="H80" s="20" t="n">
        <v>7.13741762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444.3454122</v>
      </c>
      <c r="F81" s="20" t="n">
        <v>3.86737154</v>
      </c>
      <c r="G81" s="18" t="n">
        <v>452.1904303</v>
      </c>
      <c r="H81" s="20" t="n">
        <v>7.17503887</v>
      </c>
      <c r="I81" s="18" t="n">
        <v>517.87743</v>
      </c>
      <c r="J81" s="20" t="n">
        <v>8.265864029999999</v>
      </c>
      <c r="K81" s="18" t="s">
        <v>404</v>
      </c>
      <c r="L81" s="20" t="s">
        <v>404</v>
      </c>
      <c r="M81" s="18" t="s">
        <v>404</v>
      </c>
      <c r="N81" s="20" t="s">
        <v>404</v>
      </c>
      <c r="O81" s="18" t="s">
        <v>404</v>
      </c>
      <c r="P81" s="20" t="s">
        <v>404</v>
      </c>
      <c r="Q81" s="18" t="n">
        <v>438.2035331</v>
      </c>
      <c r="R81" s="20" t="n">
        <v>24.06236578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494.73433947</v>
      </c>
      <c r="F7" s="20" t="n">
        <v>2.02908381</v>
      </c>
      <c r="G7" s="18" t="n">
        <v>497.66557596</v>
      </c>
      <c r="H7" s="20" t="n">
        <v>4.26459476</v>
      </c>
      <c r="I7" s="18" t="s">
        <v>404</v>
      </c>
      <c r="J7" s="20" t="s">
        <v>404</v>
      </c>
      <c r="K7" s="18" t="s">
        <v>404</v>
      </c>
      <c r="L7" s="20" t="s">
        <v>404</v>
      </c>
      <c r="M7" s="18" t="s">
        <v>404</v>
      </c>
      <c r="N7" s="20" t="s">
        <v>404</v>
      </c>
      <c r="O7" s="18" t="s">
        <v>404</v>
      </c>
      <c r="P7" s="20" t="s">
        <v>404</v>
      </c>
      <c r="Q7" s="18" t="n">
        <v>484.35549936</v>
      </c>
      <c r="R7" s="20" t="n">
        <v>7.54437548</v>
      </c>
    </row>
    <row r="8" spans="1:18">
      <c r="A8" s="15" t="s">
        <v>405</v>
      </c>
      <c r="B8" s="17" t="n">
        <v>7007</v>
      </c>
      <c r="C8" s="18">
        <f>(0.0/B8*100)</f>
        <v/>
      </c>
      <c r="D8" s="19" t="n">
        <v>7007</v>
      </c>
      <c r="E8" s="18" t="n">
        <v>450.32402888</v>
      </c>
      <c r="F8" s="20" t="n">
        <v>7.85451279</v>
      </c>
      <c r="G8" s="18" t="n">
        <v>511.96552198</v>
      </c>
      <c r="H8" s="20" t="n">
        <v>4.24185053</v>
      </c>
      <c r="I8" s="18" t="n">
        <v>464.12321902</v>
      </c>
      <c r="J8" s="20" t="n">
        <v>24.86519723</v>
      </c>
      <c r="K8" s="18" t="s">
        <v>404</v>
      </c>
      <c r="L8" s="20" t="s">
        <v>404</v>
      </c>
      <c r="M8" s="18" t="s">
        <v>404</v>
      </c>
      <c r="N8" s="20" t="s">
        <v>404</v>
      </c>
      <c r="O8" s="18" t="s">
        <v>404</v>
      </c>
      <c r="P8" s="20" t="s">
        <v>404</v>
      </c>
      <c r="Q8" s="18" t="n">
        <v>514.09541439</v>
      </c>
      <c r="R8" s="20" t="n">
        <v>16.63493473</v>
      </c>
    </row>
    <row r="9" spans="1:18">
      <c r="A9" s="15" t="s">
        <v>406</v>
      </c>
      <c r="B9" s="17" t="n">
        <v>9651</v>
      </c>
      <c r="C9" s="18">
        <f>(575.0/B9*100)</f>
        <v/>
      </c>
      <c r="D9" s="19" t="n">
        <v>9076</v>
      </c>
      <c r="E9" s="18" t="n">
        <v>493.30591055</v>
      </c>
      <c r="F9" s="20" t="n">
        <v>6.36082076</v>
      </c>
      <c r="G9" s="18" t="n">
        <v>520.17920935</v>
      </c>
      <c r="H9" s="20" t="n">
        <v>4.58459689</v>
      </c>
      <c r="I9" s="18" t="n">
        <v>519.35251579</v>
      </c>
      <c r="J9" s="20" t="n">
        <v>28.46309464</v>
      </c>
      <c r="K9" s="18" t="s">
        <v>404</v>
      </c>
      <c r="L9" s="20" t="s">
        <v>404</v>
      </c>
      <c r="M9" s="18" t="s">
        <v>404</v>
      </c>
      <c r="N9" s="20" t="s">
        <v>404</v>
      </c>
      <c r="O9" s="18" t="s">
        <v>404</v>
      </c>
      <c r="P9" s="20" t="s">
        <v>404</v>
      </c>
      <c r="Q9" s="18" t="n">
        <v>527.93060887</v>
      </c>
      <c r="R9" s="20" t="n">
        <v>17.81849669</v>
      </c>
    </row>
    <row r="10" spans="1:18">
      <c r="A10" s="15" t="s">
        <v>407</v>
      </c>
      <c r="B10" s="17" t="n">
        <v>20058</v>
      </c>
      <c r="C10" s="18">
        <f>(3112.0/B10*100)</f>
        <v/>
      </c>
      <c r="D10" s="19" t="n">
        <v>16946</v>
      </c>
      <c r="E10" s="18" t="n">
        <v>512.57677065</v>
      </c>
      <c r="F10" s="20" t="n">
        <v>3.31415444</v>
      </c>
      <c r="G10" s="18" t="n">
        <v>520.275557</v>
      </c>
      <c r="H10" s="20" t="n">
        <v>4.63994555</v>
      </c>
      <c r="I10" s="18" t="n">
        <v>577.84820243</v>
      </c>
      <c r="J10" s="20" t="n">
        <v>13.60445118</v>
      </c>
      <c r="K10" s="18" t="s">
        <v>404</v>
      </c>
      <c r="L10" s="20" t="s">
        <v>404</v>
      </c>
      <c r="M10" s="18" t="s">
        <v>404</v>
      </c>
      <c r="N10" s="20" t="s">
        <v>404</v>
      </c>
      <c r="O10" s="18" t="s">
        <v>404</v>
      </c>
      <c r="P10" s="20" t="s">
        <v>404</v>
      </c>
      <c r="Q10" s="18" t="n">
        <v>504.86659207</v>
      </c>
      <c r="R10" s="20" t="n">
        <v>13.49830464</v>
      </c>
    </row>
    <row r="11" spans="1:18">
      <c r="A11" s="15" t="s">
        <v>408</v>
      </c>
      <c r="B11" s="17" t="n">
        <v>7053</v>
      </c>
      <c r="C11" s="18">
        <f>(137.0/B11*100)</f>
        <v/>
      </c>
      <c r="D11" s="19" t="n">
        <v>6916</v>
      </c>
      <c r="E11" s="18" t="n">
        <v>427.88968332</v>
      </c>
      <c r="F11" s="20" t="n">
        <v>5.55368166</v>
      </c>
      <c r="G11" s="18" t="n">
        <v>423.1446287</v>
      </c>
      <c r="H11" s="20" t="n">
        <v>4.54868362</v>
      </c>
      <c r="I11" s="18" t="n">
        <v>390.11543589</v>
      </c>
      <c r="J11" s="20" t="n">
        <v>18.51186118</v>
      </c>
      <c r="K11" s="18" t="s">
        <v>404</v>
      </c>
      <c r="L11" s="20" t="s">
        <v>404</v>
      </c>
      <c r="M11" s="18" t="s">
        <v>404</v>
      </c>
      <c r="N11" s="20" t="s">
        <v>404</v>
      </c>
      <c r="O11" s="18" t="s">
        <v>404</v>
      </c>
      <c r="P11" s="20" t="s">
        <v>404</v>
      </c>
      <c r="Q11" s="18" t="n">
        <v>406.13978071</v>
      </c>
      <c r="R11" s="20" t="n">
        <v>32.16001032</v>
      </c>
    </row>
    <row r="12" spans="1:18">
      <c r="A12" s="15" t="s">
        <v>409</v>
      </c>
      <c r="B12" s="17" t="n">
        <v>6894</v>
      </c>
      <c r="C12" s="18">
        <f>(106.0/B12*100)</f>
        <v/>
      </c>
      <c r="D12" s="19" t="n">
        <v>6788</v>
      </c>
      <c r="E12" s="18" t="n">
        <v>509.24874518</v>
      </c>
      <c r="F12" s="20" t="n">
        <v>4.02016476</v>
      </c>
      <c r="G12" s="18" t="n">
        <v>475.71132485</v>
      </c>
      <c r="H12" s="20" t="n">
        <v>4.31232196</v>
      </c>
      <c r="I12" s="18" t="n">
        <v>427.1628758</v>
      </c>
      <c r="J12" s="20" t="n">
        <v>12.82659046</v>
      </c>
      <c r="K12" s="18" t="s">
        <v>404</v>
      </c>
      <c r="L12" s="20" t="s">
        <v>404</v>
      </c>
      <c r="M12" s="18" t="s">
        <v>404</v>
      </c>
      <c r="N12" s="20" t="s">
        <v>404</v>
      </c>
      <c r="O12" s="18" t="s">
        <v>404</v>
      </c>
      <c r="P12" s="20" t="s">
        <v>404</v>
      </c>
      <c r="Q12" s="18" t="n">
        <v>457.3329219</v>
      </c>
      <c r="R12" s="20" t="n">
        <v>21.06224984</v>
      </c>
    </row>
    <row r="13" spans="1:18">
      <c r="A13" s="15" t="s">
        <v>410</v>
      </c>
      <c r="B13" s="17" t="n">
        <v>7161</v>
      </c>
      <c r="C13" s="18">
        <f>(1175.0/B13*100)</f>
        <v/>
      </c>
      <c r="D13" s="19" t="n">
        <v>5986</v>
      </c>
      <c r="E13" s="18" t="n">
        <v>509.82158734</v>
      </c>
      <c r="F13" s="20" t="n">
        <v>3.08196463</v>
      </c>
      <c r="G13" s="18" t="n">
        <v>511.57351278</v>
      </c>
      <c r="H13" s="20" t="n">
        <v>4.79556841</v>
      </c>
      <c r="I13" s="18" t="n">
        <v>513.18367339</v>
      </c>
      <c r="J13" s="20" t="n">
        <v>7.29197336</v>
      </c>
      <c r="K13" s="18" t="s">
        <v>404</v>
      </c>
      <c r="L13" s="20" t="s">
        <v>404</v>
      </c>
      <c r="M13" s="18" t="s">
        <v>404</v>
      </c>
      <c r="N13" s="20" t="s">
        <v>404</v>
      </c>
      <c r="O13" s="18" t="s">
        <v>404</v>
      </c>
      <c r="P13" s="20" t="s">
        <v>404</v>
      </c>
      <c r="Q13" s="18" t="n">
        <v>512.0704070199999</v>
      </c>
      <c r="R13" s="20" t="n">
        <v>11.53354294</v>
      </c>
    </row>
    <row r="14" spans="1:18">
      <c r="A14" s="15" t="s">
        <v>411</v>
      </c>
      <c r="B14" s="17" t="n">
        <v>5587</v>
      </c>
      <c r="C14" s="18">
        <f>(75.0/B14*100)</f>
        <v/>
      </c>
      <c r="D14" s="19" t="n">
        <v>5512</v>
      </c>
      <c r="E14" s="18" t="n">
        <v>510.67701481</v>
      </c>
      <c r="F14" s="20" t="n">
        <v>3.72735165</v>
      </c>
      <c r="G14" s="18" t="n">
        <v>524.27010295</v>
      </c>
      <c r="H14" s="20" t="n">
        <v>2.64869872</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510.86807722</v>
      </c>
      <c r="F15" s="20" t="n">
        <v>5.65642599</v>
      </c>
      <c r="G15" s="18" t="n">
        <v>510.99190594</v>
      </c>
      <c r="H15" s="20" t="n">
        <v>2.63812742</v>
      </c>
      <c r="I15" s="18" t="n">
        <v>530.89819286</v>
      </c>
      <c r="J15" s="20" t="n">
        <v>20.65706953</v>
      </c>
      <c r="K15" s="18" t="s">
        <v>404</v>
      </c>
      <c r="L15" s="20" t="s">
        <v>404</v>
      </c>
      <c r="M15" s="18" t="s">
        <v>404</v>
      </c>
      <c r="N15" s="20" t="s">
        <v>404</v>
      </c>
      <c r="O15" s="18" t="s">
        <v>404</v>
      </c>
      <c r="P15" s="20" t="s">
        <v>404</v>
      </c>
      <c r="Q15" s="18" t="n">
        <v>504.28434129</v>
      </c>
      <c r="R15" s="20" t="n">
        <v>3.87831805</v>
      </c>
    </row>
    <row r="16" spans="1:18">
      <c r="A16" s="15" t="s">
        <v>413</v>
      </c>
      <c r="B16" s="17" t="n">
        <v>6108</v>
      </c>
      <c r="C16" s="18">
        <f>(495.0/B16*100)</f>
        <v/>
      </c>
      <c r="D16" s="19" t="n">
        <v>5613</v>
      </c>
      <c r="E16" s="18" t="n">
        <v>494.01663851</v>
      </c>
      <c r="F16" s="20" t="n">
        <v>4.2200753</v>
      </c>
      <c r="G16" s="18" t="n">
        <v>502.99618515</v>
      </c>
      <c r="H16" s="20" t="n">
        <v>7.27220411</v>
      </c>
      <c r="I16" s="18" t="n">
        <v>457.7123936</v>
      </c>
      <c r="J16" s="20" t="n">
        <v>17.90018326</v>
      </c>
      <c r="K16" s="18" t="s">
        <v>404</v>
      </c>
      <c r="L16" s="20" t="s">
        <v>404</v>
      </c>
      <c r="M16" s="18" t="s">
        <v>404</v>
      </c>
      <c r="N16" s="20" t="s">
        <v>404</v>
      </c>
      <c r="O16" s="18" t="s">
        <v>404</v>
      </c>
      <c r="P16" s="20" t="s">
        <v>404</v>
      </c>
      <c r="Q16" s="18" t="n">
        <v>505.42067752</v>
      </c>
      <c r="R16" s="20" t="n">
        <v>23.72370759</v>
      </c>
    </row>
    <row r="17" spans="1:18">
      <c r="A17" s="15" t="s">
        <v>414</v>
      </c>
      <c r="B17" s="17" t="n">
        <v>6504</v>
      </c>
      <c r="C17" s="18">
        <f>(1325.0/B17*100)</f>
        <v/>
      </c>
      <c r="D17" s="19" t="n">
        <v>5179</v>
      </c>
      <c r="E17" s="18" t="n">
        <v>472.09039545</v>
      </c>
      <c r="F17" s="20" t="n">
        <v>5.87245907</v>
      </c>
      <c r="G17" s="18" t="n">
        <v>529.63467375</v>
      </c>
      <c r="H17" s="20" t="n">
        <v>4.95452276</v>
      </c>
      <c r="I17" s="18" t="n">
        <v>554.04598907</v>
      </c>
      <c r="J17" s="20" t="n">
        <v>16.8228432</v>
      </c>
      <c r="K17" s="18" t="s">
        <v>404</v>
      </c>
      <c r="L17" s="20" t="s">
        <v>404</v>
      </c>
      <c r="M17" s="18" t="s">
        <v>404</v>
      </c>
      <c r="N17" s="20" t="s">
        <v>404</v>
      </c>
      <c r="O17" s="18" t="s">
        <v>404</v>
      </c>
      <c r="P17" s="20" t="s">
        <v>404</v>
      </c>
      <c r="Q17" s="18" t="n">
        <v>500.3705637</v>
      </c>
      <c r="R17" s="20" t="n">
        <v>23.87014494</v>
      </c>
    </row>
    <row r="18" spans="1:18">
      <c r="A18" s="15" t="s">
        <v>415</v>
      </c>
      <c r="B18" s="17" t="n">
        <v>5532</v>
      </c>
      <c r="C18" s="18">
        <f>(0.0/B18*100)</f>
        <v/>
      </c>
      <c r="D18" s="19" t="n">
        <v>5532</v>
      </c>
      <c r="E18" s="18" t="n">
        <v>454.28730419</v>
      </c>
      <c r="F18" s="20" t="n">
        <v>6.63152055</v>
      </c>
      <c r="G18" s="18" t="n">
        <v>454.28455231</v>
      </c>
      <c r="H18" s="20" t="n">
        <v>4.91398787</v>
      </c>
      <c r="I18" s="18" t="n">
        <v>437.8158099</v>
      </c>
      <c r="J18" s="20" t="n">
        <v>45.53387776</v>
      </c>
      <c r="K18" s="18" t="s">
        <v>404</v>
      </c>
      <c r="L18" s="20" t="s">
        <v>404</v>
      </c>
      <c r="M18" s="18" t="s">
        <v>404</v>
      </c>
      <c r="N18" s="20" t="s">
        <v>404</v>
      </c>
      <c r="O18" s="18" t="s">
        <v>404</v>
      </c>
      <c r="P18" s="20" t="s">
        <v>404</v>
      </c>
      <c r="Q18" s="18" t="n">
        <v>440.38016434</v>
      </c>
      <c r="R18" s="20" t="n">
        <v>14.21746392</v>
      </c>
    </row>
    <row r="19" spans="1:18">
      <c r="A19" s="15" t="s">
        <v>416</v>
      </c>
      <c r="B19" s="17" t="n">
        <v>5658</v>
      </c>
      <c r="C19" s="18">
        <f>(327.0/B19*100)</f>
        <v/>
      </c>
      <c r="D19" s="19" t="n">
        <v>5331</v>
      </c>
      <c r="E19" s="18" t="n">
        <v>488.58336649</v>
      </c>
      <c r="F19" s="20" t="n">
        <v>4.1385545</v>
      </c>
      <c r="G19" s="18" t="n">
        <v>445.20698803</v>
      </c>
      <c r="H19" s="20" t="n">
        <v>12.39147589</v>
      </c>
      <c r="I19" s="18" t="n">
        <v>507.97482207</v>
      </c>
      <c r="J19" s="20" t="n">
        <v>30.9857021</v>
      </c>
      <c r="K19" s="18" t="s">
        <v>404</v>
      </c>
      <c r="L19" s="20" t="s">
        <v>404</v>
      </c>
      <c r="M19" s="18" t="s">
        <v>404</v>
      </c>
      <c r="N19" s="20" t="s">
        <v>404</v>
      </c>
      <c r="O19" s="18" t="s">
        <v>404</v>
      </c>
      <c r="P19" s="20" t="s">
        <v>404</v>
      </c>
      <c r="Q19" s="18" t="n">
        <v>429.88788663</v>
      </c>
      <c r="R19" s="20" t="n">
        <v>21.7553834</v>
      </c>
    </row>
    <row r="20" spans="1:18">
      <c r="A20" s="15" t="s">
        <v>417</v>
      </c>
      <c r="B20" s="17" t="n">
        <v>3371</v>
      </c>
      <c r="C20" s="18">
        <f>(24.0/B20*100)</f>
        <v/>
      </c>
      <c r="D20" s="19" t="n">
        <v>3347</v>
      </c>
      <c r="E20" s="18" t="n">
        <v>487.08422045</v>
      </c>
      <c r="F20" s="20" t="n">
        <v>2.28416262</v>
      </c>
      <c r="G20" s="18" t="n">
        <v>490.48035815</v>
      </c>
      <c r="H20" s="20" t="n">
        <v>2.72330904</v>
      </c>
      <c r="I20" s="18" t="n">
        <v>440.15121304</v>
      </c>
      <c r="J20" s="20" t="n">
        <v>18.29753509</v>
      </c>
      <c r="K20" s="18" t="s">
        <v>404</v>
      </c>
      <c r="L20" s="20" t="s">
        <v>404</v>
      </c>
      <c r="M20" s="18" t="s">
        <v>404</v>
      </c>
      <c r="N20" s="20" t="s">
        <v>404</v>
      </c>
      <c r="O20" s="18" t="s">
        <v>404</v>
      </c>
      <c r="P20" s="20" t="s">
        <v>404</v>
      </c>
      <c r="Q20" s="18" t="n">
        <v>480.42363361</v>
      </c>
      <c r="R20" s="20" t="n">
        <v>9.09831076</v>
      </c>
    </row>
    <row r="21" spans="1:18">
      <c r="A21" s="15" t="s">
        <v>418</v>
      </c>
      <c r="B21" s="17" t="n">
        <v>5741</v>
      </c>
      <c r="C21" s="18">
        <f>(0.0/B21*100)</f>
        <v/>
      </c>
      <c r="D21" s="19" t="n">
        <v>5741</v>
      </c>
      <c r="E21" s="18" t="n">
        <v>503.20368452</v>
      </c>
      <c r="F21" s="20" t="n">
        <v>2.72255367</v>
      </c>
      <c r="G21" s="18" t="n">
        <v>513.62032631</v>
      </c>
      <c r="H21" s="20" t="n">
        <v>7.87344465</v>
      </c>
      <c r="I21" s="18" t="n">
        <v>497.64734531</v>
      </c>
      <c r="J21" s="20" t="n">
        <v>7.42804238</v>
      </c>
      <c r="K21" s="18" t="s">
        <v>404</v>
      </c>
      <c r="L21" s="20" t="s">
        <v>404</v>
      </c>
      <c r="M21" s="18" t="s">
        <v>404</v>
      </c>
      <c r="N21" s="20" t="s">
        <v>404</v>
      </c>
      <c r="O21" s="18" t="s">
        <v>404</v>
      </c>
      <c r="P21" s="20" t="s">
        <v>404</v>
      </c>
      <c r="Q21" s="18" t="n">
        <v>492.41483789</v>
      </c>
      <c r="R21" s="20" t="n">
        <v>13.01499289</v>
      </c>
    </row>
    <row r="22" spans="1:18">
      <c r="A22" s="15" t="s">
        <v>419</v>
      </c>
      <c r="B22" s="17" t="n">
        <v>6598</v>
      </c>
      <c r="C22" s="18">
        <f>(0.0/B22*100)</f>
        <v/>
      </c>
      <c r="D22" s="19" t="n">
        <v>6598</v>
      </c>
      <c r="E22" s="18" t="n">
        <v>468.3387809</v>
      </c>
      <c r="F22" s="20" t="n">
        <v>3.81503978</v>
      </c>
      <c r="G22" s="18" t="n">
        <v>480.37400321</v>
      </c>
      <c r="H22" s="20" t="n">
        <v>26.73137075</v>
      </c>
      <c r="I22" s="18" t="n">
        <v>500.59174152</v>
      </c>
      <c r="J22" s="20" t="n">
        <v>22.13487709</v>
      </c>
      <c r="K22" s="18" t="s">
        <v>404</v>
      </c>
      <c r="L22" s="20" t="s">
        <v>404</v>
      </c>
      <c r="M22" s="18" t="s">
        <v>404</v>
      </c>
      <c r="N22" s="20" t="s">
        <v>404</v>
      </c>
      <c r="O22" s="18" t="s">
        <v>404</v>
      </c>
      <c r="P22" s="20" t="s">
        <v>404</v>
      </c>
      <c r="Q22" s="18" t="n">
        <v>471.79859874</v>
      </c>
      <c r="R22" s="20" t="n">
        <v>17.18503159</v>
      </c>
    </row>
    <row r="23" spans="1:18">
      <c r="A23" s="15" t="s">
        <v>420</v>
      </c>
      <c r="B23" s="17" t="n">
        <v>11583</v>
      </c>
      <c r="C23" s="18">
        <f>(3185.0/B23*100)</f>
        <v/>
      </c>
      <c r="D23" s="19" t="n">
        <v>8398</v>
      </c>
      <c r="E23" s="18" t="n">
        <v>483.091007</v>
      </c>
      <c r="F23" s="20" t="n">
        <v>5.20985311</v>
      </c>
      <c r="G23" s="18" t="n">
        <v>506.58134543</v>
      </c>
      <c r="H23" s="20" t="n">
        <v>8.365002909999999</v>
      </c>
      <c r="I23" s="18" t="n">
        <v>494.16233083</v>
      </c>
      <c r="J23" s="20" t="n">
        <v>21.24512488</v>
      </c>
      <c r="K23" s="18" t="s">
        <v>404</v>
      </c>
      <c r="L23" s="20" t="s">
        <v>404</v>
      </c>
      <c r="M23" s="18" t="s">
        <v>404</v>
      </c>
      <c r="N23" s="20" t="s">
        <v>404</v>
      </c>
      <c r="O23" s="18" t="s">
        <v>404</v>
      </c>
      <c r="P23" s="20" t="s">
        <v>404</v>
      </c>
      <c r="Q23" s="18" t="n">
        <v>527.69221257</v>
      </c>
      <c r="R23" s="20" t="n">
        <v>27.00167855</v>
      </c>
    </row>
    <row r="24" spans="1:18">
      <c r="A24" s="15" t="s">
        <v>421</v>
      </c>
      <c r="B24" s="17" t="n">
        <v>6647</v>
      </c>
      <c r="C24" s="18">
        <f>(0.0/B24*100)</f>
        <v/>
      </c>
      <c r="D24" s="19" t="n">
        <v>6647</v>
      </c>
      <c r="E24" s="18" t="n">
        <v>528.6428431000001</v>
      </c>
      <c r="F24" s="20" t="n">
        <v>4.57216848</v>
      </c>
      <c r="G24" s="18" t="n">
        <v>538.53295455</v>
      </c>
      <c r="H24" s="20" t="n">
        <v>6.9240662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531.0092987</v>
      </c>
      <c r="F25" s="20" t="n">
        <v>4.64276118</v>
      </c>
      <c r="G25" s="18" t="n">
        <v>513.83046281</v>
      </c>
      <c r="H25" s="20" t="n">
        <v>7.45472795</v>
      </c>
      <c r="I25" s="18" t="n">
        <v>429.49742548</v>
      </c>
      <c r="J25" s="20" t="n">
        <v>30.04672639</v>
      </c>
      <c r="K25" s="18" t="s">
        <v>404</v>
      </c>
      <c r="L25" s="20" t="s">
        <v>404</v>
      </c>
      <c r="M25" s="18" t="s">
        <v>404</v>
      </c>
      <c r="N25" s="20" t="s">
        <v>404</v>
      </c>
      <c r="O25" s="18" t="s">
        <v>404</v>
      </c>
      <c r="P25" s="20" t="s">
        <v>404</v>
      </c>
      <c r="Q25" s="18" t="n">
        <v>526.56413609</v>
      </c>
      <c r="R25" s="20" t="n">
        <v>37.31116716</v>
      </c>
    </row>
    <row r="26" spans="1:18">
      <c r="A26" s="15" t="s">
        <v>423</v>
      </c>
      <c r="B26" s="17" t="n">
        <v>4869</v>
      </c>
      <c r="C26" s="18">
        <f>(11.0/B26*100)</f>
        <v/>
      </c>
      <c r="D26" s="19" t="n">
        <v>4858</v>
      </c>
      <c r="E26" s="18" t="n">
        <v>488.92551255</v>
      </c>
      <c r="F26" s="20" t="n">
        <v>2.8596624</v>
      </c>
      <c r="G26" s="18" t="n">
        <v>478.12183802</v>
      </c>
      <c r="H26" s="20" t="n">
        <v>2.78793299</v>
      </c>
      <c r="I26" s="18" t="n">
        <v>470.36636477</v>
      </c>
      <c r="J26" s="20" t="n">
        <v>16.36125154</v>
      </c>
      <c r="K26" s="18" t="s">
        <v>404</v>
      </c>
      <c r="L26" s="20" t="s">
        <v>404</v>
      </c>
      <c r="M26" s="18" t="s">
        <v>404</v>
      </c>
      <c r="N26" s="20" t="s">
        <v>404</v>
      </c>
      <c r="O26" s="18" t="s">
        <v>404</v>
      </c>
      <c r="P26" s="20" t="s">
        <v>404</v>
      </c>
      <c r="Q26" s="18" t="n">
        <v>460.4903698</v>
      </c>
      <c r="R26" s="20" t="n">
        <v>13.52881944</v>
      </c>
    </row>
    <row r="27" spans="1:18">
      <c r="A27" s="15" t="s">
        <v>424</v>
      </c>
      <c r="B27" s="17" t="n">
        <v>5299</v>
      </c>
      <c r="C27" s="18">
        <f>(0.0/B27*100)</f>
        <v/>
      </c>
      <c r="D27" s="19" t="n">
        <v>5299</v>
      </c>
      <c r="E27" s="18" t="n">
        <v>478.82065289</v>
      </c>
      <c r="F27" s="20" t="n">
        <v>1.5718021</v>
      </c>
      <c r="G27" s="18" t="n">
        <v>495.04586004</v>
      </c>
      <c r="H27" s="20" t="n">
        <v>1.79084053</v>
      </c>
      <c r="I27" s="18" t="n">
        <v>432.08146175</v>
      </c>
      <c r="J27" s="20" t="n">
        <v>11.9477278</v>
      </c>
      <c r="K27" s="18" t="s">
        <v>404</v>
      </c>
      <c r="L27" s="20" t="s">
        <v>404</v>
      </c>
      <c r="M27" s="18" t="s">
        <v>404</v>
      </c>
      <c r="N27" s="20" t="s">
        <v>404</v>
      </c>
      <c r="O27" s="18" t="s">
        <v>404</v>
      </c>
      <c r="P27" s="20" t="s">
        <v>404</v>
      </c>
      <c r="Q27" s="18" t="n">
        <v>465.27073414</v>
      </c>
      <c r="R27" s="20" t="n">
        <v>25.34217899</v>
      </c>
    </row>
    <row r="28" spans="1:18">
      <c r="A28" s="15" t="s">
        <v>425</v>
      </c>
      <c r="B28" s="17" t="n">
        <v>7568</v>
      </c>
      <c r="C28" s="18">
        <f>(377.0/B28*100)</f>
        <v/>
      </c>
      <c r="D28" s="19" t="n">
        <v>7191</v>
      </c>
      <c r="E28" s="18" t="n">
        <v>404.95910727</v>
      </c>
      <c r="F28" s="20" t="n">
        <v>3.21378982</v>
      </c>
      <c r="G28" s="18" t="n">
        <v>417.33143703</v>
      </c>
      <c r="H28" s="20" t="n">
        <v>5.88970879</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506.02384999</v>
      </c>
      <c r="F29" s="20" t="n">
        <v>6.23794045</v>
      </c>
      <c r="G29" s="18" t="n">
        <v>529.97528433</v>
      </c>
      <c r="H29" s="20" t="n">
        <v>10.9755609</v>
      </c>
      <c r="I29" s="18" t="n">
        <v>499.42711098</v>
      </c>
      <c r="J29" s="20" t="n">
        <v>10.62011139</v>
      </c>
      <c r="K29" s="18" t="s">
        <v>404</v>
      </c>
      <c r="L29" s="20" t="s">
        <v>404</v>
      </c>
      <c r="M29" s="18" t="s">
        <v>404</v>
      </c>
      <c r="N29" s="20" t="s">
        <v>404</v>
      </c>
      <c r="O29" s="18" t="s">
        <v>404</v>
      </c>
      <c r="P29" s="20" t="s">
        <v>404</v>
      </c>
      <c r="Q29" s="18" t="n">
        <v>515.00391227</v>
      </c>
      <c r="R29" s="20" t="n">
        <v>48.93328659</v>
      </c>
    </row>
    <row r="30" spans="1:18">
      <c r="A30" s="15" t="s">
        <v>427</v>
      </c>
      <c r="B30" s="17" t="n">
        <v>4520</v>
      </c>
      <c r="C30" s="18">
        <f>(1053.0/B30*100)</f>
        <v/>
      </c>
      <c r="D30" s="19" t="n">
        <v>3467</v>
      </c>
      <c r="E30" s="18" t="n">
        <v>499.59457306</v>
      </c>
      <c r="F30" s="20" t="n">
        <v>3.23536551</v>
      </c>
      <c r="G30" s="18" t="n">
        <v>498.52509919</v>
      </c>
      <c r="H30" s="20" t="n">
        <v>10.58672285</v>
      </c>
      <c r="I30" s="18" t="n">
        <v>461.03381589</v>
      </c>
      <c r="J30" s="20" t="n">
        <v>7.32399704</v>
      </c>
      <c r="K30" s="18" t="s">
        <v>404</v>
      </c>
      <c r="L30" s="20" t="s">
        <v>404</v>
      </c>
      <c r="M30" s="18" t="s">
        <v>404</v>
      </c>
      <c r="N30" s="20" t="s">
        <v>404</v>
      </c>
      <c r="O30" s="18" t="s">
        <v>404</v>
      </c>
      <c r="P30" s="20" t="s">
        <v>404</v>
      </c>
      <c r="Q30" s="18" t="n">
        <v>429.68566707</v>
      </c>
      <c r="R30" s="20" t="n">
        <v>15.11179222</v>
      </c>
    </row>
    <row r="31" spans="1:18">
      <c r="A31" s="15" t="s">
        <v>428</v>
      </c>
      <c r="B31" s="17" t="n">
        <v>5456</v>
      </c>
      <c r="C31" s="18">
        <f>(502.0/B31*100)</f>
        <v/>
      </c>
      <c r="D31" s="19" t="n">
        <v>4954</v>
      </c>
      <c r="E31" s="18" t="n">
        <v>499.24074227</v>
      </c>
      <c r="F31" s="20" t="n">
        <v>2.9459182</v>
      </c>
      <c r="G31" s="18" t="n">
        <v>507.2294813</v>
      </c>
      <c r="H31" s="20" t="n">
        <v>3.43658215</v>
      </c>
      <c r="I31" s="18" t="n">
        <v>496.83899613</v>
      </c>
      <c r="J31" s="20" t="n">
        <v>11.161896</v>
      </c>
      <c r="K31" s="18" t="s">
        <v>404</v>
      </c>
      <c r="L31" s="20" t="s">
        <v>404</v>
      </c>
      <c r="M31" s="18" t="s">
        <v>404</v>
      </c>
      <c r="N31" s="20" t="s">
        <v>404</v>
      </c>
      <c r="O31" s="18" t="s">
        <v>404</v>
      </c>
      <c r="P31" s="20" t="s">
        <v>404</v>
      </c>
      <c r="Q31" s="18" t="n">
        <v>496.76518673</v>
      </c>
      <c r="R31" s="20" t="n">
        <v>7.64258891</v>
      </c>
    </row>
    <row r="32" spans="1:18">
      <c r="A32" s="15" t="s">
        <v>429</v>
      </c>
      <c r="B32" s="17" t="n">
        <v>4478</v>
      </c>
      <c r="C32" s="18">
        <f>(0.0/B32*100)</f>
        <v/>
      </c>
      <c r="D32" s="19" t="n">
        <v>4478</v>
      </c>
      <c r="E32" s="18" t="n">
        <v>503.10126513</v>
      </c>
      <c r="F32" s="20" t="n">
        <v>3.39344404</v>
      </c>
      <c r="G32" s="18" t="n">
        <v>503.854253</v>
      </c>
      <c r="H32" s="20" t="n">
        <v>3.46412895</v>
      </c>
      <c r="I32" s="18" t="n">
        <v>529.32548289</v>
      </c>
      <c r="J32" s="20" t="n">
        <v>17.93456188</v>
      </c>
      <c r="K32" s="18" t="s">
        <v>404</v>
      </c>
      <c r="L32" s="20" t="s">
        <v>404</v>
      </c>
      <c r="M32" s="18" t="s">
        <v>404</v>
      </c>
      <c r="N32" s="20" t="s">
        <v>404</v>
      </c>
      <c r="O32" s="18" t="s">
        <v>404</v>
      </c>
      <c r="P32" s="20" t="s">
        <v>404</v>
      </c>
      <c r="Q32" s="18" t="n">
        <v>528.8897766600001</v>
      </c>
      <c r="R32" s="20" t="n">
        <v>33.50566391</v>
      </c>
    </row>
    <row r="33" spans="1:18">
      <c r="A33" s="15" t="s">
        <v>430</v>
      </c>
      <c r="B33" s="17" t="n">
        <v>7325</v>
      </c>
      <c r="C33" s="18">
        <f>(29.0/B33*100)</f>
        <v/>
      </c>
      <c r="D33" s="19" t="n">
        <v>7296</v>
      </c>
      <c r="E33" s="18" t="n">
        <v>498.63224938</v>
      </c>
      <c r="F33" s="20" t="n">
        <v>4.25882553</v>
      </c>
      <c r="G33" s="18" t="n">
        <v>506.57193456</v>
      </c>
      <c r="H33" s="20" t="n">
        <v>4.7583769</v>
      </c>
      <c r="I33" s="18" t="n">
        <v>411.3483206</v>
      </c>
      <c r="J33" s="20" t="n">
        <v>3.93490574</v>
      </c>
      <c r="K33" s="18" t="s">
        <v>404</v>
      </c>
      <c r="L33" s="20" t="s">
        <v>404</v>
      </c>
      <c r="M33" s="18" t="s">
        <v>404</v>
      </c>
      <c r="N33" s="20" t="s">
        <v>404</v>
      </c>
      <c r="O33" s="18" t="s">
        <v>404</v>
      </c>
      <c r="P33" s="20" t="s">
        <v>404</v>
      </c>
      <c r="Q33" s="18" t="n">
        <v>489.09998685</v>
      </c>
      <c r="R33" s="20" t="n">
        <v>23.3998374</v>
      </c>
    </row>
    <row r="34" spans="1:18">
      <c r="A34" s="15" t="s">
        <v>431</v>
      </c>
      <c r="B34" s="17" t="n">
        <v>6350</v>
      </c>
      <c r="C34" s="18">
        <f>(0.0/B34*100)</f>
        <v/>
      </c>
      <c r="D34" s="19" t="n">
        <v>6350</v>
      </c>
      <c r="E34" s="18" t="n">
        <v>486.31329479</v>
      </c>
      <c r="F34" s="20" t="n">
        <v>4.58098069</v>
      </c>
      <c r="G34" s="18" t="n">
        <v>462.55489892</v>
      </c>
      <c r="H34" s="20" t="n">
        <v>5.36589397</v>
      </c>
      <c r="I34" s="18" t="n">
        <v>441.00983033</v>
      </c>
      <c r="J34" s="20" t="n">
        <v>48.6986894</v>
      </c>
      <c r="K34" s="18" t="s">
        <v>404</v>
      </c>
      <c r="L34" s="20" t="s">
        <v>404</v>
      </c>
      <c r="M34" s="18" t="s">
        <v>404</v>
      </c>
      <c r="N34" s="20" t="s">
        <v>404</v>
      </c>
      <c r="O34" s="18" t="s">
        <v>404</v>
      </c>
      <c r="P34" s="20" t="s">
        <v>404</v>
      </c>
      <c r="Q34" s="18" t="n">
        <v>477.50163618</v>
      </c>
      <c r="R34" s="20" t="n">
        <v>10.80254787</v>
      </c>
    </row>
    <row r="35" spans="1:18">
      <c r="A35" s="15" t="s">
        <v>432</v>
      </c>
      <c r="B35" s="17" t="n">
        <v>6406</v>
      </c>
      <c r="C35" s="18">
        <f>(450.0/B35*100)</f>
        <v/>
      </c>
      <c r="D35" s="19" t="n">
        <v>5956</v>
      </c>
      <c r="E35" s="18" t="n">
        <v>511.6879382</v>
      </c>
      <c r="F35" s="20" t="n">
        <v>2.9114415</v>
      </c>
      <c r="G35" s="18" t="n">
        <v>515.9757537199999</v>
      </c>
      <c r="H35" s="20" t="n">
        <v>1.84321255</v>
      </c>
      <c r="I35" s="18" t="n">
        <v>489.1552244</v>
      </c>
      <c r="J35" s="20" t="n">
        <v>4.17314382</v>
      </c>
      <c r="K35" s="18" t="s">
        <v>404</v>
      </c>
      <c r="L35" s="20" t="s">
        <v>404</v>
      </c>
      <c r="M35" s="18" t="s">
        <v>404</v>
      </c>
      <c r="N35" s="20" t="s">
        <v>404</v>
      </c>
      <c r="O35" s="18" t="s">
        <v>404</v>
      </c>
      <c r="P35" s="20" t="s">
        <v>404</v>
      </c>
      <c r="Q35" s="18" t="n">
        <v>480.41311251</v>
      </c>
      <c r="R35" s="20" t="n">
        <v>4.76588387</v>
      </c>
    </row>
    <row r="36" spans="1:18">
      <c r="A36" s="15" t="s">
        <v>433</v>
      </c>
      <c r="B36" s="17" t="n">
        <v>6736</v>
      </c>
      <c r="C36" s="18">
        <f>(147.0/B36*100)</f>
        <v/>
      </c>
      <c r="D36" s="19" t="n">
        <v>6589</v>
      </c>
      <c r="E36" s="18" t="n">
        <v>484.21653316</v>
      </c>
      <c r="F36" s="20" t="n">
        <v>3.69589047</v>
      </c>
      <c r="G36" s="18" t="n">
        <v>487.67050469</v>
      </c>
      <c r="H36" s="20" t="n">
        <v>3.44333242</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490.89767709</v>
      </c>
      <c r="F37" s="20" t="n">
        <v>6.35399451</v>
      </c>
      <c r="G37" s="18" t="n">
        <v>494.65833669</v>
      </c>
      <c r="H37" s="20" t="n">
        <v>3.35364129</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505.45762761</v>
      </c>
      <c r="F38" s="20" t="n">
        <v>5.84148595</v>
      </c>
      <c r="G38" s="18" t="n">
        <v>530.40819846</v>
      </c>
      <c r="H38" s="20" t="n">
        <v>4.55238424</v>
      </c>
      <c r="I38" s="18" t="n">
        <v>550.53701125</v>
      </c>
      <c r="J38" s="20" t="n">
        <v>13.30996898</v>
      </c>
      <c r="K38" s="18" t="s">
        <v>404</v>
      </c>
      <c r="L38" s="20" t="s">
        <v>404</v>
      </c>
      <c r="M38" s="18" t="s">
        <v>404</v>
      </c>
      <c r="N38" s="20" t="s">
        <v>404</v>
      </c>
      <c r="O38" s="18" t="s">
        <v>404</v>
      </c>
      <c r="P38" s="20" t="s">
        <v>404</v>
      </c>
      <c r="Q38" s="18" t="n">
        <v>518.95279598</v>
      </c>
      <c r="R38" s="20" t="n">
        <v>26.90389627</v>
      </c>
    </row>
    <row r="39" spans="1:18">
      <c r="A39" s="15" t="s">
        <v>436</v>
      </c>
      <c r="B39" s="17" t="n">
        <v>5895</v>
      </c>
      <c r="C39" s="18">
        <f>(0.0/B39*100)</f>
        <v/>
      </c>
      <c r="D39" s="19" t="n">
        <v>5895</v>
      </c>
      <c r="E39" s="18" t="n">
        <v>423.91065709</v>
      </c>
      <c r="F39" s="20" t="n">
        <v>5.58890526</v>
      </c>
      <c r="G39" s="18" t="n">
        <v>417.44263683</v>
      </c>
      <c r="H39" s="20" t="n">
        <v>7.39054831</v>
      </c>
      <c r="I39" s="18" t="n">
        <v>369.086997</v>
      </c>
      <c r="J39" s="20" t="n">
        <v>16.40217483</v>
      </c>
      <c r="K39" s="18" t="s">
        <v>404</v>
      </c>
      <c r="L39" s="20" t="s">
        <v>404</v>
      </c>
      <c r="M39" s="18" t="s">
        <v>404</v>
      </c>
      <c r="N39" s="20" t="s">
        <v>404</v>
      </c>
      <c r="O39" s="18" t="s">
        <v>404</v>
      </c>
      <c r="P39" s="20" t="s">
        <v>404</v>
      </c>
      <c r="Q39" s="18" t="n">
        <v>413.34453064</v>
      </c>
      <c r="R39" s="20" t="n">
        <v>18.69595733</v>
      </c>
    </row>
    <row r="40" spans="1:18">
      <c r="A40" s="15" t="s">
        <v>437</v>
      </c>
      <c r="B40" s="17" t="n">
        <v>14157</v>
      </c>
      <c r="C40" s="18">
        <f>(2954.0/B40*100)</f>
        <v/>
      </c>
      <c r="D40" s="19" t="n">
        <v>11203</v>
      </c>
      <c r="E40" s="18" t="n">
        <v>492.66458747</v>
      </c>
      <c r="F40" s="20" t="n">
        <v>3.35097884</v>
      </c>
      <c r="G40" s="18" t="n">
        <v>510.26028665</v>
      </c>
      <c r="H40" s="20" t="n">
        <v>10.13366695</v>
      </c>
      <c r="I40" s="18" t="n">
        <v>487.34138255</v>
      </c>
      <c r="J40" s="20" t="n">
        <v>7.80038534</v>
      </c>
      <c r="K40" s="18" t="s">
        <v>404</v>
      </c>
      <c r="L40" s="20" t="s">
        <v>404</v>
      </c>
      <c r="M40" s="18" t="s">
        <v>404</v>
      </c>
      <c r="N40" s="20" t="s">
        <v>404</v>
      </c>
      <c r="O40" s="18" t="s">
        <v>404</v>
      </c>
      <c r="P40" s="20" t="s">
        <v>404</v>
      </c>
      <c r="Q40" s="18" t="n">
        <v>497.65077962</v>
      </c>
      <c r="R40" s="20" t="n">
        <v>9.36490908</v>
      </c>
    </row>
    <row r="41" spans="1:18">
      <c r="A41" s="15" t="s">
        <v>438</v>
      </c>
      <c r="B41" s="17" t="n">
        <v>5712</v>
      </c>
      <c r="C41" s="18">
        <f>(99.0/B41*100)</f>
        <v/>
      </c>
      <c r="D41" s="19" t="n">
        <v>5613</v>
      </c>
      <c r="E41" s="18" t="n">
        <v>469.83142207</v>
      </c>
      <c r="F41" s="20" t="n">
        <v>3.15958861</v>
      </c>
      <c r="G41" s="18" t="n">
        <v>471.90428585</v>
      </c>
      <c r="H41" s="20" t="n">
        <v>10.46306426</v>
      </c>
      <c r="I41" s="18" t="n">
        <v>476.26205837</v>
      </c>
      <c r="J41" s="20" t="n">
        <v>13.56669592</v>
      </c>
      <c r="K41" s="18" t="s">
        <v>404</v>
      </c>
      <c r="L41" s="20" t="s">
        <v>404</v>
      </c>
      <c r="M41" s="18" t="s">
        <v>404</v>
      </c>
      <c r="N41" s="20" t="s">
        <v>404</v>
      </c>
      <c r="O41" s="18" t="s">
        <v>404</v>
      </c>
      <c r="P41" s="20" t="s">
        <v>404</v>
      </c>
      <c r="Q41" s="18" t="n">
        <v>461.06969395</v>
      </c>
      <c r="R41" s="20" t="n">
        <v>18.05096816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413.32419452</v>
      </c>
      <c r="F44" s="20" t="n">
        <v>4.81066818</v>
      </c>
      <c r="G44" s="18" t="n">
        <v>411.30313892</v>
      </c>
      <c r="H44" s="20" t="n">
        <v>5.82927829</v>
      </c>
      <c r="I44" s="18" t="s">
        <v>404</v>
      </c>
      <c r="J44" s="20" t="s">
        <v>404</v>
      </c>
      <c r="K44" s="18" t="s">
        <v>404</v>
      </c>
      <c r="L44" s="20" t="s">
        <v>404</v>
      </c>
      <c r="M44" s="18" t="s">
        <v>404</v>
      </c>
      <c r="N44" s="20" t="s">
        <v>404</v>
      </c>
      <c r="O44" s="18" t="s">
        <v>404</v>
      </c>
      <c r="P44" s="20" t="s">
        <v>404</v>
      </c>
      <c r="Q44" s="18" t="n">
        <v>416.92330071</v>
      </c>
      <c r="R44" s="20" t="n">
        <v>14.13332541</v>
      </c>
    </row>
    <row r="45" spans="1:18">
      <c r="A45" s="15" t="s">
        <v>442</v>
      </c>
      <c r="B45" s="17" t="n">
        <v>5519</v>
      </c>
      <c r="C45" s="18">
        <f>(0.0/B45*100)</f>
        <v/>
      </c>
      <c r="D45" s="19" t="n">
        <v>5519</v>
      </c>
      <c r="E45" s="18" t="n">
        <v>367.07486153</v>
      </c>
      <c r="F45" s="20" t="n">
        <v>4.88658429</v>
      </c>
      <c r="G45" s="18" t="n">
        <v>361.02307664</v>
      </c>
      <c r="H45" s="20" t="n">
        <v>6.72111724</v>
      </c>
      <c r="I45" s="18" t="s">
        <v>404</v>
      </c>
      <c r="J45" s="20" t="s">
        <v>404</v>
      </c>
      <c r="K45" s="18" t="s">
        <v>404</v>
      </c>
      <c r="L45" s="20" t="s">
        <v>404</v>
      </c>
      <c r="M45" s="18" t="s">
        <v>404</v>
      </c>
      <c r="N45" s="20" t="s">
        <v>404</v>
      </c>
      <c r="O45" s="18" t="s">
        <v>404</v>
      </c>
      <c r="P45" s="20" t="s">
        <v>404</v>
      </c>
      <c r="Q45" s="18" t="n">
        <v>345.18090059</v>
      </c>
      <c r="R45" s="20" t="n">
        <v>4.77274697</v>
      </c>
    </row>
    <row r="46" spans="1:18">
      <c r="A46" s="15" t="s">
        <v>443</v>
      </c>
      <c r="B46" s="17" t="n">
        <v>23141</v>
      </c>
      <c r="C46" s="18">
        <f>(4641.0/B46*100)</f>
        <v/>
      </c>
      <c r="D46" s="19" t="n">
        <v>18500</v>
      </c>
      <c r="E46" s="18" t="n">
        <v>380.18982544</v>
      </c>
      <c r="F46" s="20" t="n">
        <v>4.45792182</v>
      </c>
      <c r="G46" s="18" t="n">
        <v>399.22838877</v>
      </c>
      <c r="H46" s="20" t="n">
        <v>5.1582374</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443.65915084</v>
      </c>
      <c r="F47" s="20" t="n">
        <v>6.84009378</v>
      </c>
      <c r="G47" s="18" t="n">
        <v>440.41666174</v>
      </c>
      <c r="H47" s="20" t="n">
        <v>6.24859025</v>
      </c>
      <c r="I47" s="18" t="n">
        <v>440.48237122</v>
      </c>
      <c r="J47" s="20" t="n">
        <v>21.85517309</v>
      </c>
      <c r="K47" s="18" t="s">
        <v>404</v>
      </c>
      <c r="L47" s="20" t="s">
        <v>404</v>
      </c>
      <c r="M47" s="18" t="s">
        <v>404</v>
      </c>
      <c r="N47" s="20" t="s">
        <v>404</v>
      </c>
      <c r="O47" s="18" t="s">
        <v>404</v>
      </c>
      <c r="P47" s="20" t="s">
        <v>404</v>
      </c>
      <c r="Q47" s="18" t="n">
        <v>427.03559579</v>
      </c>
      <c r="R47" s="20" t="n">
        <v>26.60355414</v>
      </c>
    </row>
    <row r="48" spans="1:18">
      <c r="A48" s="15" t="s">
        <v>445</v>
      </c>
      <c r="B48" s="17" t="n">
        <v>9841</v>
      </c>
      <c r="C48" s="18">
        <f>(40.0/B48*100)</f>
        <v/>
      </c>
      <c r="D48" s="19" t="n">
        <v>9801</v>
      </c>
      <c r="E48" s="18" t="n">
        <v>536.9715661499999</v>
      </c>
      <c r="F48" s="20" t="n">
        <v>6.59399042</v>
      </c>
      <c r="G48" s="18" t="n">
        <v>525.54791303</v>
      </c>
      <c r="H48" s="20" t="n">
        <v>10.10813913</v>
      </c>
      <c r="I48" s="18" t="n">
        <v>397.95104778</v>
      </c>
      <c r="J48" s="20" t="n">
        <v>11.78810797</v>
      </c>
      <c r="K48" s="18" t="s">
        <v>404</v>
      </c>
      <c r="L48" s="20" t="s">
        <v>404</v>
      </c>
      <c r="M48" s="18" t="s">
        <v>404</v>
      </c>
      <c r="N48" s="20" t="s">
        <v>404</v>
      </c>
      <c r="O48" s="18" t="s">
        <v>404</v>
      </c>
      <c r="P48" s="20" t="s">
        <v>404</v>
      </c>
      <c r="Q48" s="18" t="n">
        <v>560.42183715</v>
      </c>
      <c r="R48" s="20" t="n">
        <v>31.61315866</v>
      </c>
    </row>
    <row r="49" spans="1:18">
      <c r="A49" s="15" t="s">
        <v>446</v>
      </c>
      <c r="B49" s="17" t="n">
        <v>6349</v>
      </c>
      <c r="C49" s="18">
        <f>(52.0/B49*100)</f>
        <v/>
      </c>
      <c r="D49" s="19" t="n">
        <v>6297</v>
      </c>
      <c r="E49" s="18" t="n">
        <v>412.25769889</v>
      </c>
      <c r="F49" s="20" t="n">
        <v>4.86219558</v>
      </c>
      <c r="G49" s="18" t="n">
        <v>408.35590995</v>
      </c>
      <c r="H49" s="20" t="n">
        <v>4.49104798</v>
      </c>
      <c r="I49" s="18" t="s">
        <v>404</v>
      </c>
      <c r="J49" s="20" t="s">
        <v>404</v>
      </c>
      <c r="K49" s="18" t="s">
        <v>404</v>
      </c>
      <c r="L49" s="20" t="s">
        <v>404</v>
      </c>
      <c r="M49" s="18" t="s">
        <v>404</v>
      </c>
      <c r="N49" s="20" t="s">
        <v>404</v>
      </c>
      <c r="O49" s="18" t="s">
        <v>404</v>
      </c>
      <c r="P49" s="20" t="s">
        <v>404</v>
      </c>
      <c r="Q49" s="18" t="n">
        <v>396.55382216</v>
      </c>
      <c r="R49" s="20" t="n">
        <v>13.09879385</v>
      </c>
    </row>
    <row r="50" spans="1:18">
      <c r="A50" s="15" t="s">
        <v>447</v>
      </c>
      <c r="B50" s="17" t="n">
        <v>11795</v>
      </c>
      <c r="C50" s="18">
        <f>(1031.0/B50*100)</f>
        <v/>
      </c>
      <c r="D50" s="19" t="n">
        <v>10764</v>
      </c>
      <c r="E50" s="18" t="n">
        <v>392.50546355</v>
      </c>
      <c r="F50" s="20" t="n">
        <v>4.28619068</v>
      </c>
      <c r="G50" s="18" t="n">
        <v>395.91207982</v>
      </c>
      <c r="H50" s="20" t="n">
        <v>3.96904487</v>
      </c>
      <c r="I50" s="18" t="n">
        <v>372.42930285</v>
      </c>
      <c r="J50" s="20" t="n">
        <v>11.22968329</v>
      </c>
      <c r="K50" s="18" t="s">
        <v>404</v>
      </c>
      <c r="L50" s="20" t="s">
        <v>404</v>
      </c>
      <c r="M50" s="18" t="s">
        <v>404</v>
      </c>
      <c r="N50" s="20" t="s">
        <v>404</v>
      </c>
      <c r="O50" s="18" t="s">
        <v>404</v>
      </c>
      <c r="P50" s="20" t="s">
        <v>404</v>
      </c>
      <c r="Q50" s="18" t="n">
        <v>379.03296417</v>
      </c>
      <c r="R50" s="20" t="n">
        <v>13.47034332</v>
      </c>
    </row>
    <row r="51" spans="1:18">
      <c r="A51" s="15" t="s">
        <v>448</v>
      </c>
      <c r="B51" s="17" t="n">
        <v>6866</v>
      </c>
      <c r="C51" s="18">
        <f>(79.0/B51*100)</f>
        <v/>
      </c>
      <c r="D51" s="19" t="n">
        <v>6787</v>
      </c>
      <c r="E51" s="18" t="n">
        <v>404.80215192</v>
      </c>
      <c r="F51" s="20" t="n">
        <v>4.27375176</v>
      </c>
      <c r="G51" s="18" t="n">
        <v>394.97311804</v>
      </c>
      <c r="H51" s="20" t="n">
        <v>3.8187558</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455.21562432</v>
      </c>
      <c r="F52" s="20" t="n">
        <v>5.08592287</v>
      </c>
      <c r="G52" s="18" t="n">
        <v>473.23741286</v>
      </c>
      <c r="H52" s="20" t="n">
        <v>5.80270467</v>
      </c>
      <c r="I52" s="18" t="n">
        <v>474.59071495</v>
      </c>
      <c r="J52" s="20" t="n">
        <v>14.27581203</v>
      </c>
      <c r="K52" s="18" t="s">
        <v>404</v>
      </c>
      <c r="L52" s="20" t="s">
        <v>404</v>
      </c>
      <c r="M52" s="18" t="s">
        <v>404</v>
      </c>
      <c r="N52" s="20" t="s">
        <v>404</v>
      </c>
      <c r="O52" s="18" t="s">
        <v>404</v>
      </c>
      <c r="P52" s="20" t="s">
        <v>404</v>
      </c>
      <c r="Q52" s="18" t="n">
        <v>496.65920432</v>
      </c>
      <c r="R52" s="20" t="n">
        <v>25.76672229</v>
      </c>
    </row>
    <row r="53" spans="1:18">
      <c r="A53" s="15" t="s">
        <v>450</v>
      </c>
      <c r="B53" s="17" t="n">
        <v>5571</v>
      </c>
      <c r="C53" s="18">
        <f>(0.0/B53*100)</f>
        <v/>
      </c>
      <c r="D53" s="19" t="n">
        <v>5571</v>
      </c>
      <c r="E53" s="18" t="n">
        <v>431.80895383</v>
      </c>
      <c r="F53" s="20" t="n">
        <v>2.66190153</v>
      </c>
      <c r="G53" s="18" t="n">
        <v>442.59547292</v>
      </c>
      <c r="H53" s="20" t="n">
        <v>1.86875293</v>
      </c>
      <c r="I53" s="18" t="n">
        <v>364.49365483</v>
      </c>
      <c r="J53" s="20" t="n">
        <v>8.290412549999999</v>
      </c>
      <c r="K53" s="18" t="s">
        <v>404</v>
      </c>
      <c r="L53" s="20" t="s">
        <v>404</v>
      </c>
      <c r="M53" s="18" t="s">
        <v>404</v>
      </c>
      <c r="N53" s="20" t="s">
        <v>404</v>
      </c>
      <c r="O53" s="18" t="s">
        <v>404</v>
      </c>
      <c r="P53" s="20" t="s">
        <v>404</v>
      </c>
      <c r="Q53" s="18" t="n">
        <v>410.3038941</v>
      </c>
      <c r="R53" s="20" t="n">
        <v>9.72828926</v>
      </c>
    </row>
    <row r="54" spans="1:18">
      <c r="A54" s="15" t="s">
        <v>451</v>
      </c>
      <c r="B54" s="17" t="n">
        <v>4740</v>
      </c>
      <c r="C54" s="18">
        <f>(199.0/B54*100)</f>
        <v/>
      </c>
      <c r="D54" s="19" t="n">
        <v>4541</v>
      </c>
      <c r="E54" s="18" t="n">
        <v>330.45141307</v>
      </c>
      <c r="F54" s="20" t="n">
        <v>3.785725</v>
      </c>
      <c r="G54" s="18" t="n">
        <v>339.48189498</v>
      </c>
      <c r="H54" s="20" t="n">
        <v>7.956354</v>
      </c>
      <c r="I54" s="18" t="n">
        <v>298.61239937</v>
      </c>
      <c r="J54" s="20" t="n">
        <v>6.45180642</v>
      </c>
      <c r="K54" s="18" t="s">
        <v>404</v>
      </c>
      <c r="L54" s="20" t="s">
        <v>404</v>
      </c>
      <c r="M54" s="18" t="s">
        <v>404</v>
      </c>
      <c r="N54" s="20" t="s">
        <v>404</v>
      </c>
      <c r="O54" s="18" t="s">
        <v>404</v>
      </c>
      <c r="P54" s="20" t="s">
        <v>404</v>
      </c>
      <c r="Q54" s="18" t="n">
        <v>304.60708588</v>
      </c>
      <c r="R54" s="20" t="n">
        <v>8.13659951</v>
      </c>
    </row>
    <row r="55" spans="1:18">
      <c r="A55" s="15" t="s">
        <v>452</v>
      </c>
      <c r="B55" s="17" t="n">
        <v>5316</v>
      </c>
      <c r="C55" s="18">
        <f>(43.0/B55*100)</f>
        <v/>
      </c>
      <c r="D55" s="19" t="n">
        <v>5273</v>
      </c>
      <c r="E55" s="18" t="n">
        <v>391.72058505</v>
      </c>
      <c r="F55" s="20" t="n">
        <v>5.1731941</v>
      </c>
      <c r="G55" s="18" t="n">
        <v>412.40916154</v>
      </c>
      <c r="H55" s="20" t="n">
        <v>3.91412224</v>
      </c>
      <c r="I55" s="18" t="s">
        <v>404</v>
      </c>
      <c r="J55" s="20" t="s">
        <v>404</v>
      </c>
      <c r="K55" s="18" t="s">
        <v>404</v>
      </c>
      <c r="L55" s="20" t="s">
        <v>404</v>
      </c>
      <c r="M55" s="18" t="s">
        <v>404</v>
      </c>
      <c r="N55" s="20" t="s">
        <v>404</v>
      </c>
      <c r="O55" s="18" t="n">
        <v>414.36817624</v>
      </c>
      <c r="P55" s="20" t="n">
        <v>7.97042946</v>
      </c>
      <c r="Q55" s="18" t="n">
        <v>386.6051469</v>
      </c>
      <c r="R55" s="20" t="n">
        <v>11.71118812</v>
      </c>
    </row>
    <row r="56" spans="1:18">
      <c r="A56" s="15" t="s">
        <v>453</v>
      </c>
      <c r="B56" s="17" t="n">
        <v>5359</v>
      </c>
      <c r="C56" s="18">
        <f>(0.0/B56*100)</f>
        <v/>
      </c>
      <c r="D56" s="19" t="n">
        <v>5359</v>
      </c>
      <c r="E56" s="18" t="n">
        <v>544.73153677</v>
      </c>
      <c r="F56" s="20" t="n">
        <v>4.06293305</v>
      </c>
      <c r="G56" s="18" t="n">
        <v>561.80328861</v>
      </c>
      <c r="H56" s="20" t="n">
        <v>9.077906540000001</v>
      </c>
      <c r="I56" s="18" t="n">
        <v>542.96627775</v>
      </c>
      <c r="J56" s="20" t="n">
        <v>17.56287193</v>
      </c>
      <c r="K56" s="18" t="s">
        <v>404</v>
      </c>
      <c r="L56" s="20" t="s">
        <v>404</v>
      </c>
      <c r="M56" s="18" t="s">
        <v>404</v>
      </c>
      <c r="N56" s="20" t="s">
        <v>404</v>
      </c>
      <c r="O56" s="18" t="s">
        <v>404</v>
      </c>
      <c r="P56" s="20" t="s">
        <v>404</v>
      </c>
      <c r="Q56" s="18" t="n">
        <v>564.60066259</v>
      </c>
      <c r="R56" s="20" t="n">
        <v>38.53183897</v>
      </c>
    </row>
    <row r="57" spans="1:18">
      <c r="A57" s="15" t="s">
        <v>454</v>
      </c>
      <c r="B57" s="17" t="n">
        <v>6513</v>
      </c>
      <c r="C57" s="18">
        <f>(0.0/B57*100)</f>
        <v/>
      </c>
      <c r="D57" s="19" t="n">
        <v>6513</v>
      </c>
      <c r="E57" s="18" t="n">
        <v>388.37326836</v>
      </c>
      <c r="F57" s="20" t="n">
        <v>4.12591929</v>
      </c>
      <c r="G57" s="18" t="n">
        <v>373.23842262</v>
      </c>
      <c r="H57" s="20" t="n">
        <v>10.04513651</v>
      </c>
      <c r="I57" s="18" t="s">
        <v>404</v>
      </c>
      <c r="J57" s="20" t="s">
        <v>404</v>
      </c>
      <c r="K57" s="18" t="s">
        <v>404</v>
      </c>
      <c r="L57" s="20" t="s">
        <v>404</v>
      </c>
      <c r="M57" s="18" t="s">
        <v>404</v>
      </c>
      <c r="N57" s="20" t="s">
        <v>404</v>
      </c>
      <c r="O57" s="18" t="s">
        <v>404</v>
      </c>
      <c r="P57" s="20" t="s">
        <v>404</v>
      </c>
      <c r="Q57" s="18" t="n">
        <v>383.83525496</v>
      </c>
      <c r="R57" s="20" t="n">
        <v>16.59842337</v>
      </c>
    </row>
    <row r="58" spans="1:18">
      <c r="A58" s="15" t="s">
        <v>455</v>
      </c>
      <c r="B58" s="17" t="n">
        <v>7267</v>
      </c>
      <c r="C58" s="18">
        <f>(0.0/B58*100)</f>
        <v/>
      </c>
      <c r="D58" s="19" t="n">
        <v>7267</v>
      </c>
      <c r="E58" s="18" t="n">
        <v>380.47932437</v>
      </c>
      <c r="F58" s="20" t="n">
        <v>3.04823908</v>
      </c>
      <c r="G58" s="18" t="n">
        <v>363.21580339</v>
      </c>
      <c r="H58" s="20" t="n">
        <v>13.30577438</v>
      </c>
      <c r="I58" s="18" t="s">
        <v>404</v>
      </c>
      <c r="J58" s="20" t="s">
        <v>404</v>
      </c>
      <c r="K58" s="18" t="s">
        <v>404</v>
      </c>
      <c r="L58" s="20" t="s">
        <v>404</v>
      </c>
      <c r="M58" s="18" t="s">
        <v>404</v>
      </c>
      <c r="N58" s="20" t="s">
        <v>404</v>
      </c>
      <c r="O58" s="18" t="s">
        <v>404</v>
      </c>
      <c r="P58" s="20" t="s">
        <v>404</v>
      </c>
      <c r="Q58" s="18" t="n">
        <v>388.70084158</v>
      </c>
      <c r="R58" s="20" t="n">
        <v>7.58180886</v>
      </c>
    </row>
    <row r="59" spans="1:18">
      <c r="A59" s="15" t="s">
        <v>456</v>
      </c>
      <c r="B59" s="17" t="n">
        <v>4826</v>
      </c>
      <c r="C59" s="18">
        <f>(0.0/B59*100)</f>
        <v/>
      </c>
      <c r="D59" s="19" t="n">
        <v>4826</v>
      </c>
      <c r="E59" s="18" t="n">
        <v>354.73555416</v>
      </c>
      <c r="F59" s="20" t="n">
        <v>2.28332493</v>
      </c>
      <c r="G59" s="18" t="n">
        <v>374.5804294</v>
      </c>
      <c r="H59" s="20" t="n">
        <v>3.69335995</v>
      </c>
      <c r="I59" s="18" t="s">
        <v>404</v>
      </c>
      <c r="J59" s="20" t="s">
        <v>404</v>
      </c>
      <c r="K59" s="18" t="s">
        <v>404</v>
      </c>
      <c r="L59" s="20" t="s">
        <v>404</v>
      </c>
      <c r="M59" s="18" t="s">
        <v>404</v>
      </c>
      <c r="N59" s="20" t="s">
        <v>404</v>
      </c>
      <c r="O59" s="18" t="s">
        <v>404</v>
      </c>
      <c r="P59" s="20" t="s">
        <v>404</v>
      </c>
      <c r="Q59" s="18" t="n">
        <v>366.87583537</v>
      </c>
      <c r="R59" s="20" t="n">
        <v>4.09172257</v>
      </c>
    </row>
    <row r="60" spans="1:18">
      <c r="A60" s="15" t="s">
        <v>457</v>
      </c>
      <c r="B60" s="17" t="n">
        <v>4546</v>
      </c>
      <c r="C60" s="18">
        <f>(0.0/B60*100)</f>
        <v/>
      </c>
      <c r="D60" s="19" t="n">
        <v>4546</v>
      </c>
      <c r="E60" s="18" t="n">
        <v>416.25929202</v>
      </c>
      <c r="F60" s="20" t="n">
        <v>6.63745268</v>
      </c>
      <c r="G60" s="18" t="n">
        <v>404.18918333</v>
      </c>
      <c r="H60" s="20" t="n">
        <v>9.199122559999999</v>
      </c>
      <c r="I60" s="18" t="s">
        <v>404</v>
      </c>
      <c r="J60" s="20" t="s">
        <v>404</v>
      </c>
      <c r="K60" s="18" t="s">
        <v>404</v>
      </c>
      <c r="L60" s="20" t="s">
        <v>404</v>
      </c>
      <c r="M60" s="18" t="s">
        <v>404</v>
      </c>
      <c r="N60" s="20" t="s">
        <v>404</v>
      </c>
      <c r="O60" s="18" t="s">
        <v>404</v>
      </c>
      <c r="P60" s="20" t="s">
        <v>404</v>
      </c>
      <c r="Q60" s="18" t="n">
        <v>362.21357195</v>
      </c>
      <c r="R60" s="20" t="n">
        <v>7.41454673</v>
      </c>
    </row>
    <row r="61" spans="1:18">
      <c r="A61" s="15" t="s">
        <v>458</v>
      </c>
      <c r="B61" s="17" t="n">
        <v>6525</v>
      </c>
      <c r="C61" s="18">
        <f>(0.0/B61*100)</f>
        <v/>
      </c>
      <c r="D61" s="19" t="n">
        <v>6525</v>
      </c>
      <c r="E61" s="18" t="n">
        <v>481.54034071</v>
      </c>
      <c r="F61" s="20" t="n">
        <v>3.18513292</v>
      </c>
      <c r="G61" s="18" t="n">
        <v>475.49537818</v>
      </c>
      <c r="H61" s="20" t="n">
        <v>4.4716369</v>
      </c>
      <c r="I61" s="18" t="n">
        <v>424.31382692</v>
      </c>
      <c r="J61" s="20" t="n">
        <v>19.29213831</v>
      </c>
      <c r="K61" s="18" t="s">
        <v>404</v>
      </c>
      <c r="L61" s="20" t="s">
        <v>404</v>
      </c>
      <c r="M61" s="18" t="s">
        <v>404</v>
      </c>
      <c r="N61" s="20" t="s">
        <v>404</v>
      </c>
      <c r="O61" s="18" t="s">
        <v>404</v>
      </c>
      <c r="P61" s="20" t="s">
        <v>404</v>
      </c>
      <c r="Q61" s="18" t="n">
        <v>449.72451461</v>
      </c>
      <c r="R61" s="20" t="n">
        <v>6.61498139</v>
      </c>
    </row>
    <row r="62" spans="1:18">
      <c r="A62" s="15" t="s">
        <v>459</v>
      </c>
      <c r="B62" s="17" t="n">
        <v>4476</v>
      </c>
      <c r="C62" s="18">
        <f>(0.0/B62*100)</f>
        <v/>
      </c>
      <c r="D62" s="19" t="n">
        <v>4476</v>
      </c>
      <c r="E62" s="18" t="n">
        <v>543.00939704</v>
      </c>
      <c r="F62" s="20" t="n">
        <v>1.39050759</v>
      </c>
      <c r="G62" s="18" t="n">
        <v>543.92636956</v>
      </c>
      <c r="H62" s="20" t="n">
        <v>2.02285806</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360.17676907</v>
      </c>
      <c r="F63" s="20" t="n">
        <v>2.15057148</v>
      </c>
      <c r="G63" s="18" t="n">
        <v>377.31413382</v>
      </c>
      <c r="H63" s="20" t="n">
        <v>2.27180624</v>
      </c>
      <c r="I63" s="18" t="s">
        <v>404</v>
      </c>
      <c r="J63" s="20" t="s">
        <v>404</v>
      </c>
      <c r="K63" s="18" t="s">
        <v>404</v>
      </c>
      <c r="L63" s="20" t="s">
        <v>404</v>
      </c>
      <c r="M63" s="18" t="s">
        <v>404</v>
      </c>
      <c r="N63" s="20" t="s">
        <v>404</v>
      </c>
      <c r="O63" s="18" t="s">
        <v>404</v>
      </c>
      <c r="P63" s="20" t="s">
        <v>404</v>
      </c>
      <c r="Q63" s="18" t="n">
        <v>387.86447042</v>
      </c>
      <c r="R63" s="20" t="n">
        <v>5.0422815</v>
      </c>
    </row>
    <row r="64" spans="1:18">
      <c r="A64" s="15" t="s">
        <v>461</v>
      </c>
      <c r="B64" s="17" t="n">
        <v>3634</v>
      </c>
      <c r="C64" s="18">
        <f>(27.0/B64*100)</f>
        <v/>
      </c>
      <c r="D64" s="19" t="n">
        <v>3607</v>
      </c>
      <c r="E64" s="18" t="n">
        <v>476.98055732</v>
      </c>
      <c r="F64" s="20" t="n">
        <v>2.52391228</v>
      </c>
      <c r="G64" s="18" t="n">
        <v>475.88897392</v>
      </c>
      <c r="H64" s="20" t="n">
        <v>2.22281225</v>
      </c>
      <c r="I64" s="18" t="s">
        <v>404</v>
      </c>
      <c r="J64" s="20" t="s">
        <v>404</v>
      </c>
      <c r="K64" s="18" t="s">
        <v>404</v>
      </c>
      <c r="L64" s="20" t="s">
        <v>404</v>
      </c>
      <c r="M64" s="18" t="s">
        <v>404</v>
      </c>
      <c r="N64" s="20" t="s">
        <v>404</v>
      </c>
      <c r="O64" s="18" t="s">
        <v>404</v>
      </c>
      <c r="P64" s="20" t="s">
        <v>404</v>
      </c>
      <c r="Q64" s="18" t="n">
        <v>516.45881804</v>
      </c>
      <c r="R64" s="20" t="n">
        <v>7.36556997</v>
      </c>
    </row>
    <row r="65" spans="1:18">
      <c r="A65" s="15" t="s">
        <v>462</v>
      </c>
      <c r="B65" s="17" t="n">
        <v>5325</v>
      </c>
      <c r="C65" s="18">
        <f>(0.0/B65*100)</f>
        <v/>
      </c>
      <c r="D65" s="19" t="n">
        <v>5325</v>
      </c>
      <c r="E65" s="18" t="n">
        <v>422.71100512</v>
      </c>
      <c r="F65" s="20" t="n">
        <v>4.69779384</v>
      </c>
      <c r="G65" s="18" t="n">
        <v>416.17942501</v>
      </c>
      <c r="H65" s="20" t="n">
        <v>4.61421749</v>
      </c>
      <c r="I65" s="18" t="s">
        <v>404</v>
      </c>
      <c r="J65" s="20" t="s">
        <v>404</v>
      </c>
      <c r="K65" s="18" t="s">
        <v>404</v>
      </c>
      <c r="L65" s="20" t="s">
        <v>404</v>
      </c>
      <c r="M65" s="18" t="s">
        <v>404</v>
      </c>
      <c r="N65" s="20" t="s">
        <v>404</v>
      </c>
      <c r="O65" s="18" t="s">
        <v>404</v>
      </c>
      <c r="P65" s="20" t="s">
        <v>404</v>
      </c>
      <c r="Q65" s="18" t="n">
        <v>423.19859095</v>
      </c>
      <c r="R65" s="20" t="n">
        <v>10.33620612</v>
      </c>
    </row>
    <row r="66" spans="1:18">
      <c r="A66" s="15" t="s">
        <v>463</v>
      </c>
      <c r="B66" s="17" t="n">
        <v>5665</v>
      </c>
      <c r="C66" s="18">
        <f>(0.0/B66*100)</f>
        <v/>
      </c>
      <c r="D66" s="19" t="n">
        <v>5665</v>
      </c>
      <c r="E66" s="18" t="n">
        <v>413.21627693</v>
      </c>
      <c r="F66" s="20" t="n">
        <v>1.62720028</v>
      </c>
      <c r="G66" s="18" t="n">
        <v>436.77888679</v>
      </c>
      <c r="H66" s="20" t="n">
        <v>3.64371671</v>
      </c>
      <c r="I66" s="18" t="n">
        <v>375.27645199</v>
      </c>
      <c r="J66" s="20" t="n">
        <v>19.00959766</v>
      </c>
      <c r="K66" s="18" t="s">
        <v>404</v>
      </c>
      <c r="L66" s="20" t="s">
        <v>404</v>
      </c>
      <c r="M66" s="18" t="s">
        <v>404</v>
      </c>
      <c r="N66" s="20" t="s">
        <v>404</v>
      </c>
      <c r="O66" s="18" t="s">
        <v>404</v>
      </c>
      <c r="P66" s="20" t="s">
        <v>404</v>
      </c>
      <c r="Q66" s="18" t="n">
        <v>405.83930034</v>
      </c>
      <c r="R66" s="20" t="n">
        <v>5.83914277</v>
      </c>
    </row>
    <row r="67" spans="1:18">
      <c r="A67" s="15" t="s">
        <v>464</v>
      </c>
      <c r="B67" s="17" t="n">
        <v>6971</v>
      </c>
      <c r="C67" s="18">
        <f>(0.0/B67*100)</f>
        <v/>
      </c>
      <c r="D67" s="19" t="n">
        <v>6971</v>
      </c>
      <c r="E67" s="18" t="n">
        <v>386.09016827</v>
      </c>
      <c r="F67" s="20" t="n">
        <v>3.64349924</v>
      </c>
      <c r="G67" s="18" t="n">
        <v>388.97079094</v>
      </c>
      <c r="H67" s="20" t="n">
        <v>5.16361318</v>
      </c>
      <c r="I67" s="18" t="n">
        <v>375.63862243</v>
      </c>
      <c r="J67" s="20" t="n">
        <v>9.933793209999999</v>
      </c>
      <c r="K67" s="18" t="s">
        <v>404</v>
      </c>
      <c r="L67" s="20" t="s">
        <v>404</v>
      </c>
      <c r="M67" s="18" t="s">
        <v>404</v>
      </c>
      <c r="N67" s="20" t="s">
        <v>404</v>
      </c>
      <c r="O67" s="18" t="s">
        <v>404</v>
      </c>
      <c r="P67" s="20" t="s">
        <v>404</v>
      </c>
      <c r="Q67" s="18" t="n">
        <v>369.64576089</v>
      </c>
      <c r="R67" s="20" t="n">
        <v>17.73491707</v>
      </c>
    </row>
    <row r="68" spans="1:18">
      <c r="A68" s="15" t="s">
        <v>465</v>
      </c>
      <c r="B68" s="17" t="n">
        <v>12083</v>
      </c>
      <c r="C68" s="18">
        <f>(0.0/B68*100)</f>
        <v/>
      </c>
      <c r="D68" s="19" t="n">
        <v>12083</v>
      </c>
      <c r="E68" s="18" t="n">
        <v>400.46506386</v>
      </c>
      <c r="F68" s="20" t="n">
        <v>1.52190623</v>
      </c>
      <c r="G68" s="18" t="n">
        <v>408.79503356</v>
      </c>
      <c r="H68" s="20" t="n">
        <v>2.97805109</v>
      </c>
      <c r="I68" s="18" t="n">
        <v>424.6668281</v>
      </c>
      <c r="J68" s="20" t="n">
        <v>13.15215532</v>
      </c>
      <c r="K68" s="18" t="s">
        <v>404</v>
      </c>
      <c r="L68" s="20" t="s">
        <v>404</v>
      </c>
      <c r="M68" s="18" t="s">
        <v>404</v>
      </c>
      <c r="N68" s="20" t="s">
        <v>404</v>
      </c>
      <c r="O68" s="18" t="s">
        <v>404</v>
      </c>
      <c r="P68" s="20" t="s">
        <v>404</v>
      </c>
      <c r="Q68" s="18" t="n">
        <v>405.60263091</v>
      </c>
      <c r="R68" s="20" t="n">
        <v>5.52463321</v>
      </c>
    </row>
    <row r="69" spans="1:18">
      <c r="A69" s="15" t="s">
        <v>466</v>
      </c>
      <c r="B69" s="17" t="n">
        <v>4876</v>
      </c>
      <c r="C69" s="18">
        <f>(0.0/B69*100)</f>
        <v/>
      </c>
      <c r="D69" s="19" t="n">
        <v>4876</v>
      </c>
      <c r="E69" s="18" t="n">
        <v>446.91524251</v>
      </c>
      <c r="F69" s="20" t="n">
        <v>5.18835848</v>
      </c>
      <c r="G69" s="18" t="n">
        <v>438.35129983</v>
      </c>
      <c r="H69" s="20" t="n">
        <v>7.08951219</v>
      </c>
      <c r="I69" s="18" t="s">
        <v>404</v>
      </c>
      <c r="J69" s="20" t="s">
        <v>404</v>
      </c>
      <c r="K69" s="18" t="s">
        <v>404</v>
      </c>
      <c r="L69" s="20" t="s">
        <v>404</v>
      </c>
      <c r="M69" s="18" t="s">
        <v>404</v>
      </c>
      <c r="N69" s="20" t="s">
        <v>404</v>
      </c>
      <c r="O69" s="18" t="s">
        <v>404</v>
      </c>
      <c r="P69" s="20" t="s">
        <v>404</v>
      </c>
      <c r="Q69" s="18" t="n">
        <v>411.23501993</v>
      </c>
      <c r="R69" s="20" t="n">
        <v>39.85813117</v>
      </c>
    </row>
    <row r="70" spans="1:18">
      <c r="A70" s="15" t="s">
        <v>467</v>
      </c>
      <c r="B70" s="17" t="n">
        <v>6036</v>
      </c>
      <c r="C70" s="18">
        <f>(0.0/B70*100)</f>
        <v/>
      </c>
      <c r="D70" s="19" t="n">
        <v>6036</v>
      </c>
      <c r="E70" s="18" t="n">
        <v>494.91516583</v>
      </c>
      <c r="F70" s="20" t="n">
        <v>3.68145232</v>
      </c>
      <c r="G70" s="18" t="n">
        <v>492.7916769</v>
      </c>
      <c r="H70" s="20" t="n">
        <v>5.40883827</v>
      </c>
      <c r="I70" s="18" t="s">
        <v>404</v>
      </c>
      <c r="J70" s="20" t="s">
        <v>404</v>
      </c>
      <c r="K70" s="18" t="s">
        <v>404</v>
      </c>
      <c r="L70" s="20" t="s">
        <v>404</v>
      </c>
      <c r="M70" s="18" t="s">
        <v>404</v>
      </c>
      <c r="N70" s="20" t="s">
        <v>404</v>
      </c>
      <c r="O70" s="18" t="s">
        <v>404</v>
      </c>
      <c r="P70" s="20" t="s">
        <v>404</v>
      </c>
      <c r="Q70" s="18" t="n">
        <v>485.36624027</v>
      </c>
      <c r="R70" s="20" t="n">
        <v>22.57839357</v>
      </c>
    </row>
    <row r="71" spans="1:18">
      <c r="A71" s="15" t="s">
        <v>468</v>
      </c>
      <c r="B71" s="17" t="n">
        <v>6115</v>
      </c>
      <c r="C71" s="18">
        <f>(0.0/B71*100)</f>
        <v/>
      </c>
      <c r="D71" s="19" t="n">
        <v>6115</v>
      </c>
      <c r="E71" s="18" t="n">
        <v>564.30351261</v>
      </c>
      <c r="F71" s="20" t="n">
        <v>1.53129154</v>
      </c>
      <c r="G71" s="18" t="n">
        <v>577.40934729</v>
      </c>
      <c r="H71" s="20" t="n">
        <v>8.055451550000001</v>
      </c>
      <c r="I71" s="18" t="n">
        <v>526.6590188599999</v>
      </c>
      <c r="J71" s="20" t="n">
        <v>17.65920086</v>
      </c>
      <c r="K71" s="18" t="s">
        <v>404</v>
      </c>
      <c r="L71" s="20" t="s">
        <v>404</v>
      </c>
      <c r="M71" s="18" t="s">
        <v>404</v>
      </c>
      <c r="N71" s="20" t="s">
        <v>404</v>
      </c>
      <c r="O71" s="18" t="s">
        <v>404</v>
      </c>
      <c r="P71" s="20" t="s">
        <v>404</v>
      </c>
      <c r="Q71" s="18" t="n">
        <v>508.97510272</v>
      </c>
      <c r="R71" s="20" t="n">
        <v>10.26436198</v>
      </c>
    </row>
    <row r="72" spans="1:18">
      <c r="A72" s="15" t="s">
        <v>469</v>
      </c>
      <c r="B72" s="17" t="n">
        <v>7708</v>
      </c>
      <c r="C72" s="18">
        <f>(0.0/B72*100)</f>
        <v/>
      </c>
      <c r="D72" s="19" t="n">
        <v>7708</v>
      </c>
      <c r="E72" s="18" t="n">
        <v>545.42158921</v>
      </c>
      <c r="F72" s="20" t="n">
        <v>5.89672809</v>
      </c>
      <c r="G72" s="18" t="n">
        <v>543.46580557</v>
      </c>
      <c r="H72" s="20" t="n">
        <v>5.49545013</v>
      </c>
      <c r="I72" s="18" t="n">
        <v>470.5224673</v>
      </c>
      <c r="J72" s="20" t="n">
        <v>25.08205796</v>
      </c>
      <c r="K72" s="18" t="s">
        <v>404</v>
      </c>
      <c r="L72" s="20" t="s">
        <v>404</v>
      </c>
      <c r="M72" s="18" t="s">
        <v>404</v>
      </c>
      <c r="N72" s="20" t="s">
        <v>404</v>
      </c>
      <c r="O72" s="18" t="s">
        <v>404</v>
      </c>
      <c r="P72" s="20" t="s">
        <v>404</v>
      </c>
      <c r="Q72" s="18" t="n">
        <v>479.73411612</v>
      </c>
      <c r="R72" s="20" t="n">
        <v>30.18644327</v>
      </c>
    </row>
    <row r="73" spans="1:18">
      <c r="A73" s="15" t="s">
        <v>470</v>
      </c>
      <c r="B73" s="17" t="n">
        <v>8249</v>
      </c>
      <c r="C73" s="18">
        <f>(0.0/B73*100)</f>
        <v/>
      </c>
      <c r="D73" s="19" t="n">
        <v>8249</v>
      </c>
      <c r="E73" s="18" t="n">
        <v>417.10791012</v>
      </c>
      <c r="F73" s="20" t="n">
        <v>3.54157913</v>
      </c>
      <c r="G73" s="18" t="n">
        <v>411.49672901</v>
      </c>
      <c r="H73" s="20" t="n">
        <v>11.82459842</v>
      </c>
      <c r="I73" s="18" t="n">
        <v>414.28282249</v>
      </c>
      <c r="J73" s="20" t="n">
        <v>16.77348065</v>
      </c>
      <c r="K73" s="18" t="s">
        <v>404</v>
      </c>
      <c r="L73" s="20" t="s">
        <v>404</v>
      </c>
      <c r="M73" s="18" t="s">
        <v>404</v>
      </c>
      <c r="N73" s="20" t="s">
        <v>404</v>
      </c>
      <c r="O73" s="18" t="s">
        <v>404</v>
      </c>
      <c r="P73" s="20" t="s">
        <v>404</v>
      </c>
      <c r="Q73" s="18" t="n">
        <v>385.99061499</v>
      </c>
      <c r="R73" s="20" t="n">
        <v>12.67224649</v>
      </c>
    </row>
    <row r="74" spans="1:18">
      <c r="A74" s="15" t="s">
        <v>471</v>
      </c>
      <c r="B74" s="17" t="n">
        <v>4692</v>
      </c>
      <c r="C74" s="18">
        <f>(484.0/B74*100)</f>
        <v/>
      </c>
      <c r="D74" s="19" t="n">
        <v>4208</v>
      </c>
      <c r="E74" s="18" t="n">
        <v>420.40839217</v>
      </c>
      <c r="F74" s="20" t="n">
        <v>1.85045194</v>
      </c>
      <c r="G74" s="18" t="n">
        <v>416.23722672</v>
      </c>
      <c r="H74" s="20" t="n">
        <v>2.64332703</v>
      </c>
      <c r="I74" s="18" t="s">
        <v>404</v>
      </c>
      <c r="J74" s="20" t="s">
        <v>404</v>
      </c>
      <c r="K74" s="18" t="s">
        <v>404</v>
      </c>
      <c r="L74" s="20" t="s">
        <v>404</v>
      </c>
      <c r="M74" s="18" t="s">
        <v>404</v>
      </c>
      <c r="N74" s="20" t="s">
        <v>404</v>
      </c>
      <c r="O74" s="18" t="s">
        <v>404</v>
      </c>
      <c r="P74" s="20" t="s">
        <v>404</v>
      </c>
      <c r="Q74" s="18" t="n">
        <v>367.23737389</v>
      </c>
      <c r="R74" s="20" t="n">
        <v>5.7807648</v>
      </c>
    </row>
    <row r="75" spans="1:18">
      <c r="A75" s="15" t="s">
        <v>472</v>
      </c>
      <c r="B75" s="17" t="n">
        <v>5375</v>
      </c>
      <c r="C75" s="18">
        <f>(483.0/B75*100)</f>
        <v/>
      </c>
      <c r="D75" s="19" t="n">
        <v>4892</v>
      </c>
      <c r="E75" s="18" t="n">
        <v>365.22707774</v>
      </c>
      <c r="F75" s="20" t="n">
        <v>4.93821052</v>
      </c>
      <c r="G75" s="18" t="n">
        <v>371.14796212</v>
      </c>
      <c r="H75" s="20" t="n">
        <v>12.83479174</v>
      </c>
      <c r="I75" s="18" t="n">
        <v>361.45861688</v>
      </c>
      <c r="J75" s="20" t="n">
        <v>18.16459585</v>
      </c>
      <c r="K75" s="18" t="s">
        <v>404</v>
      </c>
      <c r="L75" s="20" t="s">
        <v>404</v>
      </c>
      <c r="M75" s="18" t="s">
        <v>404</v>
      </c>
      <c r="N75" s="20" t="s">
        <v>404</v>
      </c>
      <c r="O75" s="18" t="s">
        <v>404</v>
      </c>
      <c r="P75" s="20" t="s">
        <v>404</v>
      </c>
      <c r="Q75" s="18" t="n">
        <v>374.54602081</v>
      </c>
      <c r="R75" s="20" t="n">
        <v>8.75488374</v>
      </c>
    </row>
    <row r="76" spans="1:18">
      <c r="A76" s="15" t="s">
        <v>473</v>
      </c>
      <c r="B76" s="17" t="n">
        <v>14167</v>
      </c>
      <c r="C76" s="18">
        <f>(1400.0/B76*100)</f>
        <v/>
      </c>
      <c r="D76" s="19" t="n">
        <v>12767</v>
      </c>
      <c r="E76" s="18" t="n">
        <v>431.4654322</v>
      </c>
      <c r="F76" s="20" t="n">
        <v>3.07998407</v>
      </c>
      <c r="G76" s="18" t="n">
        <v>458.29853481</v>
      </c>
      <c r="H76" s="20" t="n">
        <v>13.13224835</v>
      </c>
      <c r="I76" s="18" t="n">
        <v>384.8617393</v>
      </c>
      <c r="J76" s="20" t="n">
        <v>11.69191252</v>
      </c>
      <c r="K76" s="18" t="s">
        <v>404</v>
      </c>
      <c r="L76" s="20" t="s">
        <v>404</v>
      </c>
      <c r="M76" s="18" t="s">
        <v>404</v>
      </c>
      <c r="N76" s="20" t="s">
        <v>404</v>
      </c>
      <c r="O76" s="18" t="s">
        <v>404</v>
      </c>
      <c r="P76" s="20" t="s">
        <v>404</v>
      </c>
      <c r="Q76" s="18" t="n">
        <v>418.81387607</v>
      </c>
      <c r="R76" s="20" t="n">
        <v>16.20713817</v>
      </c>
    </row>
    <row r="77" spans="1:18">
      <c r="A77" s="15" t="s">
        <v>474</v>
      </c>
      <c r="B77" s="17" t="n">
        <v>6062</v>
      </c>
      <c r="C77" s="18">
        <f>(0.0/B77*100)</f>
        <v/>
      </c>
      <c r="D77" s="19" t="n">
        <v>6062</v>
      </c>
      <c r="E77" s="18" t="n">
        <v>419.69634622</v>
      </c>
      <c r="F77" s="20" t="n">
        <v>6.08874314</v>
      </c>
      <c r="G77" s="18" t="n">
        <v>419.27084143</v>
      </c>
      <c r="H77" s="20" t="n">
        <v>4.207012</v>
      </c>
      <c r="I77" s="18" t="n">
        <v>391.75667981</v>
      </c>
      <c r="J77" s="20" t="n">
        <v>14.50456026</v>
      </c>
      <c r="K77" s="18" t="s">
        <v>404</v>
      </c>
      <c r="L77" s="20" t="s">
        <v>404</v>
      </c>
      <c r="M77" s="18" t="s">
        <v>404</v>
      </c>
      <c r="N77" s="20" t="s">
        <v>404</v>
      </c>
      <c r="O77" s="18" t="s">
        <v>404</v>
      </c>
      <c r="P77" s="20" t="s">
        <v>404</v>
      </c>
      <c r="Q77" s="18" t="n">
        <v>413.02853435</v>
      </c>
      <c r="R77" s="20" t="n">
        <v>19.74709883</v>
      </c>
    </row>
    <row r="78" spans="1:18">
      <c r="A78" s="15" t="s">
        <v>475</v>
      </c>
      <c r="B78" s="17" t="n">
        <v>5826</v>
      </c>
      <c r="C78" s="18">
        <f>(0.0/B78*100)</f>
        <v/>
      </c>
      <c r="D78" s="19" t="n">
        <v>5826</v>
      </c>
      <c r="E78" s="18" t="n">
        <v>495.86778151</v>
      </c>
      <c r="F78" s="20" t="n">
        <v>4.74173338</v>
      </c>
      <c r="G78" s="18" t="n">
        <v>485.74141854</v>
      </c>
      <c r="H78" s="20" t="n">
        <v>19.56358636</v>
      </c>
      <c r="I78" s="18" t="s">
        <v>404</v>
      </c>
      <c r="J78" s="20" t="s">
        <v>404</v>
      </c>
      <c r="K78" s="18" t="s">
        <v>404</v>
      </c>
      <c r="L78" s="20" t="s">
        <v>404</v>
      </c>
      <c r="M78" s="18" t="s">
        <v>404</v>
      </c>
      <c r="N78" s="20" t="s">
        <v>404</v>
      </c>
      <c r="O78" s="18" t="s">
        <v>404</v>
      </c>
      <c r="P78" s="20" t="s">
        <v>404</v>
      </c>
      <c r="Q78" s="18" t="n">
        <v>488.08726248</v>
      </c>
      <c r="R78" s="20" t="n">
        <v>17.71307165</v>
      </c>
    </row>
    <row customHeight="1" ht="25" r="79" spans="1:18">
      <c r="A79" s="15" t="s">
        <v>476</v>
      </c>
      <c r="B79" s="17" t="n">
        <v>1657</v>
      </c>
      <c r="C79" s="18">
        <f>(21.0/B79*100)</f>
        <v/>
      </c>
      <c r="D79" s="19" t="n">
        <v>1636</v>
      </c>
      <c r="E79" s="18" t="n">
        <v>462.08327001</v>
      </c>
      <c r="F79" s="20" t="n">
        <v>12.15517597</v>
      </c>
      <c r="G79" s="18" t="n">
        <v>453.37566709</v>
      </c>
      <c r="H79" s="20" t="n">
        <v>9.49442494</v>
      </c>
      <c r="I79" s="18" t="s">
        <v>404</v>
      </c>
      <c r="J79" s="20" t="s">
        <v>404</v>
      </c>
      <c r="K79" s="18" t="s">
        <v>404</v>
      </c>
      <c r="L79" s="20" t="s">
        <v>404</v>
      </c>
      <c r="M79" s="18" t="s">
        <v>404</v>
      </c>
      <c r="N79" s="20" t="s">
        <v>404</v>
      </c>
      <c r="O79" s="18" t="s">
        <v>404</v>
      </c>
      <c r="P79" s="20" t="s">
        <v>404</v>
      </c>
      <c r="Q79" s="18" t="n">
        <v>445.73384903</v>
      </c>
      <c r="R79" s="20" t="n">
        <v>38.63821744</v>
      </c>
    </row>
    <row r="80" spans="1:18">
      <c r="A80" s="15" t="s">
        <v>477</v>
      </c>
      <c r="B80" s="17" t="n">
        <v>7841</v>
      </c>
      <c r="C80" s="18">
        <f>(0.0/B80*100)</f>
        <v/>
      </c>
      <c r="D80" s="19" t="n">
        <v>7841</v>
      </c>
      <c r="E80" s="18" t="n">
        <v>458.70543157</v>
      </c>
      <c r="F80" s="20" t="n">
        <v>5.14024681</v>
      </c>
      <c r="G80" s="18" t="n">
        <v>462.77657454</v>
      </c>
      <c r="H80" s="20" t="n">
        <v>8.06890829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446.99655087</v>
      </c>
      <c r="F81" s="20" t="n">
        <v>3.45680178</v>
      </c>
      <c r="G81" s="18" t="n">
        <v>450.03962116</v>
      </c>
      <c r="H81" s="20" t="n">
        <v>13.72255845</v>
      </c>
      <c r="I81" s="18" t="n">
        <v>517.87743</v>
      </c>
      <c r="J81" s="20" t="n">
        <v>8.265864029999999</v>
      </c>
      <c r="K81" s="18" t="s">
        <v>404</v>
      </c>
      <c r="L81" s="20" t="s">
        <v>404</v>
      </c>
      <c r="M81" s="18" t="s">
        <v>404</v>
      </c>
      <c r="N81" s="20" t="s">
        <v>404</v>
      </c>
      <c r="O81" s="18" t="s">
        <v>404</v>
      </c>
      <c r="P81" s="20" t="s">
        <v>404</v>
      </c>
      <c r="Q81" s="18" t="n">
        <v>392.68971911</v>
      </c>
      <c r="R81" s="20" t="n">
        <v>15.23674308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498.47833339</v>
      </c>
      <c r="F7" s="20" t="n">
        <v>2.54111466</v>
      </c>
      <c r="G7" s="18" t="n">
        <v>491.67481506</v>
      </c>
      <c r="H7" s="20" t="n">
        <v>3.04467838</v>
      </c>
      <c r="I7" s="18" t="s">
        <v>404</v>
      </c>
      <c r="J7" s="20" t="s">
        <v>404</v>
      </c>
      <c r="K7" s="18" t="s">
        <v>404</v>
      </c>
      <c r="L7" s="20" t="s">
        <v>404</v>
      </c>
      <c r="M7" s="18" t="s">
        <v>404</v>
      </c>
      <c r="N7" s="20" t="s">
        <v>404</v>
      </c>
      <c r="O7" s="18" t="s">
        <v>404</v>
      </c>
      <c r="P7" s="20" t="s">
        <v>404</v>
      </c>
      <c r="Q7" s="18" t="n">
        <v>486.19644359</v>
      </c>
      <c r="R7" s="20" t="n">
        <v>6.85287335</v>
      </c>
    </row>
    <row r="8" spans="1:18">
      <c r="A8" s="15" t="s">
        <v>405</v>
      </c>
      <c r="B8" s="17" t="n">
        <v>7007</v>
      </c>
      <c r="C8" s="18">
        <f>(13.0/B8*100)</f>
        <v/>
      </c>
      <c r="D8" s="19" t="n">
        <v>6994</v>
      </c>
      <c r="E8" s="18" t="n">
        <v>496.65301254</v>
      </c>
      <c r="F8" s="20" t="n">
        <v>9.4092979</v>
      </c>
      <c r="G8" s="18" t="n">
        <v>492.91676746</v>
      </c>
      <c r="H8" s="20" t="n">
        <v>5.58429092</v>
      </c>
      <c r="I8" s="18" t="n">
        <v>464.12321902</v>
      </c>
      <c r="J8" s="20" t="n">
        <v>24.86519723</v>
      </c>
      <c r="K8" s="18" t="s">
        <v>404</v>
      </c>
      <c r="L8" s="20" t="s">
        <v>404</v>
      </c>
      <c r="M8" s="18" t="s">
        <v>404</v>
      </c>
      <c r="N8" s="20" t="s">
        <v>404</v>
      </c>
      <c r="O8" s="18" t="s">
        <v>404</v>
      </c>
      <c r="P8" s="20" t="s">
        <v>404</v>
      </c>
      <c r="Q8" s="18" t="n">
        <v>508.27891214</v>
      </c>
      <c r="R8" s="20" t="n">
        <v>8.3319741</v>
      </c>
    </row>
    <row r="9" spans="1:18">
      <c r="A9" s="15" t="s">
        <v>406</v>
      </c>
      <c r="B9" s="17" t="n">
        <v>9651</v>
      </c>
      <c r="C9" s="18">
        <f>(575.0/B9*100)</f>
        <v/>
      </c>
      <c r="D9" s="19" t="n">
        <v>9076</v>
      </c>
      <c r="E9" s="18" t="n">
        <v>521.93687846</v>
      </c>
      <c r="F9" s="20" t="n">
        <v>5.85919394</v>
      </c>
      <c r="G9" s="18" t="n">
        <v>500.79622138</v>
      </c>
      <c r="H9" s="20" t="n">
        <v>6.08187032</v>
      </c>
      <c r="I9" s="18" t="n">
        <v>519.35251579</v>
      </c>
      <c r="J9" s="20" t="n">
        <v>28.46309464</v>
      </c>
      <c r="K9" s="18" t="s">
        <v>404</v>
      </c>
      <c r="L9" s="20" t="s">
        <v>404</v>
      </c>
      <c r="M9" s="18" t="s">
        <v>404</v>
      </c>
      <c r="N9" s="20" t="s">
        <v>404</v>
      </c>
      <c r="O9" s="18" t="s">
        <v>404</v>
      </c>
      <c r="P9" s="20" t="s">
        <v>404</v>
      </c>
      <c r="Q9" s="18" t="n">
        <v>512.41658892</v>
      </c>
      <c r="R9" s="20" t="n">
        <v>6.82564581</v>
      </c>
    </row>
    <row r="10" spans="1:18">
      <c r="A10" s="15" t="s">
        <v>407</v>
      </c>
      <c r="B10" s="17" t="n">
        <v>20058</v>
      </c>
      <c r="C10" s="18">
        <f>(3112.0/B10*100)</f>
        <v/>
      </c>
      <c r="D10" s="19" t="n">
        <v>16946</v>
      </c>
      <c r="E10" s="18" t="n">
        <v>514.72228068</v>
      </c>
      <c r="F10" s="20" t="n">
        <v>2.85849769</v>
      </c>
      <c r="G10" s="18" t="n">
        <v>516.55176011</v>
      </c>
      <c r="H10" s="20" t="n">
        <v>5.10589538</v>
      </c>
      <c r="I10" s="18" t="n">
        <v>577.84820243</v>
      </c>
      <c r="J10" s="20" t="n">
        <v>13.60445118</v>
      </c>
      <c r="K10" s="18" t="s">
        <v>404</v>
      </c>
      <c r="L10" s="20" t="s">
        <v>404</v>
      </c>
      <c r="M10" s="18" t="s">
        <v>404</v>
      </c>
      <c r="N10" s="20" t="s">
        <v>404</v>
      </c>
      <c r="O10" s="18" t="s">
        <v>404</v>
      </c>
      <c r="P10" s="20" t="s">
        <v>404</v>
      </c>
      <c r="Q10" s="18" t="n">
        <v>513.23090137</v>
      </c>
      <c r="R10" s="20" t="n">
        <v>10.94347104</v>
      </c>
    </row>
    <row r="11" spans="1:18">
      <c r="A11" s="15" t="s">
        <v>408</v>
      </c>
      <c r="B11" s="17" t="n">
        <v>7053</v>
      </c>
      <c r="C11" s="18">
        <f>(137.0/B11*100)</f>
        <v/>
      </c>
      <c r="D11" s="19" t="n">
        <v>6916</v>
      </c>
      <c r="E11" s="18" t="n">
        <v>429.03639828</v>
      </c>
      <c r="F11" s="20" t="n">
        <v>4.32084285</v>
      </c>
      <c r="G11" s="18" t="n">
        <v>419.51828278</v>
      </c>
      <c r="H11" s="20" t="n">
        <v>5.47491723</v>
      </c>
      <c r="I11" s="18" t="n">
        <v>390.11543589</v>
      </c>
      <c r="J11" s="20" t="n">
        <v>18.51186118</v>
      </c>
      <c r="K11" s="18" t="s">
        <v>404</v>
      </c>
      <c r="L11" s="20" t="s">
        <v>404</v>
      </c>
      <c r="M11" s="18" t="s">
        <v>404</v>
      </c>
      <c r="N11" s="20" t="s">
        <v>404</v>
      </c>
      <c r="O11" s="18" t="s">
        <v>404</v>
      </c>
      <c r="P11" s="20" t="s">
        <v>404</v>
      </c>
      <c r="Q11" s="18" t="n">
        <v>404.87390237</v>
      </c>
      <c r="R11" s="20" t="n">
        <v>12.82511032</v>
      </c>
    </row>
    <row r="12" spans="1:18">
      <c r="A12" s="15" t="s">
        <v>409</v>
      </c>
      <c r="B12" s="17" t="n">
        <v>6894</v>
      </c>
      <c r="C12" s="18">
        <f>(106.0/B12*100)</f>
        <v/>
      </c>
      <c r="D12" s="19" t="n">
        <v>6788</v>
      </c>
      <c r="E12" s="18" t="n">
        <v>498.8169585</v>
      </c>
      <c r="F12" s="20" t="n">
        <v>3.06859131</v>
      </c>
      <c r="G12" s="18" t="n">
        <v>485.58724275</v>
      </c>
      <c r="H12" s="20" t="n">
        <v>6.91974469</v>
      </c>
      <c r="I12" s="18" t="n">
        <v>427.1628758</v>
      </c>
      <c r="J12" s="20" t="n">
        <v>12.82659046</v>
      </c>
      <c r="K12" s="18" t="s">
        <v>404</v>
      </c>
      <c r="L12" s="20" t="s">
        <v>404</v>
      </c>
      <c r="M12" s="18" t="s">
        <v>404</v>
      </c>
      <c r="N12" s="20" t="s">
        <v>404</v>
      </c>
      <c r="O12" s="18" t="s">
        <v>404</v>
      </c>
      <c r="P12" s="20" t="s">
        <v>404</v>
      </c>
      <c r="Q12" s="18" t="n">
        <v>434.13100641</v>
      </c>
      <c r="R12" s="20" t="n">
        <v>13.63321799</v>
      </c>
    </row>
    <row r="13" spans="1:18">
      <c r="A13" s="15" t="s">
        <v>410</v>
      </c>
      <c r="B13" s="17" t="n">
        <v>7161</v>
      </c>
      <c r="C13" s="18">
        <f>(1175.0/B13*100)</f>
        <v/>
      </c>
      <c r="D13" s="19" t="n">
        <v>5986</v>
      </c>
      <c r="E13" s="18" t="n">
        <v>512.07736502</v>
      </c>
      <c r="F13" s="20" t="n">
        <v>2.68936268</v>
      </c>
      <c r="G13" s="18" t="n">
        <v>504.86088375</v>
      </c>
      <c r="H13" s="20" t="n">
        <v>4.87176319</v>
      </c>
      <c r="I13" s="18" t="n">
        <v>513.18367339</v>
      </c>
      <c r="J13" s="20" t="n">
        <v>7.29197336</v>
      </c>
      <c r="K13" s="18" t="s">
        <v>404</v>
      </c>
      <c r="L13" s="20" t="s">
        <v>404</v>
      </c>
      <c r="M13" s="18" t="s">
        <v>404</v>
      </c>
      <c r="N13" s="20" t="s">
        <v>404</v>
      </c>
      <c r="O13" s="18" t="s">
        <v>404</v>
      </c>
      <c r="P13" s="20" t="s">
        <v>404</v>
      </c>
      <c r="Q13" s="18" t="n">
        <v>527.79406577</v>
      </c>
      <c r="R13" s="20" t="n">
        <v>8.43957604</v>
      </c>
    </row>
    <row r="14" spans="1:18">
      <c r="A14" s="15" t="s">
        <v>411</v>
      </c>
      <c r="B14" s="17" t="n">
        <v>5587</v>
      </c>
      <c r="C14" s="18">
        <f>(192.0/B14*100)</f>
        <v/>
      </c>
      <c r="D14" s="19" t="n">
        <v>5395</v>
      </c>
      <c r="E14" s="18" t="n">
        <v>518.9345598</v>
      </c>
      <c r="F14" s="20" t="n">
        <v>2.29685637</v>
      </c>
      <c r="G14" s="18" t="n">
        <v>519.29386778</v>
      </c>
      <c r="H14" s="20" t="n">
        <v>5.67071626</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512.77793087</v>
      </c>
      <c r="F15" s="20" t="n">
        <v>2.61373142</v>
      </c>
      <c r="G15" s="18" t="n">
        <v>507.29197912</v>
      </c>
      <c r="H15" s="20" t="n">
        <v>4.69794777</v>
      </c>
      <c r="I15" s="18" t="n">
        <v>530.89819286</v>
      </c>
      <c r="J15" s="20" t="n">
        <v>20.65706953</v>
      </c>
      <c r="K15" s="18" t="s">
        <v>404</v>
      </c>
      <c r="L15" s="20" t="s">
        <v>404</v>
      </c>
      <c r="M15" s="18" t="s">
        <v>404</v>
      </c>
      <c r="N15" s="20" t="s">
        <v>404</v>
      </c>
      <c r="O15" s="18" t="s">
        <v>404</v>
      </c>
      <c r="P15" s="20" t="s">
        <v>404</v>
      </c>
      <c r="Q15" s="18" t="n">
        <v>495.51655601</v>
      </c>
      <c r="R15" s="20" t="n">
        <v>16.55922616</v>
      </c>
    </row>
    <row r="16" spans="1:18">
      <c r="A16" s="15" t="s">
        <v>413</v>
      </c>
      <c r="B16" s="17" t="n">
        <v>6108</v>
      </c>
      <c r="C16" s="18">
        <f>(495.0/B16*100)</f>
        <v/>
      </c>
      <c r="D16" s="19" t="n">
        <v>5613</v>
      </c>
      <c r="E16" s="18" t="n">
        <v>478.63191434</v>
      </c>
      <c r="F16" s="20" t="n">
        <v>5.89414318</v>
      </c>
      <c r="G16" s="18" t="n">
        <v>508.28322262</v>
      </c>
      <c r="H16" s="20" t="n">
        <v>5.58545196</v>
      </c>
      <c r="I16" s="18" t="n">
        <v>457.7123936</v>
      </c>
      <c r="J16" s="20" t="n">
        <v>17.90018326</v>
      </c>
      <c r="K16" s="18" t="s">
        <v>404</v>
      </c>
      <c r="L16" s="20" t="s">
        <v>404</v>
      </c>
      <c r="M16" s="18" t="s">
        <v>404</v>
      </c>
      <c r="N16" s="20" t="s">
        <v>404</v>
      </c>
      <c r="O16" s="18" t="s">
        <v>404</v>
      </c>
      <c r="P16" s="20" t="s">
        <v>404</v>
      </c>
      <c r="Q16" s="18" t="n">
        <v>519.85128861</v>
      </c>
      <c r="R16" s="20" t="n">
        <v>9.937853860000001</v>
      </c>
    </row>
    <row r="17" spans="1:18">
      <c r="A17" s="15" t="s">
        <v>414</v>
      </c>
      <c r="B17" s="17" t="n">
        <v>6504</v>
      </c>
      <c r="C17" s="18">
        <f>(1325.0/B17*100)</f>
        <v/>
      </c>
      <c r="D17" s="19" t="n">
        <v>5179</v>
      </c>
      <c r="E17" s="18" t="n">
        <v>497.88208463</v>
      </c>
      <c r="F17" s="20" t="n">
        <v>8.04329066</v>
      </c>
      <c r="G17" s="18" t="n">
        <v>502.93215959</v>
      </c>
      <c r="H17" s="20" t="n">
        <v>4.88770418</v>
      </c>
      <c r="I17" s="18" t="n">
        <v>554.04598907</v>
      </c>
      <c r="J17" s="20" t="n">
        <v>16.8228432</v>
      </c>
      <c r="K17" s="18" t="s">
        <v>404</v>
      </c>
      <c r="L17" s="20" t="s">
        <v>404</v>
      </c>
      <c r="M17" s="18" t="s">
        <v>404</v>
      </c>
      <c r="N17" s="20" t="s">
        <v>404</v>
      </c>
      <c r="O17" s="18" t="s">
        <v>404</v>
      </c>
      <c r="P17" s="20" t="s">
        <v>404</v>
      </c>
      <c r="Q17" s="18" t="n">
        <v>514.12433158</v>
      </c>
      <c r="R17" s="20" t="n">
        <v>9.1041133</v>
      </c>
    </row>
    <row r="18" spans="1:18">
      <c r="A18" s="15" t="s">
        <v>415</v>
      </c>
      <c r="B18" s="17" t="n">
        <v>5532</v>
      </c>
      <c r="C18" s="18">
        <f>(0.0/B18*100)</f>
        <v/>
      </c>
      <c r="D18" s="19" t="n">
        <v>5532</v>
      </c>
      <c r="E18" s="18" t="n">
        <v>476.9121599</v>
      </c>
      <c r="F18" s="20" t="n">
        <v>12.42858857</v>
      </c>
      <c r="G18" s="18" t="n">
        <v>452.74337834</v>
      </c>
      <c r="H18" s="20" t="n">
        <v>4.21789053</v>
      </c>
      <c r="I18" s="18" t="n">
        <v>437.8158099</v>
      </c>
      <c r="J18" s="20" t="n">
        <v>45.53387776</v>
      </c>
      <c r="K18" s="18" t="s">
        <v>404</v>
      </c>
      <c r="L18" s="20" t="s">
        <v>404</v>
      </c>
      <c r="M18" s="18" t="s">
        <v>404</v>
      </c>
      <c r="N18" s="20" t="s">
        <v>404</v>
      </c>
      <c r="O18" s="18" t="s">
        <v>404</v>
      </c>
      <c r="P18" s="20" t="s">
        <v>404</v>
      </c>
      <c r="Q18" s="18" t="n">
        <v>436.11705505</v>
      </c>
      <c r="R18" s="20" t="n">
        <v>11.36120004</v>
      </c>
    </row>
    <row r="19" spans="1:18">
      <c r="A19" s="15" t="s">
        <v>416</v>
      </c>
      <c r="B19" s="17" t="n">
        <v>5658</v>
      </c>
      <c r="C19" s="18">
        <f>(327.0/B19*100)</f>
        <v/>
      </c>
      <c r="D19" s="19" t="n">
        <v>5331</v>
      </c>
      <c r="E19" s="18" t="n">
        <v>473.70931374</v>
      </c>
      <c r="F19" s="20" t="n">
        <v>4.45899086</v>
      </c>
      <c r="G19" s="18" t="n">
        <v>489.27420662</v>
      </c>
      <c r="H19" s="20" t="n">
        <v>9.97128141</v>
      </c>
      <c r="I19" s="18" t="n">
        <v>507.97482207</v>
      </c>
      <c r="J19" s="20" t="n">
        <v>30.9857021</v>
      </c>
      <c r="K19" s="18" t="s">
        <v>404</v>
      </c>
      <c r="L19" s="20" t="s">
        <v>404</v>
      </c>
      <c r="M19" s="18" t="s">
        <v>404</v>
      </c>
      <c r="N19" s="20" t="s">
        <v>404</v>
      </c>
      <c r="O19" s="18" t="s">
        <v>404</v>
      </c>
      <c r="P19" s="20" t="s">
        <v>404</v>
      </c>
      <c r="Q19" s="18" t="n">
        <v>452.6874524</v>
      </c>
      <c r="R19" s="20" t="n">
        <v>34.00568161</v>
      </c>
    </row>
    <row r="20" spans="1:18">
      <c r="A20" s="15" t="s">
        <v>417</v>
      </c>
      <c r="B20" s="17" t="n">
        <v>3371</v>
      </c>
      <c r="C20" s="18">
        <f>(24.0/B20*100)</f>
        <v/>
      </c>
      <c r="D20" s="19" t="n">
        <v>3347</v>
      </c>
      <c r="E20" s="18" t="n">
        <v>488.47285719</v>
      </c>
      <c r="F20" s="20" t="n">
        <v>2.00678601</v>
      </c>
      <c r="G20" s="18" t="n">
        <v>493.58306119</v>
      </c>
      <c r="H20" s="20" t="n">
        <v>9.89921189</v>
      </c>
      <c r="I20" s="18" t="n">
        <v>440.15121304</v>
      </c>
      <c r="J20" s="20" t="n">
        <v>18.29753509</v>
      </c>
      <c r="K20" s="18" t="s">
        <v>404</v>
      </c>
      <c r="L20" s="20" t="s">
        <v>404</v>
      </c>
      <c r="M20" s="18" t="s">
        <v>404</v>
      </c>
      <c r="N20" s="20" t="s">
        <v>404</v>
      </c>
      <c r="O20" s="18" t="s">
        <v>404</v>
      </c>
      <c r="P20" s="20" t="s">
        <v>404</v>
      </c>
      <c r="Q20" s="18" t="n">
        <v>486.06294393</v>
      </c>
      <c r="R20" s="20" t="n">
        <v>5.99015633</v>
      </c>
    </row>
    <row r="21" spans="1:18">
      <c r="A21" s="15" t="s">
        <v>418</v>
      </c>
      <c r="B21" s="17" t="n">
        <v>5741</v>
      </c>
      <c r="C21" s="18">
        <f>(0.0/B21*100)</f>
        <v/>
      </c>
      <c r="D21" s="19" t="n">
        <v>5741</v>
      </c>
      <c r="E21" s="18" t="n">
        <v>503.96753202</v>
      </c>
      <c r="F21" s="20" t="n">
        <v>2.53638796</v>
      </c>
      <c r="G21" s="18" t="n">
        <v>507.14679373</v>
      </c>
      <c r="H21" s="20" t="n">
        <v>6.16415744</v>
      </c>
      <c r="I21" s="18" t="n">
        <v>497.64734531</v>
      </c>
      <c r="J21" s="20" t="n">
        <v>7.42804238</v>
      </c>
      <c r="K21" s="18" t="s">
        <v>404</v>
      </c>
      <c r="L21" s="20" t="s">
        <v>404</v>
      </c>
      <c r="M21" s="18" t="s">
        <v>404</v>
      </c>
      <c r="N21" s="20" t="s">
        <v>404</v>
      </c>
      <c r="O21" s="18" t="s">
        <v>404</v>
      </c>
      <c r="P21" s="20" t="s">
        <v>404</v>
      </c>
      <c r="Q21" s="18" t="n">
        <v>498.5942125</v>
      </c>
      <c r="R21" s="20" t="n">
        <v>10.70355582</v>
      </c>
    </row>
    <row r="22" spans="1:18">
      <c r="A22" s="15" t="s">
        <v>419</v>
      </c>
      <c r="B22" s="17" t="n">
        <v>6598</v>
      </c>
      <c r="C22" s="18">
        <f>(0.0/B22*100)</f>
        <v/>
      </c>
      <c r="D22" s="19" t="n">
        <v>6598</v>
      </c>
      <c r="E22" s="18" t="n">
        <v>465.07810608</v>
      </c>
      <c r="F22" s="20" t="n">
        <v>5.28567236</v>
      </c>
      <c r="G22" s="18" t="n">
        <v>476.39282061</v>
      </c>
      <c r="H22" s="20" t="n">
        <v>10.10420557</v>
      </c>
      <c r="I22" s="18" t="n">
        <v>500.59174152</v>
      </c>
      <c r="J22" s="20" t="n">
        <v>22.13487709</v>
      </c>
      <c r="K22" s="18" t="s">
        <v>404</v>
      </c>
      <c r="L22" s="20" t="s">
        <v>404</v>
      </c>
      <c r="M22" s="18" t="s">
        <v>404</v>
      </c>
      <c r="N22" s="20" t="s">
        <v>404</v>
      </c>
      <c r="O22" s="18" t="s">
        <v>404</v>
      </c>
      <c r="P22" s="20" t="s">
        <v>404</v>
      </c>
      <c r="Q22" s="18" t="n">
        <v>469.13151565</v>
      </c>
      <c r="R22" s="20" t="n">
        <v>12.40666835</v>
      </c>
    </row>
    <row r="23" spans="1:18">
      <c r="A23" s="15" t="s">
        <v>420</v>
      </c>
      <c r="B23" s="17" t="n">
        <v>11583</v>
      </c>
      <c r="C23" s="18">
        <f>(3185.0/B23*100)</f>
        <v/>
      </c>
      <c r="D23" s="19" t="n">
        <v>8398</v>
      </c>
      <c r="E23" s="18" t="n">
        <v>499.97739518</v>
      </c>
      <c r="F23" s="20" t="n">
        <v>4.75593921</v>
      </c>
      <c r="G23" s="18" t="n">
        <v>466.21621531</v>
      </c>
      <c r="H23" s="20" t="n">
        <v>12.07391173</v>
      </c>
      <c r="I23" s="18" t="n">
        <v>494.16233083</v>
      </c>
      <c r="J23" s="20" t="n">
        <v>21.24512488</v>
      </c>
      <c r="K23" s="18" t="s">
        <v>404</v>
      </c>
      <c r="L23" s="20" t="s">
        <v>404</v>
      </c>
      <c r="M23" s="18" t="s">
        <v>404</v>
      </c>
      <c r="N23" s="20" t="s">
        <v>404</v>
      </c>
      <c r="O23" s="18" t="s">
        <v>404</v>
      </c>
      <c r="P23" s="20" t="s">
        <v>404</v>
      </c>
      <c r="Q23" s="18" t="n">
        <v>456.50799901</v>
      </c>
      <c r="R23" s="20" t="n">
        <v>26.91853856</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532.05619704</v>
      </c>
      <c r="F25" s="20" t="n">
        <v>5.06592237</v>
      </c>
      <c r="G25" s="18" t="n">
        <v>511.34500679</v>
      </c>
      <c r="H25" s="20" t="n">
        <v>8.129137630000001</v>
      </c>
      <c r="I25" s="18" t="n">
        <v>429.49742548</v>
      </c>
      <c r="J25" s="20" t="n">
        <v>30.04672639</v>
      </c>
      <c r="K25" s="18" t="s">
        <v>404</v>
      </c>
      <c r="L25" s="20" t="s">
        <v>404</v>
      </c>
      <c r="M25" s="18" t="s">
        <v>404</v>
      </c>
      <c r="N25" s="20" t="s">
        <v>404</v>
      </c>
      <c r="O25" s="18" t="s">
        <v>404</v>
      </c>
      <c r="P25" s="20" t="s">
        <v>404</v>
      </c>
      <c r="Q25" s="18" t="n">
        <v>527.60478654</v>
      </c>
      <c r="R25" s="20" t="n">
        <v>21.86134884</v>
      </c>
    </row>
    <row r="26" spans="1:18">
      <c r="A26" s="15" t="s">
        <v>423</v>
      </c>
      <c r="B26" s="17" t="n">
        <v>4869</v>
      </c>
      <c r="C26" s="18">
        <f>(11.0/B26*100)</f>
        <v/>
      </c>
      <c r="D26" s="19" t="n">
        <v>4858</v>
      </c>
      <c r="E26" s="18" t="n">
        <v>483.24121825</v>
      </c>
      <c r="F26" s="20" t="n">
        <v>1.98146352</v>
      </c>
      <c r="G26" s="18" t="n">
        <v>478.64505151</v>
      </c>
      <c r="H26" s="20" t="n">
        <v>5.5802418</v>
      </c>
      <c r="I26" s="18" t="n">
        <v>470.36636477</v>
      </c>
      <c r="J26" s="20" t="n">
        <v>16.36125154</v>
      </c>
      <c r="K26" s="18" t="s">
        <v>404</v>
      </c>
      <c r="L26" s="20" t="s">
        <v>404</v>
      </c>
      <c r="M26" s="18" t="s">
        <v>404</v>
      </c>
      <c r="N26" s="20" t="s">
        <v>404</v>
      </c>
      <c r="O26" s="18" t="s">
        <v>404</v>
      </c>
      <c r="P26" s="20" t="s">
        <v>404</v>
      </c>
      <c r="Q26" s="18" t="n">
        <v>469.77410084</v>
      </c>
      <c r="R26" s="20" t="n">
        <v>15.37753138</v>
      </c>
    </row>
    <row r="27" spans="1:18">
      <c r="A27" s="15" t="s">
        <v>424</v>
      </c>
      <c r="B27" s="17" t="n">
        <v>5299</v>
      </c>
      <c r="C27" s="18">
        <f>(0.0/B27*100)</f>
        <v/>
      </c>
      <c r="D27" s="19" t="n">
        <v>5299</v>
      </c>
      <c r="E27" s="18" t="n">
        <v>478.7983029</v>
      </c>
      <c r="F27" s="20" t="n">
        <v>1.27846806</v>
      </c>
      <c r="G27" s="18" t="n">
        <v>550.26553069</v>
      </c>
      <c r="H27" s="20" t="n">
        <v>5.99972014</v>
      </c>
      <c r="I27" s="18" t="n">
        <v>432.08146175</v>
      </c>
      <c r="J27" s="20" t="n">
        <v>11.9477278</v>
      </c>
      <c r="K27" s="18" t="s">
        <v>404</v>
      </c>
      <c r="L27" s="20" t="s">
        <v>404</v>
      </c>
      <c r="M27" s="18" t="s">
        <v>404</v>
      </c>
      <c r="N27" s="20" t="s">
        <v>404</v>
      </c>
      <c r="O27" s="18" t="s">
        <v>404</v>
      </c>
      <c r="P27" s="20" t="s">
        <v>404</v>
      </c>
      <c r="Q27" s="18" t="n">
        <v>542.69874556</v>
      </c>
      <c r="R27" s="20" t="n">
        <v>5.09996215</v>
      </c>
    </row>
    <row r="28" spans="1:18">
      <c r="A28" s="15" t="s">
        <v>425</v>
      </c>
      <c r="B28" s="17" t="n">
        <v>7568</v>
      </c>
      <c r="C28" s="18">
        <f>(1788.0/B28*100)</f>
        <v/>
      </c>
      <c r="D28" s="19" t="n">
        <v>5780</v>
      </c>
      <c r="E28" s="18" t="n">
        <v>410.43889268</v>
      </c>
      <c r="F28" s="20" t="n">
        <v>3.22526721</v>
      </c>
      <c r="G28" s="18" t="n">
        <v>424.31329166</v>
      </c>
      <c r="H28" s="20" t="n">
        <v>10.68193017</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509.90055551</v>
      </c>
      <c r="F29" s="20" t="n">
        <v>7.02755354</v>
      </c>
      <c r="G29" s="18" t="n">
        <v>512.64939557</v>
      </c>
      <c r="H29" s="20" t="n">
        <v>11.7924073</v>
      </c>
      <c r="I29" s="18" t="n">
        <v>499.42711098</v>
      </c>
      <c r="J29" s="20" t="n">
        <v>10.62011139</v>
      </c>
      <c r="K29" s="18" t="s">
        <v>404</v>
      </c>
      <c r="L29" s="20" t="s">
        <v>404</v>
      </c>
      <c r="M29" s="18" t="s">
        <v>404</v>
      </c>
      <c r="N29" s="20" t="s">
        <v>404</v>
      </c>
      <c r="O29" s="18" t="s">
        <v>404</v>
      </c>
      <c r="P29" s="20" t="s">
        <v>404</v>
      </c>
      <c r="Q29" s="18" t="n">
        <v>565.25543687</v>
      </c>
      <c r="R29" s="20" t="n">
        <v>11.90316574</v>
      </c>
    </row>
    <row r="30" spans="1:18">
      <c r="A30" s="15" t="s">
        <v>427</v>
      </c>
      <c r="B30" s="17" t="n">
        <v>4520</v>
      </c>
      <c r="C30" s="18">
        <f>(1053.0/B30*100)</f>
        <v/>
      </c>
      <c r="D30" s="19" t="n">
        <v>3467</v>
      </c>
      <c r="E30" s="18" t="n">
        <v>497.5935947</v>
      </c>
      <c r="F30" s="20" t="n">
        <v>3.05196805</v>
      </c>
      <c r="G30" s="18" t="n">
        <v>496.67489624</v>
      </c>
      <c r="H30" s="20" t="n">
        <v>11.4317747</v>
      </c>
      <c r="I30" s="18" t="n">
        <v>461.03381589</v>
      </c>
      <c r="J30" s="20" t="n">
        <v>7.32399704</v>
      </c>
      <c r="K30" s="18" t="s">
        <v>404</v>
      </c>
      <c r="L30" s="20" t="s">
        <v>404</v>
      </c>
      <c r="M30" s="18" t="s">
        <v>404</v>
      </c>
      <c r="N30" s="20" t="s">
        <v>404</v>
      </c>
      <c r="O30" s="18" t="s">
        <v>404</v>
      </c>
      <c r="P30" s="20" t="s">
        <v>404</v>
      </c>
      <c r="Q30" s="18" t="n">
        <v>498.35742839</v>
      </c>
      <c r="R30" s="20" t="n">
        <v>24.05170245</v>
      </c>
    </row>
    <row r="31" spans="1:18">
      <c r="A31" s="15" t="s">
        <v>428</v>
      </c>
      <c r="B31" s="17" t="n">
        <v>5456</v>
      </c>
      <c r="C31" s="18">
        <f>(502.0/B31*100)</f>
        <v/>
      </c>
      <c r="D31" s="19" t="n">
        <v>4954</v>
      </c>
      <c r="E31" s="18" t="n">
        <v>505.75764388</v>
      </c>
      <c r="F31" s="20" t="n">
        <v>2.59392259</v>
      </c>
      <c r="G31" s="18" t="n">
        <v>497.65861906</v>
      </c>
      <c r="H31" s="20" t="n">
        <v>4.7184238</v>
      </c>
      <c r="I31" s="18" t="n">
        <v>496.83899613</v>
      </c>
      <c r="J31" s="20" t="n">
        <v>11.161896</v>
      </c>
      <c r="K31" s="18" t="s">
        <v>404</v>
      </c>
      <c r="L31" s="20" t="s">
        <v>404</v>
      </c>
      <c r="M31" s="18" t="s">
        <v>404</v>
      </c>
      <c r="N31" s="20" t="s">
        <v>404</v>
      </c>
      <c r="O31" s="18" t="s">
        <v>404</v>
      </c>
      <c r="P31" s="20" t="s">
        <v>404</v>
      </c>
      <c r="Q31" s="18" t="n">
        <v>495.1291352</v>
      </c>
      <c r="R31" s="20" t="n">
        <v>7.32248129</v>
      </c>
    </row>
    <row r="32" spans="1:18">
      <c r="A32" s="15" t="s">
        <v>429</v>
      </c>
      <c r="B32" s="17" t="n">
        <v>4478</v>
      </c>
      <c r="C32" s="18">
        <f>(0.0/B32*100)</f>
        <v/>
      </c>
      <c r="D32" s="19" t="n">
        <v>4478</v>
      </c>
      <c r="E32" s="18" t="n">
        <v>504.95060229</v>
      </c>
      <c r="F32" s="20" t="n">
        <v>2.62056244</v>
      </c>
      <c r="G32" s="18" t="n">
        <v>494.69157092</v>
      </c>
      <c r="H32" s="20" t="n">
        <v>7.48508577</v>
      </c>
      <c r="I32" s="18" t="n">
        <v>529.32548289</v>
      </c>
      <c r="J32" s="20" t="n">
        <v>17.93456188</v>
      </c>
      <c r="K32" s="18" t="s">
        <v>404</v>
      </c>
      <c r="L32" s="20" t="s">
        <v>404</v>
      </c>
      <c r="M32" s="18" t="s">
        <v>404</v>
      </c>
      <c r="N32" s="20" t="s">
        <v>404</v>
      </c>
      <c r="O32" s="18" t="s">
        <v>404</v>
      </c>
      <c r="P32" s="20" t="s">
        <v>404</v>
      </c>
      <c r="Q32" s="18" t="n">
        <v>479.08532158</v>
      </c>
      <c r="R32" s="20" t="n">
        <v>11.47002445</v>
      </c>
    </row>
    <row r="33" spans="1:18">
      <c r="A33" s="15" t="s">
        <v>430</v>
      </c>
      <c r="B33" s="17" t="n">
        <v>7325</v>
      </c>
      <c r="C33" s="18">
        <f>(29.0/B33*100)</f>
        <v/>
      </c>
      <c r="D33" s="19" t="n">
        <v>7296</v>
      </c>
      <c r="E33" s="18" t="n">
        <v>501.66984594</v>
      </c>
      <c r="F33" s="20" t="n">
        <v>3.63257872</v>
      </c>
      <c r="G33" s="18" t="n">
        <v>500.71810953</v>
      </c>
      <c r="H33" s="20" t="n">
        <v>7.7193511</v>
      </c>
      <c r="I33" s="18" t="n">
        <v>411.3483206</v>
      </c>
      <c r="J33" s="20" t="n">
        <v>3.93490574</v>
      </c>
      <c r="K33" s="18" t="s">
        <v>404</v>
      </c>
      <c r="L33" s="20" t="s">
        <v>404</v>
      </c>
      <c r="M33" s="18" t="s">
        <v>404</v>
      </c>
      <c r="N33" s="20" t="s">
        <v>404</v>
      </c>
      <c r="O33" s="18" t="s">
        <v>404</v>
      </c>
      <c r="P33" s="20" t="s">
        <v>404</v>
      </c>
      <c r="Q33" s="18" t="n">
        <v>510.68983393</v>
      </c>
      <c r="R33" s="20" t="n">
        <v>9.421845940000001</v>
      </c>
    </row>
    <row r="34" spans="1:18">
      <c r="A34" s="15" t="s">
        <v>431</v>
      </c>
      <c r="B34" s="17" t="n">
        <v>6350</v>
      </c>
      <c r="C34" s="18">
        <f>(0.0/B34*100)</f>
        <v/>
      </c>
      <c r="D34" s="19" t="n">
        <v>6350</v>
      </c>
      <c r="E34" s="18" t="n">
        <v>475.18666527</v>
      </c>
      <c r="F34" s="20" t="n">
        <v>4.01876289</v>
      </c>
      <c r="G34" s="18" t="n">
        <v>479.60175229</v>
      </c>
      <c r="H34" s="20" t="n">
        <v>6.34906872</v>
      </c>
      <c r="I34" s="18" t="n">
        <v>441.00983033</v>
      </c>
      <c r="J34" s="20" t="n">
        <v>48.6986894</v>
      </c>
      <c r="K34" s="18" t="s">
        <v>404</v>
      </c>
      <c r="L34" s="20" t="s">
        <v>404</v>
      </c>
      <c r="M34" s="18" t="s">
        <v>404</v>
      </c>
      <c r="N34" s="20" t="s">
        <v>404</v>
      </c>
      <c r="O34" s="18" t="s">
        <v>404</v>
      </c>
      <c r="P34" s="20" t="s">
        <v>404</v>
      </c>
      <c r="Q34" s="18" t="n">
        <v>446.40890278</v>
      </c>
      <c r="R34" s="20" t="n">
        <v>18.00450053</v>
      </c>
    </row>
    <row r="35" spans="1:18">
      <c r="A35" s="15" t="s">
        <v>432</v>
      </c>
      <c r="B35" s="17" t="n">
        <v>6406</v>
      </c>
      <c r="C35" s="18">
        <f>(450.0/B35*100)</f>
        <v/>
      </c>
      <c r="D35" s="19" t="n">
        <v>5956</v>
      </c>
      <c r="E35" s="18" t="n">
        <v>501.38077032</v>
      </c>
      <c r="F35" s="20" t="n">
        <v>2.18086269</v>
      </c>
      <c r="G35" s="18" t="n">
        <v>520.89696988</v>
      </c>
      <c r="H35" s="20" t="n">
        <v>1.72349817</v>
      </c>
      <c r="I35" s="18" t="n">
        <v>489.1552244</v>
      </c>
      <c r="J35" s="20" t="n">
        <v>4.17314382</v>
      </c>
      <c r="K35" s="18" t="s">
        <v>404</v>
      </c>
      <c r="L35" s="20" t="s">
        <v>404</v>
      </c>
      <c r="M35" s="18" t="s">
        <v>404</v>
      </c>
      <c r="N35" s="20" t="s">
        <v>404</v>
      </c>
      <c r="O35" s="18" t="s">
        <v>404</v>
      </c>
      <c r="P35" s="20" t="s">
        <v>404</v>
      </c>
      <c r="Q35" s="18" t="n">
        <v>490.07036756</v>
      </c>
      <c r="R35" s="20" t="n">
        <v>6.82907576</v>
      </c>
    </row>
    <row r="36" spans="1:18">
      <c r="A36" s="15" t="s">
        <v>433</v>
      </c>
      <c r="B36" s="17" t="n">
        <v>6736</v>
      </c>
      <c r="C36" s="18">
        <f>(581.0/B36*100)</f>
        <v/>
      </c>
      <c r="D36" s="19" t="n">
        <v>6155</v>
      </c>
      <c r="E36" s="18" t="n">
        <v>490.90884555</v>
      </c>
      <c r="F36" s="20" t="n">
        <v>3.36240943</v>
      </c>
      <c r="G36" s="18" t="n">
        <v>481.36032773</v>
      </c>
      <c r="H36" s="20" t="n">
        <v>3.70820937</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494.69152597</v>
      </c>
      <c r="F37" s="20" t="n">
        <v>3.35109003</v>
      </c>
      <c r="G37" s="18" t="n">
        <v>488.16280076</v>
      </c>
      <c r="H37" s="20" t="n">
        <v>6.77820606</v>
      </c>
      <c r="I37" s="18" t="n">
        <v>551.0831014300001</v>
      </c>
      <c r="J37" s="20" t="n">
        <v>9.134790430000001</v>
      </c>
      <c r="K37" s="18" t="s">
        <v>404</v>
      </c>
      <c r="L37" s="20" t="s">
        <v>404</v>
      </c>
      <c r="M37" s="18" t="s">
        <v>404</v>
      </c>
      <c r="N37" s="20" t="s">
        <v>404</v>
      </c>
      <c r="O37" s="18" t="s">
        <v>404</v>
      </c>
      <c r="P37" s="20" t="s">
        <v>404</v>
      </c>
      <c r="Q37" s="18" t="n">
        <v>442.40308067</v>
      </c>
      <c r="R37" s="20" t="n">
        <v>24.97908482</v>
      </c>
    </row>
    <row r="38" spans="1:18">
      <c r="A38" s="15" t="s">
        <v>435</v>
      </c>
      <c r="B38" s="17" t="n">
        <v>5860</v>
      </c>
      <c r="C38" s="18">
        <f>(268.0/B38*100)</f>
        <v/>
      </c>
      <c r="D38" s="19" t="n">
        <v>5592</v>
      </c>
      <c r="E38" s="18" t="n">
        <v>499.9709811</v>
      </c>
      <c r="F38" s="20" t="n">
        <v>6.16391469</v>
      </c>
      <c r="G38" s="18" t="n">
        <v>537.06957589</v>
      </c>
      <c r="H38" s="20" t="n">
        <v>5.80800409</v>
      </c>
      <c r="I38" s="18" t="n">
        <v>550.53701125</v>
      </c>
      <c r="J38" s="20" t="n">
        <v>13.30996898</v>
      </c>
      <c r="K38" s="18" t="s">
        <v>404</v>
      </c>
      <c r="L38" s="20" t="s">
        <v>404</v>
      </c>
      <c r="M38" s="18" t="s">
        <v>404</v>
      </c>
      <c r="N38" s="20" t="s">
        <v>404</v>
      </c>
      <c r="O38" s="18" t="s">
        <v>404</v>
      </c>
      <c r="P38" s="20" t="s">
        <v>404</v>
      </c>
      <c r="Q38" s="18" t="n">
        <v>523.1915911</v>
      </c>
      <c r="R38" s="20" t="n">
        <v>14.12634933</v>
      </c>
    </row>
    <row r="39" spans="1:18">
      <c r="A39" s="15" t="s">
        <v>436</v>
      </c>
      <c r="B39" s="17" t="n">
        <v>5895</v>
      </c>
      <c r="C39" s="18">
        <f>(0.0/B39*100)</f>
        <v/>
      </c>
      <c r="D39" s="19" t="n">
        <v>5895</v>
      </c>
      <c r="E39" s="18" t="n">
        <v>425.41048949</v>
      </c>
      <c r="F39" s="20" t="n">
        <v>5.70759376</v>
      </c>
      <c r="G39" s="18" t="n">
        <v>413.90291886</v>
      </c>
      <c r="H39" s="20" t="n">
        <v>9.802803129999999</v>
      </c>
      <c r="I39" s="18" t="n">
        <v>369.086997</v>
      </c>
      <c r="J39" s="20" t="n">
        <v>16.40217483</v>
      </c>
      <c r="K39" s="18" t="s">
        <v>404</v>
      </c>
      <c r="L39" s="20" t="s">
        <v>404</v>
      </c>
      <c r="M39" s="18" t="s">
        <v>404</v>
      </c>
      <c r="N39" s="20" t="s">
        <v>404</v>
      </c>
      <c r="O39" s="18" t="s">
        <v>404</v>
      </c>
      <c r="P39" s="20" t="s">
        <v>404</v>
      </c>
      <c r="Q39" s="18" t="n">
        <v>381.53556076</v>
      </c>
      <c r="R39" s="20" t="n">
        <v>11.71711789</v>
      </c>
    </row>
    <row r="40" spans="1:18">
      <c r="A40" s="15" t="s">
        <v>437</v>
      </c>
      <c r="B40" s="17" t="n">
        <v>14157</v>
      </c>
      <c r="C40" s="18">
        <f>(2954.0/B40*100)</f>
        <v/>
      </c>
      <c r="D40" s="19" t="n">
        <v>11203</v>
      </c>
      <c r="E40" s="18" t="n">
        <v>492.83390721</v>
      </c>
      <c r="F40" s="20" t="n">
        <v>3.52718078</v>
      </c>
      <c r="G40" s="18" t="n">
        <v>498.14723851</v>
      </c>
      <c r="H40" s="20" t="n">
        <v>9.314258369999999</v>
      </c>
      <c r="I40" s="18" t="n">
        <v>487.34138255</v>
      </c>
      <c r="J40" s="20" t="n">
        <v>7.80038534</v>
      </c>
      <c r="K40" s="18" t="s">
        <v>404</v>
      </c>
      <c r="L40" s="20" t="s">
        <v>404</v>
      </c>
      <c r="M40" s="18" t="s">
        <v>404</v>
      </c>
      <c r="N40" s="20" t="s">
        <v>404</v>
      </c>
      <c r="O40" s="18" t="s">
        <v>404</v>
      </c>
      <c r="P40" s="20" t="s">
        <v>404</v>
      </c>
      <c r="Q40" s="18" t="n">
        <v>504.82210771</v>
      </c>
      <c r="R40" s="20" t="n">
        <v>14.54192009</v>
      </c>
    </row>
    <row r="41" spans="1:18">
      <c r="A41" s="15" t="s">
        <v>438</v>
      </c>
      <c r="B41" s="17" t="n">
        <v>5712</v>
      </c>
      <c r="C41" s="18">
        <f>(99.0/B41*100)</f>
        <v/>
      </c>
      <c r="D41" s="19" t="n">
        <v>5613</v>
      </c>
      <c r="E41" s="18" t="n">
        <v>469.76140525</v>
      </c>
      <c r="F41" s="20" t="n">
        <v>3.23298863</v>
      </c>
      <c r="G41" s="18" t="n">
        <v>469.97674983</v>
      </c>
      <c r="H41" s="20" t="n">
        <v>25.04480463</v>
      </c>
      <c r="I41" s="18" t="n">
        <v>476.26205837</v>
      </c>
      <c r="J41" s="20" t="n">
        <v>13.56669592</v>
      </c>
      <c r="K41" s="18" t="s">
        <v>404</v>
      </c>
      <c r="L41" s="20" t="s">
        <v>404</v>
      </c>
      <c r="M41" s="18" t="s">
        <v>404</v>
      </c>
      <c r="N41" s="20" t="s">
        <v>404</v>
      </c>
      <c r="O41" s="18" t="s">
        <v>404</v>
      </c>
      <c r="P41" s="20" t="s">
        <v>404</v>
      </c>
      <c r="Q41" s="18" t="n">
        <v>478.88566316</v>
      </c>
      <c r="R41" s="20" t="n">
        <v>20.44088287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411.09973118</v>
      </c>
      <c r="F44" s="20" t="n">
        <v>4.3254164</v>
      </c>
      <c r="G44" s="18" t="n">
        <v>417.27750281</v>
      </c>
      <c r="H44" s="20" t="n">
        <v>5.66552112</v>
      </c>
      <c r="I44" s="18" t="s">
        <v>404</v>
      </c>
      <c r="J44" s="20" t="s">
        <v>404</v>
      </c>
      <c r="K44" s="18" t="s">
        <v>404</v>
      </c>
      <c r="L44" s="20" t="s">
        <v>404</v>
      </c>
      <c r="M44" s="18" t="s">
        <v>404</v>
      </c>
      <c r="N44" s="20" t="s">
        <v>404</v>
      </c>
      <c r="O44" s="18" t="s">
        <v>404</v>
      </c>
      <c r="P44" s="20" t="s">
        <v>404</v>
      </c>
      <c r="Q44" s="18" t="n">
        <v>422.21467779</v>
      </c>
      <c r="R44" s="20" t="n">
        <v>10.15351544</v>
      </c>
    </row>
    <row r="45" spans="1:18">
      <c r="A45" s="15" t="s">
        <v>442</v>
      </c>
      <c r="B45" s="17" t="n">
        <v>5519</v>
      </c>
      <c r="C45" s="18">
        <f>(0.0/B45*100)</f>
        <v/>
      </c>
      <c r="D45" s="19" t="n">
        <v>5519</v>
      </c>
      <c r="E45" s="18" t="n">
        <v>355.69088262</v>
      </c>
      <c r="F45" s="20" t="n">
        <v>4.03915323</v>
      </c>
      <c r="G45" s="18" t="n">
        <v>368.67501234</v>
      </c>
      <c r="H45" s="20" t="n">
        <v>6.64253674</v>
      </c>
      <c r="I45" s="18" t="s">
        <v>404</v>
      </c>
      <c r="J45" s="20" t="s">
        <v>404</v>
      </c>
      <c r="K45" s="18" t="s">
        <v>404</v>
      </c>
      <c r="L45" s="20" t="s">
        <v>404</v>
      </c>
      <c r="M45" s="18" t="s">
        <v>404</v>
      </c>
      <c r="N45" s="20" t="s">
        <v>404</v>
      </c>
      <c r="O45" s="18" t="s">
        <v>404</v>
      </c>
      <c r="P45" s="20" t="s">
        <v>404</v>
      </c>
      <c r="Q45" s="18" t="n">
        <v>364.67376138</v>
      </c>
      <c r="R45" s="20" t="n">
        <v>15.73419075</v>
      </c>
    </row>
    <row r="46" spans="1:18">
      <c r="A46" s="15" t="s">
        <v>443</v>
      </c>
      <c r="B46" s="17" t="n">
        <v>23141</v>
      </c>
      <c r="C46" s="18">
        <f>(5415.0/B46*100)</f>
        <v/>
      </c>
      <c r="D46" s="19" t="n">
        <v>17726</v>
      </c>
      <c r="E46" s="18" t="n">
        <v>382.11294712</v>
      </c>
      <c r="F46" s="20" t="n">
        <v>3.71438142</v>
      </c>
      <c r="G46" s="18" t="n">
        <v>409.57828365</v>
      </c>
      <c r="H46" s="20" t="n">
        <v>7.51855419</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444.50300709</v>
      </c>
      <c r="F47" s="20" t="n">
        <v>5.41620091</v>
      </c>
      <c r="G47" s="18" t="n">
        <v>434.61457156</v>
      </c>
      <c r="H47" s="20" t="n">
        <v>9.09467057</v>
      </c>
      <c r="I47" s="18" t="n">
        <v>440.48237122</v>
      </c>
      <c r="J47" s="20" t="n">
        <v>21.85517309</v>
      </c>
      <c r="K47" s="18" t="s">
        <v>404</v>
      </c>
      <c r="L47" s="20" t="s">
        <v>404</v>
      </c>
      <c r="M47" s="18" t="s">
        <v>404</v>
      </c>
      <c r="N47" s="20" t="s">
        <v>404</v>
      </c>
      <c r="O47" s="18" t="s">
        <v>404</v>
      </c>
      <c r="P47" s="20" t="s">
        <v>404</v>
      </c>
      <c r="Q47" s="18" t="n">
        <v>434.93884367</v>
      </c>
      <c r="R47" s="20" t="n">
        <v>50.07972242</v>
      </c>
    </row>
    <row r="48" spans="1:18">
      <c r="A48" s="15" t="s">
        <v>445</v>
      </c>
      <c r="B48" s="17" t="n">
        <v>9841</v>
      </c>
      <c r="C48" s="18">
        <f>(40.0/B48*100)</f>
        <v/>
      </c>
      <c r="D48" s="19" t="n">
        <v>9801</v>
      </c>
      <c r="E48" s="18" t="n">
        <v>540.49979707</v>
      </c>
      <c r="F48" s="20" t="n">
        <v>7.44812516</v>
      </c>
      <c r="G48" s="18" t="n">
        <v>522.07202233</v>
      </c>
      <c r="H48" s="20" t="n">
        <v>9.842796590000001</v>
      </c>
      <c r="I48" s="18" t="n">
        <v>397.95104778</v>
      </c>
      <c r="J48" s="20" t="n">
        <v>11.78810797</v>
      </c>
      <c r="K48" s="18" t="s">
        <v>404</v>
      </c>
      <c r="L48" s="20" t="s">
        <v>404</v>
      </c>
      <c r="M48" s="18" t="s">
        <v>404</v>
      </c>
      <c r="N48" s="20" t="s">
        <v>404</v>
      </c>
      <c r="O48" s="18" t="s">
        <v>404</v>
      </c>
      <c r="P48" s="20" t="s">
        <v>404</v>
      </c>
      <c r="Q48" s="18" t="n">
        <v>511.52691044</v>
      </c>
      <c r="R48" s="20" t="n">
        <v>20.17452476</v>
      </c>
    </row>
    <row r="49" spans="1:18">
      <c r="A49" s="15" t="s">
        <v>446</v>
      </c>
      <c r="B49" s="17" t="n">
        <v>6349</v>
      </c>
      <c r="C49" s="18">
        <f>(52.0/B49*100)</f>
        <v/>
      </c>
      <c r="D49" s="19" t="n">
        <v>6297</v>
      </c>
      <c r="E49" s="18" t="n">
        <v>406.96167368</v>
      </c>
      <c r="F49" s="20" t="n">
        <v>5.36101891</v>
      </c>
      <c r="G49" s="18" t="n">
        <v>403.20320814</v>
      </c>
      <c r="H49" s="20" t="n">
        <v>5.95048799</v>
      </c>
      <c r="I49" s="18" t="s">
        <v>404</v>
      </c>
      <c r="J49" s="20" t="s">
        <v>404</v>
      </c>
      <c r="K49" s="18" t="s">
        <v>404</v>
      </c>
      <c r="L49" s="20" t="s">
        <v>404</v>
      </c>
      <c r="M49" s="18" t="s">
        <v>404</v>
      </c>
      <c r="N49" s="20" t="s">
        <v>404</v>
      </c>
      <c r="O49" s="18" t="s">
        <v>404</v>
      </c>
      <c r="P49" s="20" t="s">
        <v>404</v>
      </c>
      <c r="Q49" s="18" t="n">
        <v>418.01746213</v>
      </c>
      <c r="R49" s="20" t="n">
        <v>6.383604</v>
      </c>
    </row>
    <row r="50" spans="1:18">
      <c r="A50" s="15" t="s">
        <v>447</v>
      </c>
      <c r="B50" s="17" t="n">
        <v>11795</v>
      </c>
      <c r="C50" s="18">
        <f>(1031.0/B50*100)</f>
        <v/>
      </c>
      <c r="D50" s="19" t="n">
        <v>10764</v>
      </c>
      <c r="E50" s="18" t="n">
        <v>392.70458781</v>
      </c>
      <c r="F50" s="20" t="n">
        <v>2.96407429</v>
      </c>
      <c r="G50" s="18" t="n">
        <v>400.58013089</v>
      </c>
      <c r="H50" s="20" t="n">
        <v>8.55781981</v>
      </c>
      <c r="I50" s="18" t="n">
        <v>372.42930285</v>
      </c>
      <c r="J50" s="20" t="n">
        <v>11.22968329</v>
      </c>
      <c r="K50" s="18" t="s">
        <v>404</v>
      </c>
      <c r="L50" s="20" t="s">
        <v>404</v>
      </c>
      <c r="M50" s="18" t="s">
        <v>404</v>
      </c>
      <c r="N50" s="20" t="s">
        <v>404</v>
      </c>
      <c r="O50" s="18" t="s">
        <v>404</v>
      </c>
      <c r="P50" s="20" t="s">
        <v>404</v>
      </c>
      <c r="Q50" s="18" t="n">
        <v>382.24373122</v>
      </c>
      <c r="R50" s="20" t="n">
        <v>10.8844613</v>
      </c>
    </row>
    <row r="51" spans="1:18">
      <c r="A51" s="15" t="s">
        <v>448</v>
      </c>
      <c r="B51" s="17" t="n">
        <v>6866</v>
      </c>
      <c r="C51" s="18">
        <f>(1121.0/B51*100)</f>
        <v/>
      </c>
      <c r="D51" s="19" t="n">
        <v>5745</v>
      </c>
      <c r="E51" s="18" t="n">
        <v>406.39371246</v>
      </c>
      <c r="F51" s="20" t="n">
        <v>5.77798548</v>
      </c>
      <c r="G51" s="18" t="n">
        <v>398.31734639</v>
      </c>
      <c r="H51" s="20" t="n">
        <v>3.69254654</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468.73578547</v>
      </c>
      <c r="F52" s="20" t="n">
        <v>5.27504939</v>
      </c>
      <c r="G52" s="18" t="n">
        <v>461.71374701</v>
      </c>
      <c r="H52" s="20" t="n">
        <v>4.98144196</v>
      </c>
      <c r="I52" s="18" t="n">
        <v>474.59071495</v>
      </c>
      <c r="J52" s="20" t="n">
        <v>14.27581203</v>
      </c>
      <c r="K52" s="18" t="s">
        <v>404</v>
      </c>
      <c r="L52" s="20" t="s">
        <v>404</v>
      </c>
      <c r="M52" s="18" t="s">
        <v>404</v>
      </c>
      <c r="N52" s="20" t="s">
        <v>404</v>
      </c>
      <c r="O52" s="18" t="s">
        <v>404</v>
      </c>
      <c r="P52" s="20" t="s">
        <v>404</v>
      </c>
      <c r="Q52" s="18" t="n">
        <v>453.68446566</v>
      </c>
      <c r="R52" s="20" t="n">
        <v>15.3768537</v>
      </c>
    </row>
    <row r="53" spans="1:18">
      <c r="A53" s="15" t="s">
        <v>450</v>
      </c>
      <c r="B53" s="17" t="n">
        <v>5571</v>
      </c>
      <c r="C53" s="18">
        <f>(0.0/B53*100)</f>
        <v/>
      </c>
      <c r="D53" s="19" t="n">
        <v>5571</v>
      </c>
      <c r="E53" s="18" t="n">
        <v>469.35611194</v>
      </c>
      <c r="F53" s="20" t="n">
        <v>3.8304632</v>
      </c>
      <c r="G53" s="18" t="n">
        <v>433.42488311</v>
      </c>
      <c r="H53" s="20" t="n">
        <v>1.96050956</v>
      </c>
      <c r="I53" s="18" t="n">
        <v>364.49365483</v>
      </c>
      <c r="J53" s="20" t="n">
        <v>8.290412549999999</v>
      </c>
      <c r="K53" s="18" t="s">
        <v>404</v>
      </c>
      <c r="L53" s="20" t="s">
        <v>404</v>
      </c>
      <c r="M53" s="18" t="s">
        <v>404</v>
      </c>
      <c r="N53" s="20" t="s">
        <v>404</v>
      </c>
      <c r="O53" s="18" t="s">
        <v>404</v>
      </c>
      <c r="P53" s="20" t="s">
        <v>404</v>
      </c>
      <c r="Q53" s="18" t="n">
        <v>427.48233444</v>
      </c>
      <c r="R53" s="20" t="n">
        <v>3.89515199</v>
      </c>
    </row>
    <row r="54" spans="1:18">
      <c r="A54" s="15" t="s">
        <v>451</v>
      </c>
      <c r="B54" s="17" t="n">
        <v>4740</v>
      </c>
      <c r="C54" s="18">
        <f>(199.0/B54*100)</f>
        <v/>
      </c>
      <c r="D54" s="19" t="n">
        <v>4541</v>
      </c>
      <c r="E54" s="18" t="n">
        <v>325.57168605</v>
      </c>
      <c r="F54" s="20" t="n">
        <v>5.27235331</v>
      </c>
      <c r="G54" s="18" t="n">
        <v>337.04740527</v>
      </c>
      <c r="H54" s="20" t="n">
        <v>7.13029295</v>
      </c>
      <c r="I54" s="18" t="n">
        <v>298.61239937</v>
      </c>
      <c r="J54" s="20" t="n">
        <v>6.45180642</v>
      </c>
      <c r="K54" s="18" t="s">
        <v>404</v>
      </c>
      <c r="L54" s="20" t="s">
        <v>404</v>
      </c>
      <c r="M54" s="18" t="s">
        <v>404</v>
      </c>
      <c r="N54" s="20" t="s">
        <v>404</v>
      </c>
      <c r="O54" s="18" t="s">
        <v>404</v>
      </c>
      <c r="P54" s="20" t="s">
        <v>404</v>
      </c>
      <c r="Q54" s="18" t="n">
        <v>336.60667277</v>
      </c>
      <c r="R54" s="20" t="n">
        <v>6.83797808</v>
      </c>
    </row>
    <row r="55" spans="1:18">
      <c r="A55" s="15" t="s">
        <v>452</v>
      </c>
      <c r="B55" s="17" t="n">
        <v>5316</v>
      </c>
      <c r="C55" s="18">
        <f>(43.0/B55*100)</f>
        <v/>
      </c>
      <c r="D55" s="19" t="n">
        <v>5273</v>
      </c>
      <c r="E55" s="18" t="n">
        <v>403.72214416</v>
      </c>
      <c r="F55" s="20" t="n">
        <v>5.06383295</v>
      </c>
      <c r="G55" s="18" t="n">
        <v>410.88590462</v>
      </c>
      <c r="H55" s="20" t="n">
        <v>10.24119411</v>
      </c>
      <c r="I55" s="18" t="s">
        <v>404</v>
      </c>
      <c r="J55" s="20" t="s">
        <v>404</v>
      </c>
      <c r="K55" s="18" t="s">
        <v>404</v>
      </c>
      <c r="L55" s="20" t="s">
        <v>404</v>
      </c>
      <c r="M55" s="18" t="s">
        <v>404</v>
      </c>
      <c r="N55" s="20" t="s">
        <v>404</v>
      </c>
      <c r="O55" s="18" t="s">
        <v>404</v>
      </c>
      <c r="P55" s="20" t="s">
        <v>404</v>
      </c>
      <c r="Q55" s="18" t="n">
        <v>400.26637462</v>
      </c>
      <c r="R55" s="20" t="n">
        <v>5.52841644</v>
      </c>
    </row>
    <row r="56" spans="1:18">
      <c r="A56" s="15" t="s">
        <v>453</v>
      </c>
      <c r="B56" s="17" t="n">
        <v>5359</v>
      </c>
      <c r="C56" s="18">
        <f>(0.0/B56*100)</f>
        <v/>
      </c>
      <c r="D56" s="19" t="n">
        <v>5359</v>
      </c>
      <c r="E56" s="18" t="n">
        <v>544.19381943</v>
      </c>
      <c r="F56" s="20" t="n">
        <v>5.33031151</v>
      </c>
      <c r="G56" s="18" t="n">
        <v>555.20454565</v>
      </c>
      <c r="H56" s="20" t="n">
        <v>6.61118607</v>
      </c>
      <c r="I56" s="18" t="n">
        <v>542.96627775</v>
      </c>
      <c r="J56" s="20" t="n">
        <v>17.56287193</v>
      </c>
      <c r="K56" s="18" t="s">
        <v>404</v>
      </c>
      <c r="L56" s="20" t="s">
        <v>404</v>
      </c>
      <c r="M56" s="18" t="s">
        <v>404</v>
      </c>
      <c r="N56" s="20" t="s">
        <v>404</v>
      </c>
      <c r="O56" s="18" t="s">
        <v>404</v>
      </c>
      <c r="P56" s="20" t="s">
        <v>404</v>
      </c>
      <c r="Q56" s="18" t="n">
        <v>533.78641588</v>
      </c>
      <c r="R56" s="20" t="n">
        <v>29.42767795</v>
      </c>
    </row>
    <row r="57" spans="1:18">
      <c r="A57" s="15" t="s">
        <v>454</v>
      </c>
      <c r="B57" s="17" t="n">
        <v>6513</v>
      </c>
      <c r="C57" s="18">
        <f>(0.0/B57*100)</f>
        <v/>
      </c>
      <c r="D57" s="19" t="n">
        <v>6513</v>
      </c>
      <c r="E57" s="18" t="n">
        <v>383.27959795</v>
      </c>
      <c r="F57" s="20" t="n">
        <v>4.34783698</v>
      </c>
      <c r="G57" s="18" t="n">
        <v>388.67405257</v>
      </c>
      <c r="H57" s="20" t="n">
        <v>5.76818202</v>
      </c>
      <c r="I57" s="18" t="s">
        <v>404</v>
      </c>
      <c r="J57" s="20" t="s">
        <v>404</v>
      </c>
      <c r="K57" s="18" t="s">
        <v>404</v>
      </c>
      <c r="L57" s="20" t="s">
        <v>404</v>
      </c>
      <c r="M57" s="18" t="s">
        <v>404</v>
      </c>
      <c r="N57" s="20" t="s">
        <v>404</v>
      </c>
      <c r="O57" s="18" t="s">
        <v>404</v>
      </c>
      <c r="P57" s="20" t="s">
        <v>404</v>
      </c>
      <c r="Q57" s="18" t="n">
        <v>396.38768464</v>
      </c>
      <c r="R57" s="20" t="n">
        <v>14.23844609</v>
      </c>
    </row>
    <row r="58" spans="1:18">
      <c r="A58" s="15" t="s">
        <v>455</v>
      </c>
      <c r="B58" s="17" t="n">
        <v>7267</v>
      </c>
      <c r="C58" s="18">
        <f>(0.0/B58*100)</f>
        <v/>
      </c>
      <c r="D58" s="19" t="n">
        <v>7267</v>
      </c>
      <c r="E58" s="18" t="n">
        <v>382.37090638</v>
      </c>
      <c r="F58" s="20" t="n">
        <v>4.07665203</v>
      </c>
      <c r="G58" s="18" t="n">
        <v>378.23647572</v>
      </c>
      <c r="H58" s="20" t="n">
        <v>8.22293339</v>
      </c>
      <c r="I58" s="18" t="s">
        <v>404</v>
      </c>
      <c r="J58" s="20" t="s">
        <v>404</v>
      </c>
      <c r="K58" s="18" t="s">
        <v>404</v>
      </c>
      <c r="L58" s="20" t="s">
        <v>404</v>
      </c>
      <c r="M58" s="18" t="s">
        <v>404</v>
      </c>
      <c r="N58" s="20" t="s">
        <v>404</v>
      </c>
      <c r="O58" s="18" t="s">
        <v>404</v>
      </c>
      <c r="P58" s="20" t="s">
        <v>404</v>
      </c>
      <c r="Q58" s="18" t="n">
        <v>376.99720749</v>
      </c>
      <c r="R58" s="20" t="n">
        <v>5.78166384</v>
      </c>
    </row>
    <row r="59" spans="1:18">
      <c r="A59" s="15" t="s">
        <v>456</v>
      </c>
      <c r="B59" s="17" t="n">
        <v>4826</v>
      </c>
      <c r="C59" s="18">
        <f>(0.0/B59*100)</f>
        <v/>
      </c>
      <c r="D59" s="19" t="n">
        <v>4826</v>
      </c>
      <c r="E59" s="18" t="n">
        <v>353.15585257</v>
      </c>
      <c r="F59" s="20" t="n">
        <v>2.54202018</v>
      </c>
      <c r="G59" s="18" t="n">
        <v>369.56778376</v>
      </c>
      <c r="H59" s="20" t="n">
        <v>2.35247778</v>
      </c>
      <c r="I59" s="18" t="s">
        <v>404</v>
      </c>
      <c r="J59" s="20" t="s">
        <v>404</v>
      </c>
      <c r="K59" s="18" t="s">
        <v>404</v>
      </c>
      <c r="L59" s="20" t="s">
        <v>404</v>
      </c>
      <c r="M59" s="18" t="s">
        <v>404</v>
      </c>
      <c r="N59" s="20" t="s">
        <v>404</v>
      </c>
      <c r="O59" s="18" t="s">
        <v>404</v>
      </c>
      <c r="P59" s="20" t="s">
        <v>404</v>
      </c>
      <c r="Q59" s="18" t="n">
        <v>362.01181988</v>
      </c>
      <c r="R59" s="20" t="n">
        <v>3.71101042</v>
      </c>
    </row>
    <row r="60" spans="1:18">
      <c r="A60" s="15" t="s">
        <v>457</v>
      </c>
      <c r="B60" s="17" t="n">
        <v>4546</v>
      </c>
      <c r="C60" s="18">
        <f>(0.0/B60*100)</f>
        <v/>
      </c>
      <c r="D60" s="19" t="n">
        <v>4546</v>
      </c>
      <c r="E60" s="18" t="n">
        <v>398.22029186</v>
      </c>
      <c r="F60" s="20" t="n">
        <v>7.6482896</v>
      </c>
      <c r="G60" s="18" t="n">
        <v>405.1204355</v>
      </c>
      <c r="H60" s="20" t="n">
        <v>10.64586226</v>
      </c>
      <c r="I60" s="18" t="s">
        <v>404</v>
      </c>
      <c r="J60" s="20" t="s">
        <v>404</v>
      </c>
      <c r="K60" s="18" t="s">
        <v>404</v>
      </c>
      <c r="L60" s="20" t="s">
        <v>404</v>
      </c>
      <c r="M60" s="18" t="s">
        <v>404</v>
      </c>
      <c r="N60" s="20" t="s">
        <v>404</v>
      </c>
      <c r="O60" s="18" t="n">
        <v>421.06907335</v>
      </c>
      <c r="P60" s="20" t="n">
        <v>16.55622811</v>
      </c>
      <c r="Q60" s="18" t="n">
        <v>391.27118863</v>
      </c>
      <c r="R60" s="20" t="n">
        <v>6.38495951</v>
      </c>
    </row>
    <row r="61" spans="1:18">
      <c r="A61" s="15" t="s">
        <v>458</v>
      </c>
      <c r="B61" s="17" t="n">
        <v>6525</v>
      </c>
      <c r="C61" s="18">
        <f>(0.0/B61*100)</f>
        <v/>
      </c>
      <c r="D61" s="19" t="n">
        <v>6525</v>
      </c>
      <c r="E61" s="18" t="n">
        <v>475.51625621</v>
      </c>
      <c r="F61" s="20" t="n">
        <v>2.98632103</v>
      </c>
      <c r="G61" s="18" t="n">
        <v>481.76133684</v>
      </c>
      <c r="H61" s="20" t="n">
        <v>5.55414381</v>
      </c>
      <c r="I61" s="18" t="n">
        <v>424.31382692</v>
      </c>
      <c r="J61" s="20" t="n">
        <v>19.29213831</v>
      </c>
      <c r="K61" s="18" t="s">
        <v>404</v>
      </c>
      <c r="L61" s="20" t="s">
        <v>404</v>
      </c>
      <c r="M61" s="18" t="s">
        <v>404</v>
      </c>
      <c r="N61" s="20" t="s">
        <v>404</v>
      </c>
      <c r="O61" s="18" t="s">
        <v>404</v>
      </c>
      <c r="P61" s="20" t="s">
        <v>404</v>
      </c>
      <c r="Q61" s="18" t="n">
        <v>490.04052473</v>
      </c>
      <c r="R61" s="20" t="n">
        <v>8.95146059</v>
      </c>
    </row>
    <row r="62" spans="1:18">
      <c r="A62" s="15" t="s">
        <v>459</v>
      </c>
      <c r="B62" s="17" t="n">
        <v>4476</v>
      </c>
      <c r="C62" s="18">
        <f>(0.0/B62*100)</f>
        <v/>
      </c>
      <c r="D62" s="19" t="n">
        <v>4476</v>
      </c>
      <c r="E62" s="18" t="n">
        <v>539.50808217</v>
      </c>
      <c r="F62" s="20" t="n">
        <v>1.93377252</v>
      </c>
      <c r="G62" s="18" t="n">
        <v>543.87570695</v>
      </c>
      <c r="H62" s="20" t="n">
        <v>1.33528872</v>
      </c>
      <c r="I62" s="18" t="n">
        <v>476.41355712</v>
      </c>
      <c r="J62" s="20" t="n">
        <v>16.15699829</v>
      </c>
      <c r="K62" s="18" t="s">
        <v>404</v>
      </c>
      <c r="L62" s="20" t="s">
        <v>404</v>
      </c>
      <c r="M62" s="18" t="s">
        <v>404</v>
      </c>
      <c r="N62" s="20" t="s">
        <v>404</v>
      </c>
      <c r="O62" s="18" t="s">
        <v>404</v>
      </c>
      <c r="P62" s="20" t="s">
        <v>404</v>
      </c>
      <c r="Q62" s="18" t="n">
        <v>576.39480527</v>
      </c>
      <c r="R62" s="20" t="n">
        <v>5.24795578</v>
      </c>
    </row>
    <row r="63" spans="1:18">
      <c r="A63" s="15" t="s">
        <v>460</v>
      </c>
      <c r="B63" s="17" t="n">
        <v>5324</v>
      </c>
      <c r="C63" s="18">
        <f>(0.0/B63*100)</f>
        <v/>
      </c>
      <c r="D63" s="19" t="n">
        <v>5324</v>
      </c>
      <c r="E63" s="18" t="n">
        <v>381.99784081</v>
      </c>
      <c r="F63" s="20" t="n">
        <v>2.23897223</v>
      </c>
      <c r="G63" s="18" t="n">
        <v>356.93390131</v>
      </c>
      <c r="H63" s="20" t="n">
        <v>3.12766724</v>
      </c>
      <c r="I63" s="18" t="s">
        <v>404</v>
      </c>
      <c r="J63" s="20" t="s">
        <v>404</v>
      </c>
      <c r="K63" s="18" t="s">
        <v>404</v>
      </c>
      <c r="L63" s="20" t="s">
        <v>404</v>
      </c>
      <c r="M63" s="18" t="s">
        <v>404</v>
      </c>
      <c r="N63" s="20" t="s">
        <v>404</v>
      </c>
      <c r="O63" s="18" t="s">
        <v>404</v>
      </c>
      <c r="P63" s="20" t="s">
        <v>404</v>
      </c>
      <c r="Q63" s="18" t="n">
        <v>368.50651227</v>
      </c>
      <c r="R63" s="20" t="n">
        <v>2.6058828</v>
      </c>
    </row>
    <row r="64" spans="1:18">
      <c r="A64" s="15" t="s">
        <v>461</v>
      </c>
      <c r="B64" s="17" t="n">
        <v>3634</v>
      </c>
      <c r="C64" s="18">
        <f>(27.0/B64*100)</f>
        <v/>
      </c>
      <c r="D64" s="19" t="n">
        <v>3607</v>
      </c>
      <c r="E64" s="18" t="n">
        <v>475.92037104</v>
      </c>
      <c r="F64" s="20" t="n">
        <v>2.46237646</v>
      </c>
      <c r="G64" s="18" t="n">
        <v>468.91066084</v>
      </c>
      <c r="H64" s="20" t="n">
        <v>2.65158907</v>
      </c>
      <c r="I64" s="18" t="s">
        <v>404</v>
      </c>
      <c r="J64" s="20" t="s">
        <v>404</v>
      </c>
      <c r="K64" s="18" t="s">
        <v>404</v>
      </c>
      <c r="L64" s="20" t="s">
        <v>404</v>
      </c>
      <c r="M64" s="18" t="s">
        <v>404</v>
      </c>
      <c r="N64" s="20" t="s">
        <v>404</v>
      </c>
      <c r="O64" s="18" t="s">
        <v>404</v>
      </c>
      <c r="P64" s="20" t="s">
        <v>404</v>
      </c>
      <c r="Q64" s="18" t="n">
        <v>513.67005219</v>
      </c>
      <c r="R64" s="20" t="n">
        <v>4.50674522</v>
      </c>
    </row>
    <row r="65" spans="1:18">
      <c r="A65" s="15" t="s">
        <v>462</v>
      </c>
      <c r="B65" s="17" t="n">
        <v>5325</v>
      </c>
      <c r="C65" s="18">
        <f>(0.0/B65*100)</f>
        <v/>
      </c>
      <c r="D65" s="19" t="n">
        <v>5325</v>
      </c>
      <c r="E65" s="18" t="n">
        <v>420.3327137</v>
      </c>
      <c r="F65" s="20" t="n">
        <v>2.86623968</v>
      </c>
      <c r="G65" s="18" t="n">
        <v>413.01586536</v>
      </c>
      <c r="H65" s="20" t="n">
        <v>5.79142178</v>
      </c>
      <c r="I65" s="18" t="s">
        <v>404</v>
      </c>
      <c r="J65" s="20" t="s">
        <v>404</v>
      </c>
      <c r="K65" s="18" t="s">
        <v>404</v>
      </c>
      <c r="L65" s="20" t="s">
        <v>404</v>
      </c>
      <c r="M65" s="18" t="s">
        <v>404</v>
      </c>
      <c r="N65" s="20" t="s">
        <v>404</v>
      </c>
      <c r="O65" s="18" t="s">
        <v>404</v>
      </c>
      <c r="P65" s="20" t="s">
        <v>404</v>
      </c>
      <c r="Q65" s="18" t="n">
        <v>442.68201396</v>
      </c>
      <c r="R65" s="20" t="n">
        <v>25.92355518</v>
      </c>
    </row>
    <row r="66" spans="1:18">
      <c r="A66" s="15" t="s">
        <v>463</v>
      </c>
      <c r="B66" s="17" t="n">
        <v>5665</v>
      </c>
      <c r="C66" s="18">
        <f>(0.0/B66*100)</f>
        <v/>
      </c>
      <c r="D66" s="19" t="n">
        <v>5665</v>
      </c>
      <c r="E66" s="18" t="n">
        <v>424.00657051</v>
      </c>
      <c r="F66" s="20" t="n">
        <v>1.98569285</v>
      </c>
      <c r="G66" s="18" t="n">
        <v>414.54325068</v>
      </c>
      <c r="H66" s="20" t="n">
        <v>2.22544397</v>
      </c>
      <c r="I66" s="18" t="n">
        <v>375.27645199</v>
      </c>
      <c r="J66" s="20" t="n">
        <v>19.00959766</v>
      </c>
      <c r="K66" s="18" t="s">
        <v>404</v>
      </c>
      <c r="L66" s="20" t="s">
        <v>404</v>
      </c>
      <c r="M66" s="18" t="s">
        <v>404</v>
      </c>
      <c r="N66" s="20" t="s">
        <v>404</v>
      </c>
      <c r="O66" s="18" t="s">
        <v>404</v>
      </c>
      <c r="P66" s="20" t="s">
        <v>404</v>
      </c>
      <c r="Q66" s="18" t="n">
        <v>413.38375498</v>
      </c>
      <c r="R66" s="20" t="n">
        <v>3.31588927</v>
      </c>
    </row>
    <row r="67" spans="1:18">
      <c r="A67" s="15" t="s">
        <v>464</v>
      </c>
      <c r="B67" s="17" t="n">
        <v>6971</v>
      </c>
      <c r="C67" s="18">
        <f>(0.0/B67*100)</f>
        <v/>
      </c>
      <c r="D67" s="19" t="n">
        <v>6971</v>
      </c>
      <c r="E67" s="18" t="n">
        <v>386.62381992</v>
      </c>
      <c r="F67" s="20" t="n">
        <v>4.27541764</v>
      </c>
      <c r="G67" s="18" t="n">
        <v>383.40113837</v>
      </c>
      <c r="H67" s="20" t="n">
        <v>5.71005796</v>
      </c>
      <c r="I67" s="18" t="n">
        <v>375.63862243</v>
      </c>
      <c r="J67" s="20" t="n">
        <v>9.933793209999999</v>
      </c>
      <c r="K67" s="18" t="s">
        <v>404</v>
      </c>
      <c r="L67" s="20" t="s">
        <v>404</v>
      </c>
      <c r="M67" s="18" t="s">
        <v>404</v>
      </c>
      <c r="N67" s="20" t="s">
        <v>404</v>
      </c>
      <c r="O67" s="18" t="s">
        <v>404</v>
      </c>
      <c r="P67" s="20" t="s">
        <v>404</v>
      </c>
      <c r="Q67" s="18" t="n">
        <v>392.06231369</v>
      </c>
      <c r="R67" s="20" t="n">
        <v>6.75345834</v>
      </c>
    </row>
    <row r="68" spans="1:18">
      <c r="A68" s="15" t="s">
        <v>465</v>
      </c>
      <c r="B68" s="17" t="n">
        <v>12083</v>
      </c>
      <c r="C68" s="18">
        <f>(0.0/B68*100)</f>
        <v/>
      </c>
      <c r="D68" s="19" t="n">
        <v>12083</v>
      </c>
      <c r="E68" s="18" t="n">
        <v>396.4801826</v>
      </c>
      <c r="F68" s="20" t="n">
        <v>1.28932708</v>
      </c>
      <c r="G68" s="18" t="n">
        <v>432.62389552</v>
      </c>
      <c r="H68" s="20" t="n">
        <v>3.32577831</v>
      </c>
      <c r="I68" s="18" t="n">
        <v>424.6668281</v>
      </c>
      <c r="J68" s="20" t="n">
        <v>13.15215532</v>
      </c>
      <c r="K68" s="18" t="s">
        <v>404</v>
      </c>
      <c r="L68" s="20" t="s">
        <v>404</v>
      </c>
      <c r="M68" s="18" t="s">
        <v>404</v>
      </c>
      <c r="N68" s="20" t="s">
        <v>404</v>
      </c>
      <c r="O68" s="18" t="s">
        <v>404</v>
      </c>
      <c r="P68" s="20" t="s">
        <v>404</v>
      </c>
      <c r="Q68" s="18" t="n">
        <v>425.60580689</v>
      </c>
      <c r="R68" s="20" t="n">
        <v>7.57599935</v>
      </c>
    </row>
    <row r="69" spans="1:18">
      <c r="A69" s="15" t="s">
        <v>466</v>
      </c>
      <c r="B69" s="17" t="n">
        <v>4876</v>
      </c>
      <c r="C69" s="18">
        <f>(0.0/B69*100)</f>
        <v/>
      </c>
      <c r="D69" s="19" t="n">
        <v>4876</v>
      </c>
      <c r="E69" s="18" t="n">
        <v>446.63280539</v>
      </c>
      <c r="F69" s="20" t="n">
        <v>4.71016599</v>
      </c>
      <c r="G69" s="18" t="n">
        <v>445.04093362</v>
      </c>
      <c r="H69" s="20" t="n">
        <v>10.122451</v>
      </c>
      <c r="I69" s="18" t="s">
        <v>404</v>
      </c>
      <c r="J69" s="20" t="s">
        <v>404</v>
      </c>
      <c r="K69" s="18" t="s">
        <v>404</v>
      </c>
      <c r="L69" s="20" t="s">
        <v>404</v>
      </c>
      <c r="M69" s="18" t="s">
        <v>404</v>
      </c>
      <c r="N69" s="20" t="s">
        <v>404</v>
      </c>
      <c r="O69" s="18" t="s">
        <v>404</v>
      </c>
      <c r="P69" s="20" t="s">
        <v>404</v>
      </c>
      <c r="Q69" s="18" t="n">
        <v>419.91396794</v>
      </c>
      <c r="R69" s="20" t="n">
        <v>11.89024764</v>
      </c>
    </row>
    <row r="70" spans="1:18">
      <c r="A70" s="15" t="s">
        <v>467</v>
      </c>
      <c r="B70" s="17" t="n">
        <v>6036</v>
      </c>
      <c r="C70" s="18">
        <f>(0.0/B70*100)</f>
        <v/>
      </c>
      <c r="D70" s="19" t="n">
        <v>6036</v>
      </c>
      <c r="E70" s="18" t="n">
        <v>494.66587114</v>
      </c>
      <c r="F70" s="20" t="n">
        <v>3.22836649</v>
      </c>
      <c r="G70" s="18" t="n">
        <v>479.73538163</v>
      </c>
      <c r="H70" s="20" t="n">
        <v>6.88742715</v>
      </c>
      <c r="I70" s="18" t="s">
        <v>404</v>
      </c>
      <c r="J70" s="20" t="s">
        <v>404</v>
      </c>
      <c r="K70" s="18" t="s">
        <v>404</v>
      </c>
      <c r="L70" s="20" t="s">
        <v>404</v>
      </c>
      <c r="M70" s="18" t="s">
        <v>404</v>
      </c>
      <c r="N70" s="20" t="s">
        <v>404</v>
      </c>
      <c r="O70" s="18" t="s">
        <v>404</v>
      </c>
      <c r="P70" s="20" t="s">
        <v>404</v>
      </c>
      <c r="Q70" s="18" t="n">
        <v>536.9529</v>
      </c>
      <c r="R70" s="20" t="n">
        <v>16.92321727</v>
      </c>
    </row>
    <row r="71" spans="1:18">
      <c r="A71" s="15" t="s">
        <v>468</v>
      </c>
      <c r="B71" s="17" t="n">
        <v>6115</v>
      </c>
      <c r="C71" s="18">
        <f>(0.0/B71*100)</f>
        <v/>
      </c>
      <c r="D71" s="19" t="n">
        <v>6115</v>
      </c>
      <c r="E71" s="18" t="n">
        <v>561.69507759</v>
      </c>
      <c r="F71" s="20" t="n">
        <v>1.3899025</v>
      </c>
      <c r="G71" s="18" t="n">
        <v>610.8151529</v>
      </c>
      <c r="H71" s="20" t="n">
        <v>7.68209035</v>
      </c>
      <c r="I71" s="18" t="n">
        <v>526.6590188599999</v>
      </c>
      <c r="J71" s="20" t="n">
        <v>17.65920086</v>
      </c>
      <c r="K71" s="18" t="s">
        <v>404</v>
      </c>
      <c r="L71" s="20" t="s">
        <v>404</v>
      </c>
      <c r="M71" s="18" t="s">
        <v>404</v>
      </c>
      <c r="N71" s="20" t="s">
        <v>404</v>
      </c>
      <c r="O71" s="18" t="s">
        <v>404</v>
      </c>
      <c r="P71" s="20" t="s">
        <v>404</v>
      </c>
      <c r="Q71" s="18" t="n">
        <v>532.40025121</v>
      </c>
      <c r="R71" s="20" t="n">
        <v>19.8959727</v>
      </c>
    </row>
    <row r="72" spans="1:18">
      <c r="A72" s="15" t="s">
        <v>469</v>
      </c>
      <c r="B72" s="17" t="n">
        <v>7708</v>
      </c>
      <c r="C72" s="18">
        <f>(0.0/B72*100)</f>
        <v/>
      </c>
      <c r="D72" s="19" t="n">
        <v>7708</v>
      </c>
      <c r="E72" s="18" t="n">
        <v>543.63454225</v>
      </c>
      <c r="F72" s="20" t="n">
        <v>4.56811158</v>
      </c>
      <c r="G72" s="18" t="n">
        <v>540.86286532</v>
      </c>
      <c r="H72" s="20" t="n">
        <v>7.98907837</v>
      </c>
      <c r="I72" s="18" t="n">
        <v>470.5224673</v>
      </c>
      <c r="J72" s="20" t="n">
        <v>25.08205796</v>
      </c>
      <c r="K72" s="18" t="s">
        <v>404</v>
      </c>
      <c r="L72" s="20" t="s">
        <v>404</v>
      </c>
      <c r="M72" s="18" t="s">
        <v>404</v>
      </c>
      <c r="N72" s="20" t="s">
        <v>404</v>
      </c>
      <c r="O72" s="18" t="s">
        <v>404</v>
      </c>
      <c r="P72" s="20" t="s">
        <v>404</v>
      </c>
      <c r="Q72" s="18" t="n">
        <v>581.25125627</v>
      </c>
      <c r="R72" s="20" t="n">
        <v>13.61699174</v>
      </c>
    </row>
    <row r="73" spans="1:18">
      <c r="A73" s="15" t="s">
        <v>470</v>
      </c>
      <c r="B73" s="17" t="n">
        <v>8249</v>
      </c>
      <c r="C73" s="18">
        <f>(0.0/B73*100)</f>
        <v/>
      </c>
      <c r="D73" s="19" t="n">
        <v>8249</v>
      </c>
      <c r="E73" s="18" t="n">
        <v>416.44800858</v>
      </c>
      <c r="F73" s="20" t="n">
        <v>3.37753885</v>
      </c>
      <c r="G73" s="18" t="n">
        <v>413.16922483</v>
      </c>
      <c r="H73" s="20" t="n">
        <v>13.38714955</v>
      </c>
      <c r="I73" s="18" t="n">
        <v>414.28282249</v>
      </c>
      <c r="J73" s="20" t="n">
        <v>16.77348065</v>
      </c>
      <c r="K73" s="18" t="s">
        <v>404</v>
      </c>
      <c r="L73" s="20" t="s">
        <v>404</v>
      </c>
      <c r="M73" s="18" t="s">
        <v>404</v>
      </c>
      <c r="N73" s="20" t="s">
        <v>404</v>
      </c>
      <c r="O73" s="18" t="s">
        <v>404</v>
      </c>
      <c r="P73" s="20" t="s">
        <v>404</v>
      </c>
      <c r="Q73" s="18" t="n">
        <v>388.46028841</v>
      </c>
      <c r="R73" s="20" t="n">
        <v>25.50923513</v>
      </c>
    </row>
    <row r="74" spans="1:18">
      <c r="A74" s="15" t="s">
        <v>471</v>
      </c>
      <c r="B74" s="17" t="n">
        <v>4692</v>
      </c>
      <c r="C74" s="18">
        <f>(484.0/B74*100)</f>
        <v/>
      </c>
      <c r="D74" s="19" t="n">
        <v>4208</v>
      </c>
      <c r="E74" s="18" t="n">
        <v>407.72806217</v>
      </c>
      <c r="F74" s="20" t="n">
        <v>2.2553086</v>
      </c>
      <c r="G74" s="18" t="n">
        <v>422.70490677</v>
      </c>
      <c r="H74" s="20" t="n">
        <v>2.2754093</v>
      </c>
      <c r="I74" s="18" t="s">
        <v>404</v>
      </c>
      <c r="J74" s="20" t="s">
        <v>404</v>
      </c>
      <c r="K74" s="18" t="s">
        <v>404</v>
      </c>
      <c r="L74" s="20" t="s">
        <v>404</v>
      </c>
      <c r="M74" s="18" t="s">
        <v>404</v>
      </c>
      <c r="N74" s="20" t="s">
        <v>404</v>
      </c>
      <c r="O74" s="18" t="s">
        <v>404</v>
      </c>
      <c r="P74" s="20" t="s">
        <v>404</v>
      </c>
      <c r="Q74" s="18" t="n">
        <v>415.7889557</v>
      </c>
      <c r="R74" s="20" t="n">
        <v>2.92079831</v>
      </c>
    </row>
    <row r="75" spans="1:18">
      <c r="A75" s="15" t="s">
        <v>472</v>
      </c>
      <c r="B75" s="17" t="n">
        <v>5375</v>
      </c>
      <c r="C75" s="18">
        <f>(483.0/B75*100)</f>
        <v/>
      </c>
      <c r="D75" s="19" t="n">
        <v>4892</v>
      </c>
      <c r="E75" s="18" t="n">
        <v>359.5132471</v>
      </c>
      <c r="F75" s="20" t="n">
        <v>5.8925519</v>
      </c>
      <c r="G75" s="18" t="n">
        <v>375.13324028</v>
      </c>
      <c r="H75" s="20" t="n">
        <v>6.86268528</v>
      </c>
      <c r="I75" s="18" t="n">
        <v>361.45861688</v>
      </c>
      <c r="J75" s="20" t="n">
        <v>18.16459585</v>
      </c>
      <c r="K75" s="18" t="s">
        <v>404</v>
      </c>
      <c r="L75" s="20" t="s">
        <v>404</v>
      </c>
      <c r="M75" s="18" t="s">
        <v>404</v>
      </c>
      <c r="N75" s="20" t="s">
        <v>404</v>
      </c>
      <c r="O75" s="18" t="s">
        <v>404</v>
      </c>
      <c r="P75" s="20" t="s">
        <v>404</v>
      </c>
      <c r="Q75" s="18" t="n">
        <v>370.00749051</v>
      </c>
      <c r="R75" s="20" t="n">
        <v>10.25758886</v>
      </c>
    </row>
    <row r="76" spans="1:18">
      <c r="A76" s="15" t="s">
        <v>473</v>
      </c>
      <c r="B76" s="17" t="n">
        <v>14167</v>
      </c>
      <c r="C76" s="18">
        <f>(1400.0/B76*100)</f>
        <v/>
      </c>
      <c r="D76" s="19" t="n">
        <v>12767</v>
      </c>
      <c r="E76" s="18" t="n">
        <v>434.07261167</v>
      </c>
      <c r="F76" s="20" t="n">
        <v>3.16504318</v>
      </c>
      <c r="G76" s="18" t="n">
        <v>440.83594741</v>
      </c>
      <c r="H76" s="20" t="n">
        <v>9.458996340000001</v>
      </c>
      <c r="I76" s="18" t="n">
        <v>384.8617393</v>
      </c>
      <c r="J76" s="20" t="n">
        <v>11.69191252</v>
      </c>
      <c r="K76" s="18" t="s">
        <v>404</v>
      </c>
      <c r="L76" s="20" t="s">
        <v>404</v>
      </c>
      <c r="M76" s="18" t="s">
        <v>404</v>
      </c>
      <c r="N76" s="20" t="s">
        <v>404</v>
      </c>
      <c r="O76" s="18" t="s">
        <v>404</v>
      </c>
      <c r="P76" s="20" t="s">
        <v>404</v>
      </c>
      <c r="Q76" s="18" t="n">
        <v>402.70666295</v>
      </c>
      <c r="R76" s="20" t="n">
        <v>11.35760779</v>
      </c>
    </row>
    <row r="77" spans="1:18">
      <c r="A77" s="15" t="s">
        <v>474</v>
      </c>
      <c r="B77" s="17" t="n">
        <v>6062</v>
      </c>
      <c r="C77" s="18">
        <f>(0.0/B77*100)</f>
        <v/>
      </c>
      <c r="D77" s="19" t="n">
        <v>6062</v>
      </c>
      <c r="E77" s="18" t="n">
        <v>400.97730386</v>
      </c>
      <c r="F77" s="20" t="n">
        <v>7.14588437</v>
      </c>
      <c r="G77" s="18" t="n">
        <v>425.14683378</v>
      </c>
      <c r="H77" s="20" t="n">
        <v>4.92454223</v>
      </c>
      <c r="I77" s="18" t="n">
        <v>391.75667981</v>
      </c>
      <c r="J77" s="20" t="n">
        <v>14.50456026</v>
      </c>
      <c r="K77" s="18" t="s">
        <v>404</v>
      </c>
      <c r="L77" s="20" t="s">
        <v>404</v>
      </c>
      <c r="M77" s="18" t="s">
        <v>404</v>
      </c>
      <c r="N77" s="20" t="s">
        <v>404</v>
      </c>
      <c r="O77" s="18" t="s">
        <v>404</v>
      </c>
      <c r="P77" s="20" t="s">
        <v>404</v>
      </c>
      <c r="Q77" s="18" t="n">
        <v>418.28731745</v>
      </c>
      <c r="R77" s="20" t="n">
        <v>6.41016777</v>
      </c>
    </row>
    <row r="78" spans="1:18">
      <c r="A78" s="15" t="s">
        <v>475</v>
      </c>
      <c r="B78" s="17" t="n">
        <v>5826</v>
      </c>
      <c r="C78" s="18">
        <f>(0.0/B78*100)</f>
        <v/>
      </c>
      <c r="D78" s="19" t="n">
        <v>5826</v>
      </c>
      <c r="E78" s="18" t="n">
        <v>493.36466408</v>
      </c>
      <c r="F78" s="20" t="n">
        <v>6.48448314</v>
      </c>
      <c r="G78" s="18" t="n">
        <v>489.0465081</v>
      </c>
      <c r="H78" s="20" t="n">
        <v>14.3504971</v>
      </c>
      <c r="I78" s="18" t="s">
        <v>404</v>
      </c>
      <c r="J78" s="20" t="s">
        <v>404</v>
      </c>
      <c r="K78" s="18" t="s">
        <v>404</v>
      </c>
      <c r="L78" s="20" t="s">
        <v>404</v>
      </c>
      <c r="M78" s="18" t="s">
        <v>404</v>
      </c>
      <c r="N78" s="20" t="s">
        <v>404</v>
      </c>
      <c r="O78" s="18" t="n">
        <v>488.57765588</v>
      </c>
      <c r="P78" s="20" t="n">
        <v>16.20155524</v>
      </c>
      <c r="Q78" s="18" t="n">
        <v>498.65793143</v>
      </c>
      <c r="R78" s="20" t="n">
        <v>7.81949356</v>
      </c>
    </row>
    <row customHeight="1" ht="25" r="79" spans="1:18">
      <c r="A79" s="15" t="s">
        <v>476</v>
      </c>
      <c r="B79" s="17" t="n">
        <v>1657</v>
      </c>
      <c r="C79" s="18">
        <f>(21.0/B79*100)</f>
        <v/>
      </c>
      <c r="D79" s="19" t="n">
        <v>1636</v>
      </c>
      <c r="E79" s="18" t="n">
        <v>450.13529811</v>
      </c>
      <c r="F79" s="20" t="n">
        <v>9.799822000000001</v>
      </c>
      <c r="G79" s="18" t="n">
        <v>448.80640862</v>
      </c>
      <c r="H79" s="20" t="n">
        <v>13.99163651</v>
      </c>
      <c r="I79" s="18" t="s">
        <v>404</v>
      </c>
      <c r="J79" s="20" t="s">
        <v>404</v>
      </c>
      <c r="K79" s="18" t="s">
        <v>404</v>
      </c>
      <c r="L79" s="20" t="s">
        <v>404</v>
      </c>
      <c r="M79" s="18" t="s">
        <v>404</v>
      </c>
      <c r="N79" s="20" t="s">
        <v>404</v>
      </c>
      <c r="O79" s="18" t="s">
        <v>404</v>
      </c>
      <c r="P79" s="20" t="s">
        <v>404</v>
      </c>
      <c r="Q79" s="18" t="n">
        <v>474.55580649</v>
      </c>
      <c r="R79" s="20" t="n">
        <v>19.32887798</v>
      </c>
    </row>
    <row r="80" spans="1:18">
      <c r="A80" s="15" t="s">
        <v>477</v>
      </c>
      <c r="B80" s="17" t="n">
        <v>7841</v>
      </c>
      <c r="C80" s="18">
        <f>(0.0/B80*100)</f>
        <v/>
      </c>
      <c r="D80" s="19" t="n">
        <v>7841</v>
      </c>
      <c r="E80" s="18" t="n">
        <v>460.55089312</v>
      </c>
      <c r="F80" s="20" t="n">
        <v>4.4328545</v>
      </c>
      <c r="G80" s="18" t="n">
        <v>454.86989861</v>
      </c>
      <c r="H80" s="20" t="n">
        <v>11.28086228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446.99324017</v>
      </c>
      <c r="F81" s="20" t="n">
        <v>3.93509678</v>
      </c>
      <c r="G81" s="18" t="n">
        <v>440.50070345</v>
      </c>
      <c r="H81" s="20" t="n">
        <v>7.90848274</v>
      </c>
      <c r="I81" s="18" t="n">
        <v>517.87743</v>
      </c>
      <c r="J81" s="20" t="n">
        <v>8.265864029999999</v>
      </c>
      <c r="K81" s="18" t="s">
        <v>404</v>
      </c>
      <c r="L81" s="20" t="s">
        <v>404</v>
      </c>
      <c r="M81" s="18" t="s">
        <v>404</v>
      </c>
      <c r="N81" s="20" t="s">
        <v>404</v>
      </c>
      <c r="O81" s="18" t="s">
        <v>404</v>
      </c>
      <c r="P81" s="20" t="s">
        <v>404</v>
      </c>
      <c r="Q81" s="18" t="n">
        <v>453.97195745</v>
      </c>
      <c r="R81" s="20" t="n">
        <v>31.63963439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489.64420647</v>
      </c>
      <c r="F7" s="20" t="n">
        <v>4.55670361</v>
      </c>
      <c r="G7" s="18" t="n">
        <v>496.78900817</v>
      </c>
      <c r="H7" s="20" t="n">
        <v>2.03669769</v>
      </c>
      <c r="I7" s="18" t="s">
        <v>404</v>
      </c>
      <c r="J7" s="20" t="s">
        <v>404</v>
      </c>
      <c r="K7" s="18" t="s">
        <v>404</v>
      </c>
      <c r="L7" s="20" t="s">
        <v>404</v>
      </c>
      <c r="M7" s="18" t="s">
        <v>404</v>
      </c>
      <c r="N7" s="20" t="s">
        <v>404</v>
      </c>
      <c r="O7" s="18" t="s">
        <v>404</v>
      </c>
      <c r="P7" s="20" t="s">
        <v>404</v>
      </c>
      <c r="Q7" s="18" t="n">
        <v>488.21463631</v>
      </c>
      <c r="R7" s="20" t="n">
        <v>6.77844443</v>
      </c>
    </row>
    <row r="8" spans="1:18">
      <c r="A8" s="15" t="s">
        <v>405</v>
      </c>
      <c r="B8" s="17" t="n">
        <v>7007</v>
      </c>
      <c r="C8" s="18">
        <f>(0.0/B8*100)</f>
        <v/>
      </c>
      <c r="D8" s="19" t="n">
        <v>7007</v>
      </c>
      <c r="E8" s="18" t="n">
        <v>486.29463761</v>
      </c>
      <c r="F8" s="20" t="n">
        <v>17.73396409</v>
      </c>
      <c r="G8" s="18" t="n">
        <v>497.71827433</v>
      </c>
      <c r="H8" s="20" t="n">
        <v>3.87513237</v>
      </c>
      <c r="I8" s="18" t="n">
        <v>464.12321902</v>
      </c>
      <c r="J8" s="20" t="n">
        <v>24.86519723</v>
      </c>
      <c r="K8" s="18" t="s">
        <v>404</v>
      </c>
      <c r="L8" s="20" t="s">
        <v>404</v>
      </c>
      <c r="M8" s="18" t="s">
        <v>404</v>
      </c>
      <c r="N8" s="20" t="s">
        <v>404</v>
      </c>
      <c r="O8" s="18" t="s">
        <v>404</v>
      </c>
      <c r="P8" s="20" t="s">
        <v>404</v>
      </c>
      <c r="Q8" s="18" t="n">
        <v>507.71956146</v>
      </c>
      <c r="R8" s="20" t="n">
        <v>16.1494974</v>
      </c>
    </row>
    <row r="9" spans="1:18">
      <c r="A9" s="15" t="s">
        <v>406</v>
      </c>
      <c r="B9" s="17" t="n">
        <v>9651</v>
      </c>
      <c r="C9" s="18">
        <f>(575.0/B9*100)</f>
        <v/>
      </c>
      <c r="D9" s="19" t="n">
        <v>9076</v>
      </c>
      <c r="E9" s="18" t="n">
        <v>520.58843881</v>
      </c>
      <c r="F9" s="20" t="n">
        <v>7.26489826</v>
      </c>
      <c r="G9" s="18" t="n">
        <v>507.52119462</v>
      </c>
      <c r="H9" s="20" t="n">
        <v>3.95241144</v>
      </c>
      <c r="I9" s="18" t="n">
        <v>519.35251579</v>
      </c>
      <c r="J9" s="20" t="n">
        <v>28.46309464</v>
      </c>
      <c r="K9" s="18" t="s">
        <v>404</v>
      </c>
      <c r="L9" s="20" t="s">
        <v>404</v>
      </c>
      <c r="M9" s="18" t="s">
        <v>404</v>
      </c>
      <c r="N9" s="20" t="s">
        <v>404</v>
      </c>
      <c r="O9" s="18" t="s">
        <v>404</v>
      </c>
      <c r="P9" s="20" t="s">
        <v>404</v>
      </c>
      <c r="Q9" s="18" t="n">
        <v>514.92846587</v>
      </c>
      <c r="R9" s="20" t="n">
        <v>15.65983704</v>
      </c>
    </row>
    <row r="10" spans="1:18">
      <c r="A10" s="15" t="s">
        <v>407</v>
      </c>
      <c r="B10" s="17" t="n">
        <v>20058</v>
      </c>
      <c r="C10" s="18">
        <f>(3112.0/B10*100)</f>
        <v/>
      </c>
      <c r="D10" s="19" t="n">
        <v>16946</v>
      </c>
      <c r="E10" s="18" t="n">
        <v>516.13544815</v>
      </c>
      <c r="F10" s="20" t="n">
        <v>4.930753</v>
      </c>
      <c r="G10" s="18" t="n">
        <v>514.6773543199999</v>
      </c>
      <c r="H10" s="20" t="n">
        <v>3.08221219</v>
      </c>
      <c r="I10" s="18" t="n">
        <v>577.84820243</v>
      </c>
      <c r="J10" s="20" t="n">
        <v>13.60445118</v>
      </c>
      <c r="K10" s="18" t="s">
        <v>404</v>
      </c>
      <c r="L10" s="20" t="s">
        <v>404</v>
      </c>
      <c r="M10" s="18" t="s">
        <v>404</v>
      </c>
      <c r="N10" s="20" t="s">
        <v>404</v>
      </c>
      <c r="O10" s="18" t="s">
        <v>404</v>
      </c>
      <c r="P10" s="20" t="s">
        <v>404</v>
      </c>
      <c r="Q10" s="18" t="n">
        <v>514.96912587</v>
      </c>
      <c r="R10" s="20" t="n">
        <v>11.19273593</v>
      </c>
    </row>
    <row r="11" spans="1:18">
      <c r="A11" s="15" t="s">
        <v>408</v>
      </c>
      <c r="B11" s="17" t="n">
        <v>7053</v>
      </c>
      <c r="C11" s="18">
        <f>(137.0/B11*100)</f>
        <v/>
      </c>
      <c r="D11" s="19" t="n">
        <v>6916</v>
      </c>
      <c r="E11" s="18" t="n">
        <v>424.52956588</v>
      </c>
      <c r="F11" s="20" t="n">
        <v>9.31263682</v>
      </c>
      <c r="G11" s="18" t="n">
        <v>426.13204477</v>
      </c>
      <c r="H11" s="20" t="n">
        <v>3.24201271</v>
      </c>
      <c r="I11" s="18" t="n">
        <v>390.11543589</v>
      </c>
      <c r="J11" s="20" t="n">
        <v>18.51186118</v>
      </c>
      <c r="K11" s="18" t="s">
        <v>404</v>
      </c>
      <c r="L11" s="20" t="s">
        <v>404</v>
      </c>
      <c r="M11" s="18" t="s">
        <v>404</v>
      </c>
      <c r="N11" s="20" t="s">
        <v>404</v>
      </c>
      <c r="O11" s="18" t="s">
        <v>404</v>
      </c>
      <c r="P11" s="20" t="s">
        <v>404</v>
      </c>
      <c r="Q11" s="18" t="n">
        <v>379.00219458</v>
      </c>
      <c r="R11" s="20" t="n">
        <v>19.28884065</v>
      </c>
    </row>
    <row r="12" spans="1:18">
      <c r="A12" s="15" t="s">
        <v>409</v>
      </c>
      <c r="B12" s="17" t="n">
        <v>6894</v>
      </c>
      <c r="C12" s="18">
        <f>(106.0/B12*100)</f>
        <v/>
      </c>
      <c r="D12" s="19" t="n">
        <v>6788</v>
      </c>
      <c r="E12" s="18" t="n">
        <v>480.79793478</v>
      </c>
      <c r="F12" s="20" t="n">
        <v>13.37658376</v>
      </c>
      <c r="G12" s="18" t="n">
        <v>494.76502648</v>
      </c>
      <c r="H12" s="20" t="n">
        <v>2.54694421</v>
      </c>
      <c r="I12" s="18" t="n">
        <v>427.1628758</v>
      </c>
      <c r="J12" s="20" t="n">
        <v>12.82659046</v>
      </c>
      <c r="K12" s="18" t="s">
        <v>404</v>
      </c>
      <c r="L12" s="20" t="s">
        <v>404</v>
      </c>
      <c r="M12" s="18" t="s">
        <v>404</v>
      </c>
      <c r="N12" s="20" t="s">
        <v>404</v>
      </c>
      <c r="O12" s="18" t="s">
        <v>404</v>
      </c>
      <c r="P12" s="20" t="s">
        <v>404</v>
      </c>
      <c r="Q12" s="18" t="n">
        <v>474.90516359</v>
      </c>
      <c r="R12" s="20" t="n">
        <v>12.64482312</v>
      </c>
    </row>
    <row r="13" spans="1:18">
      <c r="A13" s="15" t="s">
        <v>410</v>
      </c>
      <c r="B13" s="17" t="n">
        <v>7161</v>
      </c>
      <c r="C13" s="18">
        <f>(1175.0/B13*100)</f>
        <v/>
      </c>
      <c r="D13" s="19" t="n">
        <v>5986</v>
      </c>
      <c r="E13" s="18" t="n">
        <v>520.09648238</v>
      </c>
      <c r="F13" s="20" t="n">
        <v>8.04904793</v>
      </c>
      <c r="G13" s="18" t="n">
        <v>509.892567</v>
      </c>
      <c r="H13" s="20" t="n">
        <v>2.57681568</v>
      </c>
      <c r="I13" s="18" t="n">
        <v>513.18367339</v>
      </c>
      <c r="J13" s="20" t="n">
        <v>7.29197336</v>
      </c>
      <c r="K13" s="18" t="s">
        <v>404</v>
      </c>
      <c r="L13" s="20" t="s">
        <v>404</v>
      </c>
      <c r="M13" s="18" t="s">
        <v>404</v>
      </c>
      <c r="N13" s="20" t="s">
        <v>404</v>
      </c>
      <c r="O13" s="18" t="s">
        <v>404</v>
      </c>
      <c r="P13" s="20" t="s">
        <v>404</v>
      </c>
      <c r="Q13" s="18" t="n">
        <v>501.74927085</v>
      </c>
      <c r="R13" s="20" t="n">
        <v>10.03824943</v>
      </c>
    </row>
    <row r="14" spans="1:18">
      <c r="A14" s="15" t="s">
        <v>411</v>
      </c>
      <c r="B14" s="17" t="n">
        <v>5587</v>
      </c>
      <c r="C14" s="18">
        <f>(380.0/B14*100)</f>
        <v/>
      </c>
      <c r="D14" s="19" t="n">
        <v>5207</v>
      </c>
      <c r="E14" s="18" t="n">
        <v>510.84926703</v>
      </c>
      <c r="F14" s="20" t="n">
        <v>3.93250554</v>
      </c>
      <c r="G14" s="18" t="n">
        <v>522.35172737</v>
      </c>
      <c r="H14" s="20" t="n">
        <v>2.60103353</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511.79410119</v>
      </c>
      <c r="F15" s="20" t="n">
        <v>7.86260085</v>
      </c>
      <c r="G15" s="18" t="n">
        <v>510.63485979</v>
      </c>
      <c r="H15" s="20" t="n">
        <v>2.45471109</v>
      </c>
      <c r="I15" s="18" t="n">
        <v>530.89819286</v>
      </c>
      <c r="J15" s="20" t="n">
        <v>20.65706953</v>
      </c>
      <c r="K15" s="18" t="s">
        <v>404</v>
      </c>
      <c r="L15" s="20" t="s">
        <v>404</v>
      </c>
      <c r="M15" s="18" t="s">
        <v>404</v>
      </c>
      <c r="N15" s="20" t="s">
        <v>404</v>
      </c>
      <c r="O15" s="18" t="s">
        <v>404</v>
      </c>
      <c r="P15" s="20" t="s">
        <v>404</v>
      </c>
      <c r="Q15" s="18" t="n">
        <v>508.52714767</v>
      </c>
      <c r="R15" s="20" t="n">
        <v>8.21711099</v>
      </c>
    </row>
    <row r="16" spans="1:18">
      <c r="A16" s="15" t="s">
        <v>413</v>
      </c>
      <c r="B16" s="17" t="n">
        <v>6108</v>
      </c>
      <c r="C16" s="18">
        <f>(495.0/B16*100)</f>
        <v/>
      </c>
      <c r="D16" s="19" t="n">
        <v>5613</v>
      </c>
      <c r="E16" s="18" t="n">
        <v>496.15097458</v>
      </c>
      <c r="F16" s="20" t="n">
        <v>8.91338036</v>
      </c>
      <c r="G16" s="18" t="n">
        <v>496.9228321</v>
      </c>
      <c r="H16" s="20" t="n">
        <v>3.98683469</v>
      </c>
      <c r="I16" s="18" t="n">
        <v>457.7123936</v>
      </c>
      <c r="J16" s="20" t="n">
        <v>17.90018326</v>
      </c>
      <c r="K16" s="18" t="s">
        <v>404</v>
      </c>
      <c r="L16" s="20" t="s">
        <v>404</v>
      </c>
      <c r="M16" s="18" t="s">
        <v>404</v>
      </c>
      <c r="N16" s="20" t="s">
        <v>404</v>
      </c>
      <c r="O16" s="18" t="s">
        <v>404</v>
      </c>
      <c r="P16" s="20" t="s">
        <v>404</v>
      </c>
      <c r="Q16" s="18" t="n">
        <v>506.41747554</v>
      </c>
      <c r="R16" s="20" t="n">
        <v>20.37890548</v>
      </c>
    </row>
    <row r="17" spans="1:18">
      <c r="A17" s="15" t="s">
        <v>414</v>
      </c>
      <c r="B17" s="17" t="n">
        <v>6504</v>
      </c>
      <c r="C17" s="18">
        <f>(1325.0/B17*100)</f>
        <v/>
      </c>
      <c r="D17" s="19" t="n">
        <v>5179</v>
      </c>
      <c r="E17" s="18" t="n">
        <v>499.92772032</v>
      </c>
      <c r="F17" s="20" t="n">
        <v>11.82785208</v>
      </c>
      <c r="G17" s="18" t="n">
        <v>504.93421306</v>
      </c>
      <c r="H17" s="20" t="n">
        <v>4.10697684</v>
      </c>
      <c r="I17" s="18" t="n">
        <v>554.04598907</v>
      </c>
      <c r="J17" s="20" t="n">
        <v>16.8228432</v>
      </c>
      <c r="K17" s="18" t="s">
        <v>404</v>
      </c>
      <c r="L17" s="20" t="s">
        <v>404</v>
      </c>
      <c r="M17" s="18" t="s">
        <v>404</v>
      </c>
      <c r="N17" s="20" t="s">
        <v>404</v>
      </c>
      <c r="O17" s="18" t="s">
        <v>404</v>
      </c>
      <c r="P17" s="20" t="s">
        <v>404</v>
      </c>
      <c r="Q17" s="18" t="n">
        <v>490.95187036</v>
      </c>
      <c r="R17" s="20" t="n">
        <v>17.05782298</v>
      </c>
    </row>
    <row r="18" spans="1:18">
      <c r="A18" s="15" t="s">
        <v>415</v>
      </c>
      <c r="B18" s="17" t="n">
        <v>5532</v>
      </c>
      <c r="C18" s="18">
        <f>(0.0/B18*100)</f>
        <v/>
      </c>
      <c r="D18" s="19" t="n">
        <v>5532</v>
      </c>
      <c r="E18" s="18" t="n">
        <v>472.51616745</v>
      </c>
      <c r="F18" s="20" t="n">
        <v>14.09596725</v>
      </c>
      <c r="G18" s="18" t="n">
        <v>451.90344953</v>
      </c>
      <c r="H18" s="20" t="n">
        <v>4.06744585</v>
      </c>
      <c r="I18" s="18" t="n">
        <v>437.8158099</v>
      </c>
      <c r="J18" s="20" t="n">
        <v>45.53387776</v>
      </c>
      <c r="K18" s="18" t="s">
        <v>404</v>
      </c>
      <c r="L18" s="20" t="s">
        <v>404</v>
      </c>
      <c r="M18" s="18" t="s">
        <v>404</v>
      </c>
      <c r="N18" s="20" t="s">
        <v>404</v>
      </c>
      <c r="O18" s="18" t="s">
        <v>404</v>
      </c>
      <c r="P18" s="20" t="s">
        <v>404</v>
      </c>
      <c r="Q18" s="18" t="n">
        <v>425.67635011</v>
      </c>
      <c r="R18" s="20" t="n">
        <v>27.97880965</v>
      </c>
    </row>
    <row r="19" spans="1:18">
      <c r="A19" s="15" t="s">
        <v>416</v>
      </c>
      <c r="B19" s="17" t="n">
        <v>5658</v>
      </c>
      <c r="C19" s="18">
        <f>(327.0/B19*100)</f>
        <v/>
      </c>
      <c r="D19" s="19" t="n">
        <v>5331</v>
      </c>
      <c r="E19" s="18" t="n">
        <v>483.28608741</v>
      </c>
      <c r="F19" s="20" t="n">
        <v>7.5273909</v>
      </c>
      <c r="G19" s="18" t="n">
        <v>476.58628151</v>
      </c>
      <c r="H19" s="20" t="n">
        <v>4.31726936</v>
      </c>
      <c r="I19" s="18" t="n">
        <v>507.97482207</v>
      </c>
      <c r="J19" s="20" t="n">
        <v>30.9857021</v>
      </c>
      <c r="K19" s="18" t="s">
        <v>404</v>
      </c>
      <c r="L19" s="20" t="s">
        <v>404</v>
      </c>
      <c r="M19" s="18" t="s">
        <v>404</v>
      </c>
      <c r="N19" s="20" t="s">
        <v>404</v>
      </c>
      <c r="O19" s="18" t="s">
        <v>404</v>
      </c>
      <c r="P19" s="20" t="s">
        <v>404</v>
      </c>
      <c r="Q19" s="18" t="n">
        <v>440.80968801</v>
      </c>
      <c r="R19" s="20" t="n">
        <v>21.27617062</v>
      </c>
    </row>
    <row r="20" spans="1:18">
      <c r="A20" s="15" t="s">
        <v>417</v>
      </c>
      <c r="B20" s="17" t="n">
        <v>3371</v>
      </c>
      <c r="C20" s="18">
        <f>(24.0/B20*100)</f>
        <v/>
      </c>
      <c r="D20" s="19" t="n">
        <v>3347</v>
      </c>
      <c r="E20" s="18" t="n">
        <v>475.99128853</v>
      </c>
      <c r="F20" s="20" t="n">
        <v>5.1179437</v>
      </c>
      <c r="G20" s="18" t="n">
        <v>489.74203889</v>
      </c>
      <c r="H20" s="20" t="n">
        <v>2.12913711</v>
      </c>
      <c r="I20" s="18" t="n">
        <v>440.15121304</v>
      </c>
      <c r="J20" s="20" t="n">
        <v>18.29753509</v>
      </c>
      <c r="K20" s="18" t="s">
        <v>404</v>
      </c>
      <c r="L20" s="20" t="s">
        <v>404</v>
      </c>
      <c r="M20" s="18" t="s">
        <v>404</v>
      </c>
      <c r="N20" s="20" t="s">
        <v>404</v>
      </c>
      <c r="O20" s="18" t="s">
        <v>404</v>
      </c>
      <c r="P20" s="20" t="s">
        <v>404</v>
      </c>
      <c r="Q20" s="18" t="n">
        <v>487.21382165</v>
      </c>
      <c r="R20" s="20" t="n">
        <v>8.52803705</v>
      </c>
    </row>
    <row r="21" spans="1:18">
      <c r="A21" s="15" t="s">
        <v>418</v>
      </c>
      <c r="B21" s="17" t="n">
        <v>5741</v>
      </c>
      <c r="C21" s="18">
        <f>(0.0/B21*100)</f>
        <v/>
      </c>
      <c r="D21" s="19" t="n">
        <v>5741</v>
      </c>
      <c r="E21" s="18" t="n">
        <v>506.50775011</v>
      </c>
      <c r="F21" s="20" t="n">
        <v>3.9608009</v>
      </c>
      <c r="G21" s="18" t="n">
        <v>503.16549838</v>
      </c>
      <c r="H21" s="20" t="n">
        <v>3.53372207</v>
      </c>
      <c r="I21" s="18" t="n">
        <v>497.64734531</v>
      </c>
      <c r="J21" s="20" t="n">
        <v>7.42804238</v>
      </c>
      <c r="K21" s="18" t="s">
        <v>404</v>
      </c>
      <c r="L21" s="20" t="s">
        <v>404</v>
      </c>
      <c r="M21" s="18" t="s">
        <v>404</v>
      </c>
      <c r="N21" s="20" t="s">
        <v>404</v>
      </c>
      <c r="O21" s="18" t="s">
        <v>404</v>
      </c>
      <c r="P21" s="20" t="s">
        <v>404</v>
      </c>
      <c r="Q21" s="18" t="n">
        <v>495.50919474</v>
      </c>
      <c r="R21" s="20" t="n">
        <v>12.97684096</v>
      </c>
    </row>
    <row r="22" spans="1:18">
      <c r="A22" s="15" t="s">
        <v>419</v>
      </c>
      <c r="B22" s="17" t="n">
        <v>6598</v>
      </c>
      <c r="C22" s="18">
        <f>(0.0/B22*100)</f>
        <v/>
      </c>
      <c r="D22" s="19" t="n">
        <v>6598</v>
      </c>
      <c r="E22" s="18" t="n">
        <v>461.19201768</v>
      </c>
      <c r="F22" s="20" t="n">
        <v>6.63230377</v>
      </c>
      <c r="G22" s="18" t="n">
        <v>471.07399238</v>
      </c>
      <c r="H22" s="20" t="n">
        <v>6.76579007</v>
      </c>
      <c r="I22" s="18" t="n">
        <v>500.59174152</v>
      </c>
      <c r="J22" s="20" t="n">
        <v>22.13487709</v>
      </c>
      <c r="K22" s="18" t="s">
        <v>404</v>
      </c>
      <c r="L22" s="20" t="s">
        <v>404</v>
      </c>
      <c r="M22" s="18" t="s">
        <v>404</v>
      </c>
      <c r="N22" s="20" t="s">
        <v>404</v>
      </c>
      <c r="O22" s="18" t="s">
        <v>404</v>
      </c>
      <c r="P22" s="20" t="s">
        <v>404</v>
      </c>
      <c r="Q22" s="18" t="n">
        <v>489.78911747</v>
      </c>
      <c r="R22" s="20" t="n">
        <v>10.59798038</v>
      </c>
    </row>
    <row r="23" spans="1:18">
      <c r="A23" s="15" t="s">
        <v>420</v>
      </c>
      <c r="B23" s="17" t="n">
        <v>11583</v>
      </c>
      <c r="C23" s="18">
        <f>(3185.0/B23*100)</f>
        <v/>
      </c>
      <c r="D23" s="19" t="n">
        <v>8398</v>
      </c>
      <c r="E23" s="18" t="n">
        <v>472.29683447</v>
      </c>
      <c r="F23" s="20" t="n">
        <v>10.47991894</v>
      </c>
      <c r="G23" s="18" t="n">
        <v>495.07083057</v>
      </c>
      <c r="H23" s="20" t="n">
        <v>4.49293303</v>
      </c>
      <c r="I23" s="18" t="n">
        <v>494.16233083</v>
      </c>
      <c r="J23" s="20" t="n">
        <v>21.24512488</v>
      </c>
      <c r="K23" s="18" t="s">
        <v>404</v>
      </c>
      <c r="L23" s="20" t="s">
        <v>404</v>
      </c>
      <c r="M23" s="18" t="s">
        <v>404</v>
      </c>
      <c r="N23" s="20" t="s">
        <v>404</v>
      </c>
      <c r="O23" s="18" t="s">
        <v>404</v>
      </c>
      <c r="P23" s="20" t="s">
        <v>404</v>
      </c>
      <c r="Q23" s="18" t="n">
        <v>525.72228779</v>
      </c>
      <c r="R23" s="20" t="n">
        <v>11.41340445</v>
      </c>
    </row>
    <row r="24" spans="1:18">
      <c r="A24" s="15" t="s">
        <v>421</v>
      </c>
      <c r="B24" s="17" t="n">
        <v>6647</v>
      </c>
      <c r="C24" s="18">
        <f>(0.0/B24*100)</f>
        <v/>
      </c>
      <c r="D24" s="19" t="n">
        <v>6647</v>
      </c>
      <c r="E24" s="18" t="n">
        <v>561.00989764</v>
      </c>
      <c r="F24" s="20" t="n">
        <v>11.57524013</v>
      </c>
      <c r="G24" s="18" t="n">
        <v>529.05253673</v>
      </c>
      <c r="H24" s="20" t="n">
        <v>3.35098487</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545.99037977</v>
      </c>
      <c r="F25" s="20" t="n">
        <v>7.49678745</v>
      </c>
      <c r="G25" s="18" t="n">
        <v>520.19032759</v>
      </c>
      <c r="H25" s="20" t="n">
        <v>4.30098789</v>
      </c>
      <c r="I25" s="18" t="n">
        <v>429.49742548</v>
      </c>
      <c r="J25" s="20" t="n">
        <v>30.04672639</v>
      </c>
      <c r="K25" s="18" t="s">
        <v>404</v>
      </c>
      <c r="L25" s="20" t="s">
        <v>404</v>
      </c>
      <c r="M25" s="18" t="s">
        <v>404</v>
      </c>
      <c r="N25" s="20" t="s">
        <v>404</v>
      </c>
      <c r="O25" s="18" t="s">
        <v>404</v>
      </c>
      <c r="P25" s="20" t="s">
        <v>404</v>
      </c>
      <c r="Q25" s="18" t="n">
        <v>520.9388496</v>
      </c>
      <c r="R25" s="20" t="n">
        <v>21.36012692</v>
      </c>
    </row>
    <row r="26" spans="1:18">
      <c r="A26" s="15" t="s">
        <v>423</v>
      </c>
      <c r="B26" s="17" t="n">
        <v>4869</v>
      </c>
      <c r="C26" s="18">
        <f>(11.0/B26*100)</f>
        <v/>
      </c>
      <c r="D26" s="19" t="n">
        <v>4858</v>
      </c>
      <c r="E26" s="18" t="n">
        <v>475.52410991</v>
      </c>
      <c r="F26" s="20" t="n">
        <v>4.52655465</v>
      </c>
      <c r="G26" s="18" t="n">
        <v>483.58975209</v>
      </c>
      <c r="H26" s="20" t="n">
        <v>2.17995984</v>
      </c>
      <c r="I26" s="18" t="n">
        <v>470.36636477</v>
      </c>
      <c r="J26" s="20" t="n">
        <v>16.36125154</v>
      </c>
      <c r="K26" s="18" t="s">
        <v>404</v>
      </c>
      <c r="L26" s="20" t="s">
        <v>404</v>
      </c>
      <c r="M26" s="18" t="s">
        <v>404</v>
      </c>
      <c r="N26" s="20" t="s">
        <v>404</v>
      </c>
      <c r="O26" s="18" t="s">
        <v>404</v>
      </c>
      <c r="P26" s="20" t="s">
        <v>404</v>
      </c>
      <c r="Q26" s="18" t="n">
        <v>494.52224205</v>
      </c>
      <c r="R26" s="20" t="n">
        <v>15.35377121</v>
      </c>
    </row>
    <row r="27" spans="1:18">
      <c r="A27" s="15" t="s">
        <v>424</v>
      </c>
      <c r="B27" s="17" t="n">
        <v>5299</v>
      </c>
      <c r="C27" s="18">
        <f>(0.0/B27*100)</f>
        <v/>
      </c>
      <c r="D27" s="19" t="n">
        <v>5299</v>
      </c>
      <c r="E27" s="18" t="n">
        <v>489.37617677</v>
      </c>
      <c r="F27" s="20" t="n">
        <v>2.5291931</v>
      </c>
      <c r="G27" s="18" t="n">
        <v>483.02482947</v>
      </c>
      <c r="H27" s="20" t="n">
        <v>1.45275908</v>
      </c>
      <c r="I27" s="18" t="n">
        <v>432.08146175</v>
      </c>
      <c r="J27" s="20" t="n">
        <v>11.9477278</v>
      </c>
      <c r="K27" s="18" t="s">
        <v>404</v>
      </c>
      <c r="L27" s="20" t="s">
        <v>404</v>
      </c>
      <c r="M27" s="18" t="s">
        <v>404</v>
      </c>
      <c r="N27" s="20" t="s">
        <v>404</v>
      </c>
      <c r="O27" s="18" t="s">
        <v>404</v>
      </c>
      <c r="P27" s="20" t="s">
        <v>404</v>
      </c>
      <c r="Q27" s="18" t="n">
        <v>540.18372515</v>
      </c>
      <c r="R27" s="20" t="n">
        <v>6.22538394</v>
      </c>
    </row>
    <row r="28" spans="1:18">
      <c r="A28" s="15" t="s">
        <v>425</v>
      </c>
      <c r="B28" s="17" t="n">
        <v>7568</v>
      </c>
      <c r="C28" s="18">
        <f>(1299.0/B28*100)</f>
        <v/>
      </c>
      <c r="D28" s="19" t="n">
        <v>6269</v>
      </c>
      <c r="E28" s="18" t="n">
        <v>405.57921363</v>
      </c>
      <c r="F28" s="20" t="n">
        <v>5.02089541</v>
      </c>
      <c r="G28" s="18" t="n">
        <v>407.88531535</v>
      </c>
      <c r="H28" s="20" t="n">
        <v>4.04208028</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501.10634924</v>
      </c>
      <c r="F29" s="20" t="n">
        <v>11.6383194</v>
      </c>
      <c r="G29" s="18" t="n">
        <v>518.48353279</v>
      </c>
      <c r="H29" s="20" t="n">
        <v>5.95885952</v>
      </c>
      <c r="I29" s="18" t="n">
        <v>499.42711098</v>
      </c>
      <c r="J29" s="20" t="n">
        <v>10.62011139</v>
      </c>
      <c r="K29" s="18" t="s">
        <v>404</v>
      </c>
      <c r="L29" s="20" t="s">
        <v>404</v>
      </c>
      <c r="M29" s="18" t="s">
        <v>404</v>
      </c>
      <c r="N29" s="20" t="s">
        <v>404</v>
      </c>
      <c r="O29" s="18" t="s">
        <v>404</v>
      </c>
      <c r="P29" s="20" t="s">
        <v>404</v>
      </c>
      <c r="Q29" s="18" t="n">
        <v>505.42012727</v>
      </c>
      <c r="R29" s="20" t="n">
        <v>27.19701976</v>
      </c>
    </row>
    <row r="30" spans="1:18">
      <c r="A30" s="15" t="s">
        <v>427</v>
      </c>
      <c r="B30" s="17" t="n">
        <v>4520</v>
      </c>
      <c r="C30" s="18">
        <f>(1053.0/B30*100)</f>
        <v/>
      </c>
      <c r="D30" s="19" t="n">
        <v>3467</v>
      </c>
      <c r="E30" s="18" t="n">
        <v>494.11758231</v>
      </c>
      <c r="F30" s="20" t="n">
        <v>6.31453525</v>
      </c>
      <c r="G30" s="18" t="n">
        <v>501.74261788</v>
      </c>
      <c r="H30" s="20" t="n">
        <v>3.88600464</v>
      </c>
      <c r="I30" s="18" t="n">
        <v>461.03381589</v>
      </c>
      <c r="J30" s="20" t="n">
        <v>7.32399704</v>
      </c>
      <c r="K30" s="18" t="s">
        <v>404</v>
      </c>
      <c r="L30" s="20" t="s">
        <v>404</v>
      </c>
      <c r="M30" s="18" t="s">
        <v>404</v>
      </c>
      <c r="N30" s="20" t="s">
        <v>404</v>
      </c>
      <c r="O30" s="18" t="s">
        <v>404</v>
      </c>
      <c r="P30" s="20" t="s">
        <v>404</v>
      </c>
      <c r="Q30" s="18" t="n">
        <v>429.68566707</v>
      </c>
      <c r="R30" s="20" t="n">
        <v>15.11179222</v>
      </c>
    </row>
    <row r="31" spans="1:18">
      <c r="A31" s="15" t="s">
        <v>428</v>
      </c>
      <c r="B31" s="17" t="n">
        <v>5456</v>
      </c>
      <c r="C31" s="18">
        <f>(502.0/B31*100)</f>
        <v/>
      </c>
      <c r="D31" s="19" t="n">
        <v>4954</v>
      </c>
      <c r="E31" s="18" t="n">
        <v>505.43520643</v>
      </c>
      <c r="F31" s="20" t="n">
        <v>9.99766863</v>
      </c>
      <c r="G31" s="18" t="n">
        <v>502.75703937</v>
      </c>
      <c r="H31" s="20" t="n">
        <v>2.2257563</v>
      </c>
      <c r="I31" s="18" t="n">
        <v>496.83899613</v>
      </c>
      <c r="J31" s="20" t="n">
        <v>11.161896</v>
      </c>
      <c r="K31" s="18" t="s">
        <v>404</v>
      </c>
      <c r="L31" s="20" t="s">
        <v>404</v>
      </c>
      <c r="M31" s="18" t="s">
        <v>404</v>
      </c>
      <c r="N31" s="20" t="s">
        <v>404</v>
      </c>
      <c r="O31" s="18" t="s">
        <v>404</v>
      </c>
      <c r="P31" s="20" t="s">
        <v>404</v>
      </c>
      <c r="Q31" s="18" t="n">
        <v>492.96266145</v>
      </c>
      <c r="R31" s="20" t="n">
        <v>8.03810769</v>
      </c>
    </row>
    <row r="32" spans="1:18">
      <c r="A32" s="15" t="s">
        <v>429</v>
      </c>
      <c r="B32" s="17" t="n">
        <v>4478</v>
      </c>
      <c r="C32" s="18">
        <f>(0.0/B32*100)</f>
        <v/>
      </c>
      <c r="D32" s="19" t="n">
        <v>4478</v>
      </c>
      <c r="E32" s="18" t="n">
        <v>502.8934323</v>
      </c>
      <c r="F32" s="20" t="n">
        <v>6.41727412</v>
      </c>
      <c r="G32" s="18" t="n">
        <v>504.14491046</v>
      </c>
      <c r="H32" s="20" t="n">
        <v>2.96520604</v>
      </c>
      <c r="I32" s="18" t="n">
        <v>529.32548289</v>
      </c>
      <c r="J32" s="20" t="n">
        <v>17.93456188</v>
      </c>
      <c r="K32" s="18" t="s">
        <v>404</v>
      </c>
      <c r="L32" s="20" t="s">
        <v>404</v>
      </c>
      <c r="M32" s="18" t="s">
        <v>404</v>
      </c>
      <c r="N32" s="20" t="s">
        <v>404</v>
      </c>
      <c r="O32" s="18" t="s">
        <v>404</v>
      </c>
      <c r="P32" s="20" t="s">
        <v>404</v>
      </c>
      <c r="Q32" s="18" t="n">
        <v>504.3546275</v>
      </c>
      <c r="R32" s="20" t="n">
        <v>10.11319661</v>
      </c>
    </row>
    <row r="33" spans="1:18">
      <c r="A33" s="15" t="s">
        <v>430</v>
      </c>
      <c r="B33" s="17" t="n">
        <v>7325</v>
      </c>
      <c r="C33" s="18">
        <f>(29.0/B33*100)</f>
        <v/>
      </c>
      <c r="D33" s="19" t="n">
        <v>7296</v>
      </c>
      <c r="E33" s="18" t="n">
        <v>493.69088458</v>
      </c>
      <c r="F33" s="20" t="n">
        <v>5.43982167</v>
      </c>
      <c r="G33" s="18" t="n">
        <v>505.24484016</v>
      </c>
      <c r="H33" s="20" t="n">
        <v>3.44834918</v>
      </c>
      <c r="I33" s="18" t="n">
        <v>411.3483206</v>
      </c>
      <c r="J33" s="20" t="n">
        <v>3.93490574</v>
      </c>
      <c r="K33" s="18" t="s">
        <v>404</v>
      </c>
      <c r="L33" s="20" t="s">
        <v>404</v>
      </c>
      <c r="M33" s="18" t="s">
        <v>404</v>
      </c>
      <c r="N33" s="20" t="s">
        <v>404</v>
      </c>
      <c r="O33" s="18" t="s">
        <v>404</v>
      </c>
      <c r="P33" s="20" t="s">
        <v>404</v>
      </c>
      <c r="Q33" s="18" t="n">
        <v>516.78947163</v>
      </c>
      <c r="R33" s="20" t="n">
        <v>15.55482546</v>
      </c>
    </row>
    <row r="34" spans="1:18">
      <c r="A34" s="15" t="s">
        <v>431</v>
      </c>
      <c r="B34" s="17" t="n">
        <v>6350</v>
      </c>
      <c r="C34" s="18">
        <f>(0.0/B34*100)</f>
        <v/>
      </c>
      <c r="D34" s="19" t="n">
        <v>6350</v>
      </c>
      <c r="E34" s="18" t="n">
        <v>443.66078838</v>
      </c>
      <c r="F34" s="20" t="n">
        <v>11.65171036</v>
      </c>
      <c r="G34" s="18" t="n">
        <v>479.89944595</v>
      </c>
      <c r="H34" s="20" t="n">
        <v>2.95588292</v>
      </c>
      <c r="I34" s="18" t="n">
        <v>441.00983033</v>
      </c>
      <c r="J34" s="20" t="n">
        <v>48.6986894</v>
      </c>
      <c r="K34" s="18" t="s">
        <v>404</v>
      </c>
      <c r="L34" s="20" t="s">
        <v>404</v>
      </c>
      <c r="M34" s="18" t="s">
        <v>404</v>
      </c>
      <c r="N34" s="20" t="s">
        <v>404</v>
      </c>
      <c r="O34" s="18" t="s">
        <v>404</v>
      </c>
      <c r="P34" s="20" t="s">
        <v>404</v>
      </c>
      <c r="Q34" s="18" t="n">
        <v>471.84158506</v>
      </c>
      <c r="R34" s="20" t="n">
        <v>8.05119661</v>
      </c>
    </row>
    <row r="35" spans="1:18">
      <c r="A35" s="15" t="s">
        <v>432</v>
      </c>
      <c r="B35" s="17" t="n">
        <v>6406</v>
      </c>
      <c r="C35" s="18">
        <f>(450.0/B35*100)</f>
        <v/>
      </c>
      <c r="D35" s="19" t="n">
        <v>5956</v>
      </c>
      <c r="E35" s="18" t="n">
        <v>505.4295208</v>
      </c>
      <c r="F35" s="20" t="n">
        <v>2.73614606</v>
      </c>
      <c r="G35" s="18" t="n">
        <v>516.84635981</v>
      </c>
      <c r="H35" s="20" t="n">
        <v>1.81709683</v>
      </c>
      <c r="I35" s="18" t="n">
        <v>489.1552244</v>
      </c>
      <c r="J35" s="20" t="n">
        <v>4.17314382</v>
      </c>
      <c r="K35" s="18" t="s">
        <v>404</v>
      </c>
      <c r="L35" s="20" t="s">
        <v>404</v>
      </c>
      <c r="M35" s="18" t="s">
        <v>404</v>
      </c>
      <c r="N35" s="20" t="s">
        <v>404</v>
      </c>
      <c r="O35" s="18" t="s">
        <v>404</v>
      </c>
      <c r="P35" s="20" t="s">
        <v>404</v>
      </c>
      <c r="Q35" s="18" t="n">
        <v>504.09092576</v>
      </c>
      <c r="R35" s="20" t="n">
        <v>3.825651</v>
      </c>
    </row>
    <row r="36" spans="1:18">
      <c r="A36" s="15" t="s">
        <v>433</v>
      </c>
      <c r="B36" s="17" t="n">
        <v>6736</v>
      </c>
      <c r="C36" s="18">
        <f>(155.0/B36*100)</f>
        <v/>
      </c>
      <c r="D36" s="19" t="n">
        <v>6581</v>
      </c>
      <c r="E36" s="18" t="n">
        <v>486.31364366</v>
      </c>
      <c r="F36" s="20" t="n">
        <v>5.72693381</v>
      </c>
      <c r="G36" s="18" t="n">
        <v>485.74316862</v>
      </c>
      <c r="H36" s="20" t="n">
        <v>2.58459215</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491.57389194</v>
      </c>
      <c r="F37" s="20" t="n">
        <v>10.19506298</v>
      </c>
      <c r="G37" s="18" t="n">
        <v>494.3830334</v>
      </c>
      <c r="H37" s="20" t="n">
        <v>3.34058759</v>
      </c>
      <c r="I37" s="18" t="n">
        <v>551.0831014300001</v>
      </c>
      <c r="J37" s="20" t="n">
        <v>9.134790430000001</v>
      </c>
      <c r="K37" s="18" t="s">
        <v>404</v>
      </c>
      <c r="L37" s="20" t="s">
        <v>404</v>
      </c>
      <c r="M37" s="18" t="s">
        <v>404</v>
      </c>
      <c r="N37" s="20" t="s">
        <v>404</v>
      </c>
      <c r="O37" s="18" t="s">
        <v>404</v>
      </c>
      <c r="P37" s="20" t="s">
        <v>404</v>
      </c>
      <c r="Q37" s="18" t="n">
        <v>453.40529116</v>
      </c>
      <c r="R37" s="20" t="n">
        <v>19.65047591</v>
      </c>
    </row>
    <row r="38" spans="1:18">
      <c r="A38" s="15" t="s">
        <v>435</v>
      </c>
      <c r="B38" s="17" t="n">
        <v>5860</v>
      </c>
      <c r="C38" s="18">
        <f>(268.0/B38*100)</f>
        <v/>
      </c>
      <c r="D38" s="19" t="n">
        <v>5592</v>
      </c>
      <c r="E38" s="18" t="n">
        <v>507.10466962</v>
      </c>
      <c r="F38" s="20" t="n">
        <v>15.93675391</v>
      </c>
      <c r="G38" s="18" t="n">
        <v>522.37423944</v>
      </c>
      <c r="H38" s="20" t="n">
        <v>3.43832053</v>
      </c>
      <c r="I38" s="18" t="n">
        <v>550.53701125</v>
      </c>
      <c r="J38" s="20" t="n">
        <v>13.30996898</v>
      </c>
      <c r="K38" s="18" t="s">
        <v>404</v>
      </c>
      <c r="L38" s="20" t="s">
        <v>404</v>
      </c>
      <c r="M38" s="18" t="s">
        <v>404</v>
      </c>
      <c r="N38" s="20" t="s">
        <v>404</v>
      </c>
      <c r="O38" s="18" t="s">
        <v>404</v>
      </c>
      <c r="P38" s="20" t="s">
        <v>404</v>
      </c>
      <c r="Q38" s="18" t="n">
        <v>479.6148686</v>
      </c>
      <c r="R38" s="20" t="n">
        <v>11.66912835</v>
      </c>
    </row>
    <row r="39" spans="1:18">
      <c r="A39" s="15" t="s">
        <v>436</v>
      </c>
      <c r="B39" s="17" t="n">
        <v>5895</v>
      </c>
      <c r="C39" s="18">
        <f>(0.0/B39*100)</f>
        <v/>
      </c>
      <c r="D39" s="19" t="n">
        <v>5895</v>
      </c>
      <c r="E39" s="18" t="n">
        <v>427.13780308</v>
      </c>
      <c r="F39" s="20" t="n">
        <v>8.494679079999999</v>
      </c>
      <c r="G39" s="18" t="n">
        <v>416.70168159</v>
      </c>
      <c r="H39" s="20" t="n">
        <v>6.36638869</v>
      </c>
      <c r="I39" s="18" t="n">
        <v>369.086997</v>
      </c>
      <c r="J39" s="20" t="n">
        <v>16.40217483</v>
      </c>
      <c r="K39" s="18" t="s">
        <v>404</v>
      </c>
      <c r="L39" s="20" t="s">
        <v>404</v>
      </c>
      <c r="M39" s="18" t="s">
        <v>404</v>
      </c>
      <c r="N39" s="20" t="s">
        <v>404</v>
      </c>
      <c r="O39" s="18" t="s">
        <v>404</v>
      </c>
      <c r="P39" s="20" t="s">
        <v>404</v>
      </c>
      <c r="Q39" s="18" t="n">
        <v>419.16648687</v>
      </c>
      <c r="R39" s="20" t="n">
        <v>14.27800953</v>
      </c>
    </row>
    <row r="40" spans="1:18">
      <c r="A40" s="15" t="s">
        <v>437</v>
      </c>
      <c r="B40" s="17" t="n">
        <v>14157</v>
      </c>
      <c r="C40" s="18">
        <f>(2954.0/B40*100)</f>
        <v/>
      </c>
      <c r="D40" s="19" t="n">
        <v>11203</v>
      </c>
      <c r="E40" s="18" t="n">
        <v>489.71103762</v>
      </c>
      <c r="F40" s="20" t="n">
        <v>6.51109592</v>
      </c>
      <c r="G40" s="18" t="n">
        <v>496.12259877</v>
      </c>
      <c r="H40" s="20" t="n">
        <v>3.81722152</v>
      </c>
      <c r="I40" s="18" t="n">
        <v>487.34138255</v>
      </c>
      <c r="J40" s="20" t="n">
        <v>7.80038534</v>
      </c>
      <c r="K40" s="18" t="s">
        <v>404</v>
      </c>
      <c r="L40" s="20" t="s">
        <v>404</v>
      </c>
      <c r="M40" s="18" t="s">
        <v>404</v>
      </c>
      <c r="N40" s="20" t="s">
        <v>404</v>
      </c>
      <c r="O40" s="18" t="s">
        <v>404</v>
      </c>
      <c r="P40" s="20" t="s">
        <v>404</v>
      </c>
      <c r="Q40" s="18" t="n">
        <v>492.06773077</v>
      </c>
      <c r="R40" s="20" t="n">
        <v>8.11574017</v>
      </c>
    </row>
    <row r="41" spans="1:18">
      <c r="A41" s="15" t="s">
        <v>438</v>
      </c>
      <c r="B41" s="17" t="n">
        <v>5712</v>
      </c>
      <c r="C41" s="18">
        <f>(99.0/B41*100)</f>
        <v/>
      </c>
      <c r="D41" s="19" t="n">
        <v>5613</v>
      </c>
      <c r="E41" s="18" t="n">
        <v>460.3486697</v>
      </c>
      <c r="F41" s="20" t="n">
        <v>6.06825205</v>
      </c>
      <c r="G41" s="18" t="n">
        <v>473.68481698</v>
      </c>
      <c r="H41" s="20" t="n">
        <v>3.93263356</v>
      </c>
      <c r="I41" s="18" t="n">
        <v>476.26205837</v>
      </c>
      <c r="J41" s="20" t="n">
        <v>13.56669592</v>
      </c>
      <c r="K41" s="18" t="s">
        <v>404</v>
      </c>
      <c r="L41" s="20" t="s">
        <v>404</v>
      </c>
      <c r="M41" s="18" t="s">
        <v>404</v>
      </c>
      <c r="N41" s="20" t="s">
        <v>404</v>
      </c>
      <c r="O41" s="18" t="s">
        <v>404</v>
      </c>
      <c r="P41" s="20" t="s">
        <v>404</v>
      </c>
      <c r="Q41" s="18" t="n">
        <v>458.05117209</v>
      </c>
      <c r="R41" s="20" t="n">
        <v>18.55109005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417.26795409</v>
      </c>
      <c r="F44" s="20" t="n">
        <v>7.30489209</v>
      </c>
      <c r="G44" s="18" t="n">
        <v>415.72354705</v>
      </c>
      <c r="H44" s="20" t="n">
        <v>5.06957526</v>
      </c>
      <c r="I44" s="18" t="s">
        <v>404</v>
      </c>
      <c r="J44" s="20" t="s">
        <v>404</v>
      </c>
      <c r="K44" s="18" t="s">
        <v>404</v>
      </c>
      <c r="L44" s="20" t="s">
        <v>404</v>
      </c>
      <c r="M44" s="18" t="s">
        <v>404</v>
      </c>
      <c r="N44" s="20" t="s">
        <v>404</v>
      </c>
      <c r="O44" s="18" t="s">
        <v>404</v>
      </c>
      <c r="P44" s="20" t="s">
        <v>404</v>
      </c>
      <c r="Q44" s="18" t="n">
        <v>406.15483022</v>
      </c>
      <c r="R44" s="20" t="n">
        <v>5.52195191</v>
      </c>
    </row>
    <row r="45" spans="1:18">
      <c r="A45" s="15" t="s">
        <v>442</v>
      </c>
      <c r="B45" s="17" t="n">
        <v>5519</v>
      </c>
      <c r="C45" s="18">
        <f>(0.0/B45*100)</f>
        <v/>
      </c>
      <c r="D45" s="19" t="n">
        <v>5519</v>
      </c>
      <c r="E45" s="18" t="n">
        <v>358.42274614</v>
      </c>
      <c r="F45" s="20" t="n">
        <v>6.1276307</v>
      </c>
      <c r="G45" s="18" t="n">
        <v>367.87117949</v>
      </c>
      <c r="H45" s="20" t="n">
        <v>5.40670371</v>
      </c>
      <c r="I45" s="18" t="s">
        <v>404</v>
      </c>
      <c r="J45" s="20" t="s">
        <v>404</v>
      </c>
      <c r="K45" s="18" t="s">
        <v>404</v>
      </c>
      <c r="L45" s="20" t="s">
        <v>404</v>
      </c>
      <c r="M45" s="18" t="s">
        <v>404</v>
      </c>
      <c r="N45" s="20" t="s">
        <v>404</v>
      </c>
      <c r="O45" s="18" t="s">
        <v>404</v>
      </c>
      <c r="P45" s="20" t="s">
        <v>404</v>
      </c>
      <c r="Q45" s="18" t="n">
        <v>350.55690613</v>
      </c>
      <c r="R45" s="20" t="n">
        <v>6.36004936</v>
      </c>
    </row>
    <row r="46" spans="1:18">
      <c r="A46" s="15" t="s">
        <v>443</v>
      </c>
      <c r="B46" s="17" t="n">
        <v>23141</v>
      </c>
      <c r="C46" s="18">
        <f>(5241.0/B46*100)</f>
        <v/>
      </c>
      <c r="D46" s="19" t="n">
        <v>17900</v>
      </c>
      <c r="E46" s="18" t="n">
        <v>377.31277145</v>
      </c>
      <c r="F46" s="20" t="n">
        <v>4.52082583</v>
      </c>
      <c r="G46" s="18" t="n">
        <v>395.89562322</v>
      </c>
      <c r="H46" s="20" t="n">
        <v>4.9338911</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447.69490544</v>
      </c>
      <c r="F47" s="20" t="n">
        <v>8.073693370000001</v>
      </c>
      <c r="G47" s="18" t="n">
        <v>436.99753709</v>
      </c>
      <c r="H47" s="20" t="n">
        <v>7.03406541</v>
      </c>
      <c r="I47" s="18" t="n">
        <v>440.48237122</v>
      </c>
      <c r="J47" s="20" t="n">
        <v>21.85517309</v>
      </c>
      <c r="K47" s="18" t="s">
        <v>404</v>
      </c>
      <c r="L47" s="20" t="s">
        <v>404</v>
      </c>
      <c r="M47" s="18" t="s">
        <v>404</v>
      </c>
      <c r="N47" s="20" t="s">
        <v>404</v>
      </c>
      <c r="O47" s="18" t="s">
        <v>404</v>
      </c>
      <c r="P47" s="20" t="s">
        <v>404</v>
      </c>
      <c r="Q47" s="18" t="n">
        <v>440.34697252</v>
      </c>
      <c r="R47" s="20" t="n">
        <v>18.65189581</v>
      </c>
    </row>
    <row r="48" spans="1:18">
      <c r="A48" s="15" t="s">
        <v>445</v>
      </c>
      <c r="B48" s="17" t="n">
        <v>9841</v>
      </c>
      <c r="C48" s="18">
        <f>(40.0/B48*100)</f>
        <v/>
      </c>
      <c r="D48" s="19" t="n">
        <v>9801</v>
      </c>
      <c r="E48" s="18" t="n">
        <v>523.84137498</v>
      </c>
      <c r="F48" s="20" t="n">
        <v>9.27999836</v>
      </c>
      <c r="G48" s="18" t="n">
        <v>534.54585252</v>
      </c>
      <c r="H48" s="20" t="n">
        <v>6.91217257</v>
      </c>
      <c r="I48" s="18" t="n">
        <v>397.95104778</v>
      </c>
      <c r="J48" s="20" t="n">
        <v>11.78810797</v>
      </c>
      <c r="K48" s="18" t="s">
        <v>404</v>
      </c>
      <c r="L48" s="20" t="s">
        <v>404</v>
      </c>
      <c r="M48" s="18" t="s">
        <v>404</v>
      </c>
      <c r="N48" s="20" t="s">
        <v>404</v>
      </c>
      <c r="O48" s="18" t="s">
        <v>404</v>
      </c>
      <c r="P48" s="20" t="s">
        <v>404</v>
      </c>
      <c r="Q48" s="18" t="n">
        <v>531.4100071</v>
      </c>
      <c r="R48" s="20" t="n">
        <v>42.54253947</v>
      </c>
    </row>
    <row r="49" spans="1:18">
      <c r="A49" s="15" t="s">
        <v>446</v>
      </c>
      <c r="B49" s="17" t="n">
        <v>6349</v>
      </c>
      <c r="C49" s="18">
        <f>(52.0/B49*100)</f>
        <v/>
      </c>
      <c r="D49" s="19" t="n">
        <v>6297</v>
      </c>
      <c r="E49" s="18" t="n">
        <v>405.42380908</v>
      </c>
      <c r="F49" s="20" t="n">
        <v>9.40550172</v>
      </c>
      <c r="G49" s="18" t="n">
        <v>412.38547405</v>
      </c>
      <c r="H49" s="20" t="n">
        <v>3.61547556</v>
      </c>
      <c r="I49" s="18" t="s">
        <v>404</v>
      </c>
      <c r="J49" s="20" t="s">
        <v>404</v>
      </c>
      <c r="K49" s="18" t="s">
        <v>404</v>
      </c>
      <c r="L49" s="20" t="s">
        <v>404</v>
      </c>
      <c r="M49" s="18" t="s">
        <v>404</v>
      </c>
      <c r="N49" s="20" t="s">
        <v>404</v>
      </c>
      <c r="O49" s="18" t="s">
        <v>404</v>
      </c>
      <c r="P49" s="20" t="s">
        <v>404</v>
      </c>
      <c r="Q49" s="18" t="n">
        <v>396.05800419</v>
      </c>
      <c r="R49" s="20" t="n">
        <v>7.26531051</v>
      </c>
    </row>
    <row r="50" spans="1:18">
      <c r="A50" s="15" t="s">
        <v>447</v>
      </c>
      <c r="B50" s="17" t="n">
        <v>11795</v>
      </c>
      <c r="C50" s="18">
        <f>(1031.0/B50*100)</f>
        <v/>
      </c>
      <c r="D50" s="19" t="n">
        <v>10764</v>
      </c>
      <c r="E50" s="18" t="n">
        <v>392.00495772</v>
      </c>
      <c r="F50" s="20" t="n">
        <v>5.25521079</v>
      </c>
      <c r="G50" s="18" t="n">
        <v>394.90875548</v>
      </c>
      <c r="H50" s="20" t="n">
        <v>3.90991467</v>
      </c>
      <c r="I50" s="18" t="n">
        <v>372.42930285</v>
      </c>
      <c r="J50" s="20" t="n">
        <v>11.22968329</v>
      </c>
      <c r="K50" s="18" t="s">
        <v>404</v>
      </c>
      <c r="L50" s="20" t="s">
        <v>404</v>
      </c>
      <c r="M50" s="18" t="s">
        <v>404</v>
      </c>
      <c r="N50" s="20" t="s">
        <v>404</v>
      </c>
      <c r="O50" s="18" t="s">
        <v>404</v>
      </c>
      <c r="P50" s="20" t="s">
        <v>404</v>
      </c>
      <c r="Q50" s="18" t="n">
        <v>391.50519295</v>
      </c>
      <c r="R50" s="20" t="n">
        <v>11.61239652</v>
      </c>
    </row>
    <row r="51" spans="1:18">
      <c r="A51" s="15" t="s">
        <v>448</v>
      </c>
      <c r="B51" s="17" t="n">
        <v>6866</v>
      </c>
      <c r="C51" s="18">
        <f>(132.0/B51*100)</f>
        <v/>
      </c>
      <c r="D51" s="19" t="n">
        <v>6734</v>
      </c>
      <c r="E51" s="18" t="n">
        <v>397.55608702</v>
      </c>
      <c r="F51" s="20" t="n">
        <v>4.37828671</v>
      </c>
      <c r="G51" s="18" t="n">
        <v>400.14465028</v>
      </c>
      <c r="H51" s="20" t="n">
        <v>3.78531609</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458.78350882</v>
      </c>
      <c r="F52" s="20" t="n">
        <v>6.9252596</v>
      </c>
      <c r="G52" s="18" t="n">
        <v>465.74132098</v>
      </c>
      <c r="H52" s="20" t="n">
        <v>4.36272081</v>
      </c>
      <c r="I52" s="18" t="n">
        <v>474.59071495</v>
      </c>
      <c r="J52" s="20" t="n">
        <v>14.27581203</v>
      </c>
      <c r="K52" s="18" t="s">
        <v>404</v>
      </c>
      <c r="L52" s="20" t="s">
        <v>404</v>
      </c>
      <c r="M52" s="18" t="s">
        <v>404</v>
      </c>
      <c r="N52" s="20" t="s">
        <v>404</v>
      </c>
      <c r="O52" s="18" t="s">
        <v>404</v>
      </c>
      <c r="P52" s="20" t="s">
        <v>404</v>
      </c>
      <c r="Q52" s="18" t="n">
        <v>489.22569611</v>
      </c>
      <c r="R52" s="20" t="n">
        <v>27.15624188</v>
      </c>
    </row>
    <row r="53" spans="1:18">
      <c r="A53" s="15" t="s">
        <v>450</v>
      </c>
      <c r="B53" s="17" t="n">
        <v>5571</v>
      </c>
      <c r="C53" s="18">
        <f>(0.0/B53*100)</f>
        <v/>
      </c>
      <c r="D53" s="19" t="n">
        <v>5571</v>
      </c>
      <c r="E53" s="18" t="n">
        <v>446.19425442</v>
      </c>
      <c r="F53" s="20" t="n">
        <v>3.5974823</v>
      </c>
      <c r="G53" s="18" t="n">
        <v>436.14060343</v>
      </c>
      <c r="H53" s="20" t="n">
        <v>1.8106211</v>
      </c>
      <c r="I53" s="18" t="n">
        <v>364.49365483</v>
      </c>
      <c r="J53" s="20" t="n">
        <v>8.290412549999999</v>
      </c>
      <c r="K53" s="18" t="s">
        <v>404</v>
      </c>
      <c r="L53" s="20" t="s">
        <v>404</v>
      </c>
      <c r="M53" s="18" t="s">
        <v>404</v>
      </c>
      <c r="N53" s="20" t="s">
        <v>404</v>
      </c>
      <c r="O53" s="18" t="s">
        <v>404</v>
      </c>
      <c r="P53" s="20" t="s">
        <v>404</v>
      </c>
      <c r="Q53" s="18" t="n">
        <v>371.68387292</v>
      </c>
      <c r="R53" s="20" t="n">
        <v>15.72485234</v>
      </c>
    </row>
    <row r="54" spans="1:18">
      <c r="A54" s="15" t="s">
        <v>451</v>
      </c>
      <c r="B54" s="17" t="n">
        <v>4740</v>
      </c>
      <c r="C54" s="18">
        <f>(199.0/B54*100)</f>
        <v/>
      </c>
      <c r="D54" s="19" t="n">
        <v>4541</v>
      </c>
      <c r="E54" s="18" t="n">
        <v>332.67459561</v>
      </c>
      <c r="F54" s="20" t="n">
        <v>6.40700127</v>
      </c>
      <c r="G54" s="18" t="n">
        <v>333.17845874</v>
      </c>
      <c r="H54" s="20" t="n">
        <v>5.02092772</v>
      </c>
      <c r="I54" s="18" t="n">
        <v>298.61239937</v>
      </c>
      <c r="J54" s="20" t="n">
        <v>6.45180642</v>
      </c>
      <c r="K54" s="18" t="s">
        <v>404</v>
      </c>
      <c r="L54" s="20" t="s">
        <v>404</v>
      </c>
      <c r="M54" s="18" t="s">
        <v>404</v>
      </c>
      <c r="N54" s="20" t="s">
        <v>404</v>
      </c>
      <c r="O54" s="18" t="s">
        <v>404</v>
      </c>
      <c r="P54" s="20" t="s">
        <v>404</v>
      </c>
      <c r="Q54" s="18" t="n">
        <v>327.60927647</v>
      </c>
      <c r="R54" s="20" t="n">
        <v>7.71477953</v>
      </c>
    </row>
    <row r="55" spans="1:18">
      <c r="A55" s="15" t="s">
        <v>452</v>
      </c>
      <c r="B55" s="17" t="n">
        <v>5316</v>
      </c>
      <c r="C55" s="18">
        <f>(43.0/B55*100)</f>
        <v/>
      </c>
      <c r="D55" s="19" t="n">
        <v>5273</v>
      </c>
      <c r="E55" s="18" t="n">
        <v>395.99142374</v>
      </c>
      <c r="F55" s="20" t="n">
        <v>4.89045239</v>
      </c>
      <c r="G55" s="18" t="n">
        <v>414.17721182</v>
      </c>
      <c r="H55" s="20" t="n">
        <v>4.97851796</v>
      </c>
      <c r="I55" s="18" t="s">
        <v>404</v>
      </c>
      <c r="J55" s="20" t="s">
        <v>404</v>
      </c>
      <c r="K55" s="18" t="s">
        <v>404</v>
      </c>
      <c r="L55" s="20" t="s">
        <v>404</v>
      </c>
      <c r="M55" s="18" t="s">
        <v>404</v>
      </c>
      <c r="N55" s="20" t="s">
        <v>404</v>
      </c>
      <c r="O55" s="18" t="s">
        <v>404</v>
      </c>
      <c r="P55" s="20" t="s">
        <v>404</v>
      </c>
      <c r="Q55" s="18" t="n">
        <v>394.88437549</v>
      </c>
      <c r="R55" s="20" t="n">
        <v>12.10744519</v>
      </c>
    </row>
    <row r="56" spans="1:18">
      <c r="A56" s="15" t="s">
        <v>453</v>
      </c>
      <c r="B56" s="17" t="n">
        <v>5359</v>
      </c>
      <c r="C56" s="18">
        <f>(0.0/B56*100)</f>
        <v/>
      </c>
      <c r="D56" s="19" t="n">
        <v>5359</v>
      </c>
      <c r="E56" s="18" t="n">
        <v>553.18189633</v>
      </c>
      <c r="F56" s="20" t="n">
        <v>6.36320575</v>
      </c>
      <c r="G56" s="18" t="n">
        <v>545.18880993</v>
      </c>
      <c r="H56" s="20" t="n">
        <v>4.40345637</v>
      </c>
      <c r="I56" s="18" t="n">
        <v>542.96627775</v>
      </c>
      <c r="J56" s="20" t="n">
        <v>17.56287193</v>
      </c>
      <c r="K56" s="18" t="s">
        <v>404</v>
      </c>
      <c r="L56" s="20" t="s">
        <v>404</v>
      </c>
      <c r="M56" s="18" t="s">
        <v>404</v>
      </c>
      <c r="N56" s="20" t="s">
        <v>404</v>
      </c>
      <c r="O56" s="18" t="s">
        <v>404</v>
      </c>
      <c r="P56" s="20" t="s">
        <v>404</v>
      </c>
      <c r="Q56" s="18" t="n">
        <v>564.8359961899999</v>
      </c>
      <c r="R56" s="20" t="n">
        <v>30.53209508</v>
      </c>
    </row>
    <row r="57" spans="1:18">
      <c r="A57" s="15" t="s">
        <v>454</v>
      </c>
      <c r="B57" s="17" t="n">
        <v>6513</v>
      </c>
      <c r="C57" s="18">
        <f>(0.0/B57*100)</f>
        <v/>
      </c>
      <c r="D57" s="19" t="n">
        <v>6513</v>
      </c>
      <c r="E57" s="18" t="n">
        <v>386.50252161</v>
      </c>
      <c r="F57" s="20" t="n">
        <v>6.47758201</v>
      </c>
      <c r="G57" s="18" t="n">
        <v>389.95539326</v>
      </c>
      <c r="H57" s="20" t="n">
        <v>4.50672198</v>
      </c>
      <c r="I57" s="18" t="s">
        <v>404</v>
      </c>
      <c r="J57" s="20" t="s">
        <v>404</v>
      </c>
      <c r="K57" s="18" t="s">
        <v>404</v>
      </c>
      <c r="L57" s="20" t="s">
        <v>404</v>
      </c>
      <c r="M57" s="18" t="s">
        <v>404</v>
      </c>
      <c r="N57" s="20" t="s">
        <v>404</v>
      </c>
      <c r="O57" s="18" t="s">
        <v>404</v>
      </c>
      <c r="P57" s="20" t="s">
        <v>404</v>
      </c>
      <c r="Q57" s="18" t="n">
        <v>373.28201473</v>
      </c>
      <c r="R57" s="20" t="n">
        <v>9.95374979</v>
      </c>
    </row>
    <row r="58" spans="1:18">
      <c r="A58" s="15" t="s">
        <v>455</v>
      </c>
      <c r="B58" s="17" t="n">
        <v>7267</v>
      </c>
      <c r="C58" s="18">
        <f>(0.0/B58*100)</f>
        <v/>
      </c>
      <c r="D58" s="19" t="n">
        <v>7267</v>
      </c>
      <c r="E58" s="18" t="n">
        <v>383.100472</v>
      </c>
      <c r="F58" s="20" t="n">
        <v>4.36458675</v>
      </c>
      <c r="G58" s="18" t="n">
        <v>369.11000859</v>
      </c>
      <c r="H58" s="20" t="n">
        <v>7.33848202</v>
      </c>
      <c r="I58" s="18" t="s">
        <v>404</v>
      </c>
      <c r="J58" s="20" t="s">
        <v>404</v>
      </c>
      <c r="K58" s="18" t="s">
        <v>404</v>
      </c>
      <c r="L58" s="20" t="s">
        <v>404</v>
      </c>
      <c r="M58" s="18" t="s">
        <v>404</v>
      </c>
      <c r="N58" s="20" t="s">
        <v>404</v>
      </c>
      <c r="O58" s="18" t="s">
        <v>404</v>
      </c>
      <c r="P58" s="20" t="s">
        <v>404</v>
      </c>
      <c r="Q58" s="18" t="n">
        <v>383.21729397</v>
      </c>
      <c r="R58" s="20" t="n">
        <v>5.06889548</v>
      </c>
    </row>
    <row r="59" spans="1:18">
      <c r="A59" s="15" t="s">
        <v>456</v>
      </c>
      <c r="B59" s="17" t="n">
        <v>4826</v>
      </c>
      <c r="C59" s="18">
        <f>(0.0/B59*100)</f>
        <v/>
      </c>
      <c r="D59" s="19" t="n">
        <v>4826</v>
      </c>
      <c r="E59" s="18" t="n">
        <v>364.87623414</v>
      </c>
      <c r="F59" s="20" t="n">
        <v>2.76182301</v>
      </c>
      <c r="G59" s="18" t="n">
        <v>359.22803322</v>
      </c>
      <c r="H59" s="20" t="n">
        <v>2.32386549</v>
      </c>
      <c r="I59" s="18" t="s">
        <v>404</v>
      </c>
      <c r="J59" s="20" t="s">
        <v>404</v>
      </c>
      <c r="K59" s="18" t="s">
        <v>404</v>
      </c>
      <c r="L59" s="20" t="s">
        <v>404</v>
      </c>
      <c r="M59" s="18" t="s">
        <v>404</v>
      </c>
      <c r="N59" s="20" t="s">
        <v>404</v>
      </c>
      <c r="O59" s="18" t="s">
        <v>404</v>
      </c>
      <c r="P59" s="20" t="s">
        <v>404</v>
      </c>
      <c r="Q59" s="18" t="n">
        <v>361.85991883</v>
      </c>
      <c r="R59" s="20" t="n">
        <v>3.5717155</v>
      </c>
    </row>
    <row r="60" spans="1:18">
      <c r="A60" s="15" t="s">
        <v>457</v>
      </c>
      <c r="B60" s="17" t="n">
        <v>4546</v>
      </c>
      <c r="C60" s="18">
        <f>(0.0/B60*100)</f>
        <v/>
      </c>
      <c r="D60" s="19" t="n">
        <v>4546</v>
      </c>
      <c r="E60" s="18" t="n">
        <v>409.65836876</v>
      </c>
      <c r="F60" s="20" t="n">
        <v>9.18635778</v>
      </c>
      <c r="G60" s="18" t="n">
        <v>421.08313999</v>
      </c>
      <c r="H60" s="20" t="n">
        <v>7.22965374</v>
      </c>
      <c r="I60" s="18" t="s">
        <v>404</v>
      </c>
      <c r="J60" s="20" t="s">
        <v>404</v>
      </c>
      <c r="K60" s="18" t="s">
        <v>404</v>
      </c>
      <c r="L60" s="20" t="s">
        <v>404</v>
      </c>
      <c r="M60" s="18" t="s">
        <v>404</v>
      </c>
      <c r="N60" s="20" t="s">
        <v>404</v>
      </c>
      <c r="O60" s="18" t="s">
        <v>404</v>
      </c>
      <c r="P60" s="20" t="s">
        <v>404</v>
      </c>
      <c r="Q60" s="18" t="n">
        <v>360.12398454</v>
      </c>
      <c r="R60" s="20" t="n">
        <v>7.0684197</v>
      </c>
    </row>
    <row r="61" spans="1:18">
      <c r="A61" s="15" t="s">
        <v>458</v>
      </c>
      <c r="B61" s="17" t="n">
        <v>6525</v>
      </c>
      <c r="C61" s="18">
        <f>(0.0/B61*100)</f>
        <v/>
      </c>
      <c r="D61" s="19" t="n">
        <v>6525</v>
      </c>
      <c r="E61" s="18" t="n">
        <v>481.34720942</v>
      </c>
      <c r="F61" s="20" t="n">
        <v>5.94052537</v>
      </c>
      <c r="G61" s="18" t="n">
        <v>478.37483889</v>
      </c>
      <c r="H61" s="20" t="n">
        <v>2.93506489</v>
      </c>
      <c r="I61" s="18" t="n">
        <v>424.31382692</v>
      </c>
      <c r="J61" s="20" t="n">
        <v>19.29213831</v>
      </c>
      <c r="K61" s="18" t="s">
        <v>404</v>
      </c>
      <c r="L61" s="20" t="s">
        <v>404</v>
      </c>
      <c r="M61" s="18" t="s">
        <v>404</v>
      </c>
      <c r="N61" s="20" t="s">
        <v>404</v>
      </c>
      <c r="O61" s="18" t="s">
        <v>404</v>
      </c>
      <c r="P61" s="20" t="s">
        <v>404</v>
      </c>
      <c r="Q61" s="18" t="n">
        <v>475.29412082</v>
      </c>
      <c r="R61" s="20" t="n">
        <v>15.63452809</v>
      </c>
    </row>
    <row r="62" spans="1:18">
      <c r="A62" s="15" t="s">
        <v>459</v>
      </c>
      <c r="B62" s="17" t="n">
        <v>4476</v>
      </c>
      <c r="C62" s="18">
        <f>(0.0/B62*100)</f>
        <v/>
      </c>
      <c r="D62" s="19" t="n">
        <v>4476</v>
      </c>
      <c r="E62" s="18" t="n">
        <v>555.69518571</v>
      </c>
      <c r="F62" s="20" t="n">
        <v>2.24887625</v>
      </c>
      <c r="G62" s="18" t="n">
        <v>539.88710221</v>
      </c>
      <c r="H62" s="20" t="n">
        <v>1.33393138</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370.37593743</v>
      </c>
      <c r="F63" s="20" t="n">
        <v>2.21340497</v>
      </c>
      <c r="G63" s="18" t="n">
        <v>361.73662596</v>
      </c>
      <c r="H63" s="20" t="n">
        <v>2.2099433</v>
      </c>
      <c r="I63" s="18" t="s">
        <v>404</v>
      </c>
      <c r="J63" s="20" t="s">
        <v>404</v>
      </c>
      <c r="K63" s="18" t="s">
        <v>404</v>
      </c>
      <c r="L63" s="20" t="s">
        <v>404</v>
      </c>
      <c r="M63" s="18" t="s">
        <v>404</v>
      </c>
      <c r="N63" s="20" t="s">
        <v>404</v>
      </c>
      <c r="O63" s="18" t="s">
        <v>404</v>
      </c>
      <c r="P63" s="20" t="s">
        <v>404</v>
      </c>
      <c r="Q63" s="18" t="n">
        <v>398.09029435</v>
      </c>
      <c r="R63" s="20" t="n">
        <v>3.85484893</v>
      </c>
    </row>
    <row r="64" spans="1:18">
      <c r="A64" s="15" t="s">
        <v>461</v>
      </c>
      <c r="B64" s="17" t="n">
        <v>3634</v>
      </c>
      <c r="C64" s="18">
        <f>(27.0/B64*100)</f>
        <v/>
      </c>
      <c r="D64" s="19" t="n">
        <v>3607</v>
      </c>
      <c r="E64" s="18" t="n">
        <v>482.89064442</v>
      </c>
      <c r="F64" s="20" t="n">
        <v>5.13779863</v>
      </c>
      <c r="G64" s="18" t="n">
        <v>476.25998882</v>
      </c>
      <c r="H64" s="20" t="n">
        <v>1.95182974</v>
      </c>
      <c r="I64" s="18" t="s">
        <v>404</v>
      </c>
      <c r="J64" s="20" t="s">
        <v>404</v>
      </c>
      <c r="K64" s="18" t="s">
        <v>404</v>
      </c>
      <c r="L64" s="20" t="s">
        <v>404</v>
      </c>
      <c r="M64" s="18" t="s">
        <v>404</v>
      </c>
      <c r="N64" s="20" t="s">
        <v>404</v>
      </c>
      <c r="O64" s="18" t="s">
        <v>404</v>
      </c>
      <c r="P64" s="20" t="s">
        <v>404</v>
      </c>
      <c r="Q64" s="18" t="n">
        <v>486.65499633</v>
      </c>
      <c r="R64" s="20" t="n">
        <v>4.77202737</v>
      </c>
    </row>
    <row r="65" spans="1:18">
      <c r="A65" s="15" t="s">
        <v>462</v>
      </c>
      <c r="B65" s="17" t="n">
        <v>5325</v>
      </c>
      <c r="C65" s="18">
        <f>(0.0/B65*100)</f>
        <v/>
      </c>
      <c r="D65" s="19" t="n">
        <v>5325</v>
      </c>
      <c r="E65" s="18" t="n">
        <v>423.93287185</v>
      </c>
      <c r="F65" s="20" t="n">
        <v>5.28658946</v>
      </c>
      <c r="G65" s="18" t="n">
        <v>417.78223458</v>
      </c>
      <c r="H65" s="20" t="n">
        <v>3.97950464</v>
      </c>
      <c r="I65" s="18" t="s">
        <v>404</v>
      </c>
      <c r="J65" s="20" t="s">
        <v>404</v>
      </c>
      <c r="K65" s="18" t="s">
        <v>404</v>
      </c>
      <c r="L65" s="20" t="s">
        <v>404</v>
      </c>
      <c r="M65" s="18" t="s">
        <v>404</v>
      </c>
      <c r="N65" s="20" t="s">
        <v>404</v>
      </c>
      <c r="O65" s="18" t="s">
        <v>404</v>
      </c>
      <c r="P65" s="20" t="s">
        <v>404</v>
      </c>
      <c r="Q65" s="18" t="n">
        <v>412.51509663</v>
      </c>
      <c r="R65" s="20" t="n">
        <v>8.539531589999999</v>
      </c>
    </row>
    <row r="66" spans="1:18">
      <c r="A66" s="15" t="s">
        <v>463</v>
      </c>
      <c r="B66" s="17" t="n">
        <v>5665</v>
      </c>
      <c r="C66" s="18">
        <f>(0.0/B66*100)</f>
        <v/>
      </c>
      <c r="D66" s="19" t="n">
        <v>5665</v>
      </c>
      <c r="E66" s="18" t="n">
        <v>411.51841958</v>
      </c>
      <c r="F66" s="20" t="n">
        <v>2.44385234</v>
      </c>
      <c r="G66" s="18" t="n">
        <v>424.66464932</v>
      </c>
      <c r="H66" s="20" t="n">
        <v>1.95245935</v>
      </c>
      <c r="I66" s="18" t="n">
        <v>375.27645199</v>
      </c>
      <c r="J66" s="20" t="n">
        <v>19.00959766</v>
      </c>
      <c r="K66" s="18" t="s">
        <v>404</v>
      </c>
      <c r="L66" s="20" t="s">
        <v>404</v>
      </c>
      <c r="M66" s="18" t="s">
        <v>404</v>
      </c>
      <c r="N66" s="20" t="s">
        <v>404</v>
      </c>
      <c r="O66" s="18" t="s">
        <v>404</v>
      </c>
      <c r="P66" s="20" t="s">
        <v>404</v>
      </c>
      <c r="Q66" s="18" t="n">
        <v>405.83930034</v>
      </c>
      <c r="R66" s="20" t="n">
        <v>5.83914277</v>
      </c>
    </row>
    <row r="67" spans="1:18">
      <c r="A67" s="15" t="s">
        <v>464</v>
      </c>
      <c r="B67" s="17" t="n">
        <v>6971</v>
      </c>
      <c r="C67" s="18">
        <f>(0.0/B67*100)</f>
        <v/>
      </c>
      <c r="D67" s="19" t="n">
        <v>6971</v>
      </c>
      <c r="E67" s="18" t="n">
        <v>379.72712711</v>
      </c>
      <c r="F67" s="20" t="n">
        <v>5.99774766</v>
      </c>
      <c r="G67" s="18" t="n">
        <v>390.05088321</v>
      </c>
      <c r="H67" s="20" t="n">
        <v>3.25200052</v>
      </c>
      <c r="I67" s="18" t="n">
        <v>375.63862243</v>
      </c>
      <c r="J67" s="20" t="n">
        <v>9.933793209999999</v>
      </c>
      <c r="K67" s="18" t="s">
        <v>404</v>
      </c>
      <c r="L67" s="20" t="s">
        <v>404</v>
      </c>
      <c r="M67" s="18" t="s">
        <v>404</v>
      </c>
      <c r="N67" s="20" t="s">
        <v>404</v>
      </c>
      <c r="O67" s="18" t="s">
        <v>404</v>
      </c>
      <c r="P67" s="20" t="s">
        <v>404</v>
      </c>
      <c r="Q67" s="18" t="n">
        <v>386.86093959</v>
      </c>
      <c r="R67" s="20" t="n">
        <v>12.5260992</v>
      </c>
    </row>
    <row r="68" spans="1:18">
      <c r="A68" s="15" t="s">
        <v>465</v>
      </c>
      <c r="B68" s="17" t="n">
        <v>12083</v>
      </c>
      <c r="C68" s="18">
        <f>(0.0/B68*100)</f>
        <v/>
      </c>
      <c r="D68" s="19" t="n">
        <v>12083</v>
      </c>
      <c r="E68" s="18" t="n">
        <v>389.791637</v>
      </c>
      <c r="F68" s="20" t="n">
        <v>2.16822311</v>
      </c>
      <c r="G68" s="18" t="n">
        <v>411.54396047</v>
      </c>
      <c r="H68" s="20" t="n">
        <v>1.75305673</v>
      </c>
      <c r="I68" s="18" t="n">
        <v>424.6668281</v>
      </c>
      <c r="J68" s="20" t="n">
        <v>13.15215532</v>
      </c>
      <c r="K68" s="18" t="s">
        <v>404</v>
      </c>
      <c r="L68" s="20" t="s">
        <v>404</v>
      </c>
      <c r="M68" s="18" t="s">
        <v>404</v>
      </c>
      <c r="N68" s="20" t="s">
        <v>404</v>
      </c>
      <c r="O68" s="18" t="s">
        <v>404</v>
      </c>
      <c r="P68" s="20" t="s">
        <v>404</v>
      </c>
      <c r="Q68" s="18" t="n">
        <v>404.6042709</v>
      </c>
      <c r="R68" s="20" t="n">
        <v>4.18488304</v>
      </c>
    </row>
    <row r="69" spans="1:18">
      <c r="A69" s="15" t="s">
        <v>466</v>
      </c>
      <c r="B69" s="17" t="n">
        <v>4876</v>
      </c>
      <c r="C69" s="18">
        <f>(0.0/B69*100)</f>
        <v/>
      </c>
      <c r="D69" s="19" t="n">
        <v>4876</v>
      </c>
      <c r="E69" s="18" t="n">
        <v>450.84840866</v>
      </c>
      <c r="F69" s="20" t="n">
        <v>5.36295944</v>
      </c>
      <c r="G69" s="18" t="n">
        <v>436.35217656</v>
      </c>
      <c r="H69" s="20" t="n">
        <v>6.78909447</v>
      </c>
      <c r="I69" s="18" t="s">
        <v>404</v>
      </c>
      <c r="J69" s="20" t="s">
        <v>404</v>
      </c>
      <c r="K69" s="18" t="s">
        <v>404</v>
      </c>
      <c r="L69" s="20" t="s">
        <v>404</v>
      </c>
      <c r="M69" s="18" t="s">
        <v>404</v>
      </c>
      <c r="N69" s="20" t="s">
        <v>404</v>
      </c>
      <c r="O69" s="18" t="s">
        <v>404</v>
      </c>
      <c r="P69" s="20" t="s">
        <v>404</v>
      </c>
      <c r="Q69" s="18" t="n">
        <v>419.26540359</v>
      </c>
      <c r="R69" s="20" t="n">
        <v>25.39773279</v>
      </c>
    </row>
    <row r="70" spans="1:18">
      <c r="A70" s="15" t="s">
        <v>467</v>
      </c>
      <c r="B70" s="17" t="n">
        <v>6036</v>
      </c>
      <c r="C70" s="18">
        <f>(0.0/B70*100)</f>
        <v/>
      </c>
      <c r="D70" s="19" t="n">
        <v>6036</v>
      </c>
      <c r="E70" s="18" t="n">
        <v>492.4604844</v>
      </c>
      <c r="F70" s="20" t="n">
        <v>5.8539239</v>
      </c>
      <c r="G70" s="18" t="n">
        <v>495.38102401</v>
      </c>
      <c r="H70" s="20" t="n">
        <v>4.24918771</v>
      </c>
      <c r="I70" s="18" t="s">
        <v>404</v>
      </c>
      <c r="J70" s="20" t="s">
        <v>404</v>
      </c>
      <c r="K70" s="18" t="s">
        <v>404</v>
      </c>
      <c r="L70" s="20" t="s">
        <v>404</v>
      </c>
      <c r="M70" s="18" t="s">
        <v>404</v>
      </c>
      <c r="N70" s="20" t="s">
        <v>404</v>
      </c>
      <c r="O70" s="18" t="s">
        <v>404</v>
      </c>
      <c r="P70" s="20" t="s">
        <v>404</v>
      </c>
      <c r="Q70" s="18" t="n">
        <v>483.18879168</v>
      </c>
      <c r="R70" s="20" t="n">
        <v>15.00824428</v>
      </c>
    </row>
    <row r="71" spans="1:18">
      <c r="A71" s="15" t="s">
        <v>468</v>
      </c>
      <c r="B71" s="17" t="n">
        <v>6115</v>
      </c>
      <c r="C71" s="18">
        <f>(0.0/B71*100)</f>
        <v/>
      </c>
      <c r="D71" s="19" t="n">
        <v>6115</v>
      </c>
      <c r="E71" s="18" t="n">
        <v>561.17909929</v>
      </c>
      <c r="F71" s="20" t="n">
        <v>2.79462415</v>
      </c>
      <c r="G71" s="18" t="n">
        <v>566.54662604</v>
      </c>
      <c r="H71" s="20" t="n">
        <v>1.62047534</v>
      </c>
      <c r="I71" s="18" t="n">
        <v>526.6590188599999</v>
      </c>
      <c r="J71" s="20" t="n">
        <v>17.65920086</v>
      </c>
      <c r="K71" s="18" t="s">
        <v>404</v>
      </c>
      <c r="L71" s="20" t="s">
        <v>404</v>
      </c>
      <c r="M71" s="18" t="s">
        <v>404</v>
      </c>
      <c r="N71" s="20" t="s">
        <v>404</v>
      </c>
      <c r="O71" s="18" t="s">
        <v>404</v>
      </c>
      <c r="P71" s="20" t="s">
        <v>404</v>
      </c>
      <c r="Q71" s="18" t="n">
        <v>508.97510272</v>
      </c>
      <c r="R71" s="20" t="n">
        <v>10.26436198</v>
      </c>
    </row>
    <row r="72" spans="1:18">
      <c r="A72" s="15" t="s">
        <v>469</v>
      </c>
      <c r="B72" s="17" t="n">
        <v>7708</v>
      </c>
      <c r="C72" s="18">
        <f>(0.0/B72*100)</f>
        <v/>
      </c>
      <c r="D72" s="19" t="n">
        <v>7708</v>
      </c>
      <c r="E72" s="18" t="n">
        <v>547.0978004</v>
      </c>
      <c r="F72" s="20" t="n">
        <v>8.03196516</v>
      </c>
      <c r="G72" s="18" t="n">
        <v>542.61638372</v>
      </c>
      <c r="H72" s="20" t="n">
        <v>4.56355578</v>
      </c>
      <c r="I72" s="18" t="n">
        <v>470.5224673</v>
      </c>
      <c r="J72" s="20" t="n">
        <v>25.08205796</v>
      </c>
      <c r="K72" s="18" t="s">
        <v>404</v>
      </c>
      <c r="L72" s="20" t="s">
        <v>404</v>
      </c>
      <c r="M72" s="18" t="s">
        <v>404</v>
      </c>
      <c r="N72" s="20" t="s">
        <v>404</v>
      </c>
      <c r="O72" s="18" t="s">
        <v>404</v>
      </c>
      <c r="P72" s="20" t="s">
        <v>404</v>
      </c>
      <c r="Q72" s="18" t="n">
        <v>536.76030583</v>
      </c>
      <c r="R72" s="20" t="n">
        <v>40.11307872</v>
      </c>
    </row>
    <row r="73" spans="1:18">
      <c r="A73" s="15" t="s">
        <v>470</v>
      </c>
      <c r="B73" s="17" t="n">
        <v>8249</v>
      </c>
      <c r="C73" s="18">
        <f>(0.0/B73*100)</f>
        <v/>
      </c>
      <c r="D73" s="19" t="n">
        <v>8249</v>
      </c>
      <c r="E73" s="18" t="n">
        <v>417.78546953</v>
      </c>
      <c r="F73" s="20" t="n">
        <v>4.98535929</v>
      </c>
      <c r="G73" s="18" t="n">
        <v>415.23299707</v>
      </c>
      <c r="H73" s="20" t="n">
        <v>4.20450366</v>
      </c>
      <c r="I73" s="18" t="n">
        <v>414.28282249</v>
      </c>
      <c r="J73" s="20" t="n">
        <v>16.77348065</v>
      </c>
      <c r="K73" s="18" t="s">
        <v>404</v>
      </c>
      <c r="L73" s="20" t="s">
        <v>404</v>
      </c>
      <c r="M73" s="18" t="s">
        <v>404</v>
      </c>
      <c r="N73" s="20" t="s">
        <v>404</v>
      </c>
      <c r="O73" s="18" t="s">
        <v>404</v>
      </c>
      <c r="P73" s="20" t="s">
        <v>404</v>
      </c>
      <c r="Q73" s="18" t="n">
        <v>406.84125233</v>
      </c>
      <c r="R73" s="20" t="n">
        <v>9.19283012</v>
      </c>
    </row>
    <row r="74" spans="1:18">
      <c r="A74" s="15" t="s">
        <v>471</v>
      </c>
      <c r="B74" s="17" t="n">
        <v>4692</v>
      </c>
      <c r="C74" s="18">
        <f>(484.0/B74*100)</f>
        <v/>
      </c>
      <c r="D74" s="19" t="n">
        <v>4208</v>
      </c>
      <c r="E74" s="18" t="n">
        <v>376.33460439</v>
      </c>
      <c r="F74" s="20" t="n">
        <v>3.15397389</v>
      </c>
      <c r="G74" s="18" t="n">
        <v>430.31351563</v>
      </c>
      <c r="H74" s="20" t="n">
        <v>1.81019631</v>
      </c>
      <c r="I74" s="18" t="s">
        <v>404</v>
      </c>
      <c r="J74" s="20" t="s">
        <v>404</v>
      </c>
      <c r="K74" s="18" t="s">
        <v>404</v>
      </c>
      <c r="L74" s="20" t="s">
        <v>404</v>
      </c>
      <c r="M74" s="18" t="s">
        <v>404</v>
      </c>
      <c r="N74" s="20" t="s">
        <v>404</v>
      </c>
      <c r="O74" s="18" t="s">
        <v>404</v>
      </c>
      <c r="P74" s="20" t="s">
        <v>404</v>
      </c>
      <c r="Q74" s="18" t="n">
        <v>402.50249782</v>
      </c>
      <c r="R74" s="20" t="n">
        <v>3.87657915</v>
      </c>
    </row>
    <row r="75" spans="1:18">
      <c r="A75" s="15" t="s">
        <v>472</v>
      </c>
      <c r="B75" s="17" t="n">
        <v>5375</v>
      </c>
      <c r="C75" s="18">
        <f>(483.0/B75*100)</f>
        <v/>
      </c>
      <c r="D75" s="19" t="n">
        <v>4892</v>
      </c>
      <c r="E75" s="18" t="n">
        <v>370.84749047</v>
      </c>
      <c r="F75" s="20" t="n">
        <v>5.85574908</v>
      </c>
      <c r="G75" s="18" t="n">
        <v>363.72750205</v>
      </c>
      <c r="H75" s="20" t="n">
        <v>7.06394816</v>
      </c>
      <c r="I75" s="18" t="n">
        <v>361.45861688</v>
      </c>
      <c r="J75" s="20" t="n">
        <v>18.16459585</v>
      </c>
      <c r="K75" s="18" t="s">
        <v>404</v>
      </c>
      <c r="L75" s="20" t="s">
        <v>404</v>
      </c>
      <c r="M75" s="18" t="s">
        <v>404</v>
      </c>
      <c r="N75" s="20" t="s">
        <v>404</v>
      </c>
      <c r="O75" s="18" t="s">
        <v>404</v>
      </c>
      <c r="P75" s="20" t="s">
        <v>404</v>
      </c>
      <c r="Q75" s="18" t="n">
        <v>371.29759697</v>
      </c>
      <c r="R75" s="20" t="n">
        <v>8.48476578</v>
      </c>
    </row>
    <row r="76" spans="1:18">
      <c r="A76" s="15" t="s">
        <v>473</v>
      </c>
      <c r="B76" s="17" t="n">
        <v>14167</v>
      </c>
      <c r="C76" s="18">
        <f>(1400.0/B76*100)</f>
        <v/>
      </c>
      <c r="D76" s="19" t="n">
        <v>12767</v>
      </c>
      <c r="E76" s="18" t="n">
        <v>424.83853637</v>
      </c>
      <c r="F76" s="20" t="n">
        <v>4.89033786</v>
      </c>
      <c r="G76" s="18" t="n">
        <v>453.39548765</v>
      </c>
      <c r="H76" s="20" t="n">
        <v>5.51318295</v>
      </c>
      <c r="I76" s="18" t="n">
        <v>384.8617393</v>
      </c>
      <c r="J76" s="20" t="n">
        <v>11.69191252</v>
      </c>
      <c r="K76" s="18" t="s">
        <v>404</v>
      </c>
      <c r="L76" s="20" t="s">
        <v>404</v>
      </c>
      <c r="M76" s="18" t="s">
        <v>404</v>
      </c>
      <c r="N76" s="20" t="s">
        <v>404</v>
      </c>
      <c r="O76" s="18" t="s">
        <v>404</v>
      </c>
      <c r="P76" s="20" t="s">
        <v>404</v>
      </c>
      <c r="Q76" s="18" t="n">
        <v>410.68185874</v>
      </c>
      <c r="R76" s="20" t="n">
        <v>9.440297149999999</v>
      </c>
    </row>
    <row r="77" spans="1:18">
      <c r="A77" s="15" t="s">
        <v>474</v>
      </c>
      <c r="B77" s="17" t="n">
        <v>6062</v>
      </c>
      <c r="C77" s="18">
        <f>(0.0/B77*100)</f>
        <v/>
      </c>
      <c r="D77" s="19" t="n">
        <v>6062</v>
      </c>
      <c r="E77" s="18" t="n">
        <v>406.39502592</v>
      </c>
      <c r="F77" s="20" t="n">
        <v>6.64232683</v>
      </c>
      <c r="G77" s="18" t="n">
        <v>422.59692015</v>
      </c>
      <c r="H77" s="20" t="n">
        <v>3.27449355</v>
      </c>
      <c r="I77" s="18" t="n">
        <v>391.75667981</v>
      </c>
      <c r="J77" s="20" t="n">
        <v>14.50456026</v>
      </c>
      <c r="K77" s="18" t="s">
        <v>404</v>
      </c>
      <c r="L77" s="20" t="s">
        <v>404</v>
      </c>
      <c r="M77" s="18" t="s">
        <v>404</v>
      </c>
      <c r="N77" s="20" t="s">
        <v>404</v>
      </c>
      <c r="O77" s="18" t="s">
        <v>404</v>
      </c>
      <c r="P77" s="20" t="s">
        <v>404</v>
      </c>
      <c r="Q77" s="18" t="n">
        <v>417.54055498</v>
      </c>
      <c r="R77" s="20" t="n">
        <v>16.85205063</v>
      </c>
    </row>
    <row r="78" spans="1:18">
      <c r="A78" s="15" t="s">
        <v>475</v>
      </c>
      <c r="B78" s="17" t="n">
        <v>5826</v>
      </c>
      <c r="C78" s="18">
        <f>(0.0/B78*100)</f>
        <v/>
      </c>
      <c r="D78" s="19" t="n">
        <v>5826</v>
      </c>
      <c r="E78" s="18" t="n">
        <v>501.78196556</v>
      </c>
      <c r="F78" s="20" t="n">
        <v>5.06240807</v>
      </c>
      <c r="G78" s="18" t="n">
        <v>485.53689918</v>
      </c>
      <c r="H78" s="20" t="n">
        <v>9.62500451</v>
      </c>
      <c r="I78" s="18" t="s">
        <v>404</v>
      </c>
      <c r="J78" s="20" t="s">
        <v>404</v>
      </c>
      <c r="K78" s="18" t="s">
        <v>404</v>
      </c>
      <c r="L78" s="20" t="s">
        <v>404</v>
      </c>
      <c r="M78" s="18" t="s">
        <v>404</v>
      </c>
      <c r="N78" s="20" t="s">
        <v>404</v>
      </c>
      <c r="O78" s="18" t="s">
        <v>404</v>
      </c>
      <c r="P78" s="20" t="s">
        <v>404</v>
      </c>
      <c r="Q78" s="18" t="n">
        <v>442.86132695</v>
      </c>
      <c r="R78" s="20" t="n">
        <v>14.65359603</v>
      </c>
    </row>
    <row customHeight="1" ht="25" r="79" spans="1:18">
      <c r="A79" s="15" t="s">
        <v>476</v>
      </c>
      <c r="B79" s="17" t="n">
        <v>1657</v>
      </c>
      <c r="C79" s="18">
        <f>(21.0/B79*100)</f>
        <v/>
      </c>
      <c r="D79" s="19" t="n">
        <v>1636</v>
      </c>
      <c r="E79" s="18" t="n">
        <v>450.29991789</v>
      </c>
      <c r="F79" s="20" t="n">
        <v>20.55479637</v>
      </c>
      <c r="G79" s="18" t="n">
        <v>457.97901242</v>
      </c>
      <c r="H79" s="20" t="n">
        <v>7.80688023</v>
      </c>
      <c r="I79" s="18" t="s">
        <v>404</v>
      </c>
      <c r="J79" s="20" t="s">
        <v>404</v>
      </c>
      <c r="K79" s="18" t="s">
        <v>404</v>
      </c>
      <c r="L79" s="20" t="s">
        <v>404</v>
      </c>
      <c r="M79" s="18" t="s">
        <v>404</v>
      </c>
      <c r="N79" s="20" t="s">
        <v>404</v>
      </c>
      <c r="O79" s="18" t="s">
        <v>404</v>
      </c>
      <c r="P79" s="20" t="s">
        <v>404</v>
      </c>
      <c r="Q79" s="18" t="n">
        <v>445.73384903</v>
      </c>
      <c r="R79" s="20" t="n">
        <v>38.63821744</v>
      </c>
    </row>
    <row r="80" spans="1:18">
      <c r="A80" s="15" t="s">
        <v>477</v>
      </c>
      <c r="B80" s="17" t="n">
        <v>7841</v>
      </c>
      <c r="C80" s="18">
        <f>(0.0/B80*100)</f>
        <v/>
      </c>
      <c r="D80" s="19" t="n">
        <v>7841</v>
      </c>
      <c r="E80" s="18" t="n">
        <v>460.60061627</v>
      </c>
      <c r="F80" s="20" t="n">
        <v>5.93114157</v>
      </c>
      <c r="G80" s="18" t="n">
        <v>458.59504014</v>
      </c>
      <c r="H80" s="20" t="n">
        <v>6.21228044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(121.0/B81*100)</f>
        <v/>
      </c>
      <c r="D81" s="19" t="n">
        <v>8740</v>
      </c>
      <c r="E81" s="18" t="n">
        <v>445.93176871</v>
      </c>
      <c r="F81" s="20" t="n">
        <v>4.25573776</v>
      </c>
      <c r="G81" s="18" t="n">
        <v>446.61957746</v>
      </c>
      <c r="H81" s="20" t="n">
        <v>5.14274202</v>
      </c>
      <c r="I81" s="18" t="n">
        <v>517.87743</v>
      </c>
      <c r="J81" s="20" t="n">
        <v>8.265864029999999</v>
      </c>
      <c r="K81" s="18" t="s">
        <v>404</v>
      </c>
      <c r="L81" s="20" t="s">
        <v>404</v>
      </c>
      <c r="M81" s="18" t="s">
        <v>404</v>
      </c>
      <c r="N81" s="20" t="s">
        <v>404</v>
      </c>
      <c r="O81" s="18" t="s">
        <v>404</v>
      </c>
      <c r="P81" s="20" t="s">
        <v>404</v>
      </c>
      <c r="Q81" s="18" t="n">
        <v>421.70020151</v>
      </c>
      <c r="R81" s="20" t="n">
        <v>13.23438774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496.64151424</v>
      </c>
      <c r="F7" s="20" t="n">
        <v>2.61304288</v>
      </c>
      <c r="G7" s="18" t="n">
        <v>493.97531077</v>
      </c>
      <c r="H7" s="20" t="n">
        <v>3.40907732</v>
      </c>
      <c r="I7" s="18" t="s">
        <v>404</v>
      </c>
      <c r="J7" s="20" t="s">
        <v>404</v>
      </c>
      <c r="K7" s="18" t="s">
        <v>404</v>
      </c>
      <c r="L7" s="20" t="s">
        <v>404</v>
      </c>
      <c r="M7" s="18" t="s">
        <v>404</v>
      </c>
      <c r="N7" s="20" t="s">
        <v>404</v>
      </c>
      <c r="O7" s="18" t="s">
        <v>404</v>
      </c>
      <c r="P7" s="20" t="s">
        <v>404</v>
      </c>
      <c r="Q7" s="18" t="n">
        <v>485.39051184</v>
      </c>
      <c r="R7" s="20" t="n">
        <v>6.22096121</v>
      </c>
    </row>
    <row r="8" spans="1:18">
      <c r="A8" s="15" t="s">
        <v>405</v>
      </c>
      <c r="B8" s="17" t="n">
        <v>7007</v>
      </c>
      <c r="C8" s="18">
        <f>(0.0/B8*100)</f>
        <v/>
      </c>
      <c r="D8" s="19" t="n">
        <v>7007</v>
      </c>
      <c r="E8" s="18" t="n">
        <v>491.88966605</v>
      </c>
      <c r="F8" s="20" t="n">
        <v>7.86770043</v>
      </c>
      <c r="G8" s="18" t="n">
        <v>494.27107587</v>
      </c>
      <c r="H8" s="20" t="n">
        <v>5.67111101</v>
      </c>
      <c r="I8" s="18" t="n">
        <v>464.12321902</v>
      </c>
      <c r="J8" s="20" t="n">
        <v>24.86519723</v>
      </c>
      <c r="K8" s="18" t="s">
        <v>404</v>
      </c>
      <c r="L8" s="20" t="s">
        <v>404</v>
      </c>
      <c r="M8" s="18" t="s">
        <v>404</v>
      </c>
      <c r="N8" s="20" t="s">
        <v>404</v>
      </c>
      <c r="O8" s="18" t="s">
        <v>404</v>
      </c>
      <c r="P8" s="20" t="s">
        <v>404</v>
      </c>
      <c r="Q8" s="18" t="n">
        <v>508.58575188</v>
      </c>
      <c r="R8" s="20" t="n">
        <v>8.420260150000001</v>
      </c>
    </row>
    <row r="9" spans="1:18">
      <c r="A9" s="15" t="s">
        <v>406</v>
      </c>
      <c r="B9" s="17" t="n">
        <v>9651</v>
      </c>
      <c r="C9" s="18">
        <f>(575.0/B9*100)</f>
        <v/>
      </c>
      <c r="D9" s="19" t="n">
        <v>9076</v>
      </c>
      <c r="E9" s="18" t="n">
        <v>506.33868155</v>
      </c>
      <c r="F9" s="20" t="n">
        <v>6.76059415</v>
      </c>
      <c r="G9" s="18" t="n">
        <v>511.48556072</v>
      </c>
      <c r="H9" s="20" t="n">
        <v>5.53253141</v>
      </c>
      <c r="I9" s="18" t="n">
        <v>519.35251579</v>
      </c>
      <c r="J9" s="20" t="n">
        <v>28.46309464</v>
      </c>
      <c r="K9" s="18" t="s">
        <v>404</v>
      </c>
      <c r="L9" s="20" t="s">
        <v>404</v>
      </c>
      <c r="M9" s="18" t="s">
        <v>404</v>
      </c>
      <c r="N9" s="20" t="s">
        <v>404</v>
      </c>
      <c r="O9" s="18" t="s">
        <v>404</v>
      </c>
      <c r="P9" s="20" t="s">
        <v>404</v>
      </c>
      <c r="Q9" s="18" t="n">
        <v>512.72752787</v>
      </c>
      <c r="R9" s="20" t="n">
        <v>6.84275211</v>
      </c>
    </row>
    <row r="10" spans="1:18">
      <c r="A10" s="15" t="s">
        <v>407</v>
      </c>
      <c r="B10" s="17" t="n">
        <v>20058</v>
      </c>
      <c r="C10" s="18">
        <f>(3112.0/B10*100)</f>
        <v/>
      </c>
      <c r="D10" s="19" t="n">
        <v>16946</v>
      </c>
      <c r="E10" s="18" t="n">
        <v>516.54774978</v>
      </c>
      <c r="F10" s="20" t="n">
        <v>2.94175813</v>
      </c>
      <c r="G10" s="18" t="n">
        <v>508.2964826</v>
      </c>
      <c r="H10" s="20" t="n">
        <v>5.06077767</v>
      </c>
      <c r="I10" s="18" t="n">
        <v>577.84820243</v>
      </c>
      <c r="J10" s="20" t="n">
        <v>13.60445118</v>
      </c>
      <c r="K10" s="18" t="s">
        <v>404</v>
      </c>
      <c r="L10" s="20" t="s">
        <v>404</v>
      </c>
      <c r="M10" s="18" t="s">
        <v>404</v>
      </c>
      <c r="N10" s="20" t="s">
        <v>404</v>
      </c>
      <c r="O10" s="18" t="s">
        <v>404</v>
      </c>
      <c r="P10" s="20" t="s">
        <v>404</v>
      </c>
      <c r="Q10" s="18" t="n">
        <v>512.29006896</v>
      </c>
      <c r="R10" s="20" t="n">
        <v>10.60254667</v>
      </c>
    </row>
    <row r="11" spans="1:18">
      <c r="A11" s="15" t="s">
        <v>408</v>
      </c>
      <c r="B11" s="17" t="n">
        <v>7053</v>
      </c>
      <c r="C11" s="18">
        <f>(137.0/B11*100)</f>
        <v/>
      </c>
      <c r="D11" s="19" t="n">
        <v>6916</v>
      </c>
      <c r="E11" s="18" t="n">
        <v>427.21370157</v>
      </c>
      <c r="F11" s="20" t="n">
        <v>3.15866931</v>
      </c>
      <c r="G11" s="18" t="n">
        <v>411.93540889</v>
      </c>
      <c r="H11" s="20" t="n">
        <v>9.72252411</v>
      </c>
      <c r="I11" s="18" t="n">
        <v>390.11543589</v>
      </c>
      <c r="J11" s="20" t="n">
        <v>18.51186118</v>
      </c>
      <c r="K11" s="18" t="s">
        <v>404</v>
      </c>
      <c r="L11" s="20" t="s">
        <v>404</v>
      </c>
      <c r="M11" s="18" t="s">
        <v>404</v>
      </c>
      <c r="N11" s="20" t="s">
        <v>404</v>
      </c>
      <c r="O11" s="18" t="s">
        <v>404</v>
      </c>
      <c r="P11" s="20" t="s">
        <v>404</v>
      </c>
      <c r="Q11" s="18" t="n">
        <v>394.10668054</v>
      </c>
      <c r="R11" s="20" t="n">
        <v>26.06569574</v>
      </c>
    </row>
    <row r="12" spans="1:18">
      <c r="A12" s="15" t="s">
        <v>409</v>
      </c>
      <c r="B12" s="17" t="n">
        <v>6894</v>
      </c>
      <c r="C12" s="18">
        <f>(106.0/B12*100)</f>
        <v/>
      </c>
      <c r="D12" s="19" t="n">
        <v>6788</v>
      </c>
      <c r="E12" s="18" t="n">
        <v>499.93288114</v>
      </c>
      <c r="F12" s="20" t="n">
        <v>3.50926762</v>
      </c>
      <c r="G12" s="18" t="n">
        <v>487.38561386</v>
      </c>
      <c r="H12" s="20" t="n">
        <v>4.88759353</v>
      </c>
      <c r="I12" s="18" t="n">
        <v>427.1628758</v>
      </c>
      <c r="J12" s="20" t="n">
        <v>12.82659046</v>
      </c>
      <c r="K12" s="18" t="s">
        <v>404</v>
      </c>
      <c r="L12" s="20" t="s">
        <v>404</v>
      </c>
      <c r="M12" s="18" t="s">
        <v>404</v>
      </c>
      <c r="N12" s="20" t="s">
        <v>404</v>
      </c>
      <c r="O12" s="18" t="s">
        <v>404</v>
      </c>
      <c r="P12" s="20" t="s">
        <v>404</v>
      </c>
      <c r="Q12" s="18" t="n">
        <v>443.31561598</v>
      </c>
      <c r="R12" s="20" t="n">
        <v>12.43881582</v>
      </c>
    </row>
    <row r="13" spans="1:18">
      <c r="A13" s="15" t="s">
        <v>410</v>
      </c>
      <c r="B13" s="17" t="n">
        <v>7161</v>
      </c>
      <c r="C13" s="18">
        <f>(1175.0/B13*100)</f>
        <v/>
      </c>
      <c r="D13" s="19" t="n">
        <v>5986</v>
      </c>
      <c r="E13" s="18" t="n">
        <v>511.43008603</v>
      </c>
      <c r="F13" s="20" t="n">
        <v>2.67092677</v>
      </c>
      <c r="G13" s="18" t="n">
        <v>505.89323277</v>
      </c>
      <c r="H13" s="20" t="n">
        <v>5.13158926</v>
      </c>
      <c r="I13" s="18" t="n">
        <v>513.18367339</v>
      </c>
      <c r="J13" s="20" t="n">
        <v>7.29197336</v>
      </c>
      <c r="K13" s="18" t="s">
        <v>404</v>
      </c>
      <c r="L13" s="20" t="s">
        <v>404</v>
      </c>
      <c r="M13" s="18" t="s">
        <v>404</v>
      </c>
      <c r="N13" s="20" t="s">
        <v>404</v>
      </c>
      <c r="O13" s="18" t="s">
        <v>404</v>
      </c>
      <c r="P13" s="20" t="s">
        <v>404</v>
      </c>
      <c r="Q13" s="18" t="n">
        <v>527.79406577</v>
      </c>
      <c r="R13" s="20" t="n">
        <v>8.43957604</v>
      </c>
    </row>
    <row r="14" spans="1:18">
      <c r="A14" s="15" t="s">
        <v>411</v>
      </c>
      <c r="B14" s="17" t="n">
        <v>5587</v>
      </c>
      <c r="C14" s="18">
        <f>(225.0/B14*100)</f>
        <v/>
      </c>
      <c r="D14" s="19" t="n">
        <v>5362</v>
      </c>
      <c r="E14" s="18" t="n">
        <v>518.98173567</v>
      </c>
      <c r="F14" s="20" t="n">
        <v>2.36823431</v>
      </c>
      <c r="G14" s="18" t="n">
        <v>519.69809119</v>
      </c>
      <c r="H14" s="20" t="n">
        <v>4.82756216</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513.76734219</v>
      </c>
      <c r="F15" s="20" t="n">
        <v>3.1715735</v>
      </c>
      <c r="G15" s="18" t="n">
        <v>507.56225485</v>
      </c>
      <c r="H15" s="20" t="n">
        <v>3.63526513</v>
      </c>
      <c r="I15" s="18" t="n">
        <v>530.89819286</v>
      </c>
      <c r="J15" s="20" t="n">
        <v>20.65706953</v>
      </c>
      <c r="K15" s="18" t="s">
        <v>404</v>
      </c>
      <c r="L15" s="20" t="s">
        <v>404</v>
      </c>
      <c r="M15" s="18" t="s">
        <v>404</v>
      </c>
      <c r="N15" s="20" t="s">
        <v>404</v>
      </c>
      <c r="O15" s="18" t="s">
        <v>404</v>
      </c>
      <c r="P15" s="20" t="s">
        <v>404</v>
      </c>
      <c r="Q15" s="18" t="n">
        <v>501.30100975</v>
      </c>
      <c r="R15" s="20" t="n">
        <v>12.25841221</v>
      </c>
    </row>
    <row r="16" spans="1:18">
      <c r="A16" s="15" t="s">
        <v>413</v>
      </c>
      <c r="B16" s="17" t="n">
        <v>6108</v>
      </c>
      <c r="C16" s="18">
        <f>(495.0/B16*100)</f>
        <v/>
      </c>
      <c r="D16" s="19" t="n">
        <v>5613</v>
      </c>
      <c r="E16" s="18" t="n">
        <v>482.44633166</v>
      </c>
      <c r="F16" s="20" t="n">
        <v>5.68869075</v>
      </c>
      <c r="G16" s="18" t="n">
        <v>510.57126358</v>
      </c>
      <c r="H16" s="20" t="n">
        <v>6.94417655</v>
      </c>
      <c r="I16" s="18" t="n">
        <v>457.7123936</v>
      </c>
      <c r="J16" s="20" t="n">
        <v>17.90018326</v>
      </c>
      <c r="K16" s="18" t="s">
        <v>404</v>
      </c>
      <c r="L16" s="20" t="s">
        <v>404</v>
      </c>
      <c r="M16" s="18" t="s">
        <v>404</v>
      </c>
      <c r="N16" s="20" t="s">
        <v>404</v>
      </c>
      <c r="O16" s="18" t="s">
        <v>404</v>
      </c>
      <c r="P16" s="20" t="s">
        <v>404</v>
      </c>
      <c r="Q16" s="18" t="n">
        <v>518.6127486</v>
      </c>
      <c r="R16" s="20" t="n">
        <v>10.29055701</v>
      </c>
    </row>
    <row r="17" spans="1:18">
      <c r="A17" s="15" t="s">
        <v>414</v>
      </c>
      <c r="B17" s="17" t="n">
        <v>6504</v>
      </c>
      <c r="C17" s="18">
        <f>(1325.0/B17*100)</f>
        <v/>
      </c>
      <c r="D17" s="19" t="n">
        <v>5179</v>
      </c>
      <c r="E17" s="18" t="n">
        <v>494.97726881</v>
      </c>
      <c r="F17" s="20" t="n">
        <v>9.3143862</v>
      </c>
      <c r="G17" s="18" t="n">
        <v>503.51999287</v>
      </c>
      <c r="H17" s="20" t="n">
        <v>4.83664751</v>
      </c>
      <c r="I17" s="18" t="n">
        <v>554.04598907</v>
      </c>
      <c r="J17" s="20" t="n">
        <v>16.8228432</v>
      </c>
      <c r="K17" s="18" t="s">
        <v>404</v>
      </c>
      <c r="L17" s="20" t="s">
        <v>404</v>
      </c>
      <c r="M17" s="18" t="s">
        <v>404</v>
      </c>
      <c r="N17" s="20" t="s">
        <v>404</v>
      </c>
      <c r="O17" s="18" t="s">
        <v>404</v>
      </c>
      <c r="P17" s="20" t="s">
        <v>404</v>
      </c>
      <c r="Q17" s="18" t="n">
        <v>513.76924078</v>
      </c>
      <c r="R17" s="20" t="n">
        <v>9.1164503</v>
      </c>
    </row>
    <row r="18" spans="1:18">
      <c r="A18" s="15" t="s">
        <v>415</v>
      </c>
      <c r="B18" s="17" t="n">
        <v>5532</v>
      </c>
      <c r="C18" s="18">
        <f>(0.0/B18*100)</f>
        <v/>
      </c>
      <c r="D18" s="19" t="n">
        <v>5532</v>
      </c>
      <c r="E18" s="18" t="n">
        <v>465.92110986</v>
      </c>
      <c r="F18" s="20" t="n">
        <v>6.55970126</v>
      </c>
      <c r="G18" s="18" t="n">
        <v>449.38355292</v>
      </c>
      <c r="H18" s="20" t="n">
        <v>5.1616835</v>
      </c>
      <c r="I18" s="18" t="n">
        <v>437.8158099</v>
      </c>
      <c r="J18" s="20" t="n">
        <v>45.53387776</v>
      </c>
      <c r="K18" s="18" t="s">
        <v>404</v>
      </c>
      <c r="L18" s="20" t="s">
        <v>404</v>
      </c>
      <c r="M18" s="18" t="s">
        <v>404</v>
      </c>
      <c r="N18" s="20" t="s">
        <v>404</v>
      </c>
      <c r="O18" s="18" t="s">
        <v>404</v>
      </c>
      <c r="P18" s="20" t="s">
        <v>404</v>
      </c>
      <c r="Q18" s="18" t="n">
        <v>437.3547065</v>
      </c>
      <c r="R18" s="20" t="n">
        <v>11.27298111</v>
      </c>
    </row>
    <row r="19" spans="1:18">
      <c r="A19" s="15" t="s">
        <v>416</v>
      </c>
      <c r="B19" s="17" t="n">
        <v>5658</v>
      </c>
      <c r="C19" s="18">
        <f>(327.0/B19*100)</f>
        <v/>
      </c>
      <c r="D19" s="19" t="n">
        <v>5331</v>
      </c>
      <c r="E19" s="18" t="n">
        <v>472.97314884</v>
      </c>
      <c r="F19" s="20" t="n">
        <v>3.93623083</v>
      </c>
      <c r="G19" s="18" t="n">
        <v>493.15335695</v>
      </c>
      <c r="H19" s="20" t="n">
        <v>9.25773817</v>
      </c>
      <c r="I19" s="18" t="n">
        <v>507.97482207</v>
      </c>
      <c r="J19" s="20" t="n">
        <v>30.9857021</v>
      </c>
      <c r="K19" s="18" t="s">
        <v>404</v>
      </c>
      <c r="L19" s="20" t="s">
        <v>404</v>
      </c>
      <c r="M19" s="18" t="s">
        <v>404</v>
      </c>
      <c r="N19" s="20" t="s">
        <v>404</v>
      </c>
      <c r="O19" s="18" t="s">
        <v>404</v>
      </c>
      <c r="P19" s="20" t="s">
        <v>404</v>
      </c>
      <c r="Q19" s="18" t="n">
        <v>452.6874524</v>
      </c>
      <c r="R19" s="20" t="n">
        <v>34.00568161</v>
      </c>
    </row>
    <row r="20" spans="1:18">
      <c r="A20" s="15" t="s">
        <v>417</v>
      </c>
      <c r="B20" s="17" t="n">
        <v>3371</v>
      </c>
      <c r="C20" s="18">
        <f>(24.0/B20*100)</f>
        <v/>
      </c>
      <c r="D20" s="19" t="n">
        <v>3347</v>
      </c>
      <c r="E20" s="18" t="n">
        <v>488.4361025</v>
      </c>
      <c r="F20" s="20" t="n">
        <v>2.0709103</v>
      </c>
      <c r="G20" s="18" t="n">
        <v>499.44379136</v>
      </c>
      <c r="H20" s="20" t="n">
        <v>9.51843304</v>
      </c>
      <c r="I20" s="18" t="n">
        <v>440.15121304</v>
      </c>
      <c r="J20" s="20" t="n">
        <v>18.29753509</v>
      </c>
      <c r="K20" s="18" t="s">
        <v>404</v>
      </c>
      <c r="L20" s="20" t="s">
        <v>404</v>
      </c>
      <c r="M20" s="18" t="s">
        <v>404</v>
      </c>
      <c r="N20" s="20" t="s">
        <v>404</v>
      </c>
      <c r="O20" s="18" t="s">
        <v>404</v>
      </c>
      <c r="P20" s="20" t="s">
        <v>404</v>
      </c>
      <c r="Q20" s="18" t="n">
        <v>482.97172132</v>
      </c>
      <c r="R20" s="20" t="n">
        <v>6.13496297</v>
      </c>
    </row>
    <row r="21" spans="1:18">
      <c r="A21" s="15" t="s">
        <v>418</v>
      </c>
      <c r="B21" s="17" t="n">
        <v>5741</v>
      </c>
      <c r="C21" s="18">
        <f>(0.0/B21*100)</f>
        <v/>
      </c>
      <c r="D21" s="19" t="n">
        <v>5741</v>
      </c>
      <c r="E21" s="18" t="n">
        <v>502.46246363</v>
      </c>
      <c r="F21" s="20" t="n">
        <v>2.63582316</v>
      </c>
      <c r="G21" s="18" t="n">
        <v>511.8336893</v>
      </c>
      <c r="H21" s="20" t="n">
        <v>6.00921968</v>
      </c>
      <c r="I21" s="18" t="n">
        <v>497.64734531</v>
      </c>
      <c r="J21" s="20" t="n">
        <v>7.42804238</v>
      </c>
      <c r="K21" s="18" t="s">
        <v>404</v>
      </c>
      <c r="L21" s="20" t="s">
        <v>404</v>
      </c>
      <c r="M21" s="18" t="s">
        <v>404</v>
      </c>
      <c r="N21" s="20" t="s">
        <v>404</v>
      </c>
      <c r="O21" s="18" t="s">
        <v>404</v>
      </c>
      <c r="P21" s="20" t="s">
        <v>404</v>
      </c>
      <c r="Q21" s="18" t="n">
        <v>507.64796689</v>
      </c>
      <c r="R21" s="20" t="n">
        <v>9.750783589999999</v>
      </c>
    </row>
    <row r="22" spans="1:18">
      <c r="A22" s="15" t="s">
        <v>419</v>
      </c>
      <c r="B22" s="17" t="n">
        <v>6598</v>
      </c>
      <c r="C22" s="18">
        <f>(0.0/B22*100)</f>
        <v/>
      </c>
      <c r="D22" s="19" t="n">
        <v>6598</v>
      </c>
      <c r="E22" s="18" t="n">
        <v>464.37456874</v>
      </c>
      <c r="F22" s="20" t="n">
        <v>6.01894526</v>
      </c>
      <c r="G22" s="18" t="n">
        <v>478.82386416</v>
      </c>
      <c r="H22" s="20" t="n">
        <v>9.514330429999999</v>
      </c>
      <c r="I22" s="18" t="n">
        <v>500.59174152</v>
      </c>
      <c r="J22" s="20" t="n">
        <v>22.13487709</v>
      </c>
      <c r="K22" s="18" t="s">
        <v>404</v>
      </c>
      <c r="L22" s="20" t="s">
        <v>404</v>
      </c>
      <c r="M22" s="18" t="s">
        <v>404</v>
      </c>
      <c r="N22" s="20" t="s">
        <v>404</v>
      </c>
      <c r="O22" s="18" t="s">
        <v>404</v>
      </c>
      <c r="P22" s="20" t="s">
        <v>404</v>
      </c>
      <c r="Q22" s="18" t="n">
        <v>475.1476316</v>
      </c>
      <c r="R22" s="20" t="n">
        <v>10.69722387</v>
      </c>
    </row>
    <row r="23" spans="1:18">
      <c r="A23" s="15" t="s">
        <v>420</v>
      </c>
      <c r="B23" s="17" t="n">
        <v>11583</v>
      </c>
      <c r="C23" s="18">
        <f>(3185.0/B23*100)</f>
        <v/>
      </c>
      <c r="D23" s="19" t="n">
        <v>8398</v>
      </c>
      <c r="E23" s="18" t="n">
        <v>494.06956446</v>
      </c>
      <c r="F23" s="20" t="n">
        <v>4.60456348</v>
      </c>
      <c r="G23" s="18" t="n">
        <v>488.44588486</v>
      </c>
      <c r="H23" s="20" t="n">
        <v>13.15338997</v>
      </c>
      <c r="I23" s="18" t="n">
        <v>494.16233083</v>
      </c>
      <c r="J23" s="20" t="n">
        <v>21.24512488</v>
      </c>
      <c r="K23" s="18" t="s">
        <v>404</v>
      </c>
      <c r="L23" s="20" t="s">
        <v>404</v>
      </c>
      <c r="M23" s="18" t="s">
        <v>404</v>
      </c>
      <c r="N23" s="20" t="s">
        <v>404</v>
      </c>
      <c r="O23" s="18" t="s">
        <v>404</v>
      </c>
      <c r="P23" s="20" t="s">
        <v>404</v>
      </c>
      <c r="Q23" s="18" t="n">
        <v>477.33438943</v>
      </c>
      <c r="R23" s="20" t="n">
        <v>22.87435106</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533.8768609799999</v>
      </c>
      <c r="F25" s="20" t="n">
        <v>5.15358988</v>
      </c>
      <c r="G25" s="18" t="n">
        <v>508.60688278</v>
      </c>
      <c r="H25" s="20" t="n">
        <v>6.91164494</v>
      </c>
      <c r="I25" s="18" t="n">
        <v>429.49742548</v>
      </c>
      <c r="J25" s="20" t="n">
        <v>30.04672639</v>
      </c>
      <c r="K25" s="18" t="s">
        <v>404</v>
      </c>
      <c r="L25" s="20" t="s">
        <v>404</v>
      </c>
      <c r="M25" s="18" t="s">
        <v>404</v>
      </c>
      <c r="N25" s="20" t="s">
        <v>404</v>
      </c>
      <c r="O25" s="18" t="s">
        <v>404</v>
      </c>
      <c r="P25" s="20" t="s">
        <v>404</v>
      </c>
      <c r="Q25" s="18" t="n">
        <v>526.71542331</v>
      </c>
      <c r="R25" s="20" t="n">
        <v>18.66569738</v>
      </c>
    </row>
    <row r="26" spans="1:18">
      <c r="A26" s="15" t="s">
        <v>423</v>
      </c>
      <c r="B26" s="17" t="n">
        <v>4869</v>
      </c>
      <c r="C26" s="18">
        <f>(11.0/B26*100)</f>
        <v/>
      </c>
      <c r="D26" s="19" t="n">
        <v>4858</v>
      </c>
      <c r="E26" s="18" t="n">
        <v>482.82572688</v>
      </c>
      <c r="F26" s="20" t="n">
        <v>1.93438497</v>
      </c>
      <c r="G26" s="18" t="n">
        <v>476.96350113</v>
      </c>
      <c r="H26" s="20" t="n">
        <v>12.83563784</v>
      </c>
      <c r="I26" s="18" t="n">
        <v>470.36636477</v>
      </c>
      <c r="J26" s="20" t="n">
        <v>16.36125154</v>
      </c>
      <c r="K26" s="18" t="s">
        <v>404</v>
      </c>
      <c r="L26" s="20" t="s">
        <v>404</v>
      </c>
      <c r="M26" s="18" t="s">
        <v>404</v>
      </c>
      <c r="N26" s="20" t="s">
        <v>404</v>
      </c>
      <c r="O26" s="18" t="s">
        <v>404</v>
      </c>
      <c r="P26" s="20" t="s">
        <v>404</v>
      </c>
      <c r="Q26" s="18" t="n">
        <v>482.68714664</v>
      </c>
      <c r="R26" s="20" t="n">
        <v>18.50360801</v>
      </c>
    </row>
    <row r="27" spans="1:18">
      <c r="A27" s="15" t="s">
        <v>424</v>
      </c>
      <c r="B27" s="17" t="n">
        <v>5299</v>
      </c>
      <c r="C27" s="18">
        <f>(0.0/B27*100)</f>
        <v/>
      </c>
      <c r="D27" s="19" t="n">
        <v>5299</v>
      </c>
      <c r="E27" s="18" t="n">
        <v>476.13937284</v>
      </c>
      <c r="F27" s="20" t="n">
        <v>1.37486993</v>
      </c>
      <c r="G27" s="18" t="n">
        <v>503.3522942</v>
      </c>
      <c r="H27" s="20" t="n">
        <v>2.49932357</v>
      </c>
      <c r="I27" s="18" t="n">
        <v>432.08146175</v>
      </c>
      <c r="J27" s="20" t="n">
        <v>11.9477278</v>
      </c>
      <c r="K27" s="18" t="s">
        <v>404</v>
      </c>
      <c r="L27" s="20" t="s">
        <v>404</v>
      </c>
      <c r="M27" s="18" t="s">
        <v>404</v>
      </c>
      <c r="N27" s="20" t="s">
        <v>404</v>
      </c>
      <c r="O27" s="18" t="s">
        <v>404</v>
      </c>
      <c r="P27" s="20" t="s">
        <v>404</v>
      </c>
      <c r="Q27" s="18" t="n">
        <v>542.69874556</v>
      </c>
      <c r="R27" s="20" t="n">
        <v>5.09996215</v>
      </c>
    </row>
    <row r="28" spans="1:18">
      <c r="A28" s="15" t="s">
        <v>425</v>
      </c>
      <c r="B28" s="17" t="n">
        <v>7568</v>
      </c>
      <c r="C28" s="18">
        <f>(1746.0/B28*100)</f>
        <v/>
      </c>
      <c r="D28" s="19" t="n">
        <v>5822</v>
      </c>
      <c r="E28" s="18" t="n">
        <v>410.38946782</v>
      </c>
      <c r="F28" s="20" t="n">
        <v>2.99885466</v>
      </c>
      <c r="G28" s="18" t="n">
        <v>421.86914463</v>
      </c>
      <c r="H28" s="20" t="n">
        <v>9.65609424</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504.8692539</v>
      </c>
      <c r="F29" s="20" t="n">
        <v>6.75456595</v>
      </c>
      <c r="G29" s="18" t="n">
        <v>524.8835047600001</v>
      </c>
      <c r="H29" s="20" t="n">
        <v>12.60589113</v>
      </c>
      <c r="I29" s="18" t="n">
        <v>499.42711098</v>
      </c>
      <c r="J29" s="20" t="n">
        <v>10.62011139</v>
      </c>
      <c r="K29" s="18" t="s">
        <v>404</v>
      </c>
      <c r="L29" s="20" t="s">
        <v>404</v>
      </c>
      <c r="M29" s="18" t="s">
        <v>404</v>
      </c>
      <c r="N29" s="20" t="s">
        <v>404</v>
      </c>
      <c r="O29" s="18" t="s">
        <v>404</v>
      </c>
      <c r="P29" s="20" t="s">
        <v>404</v>
      </c>
      <c r="Q29" s="18" t="n">
        <v>565.25543687</v>
      </c>
      <c r="R29" s="20" t="n">
        <v>11.90316574</v>
      </c>
    </row>
    <row r="30" spans="1:18">
      <c r="A30" s="15" t="s">
        <v>427</v>
      </c>
      <c r="B30" s="17" t="n">
        <v>4520</v>
      </c>
      <c r="C30" s="18">
        <f>(1053.0/B30*100)</f>
        <v/>
      </c>
      <c r="D30" s="19" t="n">
        <v>3467</v>
      </c>
      <c r="E30" s="18" t="n">
        <v>498.99430808</v>
      </c>
      <c r="F30" s="20" t="n">
        <v>2.93439376</v>
      </c>
      <c r="G30" s="18" t="n">
        <v>480.79353429</v>
      </c>
      <c r="H30" s="20" t="n">
        <v>17.93941344</v>
      </c>
      <c r="I30" s="18" t="n">
        <v>461.03381589</v>
      </c>
      <c r="J30" s="20" t="n">
        <v>7.32399704</v>
      </c>
      <c r="K30" s="18" t="s">
        <v>404</v>
      </c>
      <c r="L30" s="20" t="s">
        <v>404</v>
      </c>
      <c r="M30" s="18" t="s">
        <v>404</v>
      </c>
      <c r="N30" s="20" t="s">
        <v>404</v>
      </c>
      <c r="O30" s="18" t="s">
        <v>404</v>
      </c>
      <c r="P30" s="20" t="s">
        <v>404</v>
      </c>
      <c r="Q30" s="18" t="n">
        <v>491.75299334</v>
      </c>
      <c r="R30" s="20" t="n">
        <v>26.38641</v>
      </c>
    </row>
    <row r="31" spans="1:18">
      <c r="A31" s="15" t="s">
        <v>428</v>
      </c>
      <c r="B31" s="17" t="n">
        <v>5456</v>
      </c>
      <c r="C31" s="18">
        <f>(502.0/B31*100)</f>
        <v/>
      </c>
      <c r="D31" s="19" t="n">
        <v>4954</v>
      </c>
      <c r="E31" s="18" t="n">
        <v>504.24588318</v>
      </c>
      <c r="F31" s="20" t="n">
        <v>2.54904354</v>
      </c>
      <c r="G31" s="18" t="n">
        <v>499.65967151</v>
      </c>
      <c r="H31" s="20" t="n">
        <v>5.7450064</v>
      </c>
      <c r="I31" s="18" t="n">
        <v>496.83899613</v>
      </c>
      <c r="J31" s="20" t="n">
        <v>11.161896</v>
      </c>
      <c r="K31" s="18" t="s">
        <v>404</v>
      </c>
      <c r="L31" s="20" t="s">
        <v>404</v>
      </c>
      <c r="M31" s="18" t="s">
        <v>404</v>
      </c>
      <c r="N31" s="20" t="s">
        <v>404</v>
      </c>
      <c r="O31" s="18" t="s">
        <v>404</v>
      </c>
      <c r="P31" s="20" t="s">
        <v>404</v>
      </c>
      <c r="Q31" s="18" t="n">
        <v>494.61550242</v>
      </c>
      <c r="R31" s="20" t="n">
        <v>7.82387608</v>
      </c>
    </row>
    <row r="32" spans="1:18">
      <c r="A32" s="15" t="s">
        <v>429</v>
      </c>
      <c r="B32" s="17" t="n">
        <v>4478</v>
      </c>
      <c r="C32" s="18">
        <f>(0.0/B32*100)</f>
        <v/>
      </c>
      <c r="D32" s="19" t="n">
        <v>4478</v>
      </c>
      <c r="E32" s="18" t="n">
        <v>504.22031892</v>
      </c>
      <c r="F32" s="20" t="n">
        <v>2.44069255</v>
      </c>
      <c r="G32" s="18" t="n">
        <v>485.69123444</v>
      </c>
      <c r="H32" s="20" t="n">
        <v>8.49678776</v>
      </c>
      <c r="I32" s="18" t="n">
        <v>529.32548289</v>
      </c>
      <c r="J32" s="20" t="n">
        <v>17.93456188</v>
      </c>
      <c r="K32" s="18" t="s">
        <v>404</v>
      </c>
      <c r="L32" s="20" t="s">
        <v>404</v>
      </c>
      <c r="M32" s="18" t="s">
        <v>404</v>
      </c>
      <c r="N32" s="20" t="s">
        <v>404</v>
      </c>
      <c r="O32" s="18" t="s">
        <v>404</v>
      </c>
      <c r="P32" s="20" t="s">
        <v>404</v>
      </c>
      <c r="Q32" s="18" t="n">
        <v>517.18584589</v>
      </c>
      <c r="R32" s="20" t="n">
        <v>4.01511281</v>
      </c>
    </row>
    <row r="33" spans="1:18">
      <c r="A33" s="15" t="s">
        <v>430</v>
      </c>
      <c r="B33" s="17" t="n">
        <v>7325</v>
      </c>
      <c r="C33" s="18">
        <f>(29.0/B33*100)</f>
        <v/>
      </c>
      <c r="D33" s="19" t="n">
        <v>7296</v>
      </c>
      <c r="E33" s="18" t="n">
        <v>502.02984883</v>
      </c>
      <c r="F33" s="20" t="n">
        <v>3.62969275</v>
      </c>
      <c r="G33" s="18" t="n">
        <v>499.25659962</v>
      </c>
      <c r="H33" s="20" t="n">
        <v>7.58748835</v>
      </c>
      <c r="I33" s="18" t="n">
        <v>411.3483206</v>
      </c>
      <c r="J33" s="20" t="n">
        <v>3.93490574</v>
      </c>
      <c r="K33" s="18" t="s">
        <v>404</v>
      </c>
      <c r="L33" s="20" t="s">
        <v>404</v>
      </c>
      <c r="M33" s="18" t="s">
        <v>404</v>
      </c>
      <c r="N33" s="20" t="s">
        <v>404</v>
      </c>
      <c r="O33" s="18" t="s">
        <v>404</v>
      </c>
      <c r="P33" s="20" t="s">
        <v>404</v>
      </c>
      <c r="Q33" s="18" t="n">
        <v>510.68983393</v>
      </c>
      <c r="R33" s="20" t="n">
        <v>9.421845940000001</v>
      </c>
    </row>
    <row r="34" spans="1:18">
      <c r="A34" s="15" t="s">
        <v>431</v>
      </c>
      <c r="B34" s="17" t="n">
        <v>6350</v>
      </c>
      <c r="C34" s="18">
        <f>(0.0/B34*100)</f>
        <v/>
      </c>
      <c r="D34" s="19" t="n">
        <v>6350</v>
      </c>
      <c r="E34" s="18" t="n">
        <v>472.29120018</v>
      </c>
      <c r="F34" s="20" t="n">
        <v>5.06468714</v>
      </c>
      <c r="G34" s="18" t="n">
        <v>480.23807971</v>
      </c>
      <c r="H34" s="20" t="n">
        <v>4.59603055</v>
      </c>
      <c r="I34" s="18" t="n">
        <v>441.00983033</v>
      </c>
      <c r="J34" s="20" t="n">
        <v>48.6986894</v>
      </c>
      <c r="K34" s="18" t="s">
        <v>404</v>
      </c>
      <c r="L34" s="20" t="s">
        <v>404</v>
      </c>
      <c r="M34" s="18" t="s">
        <v>404</v>
      </c>
      <c r="N34" s="20" t="s">
        <v>404</v>
      </c>
      <c r="O34" s="18" t="s">
        <v>404</v>
      </c>
      <c r="P34" s="20" t="s">
        <v>404</v>
      </c>
      <c r="Q34" s="18" t="n">
        <v>454.36263973</v>
      </c>
      <c r="R34" s="20" t="n">
        <v>20.16066552</v>
      </c>
    </row>
    <row r="35" spans="1:18">
      <c r="A35" s="15" t="s">
        <v>432</v>
      </c>
      <c r="B35" s="17" t="n">
        <v>6406</v>
      </c>
      <c r="C35" s="18">
        <f>(450.0/B35*100)</f>
        <v/>
      </c>
      <c r="D35" s="19" t="n">
        <v>5956</v>
      </c>
      <c r="E35" s="18" t="n">
        <v>504.47560421</v>
      </c>
      <c r="F35" s="20" t="n">
        <v>2.41776659</v>
      </c>
      <c r="G35" s="18" t="n">
        <v>517.0382620399999</v>
      </c>
      <c r="H35" s="20" t="n">
        <v>1.84867726</v>
      </c>
      <c r="I35" s="18" t="n">
        <v>489.1552244</v>
      </c>
      <c r="J35" s="20" t="n">
        <v>4.17314382</v>
      </c>
      <c r="K35" s="18" t="s">
        <v>404</v>
      </c>
      <c r="L35" s="20" t="s">
        <v>404</v>
      </c>
      <c r="M35" s="18" t="s">
        <v>404</v>
      </c>
      <c r="N35" s="20" t="s">
        <v>404</v>
      </c>
      <c r="O35" s="18" t="s">
        <v>404</v>
      </c>
      <c r="P35" s="20" t="s">
        <v>404</v>
      </c>
      <c r="Q35" s="18" t="n">
        <v>509.44478421</v>
      </c>
      <c r="R35" s="20" t="n">
        <v>5.23232151</v>
      </c>
    </row>
    <row r="36" spans="1:18">
      <c r="A36" s="15" t="s">
        <v>433</v>
      </c>
      <c r="B36" s="17" t="n">
        <v>6736</v>
      </c>
      <c r="C36" s="18">
        <f>(632.0/B36*100)</f>
        <v/>
      </c>
      <c r="D36" s="19" t="n">
        <v>6104</v>
      </c>
      <c r="E36" s="18" t="n">
        <v>494.15050296</v>
      </c>
      <c r="F36" s="20" t="n">
        <v>3.91548773</v>
      </c>
      <c r="G36" s="18" t="n">
        <v>479.66398846</v>
      </c>
      <c r="H36" s="20" t="n">
        <v>3.12643422</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493.79582913</v>
      </c>
      <c r="F37" s="20" t="n">
        <v>3.37613645</v>
      </c>
      <c r="G37" s="18" t="n">
        <v>495.22817316</v>
      </c>
      <c r="H37" s="20" t="n">
        <v>7.25713211</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501.91355503</v>
      </c>
      <c r="F38" s="20" t="n">
        <v>6.95705124</v>
      </c>
      <c r="G38" s="18" t="n">
        <v>531.0635141</v>
      </c>
      <c r="H38" s="20" t="n">
        <v>4.49798561</v>
      </c>
      <c r="I38" s="18" t="n">
        <v>550.53701125</v>
      </c>
      <c r="J38" s="20" t="n">
        <v>13.30996898</v>
      </c>
      <c r="K38" s="18" t="s">
        <v>404</v>
      </c>
      <c r="L38" s="20" t="s">
        <v>404</v>
      </c>
      <c r="M38" s="18" t="s">
        <v>404</v>
      </c>
      <c r="N38" s="20" t="s">
        <v>404</v>
      </c>
      <c r="O38" s="18" t="s">
        <v>404</v>
      </c>
      <c r="P38" s="20" t="s">
        <v>404</v>
      </c>
      <c r="Q38" s="18" t="n">
        <v>522.57116286</v>
      </c>
      <c r="R38" s="20" t="n">
        <v>13.48788795</v>
      </c>
    </row>
    <row r="39" spans="1:18">
      <c r="A39" s="15" t="s">
        <v>436</v>
      </c>
      <c r="B39" s="17" t="n">
        <v>5895</v>
      </c>
      <c r="C39" s="18">
        <f>(0.0/B39*100)</f>
        <v/>
      </c>
      <c r="D39" s="19" t="n">
        <v>5895</v>
      </c>
      <c r="E39" s="18" t="n">
        <v>428.33134094</v>
      </c>
      <c r="F39" s="20" t="n">
        <v>5.740678</v>
      </c>
      <c r="G39" s="18" t="n">
        <v>407.64935372</v>
      </c>
      <c r="H39" s="20" t="n">
        <v>10.17584859</v>
      </c>
      <c r="I39" s="18" t="n">
        <v>369.086997</v>
      </c>
      <c r="J39" s="20" t="n">
        <v>16.40217483</v>
      </c>
      <c r="K39" s="18" t="s">
        <v>404</v>
      </c>
      <c r="L39" s="20" t="s">
        <v>404</v>
      </c>
      <c r="M39" s="18" t="s">
        <v>404</v>
      </c>
      <c r="N39" s="20" t="s">
        <v>404</v>
      </c>
      <c r="O39" s="18" t="s">
        <v>404</v>
      </c>
      <c r="P39" s="20" t="s">
        <v>404</v>
      </c>
      <c r="Q39" s="18" t="n">
        <v>385.01981895</v>
      </c>
      <c r="R39" s="20" t="n">
        <v>10.98838525</v>
      </c>
    </row>
    <row r="40" spans="1:18">
      <c r="A40" s="15" t="s">
        <v>437</v>
      </c>
      <c r="B40" s="17" t="n">
        <v>14157</v>
      </c>
      <c r="C40" s="18">
        <f>(2954.0/B40*100)</f>
        <v/>
      </c>
      <c r="D40" s="19" t="n">
        <v>11203</v>
      </c>
      <c r="E40" s="18" t="n">
        <v>492.50137213</v>
      </c>
      <c r="F40" s="20" t="n">
        <v>3.30708954</v>
      </c>
      <c r="G40" s="18" t="n">
        <v>518.70688909</v>
      </c>
      <c r="H40" s="20" t="n">
        <v>14.0685511</v>
      </c>
      <c r="I40" s="18" t="n">
        <v>487.34138255</v>
      </c>
      <c r="J40" s="20" t="n">
        <v>7.80038534</v>
      </c>
      <c r="K40" s="18" t="s">
        <v>404</v>
      </c>
      <c r="L40" s="20" t="s">
        <v>404</v>
      </c>
      <c r="M40" s="18" t="s">
        <v>404</v>
      </c>
      <c r="N40" s="20" t="s">
        <v>404</v>
      </c>
      <c r="O40" s="18" t="s">
        <v>404</v>
      </c>
      <c r="P40" s="20" t="s">
        <v>404</v>
      </c>
      <c r="Q40" s="18" t="n">
        <v>506.18591603</v>
      </c>
      <c r="R40" s="20" t="n">
        <v>14.43215498</v>
      </c>
    </row>
    <row r="41" spans="1:18">
      <c r="A41" s="15" t="s">
        <v>438</v>
      </c>
      <c r="B41" s="17" t="n">
        <v>5712</v>
      </c>
      <c r="C41" s="18">
        <f>(99.0/B41*100)</f>
        <v/>
      </c>
      <c r="D41" s="19" t="n">
        <v>5613</v>
      </c>
      <c r="E41" s="18" t="n">
        <v>469.22988261</v>
      </c>
      <c r="F41" s="20" t="n">
        <v>3.18924408</v>
      </c>
      <c r="G41" s="18" t="n">
        <v>496.35581689</v>
      </c>
      <c r="H41" s="20" t="n">
        <v>15.47426526</v>
      </c>
      <c r="I41" s="18" t="n">
        <v>476.26205837</v>
      </c>
      <c r="J41" s="20" t="n">
        <v>13.56669592</v>
      </c>
      <c r="K41" s="18" t="s">
        <v>404</v>
      </c>
      <c r="L41" s="20" t="s">
        <v>404</v>
      </c>
      <c r="M41" s="18" t="s">
        <v>404</v>
      </c>
      <c r="N41" s="20" t="s">
        <v>404</v>
      </c>
      <c r="O41" s="18" t="s">
        <v>404</v>
      </c>
      <c r="P41" s="20" t="s">
        <v>404</v>
      </c>
      <c r="Q41" s="18" t="n">
        <v>463.75554411</v>
      </c>
      <c r="R41" s="20" t="n">
        <v>23.03600869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408.55858811</v>
      </c>
      <c r="F44" s="20" t="n">
        <v>3.83888331</v>
      </c>
      <c r="G44" s="18" t="n">
        <v>438.02502585</v>
      </c>
      <c r="H44" s="20" t="n">
        <v>8.276447279999999</v>
      </c>
      <c r="I44" s="18" t="s">
        <v>404</v>
      </c>
      <c r="J44" s="20" t="s">
        <v>404</v>
      </c>
      <c r="K44" s="18" t="s">
        <v>404</v>
      </c>
      <c r="L44" s="20" t="s">
        <v>404</v>
      </c>
      <c r="M44" s="18" t="s">
        <v>404</v>
      </c>
      <c r="N44" s="20" t="s">
        <v>404</v>
      </c>
      <c r="O44" s="18" t="s">
        <v>404</v>
      </c>
      <c r="P44" s="20" t="s">
        <v>404</v>
      </c>
      <c r="Q44" s="18" t="n">
        <v>420.19120007</v>
      </c>
      <c r="R44" s="20" t="n">
        <v>9.366602970000001</v>
      </c>
    </row>
    <row r="45" spans="1:18">
      <c r="A45" s="15" t="s">
        <v>442</v>
      </c>
      <c r="B45" s="17" t="n">
        <v>5519</v>
      </c>
      <c r="C45" s="18">
        <f>(0.0/B45*100)</f>
        <v/>
      </c>
      <c r="D45" s="19" t="n">
        <v>5519</v>
      </c>
      <c r="E45" s="18" t="n">
        <v>358.85925157</v>
      </c>
      <c r="F45" s="20" t="n">
        <v>3.30738256</v>
      </c>
      <c r="G45" s="18" t="n">
        <v>373.02720388</v>
      </c>
      <c r="H45" s="20" t="n">
        <v>14.00606323</v>
      </c>
      <c r="I45" s="18" t="s">
        <v>404</v>
      </c>
      <c r="J45" s="20" t="s">
        <v>404</v>
      </c>
      <c r="K45" s="18" t="s">
        <v>404</v>
      </c>
      <c r="L45" s="20" t="s">
        <v>404</v>
      </c>
      <c r="M45" s="18" t="s">
        <v>404</v>
      </c>
      <c r="N45" s="20" t="s">
        <v>404</v>
      </c>
      <c r="O45" s="18" t="s">
        <v>404</v>
      </c>
      <c r="P45" s="20" t="s">
        <v>404</v>
      </c>
      <c r="Q45" s="18" t="n">
        <v>354.12977941</v>
      </c>
      <c r="R45" s="20" t="n">
        <v>13.59781706</v>
      </c>
    </row>
    <row r="46" spans="1:18">
      <c r="A46" s="15" t="s">
        <v>443</v>
      </c>
      <c r="B46" s="17" t="n">
        <v>23141</v>
      </c>
      <c r="C46" s="18">
        <f>(5646.0/B46*100)</f>
        <v/>
      </c>
      <c r="D46" s="19" t="n">
        <v>17495</v>
      </c>
      <c r="E46" s="18" t="n">
        <v>384.43768519</v>
      </c>
      <c r="F46" s="20" t="n">
        <v>3.71781167</v>
      </c>
      <c r="G46" s="18" t="n">
        <v>399.73873597</v>
      </c>
      <c r="H46" s="20" t="n">
        <v>8.090792759999999</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444.95976143</v>
      </c>
      <c r="F47" s="20" t="n">
        <v>6.0923785</v>
      </c>
      <c r="G47" s="18" t="n">
        <v>437.46892512</v>
      </c>
      <c r="H47" s="20" t="n">
        <v>7.41913124</v>
      </c>
      <c r="I47" s="18" t="n">
        <v>440.48237122</v>
      </c>
      <c r="J47" s="20" t="n">
        <v>21.85517309</v>
      </c>
      <c r="K47" s="18" t="s">
        <v>404</v>
      </c>
      <c r="L47" s="20" t="s">
        <v>404</v>
      </c>
      <c r="M47" s="18" t="s">
        <v>404</v>
      </c>
      <c r="N47" s="20" t="s">
        <v>404</v>
      </c>
      <c r="O47" s="18" t="s">
        <v>404</v>
      </c>
      <c r="P47" s="20" t="s">
        <v>404</v>
      </c>
      <c r="Q47" s="18" t="n">
        <v>429.50201463</v>
      </c>
      <c r="R47" s="20" t="n">
        <v>29.72568851</v>
      </c>
    </row>
    <row r="48" spans="1:18">
      <c r="A48" s="15" t="s">
        <v>445</v>
      </c>
      <c r="B48" s="17" t="n">
        <v>9841</v>
      </c>
      <c r="C48" s="18">
        <f>(40.0/B48*100)</f>
        <v/>
      </c>
      <c r="D48" s="19" t="n">
        <v>9801</v>
      </c>
      <c r="E48" s="18" t="n">
        <v>531.6203361399999</v>
      </c>
      <c r="F48" s="20" t="n">
        <v>5.57565953</v>
      </c>
      <c r="G48" s="18" t="n">
        <v>536.65761015</v>
      </c>
      <c r="H48" s="20" t="n">
        <v>11.91793158</v>
      </c>
      <c r="I48" s="18" t="n">
        <v>397.95104778</v>
      </c>
      <c r="J48" s="20" t="n">
        <v>11.78810797</v>
      </c>
      <c r="K48" s="18" t="s">
        <v>404</v>
      </c>
      <c r="L48" s="20" t="s">
        <v>404</v>
      </c>
      <c r="M48" s="18" t="s">
        <v>404</v>
      </c>
      <c r="N48" s="20" t="s">
        <v>404</v>
      </c>
      <c r="O48" s="18" t="s">
        <v>404</v>
      </c>
      <c r="P48" s="20" t="s">
        <v>404</v>
      </c>
      <c r="Q48" s="18" t="n">
        <v>501.73071322</v>
      </c>
      <c r="R48" s="20" t="n">
        <v>22.93011082</v>
      </c>
    </row>
    <row r="49" spans="1:18">
      <c r="A49" s="15" t="s">
        <v>446</v>
      </c>
      <c r="B49" s="17" t="n">
        <v>6349</v>
      </c>
      <c r="C49" s="18">
        <f>(52.0/B49*100)</f>
        <v/>
      </c>
      <c r="D49" s="19" t="n">
        <v>6297</v>
      </c>
      <c r="E49" s="18" t="n">
        <v>404.88350058</v>
      </c>
      <c r="F49" s="20" t="n">
        <v>5.46123215</v>
      </c>
      <c r="G49" s="18" t="n">
        <v>410.09707138</v>
      </c>
      <c r="H49" s="20" t="n">
        <v>6.66602161</v>
      </c>
      <c r="I49" s="18" t="s">
        <v>404</v>
      </c>
      <c r="J49" s="20" t="s">
        <v>404</v>
      </c>
      <c r="K49" s="18" t="s">
        <v>404</v>
      </c>
      <c r="L49" s="20" t="s">
        <v>404</v>
      </c>
      <c r="M49" s="18" t="s">
        <v>404</v>
      </c>
      <c r="N49" s="20" t="s">
        <v>404</v>
      </c>
      <c r="O49" s="18" t="s">
        <v>404</v>
      </c>
      <c r="P49" s="20" t="s">
        <v>404</v>
      </c>
      <c r="Q49" s="18" t="n">
        <v>412.45301089</v>
      </c>
      <c r="R49" s="20" t="n">
        <v>5.94668696</v>
      </c>
    </row>
    <row r="50" spans="1:18">
      <c r="A50" s="15" t="s">
        <v>447</v>
      </c>
      <c r="B50" s="17" t="n">
        <v>11795</v>
      </c>
      <c r="C50" s="18">
        <f>(1031.0/B50*100)</f>
        <v/>
      </c>
      <c r="D50" s="19" t="n">
        <v>10764</v>
      </c>
      <c r="E50" s="18" t="n">
        <v>393.61153247</v>
      </c>
      <c r="F50" s="20" t="n">
        <v>3.00059642</v>
      </c>
      <c r="G50" s="18" t="n">
        <v>398.68621294</v>
      </c>
      <c r="H50" s="20" t="n">
        <v>7.79181914</v>
      </c>
      <c r="I50" s="18" t="n">
        <v>372.42930285</v>
      </c>
      <c r="J50" s="20" t="n">
        <v>11.22968329</v>
      </c>
      <c r="K50" s="18" t="s">
        <v>404</v>
      </c>
      <c r="L50" s="20" t="s">
        <v>404</v>
      </c>
      <c r="M50" s="18" t="s">
        <v>404</v>
      </c>
      <c r="N50" s="20" t="s">
        <v>404</v>
      </c>
      <c r="O50" s="18" t="s">
        <v>404</v>
      </c>
      <c r="P50" s="20" t="s">
        <v>404</v>
      </c>
      <c r="Q50" s="18" t="n">
        <v>381.99061555</v>
      </c>
      <c r="R50" s="20" t="n">
        <v>10.91843173</v>
      </c>
    </row>
    <row r="51" spans="1:18">
      <c r="A51" s="15" t="s">
        <v>448</v>
      </c>
      <c r="B51" s="17" t="n">
        <v>6866</v>
      </c>
      <c r="C51" s="18">
        <f>(1086.0/B51*100)</f>
        <v/>
      </c>
      <c r="D51" s="19" t="n">
        <v>5780</v>
      </c>
      <c r="E51" s="18" t="n">
        <v>410.07103109</v>
      </c>
      <c r="F51" s="20" t="n">
        <v>6.03934576</v>
      </c>
      <c r="G51" s="18" t="n">
        <v>397.12303841</v>
      </c>
      <c r="H51" s="20" t="n">
        <v>3.29026716</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467.9362218</v>
      </c>
      <c r="F52" s="20" t="n">
        <v>6.48841119</v>
      </c>
      <c r="G52" s="18" t="n">
        <v>464.29488296</v>
      </c>
      <c r="H52" s="20" t="n">
        <v>4.61762616</v>
      </c>
      <c r="I52" s="18" t="n">
        <v>474.59071495</v>
      </c>
      <c r="J52" s="20" t="n">
        <v>14.27581203</v>
      </c>
      <c r="K52" s="18" t="s">
        <v>404</v>
      </c>
      <c r="L52" s="20" t="s">
        <v>404</v>
      </c>
      <c r="M52" s="18" t="s">
        <v>404</v>
      </c>
      <c r="N52" s="20" t="s">
        <v>404</v>
      </c>
      <c r="O52" s="18" t="s">
        <v>404</v>
      </c>
      <c r="P52" s="20" t="s">
        <v>404</v>
      </c>
      <c r="Q52" s="18" t="n">
        <v>446.17134871</v>
      </c>
      <c r="R52" s="20" t="n">
        <v>15.4939967</v>
      </c>
    </row>
    <row r="53" spans="1:18">
      <c r="A53" s="15" t="s">
        <v>450</v>
      </c>
      <c r="B53" s="17" t="n">
        <v>5571</v>
      </c>
      <c r="C53" s="18">
        <f>(0.0/B53*100)</f>
        <v/>
      </c>
      <c r="D53" s="19" t="n">
        <v>5571</v>
      </c>
      <c r="E53" s="18" t="n">
        <v>448.00483814</v>
      </c>
      <c r="F53" s="20" t="n">
        <v>2.66685487</v>
      </c>
      <c r="G53" s="18" t="n">
        <v>429.32390833</v>
      </c>
      <c r="H53" s="20" t="n">
        <v>1.95184703</v>
      </c>
      <c r="I53" s="18" t="n">
        <v>364.49365483</v>
      </c>
      <c r="J53" s="20" t="n">
        <v>8.290412549999999</v>
      </c>
      <c r="K53" s="18" t="s">
        <v>404</v>
      </c>
      <c r="L53" s="20" t="s">
        <v>404</v>
      </c>
      <c r="M53" s="18" t="s">
        <v>404</v>
      </c>
      <c r="N53" s="20" t="s">
        <v>404</v>
      </c>
      <c r="O53" s="18" t="s">
        <v>404</v>
      </c>
      <c r="P53" s="20" t="s">
        <v>404</v>
      </c>
      <c r="Q53" s="18" t="n">
        <v>436.91445248</v>
      </c>
      <c r="R53" s="20" t="n">
        <v>4.30209097</v>
      </c>
    </row>
    <row r="54" spans="1:18">
      <c r="A54" s="15" t="s">
        <v>451</v>
      </c>
      <c r="B54" s="17" t="n">
        <v>4740</v>
      </c>
      <c r="C54" s="18">
        <f>(199.0/B54*100)</f>
        <v/>
      </c>
      <c r="D54" s="19" t="n">
        <v>4541</v>
      </c>
      <c r="E54" s="18" t="n">
        <v>324.74085041</v>
      </c>
      <c r="F54" s="20" t="n">
        <v>5.07960445</v>
      </c>
      <c r="G54" s="18" t="n">
        <v>341.97149295</v>
      </c>
      <c r="H54" s="20" t="n">
        <v>7.89258364</v>
      </c>
      <c r="I54" s="18" t="n">
        <v>298.61239937</v>
      </c>
      <c r="J54" s="20" t="n">
        <v>6.45180642</v>
      </c>
      <c r="K54" s="18" t="s">
        <v>404</v>
      </c>
      <c r="L54" s="20" t="s">
        <v>404</v>
      </c>
      <c r="M54" s="18" t="s">
        <v>404</v>
      </c>
      <c r="N54" s="20" t="s">
        <v>404</v>
      </c>
      <c r="O54" s="18" t="s">
        <v>404</v>
      </c>
      <c r="P54" s="20" t="s">
        <v>404</v>
      </c>
      <c r="Q54" s="18" t="n">
        <v>333.1422328</v>
      </c>
      <c r="R54" s="20" t="n">
        <v>5.22588622</v>
      </c>
    </row>
    <row r="55" spans="1:18">
      <c r="A55" s="15" t="s">
        <v>452</v>
      </c>
      <c r="B55" s="17" t="n">
        <v>5316</v>
      </c>
      <c r="C55" s="18">
        <f>(43.0/B55*100)</f>
        <v/>
      </c>
      <c r="D55" s="19" t="n">
        <v>5273</v>
      </c>
      <c r="E55" s="18" t="n">
        <v>405.76767982</v>
      </c>
      <c r="F55" s="20" t="n">
        <v>4.24302813</v>
      </c>
      <c r="G55" s="18" t="n">
        <v>399.97021812</v>
      </c>
      <c r="H55" s="20" t="n">
        <v>7.99970061</v>
      </c>
      <c r="I55" s="18" t="s">
        <v>404</v>
      </c>
      <c r="J55" s="20" t="s">
        <v>404</v>
      </c>
      <c r="K55" s="18" t="s">
        <v>404</v>
      </c>
      <c r="L55" s="20" t="s">
        <v>404</v>
      </c>
      <c r="M55" s="18" t="s">
        <v>404</v>
      </c>
      <c r="N55" s="20" t="s">
        <v>404</v>
      </c>
      <c r="O55" s="18" t="n">
        <v>408.2175741</v>
      </c>
      <c r="P55" s="20" t="n">
        <v>10.86585041</v>
      </c>
      <c r="Q55" s="18" t="n">
        <v>401.30244456</v>
      </c>
      <c r="R55" s="20" t="n">
        <v>5.32024408</v>
      </c>
    </row>
    <row r="56" spans="1:18">
      <c r="A56" s="15" t="s">
        <v>453</v>
      </c>
      <c r="B56" s="17" t="n">
        <v>5359</v>
      </c>
      <c r="C56" s="18">
        <f>(0.0/B56*100)</f>
        <v/>
      </c>
      <c r="D56" s="19" t="n">
        <v>5359</v>
      </c>
      <c r="E56" s="18" t="n">
        <v>542.7804443799999</v>
      </c>
      <c r="F56" s="20" t="n">
        <v>4.24348578</v>
      </c>
      <c r="G56" s="18" t="n">
        <v>559.09028154</v>
      </c>
      <c r="H56" s="20" t="n">
        <v>6.65310493</v>
      </c>
      <c r="I56" s="18" t="n">
        <v>542.96627775</v>
      </c>
      <c r="J56" s="20" t="n">
        <v>17.56287193</v>
      </c>
      <c r="K56" s="18" t="s">
        <v>404</v>
      </c>
      <c r="L56" s="20" t="s">
        <v>404</v>
      </c>
      <c r="M56" s="18" t="s">
        <v>404</v>
      </c>
      <c r="N56" s="20" t="s">
        <v>404</v>
      </c>
      <c r="O56" s="18" t="s">
        <v>404</v>
      </c>
      <c r="P56" s="20" t="s">
        <v>404</v>
      </c>
      <c r="Q56" s="18" t="n">
        <v>533.78641588</v>
      </c>
      <c r="R56" s="20" t="n">
        <v>29.42767795</v>
      </c>
    </row>
    <row r="57" spans="1:18">
      <c r="A57" s="15" t="s">
        <v>454</v>
      </c>
      <c r="B57" s="17" t="n">
        <v>6513</v>
      </c>
      <c r="C57" s="18">
        <f>(0.0/B57*100)</f>
        <v/>
      </c>
      <c r="D57" s="19" t="n">
        <v>6513</v>
      </c>
      <c r="E57" s="18" t="n">
        <v>383.88826005</v>
      </c>
      <c r="F57" s="20" t="n">
        <v>3.34260044</v>
      </c>
      <c r="G57" s="18" t="n">
        <v>399.49506407</v>
      </c>
      <c r="H57" s="20" t="n">
        <v>26.38344332</v>
      </c>
      <c r="I57" s="18" t="s">
        <v>404</v>
      </c>
      <c r="J57" s="20" t="s">
        <v>404</v>
      </c>
      <c r="K57" s="18" t="s">
        <v>404</v>
      </c>
      <c r="L57" s="20" t="s">
        <v>404</v>
      </c>
      <c r="M57" s="18" t="s">
        <v>404</v>
      </c>
      <c r="N57" s="20" t="s">
        <v>404</v>
      </c>
      <c r="O57" s="18" t="s">
        <v>404</v>
      </c>
      <c r="P57" s="20" t="s">
        <v>404</v>
      </c>
      <c r="Q57" s="18" t="n">
        <v>397.54728358</v>
      </c>
      <c r="R57" s="20" t="n">
        <v>14.85027834</v>
      </c>
    </row>
    <row r="58" spans="1:18">
      <c r="A58" s="15" t="s">
        <v>455</v>
      </c>
      <c r="B58" s="17" t="n">
        <v>7267</v>
      </c>
      <c r="C58" s="18">
        <f>(0.0/B58*100)</f>
        <v/>
      </c>
      <c r="D58" s="19" t="n">
        <v>7267</v>
      </c>
      <c r="E58" s="18" t="n">
        <v>385.58942109</v>
      </c>
      <c r="F58" s="20" t="n">
        <v>4.64196776</v>
      </c>
      <c r="G58" s="18" t="n">
        <v>368.85908134</v>
      </c>
      <c r="H58" s="20" t="n">
        <v>9.22473059</v>
      </c>
      <c r="I58" s="18" t="s">
        <v>404</v>
      </c>
      <c r="J58" s="20" t="s">
        <v>404</v>
      </c>
      <c r="K58" s="18" t="s">
        <v>404</v>
      </c>
      <c r="L58" s="20" t="s">
        <v>404</v>
      </c>
      <c r="M58" s="18" t="s">
        <v>404</v>
      </c>
      <c r="N58" s="20" t="s">
        <v>404</v>
      </c>
      <c r="O58" s="18" t="s">
        <v>404</v>
      </c>
      <c r="P58" s="20" t="s">
        <v>404</v>
      </c>
      <c r="Q58" s="18" t="n">
        <v>378.76178218</v>
      </c>
      <c r="R58" s="20" t="n">
        <v>4.73770543</v>
      </c>
    </row>
    <row r="59" spans="1:18">
      <c r="A59" s="15" t="s">
        <v>456</v>
      </c>
      <c r="B59" s="17" t="n">
        <v>4826</v>
      </c>
      <c r="C59" s="18">
        <f>(0.0/B59*100)</f>
        <v/>
      </c>
      <c r="D59" s="19" t="n">
        <v>4826</v>
      </c>
      <c r="E59" s="18" t="n">
        <v>359.75572011</v>
      </c>
      <c r="F59" s="20" t="n">
        <v>2.82204793</v>
      </c>
      <c r="G59" s="18" t="n">
        <v>364.46341771</v>
      </c>
      <c r="H59" s="20" t="n">
        <v>2.40019305</v>
      </c>
      <c r="I59" s="18" t="s">
        <v>404</v>
      </c>
      <c r="J59" s="20" t="s">
        <v>404</v>
      </c>
      <c r="K59" s="18" t="s">
        <v>404</v>
      </c>
      <c r="L59" s="20" t="s">
        <v>404</v>
      </c>
      <c r="M59" s="18" t="s">
        <v>404</v>
      </c>
      <c r="N59" s="20" t="s">
        <v>404</v>
      </c>
      <c r="O59" s="18" t="s">
        <v>404</v>
      </c>
      <c r="P59" s="20" t="s">
        <v>404</v>
      </c>
      <c r="Q59" s="18" t="n">
        <v>361.61735384</v>
      </c>
      <c r="R59" s="20" t="n">
        <v>3.60064692</v>
      </c>
    </row>
    <row r="60" spans="1:18">
      <c r="A60" s="15" t="s">
        <v>457</v>
      </c>
      <c r="B60" s="17" t="n">
        <v>4546</v>
      </c>
      <c r="C60" s="18">
        <f>(0.0/B60*100)</f>
        <v/>
      </c>
      <c r="D60" s="19" t="n">
        <v>4546</v>
      </c>
      <c r="E60" s="18" t="n">
        <v>399.17896768</v>
      </c>
      <c r="F60" s="20" t="n">
        <v>6.1033857</v>
      </c>
      <c r="G60" s="18" t="n">
        <v>413.26488039</v>
      </c>
      <c r="H60" s="20" t="n">
        <v>20.99796825</v>
      </c>
      <c r="I60" s="18" t="s">
        <v>404</v>
      </c>
      <c r="J60" s="20" t="s">
        <v>404</v>
      </c>
      <c r="K60" s="18" t="s">
        <v>404</v>
      </c>
      <c r="L60" s="20" t="s">
        <v>404</v>
      </c>
      <c r="M60" s="18" t="s">
        <v>404</v>
      </c>
      <c r="N60" s="20" t="s">
        <v>404</v>
      </c>
      <c r="O60" s="18" t="s">
        <v>404</v>
      </c>
      <c r="P60" s="20" t="s">
        <v>404</v>
      </c>
      <c r="Q60" s="18" t="n">
        <v>391.63826594</v>
      </c>
      <c r="R60" s="20" t="n">
        <v>6.49676799</v>
      </c>
    </row>
    <row r="61" spans="1:18">
      <c r="A61" s="15" t="s">
        <v>458</v>
      </c>
      <c r="B61" s="17" t="n">
        <v>6525</v>
      </c>
      <c r="C61" s="18">
        <f>(0.0/B61*100)</f>
        <v/>
      </c>
      <c r="D61" s="19" t="n">
        <v>6525</v>
      </c>
      <c r="E61" s="18" t="n">
        <v>475.69379524</v>
      </c>
      <c r="F61" s="20" t="n">
        <v>2.82144641</v>
      </c>
      <c r="G61" s="18" t="n">
        <v>480.5557219</v>
      </c>
      <c r="H61" s="20" t="n">
        <v>4.72189484</v>
      </c>
      <c r="I61" s="18" t="n">
        <v>424.31382692</v>
      </c>
      <c r="J61" s="20" t="n">
        <v>19.29213831</v>
      </c>
      <c r="K61" s="18" t="s">
        <v>404</v>
      </c>
      <c r="L61" s="20" t="s">
        <v>404</v>
      </c>
      <c r="M61" s="18" t="s">
        <v>404</v>
      </c>
      <c r="N61" s="20" t="s">
        <v>404</v>
      </c>
      <c r="O61" s="18" t="s">
        <v>404</v>
      </c>
      <c r="P61" s="20" t="s">
        <v>404</v>
      </c>
      <c r="Q61" s="18" t="n">
        <v>488.61416878</v>
      </c>
      <c r="R61" s="20" t="n">
        <v>8.42437864</v>
      </c>
    </row>
    <row r="62" spans="1:18">
      <c r="A62" s="15" t="s">
        <v>459</v>
      </c>
      <c r="B62" s="17" t="n">
        <v>4476</v>
      </c>
      <c r="C62" s="18">
        <f>(0.0/B62*100)</f>
        <v/>
      </c>
      <c r="D62" s="19" t="n">
        <v>4476</v>
      </c>
      <c r="E62" s="18" t="n">
        <v>541.2767808</v>
      </c>
      <c r="F62" s="20" t="n">
        <v>1.46103302</v>
      </c>
      <c r="G62" s="18" t="n">
        <v>547.42277585</v>
      </c>
      <c r="H62" s="20" t="n">
        <v>2.42294338</v>
      </c>
      <c r="I62" s="18" t="n">
        <v>476.41355712</v>
      </c>
      <c r="J62" s="20" t="n">
        <v>16.15699829</v>
      </c>
      <c r="K62" s="18" t="s">
        <v>404</v>
      </c>
      <c r="L62" s="20" t="s">
        <v>404</v>
      </c>
      <c r="M62" s="18" t="s">
        <v>404</v>
      </c>
      <c r="N62" s="20" t="s">
        <v>404</v>
      </c>
      <c r="O62" s="18" t="s">
        <v>404</v>
      </c>
      <c r="P62" s="20" t="s">
        <v>404</v>
      </c>
      <c r="Q62" s="18" t="n">
        <v>551.03466249</v>
      </c>
      <c r="R62" s="20" t="n">
        <v>3.75261308</v>
      </c>
    </row>
    <row r="63" spans="1:18">
      <c r="A63" s="15" t="s">
        <v>460</v>
      </c>
      <c r="B63" s="17" t="n">
        <v>5324</v>
      </c>
      <c r="C63" s="18">
        <f>(0.0/B63*100)</f>
        <v/>
      </c>
      <c r="D63" s="19" t="n">
        <v>5324</v>
      </c>
      <c r="E63" s="18" t="n">
        <v>374.34577475</v>
      </c>
      <c r="F63" s="20" t="n">
        <v>2.15183854</v>
      </c>
      <c r="G63" s="18" t="n">
        <v>370.10508733</v>
      </c>
      <c r="H63" s="20" t="n">
        <v>3.23304998</v>
      </c>
      <c r="I63" s="18" t="s">
        <v>404</v>
      </c>
      <c r="J63" s="20" t="s">
        <v>404</v>
      </c>
      <c r="K63" s="18" t="s">
        <v>404</v>
      </c>
      <c r="L63" s="20" t="s">
        <v>404</v>
      </c>
      <c r="M63" s="18" t="s">
        <v>404</v>
      </c>
      <c r="N63" s="20" t="s">
        <v>404</v>
      </c>
      <c r="O63" s="18" t="s">
        <v>404</v>
      </c>
      <c r="P63" s="20" t="s">
        <v>404</v>
      </c>
      <c r="Q63" s="18" t="n">
        <v>367.58002767</v>
      </c>
      <c r="R63" s="20" t="n">
        <v>2.77900671</v>
      </c>
    </row>
    <row r="64" spans="1:18">
      <c r="A64" s="15" t="s">
        <v>461</v>
      </c>
      <c r="B64" s="17" t="n">
        <v>3634</v>
      </c>
      <c r="C64" s="18">
        <f>(27.0/B64*100)</f>
        <v/>
      </c>
      <c r="D64" s="19" t="n">
        <v>3607</v>
      </c>
      <c r="E64" s="18" t="n">
        <v>467.93714792</v>
      </c>
      <c r="F64" s="20" t="n">
        <v>1.93457491</v>
      </c>
      <c r="G64" s="18" t="n">
        <v>502.46184483</v>
      </c>
      <c r="H64" s="20" t="n">
        <v>5.65180857</v>
      </c>
      <c r="I64" s="18" t="s">
        <v>404</v>
      </c>
      <c r="J64" s="20" t="s">
        <v>404</v>
      </c>
      <c r="K64" s="18" t="s">
        <v>404</v>
      </c>
      <c r="L64" s="20" t="s">
        <v>404</v>
      </c>
      <c r="M64" s="18" t="s">
        <v>404</v>
      </c>
      <c r="N64" s="20" t="s">
        <v>404</v>
      </c>
      <c r="O64" s="18" t="s">
        <v>404</v>
      </c>
      <c r="P64" s="20" t="s">
        <v>404</v>
      </c>
      <c r="Q64" s="18" t="n">
        <v>514.85232447</v>
      </c>
      <c r="R64" s="20" t="n">
        <v>3.90520325</v>
      </c>
    </row>
    <row r="65" spans="1:18">
      <c r="A65" s="15" t="s">
        <v>462</v>
      </c>
      <c r="B65" s="17" t="n">
        <v>5325</v>
      </c>
      <c r="C65" s="18">
        <f>(0.0/B65*100)</f>
        <v/>
      </c>
      <c r="D65" s="19" t="n">
        <v>5325</v>
      </c>
      <c r="E65" s="18" t="n">
        <v>419.15905489</v>
      </c>
      <c r="F65" s="20" t="n">
        <v>2.53749639</v>
      </c>
      <c r="G65" s="18" t="n">
        <v>413.00048545</v>
      </c>
      <c r="H65" s="20" t="n">
        <v>18.51267632</v>
      </c>
      <c r="I65" s="18" t="s">
        <v>404</v>
      </c>
      <c r="J65" s="20" t="s">
        <v>404</v>
      </c>
      <c r="K65" s="18" t="s">
        <v>404</v>
      </c>
      <c r="L65" s="20" t="s">
        <v>404</v>
      </c>
      <c r="M65" s="18" t="s">
        <v>404</v>
      </c>
      <c r="N65" s="20" t="s">
        <v>404</v>
      </c>
      <c r="O65" s="18" t="s">
        <v>404</v>
      </c>
      <c r="P65" s="20" t="s">
        <v>404</v>
      </c>
      <c r="Q65" s="18" t="n">
        <v>441.79244062</v>
      </c>
      <c r="R65" s="20" t="n">
        <v>24.26446518</v>
      </c>
    </row>
    <row r="66" spans="1:18">
      <c r="A66" s="15" t="s">
        <v>463</v>
      </c>
      <c r="B66" s="17" t="n">
        <v>5665</v>
      </c>
      <c r="C66" s="18">
        <f>(0.0/B66*100)</f>
        <v/>
      </c>
      <c r="D66" s="19" t="n">
        <v>5665</v>
      </c>
      <c r="E66" s="18" t="n">
        <v>401.26972578</v>
      </c>
      <c r="F66" s="20" t="n">
        <v>2.73783701</v>
      </c>
      <c r="G66" s="18" t="n">
        <v>429.52844372</v>
      </c>
      <c r="H66" s="20" t="n">
        <v>2.03452756</v>
      </c>
      <c r="I66" s="18" t="n">
        <v>375.27645199</v>
      </c>
      <c r="J66" s="20" t="n">
        <v>19.00959766</v>
      </c>
      <c r="K66" s="18" t="s">
        <v>404</v>
      </c>
      <c r="L66" s="20" t="s">
        <v>404</v>
      </c>
      <c r="M66" s="18" t="s">
        <v>404</v>
      </c>
      <c r="N66" s="20" t="s">
        <v>404</v>
      </c>
      <c r="O66" s="18" t="s">
        <v>404</v>
      </c>
      <c r="P66" s="20" t="s">
        <v>404</v>
      </c>
      <c r="Q66" s="18" t="n">
        <v>413.38375498</v>
      </c>
      <c r="R66" s="20" t="n">
        <v>3.31588927</v>
      </c>
    </row>
    <row r="67" spans="1:18">
      <c r="A67" s="15" t="s">
        <v>464</v>
      </c>
      <c r="B67" s="17" t="n">
        <v>6971</v>
      </c>
      <c r="C67" s="18">
        <f>(0.0/B67*100)</f>
        <v/>
      </c>
      <c r="D67" s="19" t="n">
        <v>6971</v>
      </c>
      <c r="E67" s="18" t="n">
        <v>387.66106213</v>
      </c>
      <c r="F67" s="20" t="n">
        <v>4.23628663</v>
      </c>
      <c r="G67" s="18" t="n">
        <v>379.63842852</v>
      </c>
      <c r="H67" s="20" t="n">
        <v>6.16485805</v>
      </c>
      <c r="I67" s="18" t="n">
        <v>375.63862243</v>
      </c>
      <c r="J67" s="20" t="n">
        <v>9.933793209999999</v>
      </c>
      <c r="K67" s="18" t="s">
        <v>404</v>
      </c>
      <c r="L67" s="20" t="s">
        <v>404</v>
      </c>
      <c r="M67" s="18" t="s">
        <v>404</v>
      </c>
      <c r="N67" s="20" t="s">
        <v>404</v>
      </c>
      <c r="O67" s="18" t="s">
        <v>404</v>
      </c>
      <c r="P67" s="20" t="s">
        <v>404</v>
      </c>
      <c r="Q67" s="18" t="n">
        <v>391.85216587</v>
      </c>
      <c r="R67" s="20" t="n">
        <v>6.74658642</v>
      </c>
    </row>
    <row r="68" spans="1:18">
      <c r="A68" s="15" t="s">
        <v>465</v>
      </c>
      <c r="B68" s="17" t="n">
        <v>12083</v>
      </c>
      <c r="C68" s="18">
        <f>(0.0/B68*100)</f>
        <v/>
      </c>
      <c r="D68" s="19" t="n">
        <v>12083</v>
      </c>
      <c r="E68" s="18" t="n">
        <v>401.67920484</v>
      </c>
      <c r="F68" s="20" t="n">
        <v>1.32387866</v>
      </c>
      <c r="G68" s="18" t="n">
        <v>404.98653294</v>
      </c>
      <c r="H68" s="20" t="n">
        <v>3.84352429</v>
      </c>
      <c r="I68" s="18" t="n">
        <v>424.6668281</v>
      </c>
      <c r="J68" s="20" t="n">
        <v>13.15215532</v>
      </c>
      <c r="K68" s="18" t="s">
        <v>404</v>
      </c>
      <c r="L68" s="20" t="s">
        <v>404</v>
      </c>
      <c r="M68" s="18" t="s">
        <v>404</v>
      </c>
      <c r="N68" s="20" t="s">
        <v>404</v>
      </c>
      <c r="O68" s="18" t="s">
        <v>404</v>
      </c>
      <c r="P68" s="20" t="s">
        <v>404</v>
      </c>
      <c r="Q68" s="18" t="n">
        <v>411.08653122</v>
      </c>
      <c r="R68" s="20" t="n">
        <v>4.32870319</v>
      </c>
    </row>
    <row r="69" spans="1:18">
      <c r="A69" s="15" t="s">
        <v>466</v>
      </c>
      <c r="B69" s="17" t="n">
        <v>4876</v>
      </c>
      <c r="C69" s="18">
        <f>(0.0/B69*100)</f>
        <v/>
      </c>
      <c r="D69" s="19" t="n">
        <v>4876</v>
      </c>
      <c r="E69" s="18" t="n">
        <v>445.63287</v>
      </c>
      <c r="F69" s="20" t="n">
        <v>4.32763743</v>
      </c>
      <c r="G69" s="18" t="n">
        <v>456.3684893</v>
      </c>
      <c r="H69" s="20" t="n">
        <v>12.23467264</v>
      </c>
      <c r="I69" s="18" t="s">
        <v>404</v>
      </c>
      <c r="J69" s="20" t="s">
        <v>404</v>
      </c>
      <c r="K69" s="18" t="s">
        <v>404</v>
      </c>
      <c r="L69" s="20" t="s">
        <v>404</v>
      </c>
      <c r="M69" s="18" t="s">
        <v>404</v>
      </c>
      <c r="N69" s="20" t="s">
        <v>404</v>
      </c>
      <c r="O69" s="18" t="s">
        <v>404</v>
      </c>
      <c r="P69" s="20" t="s">
        <v>404</v>
      </c>
      <c r="Q69" s="18" t="n">
        <v>412.54445846</v>
      </c>
      <c r="R69" s="20" t="n">
        <v>12.49095774</v>
      </c>
    </row>
    <row r="70" spans="1:18">
      <c r="A70" s="15" t="s">
        <v>467</v>
      </c>
      <c r="B70" s="17" t="n">
        <v>6036</v>
      </c>
      <c r="C70" s="18">
        <f>(0.0/B70*100)</f>
        <v/>
      </c>
      <c r="D70" s="19" t="n">
        <v>6036</v>
      </c>
      <c r="E70" s="18" t="n">
        <v>494.41493366</v>
      </c>
      <c r="F70" s="20" t="n">
        <v>3.22277201</v>
      </c>
      <c r="G70" s="18" t="n">
        <v>478.09362661</v>
      </c>
      <c r="H70" s="20" t="n">
        <v>10.6493101</v>
      </c>
      <c r="I70" s="18" t="s">
        <v>404</v>
      </c>
      <c r="J70" s="20" t="s">
        <v>404</v>
      </c>
      <c r="K70" s="18" t="s">
        <v>404</v>
      </c>
      <c r="L70" s="20" t="s">
        <v>404</v>
      </c>
      <c r="M70" s="18" t="s">
        <v>404</v>
      </c>
      <c r="N70" s="20" t="s">
        <v>404</v>
      </c>
      <c r="O70" s="18" t="s">
        <v>404</v>
      </c>
      <c r="P70" s="20" t="s">
        <v>404</v>
      </c>
      <c r="Q70" s="18" t="n">
        <v>513.0134927</v>
      </c>
      <c r="R70" s="20" t="n">
        <v>18.35406745</v>
      </c>
    </row>
    <row r="71" spans="1:18">
      <c r="A71" s="15" t="s">
        <v>468</v>
      </c>
      <c r="B71" s="17" t="n">
        <v>6115</v>
      </c>
      <c r="C71" s="18">
        <f>(0.0/B71*100)</f>
        <v/>
      </c>
      <c r="D71" s="19" t="n">
        <v>6115</v>
      </c>
      <c r="E71" s="18" t="n">
        <v>561.76363959</v>
      </c>
      <c r="F71" s="20" t="n">
        <v>1.45094415</v>
      </c>
      <c r="G71" s="18" t="n">
        <v>642.35572489</v>
      </c>
      <c r="H71" s="20" t="n">
        <v>8.351853180000001</v>
      </c>
      <c r="I71" s="18" t="n">
        <v>526.6590188599999</v>
      </c>
      <c r="J71" s="20" t="n">
        <v>17.65920086</v>
      </c>
      <c r="K71" s="18" t="s">
        <v>404</v>
      </c>
      <c r="L71" s="20" t="s">
        <v>404</v>
      </c>
      <c r="M71" s="18" t="s">
        <v>404</v>
      </c>
      <c r="N71" s="20" t="s">
        <v>404</v>
      </c>
      <c r="O71" s="18" t="s">
        <v>404</v>
      </c>
      <c r="P71" s="20" t="s">
        <v>404</v>
      </c>
      <c r="Q71" s="18" t="n">
        <v>555.6794240200001</v>
      </c>
      <c r="R71" s="20" t="n">
        <v>9.48849339</v>
      </c>
    </row>
    <row r="72" spans="1:18">
      <c r="A72" s="15" t="s">
        <v>469</v>
      </c>
      <c r="B72" s="17" t="n">
        <v>7708</v>
      </c>
      <c r="C72" s="18">
        <f>(0.0/B72*100)</f>
        <v/>
      </c>
      <c r="D72" s="19" t="n">
        <v>7708</v>
      </c>
      <c r="E72" s="18" t="n">
        <v>547.08968563</v>
      </c>
      <c r="F72" s="20" t="n">
        <v>4.01995113</v>
      </c>
      <c r="G72" s="18" t="n">
        <v>532.74644885</v>
      </c>
      <c r="H72" s="20" t="n">
        <v>8.044865509999999</v>
      </c>
      <c r="I72" s="18" t="n">
        <v>470.5224673</v>
      </c>
      <c r="J72" s="20" t="n">
        <v>25.08205796</v>
      </c>
      <c r="K72" s="18" t="s">
        <v>404</v>
      </c>
      <c r="L72" s="20" t="s">
        <v>404</v>
      </c>
      <c r="M72" s="18" t="s">
        <v>404</v>
      </c>
      <c r="N72" s="20" t="s">
        <v>404</v>
      </c>
      <c r="O72" s="18" t="s">
        <v>404</v>
      </c>
      <c r="P72" s="20" t="s">
        <v>404</v>
      </c>
      <c r="Q72" s="18" t="n">
        <v>581.25125627</v>
      </c>
      <c r="R72" s="20" t="n">
        <v>13.61699174</v>
      </c>
    </row>
    <row r="73" spans="1:18">
      <c r="A73" s="15" t="s">
        <v>470</v>
      </c>
      <c r="B73" s="17" t="n">
        <v>8249</v>
      </c>
      <c r="C73" s="18">
        <f>(0.0/B73*100)</f>
        <v/>
      </c>
      <c r="D73" s="19" t="n">
        <v>8249</v>
      </c>
      <c r="E73" s="18" t="n">
        <v>416.62788287</v>
      </c>
      <c r="F73" s="20" t="n">
        <v>3.34902727</v>
      </c>
      <c r="G73" s="18" t="n">
        <v>412.11682647</v>
      </c>
      <c r="H73" s="20" t="n">
        <v>15.14414213</v>
      </c>
      <c r="I73" s="18" t="n">
        <v>414.28282249</v>
      </c>
      <c r="J73" s="20" t="n">
        <v>16.77348065</v>
      </c>
      <c r="K73" s="18" t="s">
        <v>404</v>
      </c>
      <c r="L73" s="20" t="s">
        <v>404</v>
      </c>
      <c r="M73" s="18" t="s">
        <v>404</v>
      </c>
      <c r="N73" s="20" t="s">
        <v>404</v>
      </c>
      <c r="O73" s="18" t="s">
        <v>404</v>
      </c>
      <c r="P73" s="20" t="s">
        <v>404</v>
      </c>
      <c r="Q73" s="18" t="n">
        <v>394.37690275</v>
      </c>
      <c r="R73" s="20" t="n">
        <v>23.59695096</v>
      </c>
    </row>
    <row r="74" spans="1:18">
      <c r="A74" s="15" t="s">
        <v>471</v>
      </c>
      <c r="B74" s="17" t="n">
        <v>4692</v>
      </c>
      <c r="C74" s="18">
        <f>(484.0/B74*100)</f>
        <v/>
      </c>
      <c r="D74" s="19" t="n">
        <v>4208</v>
      </c>
      <c r="E74" s="18" t="n">
        <v>415.10294513</v>
      </c>
      <c r="F74" s="20" t="n">
        <v>1.85132888</v>
      </c>
      <c r="G74" s="18" t="n">
        <v>412.87526963</v>
      </c>
      <c r="H74" s="20" t="n">
        <v>3.03586217</v>
      </c>
      <c r="I74" s="18" t="s">
        <v>404</v>
      </c>
      <c r="J74" s="20" t="s">
        <v>404</v>
      </c>
      <c r="K74" s="18" t="s">
        <v>404</v>
      </c>
      <c r="L74" s="20" t="s">
        <v>404</v>
      </c>
      <c r="M74" s="18" t="s">
        <v>404</v>
      </c>
      <c r="N74" s="20" t="s">
        <v>404</v>
      </c>
      <c r="O74" s="18" t="s">
        <v>404</v>
      </c>
      <c r="P74" s="20" t="s">
        <v>404</v>
      </c>
      <c r="Q74" s="18" t="n">
        <v>418.46587304</v>
      </c>
      <c r="R74" s="20" t="n">
        <v>3.01195128</v>
      </c>
    </row>
    <row r="75" spans="1:18">
      <c r="A75" s="15" t="s">
        <v>472</v>
      </c>
      <c r="B75" s="17" t="n">
        <v>5375</v>
      </c>
      <c r="C75" s="18">
        <f>(483.0/B75*100)</f>
        <v/>
      </c>
      <c r="D75" s="19" t="n">
        <v>4892</v>
      </c>
      <c r="E75" s="18" t="n">
        <v>365.06287408</v>
      </c>
      <c r="F75" s="20" t="n">
        <v>5.48021654</v>
      </c>
      <c r="G75" s="18" t="n">
        <v>368.67053415</v>
      </c>
      <c r="H75" s="20" t="n">
        <v>9.10135794</v>
      </c>
      <c r="I75" s="18" t="n">
        <v>361.45861688</v>
      </c>
      <c r="J75" s="20" t="n">
        <v>18.16459585</v>
      </c>
      <c r="K75" s="18" t="s">
        <v>404</v>
      </c>
      <c r="L75" s="20" t="s">
        <v>404</v>
      </c>
      <c r="M75" s="18" t="s">
        <v>404</v>
      </c>
      <c r="N75" s="20" t="s">
        <v>404</v>
      </c>
      <c r="O75" s="18" t="s">
        <v>404</v>
      </c>
      <c r="P75" s="20" t="s">
        <v>404</v>
      </c>
      <c r="Q75" s="18" t="n">
        <v>380.09705388</v>
      </c>
      <c r="R75" s="20" t="n">
        <v>10.18352022</v>
      </c>
    </row>
    <row r="76" spans="1:18">
      <c r="A76" s="15" t="s">
        <v>473</v>
      </c>
      <c r="B76" s="17" t="n">
        <v>14167</v>
      </c>
      <c r="C76" s="18">
        <f>(1400.0/B76*100)</f>
        <v/>
      </c>
      <c r="D76" s="19" t="n">
        <v>12767</v>
      </c>
      <c r="E76" s="18" t="n">
        <v>433.67245088</v>
      </c>
      <c r="F76" s="20" t="n">
        <v>2.99289327</v>
      </c>
      <c r="G76" s="18" t="n">
        <v>449.92569564</v>
      </c>
      <c r="H76" s="20" t="n">
        <v>12.43128323</v>
      </c>
      <c r="I76" s="18" t="n">
        <v>384.8617393</v>
      </c>
      <c r="J76" s="20" t="n">
        <v>11.69191252</v>
      </c>
      <c r="K76" s="18" t="s">
        <v>404</v>
      </c>
      <c r="L76" s="20" t="s">
        <v>404</v>
      </c>
      <c r="M76" s="18" t="s">
        <v>404</v>
      </c>
      <c r="N76" s="20" t="s">
        <v>404</v>
      </c>
      <c r="O76" s="18" t="s">
        <v>404</v>
      </c>
      <c r="P76" s="20" t="s">
        <v>404</v>
      </c>
      <c r="Q76" s="18" t="n">
        <v>402.67743658</v>
      </c>
      <c r="R76" s="20" t="n">
        <v>10.33023339</v>
      </c>
    </row>
    <row r="77" spans="1:18">
      <c r="A77" s="15" t="s">
        <v>474</v>
      </c>
      <c r="B77" s="17" t="n">
        <v>6062</v>
      </c>
      <c r="C77" s="18">
        <f>(0.0/B77*100)</f>
        <v/>
      </c>
      <c r="D77" s="19" t="n">
        <v>6062</v>
      </c>
      <c r="E77" s="18" t="n">
        <v>419.02245236</v>
      </c>
      <c r="F77" s="20" t="n">
        <v>7.86697294</v>
      </c>
      <c r="G77" s="18" t="n">
        <v>419.93201348</v>
      </c>
      <c r="H77" s="20" t="n">
        <v>5.23433215</v>
      </c>
      <c r="I77" s="18" t="n">
        <v>391.75667981</v>
      </c>
      <c r="J77" s="20" t="n">
        <v>14.50456026</v>
      </c>
      <c r="K77" s="18" t="s">
        <v>404</v>
      </c>
      <c r="L77" s="20" t="s">
        <v>404</v>
      </c>
      <c r="M77" s="18" t="s">
        <v>404</v>
      </c>
      <c r="N77" s="20" t="s">
        <v>404</v>
      </c>
      <c r="O77" s="18" t="s">
        <v>404</v>
      </c>
      <c r="P77" s="20" t="s">
        <v>404</v>
      </c>
      <c r="Q77" s="18" t="n">
        <v>417.98267647</v>
      </c>
      <c r="R77" s="20" t="n">
        <v>6.31515516</v>
      </c>
    </row>
    <row r="78" spans="1:18">
      <c r="A78" s="15" t="s">
        <v>475</v>
      </c>
      <c r="B78" s="17" t="n">
        <v>5826</v>
      </c>
      <c r="C78" s="18">
        <f>(0.0/B78*100)</f>
        <v/>
      </c>
      <c r="D78" s="19" t="n">
        <v>5826</v>
      </c>
      <c r="E78" s="18" t="n">
        <v>492.0578566</v>
      </c>
      <c r="F78" s="20" t="n">
        <v>6.47768814</v>
      </c>
      <c r="G78" s="18" t="n">
        <v>498.67862476</v>
      </c>
      <c r="H78" s="20" t="n">
        <v>11.93624885</v>
      </c>
      <c r="I78" s="18" t="s">
        <v>404</v>
      </c>
      <c r="J78" s="20" t="s">
        <v>404</v>
      </c>
      <c r="K78" s="18" t="s">
        <v>404</v>
      </c>
      <c r="L78" s="20" t="s">
        <v>404</v>
      </c>
      <c r="M78" s="18" t="s">
        <v>404</v>
      </c>
      <c r="N78" s="20" t="s">
        <v>404</v>
      </c>
      <c r="O78" s="18" t="s">
        <v>404</v>
      </c>
      <c r="P78" s="20" t="s">
        <v>404</v>
      </c>
      <c r="Q78" s="18" t="n">
        <v>497.5267111</v>
      </c>
      <c r="R78" s="20" t="n">
        <v>7.53448869</v>
      </c>
    </row>
    <row customHeight="1" ht="25" r="79" spans="1:18">
      <c r="A79" s="15" t="s">
        <v>476</v>
      </c>
      <c r="B79" s="17" t="n">
        <v>1657</v>
      </c>
      <c r="C79" s="18">
        <f>(21.0/B79*100)</f>
        <v/>
      </c>
      <c r="D79" s="19" t="n">
        <v>1636</v>
      </c>
      <c r="E79" s="18" t="n">
        <v>431.81400404</v>
      </c>
      <c r="F79" s="20" t="n">
        <v>11.50058251</v>
      </c>
      <c r="G79" s="18" t="n">
        <v>473.64299966</v>
      </c>
      <c r="H79" s="20" t="n">
        <v>10.7242827</v>
      </c>
      <c r="I79" s="18" t="s">
        <v>404</v>
      </c>
      <c r="J79" s="20" t="s">
        <v>404</v>
      </c>
      <c r="K79" s="18" t="s">
        <v>404</v>
      </c>
      <c r="L79" s="20" t="s">
        <v>404</v>
      </c>
      <c r="M79" s="18" t="s">
        <v>404</v>
      </c>
      <c r="N79" s="20" t="s">
        <v>404</v>
      </c>
      <c r="O79" s="18" t="s">
        <v>404</v>
      </c>
      <c r="P79" s="20" t="s">
        <v>404</v>
      </c>
      <c r="Q79" s="18" t="n">
        <v>469.14973415</v>
      </c>
      <c r="R79" s="20" t="n">
        <v>19.00416851</v>
      </c>
    </row>
    <row r="80" spans="1:18">
      <c r="A80" s="15" t="s">
        <v>477</v>
      </c>
      <c r="B80" s="17" t="n">
        <v>7841</v>
      </c>
      <c r="C80" s="18">
        <f>(0.0/B80*100)</f>
        <v/>
      </c>
      <c r="D80" s="19" t="n">
        <v>7841</v>
      </c>
      <c r="E80" s="18" t="n">
        <v>460.32653786</v>
      </c>
      <c r="F80" s="20" t="n">
        <v>4.29266222</v>
      </c>
      <c r="G80" s="18" t="n">
        <v>449.84124138</v>
      </c>
      <c r="H80" s="20" t="n">
        <v>18.48754892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444.51551265</v>
      </c>
      <c r="F81" s="20" t="n">
        <v>3.47053414</v>
      </c>
      <c r="G81" s="18" t="n">
        <v>454.78482246</v>
      </c>
      <c r="H81" s="20" t="n">
        <v>14.18809738</v>
      </c>
      <c r="I81" s="18" t="n">
        <v>517.87743</v>
      </c>
      <c r="J81" s="20" t="n">
        <v>8.265864029999999</v>
      </c>
      <c r="K81" s="18" t="s">
        <v>404</v>
      </c>
      <c r="L81" s="20" t="s">
        <v>404</v>
      </c>
      <c r="M81" s="18" t="s">
        <v>404</v>
      </c>
      <c r="N81" s="20" t="s">
        <v>404</v>
      </c>
      <c r="O81" s="18" t="s">
        <v>404</v>
      </c>
      <c r="P81" s="20" t="s">
        <v>404</v>
      </c>
      <c r="Q81" s="18" t="n">
        <v>455.06859924</v>
      </c>
      <c r="R81" s="20" t="n">
        <v>38.26296398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495.0692047</v>
      </c>
      <c r="F7" s="20" t="n">
        <v>2.71533139</v>
      </c>
      <c r="G7" s="18" t="n">
        <v>495.76429297</v>
      </c>
      <c r="H7" s="20" t="n">
        <v>3.13884866</v>
      </c>
      <c r="I7" s="18" t="s">
        <v>404</v>
      </c>
      <c r="J7" s="20" t="s">
        <v>404</v>
      </c>
      <c r="K7" s="18" t="s">
        <v>404</v>
      </c>
      <c r="L7" s="20" t="s">
        <v>404</v>
      </c>
      <c r="M7" s="18" t="s">
        <v>404</v>
      </c>
      <c r="N7" s="20" t="s">
        <v>404</v>
      </c>
      <c r="O7" s="18" t="s">
        <v>404</v>
      </c>
      <c r="P7" s="20" t="s">
        <v>404</v>
      </c>
      <c r="Q7" s="18" t="n">
        <v>484.9040064</v>
      </c>
      <c r="R7" s="20" t="n">
        <v>7.26866279</v>
      </c>
    </row>
    <row r="8" spans="1:18">
      <c r="A8" s="15" t="s">
        <v>405</v>
      </c>
      <c r="B8" s="17" t="n">
        <v>7007</v>
      </c>
      <c r="C8" s="18">
        <f>(0.0/B8*100)</f>
        <v/>
      </c>
      <c r="D8" s="19" t="n">
        <v>7007</v>
      </c>
      <c r="E8" s="18" t="n">
        <v>499.08570536</v>
      </c>
      <c r="F8" s="20" t="n">
        <v>6.25672084</v>
      </c>
      <c r="G8" s="18" t="n">
        <v>493.03203319</v>
      </c>
      <c r="H8" s="20" t="n">
        <v>5.89114656</v>
      </c>
      <c r="I8" s="18" t="n">
        <v>464.12321902</v>
      </c>
      <c r="J8" s="20" t="n">
        <v>24.86519723</v>
      </c>
      <c r="K8" s="18" t="s">
        <v>404</v>
      </c>
      <c r="L8" s="20" t="s">
        <v>404</v>
      </c>
      <c r="M8" s="18" t="s">
        <v>404</v>
      </c>
      <c r="N8" s="20" t="s">
        <v>404</v>
      </c>
      <c r="O8" s="18" t="s">
        <v>404</v>
      </c>
      <c r="P8" s="20" t="s">
        <v>404</v>
      </c>
      <c r="Q8" s="18" t="n">
        <v>521.0433041</v>
      </c>
      <c r="R8" s="20" t="n">
        <v>13.85089437</v>
      </c>
    </row>
    <row r="9" spans="1:18">
      <c r="A9" s="15" t="s">
        <v>406</v>
      </c>
      <c r="B9" s="17" t="n">
        <v>9651</v>
      </c>
      <c r="C9" s="18">
        <f>(575.0/B9*100)</f>
        <v/>
      </c>
      <c r="D9" s="19" t="n">
        <v>9076</v>
      </c>
      <c r="E9" s="18" t="n">
        <v>515.77440132</v>
      </c>
      <c r="F9" s="20" t="n">
        <v>4.16829501</v>
      </c>
      <c r="G9" s="18" t="n">
        <v>502.6631208</v>
      </c>
      <c r="H9" s="20" t="n">
        <v>6.37801407</v>
      </c>
      <c r="I9" s="18" t="n">
        <v>519.35251579</v>
      </c>
      <c r="J9" s="20" t="n">
        <v>28.46309464</v>
      </c>
      <c r="K9" s="18" t="s">
        <v>404</v>
      </c>
      <c r="L9" s="20" t="s">
        <v>404</v>
      </c>
      <c r="M9" s="18" t="s">
        <v>404</v>
      </c>
      <c r="N9" s="20" t="s">
        <v>404</v>
      </c>
      <c r="O9" s="18" t="s">
        <v>404</v>
      </c>
      <c r="P9" s="20" t="s">
        <v>404</v>
      </c>
      <c r="Q9" s="18" t="n">
        <v>518.36293588</v>
      </c>
      <c r="R9" s="20" t="n">
        <v>14.73974889</v>
      </c>
    </row>
    <row r="10" spans="1:18">
      <c r="A10" s="15" t="s">
        <v>407</v>
      </c>
      <c r="B10" s="17" t="n">
        <v>20058</v>
      </c>
      <c r="C10" s="18">
        <f>(3112.0/B10*100)</f>
        <v/>
      </c>
      <c r="D10" s="19" t="n">
        <v>16946</v>
      </c>
      <c r="E10" s="18" t="n">
        <v>516.21351107</v>
      </c>
      <c r="F10" s="20" t="n">
        <v>3.32437677</v>
      </c>
      <c r="G10" s="18" t="n">
        <v>513.80295841</v>
      </c>
      <c r="H10" s="20" t="n">
        <v>3.60740795</v>
      </c>
      <c r="I10" s="18" t="n">
        <v>577.84820243</v>
      </c>
      <c r="J10" s="20" t="n">
        <v>13.60445118</v>
      </c>
      <c r="K10" s="18" t="s">
        <v>404</v>
      </c>
      <c r="L10" s="20" t="s">
        <v>404</v>
      </c>
      <c r="M10" s="18" t="s">
        <v>404</v>
      </c>
      <c r="N10" s="20" t="s">
        <v>404</v>
      </c>
      <c r="O10" s="18" t="s">
        <v>404</v>
      </c>
      <c r="P10" s="20" t="s">
        <v>404</v>
      </c>
      <c r="Q10" s="18" t="n">
        <v>507.34293728</v>
      </c>
      <c r="R10" s="20" t="n">
        <v>15.25254215</v>
      </c>
    </row>
    <row r="11" spans="1:18">
      <c r="A11" s="15" t="s">
        <v>408</v>
      </c>
      <c r="B11" s="17" t="n">
        <v>7053</v>
      </c>
      <c r="C11" s="18">
        <f>(137.0/B11*100)</f>
        <v/>
      </c>
      <c r="D11" s="19" t="n">
        <v>6916</v>
      </c>
      <c r="E11" s="18" t="n">
        <v>425.03670452</v>
      </c>
      <c r="F11" s="20" t="n">
        <v>3.84540767</v>
      </c>
      <c r="G11" s="18" t="n">
        <v>424.84502079</v>
      </c>
      <c r="H11" s="20" t="n">
        <v>7.34900673</v>
      </c>
      <c r="I11" s="18" t="n">
        <v>390.11543589</v>
      </c>
      <c r="J11" s="20" t="n">
        <v>18.51186118</v>
      </c>
      <c r="K11" s="18" t="s">
        <v>404</v>
      </c>
      <c r="L11" s="20" t="s">
        <v>404</v>
      </c>
      <c r="M11" s="18" t="s">
        <v>404</v>
      </c>
      <c r="N11" s="20" t="s">
        <v>404</v>
      </c>
      <c r="O11" s="18" t="s">
        <v>404</v>
      </c>
      <c r="P11" s="20" t="s">
        <v>404</v>
      </c>
      <c r="Q11" s="18" t="n">
        <v>406.39968529</v>
      </c>
      <c r="R11" s="20" t="n">
        <v>15.15833744</v>
      </c>
    </row>
    <row r="12" spans="1:18">
      <c r="A12" s="15" t="s">
        <v>409</v>
      </c>
      <c r="B12" s="17" t="n">
        <v>6894</v>
      </c>
      <c r="C12" s="18">
        <f>(106.0/B12*100)</f>
        <v/>
      </c>
      <c r="D12" s="19" t="n">
        <v>6788</v>
      </c>
      <c r="E12" s="18" t="n">
        <v>486.74383708</v>
      </c>
      <c r="F12" s="20" t="n">
        <v>3.96214199</v>
      </c>
      <c r="G12" s="18" t="n">
        <v>501.21903732</v>
      </c>
      <c r="H12" s="20" t="n">
        <v>4.99323058</v>
      </c>
      <c r="I12" s="18" t="n">
        <v>427.1628758</v>
      </c>
      <c r="J12" s="20" t="n">
        <v>12.82659046</v>
      </c>
      <c r="K12" s="18" t="s">
        <v>404</v>
      </c>
      <c r="L12" s="20" t="s">
        <v>404</v>
      </c>
      <c r="M12" s="18" t="s">
        <v>404</v>
      </c>
      <c r="N12" s="20" t="s">
        <v>404</v>
      </c>
      <c r="O12" s="18" t="s">
        <v>404</v>
      </c>
      <c r="P12" s="20" t="s">
        <v>404</v>
      </c>
      <c r="Q12" s="18" t="n">
        <v>483.43736252</v>
      </c>
      <c r="R12" s="20" t="n">
        <v>23.56287943</v>
      </c>
    </row>
    <row r="13" spans="1:18">
      <c r="A13" s="15" t="s">
        <v>410</v>
      </c>
      <c r="B13" s="17" t="n">
        <v>7161</v>
      </c>
      <c r="C13" s="18">
        <f>(1175.0/B13*100)</f>
        <v/>
      </c>
      <c r="D13" s="19" t="n">
        <v>5986</v>
      </c>
      <c r="E13" s="18" t="n">
        <v>514.68789378</v>
      </c>
      <c r="F13" s="20" t="n">
        <v>5.51205904</v>
      </c>
      <c r="G13" s="18" t="n">
        <v>509.87684542</v>
      </c>
      <c r="H13" s="20" t="n">
        <v>2.90307859</v>
      </c>
      <c r="I13" s="18" t="n">
        <v>513.18367339</v>
      </c>
      <c r="J13" s="20" t="n">
        <v>7.29197336</v>
      </c>
      <c r="K13" s="18" t="s">
        <v>404</v>
      </c>
      <c r="L13" s="20" t="s">
        <v>404</v>
      </c>
      <c r="M13" s="18" t="s">
        <v>404</v>
      </c>
      <c r="N13" s="20" t="s">
        <v>404</v>
      </c>
      <c r="O13" s="18" t="s">
        <v>404</v>
      </c>
      <c r="P13" s="20" t="s">
        <v>404</v>
      </c>
      <c r="Q13" s="18" t="n">
        <v>502.44333933</v>
      </c>
      <c r="R13" s="20" t="n">
        <v>10.45168655</v>
      </c>
    </row>
    <row r="14" spans="1:18">
      <c r="A14" s="15" t="s">
        <v>411</v>
      </c>
      <c r="B14" s="17" t="n">
        <v>5587</v>
      </c>
      <c r="C14" s="18">
        <f>(186.0/B14*100)</f>
        <v/>
      </c>
      <c r="D14" s="19" t="n">
        <v>5401</v>
      </c>
      <c r="E14" s="18" t="n">
        <v>513.5771794</v>
      </c>
      <c r="F14" s="20" t="n">
        <v>2.67249199</v>
      </c>
      <c r="G14" s="18" t="n">
        <v>527.77056699</v>
      </c>
      <c r="H14" s="20" t="n">
        <v>3.10299711</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512.5422442300001</v>
      </c>
      <c r="F15" s="20" t="n">
        <v>3.91908323</v>
      </c>
      <c r="G15" s="18" t="n">
        <v>509.52040806</v>
      </c>
      <c r="H15" s="20" t="n">
        <v>2.99332927</v>
      </c>
      <c r="I15" s="18" t="n">
        <v>530.89819286</v>
      </c>
      <c r="J15" s="20" t="n">
        <v>20.65706953</v>
      </c>
      <c r="K15" s="18" t="s">
        <v>404</v>
      </c>
      <c r="L15" s="20" t="s">
        <v>404</v>
      </c>
      <c r="M15" s="18" t="s">
        <v>404</v>
      </c>
      <c r="N15" s="20" t="s">
        <v>404</v>
      </c>
      <c r="O15" s="18" t="s">
        <v>404</v>
      </c>
      <c r="P15" s="20" t="s">
        <v>404</v>
      </c>
      <c r="Q15" s="18" t="n">
        <v>506.99187882</v>
      </c>
      <c r="R15" s="20" t="n">
        <v>8.950338220000001</v>
      </c>
    </row>
    <row r="16" spans="1:18">
      <c r="A16" s="15" t="s">
        <v>413</v>
      </c>
      <c r="B16" s="17" t="n">
        <v>6108</v>
      </c>
      <c r="C16" s="18">
        <f>(495.0/B16*100)</f>
        <v/>
      </c>
      <c r="D16" s="19" t="n">
        <v>5613</v>
      </c>
      <c r="E16" s="18" t="n">
        <v>492.64264709</v>
      </c>
      <c r="F16" s="20" t="n">
        <v>5.36323253</v>
      </c>
      <c r="G16" s="18" t="n">
        <v>499.66086941</v>
      </c>
      <c r="H16" s="20" t="n">
        <v>4.86310843</v>
      </c>
      <c r="I16" s="18" t="n">
        <v>457.7123936</v>
      </c>
      <c r="J16" s="20" t="n">
        <v>17.90018326</v>
      </c>
      <c r="K16" s="18" t="s">
        <v>404</v>
      </c>
      <c r="L16" s="20" t="s">
        <v>404</v>
      </c>
      <c r="M16" s="18" t="s">
        <v>404</v>
      </c>
      <c r="N16" s="20" t="s">
        <v>404</v>
      </c>
      <c r="O16" s="18" t="s">
        <v>404</v>
      </c>
      <c r="P16" s="20" t="s">
        <v>404</v>
      </c>
      <c r="Q16" s="18" t="n">
        <v>507.2612528</v>
      </c>
      <c r="R16" s="20" t="n">
        <v>20.60557343</v>
      </c>
    </row>
    <row r="17" spans="1:18">
      <c r="A17" s="15" t="s">
        <v>414</v>
      </c>
      <c r="B17" s="17" t="n">
        <v>6504</v>
      </c>
      <c r="C17" s="18">
        <f>(1325.0/B17*100)</f>
        <v/>
      </c>
      <c r="D17" s="19" t="n">
        <v>5179</v>
      </c>
      <c r="E17" s="18" t="n">
        <v>504.49534415</v>
      </c>
      <c r="F17" s="20" t="n">
        <v>6.00470778</v>
      </c>
      <c r="G17" s="18" t="n">
        <v>502.03242326</v>
      </c>
      <c r="H17" s="20" t="n">
        <v>6.36286515</v>
      </c>
      <c r="I17" s="18" t="n">
        <v>554.04598907</v>
      </c>
      <c r="J17" s="20" t="n">
        <v>16.8228432</v>
      </c>
      <c r="K17" s="18" t="s">
        <v>404</v>
      </c>
      <c r="L17" s="20" t="s">
        <v>404</v>
      </c>
      <c r="M17" s="18" t="s">
        <v>404</v>
      </c>
      <c r="N17" s="20" t="s">
        <v>404</v>
      </c>
      <c r="O17" s="18" t="s">
        <v>404</v>
      </c>
      <c r="P17" s="20" t="s">
        <v>404</v>
      </c>
      <c r="Q17" s="18" t="n">
        <v>503.7327582</v>
      </c>
      <c r="R17" s="20" t="n">
        <v>16.5463732</v>
      </c>
    </row>
    <row r="18" spans="1:18">
      <c r="A18" s="15" t="s">
        <v>415</v>
      </c>
      <c r="B18" s="17" t="n">
        <v>5532</v>
      </c>
      <c r="C18" s="18">
        <f>(0.0/B18*100)</f>
        <v/>
      </c>
      <c r="D18" s="19" t="n">
        <v>5532</v>
      </c>
      <c r="E18" s="18" t="n">
        <v>456.47771046</v>
      </c>
      <c r="F18" s="20" t="n">
        <v>5.35145722</v>
      </c>
      <c r="G18" s="18" t="n">
        <v>451.39227152</v>
      </c>
      <c r="H18" s="20" t="n">
        <v>6.06846659</v>
      </c>
      <c r="I18" s="18" t="n">
        <v>437.8158099</v>
      </c>
      <c r="J18" s="20" t="n">
        <v>45.53387776</v>
      </c>
      <c r="K18" s="18" t="s">
        <v>404</v>
      </c>
      <c r="L18" s="20" t="s">
        <v>404</v>
      </c>
      <c r="M18" s="18" t="s">
        <v>404</v>
      </c>
      <c r="N18" s="20" t="s">
        <v>404</v>
      </c>
      <c r="O18" s="18" t="s">
        <v>404</v>
      </c>
      <c r="P18" s="20" t="s">
        <v>404</v>
      </c>
      <c r="Q18" s="18" t="n">
        <v>437.26566402</v>
      </c>
      <c r="R18" s="20" t="n">
        <v>21.65986973</v>
      </c>
    </row>
    <row r="19" spans="1:18">
      <c r="A19" s="15" t="s">
        <v>416</v>
      </c>
      <c r="B19" s="17" t="n">
        <v>5658</v>
      </c>
      <c r="C19" s="18">
        <f>(327.0/B19*100)</f>
        <v/>
      </c>
      <c r="D19" s="19" t="n">
        <v>5331</v>
      </c>
      <c r="E19" s="18" t="n">
        <v>475.36928179</v>
      </c>
      <c r="F19" s="20" t="n">
        <v>4.85404838</v>
      </c>
      <c r="G19" s="18" t="n">
        <v>484.02285025</v>
      </c>
      <c r="H19" s="20" t="n">
        <v>8.30340022</v>
      </c>
      <c r="I19" s="18" t="n">
        <v>507.97482207</v>
      </c>
      <c r="J19" s="20" t="n">
        <v>30.9857021</v>
      </c>
      <c r="K19" s="18" t="s">
        <v>404</v>
      </c>
      <c r="L19" s="20" t="s">
        <v>404</v>
      </c>
      <c r="M19" s="18" t="s">
        <v>404</v>
      </c>
      <c r="N19" s="20" t="s">
        <v>404</v>
      </c>
      <c r="O19" s="18" t="s">
        <v>404</v>
      </c>
      <c r="P19" s="20" t="s">
        <v>404</v>
      </c>
      <c r="Q19" s="18" t="n">
        <v>422.92535687</v>
      </c>
      <c r="R19" s="20" t="n">
        <v>24.33573632</v>
      </c>
    </row>
    <row r="20" spans="1:18">
      <c r="A20" s="15" t="s">
        <v>417</v>
      </c>
      <c r="B20" s="17" t="n">
        <v>3371</v>
      </c>
      <c r="C20" s="18">
        <f>(24.0/B20*100)</f>
        <v/>
      </c>
      <c r="D20" s="19" t="n">
        <v>3347</v>
      </c>
      <c r="E20" s="18" t="n">
        <v>486.55198107</v>
      </c>
      <c r="F20" s="20" t="n">
        <v>2.21247513</v>
      </c>
      <c r="G20" s="18" t="n">
        <v>491.26834122</v>
      </c>
      <c r="H20" s="20" t="n">
        <v>2.95524162</v>
      </c>
      <c r="I20" s="18" t="n">
        <v>440.15121304</v>
      </c>
      <c r="J20" s="20" t="n">
        <v>18.29753509</v>
      </c>
      <c r="K20" s="18" t="s">
        <v>404</v>
      </c>
      <c r="L20" s="20" t="s">
        <v>404</v>
      </c>
      <c r="M20" s="18" t="s">
        <v>404</v>
      </c>
      <c r="N20" s="20" t="s">
        <v>404</v>
      </c>
      <c r="O20" s="18" t="s">
        <v>404</v>
      </c>
      <c r="P20" s="20" t="s">
        <v>404</v>
      </c>
      <c r="Q20" s="18" t="n">
        <v>487.99932217</v>
      </c>
      <c r="R20" s="20" t="n">
        <v>8.72841193</v>
      </c>
    </row>
    <row r="21" spans="1:18">
      <c r="A21" s="15" t="s">
        <v>418</v>
      </c>
      <c r="B21" s="17" t="n">
        <v>5741</v>
      </c>
      <c r="C21" s="18">
        <f>(0.0/B21*100)</f>
        <v/>
      </c>
      <c r="D21" s="19" t="n">
        <v>5741</v>
      </c>
      <c r="E21" s="18" t="n">
        <v>502.85590333</v>
      </c>
      <c r="F21" s="20" t="n">
        <v>3.45124454</v>
      </c>
      <c r="G21" s="18" t="n">
        <v>506.74177883</v>
      </c>
      <c r="H21" s="20" t="n">
        <v>3.747504</v>
      </c>
      <c r="I21" s="18" t="n">
        <v>497.64734531</v>
      </c>
      <c r="J21" s="20" t="n">
        <v>7.42804238</v>
      </c>
      <c r="K21" s="18" t="s">
        <v>404</v>
      </c>
      <c r="L21" s="20" t="s">
        <v>404</v>
      </c>
      <c r="M21" s="18" t="s">
        <v>404</v>
      </c>
      <c r="N21" s="20" t="s">
        <v>404</v>
      </c>
      <c r="O21" s="18" t="s">
        <v>404</v>
      </c>
      <c r="P21" s="20" t="s">
        <v>404</v>
      </c>
      <c r="Q21" s="18" t="n">
        <v>501.55961515</v>
      </c>
      <c r="R21" s="20" t="n">
        <v>14.20827482</v>
      </c>
    </row>
    <row r="22" spans="1:18">
      <c r="A22" s="15" t="s">
        <v>419</v>
      </c>
      <c r="B22" s="17" t="n">
        <v>6598</v>
      </c>
      <c r="C22" s="18">
        <f>(0.0/B22*100)</f>
        <v/>
      </c>
      <c r="D22" s="19" t="n">
        <v>6598</v>
      </c>
      <c r="E22" s="18" t="n">
        <v>465.82212957</v>
      </c>
      <c r="F22" s="20" t="n">
        <v>5.77814602</v>
      </c>
      <c r="G22" s="18" t="n">
        <v>483.71826253</v>
      </c>
      <c r="H22" s="20" t="n">
        <v>8.88438279</v>
      </c>
      <c r="I22" s="18" t="n">
        <v>500.59174152</v>
      </c>
      <c r="J22" s="20" t="n">
        <v>22.13487709</v>
      </c>
      <c r="K22" s="18" t="s">
        <v>404</v>
      </c>
      <c r="L22" s="20" t="s">
        <v>404</v>
      </c>
      <c r="M22" s="18" t="s">
        <v>404</v>
      </c>
      <c r="N22" s="20" t="s">
        <v>404</v>
      </c>
      <c r="O22" s="18" t="s">
        <v>404</v>
      </c>
      <c r="P22" s="20" t="s">
        <v>404</v>
      </c>
      <c r="Q22" s="18" t="n">
        <v>454.32499483</v>
      </c>
      <c r="R22" s="20" t="n">
        <v>22.05323282</v>
      </c>
    </row>
    <row r="23" spans="1:18">
      <c r="A23" s="15" t="s">
        <v>420</v>
      </c>
      <c r="B23" s="17" t="n">
        <v>11583</v>
      </c>
      <c r="C23" s="18">
        <f>(3185.0/B23*100)</f>
        <v/>
      </c>
      <c r="D23" s="19" t="n">
        <v>8398</v>
      </c>
      <c r="E23" s="18" t="n">
        <v>493.24595053</v>
      </c>
      <c r="F23" s="20" t="n">
        <v>5.81174281</v>
      </c>
      <c r="G23" s="18" t="n">
        <v>489.35068879</v>
      </c>
      <c r="H23" s="20" t="n">
        <v>6.80824842</v>
      </c>
      <c r="I23" s="18" t="n">
        <v>494.16233083</v>
      </c>
      <c r="J23" s="20" t="n">
        <v>21.24512488</v>
      </c>
      <c r="K23" s="18" t="s">
        <v>404</v>
      </c>
      <c r="L23" s="20" t="s">
        <v>404</v>
      </c>
      <c r="M23" s="18" t="s">
        <v>404</v>
      </c>
      <c r="N23" s="20" t="s">
        <v>404</v>
      </c>
      <c r="O23" s="18" t="s">
        <v>404</v>
      </c>
      <c r="P23" s="20" t="s">
        <v>404</v>
      </c>
      <c r="Q23" s="18" t="n">
        <v>520.74002538</v>
      </c>
      <c r="R23" s="20" t="n">
        <v>15.66483947</v>
      </c>
    </row>
    <row r="24" spans="1:18">
      <c r="A24" s="15" t="s">
        <v>421</v>
      </c>
      <c r="B24" s="17" t="n">
        <v>6647</v>
      </c>
      <c r="C24" s="18">
        <f>(0.0/B24*100)</f>
        <v/>
      </c>
      <c r="D24" s="19" t="n">
        <v>6647</v>
      </c>
      <c r="E24" s="18" t="n">
        <v>539.19718272</v>
      </c>
      <c r="F24" s="20" t="n">
        <v>6.32707005</v>
      </c>
      <c r="G24" s="18" t="n">
        <v>526.95849819</v>
      </c>
      <c r="H24" s="20" t="n">
        <v>5.3279114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529.09935677</v>
      </c>
      <c r="F25" s="20" t="n">
        <v>6.24979249</v>
      </c>
      <c r="G25" s="18" t="n">
        <v>523.4157297100001</v>
      </c>
      <c r="H25" s="20" t="n">
        <v>5.52074761</v>
      </c>
      <c r="I25" s="18" t="n">
        <v>429.49742548</v>
      </c>
      <c r="J25" s="20" t="n">
        <v>30.04672639</v>
      </c>
      <c r="K25" s="18" t="s">
        <v>404</v>
      </c>
      <c r="L25" s="20" t="s">
        <v>404</v>
      </c>
      <c r="M25" s="18" t="s">
        <v>404</v>
      </c>
      <c r="N25" s="20" t="s">
        <v>404</v>
      </c>
      <c r="O25" s="18" t="s">
        <v>404</v>
      </c>
      <c r="P25" s="20" t="s">
        <v>404</v>
      </c>
      <c r="Q25" s="18" t="n">
        <v>519.61942148</v>
      </c>
      <c r="R25" s="20" t="n">
        <v>25.56700458</v>
      </c>
    </row>
    <row r="26" spans="1:18">
      <c r="A26" s="15" t="s">
        <v>423</v>
      </c>
      <c r="B26" s="17" t="n">
        <v>4869</v>
      </c>
      <c r="C26" s="18">
        <f>(11.0/B26*100)</f>
        <v/>
      </c>
      <c r="D26" s="19" t="n">
        <v>4858</v>
      </c>
      <c r="E26" s="18" t="n">
        <v>479.76959942</v>
      </c>
      <c r="F26" s="20" t="n">
        <v>2.4853977</v>
      </c>
      <c r="G26" s="18" t="n">
        <v>489.06874061</v>
      </c>
      <c r="H26" s="20" t="n">
        <v>4.09532381</v>
      </c>
      <c r="I26" s="18" t="n">
        <v>470.36636477</v>
      </c>
      <c r="J26" s="20" t="n">
        <v>16.36125154</v>
      </c>
      <c r="K26" s="18" t="s">
        <v>404</v>
      </c>
      <c r="L26" s="20" t="s">
        <v>404</v>
      </c>
      <c r="M26" s="18" t="s">
        <v>404</v>
      </c>
      <c r="N26" s="20" t="s">
        <v>404</v>
      </c>
      <c r="O26" s="18" t="s">
        <v>404</v>
      </c>
      <c r="P26" s="20" t="s">
        <v>404</v>
      </c>
      <c r="Q26" s="18" t="n">
        <v>483.62962639</v>
      </c>
      <c r="R26" s="20" t="n">
        <v>17.29448711</v>
      </c>
    </row>
    <row r="27" spans="1:18">
      <c r="A27" s="15" t="s">
        <v>424</v>
      </c>
      <c r="B27" s="17" t="n">
        <v>5299</v>
      </c>
      <c r="C27" s="18">
        <f>(0.0/B27*100)</f>
        <v/>
      </c>
      <c r="D27" s="19" t="n">
        <v>5299</v>
      </c>
      <c r="E27" s="18" t="n">
        <v>482.10684955</v>
      </c>
      <c r="F27" s="20" t="n">
        <v>1.83154629</v>
      </c>
      <c r="G27" s="18" t="n">
        <v>487.93574886</v>
      </c>
      <c r="H27" s="20" t="n">
        <v>1.54909785</v>
      </c>
      <c r="I27" s="18" t="n">
        <v>432.08146175</v>
      </c>
      <c r="J27" s="20" t="n">
        <v>11.9477278</v>
      </c>
      <c r="K27" s="18" t="s">
        <v>404</v>
      </c>
      <c r="L27" s="20" t="s">
        <v>404</v>
      </c>
      <c r="M27" s="18" t="s">
        <v>404</v>
      </c>
      <c r="N27" s="20" t="s">
        <v>404</v>
      </c>
      <c r="O27" s="18" t="s">
        <v>404</v>
      </c>
      <c r="P27" s="20" t="s">
        <v>404</v>
      </c>
      <c r="Q27" s="18" t="n">
        <v>491.69861081</v>
      </c>
      <c r="R27" s="20" t="n">
        <v>3.94249184</v>
      </c>
    </row>
    <row r="28" spans="1:18">
      <c r="A28" s="15" t="s">
        <v>425</v>
      </c>
      <c r="B28" s="17" t="n">
        <v>7568</v>
      </c>
      <c r="C28" s="18">
        <f>(1226.0/B28*100)</f>
        <v/>
      </c>
      <c r="D28" s="19" t="n">
        <v>6342</v>
      </c>
      <c r="E28" s="18" t="n">
        <v>407.73798135</v>
      </c>
      <c r="F28" s="20" t="n">
        <v>3.04880818</v>
      </c>
      <c r="G28" s="18" t="n">
        <v>408.20025785</v>
      </c>
      <c r="H28" s="20" t="n">
        <v>7.60691852</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525.02043603</v>
      </c>
      <c r="F29" s="20" t="n">
        <v>7.05369549</v>
      </c>
      <c r="G29" s="18" t="n">
        <v>500.90154384</v>
      </c>
      <c r="H29" s="20" t="n">
        <v>11.26721654</v>
      </c>
      <c r="I29" s="18" t="n">
        <v>499.42711098</v>
      </c>
      <c r="J29" s="20" t="n">
        <v>10.62011139</v>
      </c>
      <c r="K29" s="18" t="s">
        <v>404</v>
      </c>
      <c r="L29" s="20" t="s">
        <v>404</v>
      </c>
      <c r="M29" s="18" t="s">
        <v>404</v>
      </c>
      <c r="N29" s="20" t="s">
        <v>404</v>
      </c>
      <c r="O29" s="18" t="s">
        <v>404</v>
      </c>
      <c r="P29" s="20" t="s">
        <v>404</v>
      </c>
      <c r="Q29" s="18" t="n">
        <v>497.16568189</v>
      </c>
      <c r="R29" s="20" t="n">
        <v>37.87862077</v>
      </c>
    </row>
    <row r="30" spans="1:18">
      <c r="A30" s="15" t="s">
        <v>427</v>
      </c>
      <c r="B30" s="17" t="n">
        <v>4520</v>
      </c>
      <c r="C30" s="18">
        <f>(1053.0/B30*100)</f>
        <v/>
      </c>
      <c r="D30" s="19" t="n">
        <v>3467</v>
      </c>
      <c r="E30" s="18" t="n">
        <v>504.86338809</v>
      </c>
      <c r="F30" s="20" t="n">
        <v>3.69975409</v>
      </c>
      <c r="G30" s="18" t="n">
        <v>493.13883134</v>
      </c>
      <c r="H30" s="20" t="n">
        <v>6.01861467</v>
      </c>
      <c r="I30" s="18" t="n">
        <v>461.03381589</v>
      </c>
      <c r="J30" s="20" t="n">
        <v>7.32399704</v>
      </c>
      <c r="K30" s="18" t="s">
        <v>404</v>
      </c>
      <c r="L30" s="20" t="s">
        <v>404</v>
      </c>
      <c r="M30" s="18" t="s">
        <v>404</v>
      </c>
      <c r="N30" s="20" t="s">
        <v>404</v>
      </c>
      <c r="O30" s="18" t="s">
        <v>404</v>
      </c>
      <c r="P30" s="20" t="s">
        <v>404</v>
      </c>
      <c r="Q30" s="18" t="n">
        <v>435.27347542</v>
      </c>
      <c r="R30" s="20" t="n">
        <v>11.68759667</v>
      </c>
    </row>
    <row r="31" spans="1:18">
      <c r="A31" s="15" t="s">
        <v>428</v>
      </c>
      <c r="B31" s="17" t="n">
        <v>5456</v>
      </c>
      <c r="C31" s="18">
        <f>(502.0/B31*100)</f>
        <v/>
      </c>
      <c r="D31" s="19" t="n">
        <v>4954</v>
      </c>
      <c r="E31" s="18" t="n">
        <v>505.93622016</v>
      </c>
      <c r="F31" s="20" t="n">
        <v>5.10597418</v>
      </c>
      <c r="G31" s="18" t="n">
        <v>501.14082211</v>
      </c>
      <c r="H31" s="20" t="n">
        <v>2.74798888</v>
      </c>
      <c r="I31" s="18" t="n">
        <v>496.83899613</v>
      </c>
      <c r="J31" s="20" t="n">
        <v>11.161896</v>
      </c>
      <c r="K31" s="18" t="s">
        <v>404</v>
      </c>
      <c r="L31" s="20" t="s">
        <v>404</v>
      </c>
      <c r="M31" s="18" t="s">
        <v>404</v>
      </c>
      <c r="N31" s="20" t="s">
        <v>404</v>
      </c>
      <c r="O31" s="18" t="s">
        <v>404</v>
      </c>
      <c r="P31" s="20" t="s">
        <v>404</v>
      </c>
      <c r="Q31" s="18" t="n">
        <v>501.86432701</v>
      </c>
      <c r="R31" s="20" t="n">
        <v>8.004621889999999</v>
      </c>
    </row>
    <row r="32" spans="1:18">
      <c r="A32" s="15" t="s">
        <v>429</v>
      </c>
      <c r="B32" s="17" t="n">
        <v>4478</v>
      </c>
      <c r="C32" s="18">
        <f>(0.0/B32*100)</f>
        <v/>
      </c>
      <c r="D32" s="19" t="n">
        <v>4478</v>
      </c>
      <c r="E32" s="18" t="n">
        <v>504.9932597</v>
      </c>
      <c r="F32" s="20" t="n">
        <v>3.33862508</v>
      </c>
      <c r="G32" s="18" t="n">
        <v>501.84859728</v>
      </c>
      <c r="H32" s="20" t="n">
        <v>5.19487097</v>
      </c>
      <c r="I32" s="18" t="n">
        <v>529.32548289</v>
      </c>
      <c r="J32" s="20" t="n">
        <v>17.93456188</v>
      </c>
      <c r="K32" s="18" t="s">
        <v>404</v>
      </c>
      <c r="L32" s="20" t="s">
        <v>404</v>
      </c>
      <c r="M32" s="18" t="s">
        <v>404</v>
      </c>
      <c r="N32" s="20" t="s">
        <v>404</v>
      </c>
      <c r="O32" s="18" t="s">
        <v>404</v>
      </c>
      <c r="P32" s="20" t="s">
        <v>404</v>
      </c>
      <c r="Q32" s="18" t="n">
        <v>494.75806417</v>
      </c>
      <c r="R32" s="20" t="n">
        <v>10.53719035</v>
      </c>
    </row>
    <row r="33" spans="1:18">
      <c r="A33" s="15" t="s">
        <v>430</v>
      </c>
      <c r="B33" s="17" t="n">
        <v>7325</v>
      </c>
      <c r="C33" s="18">
        <f>(29.0/B33*100)</f>
        <v/>
      </c>
      <c r="D33" s="19" t="n">
        <v>7296</v>
      </c>
      <c r="E33" s="18" t="n">
        <v>503.56157134</v>
      </c>
      <c r="F33" s="20" t="n">
        <v>3.60003762</v>
      </c>
      <c r="G33" s="18" t="n">
        <v>498.90873198</v>
      </c>
      <c r="H33" s="20" t="n">
        <v>6.69045521</v>
      </c>
      <c r="I33" s="18" t="n">
        <v>411.3483206</v>
      </c>
      <c r="J33" s="20" t="n">
        <v>3.93490574</v>
      </c>
      <c r="K33" s="18" t="s">
        <v>404</v>
      </c>
      <c r="L33" s="20" t="s">
        <v>404</v>
      </c>
      <c r="M33" s="18" t="s">
        <v>404</v>
      </c>
      <c r="N33" s="20" t="s">
        <v>404</v>
      </c>
      <c r="O33" s="18" t="s">
        <v>404</v>
      </c>
      <c r="P33" s="20" t="s">
        <v>404</v>
      </c>
      <c r="Q33" s="18" t="n">
        <v>521.63971541</v>
      </c>
      <c r="R33" s="20" t="n">
        <v>14.84755913</v>
      </c>
    </row>
    <row r="34" spans="1:18">
      <c r="A34" s="15" t="s">
        <v>431</v>
      </c>
      <c r="B34" s="17" t="n">
        <v>6350</v>
      </c>
      <c r="C34" s="18">
        <f>(0.0/B34*100)</f>
        <v/>
      </c>
      <c r="D34" s="19" t="n">
        <v>6350</v>
      </c>
      <c r="E34" s="18" t="n">
        <v>471.19714452</v>
      </c>
      <c r="F34" s="20" t="n">
        <v>4.58130469</v>
      </c>
      <c r="G34" s="18" t="n">
        <v>479.41330542</v>
      </c>
      <c r="H34" s="20" t="n">
        <v>5.67780735</v>
      </c>
      <c r="I34" s="18" t="n">
        <v>441.00983033</v>
      </c>
      <c r="J34" s="20" t="n">
        <v>48.6986894</v>
      </c>
      <c r="K34" s="18" t="s">
        <v>404</v>
      </c>
      <c r="L34" s="20" t="s">
        <v>404</v>
      </c>
      <c r="M34" s="18" t="s">
        <v>404</v>
      </c>
      <c r="N34" s="20" t="s">
        <v>404</v>
      </c>
      <c r="O34" s="18" t="s">
        <v>404</v>
      </c>
      <c r="P34" s="20" t="s">
        <v>404</v>
      </c>
      <c r="Q34" s="18" t="n">
        <v>489.06033454</v>
      </c>
      <c r="R34" s="20" t="n">
        <v>10.04224506</v>
      </c>
    </row>
    <row r="35" spans="1:18">
      <c r="A35" s="15" t="s">
        <v>432</v>
      </c>
      <c r="B35" s="17" t="n">
        <v>6406</v>
      </c>
      <c r="C35" s="18">
        <f>(450.0/B35*100)</f>
        <v/>
      </c>
      <c r="D35" s="19" t="n">
        <v>5956</v>
      </c>
      <c r="E35" s="18" t="n">
        <v>515.0569121</v>
      </c>
      <c r="F35" s="20" t="n">
        <v>2.06943775</v>
      </c>
      <c r="G35" s="18" t="n">
        <v>514.66130302</v>
      </c>
      <c r="H35" s="20" t="n">
        <v>2.25246077</v>
      </c>
      <c r="I35" s="18" t="n">
        <v>489.1552244</v>
      </c>
      <c r="J35" s="20" t="n">
        <v>4.17314382</v>
      </c>
      <c r="K35" s="18" t="s">
        <v>404</v>
      </c>
      <c r="L35" s="20" t="s">
        <v>404</v>
      </c>
      <c r="M35" s="18" t="s">
        <v>404</v>
      </c>
      <c r="N35" s="20" t="s">
        <v>404</v>
      </c>
      <c r="O35" s="18" t="s">
        <v>404</v>
      </c>
      <c r="P35" s="20" t="s">
        <v>404</v>
      </c>
      <c r="Q35" s="18" t="n">
        <v>478.11284226</v>
      </c>
      <c r="R35" s="20" t="n">
        <v>4.85310923</v>
      </c>
    </row>
    <row r="36" spans="1:18">
      <c r="A36" s="15" t="s">
        <v>433</v>
      </c>
      <c r="B36" s="17" t="n">
        <v>6736</v>
      </c>
      <c r="C36" s="18">
        <f>(191.0/B36*100)</f>
        <v/>
      </c>
      <c r="D36" s="19" t="n">
        <v>6545</v>
      </c>
      <c r="E36" s="18" t="n">
        <v>487.82320968</v>
      </c>
      <c r="F36" s="20" t="n">
        <v>3.01594729</v>
      </c>
      <c r="G36" s="18" t="n">
        <v>482.03771607</v>
      </c>
      <c r="H36" s="20" t="n">
        <v>4.49989566</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493.8060174</v>
      </c>
      <c r="F37" s="20" t="n">
        <v>5.47831889</v>
      </c>
      <c r="G37" s="18" t="n">
        <v>493.91113718</v>
      </c>
      <c r="H37" s="20" t="n">
        <v>3.92021798</v>
      </c>
      <c r="I37" s="18" t="n">
        <v>551.0831014300001</v>
      </c>
      <c r="J37" s="20" t="n">
        <v>9.134790430000001</v>
      </c>
      <c r="K37" s="18" t="s">
        <v>404</v>
      </c>
      <c r="L37" s="20" t="s">
        <v>404</v>
      </c>
      <c r="M37" s="18" t="s">
        <v>404</v>
      </c>
      <c r="N37" s="20" t="s">
        <v>404</v>
      </c>
      <c r="O37" s="18" t="s">
        <v>404</v>
      </c>
      <c r="P37" s="20" t="s">
        <v>404</v>
      </c>
      <c r="Q37" s="18" t="n">
        <v>471.1682899</v>
      </c>
      <c r="R37" s="20" t="n">
        <v>33.84567365</v>
      </c>
    </row>
    <row r="38" spans="1:18">
      <c r="A38" s="15" t="s">
        <v>435</v>
      </c>
      <c r="B38" s="17" t="n">
        <v>5860</v>
      </c>
      <c r="C38" s="18">
        <f>(268.0/B38*100)</f>
        <v/>
      </c>
      <c r="D38" s="19" t="n">
        <v>5592</v>
      </c>
      <c r="E38" s="18" t="n">
        <v>528.4914473600001</v>
      </c>
      <c r="F38" s="20" t="n">
        <v>9.25984171</v>
      </c>
      <c r="G38" s="18" t="n">
        <v>516.94223382</v>
      </c>
      <c r="H38" s="20" t="n">
        <v>4.42388892</v>
      </c>
      <c r="I38" s="18" t="n">
        <v>550.53701125</v>
      </c>
      <c r="J38" s="20" t="n">
        <v>13.30996898</v>
      </c>
      <c r="K38" s="18" t="s">
        <v>404</v>
      </c>
      <c r="L38" s="20" t="s">
        <v>404</v>
      </c>
      <c r="M38" s="18" t="s">
        <v>404</v>
      </c>
      <c r="N38" s="20" t="s">
        <v>404</v>
      </c>
      <c r="O38" s="18" t="s">
        <v>404</v>
      </c>
      <c r="P38" s="20" t="s">
        <v>404</v>
      </c>
      <c r="Q38" s="18" t="n">
        <v>493.50124248</v>
      </c>
      <c r="R38" s="20" t="n">
        <v>13.78876684</v>
      </c>
    </row>
    <row r="39" spans="1:18">
      <c r="A39" s="15" t="s">
        <v>436</v>
      </c>
      <c r="B39" s="17" t="n">
        <v>5895</v>
      </c>
      <c r="C39" s="18">
        <f>(0.0/B39*100)</f>
        <v/>
      </c>
      <c r="D39" s="19" t="n">
        <v>5895</v>
      </c>
      <c r="E39" s="18" t="n">
        <v>429.46359151</v>
      </c>
      <c r="F39" s="20" t="n">
        <v>6.54249923</v>
      </c>
      <c r="G39" s="18" t="n">
        <v>410.57398981</v>
      </c>
      <c r="H39" s="20" t="n">
        <v>7.53103161</v>
      </c>
      <c r="I39" s="18" t="n">
        <v>369.086997</v>
      </c>
      <c r="J39" s="20" t="n">
        <v>16.40217483</v>
      </c>
      <c r="K39" s="18" t="s">
        <v>404</v>
      </c>
      <c r="L39" s="20" t="s">
        <v>404</v>
      </c>
      <c r="M39" s="18" t="s">
        <v>404</v>
      </c>
      <c r="N39" s="20" t="s">
        <v>404</v>
      </c>
      <c r="O39" s="18" t="s">
        <v>404</v>
      </c>
      <c r="P39" s="20" t="s">
        <v>404</v>
      </c>
      <c r="Q39" s="18" t="n">
        <v>419.16648687</v>
      </c>
      <c r="R39" s="20" t="n">
        <v>14.27800953</v>
      </c>
    </row>
    <row r="40" spans="1:18">
      <c r="A40" s="15" t="s">
        <v>437</v>
      </c>
      <c r="B40" s="17" t="n">
        <v>14157</v>
      </c>
      <c r="C40" s="18">
        <f>(2954.0/B40*100)</f>
        <v/>
      </c>
      <c r="D40" s="19" t="n">
        <v>11203</v>
      </c>
      <c r="E40" s="18" t="n">
        <v>491.46834344</v>
      </c>
      <c r="F40" s="20" t="n">
        <v>3.72425354</v>
      </c>
      <c r="G40" s="18" t="n">
        <v>500.37002693</v>
      </c>
      <c r="H40" s="20" t="n">
        <v>7.54138926</v>
      </c>
      <c r="I40" s="18" t="n">
        <v>487.34138255</v>
      </c>
      <c r="J40" s="20" t="n">
        <v>7.80038534</v>
      </c>
      <c r="K40" s="18" t="s">
        <v>404</v>
      </c>
      <c r="L40" s="20" t="s">
        <v>404</v>
      </c>
      <c r="M40" s="18" t="s">
        <v>404</v>
      </c>
      <c r="N40" s="20" t="s">
        <v>404</v>
      </c>
      <c r="O40" s="18" t="s">
        <v>404</v>
      </c>
      <c r="P40" s="20" t="s">
        <v>404</v>
      </c>
      <c r="Q40" s="18" t="n">
        <v>498.75504503</v>
      </c>
      <c r="R40" s="20" t="n">
        <v>13.56573242</v>
      </c>
    </row>
    <row r="41" spans="1:18">
      <c r="A41" s="15" t="s">
        <v>438</v>
      </c>
      <c r="B41" s="17" t="n">
        <v>5712</v>
      </c>
      <c r="C41" s="18">
        <f>(99.0/B41*100)</f>
        <v/>
      </c>
      <c r="D41" s="19" t="n">
        <v>5613</v>
      </c>
      <c r="E41" s="18" t="n">
        <v>468.03850659</v>
      </c>
      <c r="F41" s="20" t="n">
        <v>4.80521424</v>
      </c>
      <c r="G41" s="18" t="n">
        <v>471.81962028</v>
      </c>
      <c r="H41" s="20" t="n">
        <v>5.08873521</v>
      </c>
      <c r="I41" s="18" t="n">
        <v>476.26205837</v>
      </c>
      <c r="J41" s="20" t="n">
        <v>13.56669592</v>
      </c>
      <c r="K41" s="18" t="s">
        <v>404</v>
      </c>
      <c r="L41" s="20" t="s">
        <v>404</v>
      </c>
      <c r="M41" s="18" t="s">
        <v>404</v>
      </c>
      <c r="N41" s="20" t="s">
        <v>404</v>
      </c>
      <c r="O41" s="18" t="s">
        <v>404</v>
      </c>
      <c r="P41" s="20" t="s">
        <v>404</v>
      </c>
      <c r="Q41" s="18" t="n">
        <v>468.19839101</v>
      </c>
      <c r="R41" s="20" t="n">
        <v>17.63989425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416.39761409</v>
      </c>
      <c r="F44" s="20" t="n">
        <v>5.71706835</v>
      </c>
      <c r="G44" s="18" t="n">
        <v>410.53393429</v>
      </c>
      <c r="H44" s="20" t="n">
        <v>9.044882319999999</v>
      </c>
      <c r="I44" s="18" t="s">
        <v>404</v>
      </c>
      <c r="J44" s="20" t="s">
        <v>404</v>
      </c>
      <c r="K44" s="18" t="s">
        <v>404</v>
      </c>
      <c r="L44" s="20" t="s">
        <v>404</v>
      </c>
      <c r="M44" s="18" t="s">
        <v>404</v>
      </c>
      <c r="N44" s="20" t="s">
        <v>404</v>
      </c>
      <c r="O44" s="18" t="s">
        <v>404</v>
      </c>
      <c r="P44" s="20" t="s">
        <v>404</v>
      </c>
      <c r="Q44" s="18" t="n">
        <v>408.82255223</v>
      </c>
      <c r="R44" s="20" t="n">
        <v>5.49977755</v>
      </c>
    </row>
    <row r="45" spans="1:18">
      <c r="A45" s="15" t="s">
        <v>442</v>
      </c>
      <c r="B45" s="17" t="n">
        <v>5519</v>
      </c>
      <c r="C45" s="18">
        <f>(0.0/B45*100)</f>
        <v/>
      </c>
      <c r="D45" s="19" t="n">
        <v>5519</v>
      </c>
      <c r="E45" s="18" t="n">
        <v>362.95516272</v>
      </c>
      <c r="F45" s="20" t="n">
        <v>4.42107307</v>
      </c>
      <c r="G45" s="18" t="n">
        <v>364.15273014</v>
      </c>
      <c r="H45" s="20" t="n">
        <v>10.68736791</v>
      </c>
      <c r="I45" s="18" t="s">
        <v>404</v>
      </c>
      <c r="J45" s="20" t="s">
        <v>404</v>
      </c>
      <c r="K45" s="18" t="s">
        <v>404</v>
      </c>
      <c r="L45" s="20" t="s">
        <v>404</v>
      </c>
      <c r="M45" s="18" t="s">
        <v>404</v>
      </c>
      <c r="N45" s="20" t="s">
        <v>404</v>
      </c>
      <c r="O45" s="18" t="s">
        <v>404</v>
      </c>
      <c r="P45" s="20" t="s">
        <v>404</v>
      </c>
      <c r="Q45" s="18" t="n">
        <v>350.0158768</v>
      </c>
      <c r="R45" s="20" t="n">
        <v>6.33136371</v>
      </c>
    </row>
    <row r="46" spans="1:18">
      <c r="A46" s="15" t="s">
        <v>443</v>
      </c>
      <c r="B46" s="17" t="n">
        <v>23141</v>
      </c>
      <c r="C46" s="18">
        <f>(5035.0/B46*100)</f>
        <v/>
      </c>
      <c r="D46" s="19" t="n">
        <v>18106</v>
      </c>
      <c r="E46" s="18" t="n">
        <v>387.34611376</v>
      </c>
      <c r="F46" s="20" t="n">
        <v>3.59920551</v>
      </c>
      <c r="G46" s="18" t="n">
        <v>389.77423191</v>
      </c>
      <c r="H46" s="20" t="n">
        <v>8.55067399</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445.64839379</v>
      </c>
      <c r="F47" s="20" t="n">
        <v>5.57358816</v>
      </c>
      <c r="G47" s="18" t="n">
        <v>431.94642463</v>
      </c>
      <c r="H47" s="20" t="n">
        <v>8.451863850000001</v>
      </c>
      <c r="I47" s="18" t="n">
        <v>440.48237122</v>
      </c>
      <c r="J47" s="20" t="n">
        <v>21.85517309</v>
      </c>
      <c r="K47" s="18" t="s">
        <v>404</v>
      </c>
      <c r="L47" s="20" t="s">
        <v>404</v>
      </c>
      <c r="M47" s="18" t="s">
        <v>404</v>
      </c>
      <c r="N47" s="20" t="s">
        <v>404</v>
      </c>
      <c r="O47" s="18" t="s">
        <v>404</v>
      </c>
      <c r="P47" s="20" t="s">
        <v>404</v>
      </c>
      <c r="Q47" s="18" t="n">
        <v>447.9859778</v>
      </c>
      <c r="R47" s="20" t="n">
        <v>21.13393951</v>
      </c>
    </row>
    <row r="48" spans="1:18">
      <c r="A48" s="15" t="s">
        <v>445</v>
      </c>
      <c r="B48" s="17" t="n">
        <v>9841</v>
      </c>
      <c r="C48" s="18">
        <f>(40.0/B48*100)</f>
        <v/>
      </c>
      <c r="D48" s="19" t="n">
        <v>9801</v>
      </c>
      <c r="E48" s="18" t="n">
        <v>519.28953797</v>
      </c>
      <c r="F48" s="20" t="n">
        <v>7.58070571</v>
      </c>
      <c r="G48" s="18" t="n">
        <v>551.04101237</v>
      </c>
      <c r="H48" s="20" t="n">
        <v>10.33887218</v>
      </c>
      <c r="I48" s="18" t="n">
        <v>397.95104778</v>
      </c>
      <c r="J48" s="20" t="n">
        <v>11.78810797</v>
      </c>
      <c r="K48" s="18" t="s">
        <v>404</v>
      </c>
      <c r="L48" s="20" t="s">
        <v>404</v>
      </c>
      <c r="M48" s="18" t="s">
        <v>404</v>
      </c>
      <c r="N48" s="20" t="s">
        <v>404</v>
      </c>
      <c r="O48" s="18" t="s">
        <v>404</v>
      </c>
      <c r="P48" s="20" t="s">
        <v>404</v>
      </c>
      <c r="Q48" s="18" t="n">
        <v>567.53261872</v>
      </c>
      <c r="R48" s="20" t="n">
        <v>29.57517791</v>
      </c>
    </row>
    <row r="49" spans="1:18">
      <c r="A49" s="15" t="s">
        <v>446</v>
      </c>
      <c r="B49" s="17" t="n">
        <v>6349</v>
      </c>
      <c r="C49" s="18">
        <f>(52.0/B49*100)</f>
        <v/>
      </c>
      <c r="D49" s="19" t="n">
        <v>6297</v>
      </c>
      <c r="E49" s="18" t="n">
        <v>409.47741233</v>
      </c>
      <c r="F49" s="20" t="n">
        <v>4.76013817</v>
      </c>
      <c r="G49" s="18" t="n">
        <v>410.98188487</v>
      </c>
      <c r="H49" s="20" t="n">
        <v>6.50195713</v>
      </c>
      <c r="I49" s="18" t="s">
        <v>404</v>
      </c>
      <c r="J49" s="20" t="s">
        <v>404</v>
      </c>
      <c r="K49" s="18" t="s">
        <v>404</v>
      </c>
      <c r="L49" s="20" t="s">
        <v>404</v>
      </c>
      <c r="M49" s="18" t="s">
        <v>404</v>
      </c>
      <c r="N49" s="20" t="s">
        <v>404</v>
      </c>
      <c r="O49" s="18" t="s">
        <v>404</v>
      </c>
      <c r="P49" s="20" t="s">
        <v>404</v>
      </c>
      <c r="Q49" s="18" t="n">
        <v>400.79331902</v>
      </c>
      <c r="R49" s="20" t="n">
        <v>8.89204103</v>
      </c>
    </row>
    <row r="50" spans="1:18">
      <c r="A50" s="15" t="s">
        <v>447</v>
      </c>
      <c r="B50" s="17" t="n">
        <v>11795</v>
      </c>
      <c r="C50" s="18">
        <f>(1031.0/B50*100)</f>
        <v/>
      </c>
      <c r="D50" s="19" t="n">
        <v>10764</v>
      </c>
      <c r="E50" s="18" t="n">
        <v>395.41936163</v>
      </c>
      <c r="F50" s="20" t="n">
        <v>2.99172051</v>
      </c>
      <c r="G50" s="18" t="n">
        <v>387.14615277</v>
      </c>
      <c r="H50" s="20" t="n">
        <v>6.41983378</v>
      </c>
      <c r="I50" s="18" t="n">
        <v>372.42930285</v>
      </c>
      <c r="J50" s="20" t="n">
        <v>11.22968329</v>
      </c>
      <c r="K50" s="18" t="s">
        <v>404</v>
      </c>
      <c r="L50" s="20" t="s">
        <v>404</v>
      </c>
      <c r="M50" s="18" t="s">
        <v>404</v>
      </c>
      <c r="N50" s="20" t="s">
        <v>404</v>
      </c>
      <c r="O50" s="18" t="s">
        <v>404</v>
      </c>
      <c r="P50" s="20" t="s">
        <v>404</v>
      </c>
      <c r="Q50" s="18" t="n">
        <v>392.48252284</v>
      </c>
      <c r="R50" s="20" t="n">
        <v>11.26789896</v>
      </c>
    </row>
    <row r="51" spans="1:18">
      <c r="A51" s="15" t="s">
        <v>448</v>
      </c>
      <c r="B51" s="17" t="n">
        <v>6866</v>
      </c>
      <c r="C51" s="18">
        <f>(118.0/B51*100)</f>
        <v/>
      </c>
      <c r="D51" s="19" t="n">
        <v>6748</v>
      </c>
      <c r="E51" s="18" t="n">
        <v>398.69265206</v>
      </c>
      <c r="F51" s="20" t="n">
        <v>3.15820733</v>
      </c>
      <c r="G51" s="18" t="n">
        <v>400.0119301</v>
      </c>
      <c r="H51" s="20" t="n">
        <v>5.32485097</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462.48206975</v>
      </c>
      <c r="F52" s="20" t="n">
        <v>4.0159419</v>
      </c>
      <c r="G52" s="18" t="n">
        <v>464.19559528</v>
      </c>
      <c r="H52" s="20" t="n">
        <v>6.76975587</v>
      </c>
      <c r="I52" s="18" t="n">
        <v>474.59071495</v>
      </c>
      <c r="J52" s="20" t="n">
        <v>14.27581203</v>
      </c>
      <c r="K52" s="18" t="s">
        <v>404</v>
      </c>
      <c r="L52" s="20" t="s">
        <v>404</v>
      </c>
      <c r="M52" s="18" t="s">
        <v>404</v>
      </c>
      <c r="N52" s="20" t="s">
        <v>404</v>
      </c>
      <c r="O52" s="18" t="s">
        <v>404</v>
      </c>
      <c r="P52" s="20" t="s">
        <v>404</v>
      </c>
      <c r="Q52" s="18" t="n">
        <v>522.14868553</v>
      </c>
      <c r="R52" s="20" t="n">
        <v>9.145791669999999</v>
      </c>
    </row>
    <row r="53" spans="1:18">
      <c r="A53" s="15" t="s">
        <v>450</v>
      </c>
      <c r="B53" s="17" t="n">
        <v>5571</v>
      </c>
      <c r="C53" s="18">
        <f>(0.0/B53*100)</f>
        <v/>
      </c>
      <c r="D53" s="19" t="n">
        <v>5571</v>
      </c>
      <c r="E53" s="18" t="n">
        <v>443.05904767</v>
      </c>
      <c r="F53" s="20" t="n">
        <v>2.12391319</v>
      </c>
      <c r="G53" s="18" t="n">
        <v>430.00854139</v>
      </c>
      <c r="H53" s="20" t="n">
        <v>2.97359496</v>
      </c>
      <c r="I53" s="18" t="n">
        <v>364.49365483</v>
      </c>
      <c r="J53" s="20" t="n">
        <v>8.290412549999999</v>
      </c>
      <c r="K53" s="18" t="s">
        <v>404</v>
      </c>
      <c r="L53" s="20" t="s">
        <v>404</v>
      </c>
      <c r="M53" s="18" t="s">
        <v>404</v>
      </c>
      <c r="N53" s="20" t="s">
        <v>404</v>
      </c>
      <c r="O53" s="18" t="s">
        <v>404</v>
      </c>
      <c r="P53" s="20" t="s">
        <v>404</v>
      </c>
      <c r="Q53" s="18" t="n">
        <v>362.96061895</v>
      </c>
      <c r="R53" s="20" t="n">
        <v>8.26857884</v>
      </c>
    </row>
    <row r="54" spans="1:18">
      <c r="A54" s="15" t="s">
        <v>451</v>
      </c>
      <c r="B54" s="17" t="n">
        <v>4740</v>
      </c>
      <c r="C54" s="18">
        <f>(199.0/B54*100)</f>
        <v/>
      </c>
      <c r="D54" s="19" t="n">
        <v>4541</v>
      </c>
      <c r="E54" s="18" t="n">
        <v>334.58627672</v>
      </c>
      <c r="F54" s="20" t="n">
        <v>4.35279759</v>
      </c>
      <c r="G54" s="18" t="n">
        <v>329.12388911</v>
      </c>
      <c r="H54" s="20" t="n">
        <v>7.984708</v>
      </c>
      <c r="I54" s="18" t="n">
        <v>298.61239937</v>
      </c>
      <c r="J54" s="20" t="n">
        <v>6.45180642</v>
      </c>
      <c r="K54" s="18" t="s">
        <v>404</v>
      </c>
      <c r="L54" s="20" t="s">
        <v>404</v>
      </c>
      <c r="M54" s="18" t="s">
        <v>404</v>
      </c>
      <c r="N54" s="20" t="s">
        <v>404</v>
      </c>
      <c r="O54" s="18" t="s">
        <v>404</v>
      </c>
      <c r="P54" s="20" t="s">
        <v>404</v>
      </c>
      <c r="Q54" s="18" t="n">
        <v>325.78608732</v>
      </c>
      <c r="R54" s="20" t="n">
        <v>9.89333486</v>
      </c>
    </row>
    <row r="55" spans="1:18">
      <c r="A55" s="15" t="s">
        <v>452</v>
      </c>
      <c r="B55" s="17" t="n">
        <v>5316</v>
      </c>
      <c r="C55" s="18">
        <f>(43.0/B55*100)</f>
        <v/>
      </c>
      <c r="D55" s="19" t="n">
        <v>5273</v>
      </c>
      <c r="E55" s="18" t="n">
        <v>403.58703831</v>
      </c>
      <c r="F55" s="20" t="n">
        <v>2.99907447</v>
      </c>
      <c r="G55" s="18" t="n">
        <v>414.00389766</v>
      </c>
      <c r="H55" s="20" t="n">
        <v>16.76579429</v>
      </c>
      <c r="I55" s="18" t="s">
        <v>404</v>
      </c>
      <c r="J55" s="20" t="s">
        <v>404</v>
      </c>
      <c r="K55" s="18" t="s">
        <v>404</v>
      </c>
      <c r="L55" s="20" t="s">
        <v>404</v>
      </c>
      <c r="M55" s="18" t="s">
        <v>404</v>
      </c>
      <c r="N55" s="20" t="s">
        <v>404</v>
      </c>
      <c r="O55" s="18" t="n">
        <v>340.44499998</v>
      </c>
      <c r="P55" s="20" t="n">
        <v>10.58286646</v>
      </c>
      <c r="Q55" s="18" t="n">
        <v>397.32481782</v>
      </c>
      <c r="R55" s="20" t="n">
        <v>9.25040733</v>
      </c>
    </row>
    <row r="56" spans="1:18">
      <c r="A56" s="15" t="s">
        <v>453</v>
      </c>
      <c r="B56" s="17" t="n">
        <v>5359</v>
      </c>
      <c r="C56" s="18">
        <f>(0.0/B56*100)</f>
        <v/>
      </c>
      <c r="D56" s="19" t="n">
        <v>5359</v>
      </c>
      <c r="E56" s="18" t="n">
        <v>548.70459911</v>
      </c>
      <c r="F56" s="20" t="n">
        <v>3.49531419</v>
      </c>
      <c r="G56" s="18" t="n">
        <v>536.7531476299999</v>
      </c>
      <c r="H56" s="20" t="n">
        <v>20.88952277</v>
      </c>
      <c r="I56" s="18" t="n">
        <v>542.96627775</v>
      </c>
      <c r="J56" s="20" t="n">
        <v>17.56287193</v>
      </c>
      <c r="K56" s="18" t="s">
        <v>404</v>
      </c>
      <c r="L56" s="20" t="s">
        <v>404</v>
      </c>
      <c r="M56" s="18" t="s">
        <v>404</v>
      </c>
      <c r="N56" s="20" t="s">
        <v>404</v>
      </c>
      <c r="O56" s="18" t="s">
        <v>404</v>
      </c>
      <c r="P56" s="20" t="s">
        <v>404</v>
      </c>
      <c r="Q56" s="18" t="n">
        <v>564.60066259</v>
      </c>
      <c r="R56" s="20" t="n">
        <v>38.53183897</v>
      </c>
    </row>
    <row r="57" spans="1:18">
      <c r="A57" s="15" t="s">
        <v>454</v>
      </c>
      <c r="B57" s="17" t="n">
        <v>6513</v>
      </c>
      <c r="C57" s="18">
        <f>(0.0/B57*100)</f>
        <v/>
      </c>
      <c r="D57" s="19" t="n">
        <v>6513</v>
      </c>
      <c r="E57" s="18" t="n">
        <v>388.65729502</v>
      </c>
      <c r="F57" s="20" t="n">
        <v>3.78929075</v>
      </c>
      <c r="G57" s="18" t="n">
        <v>386.40861846</v>
      </c>
      <c r="H57" s="20" t="n">
        <v>10.4467491</v>
      </c>
      <c r="I57" s="18" t="s">
        <v>404</v>
      </c>
      <c r="J57" s="20" t="s">
        <v>404</v>
      </c>
      <c r="K57" s="18" t="s">
        <v>404</v>
      </c>
      <c r="L57" s="20" t="s">
        <v>404</v>
      </c>
      <c r="M57" s="18" t="s">
        <v>404</v>
      </c>
      <c r="N57" s="20" t="s">
        <v>404</v>
      </c>
      <c r="O57" s="18" t="s">
        <v>404</v>
      </c>
      <c r="P57" s="20" t="s">
        <v>404</v>
      </c>
      <c r="Q57" s="18" t="n">
        <v>371.14635961</v>
      </c>
      <c r="R57" s="20" t="n">
        <v>12.65451766</v>
      </c>
    </row>
    <row r="58" spans="1:18">
      <c r="A58" s="15" t="s">
        <v>455</v>
      </c>
      <c r="B58" s="17" t="n">
        <v>7267</v>
      </c>
      <c r="C58" s="18">
        <f>(0.0/B58*100)</f>
        <v/>
      </c>
      <c r="D58" s="19" t="n">
        <v>7267</v>
      </c>
      <c r="E58" s="18" t="n">
        <v>380.5651387</v>
      </c>
      <c r="F58" s="20" t="n">
        <v>4.175076</v>
      </c>
      <c r="G58" s="18" t="n">
        <v>374.79431799</v>
      </c>
      <c r="H58" s="20" t="n">
        <v>5.79112757</v>
      </c>
      <c r="I58" s="18" t="s">
        <v>404</v>
      </c>
      <c r="J58" s="20" t="s">
        <v>404</v>
      </c>
      <c r="K58" s="18" t="s">
        <v>404</v>
      </c>
      <c r="L58" s="20" t="s">
        <v>404</v>
      </c>
      <c r="M58" s="18" t="s">
        <v>404</v>
      </c>
      <c r="N58" s="20" t="s">
        <v>404</v>
      </c>
      <c r="O58" s="18" t="s">
        <v>404</v>
      </c>
      <c r="P58" s="20" t="s">
        <v>404</v>
      </c>
      <c r="Q58" s="18" t="n">
        <v>382.11708063</v>
      </c>
      <c r="R58" s="20" t="n">
        <v>5.83357288</v>
      </c>
    </row>
    <row r="59" spans="1:18">
      <c r="A59" s="15" t="s">
        <v>456</v>
      </c>
      <c r="B59" s="17" t="n">
        <v>4826</v>
      </c>
      <c r="C59" s="18">
        <f>(0.0/B59*100)</f>
        <v/>
      </c>
      <c r="D59" s="19" t="n">
        <v>4826</v>
      </c>
      <c r="E59" s="18" t="n">
        <v>354.30374445</v>
      </c>
      <c r="F59" s="20" t="n">
        <v>2.91059946</v>
      </c>
      <c r="G59" s="18" t="n">
        <v>367.86322245</v>
      </c>
      <c r="H59" s="20" t="n">
        <v>2.59352446</v>
      </c>
      <c r="I59" s="18" t="s">
        <v>404</v>
      </c>
      <c r="J59" s="20" t="s">
        <v>404</v>
      </c>
      <c r="K59" s="18" t="s">
        <v>404</v>
      </c>
      <c r="L59" s="20" t="s">
        <v>404</v>
      </c>
      <c r="M59" s="18" t="s">
        <v>404</v>
      </c>
      <c r="N59" s="20" t="s">
        <v>404</v>
      </c>
      <c r="O59" s="18" t="s">
        <v>404</v>
      </c>
      <c r="P59" s="20" t="s">
        <v>404</v>
      </c>
      <c r="Q59" s="18" t="n">
        <v>364.36567667</v>
      </c>
      <c r="R59" s="20" t="n">
        <v>3.66371795</v>
      </c>
    </row>
    <row r="60" spans="1:18">
      <c r="A60" s="15" t="s">
        <v>457</v>
      </c>
      <c r="B60" s="17" t="n">
        <v>4546</v>
      </c>
      <c r="C60" s="18">
        <f>(0.0/B60*100)</f>
        <v/>
      </c>
      <c r="D60" s="19" t="n">
        <v>4546</v>
      </c>
      <c r="E60" s="18" t="n">
        <v>411.38704323</v>
      </c>
      <c r="F60" s="20" t="n">
        <v>5.7596883</v>
      </c>
      <c r="G60" s="18" t="n">
        <v>415.78228231</v>
      </c>
      <c r="H60" s="20" t="n">
        <v>15.73081575</v>
      </c>
      <c r="I60" s="18" t="s">
        <v>404</v>
      </c>
      <c r="J60" s="20" t="s">
        <v>404</v>
      </c>
      <c r="K60" s="18" t="s">
        <v>404</v>
      </c>
      <c r="L60" s="20" t="s">
        <v>404</v>
      </c>
      <c r="M60" s="18" t="s">
        <v>404</v>
      </c>
      <c r="N60" s="20" t="s">
        <v>404</v>
      </c>
      <c r="O60" s="18" t="s">
        <v>404</v>
      </c>
      <c r="P60" s="20" t="s">
        <v>404</v>
      </c>
      <c r="Q60" s="18" t="n">
        <v>360.3219522</v>
      </c>
      <c r="R60" s="20" t="n">
        <v>7.6374455</v>
      </c>
    </row>
    <row r="61" spans="1:18">
      <c r="A61" s="15" t="s">
        <v>458</v>
      </c>
      <c r="B61" s="17" t="n">
        <v>6525</v>
      </c>
      <c r="C61" s="18">
        <f>(0.0/B61*100)</f>
        <v/>
      </c>
      <c r="D61" s="19" t="n">
        <v>6525</v>
      </c>
      <c r="E61" s="18" t="n">
        <v>479.15955608</v>
      </c>
      <c r="F61" s="20" t="n">
        <v>2.67588837</v>
      </c>
      <c r="G61" s="18" t="n">
        <v>478.49605353</v>
      </c>
      <c r="H61" s="20" t="n">
        <v>7.40168434</v>
      </c>
      <c r="I61" s="18" t="n">
        <v>424.31382692</v>
      </c>
      <c r="J61" s="20" t="n">
        <v>19.29213831</v>
      </c>
      <c r="K61" s="18" t="s">
        <v>404</v>
      </c>
      <c r="L61" s="20" t="s">
        <v>404</v>
      </c>
      <c r="M61" s="18" t="s">
        <v>404</v>
      </c>
      <c r="N61" s="20" t="s">
        <v>404</v>
      </c>
      <c r="O61" s="18" t="s">
        <v>404</v>
      </c>
      <c r="P61" s="20" t="s">
        <v>404</v>
      </c>
      <c r="Q61" s="18" t="n">
        <v>478.95583074</v>
      </c>
      <c r="R61" s="20" t="n">
        <v>26.83028705</v>
      </c>
    </row>
    <row r="62" spans="1:18">
      <c r="A62" s="15" t="s">
        <v>459</v>
      </c>
      <c r="B62" s="17" t="n">
        <v>4476</v>
      </c>
      <c r="C62" s="18">
        <f>(0.0/B62*100)</f>
        <v/>
      </c>
      <c r="D62" s="19" t="n">
        <v>4476</v>
      </c>
      <c r="E62" s="18" t="n">
        <v>544.30672147</v>
      </c>
      <c r="F62" s="20" t="n">
        <v>1.14100033</v>
      </c>
      <c r="G62" s="18" t="n">
        <v>536.33246444</v>
      </c>
      <c r="H62" s="20" t="n">
        <v>3.42108336</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367.1254479</v>
      </c>
      <c r="F63" s="20" t="n">
        <v>1.67996847</v>
      </c>
      <c r="G63" s="18" t="n">
        <v>363.78702277</v>
      </c>
      <c r="H63" s="20" t="n">
        <v>3.09046965</v>
      </c>
      <c r="I63" s="18" t="s">
        <v>404</v>
      </c>
      <c r="J63" s="20" t="s">
        <v>404</v>
      </c>
      <c r="K63" s="18" t="s">
        <v>404</v>
      </c>
      <c r="L63" s="20" t="s">
        <v>404</v>
      </c>
      <c r="M63" s="18" t="s">
        <v>404</v>
      </c>
      <c r="N63" s="20" t="s">
        <v>404</v>
      </c>
      <c r="O63" s="18" t="s">
        <v>404</v>
      </c>
      <c r="P63" s="20" t="s">
        <v>404</v>
      </c>
      <c r="Q63" s="18" t="n">
        <v>400.17059177</v>
      </c>
      <c r="R63" s="20" t="n">
        <v>4.10380124</v>
      </c>
    </row>
    <row r="64" spans="1:18">
      <c r="A64" s="15" t="s">
        <v>461</v>
      </c>
      <c r="B64" s="17" t="n">
        <v>3634</v>
      </c>
      <c r="C64" s="18">
        <f>(27.0/B64*100)</f>
        <v/>
      </c>
      <c r="D64" s="19" t="n">
        <v>3607</v>
      </c>
      <c r="E64" s="18" t="n">
        <v>489.99233946</v>
      </c>
      <c r="F64" s="20" t="n">
        <v>2.150178</v>
      </c>
      <c r="G64" s="18" t="n">
        <v>469.26438528</v>
      </c>
      <c r="H64" s="20" t="n">
        <v>2.68531581</v>
      </c>
      <c r="I64" s="18" t="s">
        <v>404</v>
      </c>
      <c r="J64" s="20" t="s">
        <v>404</v>
      </c>
      <c r="K64" s="18" t="s">
        <v>404</v>
      </c>
      <c r="L64" s="20" t="s">
        <v>404</v>
      </c>
      <c r="M64" s="18" t="s">
        <v>404</v>
      </c>
      <c r="N64" s="20" t="s">
        <v>404</v>
      </c>
      <c r="O64" s="18" t="s">
        <v>404</v>
      </c>
      <c r="P64" s="20" t="s">
        <v>404</v>
      </c>
      <c r="Q64" s="18" t="n">
        <v>464.00145909</v>
      </c>
      <c r="R64" s="20" t="n">
        <v>5.99364603</v>
      </c>
    </row>
    <row r="65" spans="1:18">
      <c r="A65" s="15" t="s">
        <v>462</v>
      </c>
      <c r="B65" s="17" t="n">
        <v>5325</v>
      </c>
      <c r="C65" s="18">
        <f>(0.0/B65*100)</f>
        <v/>
      </c>
      <c r="D65" s="19" t="n">
        <v>5325</v>
      </c>
      <c r="E65" s="18" t="n">
        <v>422.97180946</v>
      </c>
      <c r="F65" s="20" t="n">
        <v>3.24057932</v>
      </c>
      <c r="G65" s="18" t="n">
        <v>413.20938852</v>
      </c>
      <c r="H65" s="20" t="n">
        <v>7.55740226</v>
      </c>
      <c r="I65" s="18" t="s">
        <v>404</v>
      </c>
      <c r="J65" s="20" t="s">
        <v>404</v>
      </c>
      <c r="K65" s="18" t="s">
        <v>404</v>
      </c>
      <c r="L65" s="20" t="s">
        <v>404</v>
      </c>
      <c r="M65" s="18" t="s">
        <v>404</v>
      </c>
      <c r="N65" s="20" t="s">
        <v>404</v>
      </c>
      <c r="O65" s="18" t="s">
        <v>404</v>
      </c>
      <c r="P65" s="20" t="s">
        <v>404</v>
      </c>
      <c r="Q65" s="18" t="n">
        <v>406.93660598</v>
      </c>
      <c r="R65" s="20" t="n">
        <v>8.95461892</v>
      </c>
    </row>
    <row r="66" spans="1:18">
      <c r="A66" s="15" t="s">
        <v>463</v>
      </c>
      <c r="B66" s="17" t="n">
        <v>5665</v>
      </c>
      <c r="C66" s="18">
        <f>(0.0/B66*100)</f>
        <v/>
      </c>
      <c r="D66" s="19" t="n">
        <v>5665</v>
      </c>
      <c r="E66" s="18" t="n">
        <v>415.77422369</v>
      </c>
      <c r="F66" s="20" t="n">
        <v>1.74800731</v>
      </c>
      <c r="G66" s="18" t="n">
        <v>422.98079621</v>
      </c>
      <c r="H66" s="20" t="n">
        <v>2.12811486</v>
      </c>
      <c r="I66" s="18" t="n">
        <v>375.27645199</v>
      </c>
      <c r="J66" s="20" t="n">
        <v>19.00959766</v>
      </c>
      <c r="K66" s="18" t="s">
        <v>404</v>
      </c>
      <c r="L66" s="20" t="s">
        <v>404</v>
      </c>
      <c r="M66" s="18" t="s">
        <v>404</v>
      </c>
      <c r="N66" s="20" t="s">
        <v>404</v>
      </c>
      <c r="O66" s="18" t="s">
        <v>404</v>
      </c>
      <c r="P66" s="20" t="s">
        <v>404</v>
      </c>
      <c r="Q66" s="18" t="n">
        <v>405.83930034</v>
      </c>
      <c r="R66" s="20" t="n">
        <v>5.83914277</v>
      </c>
    </row>
    <row r="67" spans="1:18">
      <c r="A67" s="15" t="s">
        <v>464</v>
      </c>
      <c r="B67" s="17" t="n">
        <v>6971</v>
      </c>
      <c r="C67" s="18">
        <f>(0.0/B67*100)</f>
        <v/>
      </c>
      <c r="D67" s="19" t="n">
        <v>6971</v>
      </c>
      <c r="E67" s="18" t="n">
        <v>390.13742128</v>
      </c>
      <c r="F67" s="20" t="n">
        <v>3.49522457</v>
      </c>
      <c r="G67" s="18" t="n">
        <v>370.60278653</v>
      </c>
      <c r="H67" s="20" t="n">
        <v>7.32952533</v>
      </c>
      <c r="I67" s="18" t="n">
        <v>375.63862243</v>
      </c>
      <c r="J67" s="20" t="n">
        <v>9.933793209999999</v>
      </c>
      <c r="K67" s="18" t="s">
        <v>404</v>
      </c>
      <c r="L67" s="20" t="s">
        <v>404</v>
      </c>
      <c r="M67" s="18" t="s">
        <v>404</v>
      </c>
      <c r="N67" s="20" t="s">
        <v>404</v>
      </c>
      <c r="O67" s="18" t="s">
        <v>404</v>
      </c>
      <c r="P67" s="20" t="s">
        <v>404</v>
      </c>
      <c r="Q67" s="18" t="n">
        <v>381.07556122</v>
      </c>
      <c r="R67" s="20" t="n">
        <v>14.49423689</v>
      </c>
    </row>
    <row r="68" spans="1:18">
      <c r="A68" s="15" t="s">
        <v>465</v>
      </c>
      <c r="B68" s="17" t="n">
        <v>12083</v>
      </c>
      <c r="C68" s="18">
        <f>(0.0/B68*100)</f>
        <v/>
      </c>
      <c r="D68" s="19" t="n">
        <v>12083</v>
      </c>
      <c r="E68" s="18" t="n">
        <v>405.10619826</v>
      </c>
      <c r="F68" s="20" t="n">
        <v>1.60185556</v>
      </c>
      <c r="G68" s="18" t="n">
        <v>393.27726522</v>
      </c>
      <c r="H68" s="20" t="n">
        <v>2.39941946</v>
      </c>
      <c r="I68" s="18" t="n">
        <v>424.6668281</v>
      </c>
      <c r="J68" s="20" t="n">
        <v>13.15215532</v>
      </c>
      <c r="K68" s="18" t="s">
        <v>404</v>
      </c>
      <c r="L68" s="20" t="s">
        <v>404</v>
      </c>
      <c r="M68" s="18" t="s">
        <v>404</v>
      </c>
      <c r="N68" s="20" t="s">
        <v>404</v>
      </c>
      <c r="O68" s="18" t="s">
        <v>404</v>
      </c>
      <c r="P68" s="20" t="s">
        <v>404</v>
      </c>
      <c r="Q68" s="18" t="n">
        <v>406.94314167</v>
      </c>
      <c r="R68" s="20" t="n">
        <v>5.6745547</v>
      </c>
    </row>
    <row r="69" spans="1:18">
      <c r="A69" s="15" t="s">
        <v>466</v>
      </c>
      <c r="B69" s="17" t="n">
        <v>4876</v>
      </c>
      <c r="C69" s="18">
        <f>(0.0/B69*100)</f>
        <v/>
      </c>
      <c r="D69" s="19" t="n">
        <v>4876</v>
      </c>
      <c r="E69" s="18" t="n">
        <v>446.55551002</v>
      </c>
      <c r="F69" s="20" t="n">
        <v>4.26828715</v>
      </c>
      <c r="G69" s="18" t="n">
        <v>428.55542427</v>
      </c>
      <c r="H69" s="20" t="n">
        <v>9.08052221</v>
      </c>
      <c r="I69" s="18" t="s">
        <v>404</v>
      </c>
      <c r="J69" s="20" t="s">
        <v>404</v>
      </c>
      <c r="K69" s="18" t="s">
        <v>404</v>
      </c>
      <c r="L69" s="20" t="s">
        <v>404</v>
      </c>
      <c r="M69" s="18" t="s">
        <v>404</v>
      </c>
      <c r="N69" s="20" t="s">
        <v>404</v>
      </c>
      <c r="O69" s="18" t="s">
        <v>404</v>
      </c>
      <c r="P69" s="20" t="s">
        <v>404</v>
      </c>
      <c r="Q69" s="18" t="n">
        <v>443.41781976</v>
      </c>
      <c r="R69" s="20" t="n">
        <v>29.12654162</v>
      </c>
    </row>
    <row r="70" spans="1:18">
      <c r="A70" s="15" t="s">
        <v>467</v>
      </c>
      <c r="B70" s="17" t="n">
        <v>6036</v>
      </c>
      <c r="C70" s="18">
        <f>(0.0/B70*100)</f>
        <v/>
      </c>
      <c r="D70" s="19" t="n">
        <v>6036</v>
      </c>
      <c r="E70" s="18" t="n">
        <v>495.60994857</v>
      </c>
      <c r="F70" s="20" t="n">
        <v>4.2576039</v>
      </c>
      <c r="G70" s="18" t="n">
        <v>492.08003519</v>
      </c>
      <c r="H70" s="20" t="n">
        <v>4.23813751</v>
      </c>
      <c r="I70" s="18" t="s">
        <v>404</v>
      </c>
      <c r="J70" s="20" t="s">
        <v>404</v>
      </c>
      <c r="K70" s="18" t="s">
        <v>404</v>
      </c>
      <c r="L70" s="20" t="s">
        <v>404</v>
      </c>
      <c r="M70" s="18" t="s">
        <v>404</v>
      </c>
      <c r="N70" s="20" t="s">
        <v>404</v>
      </c>
      <c r="O70" s="18" t="s">
        <v>404</v>
      </c>
      <c r="P70" s="20" t="s">
        <v>404</v>
      </c>
      <c r="Q70" s="18" t="n">
        <v>485.16964326</v>
      </c>
      <c r="R70" s="20" t="n">
        <v>18.37019687</v>
      </c>
    </row>
    <row r="71" spans="1:18">
      <c r="A71" s="15" t="s">
        <v>468</v>
      </c>
      <c r="B71" s="17" t="n">
        <v>6115</v>
      </c>
      <c r="C71" s="18">
        <f>(0.0/B71*100)</f>
        <v/>
      </c>
      <c r="D71" s="19" t="n">
        <v>6115</v>
      </c>
      <c r="E71" s="18" t="n">
        <v>566.82772167</v>
      </c>
      <c r="F71" s="20" t="n">
        <v>1.83189712</v>
      </c>
      <c r="G71" s="18" t="n">
        <v>559.58131789</v>
      </c>
      <c r="H71" s="20" t="n">
        <v>3.09362276</v>
      </c>
      <c r="I71" s="18" t="n">
        <v>526.6590188599999</v>
      </c>
      <c r="J71" s="20" t="n">
        <v>17.65920086</v>
      </c>
      <c r="K71" s="18" t="s">
        <v>404</v>
      </c>
      <c r="L71" s="20" t="s">
        <v>404</v>
      </c>
      <c r="M71" s="18" t="s">
        <v>404</v>
      </c>
      <c r="N71" s="20" t="s">
        <v>404</v>
      </c>
      <c r="O71" s="18" t="s">
        <v>404</v>
      </c>
      <c r="P71" s="20" t="s">
        <v>404</v>
      </c>
      <c r="Q71" s="18" t="n">
        <v>514.53508792</v>
      </c>
      <c r="R71" s="20" t="n">
        <v>9.05370881</v>
      </c>
    </row>
    <row r="72" spans="1:18">
      <c r="A72" s="15" t="s">
        <v>469</v>
      </c>
      <c r="B72" s="17" t="n">
        <v>7708</v>
      </c>
      <c r="C72" s="18">
        <f>(0.0/B72*100)</f>
        <v/>
      </c>
      <c r="D72" s="19" t="n">
        <v>7708</v>
      </c>
      <c r="E72" s="18" t="n">
        <v>544.9137418399999</v>
      </c>
      <c r="F72" s="20" t="n">
        <v>5.58916613</v>
      </c>
      <c r="G72" s="18" t="n">
        <v>542.8536425</v>
      </c>
      <c r="H72" s="20" t="n">
        <v>5.82782524</v>
      </c>
      <c r="I72" s="18" t="n">
        <v>470.5224673</v>
      </c>
      <c r="J72" s="20" t="n">
        <v>25.08205796</v>
      </c>
      <c r="K72" s="18" t="s">
        <v>404</v>
      </c>
      <c r="L72" s="20" t="s">
        <v>404</v>
      </c>
      <c r="M72" s="18" t="s">
        <v>404</v>
      </c>
      <c r="N72" s="20" t="s">
        <v>404</v>
      </c>
      <c r="O72" s="18" t="s">
        <v>404</v>
      </c>
      <c r="P72" s="20" t="s">
        <v>404</v>
      </c>
      <c r="Q72" s="18" t="n">
        <v>536.76030583</v>
      </c>
      <c r="R72" s="20" t="n">
        <v>40.11307872</v>
      </c>
    </row>
    <row r="73" spans="1:18">
      <c r="A73" s="15" t="s">
        <v>470</v>
      </c>
      <c r="B73" s="17" t="n">
        <v>8249</v>
      </c>
      <c r="C73" s="18">
        <f>(0.0/B73*100)</f>
        <v/>
      </c>
      <c r="D73" s="19" t="n">
        <v>8249</v>
      </c>
      <c r="E73" s="18" t="n">
        <v>414.72866333</v>
      </c>
      <c r="F73" s="20" t="n">
        <v>3.51468231</v>
      </c>
      <c r="G73" s="18" t="n">
        <v>423.80101935</v>
      </c>
      <c r="H73" s="20" t="n">
        <v>8.61979011</v>
      </c>
      <c r="I73" s="18" t="n">
        <v>414.28282249</v>
      </c>
      <c r="J73" s="20" t="n">
        <v>16.77348065</v>
      </c>
      <c r="K73" s="18" t="s">
        <v>404</v>
      </c>
      <c r="L73" s="20" t="s">
        <v>404</v>
      </c>
      <c r="M73" s="18" t="s">
        <v>404</v>
      </c>
      <c r="N73" s="20" t="s">
        <v>404</v>
      </c>
      <c r="O73" s="18" t="s">
        <v>404</v>
      </c>
      <c r="P73" s="20" t="s">
        <v>404</v>
      </c>
      <c r="Q73" s="18" t="n">
        <v>405.94850867</v>
      </c>
      <c r="R73" s="20" t="n">
        <v>13.29731074</v>
      </c>
    </row>
    <row r="74" spans="1:18">
      <c r="A74" s="15" t="s">
        <v>471</v>
      </c>
      <c r="B74" s="17" t="n">
        <v>4692</v>
      </c>
      <c r="C74" s="18">
        <f>(484.0/B74*100)</f>
        <v/>
      </c>
      <c r="D74" s="19" t="n">
        <v>4208</v>
      </c>
      <c r="E74" s="18" t="n">
        <v>418.3207196</v>
      </c>
      <c r="F74" s="20" t="n">
        <v>1.66153214</v>
      </c>
      <c r="G74" s="18" t="n">
        <v>407.63860559</v>
      </c>
      <c r="H74" s="20" t="n">
        <v>3.85818645</v>
      </c>
      <c r="I74" s="18" t="s">
        <v>404</v>
      </c>
      <c r="J74" s="20" t="s">
        <v>404</v>
      </c>
      <c r="K74" s="18" t="s">
        <v>404</v>
      </c>
      <c r="L74" s="20" t="s">
        <v>404</v>
      </c>
      <c r="M74" s="18" t="s">
        <v>404</v>
      </c>
      <c r="N74" s="20" t="s">
        <v>404</v>
      </c>
      <c r="O74" s="18" t="s">
        <v>404</v>
      </c>
      <c r="P74" s="20" t="s">
        <v>404</v>
      </c>
      <c r="Q74" s="18" t="n">
        <v>390.06732172</v>
      </c>
      <c r="R74" s="20" t="n">
        <v>4.81846236</v>
      </c>
    </row>
    <row r="75" spans="1:18">
      <c r="A75" s="15" t="s">
        <v>472</v>
      </c>
      <c r="B75" s="17" t="n">
        <v>5375</v>
      </c>
      <c r="C75" s="18">
        <f>(483.0/B75*100)</f>
        <v/>
      </c>
      <c r="D75" s="19" t="n">
        <v>4892</v>
      </c>
      <c r="E75" s="18" t="n">
        <v>371.82435337</v>
      </c>
      <c r="F75" s="20" t="n">
        <v>5.88158006</v>
      </c>
      <c r="G75" s="18" t="n">
        <v>352.05684053</v>
      </c>
      <c r="H75" s="20" t="n">
        <v>9.537016550000001</v>
      </c>
      <c r="I75" s="18" t="n">
        <v>361.45861688</v>
      </c>
      <c r="J75" s="20" t="n">
        <v>18.16459585</v>
      </c>
      <c r="K75" s="18" t="s">
        <v>404</v>
      </c>
      <c r="L75" s="20" t="s">
        <v>404</v>
      </c>
      <c r="M75" s="18" t="s">
        <v>404</v>
      </c>
      <c r="N75" s="20" t="s">
        <v>404</v>
      </c>
      <c r="O75" s="18" t="s">
        <v>404</v>
      </c>
      <c r="P75" s="20" t="s">
        <v>404</v>
      </c>
      <c r="Q75" s="18" t="n">
        <v>375.95498071</v>
      </c>
      <c r="R75" s="20" t="n">
        <v>7.41550993</v>
      </c>
    </row>
    <row r="76" spans="1:18">
      <c r="A76" s="15" t="s">
        <v>473</v>
      </c>
      <c r="B76" s="17" t="n">
        <v>14167</v>
      </c>
      <c r="C76" s="18">
        <f>(1400.0/B76*100)</f>
        <v/>
      </c>
      <c r="D76" s="19" t="n">
        <v>12767</v>
      </c>
      <c r="E76" s="18" t="n">
        <v>437.02749851</v>
      </c>
      <c r="F76" s="20" t="n">
        <v>3.31177897</v>
      </c>
      <c r="G76" s="18" t="n">
        <v>437.88789963</v>
      </c>
      <c r="H76" s="20" t="n">
        <v>9.20104965</v>
      </c>
      <c r="I76" s="18" t="n">
        <v>384.8617393</v>
      </c>
      <c r="J76" s="20" t="n">
        <v>11.69191252</v>
      </c>
      <c r="K76" s="18" t="s">
        <v>404</v>
      </c>
      <c r="L76" s="20" t="s">
        <v>404</v>
      </c>
      <c r="M76" s="18" t="s">
        <v>404</v>
      </c>
      <c r="N76" s="20" t="s">
        <v>404</v>
      </c>
      <c r="O76" s="18" t="s">
        <v>404</v>
      </c>
      <c r="P76" s="20" t="s">
        <v>404</v>
      </c>
      <c r="Q76" s="18" t="n">
        <v>405.54995228</v>
      </c>
      <c r="R76" s="20" t="n">
        <v>9.99491413</v>
      </c>
    </row>
    <row r="77" spans="1:18">
      <c r="A77" s="15" t="s">
        <v>474</v>
      </c>
      <c r="B77" s="17" t="n">
        <v>6062</v>
      </c>
      <c r="C77" s="18">
        <f>(0.0/B77*100)</f>
        <v/>
      </c>
      <c r="D77" s="19" t="n">
        <v>6062</v>
      </c>
      <c r="E77" s="18" t="n">
        <v>414.24324256</v>
      </c>
      <c r="F77" s="20" t="n">
        <v>3.90720711</v>
      </c>
      <c r="G77" s="18" t="n">
        <v>429.66089788</v>
      </c>
      <c r="H77" s="20" t="n">
        <v>6.80446829</v>
      </c>
      <c r="I77" s="18" t="n">
        <v>391.75667981</v>
      </c>
      <c r="J77" s="20" t="n">
        <v>14.50456026</v>
      </c>
      <c r="K77" s="18" t="s">
        <v>404</v>
      </c>
      <c r="L77" s="20" t="s">
        <v>404</v>
      </c>
      <c r="M77" s="18" t="s">
        <v>404</v>
      </c>
      <c r="N77" s="20" t="s">
        <v>404</v>
      </c>
      <c r="O77" s="18" t="s">
        <v>404</v>
      </c>
      <c r="P77" s="20" t="s">
        <v>404</v>
      </c>
      <c r="Q77" s="18" t="n">
        <v>409.11883167</v>
      </c>
      <c r="R77" s="20" t="n">
        <v>14.8524728</v>
      </c>
    </row>
    <row r="78" spans="1:18">
      <c r="A78" s="15" t="s">
        <v>475</v>
      </c>
      <c r="B78" s="17" t="n">
        <v>5826</v>
      </c>
      <c r="C78" s="18">
        <f>(0.0/B78*100)</f>
        <v/>
      </c>
      <c r="D78" s="19" t="n">
        <v>5826</v>
      </c>
      <c r="E78" s="18" t="n">
        <v>498.69347491</v>
      </c>
      <c r="F78" s="20" t="n">
        <v>4.70442995</v>
      </c>
      <c r="G78" s="18" t="n">
        <v>482.75816109</v>
      </c>
      <c r="H78" s="20" t="n">
        <v>17.73289677</v>
      </c>
      <c r="I78" s="18" t="s">
        <v>404</v>
      </c>
      <c r="J78" s="20" t="s">
        <v>404</v>
      </c>
      <c r="K78" s="18" t="s">
        <v>404</v>
      </c>
      <c r="L78" s="20" t="s">
        <v>404</v>
      </c>
      <c r="M78" s="18" t="s">
        <v>404</v>
      </c>
      <c r="N78" s="20" t="s">
        <v>404</v>
      </c>
      <c r="O78" s="18" t="s">
        <v>404</v>
      </c>
      <c r="P78" s="20" t="s">
        <v>404</v>
      </c>
      <c r="Q78" s="18" t="n">
        <v>452.40485062</v>
      </c>
      <c r="R78" s="20" t="n">
        <v>16.69223799</v>
      </c>
    </row>
    <row customHeight="1" ht="25" r="79" spans="1:18">
      <c r="A79" s="15" t="s">
        <v>476</v>
      </c>
      <c r="B79" s="17" t="n">
        <v>1657</v>
      </c>
      <c r="C79" s="18">
        <f>(21.0/B79*100)</f>
        <v/>
      </c>
      <c r="D79" s="19" t="n">
        <v>1636</v>
      </c>
      <c r="E79" s="18" t="n">
        <v>454.65506581</v>
      </c>
      <c r="F79" s="20" t="n">
        <v>8.840787690000001</v>
      </c>
      <c r="G79" s="18" t="n">
        <v>468.07450703</v>
      </c>
      <c r="H79" s="20" t="n">
        <v>14.48895908</v>
      </c>
      <c r="I79" s="18" t="s">
        <v>404</v>
      </c>
      <c r="J79" s="20" t="s">
        <v>404</v>
      </c>
      <c r="K79" s="18" t="s">
        <v>404</v>
      </c>
      <c r="L79" s="20" t="s">
        <v>404</v>
      </c>
      <c r="M79" s="18" t="s">
        <v>404</v>
      </c>
      <c r="N79" s="20" t="s">
        <v>404</v>
      </c>
      <c r="O79" s="18" t="s">
        <v>404</v>
      </c>
      <c r="P79" s="20" t="s">
        <v>404</v>
      </c>
      <c r="Q79" s="18" t="n">
        <v>420.66372822</v>
      </c>
      <c r="R79" s="20" t="n">
        <v>33.13115627</v>
      </c>
    </row>
    <row r="80" spans="1:18">
      <c r="A80" s="15" t="s">
        <v>477</v>
      </c>
      <c r="B80" s="17" t="n">
        <v>7841</v>
      </c>
      <c r="C80" s="18">
        <f>(0.0/B80*100)</f>
        <v/>
      </c>
      <c r="D80" s="19" t="n">
        <v>7841</v>
      </c>
      <c r="E80" s="18" t="n">
        <v>455.54395185</v>
      </c>
      <c r="F80" s="20" t="n">
        <v>4.54794129</v>
      </c>
      <c r="G80" s="18" t="n">
        <v>481.18847331</v>
      </c>
      <c r="H80" s="20" t="n">
        <v>9.280982359999999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(122.0/B81*100)</f>
        <v/>
      </c>
      <c r="D81" s="19" t="n">
        <v>8739</v>
      </c>
      <c r="E81" s="18" t="n">
        <v>447.35593964</v>
      </c>
      <c r="F81" s="20" t="n">
        <v>3.84463948</v>
      </c>
      <c r="G81" s="18" t="n">
        <v>446.03757246</v>
      </c>
      <c r="H81" s="20" t="n">
        <v>8.57224925</v>
      </c>
      <c r="I81" s="18" t="n">
        <v>517.87743</v>
      </c>
      <c r="J81" s="20" t="n">
        <v>8.265864029999999</v>
      </c>
      <c r="K81" s="18" t="s">
        <v>404</v>
      </c>
      <c r="L81" s="20" t="s">
        <v>404</v>
      </c>
      <c r="M81" s="18" t="s">
        <v>404</v>
      </c>
      <c r="N81" s="20" t="s">
        <v>404</v>
      </c>
      <c r="O81" s="18" t="s">
        <v>404</v>
      </c>
      <c r="P81" s="20" t="s">
        <v>404</v>
      </c>
      <c r="Q81" s="18" t="n">
        <v>417.12275119</v>
      </c>
      <c r="R81" s="20" t="n">
        <v>15.89944114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496.70307665</v>
      </c>
      <c r="F7" s="20" t="n">
        <v>4.49923181</v>
      </c>
      <c r="G7" s="18" t="n">
        <v>495.76218876</v>
      </c>
      <c r="H7" s="20" t="n">
        <v>2.12024036</v>
      </c>
      <c r="I7" s="18" t="s">
        <v>404</v>
      </c>
      <c r="J7" s="20" t="s">
        <v>404</v>
      </c>
      <c r="K7" s="18" t="s">
        <v>404</v>
      </c>
      <c r="L7" s="20" t="s">
        <v>404</v>
      </c>
      <c r="M7" s="18" t="s">
        <v>404</v>
      </c>
      <c r="N7" s="20" t="s">
        <v>404</v>
      </c>
      <c r="O7" s="18" t="s">
        <v>404</v>
      </c>
      <c r="P7" s="20" t="s">
        <v>404</v>
      </c>
      <c r="Q7" s="18" t="n">
        <v>480.90891104</v>
      </c>
      <c r="R7" s="20" t="n">
        <v>6.52073802</v>
      </c>
    </row>
    <row r="8" spans="1:18">
      <c r="A8" s="15" t="s">
        <v>405</v>
      </c>
      <c r="B8" s="17" t="n">
        <v>7007</v>
      </c>
      <c r="C8" s="18">
        <f>(0.0/B8*100)</f>
        <v/>
      </c>
      <c r="D8" s="19" t="n">
        <v>7007</v>
      </c>
      <c r="E8" s="18" t="n">
        <v>470.22432687</v>
      </c>
      <c r="F8" s="20" t="n">
        <v>11.17126646</v>
      </c>
      <c r="G8" s="18" t="n">
        <v>497.14027473</v>
      </c>
      <c r="H8" s="20" t="n">
        <v>5.00016615</v>
      </c>
      <c r="I8" s="18" t="n">
        <v>464.12321902</v>
      </c>
      <c r="J8" s="20" t="n">
        <v>24.86519723</v>
      </c>
      <c r="K8" s="18" t="s">
        <v>404</v>
      </c>
      <c r="L8" s="20" t="s">
        <v>404</v>
      </c>
      <c r="M8" s="18" t="s">
        <v>404</v>
      </c>
      <c r="N8" s="20" t="s">
        <v>404</v>
      </c>
      <c r="O8" s="18" t="s">
        <v>404</v>
      </c>
      <c r="P8" s="20" t="s">
        <v>404</v>
      </c>
      <c r="Q8" s="18" t="n">
        <v>510.69615841</v>
      </c>
      <c r="R8" s="20" t="n">
        <v>8.679149860000001</v>
      </c>
    </row>
    <row r="9" spans="1:18">
      <c r="A9" s="15" t="s">
        <v>406</v>
      </c>
      <c r="B9" s="17" t="n">
        <v>9651</v>
      </c>
      <c r="C9" s="18">
        <f>(575.0/B9*100)</f>
        <v/>
      </c>
      <c r="D9" s="19" t="n">
        <v>9076</v>
      </c>
      <c r="E9" s="18" t="n">
        <v>520.60615608</v>
      </c>
      <c r="F9" s="20" t="n">
        <v>12.84844781</v>
      </c>
      <c r="G9" s="18" t="n">
        <v>507.3935084</v>
      </c>
      <c r="H9" s="20" t="n">
        <v>4.67331967</v>
      </c>
      <c r="I9" s="18" t="n">
        <v>519.35251579</v>
      </c>
      <c r="J9" s="20" t="n">
        <v>28.46309464</v>
      </c>
      <c r="K9" s="18" t="s">
        <v>404</v>
      </c>
      <c r="L9" s="20" t="s">
        <v>404</v>
      </c>
      <c r="M9" s="18" t="s">
        <v>404</v>
      </c>
      <c r="N9" s="20" t="s">
        <v>404</v>
      </c>
      <c r="O9" s="18" t="s">
        <v>404</v>
      </c>
      <c r="P9" s="20" t="s">
        <v>404</v>
      </c>
      <c r="Q9" s="18" t="n">
        <v>513.31598908</v>
      </c>
      <c r="R9" s="20" t="n">
        <v>6.71945556</v>
      </c>
    </row>
    <row r="10" spans="1:18">
      <c r="A10" s="15" t="s">
        <v>407</v>
      </c>
      <c r="B10" s="17" t="n">
        <v>20058</v>
      </c>
      <c r="C10" s="18">
        <f>(3112.0/B10*100)</f>
        <v/>
      </c>
      <c r="D10" s="19" t="n">
        <v>16946</v>
      </c>
      <c r="E10" s="18" t="n">
        <v>510.2298087</v>
      </c>
      <c r="F10" s="20" t="n">
        <v>4.67396568</v>
      </c>
      <c r="G10" s="18" t="n">
        <v>515.6414039</v>
      </c>
      <c r="H10" s="20" t="n">
        <v>2.92747178</v>
      </c>
      <c r="I10" s="18" t="n">
        <v>577.84820243</v>
      </c>
      <c r="J10" s="20" t="n">
        <v>13.60445118</v>
      </c>
      <c r="K10" s="18" t="s">
        <v>404</v>
      </c>
      <c r="L10" s="20" t="s">
        <v>404</v>
      </c>
      <c r="M10" s="18" t="s">
        <v>404</v>
      </c>
      <c r="N10" s="20" t="s">
        <v>404</v>
      </c>
      <c r="O10" s="18" t="s">
        <v>404</v>
      </c>
      <c r="P10" s="20" t="s">
        <v>404</v>
      </c>
      <c r="Q10" s="18" t="n">
        <v>519.50032159</v>
      </c>
      <c r="R10" s="20" t="n">
        <v>10.33099998</v>
      </c>
    </row>
    <row r="11" spans="1:18">
      <c r="A11" s="15" t="s">
        <v>408</v>
      </c>
      <c r="B11" s="17" t="n">
        <v>7053</v>
      </c>
      <c r="C11" s="18">
        <f>(137.0/B11*100)</f>
        <v/>
      </c>
      <c r="D11" s="19" t="n">
        <v>6916</v>
      </c>
      <c r="E11" s="18" t="n">
        <v>420.45708935</v>
      </c>
      <c r="F11" s="20" t="n">
        <v>5.35269326</v>
      </c>
      <c r="G11" s="18" t="n">
        <v>428.60462551</v>
      </c>
      <c r="H11" s="20" t="n">
        <v>4.80196877</v>
      </c>
      <c r="I11" s="18" t="n">
        <v>390.11543589</v>
      </c>
      <c r="J11" s="20" t="n">
        <v>18.51186118</v>
      </c>
      <c r="K11" s="18" t="s">
        <v>404</v>
      </c>
      <c r="L11" s="20" t="s">
        <v>404</v>
      </c>
      <c r="M11" s="18" t="s">
        <v>404</v>
      </c>
      <c r="N11" s="20" t="s">
        <v>404</v>
      </c>
      <c r="O11" s="18" t="s">
        <v>404</v>
      </c>
      <c r="P11" s="20" t="s">
        <v>404</v>
      </c>
      <c r="Q11" s="18" t="n">
        <v>400.64329733</v>
      </c>
      <c r="R11" s="20" t="n">
        <v>15.26781402</v>
      </c>
    </row>
    <row r="12" spans="1:18">
      <c r="A12" s="15" t="s">
        <v>409</v>
      </c>
      <c r="B12" s="17" t="n">
        <v>6894</v>
      </c>
      <c r="C12" s="18">
        <f>(106.0/B12*100)</f>
        <v/>
      </c>
      <c r="D12" s="19" t="n">
        <v>6788</v>
      </c>
      <c r="E12" s="18" t="n">
        <v>492.77629644</v>
      </c>
      <c r="F12" s="20" t="n">
        <v>5.78949605</v>
      </c>
      <c r="G12" s="18" t="n">
        <v>495.65271182</v>
      </c>
      <c r="H12" s="20" t="n">
        <v>3.33064763</v>
      </c>
      <c r="I12" s="18" t="n">
        <v>427.1628758</v>
      </c>
      <c r="J12" s="20" t="n">
        <v>12.82659046</v>
      </c>
      <c r="K12" s="18" t="s">
        <v>404</v>
      </c>
      <c r="L12" s="20" t="s">
        <v>404</v>
      </c>
      <c r="M12" s="18" t="s">
        <v>404</v>
      </c>
      <c r="N12" s="20" t="s">
        <v>404</v>
      </c>
      <c r="O12" s="18" t="s">
        <v>404</v>
      </c>
      <c r="P12" s="20" t="s">
        <v>404</v>
      </c>
      <c r="Q12" s="18" t="n">
        <v>441.68236187</v>
      </c>
      <c r="R12" s="20" t="n">
        <v>10.25616454</v>
      </c>
    </row>
    <row r="13" spans="1:18">
      <c r="A13" s="15" t="s">
        <v>410</v>
      </c>
      <c r="B13" s="17" t="n">
        <v>7161</v>
      </c>
      <c r="C13" s="18">
        <f>(1175.0/B13*100)</f>
        <v/>
      </c>
      <c r="D13" s="19" t="n">
        <v>5986</v>
      </c>
      <c r="E13" s="18" t="n">
        <v>512.12362777</v>
      </c>
      <c r="F13" s="20" t="n">
        <v>3.98832309</v>
      </c>
      <c r="G13" s="18" t="n">
        <v>509.84368436</v>
      </c>
      <c r="H13" s="20" t="n">
        <v>3.04818425</v>
      </c>
      <c r="I13" s="18" t="n">
        <v>513.18367339</v>
      </c>
      <c r="J13" s="20" t="n">
        <v>7.29197336</v>
      </c>
      <c r="K13" s="18" t="s">
        <v>404</v>
      </c>
      <c r="L13" s="20" t="s">
        <v>404</v>
      </c>
      <c r="M13" s="18" t="s">
        <v>404</v>
      </c>
      <c r="N13" s="20" t="s">
        <v>404</v>
      </c>
      <c r="O13" s="18" t="s">
        <v>404</v>
      </c>
      <c r="P13" s="20" t="s">
        <v>404</v>
      </c>
      <c r="Q13" s="18" t="n">
        <v>510.02619522</v>
      </c>
      <c r="R13" s="20" t="n">
        <v>15.18670915</v>
      </c>
    </row>
    <row r="14" spans="1:18">
      <c r="A14" s="15" t="s">
        <v>411</v>
      </c>
      <c r="B14" s="17" t="n">
        <v>5587</v>
      </c>
      <c r="C14" s="18">
        <f>(235.0/B14*100)</f>
        <v/>
      </c>
      <c r="D14" s="19" t="n">
        <v>5352</v>
      </c>
      <c r="E14" s="18" t="n">
        <v>514.03567894</v>
      </c>
      <c r="F14" s="20" t="n">
        <v>2.75189933</v>
      </c>
      <c r="G14" s="18" t="n">
        <v>521.93946813</v>
      </c>
      <c r="H14" s="20" t="n">
        <v>3.16618179</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516.02604501</v>
      </c>
      <c r="F15" s="20" t="n">
        <v>5.09491572</v>
      </c>
      <c r="G15" s="18" t="n">
        <v>509.79392845</v>
      </c>
      <c r="H15" s="20" t="n">
        <v>2.71007549</v>
      </c>
      <c r="I15" s="18" t="n">
        <v>530.89819286</v>
      </c>
      <c r="J15" s="20" t="n">
        <v>20.65706953</v>
      </c>
      <c r="K15" s="18" t="s">
        <v>404</v>
      </c>
      <c r="L15" s="20" t="s">
        <v>404</v>
      </c>
      <c r="M15" s="18" t="s">
        <v>404</v>
      </c>
      <c r="N15" s="20" t="s">
        <v>404</v>
      </c>
      <c r="O15" s="18" t="s">
        <v>404</v>
      </c>
      <c r="P15" s="20" t="s">
        <v>404</v>
      </c>
      <c r="Q15" s="18" t="n">
        <v>501.30100975</v>
      </c>
      <c r="R15" s="20" t="n">
        <v>12.25841221</v>
      </c>
    </row>
    <row r="16" spans="1:18">
      <c r="A16" s="15" t="s">
        <v>413</v>
      </c>
      <c r="B16" s="17" t="n">
        <v>6108</v>
      </c>
      <c r="C16" s="18">
        <f>(495.0/B16*100)</f>
        <v/>
      </c>
      <c r="D16" s="19" t="n">
        <v>5613</v>
      </c>
      <c r="E16" s="18" t="n">
        <v>491.60449263</v>
      </c>
      <c r="F16" s="20" t="n">
        <v>11.168498</v>
      </c>
      <c r="G16" s="18" t="n">
        <v>495.2650503</v>
      </c>
      <c r="H16" s="20" t="n">
        <v>3.92558749</v>
      </c>
      <c r="I16" s="18" t="n">
        <v>457.7123936</v>
      </c>
      <c r="J16" s="20" t="n">
        <v>17.90018326</v>
      </c>
      <c r="K16" s="18" t="s">
        <v>404</v>
      </c>
      <c r="L16" s="20" t="s">
        <v>404</v>
      </c>
      <c r="M16" s="18" t="s">
        <v>404</v>
      </c>
      <c r="N16" s="20" t="s">
        <v>404</v>
      </c>
      <c r="O16" s="18" t="s">
        <v>404</v>
      </c>
      <c r="P16" s="20" t="s">
        <v>404</v>
      </c>
      <c r="Q16" s="18" t="n">
        <v>512.19166964</v>
      </c>
      <c r="R16" s="20" t="n">
        <v>10.33584771</v>
      </c>
    </row>
    <row r="17" spans="1:18">
      <c r="A17" s="15" t="s">
        <v>414</v>
      </c>
      <c r="B17" s="17" t="n">
        <v>6504</v>
      </c>
      <c r="C17" s="18">
        <f>(1325.0/B17*100)</f>
        <v/>
      </c>
      <c r="D17" s="19" t="n">
        <v>5179</v>
      </c>
      <c r="E17" s="18" t="n">
        <v>485.97382276</v>
      </c>
      <c r="F17" s="20" t="n">
        <v>30.62742356</v>
      </c>
      <c r="G17" s="18" t="n">
        <v>502.1399353</v>
      </c>
      <c r="H17" s="20" t="n">
        <v>4.31173055</v>
      </c>
      <c r="I17" s="18" t="n">
        <v>554.04598907</v>
      </c>
      <c r="J17" s="20" t="n">
        <v>16.8228432</v>
      </c>
      <c r="K17" s="18" t="s">
        <v>404</v>
      </c>
      <c r="L17" s="20" t="s">
        <v>404</v>
      </c>
      <c r="M17" s="18" t="s">
        <v>404</v>
      </c>
      <c r="N17" s="20" t="s">
        <v>404</v>
      </c>
      <c r="O17" s="18" t="s">
        <v>404</v>
      </c>
      <c r="P17" s="20" t="s">
        <v>404</v>
      </c>
      <c r="Q17" s="18" t="n">
        <v>512.03940558</v>
      </c>
      <c r="R17" s="20" t="n">
        <v>8.39718914</v>
      </c>
    </row>
    <row r="18" spans="1:18">
      <c r="A18" s="15" t="s">
        <v>415</v>
      </c>
      <c r="B18" s="17" t="n">
        <v>5532</v>
      </c>
      <c r="C18" s="18">
        <f>(0.0/B18*100)</f>
        <v/>
      </c>
      <c r="D18" s="19" t="n">
        <v>5532</v>
      </c>
      <c r="E18" s="18" t="n">
        <v>448.49075939</v>
      </c>
      <c r="F18" s="20" t="n">
        <v>13.65625768</v>
      </c>
      <c r="G18" s="18" t="n">
        <v>459.40778068</v>
      </c>
      <c r="H18" s="20" t="n">
        <v>4.33093331</v>
      </c>
      <c r="I18" s="18" t="n">
        <v>437.8158099</v>
      </c>
      <c r="J18" s="20" t="n">
        <v>45.53387776</v>
      </c>
      <c r="K18" s="18" t="s">
        <v>404</v>
      </c>
      <c r="L18" s="20" t="s">
        <v>404</v>
      </c>
      <c r="M18" s="18" t="s">
        <v>404</v>
      </c>
      <c r="N18" s="20" t="s">
        <v>404</v>
      </c>
      <c r="O18" s="18" t="s">
        <v>404</v>
      </c>
      <c r="P18" s="20" t="s">
        <v>404</v>
      </c>
      <c r="Q18" s="18" t="n">
        <v>436.33013212</v>
      </c>
      <c r="R18" s="20" t="n">
        <v>10.29556183</v>
      </c>
    </row>
    <row r="19" spans="1:18">
      <c r="A19" s="15" t="s">
        <v>416</v>
      </c>
      <c r="B19" s="17" t="n">
        <v>5658</v>
      </c>
      <c r="C19" s="18">
        <f>(327.0/B19*100)</f>
        <v/>
      </c>
      <c r="D19" s="19" t="n">
        <v>5331</v>
      </c>
      <c r="E19" s="18" t="n">
        <v>469.6653004</v>
      </c>
      <c r="F19" s="20" t="n">
        <v>6.4134921</v>
      </c>
      <c r="G19" s="18" t="n">
        <v>482.79041722</v>
      </c>
      <c r="H19" s="20" t="n">
        <v>5.52374233</v>
      </c>
      <c r="I19" s="18" t="n">
        <v>507.97482207</v>
      </c>
      <c r="J19" s="20" t="n">
        <v>30.9857021</v>
      </c>
      <c r="K19" s="18" t="s">
        <v>404</v>
      </c>
      <c r="L19" s="20" t="s">
        <v>404</v>
      </c>
      <c r="M19" s="18" t="s">
        <v>404</v>
      </c>
      <c r="N19" s="20" t="s">
        <v>404</v>
      </c>
      <c r="O19" s="18" t="s">
        <v>404</v>
      </c>
      <c r="P19" s="20" t="s">
        <v>404</v>
      </c>
      <c r="Q19" s="18" t="n">
        <v>457.07761018</v>
      </c>
      <c r="R19" s="20" t="n">
        <v>31.1779315</v>
      </c>
    </row>
    <row r="20" spans="1:18">
      <c r="A20" s="15" t="s">
        <v>417</v>
      </c>
      <c r="B20" s="17" t="n">
        <v>3371</v>
      </c>
      <c r="C20" s="18">
        <f>(24.0/B20*100)</f>
        <v/>
      </c>
      <c r="D20" s="19" t="n">
        <v>3347</v>
      </c>
      <c r="E20" s="18" t="n">
        <v>494.53732016</v>
      </c>
      <c r="F20" s="20" t="n">
        <v>3.29263088</v>
      </c>
      <c r="G20" s="18" t="n">
        <v>485.91015361</v>
      </c>
      <c r="H20" s="20" t="n">
        <v>2.58177893</v>
      </c>
      <c r="I20" s="18" t="n">
        <v>440.15121304</v>
      </c>
      <c r="J20" s="20" t="n">
        <v>18.29753509</v>
      </c>
      <c r="K20" s="18" t="s">
        <v>404</v>
      </c>
      <c r="L20" s="20" t="s">
        <v>404</v>
      </c>
      <c r="M20" s="18" t="s">
        <v>404</v>
      </c>
      <c r="N20" s="20" t="s">
        <v>404</v>
      </c>
      <c r="O20" s="18" t="s">
        <v>404</v>
      </c>
      <c r="P20" s="20" t="s">
        <v>404</v>
      </c>
      <c r="Q20" s="18" t="n">
        <v>485.53342285</v>
      </c>
      <c r="R20" s="20" t="n">
        <v>5.82923541</v>
      </c>
    </row>
    <row r="21" spans="1:18">
      <c r="A21" s="15" t="s">
        <v>418</v>
      </c>
      <c r="B21" s="17" t="n">
        <v>5741</v>
      </c>
      <c r="C21" s="18">
        <f>(0.0/B21*100)</f>
        <v/>
      </c>
      <c r="D21" s="19" t="n">
        <v>5741</v>
      </c>
      <c r="E21" s="18" t="n">
        <v>504.49993183</v>
      </c>
      <c r="F21" s="20" t="n">
        <v>4.2257415</v>
      </c>
      <c r="G21" s="18" t="n">
        <v>502.97463311</v>
      </c>
      <c r="H21" s="20" t="n">
        <v>3.67209823</v>
      </c>
      <c r="I21" s="18" t="n">
        <v>497.64734531</v>
      </c>
      <c r="J21" s="20" t="n">
        <v>7.42804238</v>
      </c>
      <c r="K21" s="18" t="s">
        <v>404</v>
      </c>
      <c r="L21" s="20" t="s">
        <v>404</v>
      </c>
      <c r="M21" s="18" t="s">
        <v>404</v>
      </c>
      <c r="N21" s="20" t="s">
        <v>404</v>
      </c>
      <c r="O21" s="18" t="s">
        <v>404</v>
      </c>
      <c r="P21" s="20" t="s">
        <v>404</v>
      </c>
      <c r="Q21" s="18" t="n">
        <v>513.25965964</v>
      </c>
      <c r="R21" s="20" t="n">
        <v>7.93351501</v>
      </c>
    </row>
    <row r="22" spans="1:18">
      <c r="A22" s="15" t="s">
        <v>419</v>
      </c>
      <c r="B22" s="17" t="n">
        <v>6598</v>
      </c>
      <c r="C22" s="18">
        <f>(0.0/B22*100)</f>
        <v/>
      </c>
      <c r="D22" s="19" t="n">
        <v>6598</v>
      </c>
      <c r="E22" s="18" t="n">
        <v>456.44372253</v>
      </c>
      <c r="F22" s="20" t="n">
        <v>6.95526201</v>
      </c>
      <c r="G22" s="18" t="n">
        <v>482.59097258</v>
      </c>
      <c r="H22" s="20" t="n">
        <v>7.49068317</v>
      </c>
      <c r="I22" s="18" t="n">
        <v>500.59174152</v>
      </c>
      <c r="J22" s="20" t="n">
        <v>22.13487709</v>
      </c>
      <c r="K22" s="18" t="s">
        <v>404</v>
      </c>
      <c r="L22" s="20" t="s">
        <v>404</v>
      </c>
      <c r="M22" s="18" t="s">
        <v>404</v>
      </c>
      <c r="N22" s="20" t="s">
        <v>404</v>
      </c>
      <c r="O22" s="18" t="s">
        <v>404</v>
      </c>
      <c r="P22" s="20" t="s">
        <v>404</v>
      </c>
      <c r="Q22" s="18" t="n">
        <v>474.53698598</v>
      </c>
      <c r="R22" s="20" t="n">
        <v>11.3948124</v>
      </c>
    </row>
    <row r="23" spans="1:18">
      <c r="A23" s="15" t="s">
        <v>420</v>
      </c>
      <c r="B23" s="17" t="n">
        <v>11583</v>
      </c>
      <c r="C23" s="18">
        <f>(3185.0/B23*100)</f>
        <v/>
      </c>
      <c r="D23" s="19" t="n">
        <v>8398</v>
      </c>
      <c r="E23" s="18" t="n">
        <v>485.93947778</v>
      </c>
      <c r="F23" s="20" t="n">
        <v>10.92326926</v>
      </c>
      <c r="G23" s="18" t="n">
        <v>495.17978278</v>
      </c>
      <c r="H23" s="20" t="n">
        <v>4.5432219</v>
      </c>
      <c r="I23" s="18" t="n">
        <v>494.16233083</v>
      </c>
      <c r="J23" s="20" t="n">
        <v>21.24512488</v>
      </c>
      <c r="K23" s="18" t="s">
        <v>404</v>
      </c>
      <c r="L23" s="20" t="s">
        <v>404</v>
      </c>
      <c r="M23" s="18" t="s">
        <v>404</v>
      </c>
      <c r="N23" s="20" t="s">
        <v>404</v>
      </c>
      <c r="O23" s="18" t="s">
        <v>404</v>
      </c>
      <c r="P23" s="20" t="s">
        <v>404</v>
      </c>
      <c r="Q23" s="18" t="n">
        <v>474.98290476</v>
      </c>
      <c r="R23" s="20" t="n">
        <v>24.25218901</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533.83296126</v>
      </c>
      <c r="F25" s="20" t="n">
        <v>5.68786548</v>
      </c>
      <c r="G25" s="18" t="n">
        <v>520.2468463</v>
      </c>
      <c r="H25" s="20" t="n">
        <v>5.78111831</v>
      </c>
      <c r="I25" s="18" t="n">
        <v>429.49742548</v>
      </c>
      <c r="J25" s="20" t="n">
        <v>30.04672639</v>
      </c>
      <c r="K25" s="18" t="s">
        <v>404</v>
      </c>
      <c r="L25" s="20" t="s">
        <v>404</v>
      </c>
      <c r="M25" s="18" t="s">
        <v>404</v>
      </c>
      <c r="N25" s="20" t="s">
        <v>404</v>
      </c>
      <c r="O25" s="18" t="s">
        <v>404</v>
      </c>
      <c r="P25" s="20" t="s">
        <v>404</v>
      </c>
      <c r="Q25" s="18" t="n">
        <v>521.03887159</v>
      </c>
      <c r="R25" s="20" t="n">
        <v>16.8328294</v>
      </c>
    </row>
    <row r="26" spans="1:18">
      <c r="A26" s="15" t="s">
        <v>423</v>
      </c>
      <c r="B26" s="17" t="n">
        <v>4869</v>
      </c>
      <c r="C26" s="18">
        <f>(11.0/B26*100)</f>
        <v/>
      </c>
      <c r="D26" s="19" t="n">
        <v>4858</v>
      </c>
      <c r="E26" s="18" t="n">
        <v>483.45982832</v>
      </c>
      <c r="F26" s="20" t="n">
        <v>2.13778437</v>
      </c>
      <c r="G26" s="18" t="n">
        <v>481.24440076</v>
      </c>
      <c r="H26" s="20" t="n">
        <v>4.3693721</v>
      </c>
      <c r="I26" s="18" t="n">
        <v>470.36636477</v>
      </c>
      <c r="J26" s="20" t="n">
        <v>16.36125154</v>
      </c>
      <c r="K26" s="18" t="s">
        <v>404</v>
      </c>
      <c r="L26" s="20" t="s">
        <v>404</v>
      </c>
      <c r="M26" s="18" t="s">
        <v>404</v>
      </c>
      <c r="N26" s="20" t="s">
        <v>404</v>
      </c>
      <c r="O26" s="18" t="s">
        <v>404</v>
      </c>
      <c r="P26" s="20" t="s">
        <v>404</v>
      </c>
      <c r="Q26" s="18" t="n">
        <v>469.31121249</v>
      </c>
      <c r="R26" s="20" t="n">
        <v>15.35410213</v>
      </c>
    </row>
    <row r="27" spans="1:18">
      <c r="A27" s="15" t="s">
        <v>424</v>
      </c>
      <c r="B27" s="17" t="n">
        <v>5299</v>
      </c>
      <c r="C27" s="18">
        <f>(0.0/B27*100)</f>
        <v/>
      </c>
      <c r="D27" s="19" t="n">
        <v>5299</v>
      </c>
      <c r="E27" s="18" t="n">
        <v>492.27738626</v>
      </c>
      <c r="F27" s="20" t="n">
        <v>2.16364204</v>
      </c>
      <c r="G27" s="18" t="n">
        <v>481.5646618</v>
      </c>
      <c r="H27" s="20" t="n">
        <v>1.59445471</v>
      </c>
      <c r="I27" s="18" t="n">
        <v>432.08146175</v>
      </c>
      <c r="J27" s="20" t="n">
        <v>11.9477278</v>
      </c>
      <c r="K27" s="18" t="s">
        <v>404</v>
      </c>
      <c r="L27" s="20" t="s">
        <v>404</v>
      </c>
      <c r="M27" s="18" t="s">
        <v>404</v>
      </c>
      <c r="N27" s="20" t="s">
        <v>404</v>
      </c>
      <c r="O27" s="18" t="s">
        <v>404</v>
      </c>
      <c r="P27" s="20" t="s">
        <v>404</v>
      </c>
      <c r="Q27" s="18" t="n">
        <v>538.71485865</v>
      </c>
      <c r="R27" s="20" t="n">
        <v>8.19992162</v>
      </c>
    </row>
    <row r="28" spans="1:18">
      <c r="A28" s="15" t="s">
        <v>425</v>
      </c>
      <c r="B28" s="17" t="n">
        <v>7568</v>
      </c>
      <c r="C28" s="18">
        <f>(2125.0/B28*100)</f>
        <v/>
      </c>
      <c r="D28" s="19" t="n">
        <v>5443</v>
      </c>
      <c r="E28" s="18" t="n">
        <v>409.11888742</v>
      </c>
      <c r="F28" s="20" t="n">
        <v>3.80560068</v>
      </c>
      <c r="G28" s="18" t="n">
        <v>417.52537237</v>
      </c>
      <c r="H28" s="20" t="n">
        <v>6.10523813</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503.81754053</v>
      </c>
      <c r="F29" s="20" t="n">
        <v>10.98822391</v>
      </c>
      <c r="G29" s="18" t="n">
        <v>514.26589682</v>
      </c>
      <c r="H29" s="20" t="n">
        <v>6.81789261</v>
      </c>
      <c r="I29" s="18" t="n">
        <v>499.42711098</v>
      </c>
      <c r="J29" s="20" t="n">
        <v>10.62011139</v>
      </c>
      <c r="K29" s="18" t="s">
        <v>404</v>
      </c>
      <c r="L29" s="20" t="s">
        <v>404</v>
      </c>
      <c r="M29" s="18" t="s">
        <v>404</v>
      </c>
      <c r="N29" s="20" t="s">
        <v>404</v>
      </c>
      <c r="O29" s="18" t="s">
        <v>404</v>
      </c>
      <c r="P29" s="20" t="s">
        <v>404</v>
      </c>
      <c r="Q29" s="18" t="n">
        <v>563.06717086</v>
      </c>
      <c r="R29" s="20" t="n">
        <v>12.91072404</v>
      </c>
    </row>
    <row r="30" spans="1:18">
      <c r="A30" s="15" t="s">
        <v>427</v>
      </c>
      <c r="B30" s="17" t="n">
        <v>4520</v>
      </c>
      <c r="C30" s="18">
        <f>(1053.0/B30*100)</f>
        <v/>
      </c>
      <c r="D30" s="19" t="n">
        <v>3467</v>
      </c>
      <c r="E30" s="18" t="n">
        <v>500.72758967</v>
      </c>
      <c r="F30" s="20" t="n">
        <v>4.04346991</v>
      </c>
      <c r="G30" s="18" t="n">
        <v>493.38238079</v>
      </c>
      <c r="H30" s="20" t="n">
        <v>4.53485998</v>
      </c>
      <c r="I30" s="18" t="n">
        <v>461.03381589</v>
      </c>
      <c r="J30" s="20" t="n">
        <v>7.32399704</v>
      </c>
      <c r="K30" s="18" t="s">
        <v>404</v>
      </c>
      <c r="L30" s="20" t="s">
        <v>404</v>
      </c>
      <c r="M30" s="18" t="s">
        <v>404</v>
      </c>
      <c r="N30" s="20" t="s">
        <v>404</v>
      </c>
      <c r="O30" s="18" t="s">
        <v>404</v>
      </c>
      <c r="P30" s="20" t="s">
        <v>404</v>
      </c>
      <c r="Q30" s="18" t="n">
        <v>503.94043824</v>
      </c>
      <c r="R30" s="20" t="n">
        <v>30.96802883</v>
      </c>
    </row>
    <row r="31" spans="1:18">
      <c r="A31" s="15" t="s">
        <v>428</v>
      </c>
      <c r="B31" s="17" t="n">
        <v>5456</v>
      </c>
      <c r="C31" s="18">
        <f>(502.0/B31*100)</f>
        <v/>
      </c>
      <c r="D31" s="19" t="n">
        <v>4954</v>
      </c>
      <c r="E31" s="18" t="n">
        <v>505.26301567</v>
      </c>
      <c r="F31" s="20" t="n">
        <v>5.83837382</v>
      </c>
      <c r="G31" s="18" t="n">
        <v>502.66875898</v>
      </c>
      <c r="H31" s="20" t="n">
        <v>2.52730135</v>
      </c>
      <c r="I31" s="18" t="n">
        <v>496.83899613</v>
      </c>
      <c r="J31" s="20" t="n">
        <v>11.161896</v>
      </c>
      <c r="K31" s="18" t="s">
        <v>404</v>
      </c>
      <c r="L31" s="20" t="s">
        <v>404</v>
      </c>
      <c r="M31" s="18" t="s">
        <v>404</v>
      </c>
      <c r="N31" s="20" t="s">
        <v>404</v>
      </c>
      <c r="O31" s="18" t="s">
        <v>404</v>
      </c>
      <c r="P31" s="20" t="s">
        <v>404</v>
      </c>
      <c r="Q31" s="18" t="n">
        <v>495.1291352</v>
      </c>
      <c r="R31" s="20" t="n">
        <v>7.32248129</v>
      </c>
    </row>
    <row r="32" spans="1:18">
      <c r="A32" s="15" t="s">
        <v>429</v>
      </c>
      <c r="B32" s="17" t="n">
        <v>4478</v>
      </c>
      <c r="C32" s="18">
        <f>(0.0/B32*100)</f>
        <v/>
      </c>
      <c r="D32" s="19" t="n">
        <v>4478</v>
      </c>
      <c r="E32" s="18" t="n">
        <v>504.74771319</v>
      </c>
      <c r="F32" s="20" t="n">
        <v>2.7924285</v>
      </c>
      <c r="G32" s="18" t="n">
        <v>499.33725367</v>
      </c>
      <c r="H32" s="20" t="n">
        <v>6.59757073</v>
      </c>
      <c r="I32" s="18" t="n">
        <v>529.32548289</v>
      </c>
      <c r="J32" s="20" t="n">
        <v>17.93456188</v>
      </c>
      <c r="K32" s="18" t="s">
        <v>404</v>
      </c>
      <c r="L32" s="20" t="s">
        <v>404</v>
      </c>
      <c r="M32" s="18" t="s">
        <v>404</v>
      </c>
      <c r="N32" s="20" t="s">
        <v>404</v>
      </c>
      <c r="O32" s="18" t="s">
        <v>404</v>
      </c>
      <c r="P32" s="20" t="s">
        <v>404</v>
      </c>
      <c r="Q32" s="18" t="n">
        <v>517.18584589</v>
      </c>
      <c r="R32" s="20" t="n">
        <v>4.01511281</v>
      </c>
    </row>
    <row r="33" spans="1:18">
      <c r="A33" s="15" t="s">
        <v>430</v>
      </c>
      <c r="B33" s="17" t="n">
        <v>7325</v>
      </c>
      <c r="C33" s="18">
        <f>(29.0/B33*100)</f>
        <v/>
      </c>
      <c r="D33" s="19" t="n">
        <v>7296</v>
      </c>
      <c r="E33" s="18" t="n">
        <v>501.54413174</v>
      </c>
      <c r="F33" s="20" t="n">
        <v>4.56317313</v>
      </c>
      <c r="G33" s="18" t="n">
        <v>501.32813757</v>
      </c>
      <c r="H33" s="20" t="n">
        <v>4.42486798</v>
      </c>
      <c r="I33" s="18" t="n">
        <v>411.3483206</v>
      </c>
      <c r="J33" s="20" t="n">
        <v>3.93490574</v>
      </c>
      <c r="K33" s="18" t="s">
        <v>404</v>
      </c>
      <c r="L33" s="20" t="s">
        <v>404</v>
      </c>
      <c r="M33" s="18" t="s">
        <v>404</v>
      </c>
      <c r="N33" s="20" t="s">
        <v>404</v>
      </c>
      <c r="O33" s="18" t="s">
        <v>404</v>
      </c>
      <c r="P33" s="20" t="s">
        <v>404</v>
      </c>
      <c r="Q33" s="18" t="n">
        <v>510.68983393</v>
      </c>
      <c r="R33" s="20" t="n">
        <v>9.421845940000001</v>
      </c>
    </row>
    <row r="34" spans="1:18">
      <c r="A34" s="15" t="s">
        <v>431</v>
      </c>
      <c r="B34" s="17" t="n">
        <v>6350</v>
      </c>
      <c r="C34" s="18">
        <f>(0.0/B34*100)</f>
        <v/>
      </c>
      <c r="D34" s="19" t="n">
        <v>6350</v>
      </c>
      <c r="E34" s="18" t="n">
        <v>478.88227161</v>
      </c>
      <c r="F34" s="20" t="n">
        <v>6.01271544</v>
      </c>
      <c r="G34" s="18" t="n">
        <v>475.60924269</v>
      </c>
      <c r="H34" s="20" t="n">
        <v>4.01328736</v>
      </c>
      <c r="I34" s="18" t="n">
        <v>441.00983033</v>
      </c>
      <c r="J34" s="20" t="n">
        <v>48.6986894</v>
      </c>
      <c r="K34" s="18" t="s">
        <v>404</v>
      </c>
      <c r="L34" s="20" t="s">
        <v>404</v>
      </c>
      <c r="M34" s="18" t="s">
        <v>404</v>
      </c>
      <c r="N34" s="20" t="s">
        <v>404</v>
      </c>
      <c r="O34" s="18" t="s">
        <v>404</v>
      </c>
      <c r="P34" s="20" t="s">
        <v>404</v>
      </c>
      <c r="Q34" s="18" t="n">
        <v>455.26241337</v>
      </c>
      <c r="R34" s="20" t="n">
        <v>14.71460627</v>
      </c>
    </row>
    <row r="35" spans="1:18">
      <c r="A35" s="15" t="s">
        <v>432</v>
      </c>
      <c r="B35" s="17" t="n">
        <v>6406</v>
      </c>
      <c r="C35" s="18">
        <f>(450.0/B35*100)</f>
        <v/>
      </c>
      <c r="D35" s="19" t="n">
        <v>5956</v>
      </c>
      <c r="E35" s="18" t="n">
        <v>510.88841784</v>
      </c>
      <c r="F35" s="20" t="n">
        <v>3.18918198</v>
      </c>
      <c r="G35" s="18" t="n">
        <v>514.35676555</v>
      </c>
      <c r="H35" s="20" t="n">
        <v>1.60435434</v>
      </c>
      <c r="I35" s="18" t="n">
        <v>489.1552244</v>
      </c>
      <c r="J35" s="20" t="n">
        <v>4.17314382</v>
      </c>
      <c r="K35" s="18" t="s">
        <v>404</v>
      </c>
      <c r="L35" s="20" t="s">
        <v>404</v>
      </c>
      <c r="M35" s="18" t="s">
        <v>404</v>
      </c>
      <c r="N35" s="20" t="s">
        <v>404</v>
      </c>
      <c r="O35" s="18" t="s">
        <v>404</v>
      </c>
      <c r="P35" s="20" t="s">
        <v>404</v>
      </c>
      <c r="Q35" s="18" t="n">
        <v>505.23816608</v>
      </c>
      <c r="R35" s="20" t="n">
        <v>5.26185735</v>
      </c>
    </row>
    <row r="36" spans="1:18">
      <c r="A36" s="15" t="s">
        <v>433</v>
      </c>
      <c r="B36" s="17" t="n">
        <v>6736</v>
      </c>
      <c r="C36" s="18">
        <f>(564.0/B36*100)</f>
        <v/>
      </c>
      <c r="D36" s="19" t="n">
        <v>6172</v>
      </c>
      <c r="E36" s="18" t="n">
        <v>495.10525461</v>
      </c>
      <c r="F36" s="20" t="n">
        <v>4.75931609</v>
      </c>
      <c r="G36" s="18" t="n">
        <v>482.01491344</v>
      </c>
      <c r="H36" s="20" t="n">
        <v>3.05784661</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490.68033955</v>
      </c>
      <c r="F37" s="20" t="n">
        <v>5.12537017</v>
      </c>
      <c r="G37" s="18" t="n">
        <v>495.75755213</v>
      </c>
      <c r="H37" s="20" t="n">
        <v>3.70746867</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501.57992135</v>
      </c>
      <c r="F38" s="20" t="n">
        <v>8.059919470000001</v>
      </c>
      <c r="G38" s="18" t="n">
        <v>525.11825695</v>
      </c>
      <c r="H38" s="20" t="n">
        <v>4.44022322</v>
      </c>
      <c r="I38" s="18" t="n">
        <v>550.53701125</v>
      </c>
      <c r="J38" s="20" t="n">
        <v>13.30996898</v>
      </c>
      <c r="K38" s="18" t="s">
        <v>404</v>
      </c>
      <c r="L38" s="20" t="s">
        <v>404</v>
      </c>
      <c r="M38" s="18" t="s">
        <v>404</v>
      </c>
      <c r="N38" s="20" t="s">
        <v>404</v>
      </c>
      <c r="O38" s="18" t="s">
        <v>404</v>
      </c>
      <c r="P38" s="20" t="s">
        <v>404</v>
      </c>
      <c r="Q38" s="18" t="n">
        <v>522.57116286</v>
      </c>
      <c r="R38" s="20" t="n">
        <v>13.48788795</v>
      </c>
    </row>
    <row r="39" spans="1:18">
      <c r="A39" s="15" t="s">
        <v>436</v>
      </c>
      <c r="B39" s="17" t="n">
        <v>5895</v>
      </c>
      <c r="C39" s="18">
        <f>(0.0/B39*100)</f>
        <v/>
      </c>
      <c r="D39" s="19" t="n">
        <v>5895</v>
      </c>
      <c r="E39" s="18" t="n">
        <v>426.15810668</v>
      </c>
      <c r="F39" s="20" t="n">
        <v>6.4314257</v>
      </c>
      <c r="G39" s="18" t="n">
        <v>418.38181228</v>
      </c>
      <c r="H39" s="20" t="n">
        <v>7.07115298</v>
      </c>
      <c r="I39" s="18" t="n">
        <v>369.086997</v>
      </c>
      <c r="J39" s="20" t="n">
        <v>16.40217483</v>
      </c>
      <c r="K39" s="18" t="s">
        <v>404</v>
      </c>
      <c r="L39" s="20" t="s">
        <v>404</v>
      </c>
      <c r="M39" s="18" t="s">
        <v>404</v>
      </c>
      <c r="N39" s="20" t="s">
        <v>404</v>
      </c>
      <c r="O39" s="18" t="s">
        <v>404</v>
      </c>
      <c r="P39" s="20" t="s">
        <v>404</v>
      </c>
      <c r="Q39" s="18" t="n">
        <v>385.01981895</v>
      </c>
      <c r="R39" s="20" t="n">
        <v>10.98838525</v>
      </c>
    </row>
    <row r="40" spans="1:18">
      <c r="A40" s="15" t="s">
        <v>437</v>
      </c>
      <c r="B40" s="17" t="n">
        <v>14157</v>
      </c>
      <c r="C40" s="18">
        <f>(2954.0/B40*100)</f>
        <v/>
      </c>
      <c r="D40" s="19" t="n">
        <v>11203</v>
      </c>
      <c r="E40" s="18" t="n">
        <v>491.58027368</v>
      </c>
      <c r="F40" s="20" t="n">
        <v>3.62773716</v>
      </c>
      <c r="G40" s="18" t="n">
        <v>505.47076058</v>
      </c>
      <c r="H40" s="20" t="n">
        <v>6.7587782</v>
      </c>
      <c r="I40" s="18" t="n">
        <v>487.34138255</v>
      </c>
      <c r="J40" s="20" t="n">
        <v>7.80038534</v>
      </c>
      <c r="K40" s="18" t="s">
        <v>404</v>
      </c>
      <c r="L40" s="20" t="s">
        <v>404</v>
      </c>
      <c r="M40" s="18" t="s">
        <v>404</v>
      </c>
      <c r="N40" s="20" t="s">
        <v>404</v>
      </c>
      <c r="O40" s="18" t="s">
        <v>404</v>
      </c>
      <c r="P40" s="20" t="s">
        <v>404</v>
      </c>
      <c r="Q40" s="18" t="n">
        <v>503.39589048</v>
      </c>
      <c r="R40" s="20" t="n">
        <v>14.11860501</v>
      </c>
    </row>
    <row r="41" spans="1:18">
      <c r="A41" s="15" t="s">
        <v>438</v>
      </c>
      <c r="B41" s="17" t="n">
        <v>5712</v>
      </c>
      <c r="C41" s="18">
        <f>(99.0/B41*100)</f>
        <v/>
      </c>
      <c r="D41" s="19" t="n">
        <v>5613</v>
      </c>
      <c r="E41" s="18" t="n">
        <v>467.57220686</v>
      </c>
      <c r="F41" s="20" t="n">
        <v>3.91343745</v>
      </c>
      <c r="G41" s="18" t="n">
        <v>476.30354972</v>
      </c>
      <c r="H41" s="20" t="n">
        <v>5.70530224</v>
      </c>
      <c r="I41" s="18" t="n">
        <v>476.26205837</v>
      </c>
      <c r="J41" s="20" t="n">
        <v>13.56669592</v>
      </c>
      <c r="K41" s="18" t="s">
        <v>404</v>
      </c>
      <c r="L41" s="20" t="s">
        <v>404</v>
      </c>
      <c r="M41" s="18" t="s">
        <v>404</v>
      </c>
      <c r="N41" s="20" t="s">
        <v>404</v>
      </c>
      <c r="O41" s="18" t="s">
        <v>404</v>
      </c>
      <c r="P41" s="20" t="s">
        <v>404</v>
      </c>
      <c r="Q41" s="18" t="n">
        <v>463.75554411</v>
      </c>
      <c r="R41" s="20" t="n">
        <v>23.03600869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410.88604496</v>
      </c>
      <c r="F44" s="20" t="n">
        <v>4.44344467</v>
      </c>
      <c r="G44" s="18" t="n">
        <v>417.58710061</v>
      </c>
      <c r="H44" s="20" t="n">
        <v>6.10425623</v>
      </c>
      <c r="I44" s="18" t="s">
        <v>404</v>
      </c>
      <c r="J44" s="20" t="s">
        <v>404</v>
      </c>
      <c r="K44" s="18" t="s">
        <v>404</v>
      </c>
      <c r="L44" s="20" t="s">
        <v>404</v>
      </c>
      <c r="M44" s="18" t="s">
        <v>404</v>
      </c>
      <c r="N44" s="20" t="s">
        <v>404</v>
      </c>
      <c r="O44" s="18" t="s">
        <v>404</v>
      </c>
      <c r="P44" s="20" t="s">
        <v>404</v>
      </c>
      <c r="Q44" s="18" t="n">
        <v>420.84286057</v>
      </c>
      <c r="R44" s="20" t="n">
        <v>8.95591173</v>
      </c>
    </row>
    <row r="45" spans="1:18">
      <c r="A45" s="15" t="s">
        <v>442</v>
      </c>
      <c r="B45" s="17" t="n">
        <v>5519</v>
      </c>
      <c r="C45" s="18">
        <f>(0.0/B45*100)</f>
        <v/>
      </c>
      <c r="D45" s="19" t="n">
        <v>5519</v>
      </c>
      <c r="E45" s="18" t="n">
        <v>359.0871959</v>
      </c>
      <c r="F45" s="20" t="n">
        <v>4.5399385</v>
      </c>
      <c r="G45" s="18" t="n">
        <v>362.22576494</v>
      </c>
      <c r="H45" s="20" t="n">
        <v>7.82073929</v>
      </c>
      <c r="I45" s="18" t="s">
        <v>404</v>
      </c>
      <c r="J45" s="20" t="s">
        <v>404</v>
      </c>
      <c r="K45" s="18" t="s">
        <v>404</v>
      </c>
      <c r="L45" s="20" t="s">
        <v>404</v>
      </c>
      <c r="M45" s="18" t="s">
        <v>404</v>
      </c>
      <c r="N45" s="20" t="s">
        <v>404</v>
      </c>
      <c r="O45" s="18" t="s">
        <v>404</v>
      </c>
      <c r="P45" s="20" t="s">
        <v>404</v>
      </c>
      <c r="Q45" s="18" t="n">
        <v>356.12287019</v>
      </c>
      <c r="R45" s="20" t="n">
        <v>11.76659874</v>
      </c>
    </row>
    <row r="46" spans="1:18">
      <c r="A46" s="15" t="s">
        <v>443</v>
      </c>
      <c r="B46" s="17" t="n">
        <v>23141</v>
      </c>
      <c r="C46" s="18">
        <f>(5533.0/B46*100)</f>
        <v/>
      </c>
      <c r="D46" s="19" t="n">
        <v>17608</v>
      </c>
      <c r="E46" s="18" t="n">
        <v>385.5997145</v>
      </c>
      <c r="F46" s="20" t="n">
        <v>4.52737887</v>
      </c>
      <c r="G46" s="18" t="n">
        <v>386.98406025</v>
      </c>
      <c r="H46" s="20" t="n">
        <v>5.53828847</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453.94466539</v>
      </c>
      <c r="F47" s="20" t="n">
        <v>7.25952656</v>
      </c>
      <c r="G47" s="18" t="n">
        <v>428.88578738</v>
      </c>
      <c r="H47" s="20" t="n">
        <v>6.9858613</v>
      </c>
      <c r="I47" s="18" t="n">
        <v>440.48237122</v>
      </c>
      <c r="J47" s="20" t="n">
        <v>21.85517309</v>
      </c>
      <c r="K47" s="18" t="s">
        <v>404</v>
      </c>
      <c r="L47" s="20" t="s">
        <v>404</v>
      </c>
      <c r="M47" s="18" t="s">
        <v>404</v>
      </c>
      <c r="N47" s="20" t="s">
        <v>404</v>
      </c>
      <c r="O47" s="18" t="s">
        <v>404</v>
      </c>
      <c r="P47" s="20" t="s">
        <v>404</v>
      </c>
      <c r="Q47" s="18" t="n">
        <v>437.37482331</v>
      </c>
      <c r="R47" s="20" t="n">
        <v>23.39524699</v>
      </c>
    </row>
    <row r="48" spans="1:18">
      <c r="A48" s="15" t="s">
        <v>445</v>
      </c>
      <c r="B48" s="17" t="n">
        <v>9841</v>
      </c>
      <c r="C48" s="18">
        <f>(40.0/B48*100)</f>
        <v/>
      </c>
      <c r="D48" s="19" t="n">
        <v>9801</v>
      </c>
      <c r="E48" s="18" t="n">
        <v>532.41694911</v>
      </c>
      <c r="F48" s="20" t="n">
        <v>5.99642261</v>
      </c>
      <c r="G48" s="18" t="n">
        <v>523.4782956</v>
      </c>
      <c r="H48" s="20" t="n">
        <v>16.69704688</v>
      </c>
      <c r="I48" s="18" t="n">
        <v>397.95104778</v>
      </c>
      <c r="J48" s="20" t="n">
        <v>11.78810797</v>
      </c>
      <c r="K48" s="18" t="s">
        <v>404</v>
      </c>
      <c r="L48" s="20" t="s">
        <v>404</v>
      </c>
      <c r="M48" s="18" t="s">
        <v>404</v>
      </c>
      <c r="N48" s="20" t="s">
        <v>404</v>
      </c>
      <c r="O48" s="18" t="s">
        <v>404</v>
      </c>
      <c r="P48" s="20" t="s">
        <v>404</v>
      </c>
      <c r="Q48" s="18" t="n">
        <v>562.916906</v>
      </c>
      <c r="R48" s="20" t="n">
        <v>56.10148691</v>
      </c>
    </row>
    <row r="49" spans="1:18">
      <c r="A49" s="15" t="s">
        <v>446</v>
      </c>
      <c r="B49" s="17" t="n">
        <v>6349</v>
      </c>
      <c r="C49" s="18">
        <f>(52.0/B49*100)</f>
        <v/>
      </c>
      <c r="D49" s="19" t="n">
        <v>6297</v>
      </c>
      <c r="E49" s="18" t="n">
        <v>405.74000524</v>
      </c>
      <c r="F49" s="20" t="n">
        <v>7.34888694</v>
      </c>
      <c r="G49" s="18" t="n">
        <v>407.07196277</v>
      </c>
      <c r="H49" s="20" t="n">
        <v>4.34900789</v>
      </c>
      <c r="I49" s="18" t="s">
        <v>404</v>
      </c>
      <c r="J49" s="20" t="s">
        <v>404</v>
      </c>
      <c r="K49" s="18" t="s">
        <v>404</v>
      </c>
      <c r="L49" s="20" t="s">
        <v>404</v>
      </c>
      <c r="M49" s="18" t="s">
        <v>404</v>
      </c>
      <c r="N49" s="20" t="s">
        <v>404</v>
      </c>
      <c r="O49" s="18" t="s">
        <v>404</v>
      </c>
      <c r="P49" s="20" t="s">
        <v>404</v>
      </c>
      <c r="Q49" s="18" t="n">
        <v>413.67638989</v>
      </c>
      <c r="R49" s="20" t="n">
        <v>6.24242621</v>
      </c>
    </row>
    <row r="50" spans="1:18">
      <c r="A50" s="15" t="s">
        <v>447</v>
      </c>
      <c r="B50" s="17" t="n">
        <v>11795</v>
      </c>
      <c r="C50" s="18">
        <f>(1031.0/B50*100)</f>
        <v/>
      </c>
      <c r="D50" s="19" t="n">
        <v>10764</v>
      </c>
      <c r="E50" s="18" t="n">
        <v>391.89112844</v>
      </c>
      <c r="F50" s="20" t="n">
        <v>4.11575343</v>
      </c>
      <c r="G50" s="18" t="n">
        <v>396.08249975</v>
      </c>
      <c r="H50" s="20" t="n">
        <v>4.26012959</v>
      </c>
      <c r="I50" s="18" t="n">
        <v>372.42930285</v>
      </c>
      <c r="J50" s="20" t="n">
        <v>11.22968329</v>
      </c>
      <c r="K50" s="18" t="s">
        <v>404</v>
      </c>
      <c r="L50" s="20" t="s">
        <v>404</v>
      </c>
      <c r="M50" s="18" t="s">
        <v>404</v>
      </c>
      <c r="N50" s="20" t="s">
        <v>404</v>
      </c>
      <c r="O50" s="18" t="s">
        <v>404</v>
      </c>
      <c r="P50" s="20" t="s">
        <v>404</v>
      </c>
      <c r="Q50" s="18" t="n">
        <v>389.62721041</v>
      </c>
      <c r="R50" s="20" t="n">
        <v>10.30380977</v>
      </c>
    </row>
    <row r="51" spans="1:18">
      <c r="A51" s="15" t="s">
        <v>448</v>
      </c>
      <c r="B51" s="17" t="n">
        <v>6866</v>
      </c>
      <c r="C51" s="18">
        <f>(1097.0/B51*100)</f>
        <v/>
      </c>
      <c r="D51" s="19" t="n">
        <v>5769</v>
      </c>
      <c r="E51" s="18" t="n">
        <v>404.13752932</v>
      </c>
      <c r="F51" s="20" t="n">
        <v>8.72039891</v>
      </c>
      <c r="G51" s="18" t="n">
        <v>400.06976163</v>
      </c>
      <c r="H51" s="20" t="n">
        <v>2.99249011</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455.9478217</v>
      </c>
      <c r="F52" s="20" t="n">
        <v>8.89737167</v>
      </c>
      <c r="G52" s="18" t="n">
        <v>467.89523108</v>
      </c>
      <c r="H52" s="20" t="n">
        <v>4.13359681</v>
      </c>
      <c r="I52" s="18" t="n">
        <v>474.59071495</v>
      </c>
      <c r="J52" s="20" t="n">
        <v>14.27581203</v>
      </c>
      <c r="K52" s="18" t="s">
        <v>404</v>
      </c>
      <c r="L52" s="20" t="s">
        <v>404</v>
      </c>
      <c r="M52" s="18" t="s">
        <v>404</v>
      </c>
      <c r="N52" s="20" t="s">
        <v>404</v>
      </c>
      <c r="O52" s="18" t="s">
        <v>404</v>
      </c>
      <c r="P52" s="20" t="s">
        <v>404</v>
      </c>
      <c r="Q52" s="18" t="n">
        <v>450.45206071</v>
      </c>
      <c r="R52" s="20" t="n">
        <v>16.58558836</v>
      </c>
    </row>
    <row r="53" spans="1:18">
      <c r="A53" s="15" t="s">
        <v>450</v>
      </c>
      <c r="B53" s="17" t="n">
        <v>5571</v>
      </c>
      <c r="C53" s="18">
        <f>(0.0/B53*100)</f>
        <v/>
      </c>
      <c r="D53" s="19" t="n">
        <v>5571</v>
      </c>
      <c r="E53" s="18" t="n">
        <v>459.41461371</v>
      </c>
      <c r="F53" s="20" t="n">
        <v>3.23093412</v>
      </c>
      <c r="G53" s="18" t="n">
        <v>429.47622741</v>
      </c>
      <c r="H53" s="20" t="n">
        <v>1.80996254</v>
      </c>
      <c r="I53" s="18" t="n">
        <v>364.49365483</v>
      </c>
      <c r="J53" s="20" t="n">
        <v>8.290412549999999</v>
      </c>
      <c r="K53" s="18" t="s">
        <v>404</v>
      </c>
      <c r="L53" s="20" t="s">
        <v>404</v>
      </c>
      <c r="M53" s="18" t="s">
        <v>404</v>
      </c>
      <c r="N53" s="20" t="s">
        <v>404</v>
      </c>
      <c r="O53" s="18" t="s">
        <v>404</v>
      </c>
      <c r="P53" s="20" t="s">
        <v>404</v>
      </c>
      <c r="Q53" s="18" t="n">
        <v>436.91445248</v>
      </c>
      <c r="R53" s="20" t="n">
        <v>4.30209097</v>
      </c>
    </row>
    <row r="54" spans="1:18">
      <c r="A54" s="15" t="s">
        <v>451</v>
      </c>
      <c r="B54" s="17" t="n">
        <v>4740</v>
      </c>
      <c r="C54" s="18">
        <f>(199.0/B54*100)</f>
        <v/>
      </c>
      <c r="D54" s="19" t="n">
        <v>4541</v>
      </c>
      <c r="E54" s="18" t="n">
        <v>326.60515091</v>
      </c>
      <c r="F54" s="20" t="n">
        <v>5.02466425</v>
      </c>
      <c r="G54" s="18" t="n">
        <v>336.75521379</v>
      </c>
      <c r="H54" s="20" t="n">
        <v>7.60437369</v>
      </c>
      <c r="I54" s="18" t="n">
        <v>298.61239937</v>
      </c>
      <c r="J54" s="20" t="n">
        <v>6.45180642</v>
      </c>
      <c r="K54" s="18" t="s">
        <v>404</v>
      </c>
      <c r="L54" s="20" t="s">
        <v>404</v>
      </c>
      <c r="M54" s="18" t="s">
        <v>404</v>
      </c>
      <c r="N54" s="20" t="s">
        <v>404</v>
      </c>
      <c r="O54" s="18" t="s">
        <v>404</v>
      </c>
      <c r="P54" s="20" t="s">
        <v>404</v>
      </c>
      <c r="Q54" s="18" t="n">
        <v>335.28618609</v>
      </c>
      <c r="R54" s="20" t="n">
        <v>6.27550271</v>
      </c>
    </row>
    <row r="55" spans="1:18">
      <c r="A55" s="15" t="s">
        <v>452</v>
      </c>
      <c r="B55" s="17" t="n">
        <v>5316</v>
      </c>
      <c r="C55" s="18">
        <f>(43.0/B55*100)</f>
        <v/>
      </c>
      <c r="D55" s="19" t="n">
        <v>5273</v>
      </c>
      <c r="E55" s="18" t="n">
        <v>406.10990418</v>
      </c>
      <c r="F55" s="20" t="n">
        <v>4.67027624</v>
      </c>
      <c r="G55" s="18" t="n">
        <v>407.47878398</v>
      </c>
      <c r="H55" s="20" t="n">
        <v>6.1348661</v>
      </c>
      <c r="I55" s="18" t="s">
        <v>404</v>
      </c>
      <c r="J55" s="20" t="s">
        <v>404</v>
      </c>
      <c r="K55" s="18" t="s">
        <v>404</v>
      </c>
      <c r="L55" s="20" t="s">
        <v>404</v>
      </c>
      <c r="M55" s="18" t="s">
        <v>404</v>
      </c>
      <c r="N55" s="20" t="s">
        <v>404</v>
      </c>
      <c r="O55" s="18" t="s">
        <v>404</v>
      </c>
      <c r="P55" s="20" t="s">
        <v>404</v>
      </c>
      <c r="Q55" s="18" t="n">
        <v>398.92274837</v>
      </c>
      <c r="R55" s="20" t="n">
        <v>6.02292077</v>
      </c>
    </row>
    <row r="56" spans="1:18">
      <c r="A56" s="15" t="s">
        <v>453</v>
      </c>
      <c r="B56" s="17" t="n">
        <v>5359</v>
      </c>
      <c r="C56" s="18">
        <f>(0.0/B56*100)</f>
        <v/>
      </c>
      <c r="D56" s="19" t="n">
        <v>5359</v>
      </c>
      <c r="E56" s="18" t="n">
        <v>534.48589023</v>
      </c>
      <c r="F56" s="20" t="n">
        <v>5.73835104</v>
      </c>
      <c r="G56" s="18" t="n">
        <v>561.90682653</v>
      </c>
      <c r="H56" s="20" t="n">
        <v>5.26553083</v>
      </c>
      <c r="I56" s="18" t="n">
        <v>542.96627775</v>
      </c>
      <c r="J56" s="20" t="n">
        <v>17.56287193</v>
      </c>
      <c r="K56" s="18" t="s">
        <v>404</v>
      </c>
      <c r="L56" s="20" t="s">
        <v>404</v>
      </c>
      <c r="M56" s="18" t="s">
        <v>404</v>
      </c>
      <c r="N56" s="20" t="s">
        <v>404</v>
      </c>
      <c r="O56" s="18" t="s">
        <v>404</v>
      </c>
      <c r="P56" s="20" t="s">
        <v>404</v>
      </c>
      <c r="Q56" s="18" t="n">
        <v>528.17378111</v>
      </c>
      <c r="R56" s="20" t="n">
        <v>26.43891345</v>
      </c>
    </row>
    <row r="57" spans="1:18">
      <c r="A57" s="15" t="s">
        <v>454</v>
      </c>
      <c r="B57" s="17" t="n">
        <v>6513</v>
      </c>
      <c r="C57" s="18">
        <f>(0.0/B57*100)</f>
        <v/>
      </c>
      <c r="D57" s="19" t="n">
        <v>6513</v>
      </c>
      <c r="E57" s="18" t="n">
        <v>382.56132215</v>
      </c>
      <c r="F57" s="20" t="n">
        <v>3.66929525</v>
      </c>
      <c r="G57" s="18" t="n">
        <v>406.22669118</v>
      </c>
      <c r="H57" s="20" t="n">
        <v>8.262522669999999</v>
      </c>
      <c r="I57" s="18" t="s">
        <v>404</v>
      </c>
      <c r="J57" s="20" t="s">
        <v>404</v>
      </c>
      <c r="K57" s="18" t="s">
        <v>404</v>
      </c>
      <c r="L57" s="20" t="s">
        <v>404</v>
      </c>
      <c r="M57" s="18" t="s">
        <v>404</v>
      </c>
      <c r="N57" s="20" t="s">
        <v>404</v>
      </c>
      <c r="O57" s="18" t="s">
        <v>404</v>
      </c>
      <c r="P57" s="20" t="s">
        <v>404</v>
      </c>
      <c r="Q57" s="18" t="n">
        <v>388.26014883</v>
      </c>
      <c r="R57" s="20" t="n">
        <v>10.40253003</v>
      </c>
    </row>
    <row r="58" spans="1:18">
      <c r="A58" s="15" t="s">
        <v>455</v>
      </c>
      <c r="B58" s="17" t="n">
        <v>7267</v>
      </c>
      <c r="C58" s="18">
        <f>(0.0/B58*100)</f>
        <v/>
      </c>
      <c r="D58" s="19" t="n">
        <v>7267</v>
      </c>
      <c r="E58" s="18" t="n">
        <v>385.64920896</v>
      </c>
      <c r="F58" s="20" t="n">
        <v>4.49571572</v>
      </c>
      <c r="G58" s="18" t="n">
        <v>371.86054431</v>
      </c>
      <c r="H58" s="20" t="n">
        <v>7.73955368</v>
      </c>
      <c r="I58" s="18" t="s">
        <v>404</v>
      </c>
      <c r="J58" s="20" t="s">
        <v>404</v>
      </c>
      <c r="K58" s="18" t="s">
        <v>404</v>
      </c>
      <c r="L58" s="20" t="s">
        <v>404</v>
      </c>
      <c r="M58" s="18" t="s">
        <v>404</v>
      </c>
      <c r="N58" s="20" t="s">
        <v>404</v>
      </c>
      <c r="O58" s="18" t="s">
        <v>404</v>
      </c>
      <c r="P58" s="20" t="s">
        <v>404</v>
      </c>
      <c r="Q58" s="18" t="n">
        <v>377.56933019</v>
      </c>
      <c r="R58" s="20" t="n">
        <v>6.01817249</v>
      </c>
    </row>
    <row r="59" spans="1:18">
      <c r="A59" s="15" t="s">
        <v>456</v>
      </c>
      <c r="B59" s="17" t="n">
        <v>4826</v>
      </c>
      <c r="C59" s="18">
        <f>(0.0/B59*100)</f>
        <v/>
      </c>
      <c r="D59" s="19" t="n">
        <v>4826</v>
      </c>
      <c r="E59" s="18" t="n">
        <v>356.69857529</v>
      </c>
      <c r="F59" s="20" t="n">
        <v>2.62062462</v>
      </c>
      <c r="G59" s="18" t="n">
        <v>365.56495258</v>
      </c>
      <c r="H59" s="20" t="n">
        <v>2.35855977</v>
      </c>
      <c r="I59" s="18" t="s">
        <v>404</v>
      </c>
      <c r="J59" s="20" t="s">
        <v>404</v>
      </c>
      <c r="K59" s="18" t="s">
        <v>404</v>
      </c>
      <c r="L59" s="20" t="s">
        <v>404</v>
      </c>
      <c r="M59" s="18" t="s">
        <v>404</v>
      </c>
      <c r="N59" s="20" t="s">
        <v>404</v>
      </c>
      <c r="O59" s="18" t="s">
        <v>404</v>
      </c>
      <c r="P59" s="20" t="s">
        <v>404</v>
      </c>
      <c r="Q59" s="18" t="n">
        <v>363.42687725</v>
      </c>
      <c r="R59" s="20" t="n">
        <v>3.43784172</v>
      </c>
    </row>
    <row r="60" spans="1:18">
      <c r="A60" s="15" t="s">
        <v>457</v>
      </c>
      <c r="B60" s="17" t="n">
        <v>4546</v>
      </c>
      <c r="C60" s="18">
        <f>(0.0/B60*100)</f>
        <v/>
      </c>
      <c r="D60" s="19" t="n">
        <v>4546</v>
      </c>
      <c r="E60" s="18" t="n">
        <v>401.60518753</v>
      </c>
      <c r="F60" s="20" t="n">
        <v>5.4567441</v>
      </c>
      <c r="G60" s="18" t="n">
        <v>389.37763949</v>
      </c>
      <c r="H60" s="20" t="n">
        <v>25.82609619</v>
      </c>
      <c r="I60" s="18" t="s">
        <v>404</v>
      </c>
      <c r="J60" s="20" t="s">
        <v>404</v>
      </c>
      <c r="K60" s="18" t="s">
        <v>404</v>
      </c>
      <c r="L60" s="20" t="s">
        <v>404</v>
      </c>
      <c r="M60" s="18" t="s">
        <v>404</v>
      </c>
      <c r="N60" s="20" t="s">
        <v>404</v>
      </c>
      <c r="O60" s="18" t="s">
        <v>404</v>
      </c>
      <c r="P60" s="20" t="s">
        <v>404</v>
      </c>
      <c r="Q60" s="18" t="n">
        <v>392.57191256</v>
      </c>
      <c r="R60" s="20" t="n">
        <v>6.31724661</v>
      </c>
    </row>
    <row r="61" spans="1:18">
      <c r="A61" s="15" t="s">
        <v>458</v>
      </c>
      <c r="B61" s="17" t="n">
        <v>6525</v>
      </c>
      <c r="C61" s="18">
        <f>(0.0/B61*100)</f>
        <v/>
      </c>
      <c r="D61" s="19" t="n">
        <v>6525</v>
      </c>
      <c r="E61" s="18" t="n">
        <v>471.03317695</v>
      </c>
      <c r="F61" s="20" t="n">
        <v>3.5684512</v>
      </c>
      <c r="G61" s="18" t="n">
        <v>481.80692829</v>
      </c>
      <c r="H61" s="20" t="n">
        <v>3.94283829</v>
      </c>
      <c r="I61" s="18" t="n">
        <v>424.31382692</v>
      </c>
      <c r="J61" s="20" t="n">
        <v>19.29213831</v>
      </c>
      <c r="K61" s="18" t="s">
        <v>404</v>
      </c>
      <c r="L61" s="20" t="s">
        <v>404</v>
      </c>
      <c r="M61" s="18" t="s">
        <v>404</v>
      </c>
      <c r="N61" s="20" t="s">
        <v>404</v>
      </c>
      <c r="O61" s="18" t="s">
        <v>404</v>
      </c>
      <c r="P61" s="20" t="s">
        <v>404</v>
      </c>
      <c r="Q61" s="18" t="n">
        <v>489.4986851</v>
      </c>
      <c r="R61" s="20" t="n">
        <v>8.619583520000001</v>
      </c>
    </row>
    <row r="62" spans="1:18">
      <c r="A62" s="15" t="s">
        <v>459</v>
      </c>
      <c r="B62" s="17" t="n">
        <v>4476</v>
      </c>
      <c r="C62" s="18">
        <f>(0.0/B62*100)</f>
        <v/>
      </c>
      <c r="D62" s="19" t="n">
        <v>4476</v>
      </c>
      <c r="E62" s="18" t="n">
        <v>542.45702224</v>
      </c>
      <c r="F62" s="20" t="n">
        <v>1.52740765</v>
      </c>
      <c r="G62" s="18" t="n">
        <v>544.55361481</v>
      </c>
      <c r="H62" s="20" t="n">
        <v>2.05557298</v>
      </c>
      <c r="I62" s="18" t="n">
        <v>476.41355712</v>
      </c>
      <c r="J62" s="20" t="n">
        <v>16.15699829</v>
      </c>
      <c r="K62" s="18" t="s">
        <v>404</v>
      </c>
      <c r="L62" s="20" t="s">
        <v>404</v>
      </c>
      <c r="M62" s="18" t="s">
        <v>404</v>
      </c>
      <c r="N62" s="20" t="s">
        <v>404</v>
      </c>
      <c r="O62" s="18" t="s">
        <v>404</v>
      </c>
      <c r="P62" s="20" t="s">
        <v>404</v>
      </c>
      <c r="Q62" s="18" t="n">
        <v>551.03466249</v>
      </c>
      <c r="R62" s="20" t="n">
        <v>3.75261308</v>
      </c>
    </row>
    <row r="63" spans="1:18">
      <c r="A63" s="15" t="s">
        <v>460</v>
      </c>
      <c r="B63" s="17" t="n">
        <v>5324</v>
      </c>
      <c r="C63" s="18">
        <f>(0.0/B63*100)</f>
        <v/>
      </c>
      <c r="D63" s="19" t="n">
        <v>5324</v>
      </c>
      <c r="E63" s="18" t="n">
        <v>372.79626722</v>
      </c>
      <c r="F63" s="20" t="n">
        <v>2.0398863</v>
      </c>
      <c r="G63" s="18" t="n">
        <v>356.52804456</v>
      </c>
      <c r="H63" s="20" t="n">
        <v>3.10558855</v>
      </c>
      <c r="I63" s="18" t="s">
        <v>404</v>
      </c>
      <c r="J63" s="20" t="s">
        <v>404</v>
      </c>
      <c r="K63" s="18" t="s">
        <v>404</v>
      </c>
      <c r="L63" s="20" t="s">
        <v>404</v>
      </c>
      <c r="M63" s="18" t="s">
        <v>404</v>
      </c>
      <c r="N63" s="20" t="s">
        <v>404</v>
      </c>
      <c r="O63" s="18" t="s">
        <v>404</v>
      </c>
      <c r="P63" s="20" t="s">
        <v>404</v>
      </c>
      <c r="Q63" s="18" t="n">
        <v>375.51111175</v>
      </c>
      <c r="R63" s="20" t="n">
        <v>2.71881466</v>
      </c>
    </row>
    <row r="64" spans="1:18">
      <c r="A64" s="15" t="s">
        <v>461</v>
      </c>
      <c r="B64" s="17" t="n">
        <v>3634</v>
      </c>
      <c r="C64" s="18">
        <f>(27.0/B64*100)</f>
        <v/>
      </c>
      <c r="D64" s="19" t="n">
        <v>3607</v>
      </c>
      <c r="E64" s="18" t="n">
        <v>500.09876611</v>
      </c>
      <c r="F64" s="20" t="n">
        <v>2.90571475</v>
      </c>
      <c r="G64" s="18" t="n">
        <v>457.13795081</v>
      </c>
      <c r="H64" s="20" t="n">
        <v>2.3619527</v>
      </c>
      <c r="I64" s="18" t="s">
        <v>404</v>
      </c>
      <c r="J64" s="20" t="s">
        <v>404</v>
      </c>
      <c r="K64" s="18" t="s">
        <v>404</v>
      </c>
      <c r="L64" s="20" t="s">
        <v>404</v>
      </c>
      <c r="M64" s="18" t="s">
        <v>404</v>
      </c>
      <c r="N64" s="20" t="s">
        <v>404</v>
      </c>
      <c r="O64" s="18" t="s">
        <v>404</v>
      </c>
      <c r="P64" s="20" t="s">
        <v>404</v>
      </c>
      <c r="Q64" s="18" t="n">
        <v>510.35063905</v>
      </c>
      <c r="R64" s="20" t="n">
        <v>4.26898288</v>
      </c>
    </row>
    <row r="65" spans="1:18">
      <c r="A65" s="15" t="s">
        <v>462</v>
      </c>
      <c r="B65" s="17" t="n">
        <v>5325</v>
      </c>
      <c r="C65" s="18">
        <f>(0.0/B65*100)</f>
        <v/>
      </c>
      <c r="D65" s="19" t="n">
        <v>5325</v>
      </c>
      <c r="E65" s="18" t="n">
        <v>422.84215742</v>
      </c>
      <c r="F65" s="20" t="n">
        <v>2.80293483</v>
      </c>
      <c r="G65" s="18" t="n">
        <v>397.69649277</v>
      </c>
      <c r="H65" s="20" t="n">
        <v>4.98246568</v>
      </c>
      <c r="I65" s="18" t="s">
        <v>404</v>
      </c>
      <c r="J65" s="20" t="s">
        <v>404</v>
      </c>
      <c r="K65" s="18" t="s">
        <v>404</v>
      </c>
      <c r="L65" s="20" t="s">
        <v>404</v>
      </c>
      <c r="M65" s="18" t="s">
        <v>404</v>
      </c>
      <c r="N65" s="20" t="s">
        <v>404</v>
      </c>
      <c r="O65" s="18" t="s">
        <v>404</v>
      </c>
      <c r="P65" s="20" t="s">
        <v>404</v>
      </c>
      <c r="Q65" s="18" t="n">
        <v>428.46361455</v>
      </c>
      <c r="R65" s="20" t="n">
        <v>26.47102708</v>
      </c>
    </row>
    <row r="66" spans="1:18">
      <c r="A66" s="15" t="s">
        <v>463</v>
      </c>
      <c r="B66" s="17" t="n">
        <v>5665</v>
      </c>
      <c r="C66" s="18">
        <f>(0.0/B66*100)</f>
        <v/>
      </c>
      <c r="D66" s="19" t="n">
        <v>5665</v>
      </c>
      <c r="E66" s="18" t="n">
        <v>409.74300338</v>
      </c>
      <c r="F66" s="20" t="n">
        <v>2.33825486</v>
      </c>
      <c r="G66" s="18" t="n">
        <v>424.88883578</v>
      </c>
      <c r="H66" s="20" t="n">
        <v>2.07903758</v>
      </c>
      <c r="I66" s="18" t="n">
        <v>375.27645199</v>
      </c>
      <c r="J66" s="20" t="n">
        <v>19.00959766</v>
      </c>
      <c r="K66" s="18" t="s">
        <v>404</v>
      </c>
      <c r="L66" s="20" t="s">
        <v>404</v>
      </c>
      <c r="M66" s="18" t="s">
        <v>404</v>
      </c>
      <c r="N66" s="20" t="s">
        <v>404</v>
      </c>
      <c r="O66" s="18" t="s">
        <v>404</v>
      </c>
      <c r="P66" s="20" t="s">
        <v>404</v>
      </c>
      <c r="Q66" s="18" t="n">
        <v>413.38375498</v>
      </c>
      <c r="R66" s="20" t="n">
        <v>3.31588927</v>
      </c>
    </row>
    <row r="67" spans="1:18">
      <c r="A67" s="15" t="s">
        <v>464</v>
      </c>
      <c r="B67" s="17" t="n">
        <v>6971</v>
      </c>
      <c r="C67" s="18">
        <f>(0.0/B67*100)</f>
        <v/>
      </c>
      <c r="D67" s="19" t="n">
        <v>6971</v>
      </c>
      <c r="E67" s="18" t="n">
        <v>386.68901262</v>
      </c>
      <c r="F67" s="20" t="n">
        <v>4.53632762</v>
      </c>
      <c r="G67" s="18" t="n">
        <v>379.25168406</v>
      </c>
      <c r="H67" s="20" t="n">
        <v>5.87707702</v>
      </c>
      <c r="I67" s="18" t="n">
        <v>375.63862243</v>
      </c>
      <c r="J67" s="20" t="n">
        <v>9.933793209999999</v>
      </c>
      <c r="K67" s="18" t="s">
        <v>404</v>
      </c>
      <c r="L67" s="20" t="s">
        <v>404</v>
      </c>
      <c r="M67" s="18" t="s">
        <v>404</v>
      </c>
      <c r="N67" s="20" t="s">
        <v>404</v>
      </c>
      <c r="O67" s="18" t="s">
        <v>404</v>
      </c>
      <c r="P67" s="20" t="s">
        <v>404</v>
      </c>
      <c r="Q67" s="18" t="n">
        <v>395.82396867</v>
      </c>
      <c r="R67" s="20" t="n">
        <v>6.64336701</v>
      </c>
    </row>
    <row r="68" spans="1:18">
      <c r="A68" s="15" t="s">
        <v>465</v>
      </c>
      <c r="B68" s="17" t="n">
        <v>12083</v>
      </c>
      <c r="C68" s="18">
        <f>(0.0/B68*100)</f>
        <v/>
      </c>
      <c r="D68" s="19" t="n">
        <v>12083</v>
      </c>
      <c r="E68" s="18" t="n">
        <v>391.06558724</v>
      </c>
      <c r="F68" s="20" t="n">
        <v>1.45056353</v>
      </c>
      <c r="G68" s="18" t="n">
        <v>427.99736936</v>
      </c>
      <c r="H68" s="20" t="n">
        <v>2.08302345</v>
      </c>
      <c r="I68" s="18" t="n">
        <v>424.6668281</v>
      </c>
      <c r="J68" s="20" t="n">
        <v>13.15215532</v>
      </c>
      <c r="K68" s="18" t="s">
        <v>404</v>
      </c>
      <c r="L68" s="20" t="s">
        <v>404</v>
      </c>
      <c r="M68" s="18" t="s">
        <v>404</v>
      </c>
      <c r="N68" s="20" t="s">
        <v>404</v>
      </c>
      <c r="O68" s="18" t="s">
        <v>404</v>
      </c>
      <c r="P68" s="20" t="s">
        <v>404</v>
      </c>
      <c r="Q68" s="18" t="n">
        <v>424.92937038</v>
      </c>
      <c r="R68" s="20" t="n">
        <v>5.89342895</v>
      </c>
    </row>
    <row r="69" spans="1:18">
      <c r="A69" s="15" t="s">
        <v>466</v>
      </c>
      <c r="B69" s="17" t="n">
        <v>4876</v>
      </c>
      <c r="C69" s="18">
        <f>(0.0/B69*100)</f>
        <v/>
      </c>
      <c r="D69" s="19" t="n">
        <v>4876</v>
      </c>
      <c r="E69" s="18" t="n">
        <v>450.15285621</v>
      </c>
      <c r="F69" s="20" t="n">
        <v>4.93283221</v>
      </c>
      <c r="G69" s="18" t="n">
        <v>439.350007</v>
      </c>
      <c r="H69" s="20" t="n">
        <v>9.11292675</v>
      </c>
      <c r="I69" s="18" t="s">
        <v>404</v>
      </c>
      <c r="J69" s="20" t="s">
        <v>404</v>
      </c>
      <c r="K69" s="18" t="s">
        <v>404</v>
      </c>
      <c r="L69" s="20" t="s">
        <v>404</v>
      </c>
      <c r="M69" s="18" t="s">
        <v>404</v>
      </c>
      <c r="N69" s="20" t="s">
        <v>404</v>
      </c>
      <c r="O69" s="18" t="s">
        <v>404</v>
      </c>
      <c r="P69" s="20" t="s">
        <v>404</v>
      </c>
      <c r="Q69" s="18" t="n">
        <v>410.1416803</v>
      </c>
      <c r="R69" s="20" t="n">
        <v>13.29281572</v>
      </c>
    </row>
    <row r="70" spans="1:18">
      <c r="A70" s="15" t="s">
        <v>467</v>
      </c>
      <c r="B70" s="17" t="n">
        <v>6036</v>
      </c>
      <c r="C70" s="18">
        <f>(0.0/B70*100)</f>
        <v/>
      </c>
      <c r="D70" s="19" t="n">
        <v>6036</v>
      </c>
      <c r="E70" s="18" t="n">
        <v>494.11999083</v>
      </c>
      <c r="F70" s="20" t="n">
        <v>3.37501449</v>
      </c>
      <c r="G70" s="18" t="n">
        <v>493.30786082</v>
      </c>
      <c r="H70" s="20" t="n">
        <v>7.22205821</v>
      </c>
      <c r="I70" s="18" t="s">
        <v>404</v>
      </c>
      <c r="J70" s="20" t="s">
        <v>404</v>
      </c>
      <c r="K70" s="18" t="s">
        <v>404</v>
      </c>
      <c r="L70" s="20" t="s">
        <v>404</v>
      </c>
      <c r="M70" s="18" t="s">
        <v>404</v>
      </c>
      <c r="N70" s="20" t="s">
        <v>404</v>
      </c>
      <c r="O70" s="18" t="s">
        <v>404</v>
      </c>
      <c r="P70" s="20" t="s">
        <v>404</v>
      </c>
      <c r="Q70" s="18" t="n">
        <v>497.16091999</v>
      </c>
      <c r="R70" s="20" t="n">
        <v>18.03954415</v>
      </c>
    </row>
    <row r="71" spans="1:18">
      <c r="A71" s="15" t="s">
        <v>468</v>
      </c>
      <c r="B71" s="17" t="n">
        <v>6115</v>
      </c>
      <c r="C71" s="18">
        <f>(0.0/B71*100)</f>
        <v/>
      </c>
      <c r="D71" s="19" t="n">
        <v>6115</v>
      </c>
      <c r="E71" s="18" t="n">
        <v>561.7274618</v>
      </c>
      <c r="F71" s="20" t="n">
        <v>1.54252631</v>
      </c>
      <c r="G71" s="18" t="n">
        <v>580.21674776</v>
      </c>
      <c r="H71" s="20" t="n">
        <v>3.28422082</v>
      </c>
      <c r="I71" s="18" t="n">
        <v>526.6590188599999</v>
      </c>
      <c r="J71" s="20" t="n">
        <v>17.65920086</v>
      </c>
      <c r="K71" s="18" t="s">
        <v>404</v>
      </c>
      <c r="L71" s="20" t="s">
        <v>404</v>
      </c>
      <c r="M71" s="18" t="s">
        <v>404</v>
      </c>
      <c r="N71" s="20" t="s">
        <v>404</v>
      </c>
      <c r="O71" s="18" t="s">
        <v>404</v>
      </c>
      <c r="P71" s="20" t="s">
        <v>404</v>
      </c>
      <c r="Q71" s="18" t="n">
        <v>532.40025121</v>
      </c>
      <c r="R71" s="20" t="n">
        <v>19.8959727</v>
      </c>
    </row>
    <row r="72" spans="1:18">
      <c r="A72" s="15" t="s">
        <v>469</v>
      </c>
      <c r="B72" s="17" t="n">
        <v>7708</v>
      </c>
      <c r="C72" s="18">
        <f>(0.0/B72*100)</f>
        <v/>
      </c>
      <c r="D72" s="19" t="n">
        <v>7708</v>
      </c>
      <c r="E72" s="18" t="n">
        <v>533.64863701</v>
      </c>
      <c r="F72" s="20" t="n">
        <v>6.16763242</v>
      </c>
      <c r="G72" s="18" t="n">
        <v>551.53280387</v>
      </c>
      <c r="H72" s="20" t="n">
        <v>5.17930511</v>
      </c>
      <c r="I72" s="18" t="n">
        <v>470.5224673</v>
      </c>
      <c r="J72" s="20" t="n">
        <v>25.08205796</v>
      </c>
      <c r="K72" s="18" t="s">
        <v>404</v>
      </c>
      <c r="L72" s="20" t="s">
        <v>404</v>
      </c>
      <c r="M72" s="18" t="s">
        <v>404</v>
      </c>
      <c r="N72" s="20" t="s">
        <v>404</v>
      </c>
      <c r="O72" s="18" t="s">
        <v>404</v>
      </c>
      <c r="P72" s="20" t="s">
        <v>404</v>
      </c>
      <c r="Q72" s="18" t="n">
        <v>574.59170454</v>
      </c>
      <c r="R72" s="20" t="n">
        <v>14.3568074</v>
      </c>
    </row>
    <row r="73" spans="1:18">
      <c r="A73" s="15" t="s">
        <v>470</v>
      </c>
      <c r="B73" s="17" t="n">
        <v>8249</v>
      </c>
      <c r="C73" s="18">
        <f>(0.0/B73*100)</f>
        <v/>
      </c>
      <c r="D73" s="19" t="n">
        <v>8249</v>
      </c>
      <c r="E73" s="18" t="n">
        <v>415.86493145</v>
      </c>
      <c r="F73" s="20" t="n">
        <v>3.82548583</v>
      </c>
      <c r="G73" s="18" t="n">
        <v>420.35137479</v>
      </c>
      <c r="H73" s="20" t="n">
        <v>9.1812848</v>
      </c>
      <c r="I73" s="18" t="n">
        <v>414.28282249</v>
      </c>
      <c r="J73" s="20" t="n">
        <v>16.77348065</v>
      </c>
      <c r="K73" s="18" t="s">
        <v>404</v>
      </c>
      <c r="L73" s="20" t="s">
        <v>404</v>
      </c>
      <c r="M73" s="18" t="s">
        <v>404</v>
      </c>
      <c r="N73" s="20" t="s">
        <v>404</v>
      </c>
      <c r="O73" s="18" t="s">
        <v>404</v>
      </c>
      <c r="P73" s="20" t="s">
        <v>404</v>
      </c>
      <c r="Q73" s="18" t="n">
        <v>379.20443464</v>
      </c>
      <c r="R73" s="20" t="n">
        <v>11.09878808</v>
      </c>
    </row>
    <row r="74" spans="1:18">
      <c r="A74" s="15" t="s">
        <v>471</v>
      </c>
      <c r="B74" s="17" t="n">
        <v>4692</v>
      </c>
      <c r="C74" s="18">
        <f>(484.0/B74*100)</f>
        <v/>
      </c>
      <c r="D74" s="19" t="n">
        <v>4208</v>
      </c>
      <c r="E74" s="18" t="n">
        <v>424.22576182</v>
      </c>
      <c r="F74" s="20" t="n">
        <v>2.08060988</v>
      </c>
      <c r="G74" s="18" t="n">
        <v>399.94226446</v>
      </c>
      <c r="H74" s="20" t="n">
        <v>2.64531184</v>
      </c>
      <c r="I74" s="18" t="s">
        <v>404</v>
      </c>
      <c r="J74" s="20" t="s">
        <v>404</v>
      </c>
      <c r="K74" s="18" t="s">
        <v>404</v>
      </c>
      <c r="L74" s="20" t="s">
        <v>404</v>
      </c>
      <c r="M74" s="18" t="s">
        <v>404</v>
      </c>
      <c r="N74" s="20" t="s">
        <v>404</v>
      </c>
      <c r="O74" s="18" t="s">
        <v>404</v>
      </c>
      <c r="P74" s="20" t="s">
        <v>404</v>
      </c>
      <c r="Q74" s="18" t="n">
        <v>419.08485459</v>
      </c>
      <c r="R74" s="20" t="n">
        <v>2.80826518</v>
      </c>
    </row>
    <row r="75" spans="1:18">
      <c r="A75" s="15" t="s">
        <v>472</v>
      </c>
      <c r="B75" s="17" t="n">
        <v>5375</v>
      </c>
      <c r="C75" s="18">
        <f>(483.0/B75*100)</f>
        <v/>
      </c>
      <c r="D75" s="19" t="n">
        <v>4892</v>
      </c>
      <c r="E75" s="18" t="n">
        <v>366.65426766</v>
      </c>
      <c r="F75" s="20" t="n">
        <v>5.54347103</v>
      </c>
      <c r="G75" s="18" t="n">
        <v>368.20529867</v>
      </c>
      <c r="H75" s="20" t="n">
        <v>7.09129098</v>
      </c>
      <c r="I75" s="18" t="n">
        <v>361.45861688</v>
      </c>
      <c r="J75" s="20" t="n">
        <v>18.16459585</v>
      </c>
      <c r="K75" s="18" t="s">
        <v>404</v>
      </c>
      <c r="L75" s="20" t="s">
        <v>404</v>
      </c>
      <c r="M75" s="18" t="s">
        <v>404</v>
      </c>
      <c r="N75" s="20" t="s">
        <v>404</v>
      </c>
      <c r="O75" s="18" t="s">
        <v>404</v>
      </c>
      <c r="P75" s="20" t="s">
        <v>404</v>
      </c>
      <c r="Q75" s="18" t="n">
        <v>373.60729258</v>
      </c>
      <c r="R75" s="20" t="n">
        <v>14.16797352</v>
      </c>
    </row>
    <row r="76" spans="1:18">
      <c r="A76" s="15" t="s">
        <v>473</v>
      </c>
      <c r="B76" s="17" t="n">
        <v>14167</v>
      </c>
      <c r="C76" s="18">
        <f>(1400.0/B76*100)</f>
        <v/>
      </c>
      <c r="D76" s="19" t="n">
        <v>12767</v>
      </c>
      <c r="E76" s="18" t="n">
        <v>430.00309531</v>
      </c>
      <c r="F76" s="20" t="n">
        <v>3.46339426</v>
      </c>
      <c r="G76" s="18" t="n">
        <v>460.26738695</v>
      </c>
      <c r="H76" s="20" t="n">
        <v>6.85660194</v>
      </c>
      <c r="I76" s="18" t="n">
        <v>384.8617393</v>
      </c>
      <c r="J76" s="20" t="n">
        <v>11.69191252</v>
      </c>
      <c r="K76" s="18" t="s">
        <v>404</v>
      </c>
      <c r="L76" s="20" t="s">
        <v>404</v>
      </c>
      <c r="M76" s="18" t="s">
        <v>404</v>
      </c>
      <c r="N76" s="20" t="s">
        <v>404</v>
      </c>
      <c r="O76" s="18" t="s">
        <v>404</v>
      </c>
      <c r="P76" s="20" t="s">
        <v>404</v>
      </c>
      <c r="Q76" s="18" t="n">
        <v>399.3502948</v>
      </c>
      <c r="R76" s="20" t="n">
        <v>9.6450225</v>
      </c>
    </row>
    <row r="77" spans="1:18">
      <c r="A77" s="15" t="s">
        <v>474</v>
      </c>
      <c r="B77" s="17" t="n">
        <v>6062</v>
      </c>
      <c r="C77" s="18">
        <f>(0.0/B77*100)</f>
        <v/>
      </c>
      <c r="D77" s="19" t="n">
        <v>6062</v>
      </c>
      <c r="E77" s="18" t="n">
        <v>432.8299099</v>
      </c>
      <c r="F77" s="20" t="n">
        <v>12.84060079</v>
      </c>
      <c r="G77" s="18" t="n">
        <v>417.29947503</v>
      </c>
      <c r="H77" s="20" t="n">
        <v>3.98315204</v>
      </c>
      <c r="I77" s="18" t="n">
        <v>391.75667981</v>
      </c>
      <c r="J77" s="20" t="n">
        <v>14.50456026</v>
      </c>
      <c r="K77" s="18" t="s">
        <v>404</v>
      </c>
      <c r="L77" s="20" t="s">
        <v>404</v>
      </c>
      <c r="M77" s="18" t="s">
        <v>404</v>
      </c>
      <c r="N77" s="20" t="s">
        <v>404</v>
      </c>
      <c r="O77" s="18" t="s">
        <v>404</v>
      </c>
      <c r="P77" s="20" t="s">
        <v>404</v>
      </c>
      <c r="Q77" s="18" t="n">
        <v>417.46752388</v>
      </c>
      <c r="R77" s="20" t="n">
        <v>6.63889853</v>
      </c>
    </row>
    <row r="78" spans="1:18">
      <c r="A78" s="15" t="s">
        <v>475</v>
      </c>
      <c r="B78" s="17" t="n">
        <v>5826</v>
      </c>
      <c r="C78" s="18">
        <f>(0.0/B78*100)</f>
        <v/>
      </c>
      <c r="D78" s="19" t="n">
        <v>5826</v>
      </c>
      <c r="E78" s="18" t="n">
        <v>487.77325411</v>
      </c>
      <c r="F78" s="20" t="n">
        <v>5.88082173</v>
      </c>
      <c r="G78" s="18" t="n">
        <v>521.15731394</v>
      </c>
      <c r="H78" s="20" t="n">
        <v>13.89794875</v>
      </c>
      <c r="I78" s="18" t="s">
        <v>404</v>
      </c>
      <c r="J78" s="20" t="s">
        <v>404</v>
      </c>
      <c r="K78" s="18" t="s">
        <v>404</v>
      </c>
      <c r="L78" s="20" t="s">
        <v>404</v>
      </c>
      <c r="M78" s="18" t="s">
        <v>404</v>
      </c>
      <c r="N78" s="20" t="s">
        <v>404</v>
      </c>
      <c r="O78" s="18" t="s">
        <v>404</v>
      </c>
      <c r="P78" s="20" t="s">
        <v>404</v>
      </c>
      <c r="Q78" s="18" t="n">
        <v>500.54619277</v>
      </c>
      <c r="R78" s="20" t="n">
        <v>7.74814667</v>
      </c>
    </row>
    <row customHeight="1" ht="25" r="79" spans="1:18">
      <c r="A79" s="15" t="s">
        <v>476</v>
      </c>
      <c r="B79" s="17" t="n">
        <v>1657</v>
      </c>
      <c r="C79" s="18">
        <f>(21.0/B79*100)</f>
        <v/>
      </c>
      <c r="D79" s="19" t="n">
        <v>1636</v>
      </c>
      <c r="E79" s="18" t="n">
        <v>450.36032159</v>
      </c>
      <c r="F79" s="20" t="n">
        <v>13.38809773</v>
      </c>
      <c r="G79" s="18" t="n">
        <v>452.41129367</v>
      </c>
      <c r="H79" s="20" t="n">
        <v>7.54782555</v>
      </c>
      <c r="I79" s="18" t="s">
        <v>404</v>
      </c>
      <c r="J79" s="20" t="s">
        <v>404</v>
      </c>
      <c r="K79" s="18" t="s">
        <v>404</v>
      </c>
      <c r="L79" s="20" t="s">
        <v>404</v>
      </c>
      <c r="M79" s="18" t="s">
        <v>404</v>
      </c>
      <c r="N79" s="20" t="s">
        <v>404</v>
      </c>
      <c r="O79" s="18" t="s">
        <v>404</v>
      </c>
      <c r="P79" s="20" t="s">
        <v>404</v>
      </c>
      <c r="Q79" s="18" t="n">
        <v>466.7963778</v>
      </c>
      <c r="R79" s="20" t="n">
        <v>19.54124468</v>
      </c>
    </row>
    <row r="80" spans="1:18">
      <c r="A80" s="15" t="s">
        <v>477</v>
      </c>
      <c r="B80" s="17" t="n">
        <v>7841</v>
      </c>
      <c r="C80" s="18">
        <f>(0.0/B80*100)</f>
        <v/>
      </c>
      <c r="D80" s="19" t="n">
        <v>7841</v>
      </c>
      <c r="E80" s="18" t="n">
        <v>460.65956562</v>
      </c>
      <c r="F80" s="20" t="n">
        <v>4.42494901</v>
      </c>
      <c r="G80" s="18" t="n">
        <v>452.70163915</v>
      </c>
      <c r="H80" s="20" t="n">
        <v>11.92187705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(80.0/B81*100)</f>
        <v/>
      </c>
      <c r="D81" s="19" t="n">
        <v>8781</v>
      </c>
      <c r="E81" s="18" t="n">
        <v>445.90287173</v>
      </c>
      <c r="F81" s="20" t="n">
        <v>3.88989281</v>
      </c>
      <c r="G81" s="18" t="n">
        <v>446.13081502</v>
      </c>
      <c r="H81" s="20" t="n">
        <v>8.61266401</v>
      </c>
      <c r="I81" s="18" t="n">
        <v>517.87743</v>
      </c>
      <c r="J81" s="20" t="n">
        <v>8.265864029999999</v>
      </c>
      <c r="K81" s="18" t="s">
        <v>404</v>
      </c>
      <c r="L81" s="20" t="s">
        <v>404</v>
      </c>
      <c r="M81" s="18" t="s">
        <v>404</v>
      </c>
      <c r="N81" s="20" t="s">
        <v>404</v>
      </c>
      <c r="O81" s="18" t="s">
        <v>404</v>
      </c>
      <c r="P81" s="20" t="s">
        <v>404</v>
      </c>
      <c r="Q81" s="18" t="n">
        <v>437.84965436</v>
      </c>
      <c r="R81" s="20" t="n">
        <v>26.6910946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496.16657633</v>
      </c>
      <c r="F7" s="20" t="n">
        <v>3.06256677</v>
      </c>
      <c r="G7" s="18" t="n">
        <v>494.68675325</v>
      </c>
      <c r="H7" s="20" t="n">
        <v>2.46957796</v>
      </c>
      <c r="I7" s="18" t="s">
        <v>404</v>
      </c>
      <c r="J7" s="20" t="s">
        <v>404</v>
      </c>
      <c r="K7" s="18" t="s">
        <v>404</v>
      </c>
      <c r="L7" s="20" t="s">
        <v>404</v>
      </c>
      <c r="M7" s="18" t="s">
        <v>404</v>
      </c>
      <c r="N7" s="20" t="s">
        <v>404</v>
      </c>
      <c r="O7" s="18" t="s">
        <v>404</v>
      </c>
      <c r="P7" s="20" t="s">
        <v>404</v>
      </c>
      <c r="Q7" s="18" t="n">
        <v>484.67544362</v>
      </c>
      <c r="R7" s="20" t="n">
        <v>7.2783855</v>
      </c>
    </row>
    <row r="8" spans="1:18">
      <c r="A8" s="15" t="s">
        <v>405</v>
      </c>
      <c r="B8" s="17" t="n">
        <v>7007</v>
      </c>
      <c r="C8" s="18">
        <f>(0.0/B8*100)</f>
        <v/>
      </c>
      <c r="D8" s="19" t="n">
        <v>7007</v>
      </c>
      <c r="E8" s="18" t="n">
        <v>491.46423577</v>
      </c>
      <c r="F8" s="20" t="n">
        <v>8.98908819</v>
      </c>
      <c r="G8" s="18" t="n">
        <v>498.57461768</v>
      </c>
      <c r="H8" s="20" t="n">
        <v>4.54616894</v>
      </c>
      <c r="I8" s="18" t="n">
        <v>464.12321902</v>
      </c>
      <c r="J8" s="20" t="n">
        <v>24.86519723</v>
      </c>
      <c r="K8" s="18" t="s">
        <v>404</v>
      </c>
      <c r="L8" s="20" t="s">
        <v>404</v>
      </c>
      <c r="M8" s="18" t="s">
        <v>404</v>
      </c>
      <c r="N8" s="20" t="s">
        <v>404</v>
      </c>
      <c r="O8" s="18" t="s">
        <v>404</v>
      </c>
      <c r="P8" s="20" t="s">
        <v>404</v>
      </c>
      <c r="Q8" s="18" t="n">
        <v>506.66147808</v>
      </c>
      <c r="R8" s="20" t="n">
        <v>22.22913608</v>
      </c>
    </row>
    <row r="9" spans="1:18">
      <c r="A9" s="15" t="s">
        <v>406</v>
      </c>
      <c r="B9" s="17" t="n">
        <v>9651</v>
      </c>
      <c r="C9" s="18">
        <f>(575.0/B9*100)</f>
        <v/>
      </c>
      <c r="D9" s="19" t="n">
        <v>9076</v>
      </c>
      <c r="E9" s="18" t="n">
        <v>517.42340189</v>
      </c>
      <c r="F9" s="20" t="n">
        <v>5.56458024</v>
      </c>
      <c r="G9" s="18" t="n">
        <v>504.50120647</v>
      </c>
      <c r="H9" s="20" t="n">
        <v>4.88459998</v>
      </c>
      <c r="I9" s="18" t="n">
        <v>519.35251579</v>
      </c>
      <c r="J9" s="20" t="n">
        <v>28.46309464</v>
      </c>
      <c r="K9" s="18" t="s">
        <v>404</v>
      </c>
      <c r="L9" s="20" t="s">
        <v>404</v>
      </c>
      <c r="M9" s="18" t="s">
        <v>404</v>
      </c>
      <c r="N9" s="20" t="s">
        <v>404</v>
      </c>
      <c r="O9" s="18" t="s">
        <v>404</v>
      </c>
      <c r="P9" s="20" t="s">
        <v>404</v>
      </c>
      <c r="Q9" s="18" t="n">
        <v>524.03025271</v>
      </c>
      <c r="R9" s="20" t="n">
        <v>13.68482995</v>
      </c>
    </row>
    <row r="10" spans="1:18">
      <c r="A10" s="15" t="s">
        <v>407</v>
      </c>
      <c r="B10" s="17" t="n">
        <v>20058</v>
      </c>
      <c r="C10" s="18">
        <f>(3112.0/B10*100)</f>
        <v/>
      </c>
      <c r="D10" s="19" t="n">
        <v>16946</v>
      </c>
      <c r="E10" s="18" t="n">
        <v>509.77369146</v>
      </c>
      <c r="F10" s="20" t="n">
        <v>4.37092209</v>
      </c>
      <c r="G10" s="18" t="n">
        <v>516.9491238000001</v>
      </c>
      <c r="H10" s="20" t="n">
        <v>3.09276994</v>
      </c>
      <c r="I10" s="18" t="n">
        <v>577.84820243</v>
      </c>
      <c r="J10" s="20" t="n">
        <v>13.60445118</v>
      </c>
      <c r="K10" s="18" t="s">
        <v>404</v>
      </c>
      <c r="L10" s="20" t="s">
        <v>404</v>
      </c>
      <c r="M10" s="18" t="s">
        <v>404</v>
      </c>
      <c r="N10" s="20" t="s">
        <v>404</v>
      </c>
      <c r="O10" s="18" t="s">
        <v>404</v>
      </c>
      <c r="P10" s="20" t="s">
        <v>404</v>
      </c>
      <c r="Q10" s="18" t="n">
        <v>518.35545566</v>
      </c>
      <c r="R10" s="20" t="n">
        <v>11.74344039</v>
      </c>
    </row>
    <row r="11" spans="1:18">
      <c r="A11" s="15" t="s">
        <v>408</v>
      </c>
      <c r="B11" s="17" t="n">
        <v>7053</v>
      </c>
      <c r="C11" s="18">
        <f>(137.0/B11*100)</f>
        <v/>
      </c>
      <c r="D11" s="19" t="n">
        <v>6916</v>
      </c>
      <c r="E11" s="18" t="n">
        <v>424.18724005</v>
      </c>
      <c r="F11" s="20" t="n">
        <v>5.32549398</v>
      </c>
      <c r="G11" s="18" t="n">
        <v>425.84620324</v>
      </c>
      <c r="H11" s="20" t="n">
        <v>4.79311363</v>
      </c>
      <c r="I11" s="18" t="n">
        <v>390.11543589</v>
      </c>
      <c r="J11" s="20" t="n">
        <v>18.51186118</v>
      </c>
      <c r="K11" s="18" t="s">
        <v>404</v>
      </c>
      <c r="L11" s="20" t="s">
        <v>404</v>
      </c>
      <c r="M11" s="18" t="s">
        <v>404</v>
      </c>
      <c r="N11" s="20" t="s">
        <v>404</v>
      </c>
      <c r="O11" s="18" t="s">
        <v>404</v>
      </c>
      <c r="P11" s="20" t="s">
        <v>404</v>
      </c>
      <c r="Q11" s="18" t="n">
        <v>404.21176832</v>
      </c>
      <c r="R11" s="20" t="n">
        <v>20.78781776</v>
      </c>
    </row>
    <row r="12" spans="1:18">
      <c r="A12" s="15" t="s">
        <v>409</v>
      </c>
      <c r="B12" s="17" t="n">
        <v>6894</v>
      </c>
      <c r="C12" s="18">
        <f>(106.0/B12*100)</f>
        <v/>
      </c>
      <c r="D12" s="19" t="n">
        <v>6788</v>
      </c>
      <c r="E12" s="18" t="n">
        <v>486.26896017</v>
      </c>
      <c r="F12" s="20" t="n">
        <v>5.14885538</v>
      </c>
      <c r="G12" s="18" t="n">
        <v>496.6390996</v>
      </c>
      <c r="H12" s="20" t="n">
        <v>3.14630489</v>
      </c>
      <c r="I12" s="18" t="n">
        <v>427.1628758</v>
      </c>
      <c r="J12" s="20" t="n">
        <v>12.82659046</v>
      </c>
      <c r="K12" s="18" t="s">
        <v>404</v>
      </c>
      <c r="L12" s="20" t="s">
        <v>404</v>
      </c>
      <c r="M12" s="18" t="s">
        <v>404</v>
      </c>
      <c r="N12" s="20" t="s">
        <v>404</v>
      </c>
      <c r="O12" s="18" t="s">
        <v>404</v>
      </c>
      <c r="P12" s="20" t="s">
        <v>404</v>
      </c>
      <c r="Q12" s="18" t="n">
        <v>467.63925372</v>
      </c>
      <c r="R12" s="20" t="n">
        <v>16.68322376</v>
      </c>
    </row>
    <row r="13" spans="1:18">
      <c r="A13" s="15" t="s">
        <v>410</v>
      </c>
      <c r="B13" s="17" t="n">
        <v>7161</v>
      </c>
      <c r="C13" s="18">
        <f>(1175.0/B13*100)</f>
        <v/>
      </c>
      <c r="D13" s="19" t="n">
        <v>5986</v>
      </c>
      <c r="E13" s="18" t="n">
        <v>509.09303103</v>
      </c>
      <c r="F13" s="20" t="n">
        <v>6.53100619</v>
      </c>
      <c r="G13" s="18" t="n">
        <v>510.18880831</v>
      </c>
      <c r="H13" s="20" t="n">
        <v>2.71243522</v>
      </c>
      <c r="I13" s="18" t="n">
        <v>513.18367339</v>
      </c>
      <c r="J13" s="20" t="n">
        <v>7.29197336</v>
      </c>
      <c r="K13" s="18" t="s">
        <v>404</v>
      </c>
      <c r="L13" s="20" t="s">
        <v>404</v>
      </c>
      <c r="M13" s="18" t="s">
        <v>404</v>
      </c>
      <c r="N13" s="20" t="s">
        <v>404</v>
      </c>
      <c r="O13" s="18" t="s">
        <v>404</v>
      </c>
      <c r="P13" s="20" t="s">
        <v>404</v>
      </c>
      <c r="Q13" s="18" t="n">
        <v>517.35501975</v>
      </c>
      <c r="R13" s="20" t="n">
        <v>9.931737999999999</v>
      </c>
    </row>
    <row r="14" spans="1:18">
      <c r="A14" s="15" t="s">
        <v>411</v>
      </c>
      <c r="B14" s="17" t="n">
        <v>5587</v>
      </c>
      <c r="C14" s="18">
        <f>(365.0/B14*100)</f>
        <v/>
      </c>
      <c r="D14" s="19" t="n">
        <v>5222</v>
      </c>
      <c r="E14" s="18" t="n">
        <v>512.98418792</v>
      </c>
      <c r="F14" s="20" t="n">
        <v>3.21088259</v>
      </c>
      <c r="G14" s="18" t="n">
        <v>523.9716318</v>
      </c>
      <c r="H14" s="20" t="n">
        <v>2.73576863</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517.52728001</v>
      </c>
      <c r="F15" s="20" t="n">
        <v>5.56622285</v>
      </c>
      <c r="G15" s="18" t="n">
        <v>508.75857032</v>
      </c>
      <c r="H15" s="20" t="n">
        <v>2.79990655</v>
      </c>
      <c r="I15" s="18" t="n">
        <v>530.89819286</v>
      </c>
      <c r="J15" s="20" t="n">
        <v>20.65706953</v>
      </c>
      <c r="K15" s="18" t="s">
        <v>404</v>
      </c>
      <c r="L15" s="20" t="s">
        <v>404</v>
      </c>
      <c r="M15" s="18" t="s">
        <v>404</v>
      </c>
      <c r="N15" s="20" t="s">
        <v>404</v>
      </c>
      <c r="O15" s="18" t="s">
        <v>404</v>
      </c>
      <c r="P15" s="20" t="s">
        <v>404</v>
      </c>
      <c r="Q15" s="18" t="n">
        <v>512.58583965</v>
      </c>
      <c r="R15" s="20" t="n">
        <v>7.86027333</v>
      </c>
    </row>
    <row r="16" spans="1:18">
      <c r="A16" s="15" t="s">
        <v>413</v>
      </c>
      <c r="B16" s="17" t="n">
        <v>6108</v>
      </c>
      <c r="C16" s="18">
        <f>(495.0/B16*100)</f>
        <v/>
      </c>
      <c r="D16" s="19" t="n">
        <v>5613</v>
      </c>
      <c r="E16" s="18" t="n">
        <v>492.21345173</v>
      </c>
      <c r="F16" s="20" t="n">
        <v>10.85636379</v>
      </c>
      <c r="G16" s="18" t="n">
        <v>497.03339078</v>
      </c>
      <c r="H16" s="20" t="n">
        <v>3.65926287</v>
      </c>
      <c r="I16" s="18" t="n">
        <v>457.7123936</v>
      </c>
      <c r="J16" s="20" t="n">
        <v>17.90018326</v>
      </c>
      <c r="K16" s="18" t="s">
        <v>404</v>
      </c>
      <c r="L16" s="20" t="s">
        <v>404</v>
      </c>
      <c r="M16" s="18" t="s">
        <v>404</v>
      </c>
      <c r="N16" s="20" t="s">
        <v>404</v>
      </c>
      <c r="O16" s="18" t="s">
        <v>404</v>
      </c>
      <c r="P16" s="20" t="s">
        <v>404</v>
      </c>
      <c r="Q16" s="18" t="n">
        <v>522.1780278799999</v>
      </c>
      <c r="R16" s="20" t="n">
        <v>19.38001793</v>
      </c>
    </row>
    <row r="17" spans="1:18">
      <c r="A17" s="15" t="s">
        <v>414</v>
      </c>
      <c r="B17" s="17" t="n">
        <v>6504</v>
      </c>
      <c r="C17" s="18">
        <f>(1325.0/B17*100)</f>
        <v/>
      </c>
      <c r="D17" s="19" t="n">
        <v>5179</v>
      </c>
      <c r="E17" s="18" t="n">
        <v>513.38370328</v>
      </c>
      <c r="F17" s="20" t="n">
        <v>12.93141657</v>
      </c>
      <c r="G17" s="18" t="n">
        <v>500.96255205</v>
      </c>
      <c r="H17" s="20" t="n">
        <v>3.94924124</v>
      </c>
      <c r="I17" s="18" t="n">
        <v>554.04598907</v>
      </c>
      <c r="J17" s="20" t="n">
        <v>16.8228432</v>
      </c>
      <c r="K17" s="18" t="s">
        <v>404</v>
      </c>
      <c r="L17" s="20" t="s">
        <v>404</v>
      </c>
      <c r="M17" s="18" t="s">
        <v>404</v>
      </c>
      <c r="N17" s="20" t="s">
        <v>404</v>
      </c>
      <c r="O17" s="18" t="s">
        <v>404</v>
      </c>
      <c r="P17" s="20" t="s">
        <v>404</v>
      </c>
      <c r="Q17" s="18" t="n">
        <v>512.2784112099999</v>
      </c>
      <c r="R17" s="20" t="n">
        <v>15.67486117</v>
      </c>
    </row>
    <row r="18" spans="1:18">
      <c r="A18" s="15" t="s">
        <v>415</v>
      </c>
      <c r="B18" s="17" t="n">
        <v>5532</v>
      </c>
      <c r="C18" s="18">
        <f>(0.0/B18*100)</f>
        <v/>
      </c>
      <c r="D18" s="19" t="n">
        <v>5532</v>
      </c>
      <c r="E18" s="18" t="n">
        <v>444.57770095</v>
      </c>
      <c r="F18" s="20" t="n">
        <v>10.5922809</v>
      </c>
      <c r="G18" s="18" t="n">
        <v>457.01444139</v>
      </c>
      <c r="H18" s="20" t="n">
        <v>4.09942714</v>
      </c>
      <c r="I18" s="18" t="n">
        <v>437.8158099</v>
      </c>
      <c r="J18" s="20" t="n">
        <v>45.53387776</v>
      </c>
      <c r="K18" s="18" t="s">
        <v>404</v>
      </c>
      <c r="L18" s="20" t="s">
        <v>404</v>
      </c>
      <c r="M18" s="18" t="s">
        <v>404</v>
      </c>
      <c r="N18" s="20" t="s">
        <v>404</v>
      </c>
      <c r="O18" s="18" t="s">
        <v>404</v>
      </c>
      <c r="P18" s="20" t="s">
        <v>404</v>
      </c>
      <c r="Q18" s="18" t="n">
        <v>421.57090448</v>
      </c>
      <c r="R18" s="20" t="n">
        <v>29.76511942</v>
      </c>
    </row>
    <row r="19" spans="1:18">
      <c r="A19" s="15" t="s">
        <v>416</v>
      </c>
      <c r="B19" s="17" t="n">
        <v>5658</v>
      </c>
      <c r="C19" s="18">
        <f>(327.0/B19*100)</f>
        <v/>
      </c>
      <c r="D19" s="19" t="n">
        <v>5331</v>
      </c>
      <c r="E19" s="18" t="n">
        <v>483.2106725</v>
      </c>
      <c r="F19" s="20" t="n">
        <v>5.19317039</v>
      </c>
      <c r="G19" s="18" t="n">
        <v>472.86589533</v>
      </c>
      <c r="H19" s="20" t="n">
        <v>6.96339874</v>
      </c>
      <c r="I19" s="18" t="n">
        <v>507.97482207</v>
      </c>
      <c r="J19" s="20" t="n">
        <v>30.9857021</v>
      </c>
      <c r="K19" s="18" t="s">
        <v>404</v>
      </c>
      <c r="L19" s="20" t="s">
        <v>404</v>
      </c>
      <c r="M19" s="18" t="s">
        <v>404</v>
      </c>
      <c r="N19" s="20" t="s">
        <v>404</v>
      </c>
      <c r="O19" s="18" t="s">
        <v>404</v>
      </c>
      <c r="P19" s="20" t="s">
        <v>404</v>
      </c>
      <c r="Q19" s="18" t="n">
        <v>441.97532304</v>
      </c>
      <c r="R19" s="20" t="n">
        <v>19.05973572</v>
      </c>
    </row>
    <row r="20" spans="1:18">
      <c r="A20" s="15" t="s">
        <v>417</v>
      </c>
      <c r="B20" s="17" t="n">
        <v>3371</v>
      </c>
      <c r="C20" s="18">
        <f>(24.0/B20*100)</f>
        <v/>
      </c>
      <c r="D20" s="19" t="n">
        <v>3347</v>
      </c>
      <c r="E20" s="18" t="n">
        <v>494.5547082</v>
      </c>
      <c r="F20" s="20" t="n">
        <v>4.0294088</v>
      </c>
      <c r="G20" s="18" t="n">
        <v>487.15351697</v>
      </c>
      <c r="H20" s="20" t="n">
        <v>2.29293289</v>
      </c>
      <c r="I20" s="18" t="n">
        <v>440.15121304</v>
      </c>
      <c r="J20" s="20" t="n">
        <v>18.29753509</v>
      </c>
      <c r="K20" s="18" t="s">
        <v>404</v>
      </c>
      <c r="L20" s="20" t="s">
        <v>404</v>
      </c>
      <c r="M20" s="18" t="s">
        <v>404</v>
      </c>
      <c r="N20" s="20" t="s">
        <v>404</v>
      </c>
      <c r="O20" s="18" t="s">
        <v>404</v>
      </c>
      <c r="P20" s="20" t="s">
        <v>404</v>
      </c>
      <c r="Q20" s="18" t="n">
        <v>480.17248623</v>
      </c>
      <c r="R20" s="20" t="n">
        <v>9.031896509999999</v>
      </c>
    </row>
    <row r="21" spans="1:18">
      <c r="A21" s="15" t="s">
        <v>418</v>
      </c>
      <c r="B21" s="17" t="n">
        <v>5741</v>
      </c>
      <c r="C21" s="18">
        <f>(0.0/B21*100)</f>
        <v/>
      </c>
      <c r="D21" s="19" t="n">
        <v>5741</v>
      </c>
      <c r="E21" s="18" t="n">
        <v>506.15076176</v>
      </c>
      <c r="F21" s="20" t="n">
        <v>4.38217399</v>
      </c>
      <c r="G21" s="18" t="n">
        <v>502.20660074</v>
      </c>
      <c r="H21" s="20" t="n">
        <v>3.80694915</v>
      </c>
      <c r="I21" s="18" t="n">
        <v>497.64734531</v>
      </c>
      <c r="J21" s="20" t="n">
        <v>7.42804238</v>
      </c>
      <c r="K21" s="18" t="s">
        <v>404</v>
      </c>
      <c r="L21" s="20" t="s">
        <v>404</v>
      </c>
      <c r="M21" s="18" t="s">
        <v>404</v>
      </c>
      <c r="N21" s="20" t="s">
        <v>404</v>
      </c>
      <c r="O21" s="18" t="s">
        <v>404</v>
      </c>
      <c r="P21" s="20" t="s">
        <v>404</v>
      </c>
      <c r="Q21" s="18" t="n">
        <v>510.31408197</v>
      </c>
      <c r="R21" s="20" t="n">
        <v>9.353025690000001</v>
      </c>
    </row>
    <row r="22" spans="1:18">
      <c r="A22" s="15" t="s">
        <v>419</v>
      </c>
      <c r="B22" s="17" t="n">
        <v>6598</v>
      </c>
      <c r="C22" s="18">
        <f>(0.0/B22*100)</f>
        <v/>
      </c>
      <c r="D22" s="19" t="n">
        <v>6598</v>
      </c>
      <c r="E22" s="18" t="n">
        <v>457.20032322</v>
      </c>
      <c r="F22" s="20" t="n">
        <v>5.76018782</v>
      </c>
      <c r="G22" s="18" t="n">
        <v>485.81097287</v>
      </c>
      <c r="H22" s="20" t="n">
        <v>7.48496471</v>
      </c>
      <c r="I22" s="18" t="n">
        <v>500.59174152</v>
      </c>
      <c r="J22" s="20" t="n">
        <v>22.13487709</v>
      </c>
      <c r="K22" s="18" t="s">
        <v>404</v>
      </c>
      <c r="L22" s="20" t="s">
        <v>404</v>
      </c>
      <c r="M22" s="18" t="s">
        <v>404</v>
      </c>
      <c r="N22" s="20" t="s">
        <v>404</v>
      </c>
      <c r="O22" s="18" t="s">
        <v>404</v>
      </c>
      <c r="P22" s="20" t="s">
        <v>404</v>
      </c>
      <c r="Q22" s="18" t="n">
        <v>486.35961131</v>
      </c>
      <c r="R22" s="20" t="n">
        <v>14.39297609</v>
      </c>
    </row>
    <row r="23" spans="1:18">
      <c r="A23" s="15" t="s">
        <v>420</v>
      </c>
      <c r="B23" s="17" t="n">
        <v>11583</v>
      </c>
      <c r="C23" s="18">
        <f>(3185.0/B23*100)</f>
        <v/>
      </c>
      <c r="D23" s="19" t="n">
        <v>8398</v>
      </c>
      <c r="E23" s="18" t="n">
        <v>486.3924806</v>
      </c>
      <c r="F23" s="20" t="n">
        <v>12.38239746</v>
      </c>
      <c r="G23" s="18" t="n">
        <v>492.3196202</v>
      </c>
      <c r="H23" s="20" t="n">
        <v>4.2769729</v>
      </c>
      <c r="I23" s="18" t="n">
        <v>494.16233083</v>
      </c>
      <c r="J23" s="20" t="n">
        <v>21.24512488</v>
      </c>
      <c r="K23" s="18" t="s">
        <v>404</v>
      </c>
      <c r="L23" s="20" t="s">
        <v>404</v>
      </c>
      <c r="M23" s="18" t="s">
        <v>404</v>
      </c>
      <c r="N23" s="20" t="s">
        <v>404</v>
      </c>
      <c r="O23" s="18" t="s">
        <v>404</v>
      </c>
      <c r="P23" s="20" t="s">
        <v>404</v>
      </c>
      <c r="Q23" s="18" t="n">
        <v>521.770253</v>
      </c>
      <c r="R23" s="20" t="n">
        <v>14.08167341</v>
      </c>
    </row>
    <row r="24" spans="1:18">
      <c r="A24" s="15" t="s">
        <v>421</v>
      </c>
      <c r="B24" s="17" t="n">
        <v>6647</v>
      </c>
      <c r="C24" s="18">
        <f>(0.0/B24*100)</f>
        <v/>
      </c>
      <c r="D24" s="19" t="n">
        <v>6647</v>
      </c>
      <c r="E24" s="18" t="n">
        <v>532.9618378</v>
      </c>
      <c r="F24" s="20" t="n">
        <v>3.77333941</v>
      </c>
      <c r="G24" s="18" t="n">
        <v>530.76464358</v>
      </c>
      <c r="H24" s="20" t="n">
        <v>7.93356846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533.37226395</v>
      </c>
      <c r="F25" s="20" t="n">
        <v>5.11104913</v>
      </c>
      <c r="G25" s="18" t="n">
        <v>518.3120479299999</v>
      </c>
      <c r="H25" s="20" t="n">
        <v>6.28266851</v>
      </c>
      <c r="I25" s="18" t="n">
        <v>429.49742548</v>
      </c>
      <c r="J25" s="20" t="n">
        <v>30.04672639</v>
      </c>
      <c r="K25" s="18" t="s">
        <v>404</v>
      </c>
      <c r="L25" s="20" t="s">
        <v>404</v>
      </c>
      <c r="M25" s="18" t="s">
        <v>404</v>
      </c>
      <c r="N25" s="20" t="s">
        <v>404</v>
      </c>
      <c r="O25" s="18" t="s">
        <v>404</v>
      </c>
      <c r="P25" s="20" t="s">
        <v>404</v>
      </c>
      <c r="Q25" s="18" t="n">
        <v>517.44920437</v>
      </c>
      <c r="R25" s="20" t="n">
        <v>22.96375882</v>
      </c>
    </row>
    <row r="26" spans="1:18">
      <c r="A26" s="15" t="s">
        <v>423</v>
      </c>
      <c r="B26" s="17" t="n">
        <v>4869</v>
      </c>
      <c r="C26" s="18">
        <f>(11.0/B26*100)</f>
        <v/>
      </c>
      <c r="D26" s="19" t="n">
        <v>4858</v>
      </c>
      <c r="E26" s="18" t="n">
        <v>482.28600545</v>
      </c>
      <c r="F26" s="20" t="n">
        <v>2.4072025</v>
      </c>
      <c r="G26" s="18" t="n">
        <v>484.38192189</v>
      </c>
      <c r="H26" s="20" t="n">
        <v>3.37307754</v>
      </c>
      <c r="I26" s="18" t="n">
        <v>470.36636477</v>
      </c>
      <c r="J26" s="20" t="n">
        <v>16.36125154</v>
      </c>
      <c r="K26" s="18" t="s">
        <v>404</v>
      </c>
      <c r="L26" s="20" t="s">
        <v>404</v>
      </c>
      <c r="M26" s="18" t="s">
        <v>404</v>
      </c>
      <c r="N26" s="20" t="s">
        <v>404</v>
      </c>
      <c r="O26" s="18" t="s">
        <v>404</v>
      </c>
      <c r="P26" s="20" t="s">
        <v>404</v>
      </c>
      <c r="Q26" s="18" t="n">
        <v>474.62458509</v>
      </c>
      <c r="R26" s="20" t="n">
        <v>13.94692491</v>
      </c>
    </row>
    <row r="27" spans="1:18">
      <c r="A27" s="15" t="s">
        <v>424</v>
      </c>
      <c r="B27" s="17" t="n">
        <v>5299</v>
      </c>
      <c r="C27" s="18">
        <f>(0.0/B27*100)</f>
        <v/>
      </c>
      <c r="D27" s="19" t="n">
        <v>5299</v>
      </c>
      <c r="E27" s="18" t="n">
        <v>497.64122597</v>
      </c>
      <c r="F27" s="20" t="n">
        <v>2.00072276</v>
      </c>
      <c r="G27" s="18" t="n">
        <v>480.80100168</v>
      </c>
      <c r="H27" s="20" t="n">
        <v>1.62304454</v>
      </c>
      <c r="I27" s="18" t="n">
        <v>432.08146175</v>
      </c>
      <c r="J27" s="20" t="n">
        <v>11.9477278</v>
      </c>
      <c r="K27" s="18" t="s">
        <v>404</v>
      </c>
      <c r="L27" s="20" t="s">
        <v>404</v>
      </c>
      <c r="M27" s="18" t="s">
        <v>404</v>
      </c>
      <c r="N27" s="20" t="s">
        <v>404</v>
      </c>
      <c r="O27" s="18" t="s">
        <v>404</v>
      </c>
      <c r="P27" s="20" t="s">
        <v>404</v>
      </c>
      <c r="Q27" s="18" t="n">
        <v>465.27073414</v>
      </c>
      <c r="R27" s="20" t="n">
        <v>25.34217899</v>
      </c>
    </row>
    <row r="28" spans="1:18">
      <c r="A28" s="15" t="s">
        <v>425</v>
      </c>
      <c r="B28" s="17" t="n">
        <v>7568</v>
      </c>
      <c r="C28" s="18">
        <f>(1018.0/B28*100)</f>
        <v/>
      </c>
      <c r="D28" s="19" t="n">
        <v>6550</v>
      </c>
      <c r="E28" s="18" t="n">
        <v>406.45678394</v>
      </c>
      <c r="F28" s="20" t="n">
        <v>3.55224541</v>
      </c>
      <c r="G28" s="18" t="n">
        <v>409.20546575</v>
      </c>
      <c r="H28" s="20" t="n">
        <v>5.33173549</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511.83222204</v>
      </c>
      <c r="F29" s="20" t="n">
        <v>9.045975779999999</v>
      </c>
      <c r="G29" s="18" t="n">
        <v>517.9338441800001</v>
      </c>
      <c r="H29" s="20" t="n">
        <v>7.75671776</v>
      </c>
      <c r="I29" s="18" t="n">
        <v>499.42711098</v>
      </c>
      <c r="J29" s="20" t="n">
        <v>10.62011139</v>
      </c>
      <c r="K29" s="18" t="s">
        <v>404</v>
      </c>
      <c r="L29" s="20" t="s">
        <v>404</v>
      </c>
      <c r="M29" s="18" t="s">
        <v>404</v>
      </c>
      <c r="N29" s="20" t="s">
        <v>404</v>
      </c>
      <c r="O29" s="18" t="s">
        <v>404</v>
      </c>
      <c r="P29" s="20" t="s">
        <v>404</v>
      </c>
      <c r="Q29" s="18" t="n">
        <v>513.68366801</v>
      </c>
      <c r="R29" s="20" t="n">
        <v>34.3141661</v>
      </c>
    </row>
    <row r="30" spans="1:18">
      <c r="A30" s="15" t="s">
        <v>427</v>
      </c>
      <c r="B30" s="17" t="n">
        <v>4520</v>
      </c>
      <c r="C30" s="18">
        <f>(1053.0/B30*100)</f>
        <v/>
      </c>
      <c r="D30" s="19" t="n">
        <v>3467</v>
      </c>
      <c r="E30" s="18" t="n">
        <v>503.35521248</v>
      </c>
      <c r="F30" s="20" t="n">
        <v>4.43302128</v>
      </c>
      <c r="G30" s="18" t="n">
        <v>496.76723883</v>
      </c>
      <c r="H30" s="20" t="n">
        <v>4.61946827</v>
      </c>
      <c r="I30" s="18" t="n">
        <v>461.03381589</v>
      </c>
      <c r="J30" s="20" t="n">
        <v>7.32399704</v>
      </c>
      <c r="K30" s="18" t="s">
        <v>404</v>
      </c>
      <c r="L30" s="20" t="s">
        <v>404</v>
      </c>
      <c r="M30" s="18" t="s">
        <v>404</v>
      </c>
      <c r="N30" s="20" t="s">
        <v>404</v>
      </c>
      <c r="O30" s="18" t="s">
        <v>404</v>
      </c>
      <c r="P30" s="20" t="s">
        <v>404</v>
      </c>
      <c r="Q30" s="18" t="n">
        <v>429.68566707</v>
      </c>
      <c r="R30" s="20" t="n">
        <v>15.11179222</v>
      </c>
    </row>
    <row r="31" spans="1:18">
      <c r="A31" s="15" t="s">
        <v>428</v>
      </c>
      <c r="B31" s="17" t="n">
        <v>5456</v>
      </c>
      <c r="C31" s="18">
        <f>(502.0/B31*100)</f>
        <v/>
      </c>
      <c r="D31" s="19" t="n">
        <v>4954</v>
      </c>
      <c r="E31" s="18" t="n">
        <v>495.51012103</v>
      </c>
      <c r="F31" s="20" t="n">
        <v>7.06720768</v>
      </c>
      <c r="G31" s="18" t="n">
        <v>503.69719408</v>
      </c>
      <c r="H31" s="20" t="n">
        <v>2.3138499</v>
      </c>
      <c r="I31" s="18" t="n">
        <v>496.83899613</v>
      </c>
      <c r="J31" s="20" t="n">
        <v>11.161896</v>
      </c>
      <c r="K31" s="18" t="s">
        <v>404</v>
      </c>
      <c r="L31" s="20" t="s">
        <v>404</v>
      </c>
      <c r="M31" s="18" t="s">
        <v>404</v>
      </c>
      <c r="N31" s="20" t="s">
        <v>404</v>
      </c>
      <c r="O31" s="18" t="s">
        <v>404</v>
      </c>
      <c r="P31" s="20" t="s">
        <v>404</v>
      </c>
      <c r="Q31" s="18" t="n">
        <v>494.09372726</v>
      </c>
      <c r="R31" s="20" t="n">
        <v>7.7735025</v>
      </c>
    </row>
    <row r="32" spans="1:18">
      <c r="A32" s="15" t="s">
        <v>429</v>
      </c>
      <c r="B32" s="17" t="n">
        <v>4478</v>
      </c>
      <c r="C32" s="18">
        <f>(0.0/B32*100)</f>
        <v/>
      </c>
      <c r="D32" s="19" t="n">
        <v>4478</v>
      </c>
      <c r="E32" s="18" t="n">
        <v>503.26203458</v>
      </c>
      <c r="F32" s="20" t="n">
        <v>3.61653407</v>
      </c>
      <c r="G32" s="18" t="n">
        <v>505.79672504</v>
      </c>
      <c r="H32" s="20" t="n">
        <v>4.02458646</v>
      </c>
      <c r="I32" s="18" t="n">
        <v>529.32548289</v>
      </c>
      <c r="J32" s="20" t="n">
        <v>17.93456188</v>
      </c>
      <c r="K32" s="18" t="s">
        <v>404</v>
      </c>
      <c r="L32" s="20" t="s">
        <v>404</v>
      </c>
      <c r="M32" s="18" t="s">
        <v>404</v>
      </c>
      <c r="N32" s="20" t="s">
        <v>404</v>
      </c>
      <c r="O32" s="18" t="s">
        <v>404</v>
      </c>
      <c r="P32" s="20" t="s">
        <v>404</v>
      </c>
      <c r="Q32" s="18" t="n">
        <v>484.52280666</v>
      </c>
      <c r="R32" s="20" t="n">
        <v>7.13388218</v>
      </c>
    </row>
    <row r="33" spans="1:18">
      <c r="A33" s="15" t="s">
        <v>430</v>
      </c>
      <c r="B33" s="17" t="n">
        <v>7325</v>
      </c>
      <c r="C33" s="18">
        <f>(29.0/B33*100)</f>
        <v/>
      </c>
      <c r="D33" s="19" t="n">
        <v>7296</v>
      </c>
      <c r="E33" s="18" t="n">
        <v>502.30923509</v>
      </c>
      <c r="F33" s="20" t="n">
        <v>4.55320083</v>
      </c>
      <c r="G33" s="18" t="n">
        <v>501.92460474</v>
      </c>
      <c r="H33" s="20" t="n">
        <v>4.09268316</v>
      </c>
      <c r="I33" s="18" t="n">
        <v>411.3483206</v>
      </c>
      <c r="J33" s="20" t="n">
        <v>3.93490574</v>
      </c>
      <c r="K33" s="18" t="s">
        <v>404</v>
      </c>
      <c r="L33" s="20" t="s">
        <v>404</v>
      </c>
      <c r="M33" s="18" t="s">
        <v>404</v>
      </c>
      <c r="N33" s="20" t="s">
        <v>404</v>
      </c>
      <c r="O33" s="18" t="s">
        <v>404</v>
      </c>
      <c r="P33" s="20" t="s">
        <v>404</v>
      </c>
      <c r="Q33" s="18" t="n">
        <v>529.96178996</v>
      </c>
      <c r="R33" s="20" t="n">
        <v>16.85697199</v>
      </c>
    </row>
    <row r="34" spans="1:18">
      <c r="A34" s="15" t="s">
        <v>431</v>
      </c>
      <c r="B34" s="17" t="n">
        <v>6350</v>
      </c>
      <c r="C34" s="18">
        <f>(0.0/B34*100)</f>
        <v/>
      </c>
      <c r="D34" s="19" t="n">
        <v>6350</v>
      </c>
      <c r="E34" s="18" t="n">
        <v>471.4559675</v>
      </c>
      <c r="F34" s="20" t="n">
        <v>5.29774908</v>
      </c>
      <c r="G34" s="18" t="n">
        <v>478.80232471</v>
      </c>
      <c r="H34" s="20" t="n">
        <v>5.4053035</v>
      </c>
      <c r="I34" s="18" t="n">
        <v>441.00983033</v>
      </c>
      <c r="J34" s="20" t="n">
        <v>48.6986894</v>
      </c>
      <c r="K34" s="18" t="s">
        <v>404</v>
      </c>
      <c r="L34" s="20" t="s">
        <v>404</v>
      </c>
      <c r="M34" s="18" t="s">
        <v>404</v>
      </c>
      <c r="N34" s="20" t="s">
        <v>404</v>
      </c>
      <c r="O34" s="18" t="s">
        <v>404</v>
      </c>
      <c r="P34" s="20" t="s">
        <v>404</v>
      </c>
      <c r="Q34" s="18" t="n">
        <v>480.29154895</v>
      </c>
      <c r="R34" s="20" t="n">
        <v>8.875793699999999</v>
      </c>
    </row>
    <row r="35" spans="1:18">
      <c r="A35" s="15" t="s">
        <v>432</v>
      </c>
      <c r="B35" s="17" t="n">
        <v>6406</v>
      </c>
      <c r="C35" s="18">
        <f>(450.0/B35*100)</f>
        <v/>
      </c>
      <c r="D35" s="19" t="n">
        <v>5956</v>
      </c>
      <c r="E35" s="18" t="n">
        <v>505.02398752</v>
      </c>
      <c r="F35" s="20" t="n">
        <v>2.51993011</v>
      </c>
      <c r="G35" s="18" t="n">
        <v>517.71751861</v>
      </c>
      <c r="H35" s="20" t="n">
        <v>1.81560197</v>
      </c>
      <c r="I35" s="18" t="n">
        <v>489.1552244</v>
      </c>
      <c r="J35" s="20" t="n">
        <v>4.17314382</v>
      </c>
      <c r="K35" s="18" t="s">
        <v>404</v>
      </c>
      <c r="L35" s="20" t="s">
        <v>404</v>
      </c>
      <c r="M35" s="18" t="s">
        <v>404</v>
      </c>
      <c r="N35" s="20" t="s">
        <v>404</v>
      </c>
      <c r="O35" s="18" t="s">
        <v>404</v>
      </c>
      <c r="P35" s="20" t="s">
        <v>404</v>
      </c>
      <c r="Q35" s="18" t="n">
        <v>502.43092232</v>
      </c>
      <c r="R35" s="20" t="n">
        <v>4.1877375</v>
      </c>
    </row>
    <row r="36" spans="1:18">
      <c r="A36" s="15" t="s">
        <v>433</v>
      </c>
      <c r="B36" s="17" t="n">
        <v>6736</v>
      </c>
      <c r="C36" s="18">
        <f>(195.0/B36*100)</f>
        <v/>
      </c>
      <c r="D36" s="19" t="n">
        <v>6541</v>
      </c>
      <c r="E36" s="18" t="n">
        <v>494.350021</v>
      </c>
      <c r="F36" s="20" t="n">
        <v>4.09838093</v>
      </c>
      <c r="G36" s="18" t="n">
        <v>481.5723105</v>
      </c>
      <c r="H36" s="20" t="n">
        <v>3.15525981</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489.35763407</v>
      </c>
      <c r="F37" s="20" t="n">
        <v>8.886653969999999</v>
      </c>
      <c r="G37" s="18" t="n">
        <v>494.64773393</v>
      </c>
      <c r="H37" s="20" t="n">
        <v>3.37067743</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513.28298154</v>
      </c>
      <c r="F38" s="20" t="n">
        <v>7.77051977</v>
      </c>
      <c r="G38" s="18" t="n">
        <v>523.57988414</v>
      </c>
      <c r="H38" s="20" t="n">
        <v>5.09954153</v>
      </c>
      <c r="I38" s="18" t="n">
        <v>550.53701125</v>
      </c>
      <c r="J38" s="20" t="n">
        <v>13.30996898</v>
      </c>
      <c r="K38" s="18" t="s">
        <v>404</v>
      </c>
      <c r="L38" s="20" t="s">
        <v>404</v>
      </c>
      <c r="M38" s="18" t="s">
        <v>404</v>
      </c>
      <c r="N38" s="20" t="s">
        <v>404</v>
      </c>
      <c r="O38" s="18" t="s">
        <v>404</v>
      </c>
      <c r="P38" s="20" t="s">
        <v>404</v>
      </c>
      <c r="Q38" s="18" t="n">
        <v>518.95279598</v>
      </c>
      <c r="R38" s="20" t="n">
        <v>26.90389627</v>
      </c>
    </row>
    <row r="39" spans="1:18">
      <c r="A39" s="15" t="s">
        <v>436</v>
      </c>
      <c r="B39" s="17" t="n">
        <v>5895</v>
      </c>
      <c r="C39" s="18">
        <f>(0.0/B39*100)</f>
        <v/>
      </c>
      <c r="D39" s="19" t="n">
        <v>5895</v>
      </c>
      <c r="E39" s="18" t="n">
        <v>428.62416816</v>
      </c>
      <c r="F39" s="20" t="n">
        <v>5.93792735</v>
      </c>
      <c r="G39" s="18" t="n">
        <v>412.88612403</v>
      </c>
      <c r="H39" s="20" t="n">
        <v>6.68869431</v>
      </c>
      <c r="I39" s="18" t="n">
        <v>369.086997</v>
      </c>
      <c r="J39" s="20" t="n">
        <v>16.40217483</v>
      </c>
      <c r="K39" s="18" t="s">
        <v>404</v>
      </c>
      <c r="L39" s="20" t="s">
        <v>404</v>
      </c>
      <c r="M39" s="18" t="s">
        <v>404</v>
      </c>
      <c r="N39" s="20" t="s">
        <v>404</v>
      </c>
      <c r="O39" s="18" t="s">
        <v>404</v>
      </c>
      <c r="P39" s="20" t="s">
        <v>404</v>
      </c>
      <c r="Q39" s="18" t="n">
        <v>395.27703031</v>
      </c>
      <c r="R39" s="20" t="n">
        <v>19.83160303</v>
      </c>
    </row>
    <row r="40" spans="1:18">
      <c r="A40" s="15" t="s">
        <v>437</v>
      </c>
      <c r="B40" s="17" t="n">
        <v>14157</v>
      </c>
      <c r="C40" s="18">
        <f>(2954.0/B40*100)</f>
        <v/>
      </c>
      <c r="D40" s="19" t="n">
        <v>11203</v>
      </c>
      <c r="E40" s="18" t="n">
        <v>492.96046938</v>
      </c>
      <c r="F40" s="20" t="n">
        <v>4.48444409</v>
      </c>
      <c r="G40" s="18" t="n">
        <v>494.59700088</v>
      </c>
      <c r="H40" s="20" t="n">
        <v>5.53863459</v>
      </c>
      <c r="I40" s="18" t="n">
        <v>487.34138255</v>
      </c>
      <c r="J40" s="20" t="n">
        <v>7.80038534</v>
      </c>
      <c r="K40" s="18" t="s">
        <v>404</v>
      </c>
      <c r="L40" s="20" t="s">
        <v>404</v>
      </c>
      <c r="M40" s="18" t="s">
        <v>404</v>
      </c>
      <c r="N40" s="20" t="s">
        <v>404</v>
      </c>
      <c r="O40" s="18" t="s">
        <v>404</v>
      </c>
      <c r="P40" s="20" t="s">
        <v>404</v>
      </c>
      <c r="Q40" s="18" t="n">
        <v>495.16708959</v>
      </c>
      <c r="R40" s="20" t="n">
        <v>11.4866576</v>
      </c>
    </row>
    <row r="41" spans="1:18">
      <c r="A41" s="15" t="s">
        <v>438</v>
      </c>
      <c r="B41" s="17" t="n">
        <v>5712</v>
      </c>
      <c r="C41" s="18">
        <f>(99.0/B41*100)</f>
        <v/>
      </c>
      <c r="D41" s="19" t="n">
        <v>5613</v>
      </c>
      <c r="E41" s="18" t="n">
        <v>466.60071511</v>
      </c>
      <c r="F41" s="20" t="n">
        <v>4.48223054</v>
      </c>
      <c r="G41" s="18" t="n">
        <v>475.11151398</v>
      </c>
      <c r="H41" s="20" t="n">
        <v>5.62222709</v>
      </c>
      <c r="I41" s="18" t="n">
        <v>476.26205837</v>
      </c>
      <c r="J41" s="20" t="n">
        <v>13.56669592</v>
      </c>
      <c r="K41" s="18" t="s">
        <v>404</v>
      </c>
      <c r="L41" s="20" t="s">
        <v>404</v>
      </c>
      <c r="M41" s="18" t="s">
        <v>404</v>
      </c>
      <c r="N41" s="20" t="s">
        <v>404</v>
      </c>
      <c r="O41" s="18" t="s">
        <v>404</v>
      </c>
      <c r="P41" s="20" t="s">
        <v>404</v>
      </c>
      <c r="Q41" s="18" t="n">
        <v>467.74623554</v>
      </c>
      <c r="R41" s="20" t="n">
        <v>15.9133278</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416.50460544</v>
      </c>
      <c r="F44" s="20" t="n">
        <v>6.82306903</v>
      </c>
      <c r="G44" s="18" t="n">
        <v>412.65273956</v>
      </c>
      <c r="H44" s="20" t="n">
        <v>5.33350569</v>
      </c>
      <c r="I44" s="18" t="s">
        <v>404</v>
      </c>
      <c r="J44" s="20" t="s">
        <v>404</v>
      </c>
      <c r="K44" s="18" t="s">
        <v>404</v>
      </c>
      <c r="L44" s="20" t="s">
        <v>404</v>
      </c>
      <c r="M44" s="18" t="s">
        <v>404</v>
      </c>
      <c r="N44" s="20" t="s">
        <v>404</v>
      </c>
      <c r="O44" s="18" t="s">
        <v>404</v>
      </c>
      <c r="P44" s="20" t="s">
        <v>404</v>
      </c>
      <c r="Q44" s="18" t="n">
        <v>409.07744784</v>
      </c>
      <c r="R44" s="20" t="n">
        <v>6.04963081</v>
      </c>
    </row>
    <row r="45" spans="1:18">
      <c r="A45" s="15" t="s">
        <v>442</v>
      </c>
      <c r="B45" s="17" t="n">
        <v>5519</v>
      </c>
      <c r="C45" s="18">
        <f>(0.0/B45*100)</f>
        <v/>
      </c>
      <c r="D45" s="19" t="n">
        <v>5519</v>
      </c>
      <c r="E45" s="18" t="n">
        <v>360.48444712</v>
      </c>
      <c r="F45" s="20" t="n">
        <v>5.16778784</v>
      </c>
      <c r="G45" s="18" t="n">
        <v>367.94254614</v>
      </c>
      <c r="H45" s="20" t="n">
        <v>6.63447526</v>
      </c>
      <c r="I45" s="18" t="s">
        <v>404</v>
      </c>
      <c r="J45" s="20" t="s">
        <v>404</v>
      </c>
      <c r="K45" s="18" t="s">
        <v>404</v>
      </c>
      <c r="L45" s="20" t="s">
        <v>404</v>
      </c>
      <c r="M45" s="18" t="s">
        <v>404</v>
      </c>
      <c r="N45" s="20" t="s">
        <v>404</v>
      </c>
      <c r="O45" s="18" t="s">
        <v>404</v>
      </c>
      <c r="P45" s="20" t="s">
        <v>404</v>
      </c>
      <c r="Q45" s="18" t="n">
        <v>349.59336932</v>
      </c>
      <c r="R45" s="20" t="n">
        <v>6.56100942</v>
      </c>
    </row>
    <row r="46" spans="1:18">
      <c r="A46" s="15" t="s">
        <v>443</v>
      </c>
      <c r="B46" s="17" t="n">
        <v>23141</v>
      </c>
      <c r="C46" s="18">
        <f>(5415.0/B46*100)</f>
        <v/>
      </c>
      <c r="D46" s="19" t="n">
        <v>17726</v>
      </c>
      <c r="E46" s="18" t="n">
        <v>389.77149785</v>
      </c>
      <c r="F46" s="20" t="n">
        <v>4.66417399</v>
      </c>
      <c r="G46" s="18" t="n">
        <v>388.1429559</v>
      </c>
      <c r="H46" s="20" t="n">
        <v>5.365678</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430.26635475</v>
      </c>
      <c r="F47" s="20" t="n">
        <v>6.46237985</v>
      </c>
      <c r="G47" s="18" t="n">
        <v>447.14141065</v>
      </c>
      <c r="H47" s="20" t="n">
        <v>7.06287913</v>
      </c>
      <c r="I47" s="18" t="n">
        <v>440.48237122</v>
      </c>
      <c r="J47" s="20" t="n">
        <v>21.85517309</v>
      </c>
      <c r="K47" s="18" t="s">
        <v>404</v>
      </c>
      <c r="L47" s="20" t="s">
        <v>404</v>
      </c>
      <c r="M47" s="18" t="s">
        <v>404</v>
      </c>
      <c r="N47" s="20" t="s">
        <v>404</v>
      </c>
      <c r="O47" s="18" t="s">
        <v>404</v>
      </c>
      <c r="P47" s="20" t="s">
        <v>404</v>
      </c>
      <c r="Q47" s="18" t="n">
        <v>457.27743863</v>
      </c>
      <c r="R47" s="20" t="n">
        <v>18.84071673</v>
      </c>
    </row>
    <row r="48" spans="1:18">
      <c r="A48" s="15" t="s">
        <v>445</v>
      </c>
      <c r="B48" s="17" t="n">
        <v>9841</v>
      </c>
      <c r="C48" s="18">
        <f>(40.0/B48*100)</f>
        <v/>
      </c>
      <c r="D48" s="19" t="n">
        <v>9801</v>
      </c>
      <c r="E48" s="18" t="n">
        <v>521.4450557</v>
      </c>
      <c r="F48" s="20" t="n">
        <v>6.54885466</v>
      </c>
      <c r="G48" s="18" t="n">
        <v>541.65795867</v>
      </c>
      <c r="H48" s="20" t="n">
        <v>9.86366872</v>
      </c>
      <c r="I48" s="18" t="n">
        <v>397.95104778</v>
      </c>
      <c r="J48" s="20" t="n">
        <v>11.78810797</v>
      </c>
      <c r="K48" s="18" t="s">
        <v>404</v>
      </c>
      <c r="L48" s="20" t="s">
        <v>404</v>
      </c>
      <c r="M48" s="18" t="s">
        <v>404</v>
      </c>
      <c r="N48" s="20" t="s">
        <v>404</v>
      </c>
      <c r="O48" s="18" t="s">
        <v>404</v>
      </c>
      <c r="P48" s="20" t="s">
        <v>404</v>
      </c>
      <c r="Q48" s="18" t="n">
        <v>567.44368318</v>
      </c>
      <c r="R48" s="20" t="n">
        <v>29.67761865</v>
      </c>
    </row>
    <row r="49" spans="1:18">
      <c r="A49" s="15" t="s">
        <v>446</v>
      </c>
      <c r="B49" s="17" t="n">
        <v>6349</v>
      </c>
      <c r="C49" s="18">
        <f>(52.0/B49*100)</f>
        <v/>
      </c>
      <c r="D49" s="19" t="n">
        <v>6297</v>
      </c>
      <c r="E49" s="18" t="n">
        <v>409.88500289</v>
      </c>
      <c r="F49" s="20" t="n">
        <v>6.4348275</v>
      </c>
      <c r="G49" s="18" t="n">
        <v>409.48622621</v>
      </c>
      <c r="H49" s="20" t="n">
        <v>4.33268109</v>
      </c>
      <c r="I49" s="18" t="s">
        <v>404</v>
      </c>
      <c r="J49" s="20" t="s">
        <v>404</v>
      </c>
      <c r="K49" s="18" t="s">
        <v>404</v>
      </c>
      <c r="L49" s="20" t="s">
        <v>404</v>
      </c>
      <c r="M49" s="18" t="s">
        <v>404</v>
      </c>
      <c r="N49" s="20" t="s">
        <v>404</v>
      </c>
      <c r="O49" s="18" t="s">
        <v>404</v>
      </c>
      <c r="P49" s="20" t="s">
        <v>404</v>
      </c>
      <c r="Q49" s="18" t="n">
        <v>402.52906899</v>
      </c>
      <c r="R49" s="20" t="n">
        <v>10.03703564</v>
      </c>
    </row>
    <row r="50" spans="1:18">
      <c r="A50" s="15" t="s">
        <v>447</v>
      </c>
      <c r="B50" s="17" t="n">
        <v>11795</v>
      </c>
      <c r="C50" s="18">
        <f>(1031.0/B50*100)</f>
        <v/>
      </c>
      <c r="D50" s="19" t="n">
        <v>10764</v>
      </c>
      <c r="E50" s="18" t="n">
        <v>396.51019048</v>
      </c>
      <c r="F50" s="20" t="n">
        <v>4.2729426</v>
      </c>
      <c r="G50" s="18" t="n">
        <v>392.80989296</v>
      </c>
      <c r="H50" s="20" t="n">
        <v>4.44818838</v>
      </c>
      <c r="I50" s="18" t="n">
        <v>372.42930285</v>
      </c>
      <c r="J50" s="20" t="n">
        <v>11.22968329</v>
      </c>
      <c r="K50" s="18" t="s">
        <v>404</v>
      </c>
      <c r="L50" s="20" t="s">
        <v>404</v>
      </c>
      <c r="M50" s="18" t="s">
        <v>404</v>
      </c>
      <c r="N50" s="20" t="s">
        <v>404</v>
      </c>
      <c r="O50" s="18" t="s">
        <v>404</v>
      </c>
      <c r="P50" s="20" t="s">
        <v>404</v>
      </c>
      <c r="Q50" s="18" t="n">
        <v>379.83213334</v>
      </c>
      <c r="R50" s="20" t="n">
        <v>9.244280910000001</v>
      </c>
    </row>
    <row r="51" spans="1:18">
      <c r="A51" s="15" t="s">
        <v>448</v>
      </c>
      <c r="B51" s="17" t="n">
        <v>6866</v>
      </c>
      <c r="C51" s="18">
        <f>(157.0/B51*100)</f>
        <v/>
      </c>
      <c r="D51" s="19" t="n">
        <v>6709</v>
      </c>
      <c r="E51" s="18" t="n">
        <v>400.24459573</v>
      </c>
      <c r="F51" s="20" t="n">
        <v>4.22318633</v>
      </c>
      <c r="G51" s="18" t="n">
        <v>398.2485291</v>
      </c>
      <c r="H51" s="20" t="n">
        <v>4.10241503</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459.76587169</v>
      </c>
      <c r="F52" s="20" t="n">
        <v>8.06079789</v>
      </c>
      <c r="G52" s="18" t="n">
        <v>464.28055839</v>
      </c>
      <c r="H52" s="20" t="n">
        <v>4.25551151</v>
      </c>
      <c r="I52" s="18" t="n">
        <v>474.59071495</v>
      </c>
      <c r="J52" s="20" t="n">
        <v>14.27581203</v>
      </c>
      <c r="K52" s="18" t="s">
        <v>404</v>
      </c>
      <c r="L52" s="20" t="s">
        <v>404</v>
      </c>
      <c r="M52" s="18" t="s">
        <v>404</v>
      </c>
      <c r="N52" s="20" t="s">
        <v>404</v>
      </c>
      <c r="O52" s="18" t="s">
        <v>404</v>
      </c>
      <c r="P52" s="20" t="s">
        <v>404</v>
      </c>
      <c r="Q52" s="18" t="n">
        <v>505.03940009</v>
      </c>
      <c r="R52" s="20" t="n">
        <v>12.96853922</v>
      </c>
    </row>
    <row r="53" spans="1:18">
      <c r="A53" s="15" t="s">
        <v>450</v>
      </c>
      <c r="B53" s="17" t="n">
        <v>5571</v>
      </c>
      <c r="C53" s="18">
        <f>(0.0/B53*100)</f>
        <v/>
      </c>
      <c r="D53" s="19" t="n">
        <v>5571</v>
      </c>
      <c r="E53" s="18" t="n">
        <v>446.37673845</v>
      </c>
      <c r="F53" s="20" t="n">
        <v>3.08465804</v>
      </c>
      <c r="G53" s="18" t="n">
        <v>435.39409229</v>
      </c>
      <c r="H53" s="20" t="n">
        <v>1.66615065</v>
      </c>
      <c r="I53" s="18" t="n">
        <v>364.49365483</v>
      </c>
      <c r="J53" s="20" t="n">
        <v>8.290412549999999</v>
      </c>
      <c r="K53" s="18" t="s">
        <v>404</v>
      </c>
      <c r="L53" s="20" t="s">
        <v>404</v>
      </c>
      <c r="M53" s="18" t="s">
        <v>404</v>
      </c>
      <c r="N53" s="20" t="s">
        <v>404</v>
      </c>
      <c r="O53" s="18" t="s">
        <v>404</v>
      </c>
      <c r="P53" s="20" t="s">
        <v>404</v>
      </c>
      <c r="Q53" s="18" t="n">
        <v>362.96061895</v>
      </c>
      <c r="R53" s="20" t="n">
        <v>8.26857884</v>
      </c>
    </row>
    <row r="54" spans="1:18">
      <c r="A54" s="15" t="s">
        <v>451</v>
      </c>
      <c r="B54" s="17" t="n">
        <v>4740</v>
      </c>
      <c r="C54" s="18">
        <f>(199.0/B54*100)</f>
        <v/>
      </c>
      <c r="D54" s="19" t="n">
        <v>4541</v>
      </c>
      <c r="E54" s="18" t="n">
        <v>336.55735251</v>
      </c>
      <c r="F54" s="20" t="n">
        <v>6.53097127</v>
      </c>
      <c r="G54" s="18" t="n">
        <v>330.81367368</v>
      </c>
      <c r="H54" s="20" t="n">
        <v>5.18542112</v>
      </c>
      <c r="I54" s="18" t="n">
        <v>298.61239937</v>
      </c>
      <c r="J54" s="20" t="n">
        <v>6.45180642</v>
      </c>
      <c r="K54" s="18" t="s">
        <v>404</v>
      </c>
      <c r="L54" s="20" t="s">
        <v>404</v>
      </c>
      <c r="M54" s="18" t="s">
        <v>404</v>
      </c>
      <c r="N54" s="20" t="s">
        <v>404</v>
      </c>
      <c r="O54" s="18" t="s">
        <v>404</v>
      </c>
      <c r="P54" s="20" t="s">
        <v>404</v>
      </c>
      <c r="Q54" s="18" t="n">
        <v>326.21219104</v>
      </c>
      <c r="R54" s="20" t="n">
        <v>8.20575287</v>
      </c>
    </row>
    <row r="55" spans="1:18">
      <c r="A55" s="15" t="s">
        <v>452</v>
      </c>
      <c r="B55" s="17" t="n">
        <v>5316</v>
      </c>
      <c r="C55" s="18">
        <f>(43.0/B55*100)</f>
        <v/>
      </c>
      <c r="D55" s="19" t="n">
        <v>5273</v>
      </c>
      <c r="E55" s="18" t="n">
        <v>403.45924734</v>
      </c>
      <c r="F55" s="20" t="n">
        <v>3.61599378</v>
      </c>
      <c r="G55" s="18" t="n">
        <v>415.02946645</v>
      </c>
      <c r="H55" s="20" t="n">
        <v>8.701123389999999</v>
      </c>
      <c r="I55" s="18" t="s">
        <v>404</v>
      </c>
      <c r="J55" s="20" t="s">
        <v>404</v>
      </c>
      <c r="K55" s="18" t="s">
        <v>404</v>
      </c>
      <c r="L55" s="20" t="s">
        <v>404</v>
      </c>
      <c r="M55" s="18" t="s">
        <v>404</v>
      </c>
      <c r="N55" s="20" t="s">
        <v>404</v>
      </c>
      <c r="O55" s="18" t="s">
        <v>404</v>
      </c>
      <c r="P55" s="20" t="s">
        <v>404</v>
      </c>
      <c r="Q55" s="18" t="n">
        <v>379.55405903</v>
      </c>
      <c r="R55" s="20" t="n">
        <v>18.15033931</v>
      </c>
    </row>
    <row r="56" spans="1:18">
      <c r="A56" s="15" t="s">
        <v>453</v>
      </c>
      <c r="B56" s="17" t="n">
        <v>5359</v>
      </c>
      <c r="C56" s="18">
        <f>(0.0/B56*100)</f>
        <v/>
      </c>
      <c r="D56" s="19" t="n">
        <v>5359</v>
      </c>
      <c r="E56" s="18" t="n">
        <v>544.08696818</v>
      </c>
      <c r="F56" s="20" t="n">
        <v>4.49957017</v>
      </c>
      <c r="G56" s="18" t="n">
        <v>557.5317272999999</v>
      </c>
      <c r="H56" s="20" t="n">
        <v>7.98966388</v>
      </c>
      <c r="I56" s="18" t="n">
        <v>542.96627775</v>
      </c>
      <c r="J56" s="20" t="n">
        <v>17.56287193</v>
      </c>
      <c r="K56" s="18" t="s">
        <v>404</v>
      </c>
      <c r="L56" s="20" t="s">
        <v>404</v>
      </c>
      <c r="M56" s="18" t="s">
        <v>404</v>
      </c>
      <c r="N56" s="20" t="s">
        <v>404</v>
      </c>
      <c r="O56" s="18" t="s">
        <v>404</v>
      </c>
      <c r="P56" s="20" t="s">
        <v>404</v>
      </c>
      <c r="Q56" s="18" t="n">
        <v>564.60066259</v>
      </c>
      <c r="R56" s="20" t="n">
        <v>38.53183897</v>
      </c>
    </row>
    <row r="57" spans="1:18">
      <c r="A57" s="15" t="s">
        <v>454</v>
      </c>
      <c r="B57" s="17" t="n">
        <v>6513</v>
      </c>
      <c r="C57" s="18">
        <f>(0.0/B57*100)</f>
        <v/>
      </c>
      <c r="D57" s="19" t="n">
        <v>6513</v>
      </c>
      <c r="E57" s="18" t="n">
        <v>386.25663123</v>
      </c>
      <c r="F57" s="20" t="n">
        <v>3.8221891</v>
      </c>
      <c r="G57" s="18" t="n">
        <v>390.32451967</v>
      </c>
      <c r="H57" s="20" t="n">
        <v>10.83364366</v>
      </c>
      <c r="I57" s="18" t="s">
        <v>404</v>
      </c>
      <c r="J57" s="20" t="s">
        <v>404</v>
      </c>
      <c r="K57" s="18" t="s">
        <v>404</v>
      </c>
      <c r="L57" s="20" t="s">
        <v>404</v>
      </c>
      <c r="M57" s="18" t="s">
        <v>404</v>
      </c>
      <c r="N57" s="20" t="s">
        <v>404</v>
      </c>
      <c r="O57" s="18" t="s">
        <v>404</v>
      </c>
      <c r="P57" s="20" t="s">
        <v>404</v>
      </c>
      <c r="Q57" s="18" t="n">
        <v>381.59112988</v>
      </c>
      <c r="R57" s="20" t="n">
        <v>13.91925433</v>
      </c>
    </row>
    <row r="58" spans="1:18">
      <c r="A58" s="15" t="s">
        <v>455</v>
      </c>
      <c r="B58" s="17" t="n">
        <v>7267</v>
      </c>
      <c r="C58" s="18">
        <f>(0.0/B58*100)</f>
        <v/>
      </c>
      <c r="D58" s="19" t="n">
        <v>7267</v>
      </c>
      <c r="E58" s="18" t="n">
        <v>386.81164188</v>
      </c>
      <c r="F58" s="20" t="n">
        <v>4.68087529</v>
      </c>
      <c r="G58" s="18" t="n">
        <v>368.5066872</v>
      </c>
      <c r="H58" s="20" t="n">
        <v>8.436160879999999</v>
      </c>
      <c r="I58" s="18" t="s">
        <v>404</v>
      </c>
      <c r="J58" s="20" t="s">
        <v>404</v>
      </c>
      <c r="K58" s="18" t="s">
        <v>404</v>
      </c>
      <c r="L58" s="20" t="s">
        <v>404</v>
      </c>
      <c r="M58" s="18" t="s">
        <v>404</v>
      </c>
      <c r="N58" s="20" t="s">
        <v>404</v>
      </c>
      <c r="O58" s="18" t="n">
        <v>323.49872261</v>
      </c>
      <c r="P58" s="20" t="n">
        <v>21.83321066</v>
      </c>
      <c r="Q58" s="18" t="n">
        <v>380.00644952</v>
      </c>
      <c r="R58" s="20" t="n">
        <v>4.49094403</v>
      </c>
    </row>
    <row r="59" spans="1:18">
      <c r="A59" s="15" t="s">
        <v>456</v>
      </c>
      <c r="B59" s="17" t="n">
        <v>4826</v>
      </c>
      <c r="C59" s="18">
        <f>(0.0/B59*100)</f>
        <v/>
      </c>
      <c r="D59" s="19" t="n">
        <v>4826</v>
      </c>
      <c r="E59" s="18" t="n">
        <v>362.20868356</v>
      </c>
      <c r="F59" s="20" t="n">
        <v>2.72332049</v>
      </c>
      <c r="G59" s="18" t="n">
        <v>358.01903637</v>
      </c>
      <c r="H59" s="20" t="n">
        <v>2.57728355</v>
      </c>
      <c r="I59" s="18" t="s">
        <v>404</v>
      </c>
      <c r="J59" s="20" t="s">
        <v>404</v>
      </c>
      <c r="K59" s="18" t="s">
        <v>404</v>
      </c>
      <c r="L59" s="20" t="s">
        <v>404</v>
      </c>
      <c r="M59" s="18" t="s">
        <v>404</v>
      </c>
      <c r="N59" s="20" t="s">
        <v>404</v>
      </c>
      <c r="O59" s="18" t="s">
        <v>404</v>
      </c>
      <c r="P59" s="20" t="s">
        <v>404</v>
      </c>
      <c r="Q59" s="18" t="n">
        <v>364.37541615</v>
      </c>
      <c r="R59" s="20" t="n">
        <v>3.26970327</v>
      </c>
    </row>
    <row r="60" spans="1:18">
      <c r="A60" s="15" t="s">
        <v>457</v>
      </c>
      <c r="B60" s="17" t="n">
        <v>4546</v>
      </c>
      <c r="C60" s="18">
        <f>(0.0/B60*100)</f>
        <v/>
      </c>
      <c r="D60" s="19" t="n">
        <v>4546</v>
      </c>
      <c r="E60" s="18" t="n">
        <v>408.6711166</v>
      </c>
      <c r="F60" s="20" t="n">
        <v>5.64933724</v>
      </c>
      <c r="G60" s="18" t="n">
        <v>442.78375993</v>
      </c>
      <c r="H60" s="20" t="n">
        <v>16.74878011</v>
      </c>
      <c r="I60" s="18" t="s">
        <v>404</v>
      </c>
      <c r="J60" s="20" t="s">
        <v>404</v>
      </c>
      <c r="K60" s="18" t="s">
        <v>404</v>
      </c>
      <c r="L60" s="20" t="s">
        <v>404</v>
      </c>
      <c r="M60" s="18" t="s">
        <v>404</v>
      </c>
      <c r="N60" s="20" t="s">
        <v>404</v>
      </c>
      <c r="O60" s="18" t="s">
        <v>404</v>
      </c>
      <c r="P60" s="20" t="s">
        <v>404</v>
      </c>
      <c r="Q60" s="18" t="n">
        <v>359.53619524</v>
      </c>
      <c r="R60" s="20" t="n">
        <v>7.51945151</v>
      </c>
    </row>
    <row r="61" spans="1:18">
      <c r="A61" s="15" t="s">
        <v>458</v>
      </c>
      <c r="B61" s="17" t="n">
        <v>6525</v>
      </c>
      <c r="C61" s="18">
        <f>(0.0/B61*100)</f>
        <v/>
      </c>
      <c r="D61" s="19" t="n">
        <v>6525</v>
      </c>
      <c r="E61" s="18" t="n">
        <v>475.65747865</v>
      </c>
      <c r="F61" s="20" t="n">
        <v>3.87629115</v>
      </c>
      <c r="G61" s="18" t="n">
        <v>483.72020597</v>
      </c>
      <c r="H61" s="20" t="n">
        <v>4.0768506</v>
      </c>
      <c r="I61" s="18" t="n">
        <v>424.31382692</v>
      </c>
      <c r="J61" s="20" t="n">
        <v>19.29213831</v>
      </c>
      <c r="K61" s="18" t="s">
        <v>404</v>
      </c>
      <c r="L61" s="20" t="s">
        <v>404</v>
      </c>
      <c r="M61" s="18" t="s">
        <v>404</v>
      </c>
      <c r="N61" s="20" t="s">
        <v>404</v>
      </c>
      <c r="O61" s="18" t="s">
        <v>404</v>
      </c>
      <c r="P61" s="20" t="s">
        <v>404</v>
      </c>
      <c r="Q61" s="18" t="n">
        <v>454.36949036</v>
      </c>
      <c r="R61" s="20" t="n">
        <v>20.8414977</v>
      </c>
    </row>
    <row r="62" spans="1:18">
      <c r="A62" s="15" t="s">
        <v>459</v>
      </c>
      <c r="B62" s="17" t="n">
        <v>4476</v>
      </c>
      <c r="C62" s="18">
        <f>(0.0/B62*100)</f>
        <v/>
      </c>
      <c r="D62" s="19" t="n">
        <v>4476</v>
      </c>
      <c r="E62" s="18" t="n">
        <v>543.51032556</v>
      </c>
      <c r="F62" s="20" t="n">
        <v>1.18767898</v>
      </c>
      <c r="G62" s="18" t="n">
        <v>541.84732316</v>
      </c>
      <c r="H62" s="20" t="n">
        <v>3.13714623</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369.75963182</v>
      </c>
      <c r="F63" s="20" t="n">
        <v>1.91005732</v>
      </c>
      <c r="G63" s="18" t="n">
        <v>374.30238863</v>
      </c>
      <c r="H63" s="20" t="n">
        <v>2.88140034</v>
      </c>
      <c r="I63" s="18" t="s">
        <v>404</v>
      </c>
      <c r="J63" s="20" t="s">
        <v>404</v>
      </c>
      <c r="K63" s="18" t="s">
        <v>404</v>
      </c>
      <c r="L63" s="20" t="s">
        <v>404</v>
      </c>
      <c r="M63" s="18" t="s">
        <v>404</v>
      </c>
      <c r="N63" s="20" t="s">
        <v>404</v>
      </c>
      <c r="O63" s="18" t="s">
        <v>404</v>
      </c>
      <c r="P63" s="20" t="s">
        <v>404</v>
      </c>
      <c r="Q63" s="18" t="n">
        <v>371.35259298</v>
      </c>
      <c r="R63" s="20" t="n">
        <v>3.24437588</v>
      </c>
    </row>
    <row r="64" spans="1:18">
      <c r="A64" s="15" t="s">
        <v>461</v>
      </c>
      <c r="B64" s="17" t="n">
        <v>3634</v>
      </c>
      <c r="C64" s="18">
        <f>(27.0/B64*100)</f>
        <v/>
      </c>
      <c r="D64" s="19" t="n">
        <v>3607</v>
      </c>
      <c r="E64" s="18" t="n">
        <v>493.58642864</v>
      </c>
      <c r="F64" s="20" t="n">
        <v>2.70309151</v>
      </c>
      <c r="G64" s="18" t="n">
        <v>468.88131876</v>
      </c>
      <c r="H64" s="20" t="n">
        <v>2.15217246</v>
      </c>
      <c r="I64" s="18" t="s">
        <v>404</v>
      </c>
      <c r="J64" s="20" t="s">
        <v>404</v>
      </c>
      <c r="K64" s="18" t="s">
        <v>404</v>
      </c>
      <c r="L64" s="20" t="s">
        <v>404</v>
      </c>
      <c r="M64" s="18" t="s">
        <v>404</v>
      </c>
      <c r="N64" s="20" t="s">
        <v>404</v>
      </c>
      <c r="O64" s="18" t="s">
        <v>404</v>
      </c>
      <c r="P64" s="20" t="s">
        <v>404</v>
      </c>
      <c r="Q64" s="18" t="n">
        <v>488.44134897</v>
      </c>
      <c r="R64" s="20" t="n">
        <v>5.69514452</v>
      </c>
    </row>
    <row r="65" spans="1:18">
      <c r="A65" s="15" t="s">
        <v>462</v>
      </c>
      <c r="B65" s="17" t="n">
        <v>5325</v>
      </c>
      <c r="C65" s="18">
        <f>(0.0/B65*100)</f>
        <v/>
      </c>
      <c r="D65" s="19" t="n">
        <v>5325</v>
      </c>
      <c r="E65" s="18" t="n">
        <v>425.75675061</v>
      </c>
      <c r="F65" s="20" t="n">
        <v>3.44399363</v>
      </c>
      <c r="G65" s="18" t="n">
        <v>407.34048544</v>
      </c>
      <c r="H65" s="20" t="n">
        <v>6.12512687</v>
      </c>
      <c r="I65" s="18" t="s">
        <v>404</v>
      </c>
      <c r="J65" s="20" t="s">
        <v>404</v>
      </c>
      <c r="K65" s="18" t="s">
        <v>404</v>
      </c>
      <c r="L65" s="20" t="s">
        <v>404</v>
      </c>
      <c r="M65" s="18" t="n">
        <v>376.59109333</v>
      </c>
      <c r="N65" s="20" t="n">
        <v>11.79064687</v>
      </c>
      <c r="O65" s="18" t="s">
        <v>404</v>
      </c>
      <c r="P65" s="20" t="s">
        <v>404</v>
      </c>
      <c r="Q65" s="18" t="n">
        <v>420.70230827</v>
      </c>
      <c r="R65" s="20" t="n">
        <v>8.89571862</v>
      </c>
    </row>
    <row r="66" spans="1:18">
      <c r="A66" s="15" t="s">
        <v>463</v>
      </c>
      <c r="B66" s="17" t="n">
        <v>5665</v>
      </c>
      <c r="C66" s="18">
        <f>(0.0/B66*100)</f>
        <v/>
      </c>
      <c r="D66" s="19" t="n">
        <v>5665</v>
      </c>
      <c r="E66" s="18" t="n">
        <v>423.28039727</v>
      </c>
      <c r="F66" s="20" t="n">
        <v>1.84999117</v>
      </c>
      <c r="G66" s="18" t="n">
        <v>413.10372169</v>
      </c>
      <c r="H66" s="20" t="n">
        <v>1.90101898</v>
      </c>
      <c r="I66" s="18" t="n">
        <v>375.27645199</v>
      </c>
      <c r="J66" s="20" t="n">
        <v>19.00959766</v>
      </c>
      <c r="K66" s="18" t="s">
        <v>404</v>
      </c>
      <c r="L66" s="20" t="s">
        <v>404</v>
      </c>
      <c r="M66" s="18" t="s">
        <v>404</v>
      </c>
      <c r="N66" s="20" t="s">
        <v>404</v>
      </c>
      <c r="O66" s="18" t="s">
        <v>404</v>
      </c>
      <c r="P66" s="20" t="s">
        <v>404</v>
      </c>
      <c r="Q66" s="18" t="n">
        <v>405.83930034</v>
      </c>
      <c r="R66" s="20" t="n">
        <v>5.83914277</v>
      </c>
    </row>
    <row r="67" spans="1:18">
      <c r="A67" s="15" t="s">
        <v>464</v>
      </c>
      <c r="B67" s="17" t="n">
        <v>6971</v>
      </c>
      <c r="C67" s="18">
        <f>(0.0/B67*100)</f>
        <v/>
      </c>
      <c r="D67" s="19" t="n">
        <v>6971</v>
      </c>
      <c r="E67" s="18" t="n">
        <v>392.49391114</v>
      </c>
      <c r="F67" s="20" t="n">
        <v>3.46254388</v>
      </c>
      <c r="G67" s="18" t="n">
        <v>372.66224038</v>
      </c>
      <c r="H67" s="20" t="n">
        <v>6.08142548</v>
      </c>
      <c r="I67" s="18" t="n">
        <v>375.63862243</v>
      </c>
      <c r="J67" s="20" t="n">
        <v>9.933793209999999</v>
      </c>
      <c r="K67" s="18" t="s">
        <v>404</v>
      </c>
      <c r="L67" s="20" t="s">
        <v>404</v>
      </c>
      <c r="M67" s="18" t="s">
        <v>404</v>
      </c>
      <c r="N67" s="20" t="s">
        <v>404</v>
      </c>
      <c r="O67" s="18" t="s">
        <v>404</v>
      </c>
      <c r="P67" s="20" t="s">
        <v>404</v>
      </c>
      <c r="Q67" s="18" t="n">
        <v>367.21769157</v>
      </c>
      <c r="R67" s="20" t="n">
        <v>11.81473689</v>
      </c>
    </row>
    <row r="68" spans="1:18">
      <c r="A68" s="15" t="s">
        <v>465</v>
      </c>
      <c r="B68" s="17" t="n">
        <v>12083</v>
      </c>
      <c r="C68" s="18">
        <f>(0.0/B68*100)</f>
        <v/>
      </c>
      <c r="D68" s="19" t="n">
        <v>12083</v>
      </c>
      <c r="E68" s="18" t="n">
        <v>392.4015656</v>
      </c>
      <c r="F68" s="20" t="n">
        <v>1.67297053</v>
      </c>
      <c r="G68" s="18" t="n">
        <v>417.78353834</v>
      </c>
      <c r="H68" s="20" t="n">
        <v>2.01132845</v>
      </c>
      <c r="I68" s="18" t="n">
        <v>424.6668281</v>
      </c>
      <c r="J68" s="20" t="n">
        <v>13.15215532</v>
      </c>
      <c r="K68" s="18" t="s">
        <v>404</v>
      </c>
      <c r="L68" s="20" t="s">
        <v>404</v>
      </c>
      <c r="M68" s="18" t="s">
        <v>404</v>
      </c>
      <c r="N68" s="20" t="s">
        <v>404</v>
      </c>
      <c r="O68" s="18" t="s">
        <v>404</v>
      </c>
      <c r="P68" s="20" t="s">
        <v>404</v>
      </c>
      <c r="Q68" s="18" t="n">
        <v>399.24869562</v>
      </c>
      <c r="R68" s="20" t="n">
        <v>4.05466174</v>
      </c>
    </row>
    <row r="69" spans="1:18">
      <c r="A69" s="15" t="s">
        <v>466</v>
      </c>
      <c r="B69" s="17" t="n">
        <v>4876</v>
      </c>
      <c r="C69" s="18">
        <f>(0.0/B69*100)</f>
        <v/>
      </c>
      <c r="D69" s="19" t="n">
        <v>4876</v>
      </c>
      <c r="E69" s="18" t="n">
        <v>449.34364054</v>
      </c>
      <c r="F69" s="20" t="n">
        <v>5.55161803</v>
      </c>
      <c r="G69" s="18" t="n">
        <v>435.14829748</v>
      </c>
      <c r="H69" s="20" t="n">
        <v>6.39958124</v>
      </c>
      <c r="I69" s="18" t="s">
        <v>404</v>
      </c>
      <c r="J69" s="20" t="s">
        <v>404</v>
      </c>
      <c r="K69" s="18" t="s">
        <v>404</v>
      </c>
      <c r="L69" s="20" t="s">
        <v>404</v>
      </c>
      <c r="M69" s="18" t="s">
        <v>404</v>
      </c>
      <c r="N69" s="20" t="s">
        <v>404</v>
      </c>
      <c r="O69" s="18" t="s">
        <v>404</v>
      </c>
      <c r="P69" s="20" t="s">
        <v>404</v>
      </c>
      <c r="Q69" s="18" t="n">
        <v>446.83635865</v>
      </c>
      <c r="R69" s="20" t="n">
        <v>21.23095173</v>
      </c>
    </row>
    <row r="70" spans="1:18">
      <c r="A70" s="15" t="s">
        <v>467</v>
      </c>
      <c r="B70" s="17" t="n">
        <v>6036</v>
      </c>
      <c r="C70" s="18">
        <f>(0.0/B70*100)</f>
        <v/>
      </c>
      <c r="D70" s="19" t="n">
        <v>6036</v>
      </c>
      <c r="E70" s="18" t="n">
        <v>499.73229613</v>
      </c>
      <c r="F70" s="20" t="n">
        <v>3.89763081</v>
      </c>
      <c r="G70" s="18" t="n">
        <v>485.41610247</v>
      </c>
      <c r="H70" s="20" t="n">
        <v>5.56666763</v>
      </c>
      <c r="I70" s="18" t="s">
        <v>404</v>
      </c>
      <c r="J70" s="20" t="s">
        <v>404</v>
      </c>
      <c r="K70" s="18" t="s">
        <v>404</v>
      </c>
      <c r="L70" s="20" t="s">
        <v>404</v>
      </c>
      <c r="M70" s="18" t="s">
        <v>404</v>
      </c>
      <c r="N70" s="20" t="s">
        <v>404</v>
      </c>
      <c r="O70" s="18" t="s">
        <v>404</v>
      </c>
      <c r="P70" s="20" t="s">
        <v>404</v>
      </c>
      <c r="Q70" s="18" t="n">
        <v>482.97550411</v>
      </c>
      <c r="R70" s="20" t="n">
        <v>17.13939664</v>
      </c>
    </row>
    <row r="71" spans="1:18">
      <c r="A71" s="15" t="s">
        <v>468</v>
      </c>
      <c r="B71" s="17" t="n">
        <v>6115</v>
      </c>
      <c r="C71" s="18">
        <f>(0.0/B71*100)</f>
        <v/>
      </c>
      <c r="D71" s="19" t="n">
        <v>6115</v>
      </c>
      <c r="E71" s="18" t="n">
        <v>561.99537019</v>
      </c>
      <c r="F71" s="20" t="n">
        <v>1.84663434</v>
      </c>
      <c r="G71" s="18" t="n">
        <v>574.43778084</v>
      </c>
      <c r="H71" s="20" t="n">
        <v>2.62479625</v>
      </c>
      <c r="I71" s="18" t="n">
        <v>526.6590188599999</v>
      </c>
      <c r="J71" s="20" t="n">
        <v>17.65920086</v>
      </c>
      <c r="K71" s="18" t="s">
        <v>404</v>
      </c>
      <c r="L71" s="20" t="s">
        <v>404</v>
      </c>
      <c r="M71" s="18" t="s">
        <v>404</v>
      </c>
      <c r="N71" s="20" t="s">
        <v>404</v>
      </c>
      <c r="O71" s="18" t="s">
        <v>404</v>
      </c>
      <c r="P71" s="20" t="s">
        <v>404</v>
      </c>
      <c r="Q71" s="18" t="n">
        <v>508.97510272</v>
      </c>
      <c r="R71" s="20" t="n">
        <v>10.26436198</v>
      </c>
    </row>
    <row r="72" spans="1:18">
      <c r="A72" s="15" t="s">
        <v>469</v>
      </c>
      <c r="B72" s="17" t="n">
        <v>7708</v>
      </c>
      <c r="C72" s="18">
        <f>(0.0/B72*100)</f>
        <v/>
      </c>
      <c r="D72" s="19" t="n">
        <v>7708</v>
      </c>
      <c r="E72" s="18" t="n">
        <v>534.77913633</v>
      </c>
      <c r="F72" s="20" t="n">
        <v>5.2185077</v>
      </c>
      <c r="G72" s="18" t="n">
        <v>552.14692094</v>
      </c>
      <c r="H72" s="20" t="n">
        <v>5.65141983</v>
      </c>
      <c r="I72" s="18" t="n">
        <v>470.5224673</v>
      </c>
      <c r="J72" s="20" t="n">
        <v>25.08205796</v>
      </c>
      <c r="K72" s="18" t="s">
        <v>404</v>
      </c>
      <c r="L72" s="20" t="s">
        <v>404</v>
      </c>
      <c r="M72" s="18" t="s">
        <v>404</v>
      </c>
      <c r="N72" s="20" t="s">
        <v>404</v>
      </c>
      <c r="O72" s="18" t="s">
        <v>404</v>
      </c>
      <c r="P72" s="20" t="s">
        <v>404</v>
      </c>
      <c r="Q72" s="18" t="n">
        <v>538.29337852</v>
      </c>
      <c r="R72" s="20" t="n">
        <v>48.30845311</v>
      </c>
    </row>
    <row r="73" spans="1:18">
      <c r="A73" s="15" t="s">
        <v>470</v>
      </c>
      <c r="B73" s="17" t="n">
        <v>8249</v>
      </c>
      <c r="C73" s="18">
        <f>(0.0/B73*100)</f>
        <v/>
      </c>
      <c r="D73" s="19" t="n">
        <v>8249</v>
      </c>
      <c r="E73" s="18" t="n">
        <v>413.11894536</v>
      </c>
      <c r="F73" s="20" t="n">
        <v>3.88844199</v>
      </c>
      <c r="G73" s="18" t="n">
        <v>424.48753293</v>
      </c>
      <c r="H73" s="20" t="n">
        <v>6.34106869</v>
      </c>
      <c r="I73" s="18" t="n">
        <v>414.28282249</v>
      </c>
      <c r="J73" s="20" t="n">
        <v>16.77348065</v>
      </c>
      <c r="K73" s="18" t="s">
        <v>404</v>
      </c>
      <c r="L73" s="20" t="s">
        <v>404</v>
      </c>
      <c r="M73" s="18" t="s">
        <v>404</v>
      </c>
      <c r="N73" s="20" t="s">
        <v>404</v>
      </c>
      <c r="O73" s="18" t="s">
        <v>404</v>
      </c>
      <c r="P73" s="20" t="s">
        <v>404</v>
      </c>
      <c r="Q73" s="18" t="n">
        <v>412.29648259</v>
      </c>
      <c r="R73" s="20" t="n">
        <v>10.88397349</v>
      </c>
    </row>
    <row r="74" spans="1:18">
      <c r="A74" s="15" t="s">
        <v>471</v>
      </c>
      <c r="B74" s="17" t="n">
        <v>4692</v>
      </c>
      <c r="C74" s="18">
        <f>(484.0/B74*100)</f>
        <v/>
      </c>
      <c r="D74" s="19" t="n">
        <v>4208</v>
      </c>
      <c r="E74" s="18" t="n">
        <v>423.53714737</v>
      </c>
      <c r="F74" s="20" t="n">
        <v>1.8159388</v>
      </c>
      <c r="G74" s="18" t="n">
        <v>399.65925413</v>
      </c>
      <c r="H74" s="20" t="n">
        <v>3.08892814</v>
      </c>
      <c r="I74" s="18" t="s">
        <v>404</v>
      </c>
      <c r="J74" s="20" t="s">
        <v>404</v>
      </c>
      <c r="K74" s="18" t="s">
        <v>404</v>
      </c>
      <c r="L74" s="20" t="s">
        <v>404</v>
      </c>
      <c r="M74" s="18" t="s">
        <v>404</v>
      </c>
      <c r="N74" s="20" t="s">
        <v>404</v>
      </c>
      <c r="O74" s="18" t="s">
        <v>404</v>
      </c>
      <c r="P74" s="20" t="s">
        <v>404</v>
      </c>
      <c r="Q74" s="18" t="n">
        <v>387.42436767</v>
      </c>
      <c r="R74" s="20" t="n">
        <v>5.48303572</v>
      </c>
    </row>
    <row r="75" spans="1:18">
      <c r="A75" s="15" t="s">
        <v>472</v>
      </c>
      <c r="B75" s="17" t="n">
        <v>5375</v>
      </c>
      <c r="C75" s="18">
        <f>(483.0/B75*100)</f>
        <v/>
      </c>
      <c r="D75" s="19" t="n">
        <v>4892</v>
      </c>
      <c r="E75" s="18" t="n">
        <v>369.41424614</v>
      </c>
      <c r="F75" s="20" t="n">
        <v>4.85135609</v>
      </c>
      <c r="G75" s="18" t="n">
        <v>364.06230432</v>
      </c>
      <c r="H75" s="20" t="n">
        <v>9.72282944</v>
      </c>
      <c r="I75" s="18" t="n">
        <v>361.45861688</v>
      </c>
      <c r="J75" s="20" t="n">
        <v>18.16459585</v>
      </c>
      <c r="K75" s="18" t="s">
        <v>404</v>
      </c>
      <c r="L75" s="20" t="s">
        <v>404</v>
      </c>
      <c r="M75" s="18" t="s">
        <v>404</v>
      </c>
      <c r="N75" s="20" t="s">
        <v>404</v>
      </c>
      <c r="O75" s="18" t="s">
        <v>404</v>
      </c>
      <c r="P75" s="20" t="s">
        <v>404</v>
      </c>
      <c r="Q75" s="18" t="n">
        <v>369.27126403</v>
      </c>
      <c r="R75" s="20" t="n">
        <v>7.44322956</v>
      </c>
    </row>
    <row r="76" spans="1:18">
      <c r="A76" s="15" t="s">
        <v>473</v>
      </c>
      <c r="B76" s="17" t="n">
        <v>14167</v>
      </c>
      <c r="C76" s="18">
        <f>(1400.0/B76*100)</f>
        <v/>
      </c>
      <c r="D76" s="19" t="n">
        <v>12767</v>
      </c>
      <c r="E76" s="18" t="n">
        <v>434.92799806</v>
      </c>
      <c r="F76" s="20" t="n">
        <v>3.82113897</v>
      </c>
      <c r="G76" s="18" t="n">
        <v>445.52618279</v>
      </c>
      <c r="H76" s="20" t="n">
        <v>7.81882942</v>
      </c>
      <c r="I76" s="18" t="n">
        <v>384.8617393</v>
      </c>
      <c r="J76" s="20" t="n">
        <v>11.69191252</v>
      </c>
      <c r="K76" s="18" t="s">
        <v>404</v>
      </c>
      <c r="L76" s="20" t="s">
        <v>404</v>
      </c>
      <c r="M76" s="18" t="s">
        <v>404</v>
      </c>
      <c r="N76" s="20" t="s">
        <v>404</v>
      </c>
      <c r="O76" s="18" t="s">
        <v>404</v>
      </c>
      <c r="P76" s="20" t="s">
        <v>404</v>
      </c>
      <c r="Q76" s="18" t="n">
        <v>409.46482064</v>
      </c>
      <c r="R76" s="20" t="n">
        <v>9.067226809999999</v>
      </c>
    </row>
    <row r="77" spans="1:18">
      <c r="A77" s="15" t="s">
        <v>474</v>
      </c>
      <c r="B77" s="17" t="n">
        <v>6062</v>
      </c>
      <c r="C77" s="18">
        <f>(0.0/B77*100)</f>
        <v/>
      </c>
      <c r="D77" s="19" t="n">
        <v>6062</v>
      </c>
      <c r="E77" s="18" t="n">
        <v>413.48184415</v>
      </c>
      <c r="F77" s="20" t="n">
        <v>8.13098941</v>
      </c>
      <c r="G77" s="18" t="n">
        <v>421.19766042</v>
      </c>
      <c r="H77" s="20" t="n">
        <v>3.5437937</v>
      </c>
      <c r="I77" s="18" t="n">
        <v>391.75667981</v>
      </c>
      <c r="J77" s="20" t="n">
        <v>14.50456026</v>
      </c>
      <c r="K77" s="18" t="s">
        <v>404</v>
      </c>
      <c r="L77" s="20" t="s">
        <v>404</v>
      </c>
      <c r="M77" s="18" t="s">
        <v>404</v>
      </c>
      <c r="N77" s="20" t="s">
        <v>404</v>
      </c>
      <c r="O77" s="18" t="s">
        <v>404</v>
      </c>
      <c r="P77" s="20" t="s">
        <v>404</v>
      </c>
      <c r="Q77" s="18" t="n">
        <v>414.09807585</v>
      </c>
      <c r="R77" s="20" t="n">
        <v>12.53051217</v>
      </c>
    </row>
    <row r="78" spans="1:18">
      <c r="A78" s="15" t="s">
        <v>475</v>
      </c>
      <c r="B78" s="17" t="n">
        <v>5826</v>
      </c>
      <c r="C78" s="18">
        <f>(0.0/B78*100)</f>
        <v/>
      </c>
      <c r="D78" s="19" t="n">
        <v>5826</v>
      </c>
      <c r="E78" s="18" t="n">
        <v>498.13256458</v>
      </c>
      <c r="F78" s="20" t="n">
        <v>4.69721513</v>
      </c>
      <c r="G78" s="18" t="n">
        <v>486.74745094</v>
      </c>
      <c r="H78" s="20" t="n">
        <v>17.977718</v>
      </c>
      <c r="I78" s="18" t="s">
        <v>404</v>
      </c>
      <c r="J78" s="20" t="s">
        <v>404</v>
      </c>
      <c r="K78" s="18" t="s">
        <v>404</v>
      </c>
      <c r="L78" s="20" t="s">
        <v>404</v>
      </c>
      <c r="M78" s="18" t="s">
        <v>404</v>
      </c>
      <c r="N78" s="20" t="s">
        <v>404</v>
      </c>
      <c r="O78" s="18" t="s">
        <v>404</v>
      </c>
      <c r="P78" s="20" t="s">
        <v>404</v>
      </c>
      <c r="Q78" s="18" t="n">
        <v>453.76126795</v>
      </c>
      <c r="R78" s="20" t="n">
        <v>17.77051076</v>
      </c>
    </row>
    <row customHeight="1" ht="25" r="79" spans="1:18">
      <c r="A79" s="15" t="s">
        <v>476</v>
      </c>
      <c r="B79" s="17" t="n">
        <v>1657</v>
      </c>
      <c r="C79" s="18">
        <f>(21.0/B79*100)</f>
        <v/>
      </c>
      <c r="D79" s="19" t="n">
        <v>1636</v>
      </c>
      <c r="E79" s="18" t="n">
        <v>461.67131862</v>
      </c>
      <c r="F79" s="20" t="n">
        <v>10.23529313</v>
      </c>
      <c r="G79" s="18" t="n">
        <v>453.76322546</v>
      </c>
      <c r="H79" s="20" t="n">
        <v>11.08751753</v>
      </c>
      <c r="I79" s="18" t="s">
        <v>404</v>
      </c>
      <c r="J79" s="20" t="s">
        <v>404</v>
      </c>
      <c r="K79" s="18" t="s">
        <v>404</v>
      </c>
      <c r="L79" s="20" t="s">
        <v>404</v>
      </c>
      <c r="M79" s="18" t="s">
        <v>404</v>
      </c>
      <c r="N79" s="20" t="s">
        <v>404</v>
      </c>
      <c r="O79" s="18" t="s">
        <v>404</v>
      </c>
      <c r="P79" s="20" t="s">
        <v>404</v>
      </c>
      <c r="Q79" s="18" t="n">
        <v>445.73384903</v>
      </c>
      <c r="R79" s="20" t="n">
        <v>38.63821744</v>
      </c>
    </row>
    <row r="80" spans="1:18">
      <c r="A80" s="15" t="s">
        <v>477</v>
      </c>
      <c r="B80" s="17" t="n">
        <v>7841</v>
      </c>
      <c r="C80" s="18">
        <f>(0.0/B80*100)</f>
        <v/>
      </c>
      <c r="D80" s="19" t="n">
        <v>7841</v>
      </c>
      <c r="E80" s="18" t="n">
        <v>459.63260616</v>
      </c>
      <c r="F80" s="20" t="n">
        <v>4.81005141</v>
      </c>
      <c r="G80" s="18" t="n">
        <v>460.71647818</v>
      </c>
      <c r="H80" s="20" t="n">
        <v>9.229876920000001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(41.0/B81*100)</f>
        <v/>
      </c>
      <c r="D81" s="19" t="n">
        <v>8820</v>
      </c>
      <c r="E81" s="18" t="n">
        <v>445.27741726</v>
      </c>
      <c r="F81" s="20" t="n">
        <v>3.91145599</v>
      </c>
      <c r="G81" s="18" t="n">
        <v>450.95099851</v>
      </c>
      <c r="H81" s="20" t="n">
        <v>8.128894839999999</v>
      </c>
      <c r="I81" s="18" t="n">
        <v>517.87743</v>
      </c>
      <c r="J81" s="20" t="n">
        <v>8.265864029999999</v>
      </c>
      <c r="K81" s="18" t="s">
        <v>404</v>
      </c>
      <c r="L81" s="20" t="s">
        <v>404</v>
      </c>
      <c r="M81" s="18" t="s">
        <v>404</v>
      </c>
      <c r="N81" s="20" t="s">
        <v>404</v>
      </c>
      <c r="O81" s="18" t="s">
        <v>404</v>
      </c>
      <c r="P81" s="20" t="s">
        <v>404</v>
      </c>
      <c r="Q81" s="18" t="n">
        <v>432.66227665</v>
      </c>
      <c r="R81" s="20" t="n">
        <v>15.28109984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497.03899157</v>
      </c>
      <c r="F7" s="20" t="n">
        <v>2.77911242</v>
      </c>
      <c r="G7" s="18" t="n">
        <v>494.48140609</v>
      </c>
      <c r="H7" s="20" t="n">
        <v>2.97695779</v>
      </c>
      <c r="I7" s="18" t="s">
        <v>404</v>
      </c>
      <c r="J7" s="20" t="s">
        <v>404</v>
      </c>
      <c r="K7" s="18" t="s">
        <v>404</v>
      </c>
      <c r="L7" s="20" t="s">
        <v>404</v>
      </c>
      <c r="M7" s="18" t="s">
        <v>404</v>
      </c>
      <c r="N7" s="20" t="s">
        <v>404</v>
      </c>
      <c r="O7" s="18" t="s">
        <v>404</v>
      </c>
      <c r="P7" s="20" t="s">
        <v>404</v>
      </c>
      <c r="Q7" s="18" t="n">
        <v>482.15238635</v>
      </c>
      <c r="R7" s="20" t="n">
        <v>6.27541716</v>
      </c>
    </row>
    <row r="8" spans="1:18">
      <c r="A8" s="15" t="s">
        <v>405</v>
      </c>
      <c r="B8" s="17" t="n">
        <v>7007</v>
      </c>
      <c r="C8" s="18">
        <f>(0.0/B8*100)</f>
        <v/>
      </c>
      <c r="D8" s="19" t="n">
        <v>7007</v>
      </c>
      <c r="E8" s="18" t="n">
        <v>480.18904862</v>
      </c>
      <c r="F8" s="20" t="n">
        <v>10.4762955</v>
      </c>
      <c r="G8" s="18" t="n">
        <v>496.81950053</v>
      </c>
      <c r="H8" s="20" t="n">
        <v>5.31760851</v>
      </c>
      <c r="I8" s="18" t="n">
        <v>464.12321902</v>
      </c>
      <c r="J8" s="20" t="n">
        <v>24.86519723</v>
      </c>
      <c r="K8" s="18" t="s">
        <v>404</v>
      </c>
      <c r="L8" s="20" t="s">
        <v>404</v>
      </c>
      <c r="M8" s="18" t="s">
        <v>404</v>
      </c>
      <c r="N8" s="20" t="s">
        <v>404</v>
      </c>
      <c r="O8" s="18" t="s">
        <v>404</v>
      </c>
      <c r="P8" s="20" t="s">
        <v>404</v>
      </c>
      <c r="Q8" s="18" t="n">
        <v>509.82578811</v>
      </c>
      <c r="R8" s="20" t="n">
        <v>8.55496834</v>
      </c>
    </row>
    <row r="9" spans="1:18">
      <c r="A9" s="15" t="s">
        <v>406</v>
      </c>
      <c r="B9" s="17" t="n">
        <v>9651</v>
      </c>
      <c r="C9" s="18">
        <f>(575.0/B9*100)</f>
        <v/>
      </c>
      <c r="D9" s="19" t="n">
        <v>9076</v>
      </c>
      <c r="E9" s="18" t="n">
        <v>506.11830667</v>
      </c>
      <c r="F9" s="20" t="n">
        <v>6.8523908</v>
      </c>
      <c r="G9" s="18" t="n">
        <v>511.50851314</v>
      </c>
      <c r="H9" s="20" t="n">
        <v>4.95630722</v>
      </c>
      <c r="I9" s="18" t="n">
        <v>519.35251579</v>
      </c>
      <c r="J9" s="20" t="n">
        <v>28.46309464</v>
      </c>
      <c r="K9" s="18" t="s">
        <v>404</v>
      </c>
      <c r="L9" s="20" t="s">
        <v>404</v>
      </c>
      <c r="M9" s="18" t="s">
        <v>404</v>
      </c>
      <c r="N9" s="20" t="s">
        <v>404</v>
      </c>
      <c r="O9" s="18" t="s">
        <v>404</v>
      </c>
      <c r="P9" s="20" t="s">
        <v>404</v>
      </c>
      <c r="Q9" s="18" t="n">
        <v>513.0979038200001</v>
      </c>
      <c r="R9" s="20" t="n">
        <v>6.79193025</v>
      </c>
    </row>
    <row r="10" spans="1:18">
      <c r="A10" s="15" t="s">
        <v>407</v>
      </c>
      <c r="B10" s="17" t="n">
        <v>20058</v>
      </c>
      <c r="C10" s="18">
        <f>(3112.0/B10*100)</f>
        <v/>
      </c>
      <c r="D10" s="19" t="n">
        <v>16946</v>
      </c>
      <c r="E10" s="18" t="n">
        <v>516.15104737</v>
      </c>
      <c r="F10" s="20" t="n">
        <v>3.16621882</v>
      </c>
      <c r="G10" s="18" t="n">
        <v>512.88902703</v>
      </c>
      <c r="H10" s="20" t="n">
        <v>4.83754967</v>
      </c>
      <c r="I10" s="18" t="n">
        <v>577.84820243</v>
      </c>
      <c r="J10" s="20" t="n">
        <v>13.60445118</v>
      </c>
      <c r="K10" s="18" t="s">
        <v>404</v>
      </c>
      <c r="L10" s="20" t="s">
        <v>404</v>
      </c>
      <c r="M10" s="18" t="s">
        <v>404</v>
      </c>
      <c r="N10" s="20" t="s">
        <v>404</v>
      </c>
      <c r="O10" s="18" t="s">
        <v>404</v>
      </c>
      <c r="P10" s="20" t="s">
        <v>404</v>
      </c>
      <c r="Q10" s="18" t="n">
        <v>513.00838614</v>
      </c>
      <c r="R10" s="20" t="n">
        <v>9.673181080000001</v>
      </c>
    </row>
    <row r="11" spans="1:18">
      <c r="A11" s="15" t="s">
        <v>408</v>
      </c>
      <c r="B11" s="17" t="n">
        <v>7053</v>
      </c>
      <c r="C11" s="18">
        <f>(137.0/B11*100)</f>
        <v/>
      </c>
      <c r="D11" s="19" t="n">
        <v>6916</v>
      </c>
      <c r="E11" s="18" t="n">
        <v>425.19424402</v>
      </c>
      <c r="F11" s="20" t="n">
        <v>3.26039068</v>
      </c>
      <c r="G11" s="18" t="n">
        <v>428.22838011</v>
      </c>
      <c r="H11" s="20" t="n">
        <v>8.314362819999999</v>
      </c>
      <c r="I11" s="18" t="n">
        <v>390.11543589</v>
      </c>
      <c r="J11" s="20" t="n">
        <v>18.51186118</v>
      </c>
      <c r="K11" s="18" t="s">
        <v>404</v>
      </c>
      <c r="L11" s="20" t="s">
        <v>404</v>
      </c>
      <c r="M11" s="18" t="s">
        <v>404</v>
      </c>
      <c r="N11" s="20" t="s">
        <v>404</v>
      </c>
      <c r="O11" s="18" t="s">
        <v>404</v>
      </c>
      <c r="P11" s="20" t="s">
        <v>404</v>
      </c>
      <c r="Q11" s="18" t="n">
        <v>388.60472253</v>
      </c>
      <c r="R11" s="20" t="n">
        <v>17.70126235</v>
      </c>
    </row>
    <row r="12" spans="1:18">
      <c r="A12" s="15" t="s">
        <v>409</v>
      </c>
      <c r="B12" s="17" t="n">
        <v>6894</v>
      </c>
      <c r="C12" s="18">
        <f>(106.0/B12*100)</f>
        <v/>
      </c>
      <c r="D12" s="19" t="n">
        <v>6788</v>
      </c>
      <c r="E12" s="18" t="n">
        <v>490.21123835</v>
      </c>
      <c r="F12" s="20" t="n">
        <v>4.83115059</v>
      </c>
      <c r="G12" s="18" t="n">
        <v>497.24913978</v>
      </c>
      <c r="H12" s="20" t="n">
        <v>3.72889296</v>
      </c>
      <c r="I12" s="18" t="n">
        <v>427.1628758</v>
      </c>
      <c r="J12" s="20" t="n">
        <v>12.82659046</v>
      </c>
      <c r="K12" s="18" t="s">
        <v>404</v>
      </c>
      <c r="L12" s="20" t="s">
        <v>404</v>
      </c>
      <c r="M12" s="18" t="s">
        <v>404</v>
      </c>
      <c r="N12" s="20" t="s">
        <v>404</v>
      </c>
      <c r="O12" s="18" t="s">
        <v>404</v>
      </c>
      <c r="P12" s="20" t="s">
        <v>404</v>
      </c>
      <c r="Q12" s="18" t="n">
        <v>442.32254398</v>
      </c>
      <c r="R12" s="20" t="n">
        <v>11.40972047</v>
      </c>
    </row>
    <row r="13" spans="1:18">
      <c r="A13" s="15" t="s">
        <v>410</v>
      </c>
      <c r="B13" s="17" t="n">
        <v>7161</v>
      </c>
      <c r="C13" s="18">
        <f>(1175.0/B13*100)</f>
        <v/>
      </c>
      <c r="D13" s="19" t="n">
        <v>5986</v>
      </c>
      <c r="E13" s="18" t="n">
        <v>511.08822622</v>
      </c>
      <c r="F13" s="20" t="n">
        <v>2.77099195</v>
      </c>
      <c r="G13" s="18" t="n">
        <v>508.58608088</v>
      </c>
      <c r="H13" s="20" t="n">
        <v>5.29662252</v>
      </c>
      <c r="I13" s="18" t="n">
        <v>513.18367339</v>
      </c>
      <c r="J13" s="20" t="n">
        <v>7.29197336</v>
      </c>
      <c r="K13" s="18" t="s">
        <v>404</v>
      </c>
      <c r="L13" s="20" t="s">
        <v>404</v>
      </c>
      <c r="M13" s="18" t="s">
        <v>404</v>
      </c>
      <c r="N13" s="20" t="s">
        <v>404</v>
      </c>
      <c r="O13" s="18" t="s">
        <v>404</v>
      </c>
      <c r="P13" s="20" t="s">
        <v>404</v>
      </c>
      <c r="Q13" s="18" t="n">
        <v>510.59519918</v>
      </c>
      <c r="R13" s="20" t="n">
        <v>19.29834761</v>
      </c>
    </row>
    <row r="14" spans="1:18">
      <c r="A14" s="15" t="s">
        <v>411</v>
      </c>
      <c r="B14" s="17" t="n">
        <v>5587</v>
      </c>
      <c r="C14" s="18">
        <f>(285.0/B14*100)</f>
        <v/>
      </c>
      <c r="D14" s="19" t="n">
        <v>5302</v>
      </c>
      <c r="E14" s="18" t="n">
        <v>515.21358521</v>
      </c>
      <c r="F14" s="20" t="n">
        <v>2.73629129</v>
      </c>
      <c r="G14" s="18" t="n">
        <v>522.44257504</v>
      </c>
      <c r="H14" s="20" t="n">
        <v>3.58849555</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511.08022492</v>
      </c>
      <c r="F15" s="20" t="n">
        <v>3.51936106</v>
      </c>
      <c r="G15" s="18" t="n">
        <v>510.59612653</v>
      </c>
      <c r="H15" s="20" t="n">
        <v>3.5058932</v>
      </c>
      <c r="I15" s="18" t="n">
        <v>530.89819286</v>
      </c>
      <c r="J15" s="20" t="n">
        <v>20.65706953</v>
      </c>
      <c r="K15" s="18" t="s">
        <v>404</v>
      </c>
      <c r="L15" s="20" t="s">
        <v>404</v>
      </c>
      <c r="M15" s="18" t="s">
        <v>404</v>
      </c>
      <c r="N15" s="20" t="s">
        <v>404</v>
      </c>
      <c r="O15" s="18" t="s">
        <v>404</v>
      </c>
      <c r="P15" s="20" t="s">
        <v>404</v>
      </c>
      <c r="Q15" s="18" t="n">
        <v>508.95863841</v>
      </c>
      <c r="R15" s="20" t="n">
        <v>5.78416181</v>
      </c>
    </row>
    <row r="16" spans="1:18">
      <c r="A16" s="15" t="s">
        <v>413</v>
      </c>
      <c r="B16" s="17" t="n">
        <v>6108</v>
      </c>
      <c r="C16" s="18">
        <f>(495.0/B16*100)</f>
        <v/>
      </c>
      <c r="D16" s="19" t="n">
        <v>5613</v>
      </c>
      <c r="E16" s="18" t="n">
        <v>486.24286725</v>
      </c>
      <c r="F16" s="20" t="n">
        <v>5.88695755</v>
      </c>
      <c r="G16" s="18" t="n">
        <v>502.32854691</v>
      </c>
      <c r="H16" s="20" t="n">
        <v>6.56018974</v>
      </c>
      <c r="I16" s="18" t="n">
        <v>457.7123936</v>
      </c>
      <c r="J16" s="20" t="n">
        <v>17.90018326</v>
      </c>
      <c r="K16" s="18" t="s">
        <v>404</v>
      </c>
      <c r="L16" s="20" t="s">
        <v>404</v>
      </c>
      <c r="M16" s="18" t="s">
        <v>404</v>
      </c>
      <c r="N16" s="20" t="s">
        <v>404</v>
      </c>
      <c r="O16" s="18" t="s">
        <v>404</v>
      </c>
      <c r="P16" s="20" t="s">
        <v>404</v>
      </c>
      <c r="Q16" s="18" t="n">
        <v>514.9350193</v>
      </c>
      <c r="R16" s="20" t="n">
        <v>10.49483532</v>
      </c>
    </row>
    <row r="17" spans="1:18">
      <c r="A17" s="15" t="s">
        <v>414</v>
      </c>
      <c r="B17" s="17" t="n">
        <v>6504</v>
      </c>
      <c r="C17" s="18">
        <f>(1325.0/B17*100)</f>
        <v/>
      </c>
      <c r="D17" s="19" t="n">
        <v>5179</v>
      </c>
      <c r="E17" s="18" t="n">
        <v>500.45726437</v>
      </c>
      <c r="F17" s="20" t="n">
        <v>13.37538757</v>
      </c>
      <c r="G17" s="18" t="n">
        <v>502.19659704</v>
      </c>
      <c r="H17" s="20" t="n">
        <v>4.63501902</v>
      </c>
      <c r="I17" s="18" t="n">
        <v>554.04598907</v>
      </c>
      <c r="J17" s="20" t="n">
        <v>16.8228432</v>
      </c>
      <c r="K17" s="18" t="s">
        <v>404</v>
      </c>
      <c r="L17" s="20" t="s">
        <v>404</v>
      </c>
      <c r="M17" s="18" t="s">
        <v>404</v>
      </c>
      <c r="N17" s="20" t="s">
        <v>404</v>
      </c>
      <c r="O17" s="18" t="s">
        <v>404</v>
      </c>
      <c r="P17" s="20" t="s">
        <v>404</v>
      </c>
      <c r="Q17" s="18" t="n">
        <v>510.22422075</v>
      </c>
      <c r="R17" s="20" t="n">
        <v>9.38593013</v>
      </c>
    </row>
    <row r="18" spans="1:18">
      <c r="A18" s="15" t="s">
        <v>415</v>
      </c>
      <c r="B18" s="17" t="n">
        <v>5532</v>
      </c>
      <c r="C18" s="18">
        <f>(0.0/B18*100)</f>
        <v/>
      </c>
      <c r="D18" s="19" t="n">
        <v>5532</v>
      </c>
      <c r="E18" s="18" t="n">
        <v>458.47921898</v>
      </c>
      <c r="F18" s="20" t="n">
        <v>6.91172604</v>
      </c>
      <c r="G18" s="18" t="n">
        <v>455.42696844</v>
      </c>
      <c r="H18" s="20" t="n">
        <v>4.28996578</v>
      </c>
      <c r="I18" s="18" t="n">
        <v>437.8158099</v>
      </c>
      <c r="J18" s="20" t="n">
        <v>45.53387776</v>
      </c>
      <c r="K18" s="18" t="s">
        <v>404</v>
      </c>
      <c r="L18" s="20" t="s">
        <v>404</v>
      </c>
      <c r="M18" s="18" t="s">
        <v>404</v>
      </c>
      <c r="N18" s="20" t="s">
        <v>404</v>
      </c>
      <c r="O18" s="18" t="s">
        <v>404</v>
      </c>
      <c r="P18" s="20" t="s">
        <v>404</v>
      </c>
      <c r="Q18" s="18" t="n">
        <v>438.78891798</v>
      </c>
      <c r="R18" s="20" t="n">
        <v>10.32198044</v>
      </c>
    </row>
    <row r="19" spans="1:18">
      <c r="A19" s="15" t="s">
        <v>416</v>
      </c>
      <c r="B19" s="17" t="n">
        <v>5658</v>
      </c>
      <c r="C19" s="18">
        <f>(327.0/B19*100)</f>
        <v/>
      </c>
      <c r="D19" s="19" t="n">
        <v>5331</v>
      </c>
      <c r="E19" s="18" t="n">
        <v>473.46902842</v>
      </c>
      <c r="F19" s="20" t="n">
        <v>5.09556557</v>
      </c>
      <c r="G19" s="18" t="n">
        <v>483.5636105</v>
      </c>
      <c r="H19" s="20" t="n">
        <v>6.1894245</v>
      </c>
      <c r="I19" s="18" t="n">
        <v>507.97482207</v>
      </c>
      <c r="J19" s="20" t="n">
        <v>30.9857021</v>
      </c>
      <c r="K19" s="18" t="s">
        <v>404</v>
      </c>
      <c r="L19" s="20" t="s">
        <v>404</v>
      </c>
      <c r="M19" s="18" t="s">
        <v>404</v>
      </c>
      <c r="N19" s="20" t="s">
        <v>404</v>
      </c>
      <c r="O19" s="18" t="s">
        <v>404</v>
      </c>
      <c r="P19" s="20" t="s">
        <v>404</v>
      </c>
      <c r="Q19" s="18" t="n">
        <v>450.59568809</v>
      </c>
      <c r="R19" s="20" t="n">
        <v>32.96249568</v>
      </c>
    </row>
    <row r="20" spans="1:18">
      <c r="A20" s="15" t="s">
        <v>417</v>
      </c>
      <c r="B20" s="17" t="n">
        <v>3371</v>
      </c>
      <c r="C20" s="18">
        <f>(24.0/B20*100)</f>
        <v/>
      </c>
      <c r="D20" s="19" t="n">
        <v>3347</v>
      </c>
      <c r="E20" s="18" t="n">
        <v>490.39650605</v>
      </c>
      <c r="F20" s="20" t="n">
        <v>2.10506212</v>
      </c>
      <c r="G20" s="18" t="n">
        <v>478.83968006</v>
      </c>
      <c r="H20" s="20" t="n">
        <v>4.84404471</v>
      </c>
      <c r="I20" s="18" t="n">
        <v>440.15121304</v>
      </c>
      <c r="J20" s="20" t="n">
        <v>18.29753509</v>
      </c>
      <c r="K20" s="18" t="s">
        <v>404</v>
      </c>
      <c r="L20" s="20" t="s">
        <v>404</v>
      </c>
      <c r="M20" s="18" t="s">
        <v>404</v>
      </c>
      <c r="N20" s="20" t="s">
        <v>404</v>
      </c>
      <c r="O20" s="18" t="s">
        <v>404</v>
      </c>
      <c r="P20" s="20" t="s">
        <v>404</v>
      </c>
      <c r="Q20" s="18" t="n">
        <v>486.06294393</v>
      </c>
      <c r="R20" s="20" t="n">
        <v>5.99015633</v>
      </c>
    </row>
    <row r="21" spans="1:18">
      <c r="A21" s="15" t="s">
        <v>418</v>
      </c>
      <c r="B21" s="17" t="n">
        <v>5741</v>
      </c>
      <c r="C21" s="18">
        <f>(0.0/B21*100)</f>
        <v/>
      </c>
      <c r="D21" s="19" t="n">
        <v>5741</v>
      </c>
      <c r="E21" s="18" t="n">
        <v>503.36297175</v>
      </c>
      <c r="F21" s="20" t="n">
        <v>3.3356863</v>
      </c>
      <c r="G21" s="18" t="n">
        <v>503.83659965</v>
      </c>
      <c r="H21" s="20" t="n">
        <v>4.1716509</v>
      </c>
      <c r="I21" s="18" t="n">
        <v>497.64734531</v>
      </c>
      <c r="J21" s="20" t="n">
        <v>7.42804238</v>
      </c>
      <c r="K21" s="18" t="s">
        <v>404</v>
      </c>
      <c r="L21" s="20" t="s">
        <v>404</v>
      </c>
      <c r="M21" s="18" t="s">
        <v>404</v>
      </c>
      <c r="N21" s="20" t="s">
        <v>404</v>
      </c>
      <c r="O21" s="18" t="s">
        <v>404</v>
      </c>
      <c r="P21" s="20" t="s">
        <v>404</v>
      </c>
      <c r="Q21" s="18" t="n">
        <v>514.82847546</v>
      </c>
      <c r="R21" s="20" t="n">
        <v>7.76938101</v>
      </c>
    </row>
    <row r="22" spans="1:18">
      <c r="A22" s="15" t="s">
        <v>419</v>
      </c>
      <c r="B22" s="17" t="n">
        <v>6598</v>
      </c>
      <c r="C22" s="18">
        <f>(0.0/B22*100)</f>
        <v/>
      </c>
      <c r="D22" s="19" t="n">
        <v>6598</v>
      </c>
      <c r="E22" s="18" t="n">
        <v>458.23761982</v>
      </c>
      <c r="F22" s="20" t="n">
        <v>6.52369229</v>
      </c>
      <c r="G22" s="18" t="n">
        <v>492.34401323</v>
      </c>
      <c r="H22" s="20" t="n">
        <v>8.36487614</v>
      </c>
      <c r="I22" s="18" t="n">
        <v>500.59174152</v>
      </c>
      <c r="J22" s="20" t="n">
        <v>22.13487709</v>
      </c>
      <c r="K22" s="18" t="s">
        <v>404</v>
      </c>
      <c r="L22" s="20" t="s">
        <v>404</v>
      </c>
      <c r="M22" s="18" t="s">
        <v>404</v>
      </c>
      <c r="N22" s="20" t="s">
        <v>404</v>
      </c>
      <c r="O22" s="18" t="s">
        <v>404</v>
      </c>
      <c r="P22" s="20" t="s">
        <v>404</v>
      </c>
      <c r="Q22" s="18" t="n">
        <v>470.13746073</v>
      </c>
      <c r="R22" s="20" t="n">
        <v>11.29646356</v>
      </c>
    </row>
    <row r="23" spans="1:18">
      <c r="A23" s="15" t="s">
        <v>420</v>
      </c>
      <c r="B23" s="17" t="n">
        <v>11583</v>
      </c>
      <c r="C23" s="18">
        <f>(3185.0/B23*100)</f>
        <v/>
      </c>
      <c r="D23" s="19" t="n">
        <v>8398</v>
      </c>
      <c r="E23" s="18" t="n">
        <v>496.92032441</v>
      </c>
      <c r="F23" s="20" t="n">
        <v>4.49017522</v>
      </c>
      <c r="G23" s="18" t="n">
        <v>474.93276028</v>
      </c>
      <c r="H23" s="20" t="n">
        <v>13.06773479</v>
      </c>
      <c r="I23" s="18" t="n">
        <v>494.16233083</v>
      </c>
      <c r="J23" s="20" t="n">
        <v>21.24512488</v>
      </c>
      <c r="K23" s="18" t="s">
        <v>404</v>
      </c>
      <c r="L23" s="20" t="s">
        <v>404</v>
      </c>
      <c r="M23" s="18" t="s">
        <v>404</v>
      </c>
      <c r="N23" s="20" t="s">
        <v>404</v>
      </c>
      <c r="O23" s="18" t="s">
        <v>404</v>
      </c>
      <c r="P23" s="20" t="s">
        <v>404</v>
      </c>
      <c r="Q23" s="18" t="n">
        <v>475.96632971</v>
      </c>
      <c r="R23" s="20" t="n">
        <v>23.40130245</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531.14269862</v>
      </c>
      <c r="F25" s="20" t="n">
        <v>5.62054128</v>
      </c>
      <c r="G25" s="18" t="n">
        <v>518.50544143</v>
      </c>
      <c r="H25" s="20" t="n">
        <v>5.95140879</v>
      </c>
      <c r="I25" s="18" t="n">
        <v>429.49742548</v>
      </c>
      <c r="J25" s="20" t="n">
        <v>30.04672639</v>
      </c>
      <c r="K25" s="18" t="s">
        <v>404</v>
      </c>
      <c r="L25" s="20" t="s">
        <v>404</v>
      </c>
      <c r="M25" s="18" t="s">
        <v>404</v>
      </c>
      <c r="N25" s="20" t="s">
        <v>404</v>
      </c>
      <c r="O25" s="18" t="s">
        <v>404</v>
      </c>
      <c r="P25" s="20" t="s">
        <v>404</v>
      </c>
      <c r="Q25" s="18" t="n">
        <v>521.03887159</v>
      </c>
      <c r="R25" s="20" t="n">
        <v>16.8328294</v>
      </c>
    </row>
    <row r="26" spans="1:18">
      <c r="A26" s="15" t="s">
        <v>423</v>
      </c>
      <c r="B26" s="17" t="n">
        <v>4869</v>
      </c>
      <c r="C26" s="18">
        <f>(11.0/B26*100)</f>
        <v/>
      </c>
      <c r="D26" s="19" t="n">
        <v>4858</v>
      </c>
      <c r="E26" s="18" t="n">
        <v>482.70404679</v>
      </c>
      <c r="F26" s="20" t="n">
        <v>1.90746525</v>
      </c>
      <c r="G26" s="18" t="n">
        <v>479.90301538</v>
      </c>
      <c r="H26" s="20" t="n">
        <v>7.02511179</v>
      </c>
      <c r="I26" s="18" t="n">
        <v>470.36636477</v>
      </c>
      <c r="J26" s="20" t="n">
        <v>16.36125154</v>
      </c>
      <c r="K26" s="18" t="s">
        <v>404</v>
      </c>
      <c r="L26" s="20" t="s">
        <v>404</v>
      </c>
      <c r="M26" s="18" t="s">
        <v>404</v>
      </c>
      <c r="N26" s="20" t="s">
        <v>404</v>
      </c>
      <c r="O26" s="18" t="s">
        <v>404</v>
      </c>
      <c r="P26" s="20" t="s">
        <v>404</v>
      </c>
      <c r="Q26" s="18" t="n">
        <v>490.27079368</v>
      </c>
      <c r="R26" s="20" t="n">
        <v>17.9549942</v>
      </c>
    </row>
    <row r="27" spans="1:18">
      <c r="A27" s="15" t="s">
        <v>424</v>
      </c>
      <c r="B27" s="17" t="n">
        <v>5299</v>
      </c>
      <c r="C27" s="18">
        <f>(0.0/B27*100)</f>
        <v/>
      </c>
      <c r="D27" s="19" t="n">
        <v>5299</v>
      </c>
      <c r="E27" s="18" t="n">
        <v>480.41755916</v>
      </c>
      <c r="F27" s="20" t="n">
        <v>1.61720459</v>
      </c>
      <c r="G27" s="18" t="n">
        <v>486.36965157</v>
      </c>
      <c r="H27" s="20" t="n">
        <v>2.02234969</v>
      </c>
      <c r="I27" s="18" t="n">
        <v>432.08146175</v>
      </c>
      <c r="J27" s="20" t="n">
        <v>11.9477278</v>
      </c>
      <c r="K27" s="18" t="s">
        <v>404</v>
      </c>
      <c r="L27" s="20" t="s">
        <v>404</v>
      </c>
      <c r="M27" s="18" t="s">
        <v>404</v>
      </c>
      <c r="N27" s="20" t="s">
        <v>404</v>
      </c>
      <c r="O27" s="18" t="s">
        <v>404</v>
      </c>
      <c r="P27" s="20" t="s">
        <v>404</v>
      </c>
      <c r="Q27" s="18" t="n">
        <v>542.69874556</v>
      </c>
      <c r="R27" s="20" t="n">
        <v>5.09996215</v>
      </c>
    </row>
    <row r="28" spans="1:18">
      <c r="A28" s="15" t="s">
        <v>425</v>
      </c>
      <c r="B28" s="17" t="n">
        <v>7568</v>
      </c>
      <c r="C28" s="18">
        <f>(2385.0/B28*100)</f>
        <v/>
      </c>
      <c r="D28" s="19" t="n">
        <v>5183</v>
      </c>
      <c r="E28" s="18" t="n">
        <v>409.49962183</v>
      </c>
      <c r="F28" s="20" t="n">
        <v>3.75773652</v>
      </c>
      <c r="G28" s="18" t="n">
        <v>415.79087862</v>
      </c>
      <c r="H28" s="20" t="n">
        <v>6.12668116</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495.81081467</v>
      </c>
      <c r="F29" s="20" t="n">
        <v>10.02325723</v>
      </c>
      <c r="G29" s="18" t="n">
        <v>522.82340887</v>
      </c>
      <c r="H29" s="20" t="n">
        <v>7.18602207</v>
      </c>
      <c r="I29" s="18" t="n">
        <v>499.42711098</v>
      </c>
      <c r="J29" s="20" t="n">
        <v>10.62011139</v>
      </c>
      <c r="K29" s="18" t="s">
        <v>404</v>
      </c>
      <c r="L29" s="20" t="s">
        <v>404</v>
      </c>
      <c r="M29" s="18" t="s">
        <v>404</v>
      </c>
      <c r="N29" s="20" t="s">
        <v>404</v>
      </c>
      <c r="O29" s="18" t="s">
        <v>404</v>
      </c>
      <c r="P29" s="20" t="s">
        <v>404</v>
      </c>
      <c r="Q29" s="18" t="n">
        <v>563.06717086</v>
      </c>
      <c r="R29" s="20" t="n">
        <v>12.91072404</v>
      </c>
    </row>
    <row r="30" spans="1:18">
      <c r="A30" s="15" t="s">
        <v>427</v>
      </c>
      <c r="B30" s="17" t="n">
        <v>4520</v>
      </c>
      <c r="C30" s="18">
        <f>(1053.0/B30*100)</f>
        <v/>
      </c>
      <c r="D30" s="19" t="n">
        <v>3467</v>
      </c>
      <c r="E30" s="18" t="n">
        <v>496.73498221</v>
      </c>
      <c r="F30" s="20" t="n">
        <v>3.17506412</v>
      </c>
      <c r="G30" s="18" t="n">
        <v>500.24329419</v>
      </c>
      <c r="H30" s="20" t="n">
        <v>8.40207762</v>
      </c>
      <c r="I30" s="18" t="n">
        <v>461.03381589</v>
      </c>
      <c r="J30" s="20" t="n">
        <v>7.32399704</v>
      </c>
      <c r="K30" s="18" t="s">
        <v>404</v>
      </c>
      <c r="L30" s="20" t="s">
        <v>404</v>
      </c>
      <c r="M30" s="18" t="s">
        <v>404</v>
      </c>
      <c r="N30" s="20" t="s">
        <v>404</v>
      </c>
      <c r="O30" s="18" t="s">
        <v>404</v>
      </c>
      <c r="P30" s="20" t="s">
        <v>404</v>
      </c>
      <c r="Q30" s="18" t="n">
        <v>503.94043824</v>
      </c>
      <c r="R30" s="20" t="n">
        <v>30.96802883</v>
      </c>
    </row>
    <row r="31" spans="1:18">
      <c r="A31" s="15" t="s">
        <v>428</v>
      </c>
      <c r="B31" s="17" t="n">
        <v>5456</v>
      </c>
      <c r="C31" s="18">
        <f>(502.0/B31*100)</f>
        <v/>
      </c>
      <c r="D31" s="19" t="n">
        <v>4954</v>
      </c>
      <c r="E31" s="18" t="n">
        <v>502.06787758</v>
      </c>
      <c r="F31" s="20" t="n">
        <v>3.04203715</v>
      </c>
      <c r="G31" s="18" t="n">
        <v>504.47016835</v>
      </c>
      <c r="H31" s="20" t="n">
        <v>3.60970307</v>
      </c>
      <c r="I31" s="18" t="n">
        <v>496.83899613</v>
      </c>
      <c r="J31" s="20" t="n">
        <v>11.161896</v>
      </c>
      <c r="K31" s="18" t="s">
        <v>404</v>
      </c>
      <c r="L31" s="20" t="s">
        <v>404</v>
      </c>
      <c r="M31" s="18" t="s">
        <v>404</v>
      </c>
      <c r="N31" s="20" t="s">
        <v>404</v>
      </c>
      <c r="O31" s="18" t="s">
        <v>404</v>
      </c>
      <c r="P31" s="20" t="s">
        <v>404</v>
      </c>
      <c r="Q31" s="18" t="n">
        <v>495.1291352</v>
      </c>
      <c r="R31" s="20" t="n">
        <v>7.32248129</v>
      </c>
    </row>
    <row r="32" spans="1:18">
      <c r="A32" s="15" t="s">
        <v>429</v>
      </c>
      <c r="B32" s="17" t="n">
        <v>4478</v>
      </c>
      <c r="C32" s="18">
        <f>(0.0/B32*100)</f>
        <v/>
      </c>
      <c r="D32" s="19" t="n">
        <v>4478</v>
      </c>
      <c r="E32" s="18" t="n">
        <v>503.97187959</v>
      </c>
      <c r="F32" s="20" t="n">
        <v>2.69151973</v>
      </c>
      <c r="G32" s="18" t="n">
        <v>503.93233139</v>
      </c>
      <c r="H32" s="20" t="n">
        <v>8.57384223</v>
      </c>
      <c r="I32" s="18" t="n">
        <v>529.32548289</v>
      </c>
      <c r="J32" s="20" t="n">
        <v>17.93456188</v>
      </c>
      <c r="K32" s="18" t="s">
        <v>404</v>
      </c>
      <c r="L32" s="20" t="s">
        <v>404</v>
      </c>
      <c r="M32" s="18" t="s">
        <v>404</v>
      </c>
      <c r="N32" s="20" t="s">
        <v>404</v>
      </c>
      <c r="O32" s="18" t="s">
        <v>404</v>
      </c>
      <c r="P32" s="20" t="s">
        <v>404</v>
      </c>
      <c r="Q32" s="18" t="n">
        <v>497.58356592</v>
      </c>
      <c r="R32" s="20" t="n">
        <v>15.00055133</v>
      </c>
    </row>
    <row r="33" spans="1:18">
      <c r="A33" s="15" t="s">
        <v>430</v>
      </c>
      <c r="B33" s="17" t="n">
        <v>7325</v>
      </c>
      <c r="C33" s="18">
        <f>(29.0/B33*100)</f>
        <v/>
      </c>
      <c r="D33" s="19" t="n">
        <v>7296</v>
      </c>
      <c r="E33" s="18" t="n">
        <v>500.5608699</v>
      </c>
      <c r="F33" s="20" t="n">
        <v>4.07851726</v>
      </c>
      <c r="G33" s="18" t="n">
        <v>501.26020179</v>
      </c>
      <c r="H33" s="20" t="n">
        <v>5.73771777</v>
      </c>
      <c r="I33" s="18" t="n">
        <v>411.3483206</v>
      </c>
      <c r="J33" s="20" t="n">
        <v>3.93490574</v>
      </c>
      <c r="K33" s="18" t="s">
        <v>404</v>
      </c>
      <c r="L33" s="20" t="s">
        <v>404</v>
      </c>
      <c r="M33" s="18" t="s">
        <v>404</v>
      </c>
      <c r="N33" s="20" t="s">
        <v>404</v>
      </c>
      <c r="O33" s="18" t="s">
        <v>404</v>
      </c>
      <c r="P33" s="20" t="s">
        <v>404</v>
      </c>
      <c r="Q33" s="18" t="n">
        <v>514.68506683</v>
      </c>
      <c r="R33" s="20" t="n">
        <v>9.439971659999999</v>
      </c>
    </row>
    <row r="34" spans="1:18">
      <c r="A34" s="15" t="s">
        <v>431</v>
      </c>
      <c r="B34" s="17" t="n">
        <v>6350</v>
      </c>
      <c r="C34" s="18">
        <f>(0.0/B34*100)</f>
        <v/>
      </c>
      <c r="D34" s="19" t="n">
        <v>6350</v>
      </c>
      <c r="E34" s="18" t="n">
        <v>473.69795369</v>
      </c>
      <c r="F34" s="20" t="n">
        <v>6.13396939</v>
      </c>
      <c r="G34" s="18" t="n">
        <v>479.01798141</v>
      </c>
      <c r="H34" s="20" t="n">
        <v>4.63528097</v>
      </c>
      <c r="I34" s="18" t="n">
        <v>441.00983033</v>
      </c>
      <c r="J34" s="20" t="n">
        <v>48.6986894</v>
      </c>
      <c r="K34" s="18" t="s">
        <v>404</v>
      </c>
      <c r="L34" s="20" t="s">
        <v>404</v>
      </c>
      <c r="M34" s="18" t="s">
        <v>404</v>
      </c>
      <c r="N34" s="20" t="s">
        <v>404</v>
      </c>
      <c r="O34" s="18" t="s">
        <v>404</v>
      </c>
      <c r="P34" s="20" t="s">
        <v>404</v>
      </c>
      <c r="Q34" s="18" t="n">
        <v>452.99759482</v>
      </c>
      <c r="R34" s="20" t="n">
        <v>13.80394356</v>
      </c>
    </row>
    <row r="35" spans="1:18">
      <c r="A35" s="15" t="s">
        <v>432</v>
      </c>
      <c r="B35" s="17" t="n">
        <v>6406</v>
      </c>
      <c r="C35" s="18">
        <f>(450.0/B35*100)</f>
        <v/>
      </c>
      <c r="D35" s="19" t="n">
        <v>5956</v>
      </c>
      <c r="E35" s="18" t="n">
        <v>496.06935596</v>
      </c>
      <c r="F35" s="20" t="n">
        <v>2.99720425</v>
      </c>
      <c r="G35" s="18" t="n">
        <v>517.89669145</v>
      </c>
      <c r="H35" s="20" t="n">
        <v>1.64751305</v>
      </c>
      <c r="I35" s="18" t="n">
        <v>489.1552244</v>
      </c>
      <c r="J35" s="20" t="n">
        <v>4.17314382</v>
      </c>
      <c r="K35" s="18" t="s">
        <v>404</v>
      </c>
      <c r="L35" s="20" t="s">
        <v>404</v>
      </c>
      <c r="M35" s="18" t="s">
        <v>404</v>
      </c>
      <c r="N35" s="20" t="s">
        <v>404</v>
      </c>
      <c r="O35" s="18" t="s">
        <v>404</v>
      </c>
      <c r="P35" s="20" t="s">
        <v>404</v>
      </c>
      <c r="Q35" s="18" t="n">
        <v>506.24351449</v>
      </c>
      <c r="R35" s="20" t="n">
        <v>5.26774647</v>
      </c>
    </row>
    <row r="36" spans="1:18">
      <c r="A36" s="15" t="s">
        <v>433</v>
      </c>
      <c r="B36" s="17" t="n">
        <v>6736</v>
      </c>
      <c r="C36" s="18">
        <f>(596.0/B36*100)</f>
        <v/>
      </c>
      <c r="D36" s="19" t="n">
        <v>6140</v>
      </c>
      <c r="E36" s="18" t="n">
        <v>493.30845165</v>
      </c>
      <c r="F36" s="20" t="n">
        <v>3.84868542</v>
      </c>
      <c r="G36" s="18" t="n">
        <v>479.30342108</v>
      </c>
      <c r="H36" s="20" t="n">
        <v>3.33700462</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493.04300564</v>
      </c>
      <c r="F37" s="20" t="n">
        <v>3.31150637</v>
      </c>
      <c r="G37" s="18" t="n">
        <v>496.57611594</v>
      </c>
      <c r="H37" s="20" t="n">
        <v>6.33566666</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505.21860656</v>
      </c>
      <c r="F38" s="20" t="n">
        <v>7.2068675</v>
      </c>
      <c r="G38" s="18" t="n">
        <v>525.40618875</v>
      </c>
      <c r="H38" s="20" t="n">
        <v>4.96998786</v>
      </c>
      <c r="I38" s="18" t="n">
        <v>550.53701125</v>
      </c>
      <c r="J38" s="20" t="n">
        <v>13.30996898</v>
      </c>
      <c r="K38" s="18" t="s">
        <v>404</v>
      </c>
      <c r="L38" s="20" t="s">
        <v>404</v>
      </c>
      <c r="M38" s="18" t="s">
        <v>404</v>
      </c>
      <c r="N38" s="20" t="s">
        <v>404</v>
      </c>
      <c r="O38" s="18" t="s">
        <v>404</v>
      </c>
      <c r="P38" s="20" t="s">
        <v>404</v>
      </c>
      <c r="Q38" s="18" t="n">
        <v>524.4860470900001</v>
      </c>
      <c r="R38" s="20" t="n">
        <v>12.06265149</v>
      </c>
    </row>
    <row r="39" spans="1:18">
      <c r="A39" s="15" t="s">
        <v>436</v>
      </c>
      <c r="B39" s="17" t="n">
        <v>5895</v>
      </c>
      <c r="C39" s="18">
        <f>(0.0/B39*100)</f>
        <v/>
      </c>
      <c r="D39" s="19" t="n">
        <v>5895</v>
      </c>
      <c r="E39" s="18" t="n">
        <v>420.93146676</v>
      </c>
      <c r="F39" s="20" t="n">
        <v>5.9856793</v>
      </c>
      <c r="G39" s="18" t="n">
        <v>423.84455632</v>
      </c>
      <c r="H39" s="20" t="n">
        <v>8.54787601</v>
      </c>
      <c r="I39" s="18" t="n">
        <v>369.086997</v>
      </c>
      <c r="J39" s="20" t="n">
        <v>16.40217483</v>
      </c>
      <c r="K39" s="18" t="s">
        <v>404</v>
      </c>
      <c r="L39" s="20" t="s">
        <v>404</v>
      </c>
      <c r="M39" s="18" t="s">
        <v>404</v>
      </c>
      <c r="N39" s="20" t="s">
        <v>404</v>
      </c>
      <c r="O39" s="18" t="s">
        <v>404</v>
      </c>
      <c r="P39" s="20" t="s">
        <v>404</v>
      </c>
      <c r="Q39" s="18" t="n">
        <v>385.01981895</v>
      </c>
      <c r="R39" s="20" t="n">
        <v>10.98838525</v>
      </c>
    </row>
    <row r="40" spans="1:18">
      <c r="A40" s="15" t="s">
        <v>437</v>
      </c>
      <c r="B40" s="17" t="n">
        <v>14157</v>
      </c>
      <c r="C40" s="18">
        <f>(2954.0/B40*100)</f>
        <v/>
      </c>
      <c r="D40" s="19" t="n">
        <v>11203</v>
      </c>
      <c r="E40" s="18" t="n">
        <v>491.63339812</v>
      </c>
      <c r="F40" s="20" t="n">
        <v>3.26396049</v>
      </c>
      <c r="G40" s="18" t="n">
        <v>503.34816233</v>
      </c>
      <c r="H40" s="20" t="n">
        <v>12.80870889</v>
      </c>
      <c r="I40" s="18" t="n">
        <v>487.34138255</v>
      </c>
      <c r="J40" s="20" t="n">
        <v>7.80038534</v>
      </c>
      <c r="K40" s="18" t="s">
        <v>404</v>
      </c>
      <c r="L40" s="20" t="s">
        <v>404</v>
      </c>
      <c r="M40" s="18" t="s">
        <v>404</v>
      </c>
      <c r="N40" s="20" t="s">
        <v>404</v>
      </c>
      <c r="O40" s="18" t="s">
        <v>404</v>
      </c>
      <c r="P40" s="20" t="s">
        <v>404</v>
      </c>
      <c r="Q40" s="18" t="n">
        <v>506.18591603</v>
      </c>
      <c r="R40" s="20" t="n">
        <v>14.43215498</v>
      </c>
    </row>
    <row r="41" spans="1:18">
      <c r="A41" s="15" t="s">
        <v>438</v>
      </c>
      <c r="B41" s="17" t="n">
        <v>5712</v>
      </c>
      <c r="C41" s="18">
        <f>(99.0/B41*100)</f>
        <v/>
      </c>
      <c r="D41" s="19" t="n">
        <v>5613</v>
      </c>
      <c r="E41" s="18" t="n">
        <v>468.72505561</v>
      </c>
      <c r="F41" s="20" t="n">
        <v>3.50061898</v>
      </c>
      <c r="G41" s="18" t="n">
        <v>479.41520322</v>
      </c>
      <c r="H41" s="20" t="n">
        <v>9.15280793</v>
      </c>
      <c r="I41" s="18" t="n">
        <v>476.26205837</v>
      </c>
      <c r="J41" s="20" t="n">
        <v>13.56669592</v>
      </c>
      <c r="K41" s="18" t="s">
        <v>404</v>
      </c>
      <c r="L41" s="20" t="s">
        <v>404</v>
      </c>
      <c r="M41" s="18" t="s">
        <v>404</v>
      </c>
      <c r="N41" s="20" t="s">
        <v>404</v>
      </c>
      <c r="O41" s="18" t="s">
        <v>404</v>
      </c>
      <c r="P41" s="20" t="s">
        <v>404</v>
      </c>
      <c r="Q41" s="18" t="n">
        <v>464.05060919</v>
      </c>
      <c r="R41" s="20" t="n">
        <v>18.67571949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412.64823609</v>
      </c>
      <c r="F44" s="20" t="n">
        <v>4.40778381</v>
      </c>
      <c r="G44" s="18" t="n">
        <v>413.7821077</v>
      </c>
      <c r="H44" s="20" t="n">
        <v>7.26503832</v>
      </c>
      <c r="I44" s="18" t="s">
        <v>404</v>
      </c>
      <c r="J44" s="20" t="s">
        <v>404</v>
      </c>
      <c r="K44" s="18" t="s">
        <v>404</v>
      </c>
      <c r="L44" s="20" t="s">
        <v>404</v>
      </c>
      <c r="M44" s="18" t="s">
        <v>404</v>
      </c>
      <c r="N44" s="20" t="s">
        <v>404</v>
      </c>
      <c r="O44" s="18" t="s">
        <v>404</v>
      </c>
      <c r="P44" s="20" t="s">
        <v>404</v>
      </c>
      <c r="Q44" s="18" t="n">
        <v>414.79578012</v>
      </c>
      <c r="R44" s="20" t="n">
        <v>7.48997487</v>
      </c>
    </row>
    <row r="45" spans="1:18">
      <c r="A45" s="15" t="s">
        <v>442</v>
      </c>
      <c r="B45" s="17" t="n">
        <v>5519</v>
      </c>
      <c r="C45" s="18">
        <f>(0.0/B45*100)</f>
        <v/>
      </c>
      <c r="D45" s="19" t="n">
        <v>5519</v>
      </c>
      <c r="E45" s="18" t="n">
        <v>375.77402986</v>
      </c>
      <c r="F45" s="20" t="n">
        <v>7.88813696</v>
      </c>
      <c r="G45" s="18" t="n">
        <v>355.28932095</v>
      </c>
      <c r="H45" s="20" t="n">
        <v>3.48395228</v>
      </c>
      <c r="I45" s="18" t="s">
        <v>404</v>
      </c>
      <c r="J45" s="20" t="s">
        <v>404</v>
      </c>
      <c r="K45" s="18" t="s">
        <v>404</v>
      </c>
      <c r="L45" s="20" t="s">
        <v>404</v>
      </c>
      <c r="M45" s="18" t="s">
        <v>404</v>
      </c>
      <c r="N45" s="20" t="s">
        <v>404</v>
      </c>
      <c r="O45" s="18" t="s">
        <v>404</v>
      </c>
      <c r="P45" s="20" t="s">
        <v>404</v>
      </c>
      <c r="Q45" s="18" t="n">
        <v>342.27705176</v>
      </c>
      <c r="R45" s="20" t="n">
        <v>17.07409172</v>
      </c>
    </row>
    <row r="46" spans="1:18">
      <c r="A46" s="15" t="s">
        <v>443</v>
      </c>
      <c r="B46" s="17" t="n">
        <v>23141</v>
      </c>
      <c r="C46" s="18">
        <f>(5736.0/B46*100)</f>
        <v/>
      </c>
      <c r="D46" s="19" t="n">
        <v>17405</v>
      </c>
      <c r="E46" s="18" t="n">
        <v>384.99606119</v>
      </c>
      <c r="F46" s="20" t="n">
        <v>3.83605124</v>
      </c>
      <c r="G46" s="18" t="n">
        <v>391.1365713</v>
      </c>
      <c r="H46" s="20" t="n">
        <v>6.67527112</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438.88683212</v>
      </c>
      <c r="F47" s="20" t="n">
        <v>7.96761756</v>
      </c>
      <c r="G47" s="18" t="n">
        <v>444.09094273</v>
      </c>
      <c r="H47" s="20" t="n">
        <v>6.22940229</v>
      </c>
      <c r="I47" s="18" t="n">
        <v>440.48237122</v>
      </c>
      <c r="J47" s="20" t="n">
        <v>21.85517309</v>
      </c>
      <c r="K47" s="18" t="s">
        <v>404</v>
      </c>
      <c r="L47" s="20" t="s">
        <v>404</v>
      </c>
      <c r="M47" s="18" t="s">
        <v>404</v>
      </c>
      <c r="N47" s="20" t="s">
        <v>404</v>
      </c>
      <c r="O47" s="18" t="s">
        <v>404</v>
      </c>
      <c r="P47" s="20" t="s">
        <v>404</v>
      </c>
      <c r="Q47" s="18" t="n">
        <v>417.08224167</v>
      </c>
      <c r="R47" s="20" t="n">
        <v>33.78750954</v>
      </c>
    </row>
    <row r="48" spans="1:18">
      <c r="A48" s="15" t="s">
        <v>445</v>
      </c>
      <c r="B48" s="17" t="n">
        <v>9841</v>
      </c>
      <c r="C48" s="18">
        <f>(40.0/B48*100)</f>
        <v/>
      </c>
      <c r="D48" s="19" t="n">
        <v>9801</v>
      </c>
      <c r="E48" s="18" t="n">
        <v>532.20769107</v>
      </c>
      <c r="F48" s="20" t="n">
        <v>5.366424</v>
      </c>
      <c r="G48" s="18" t="n">
        <v>528.69270091</v>
      </c>
      <c r="H48" s="20" t="n">
        <v>22.72994294</v>
      </c>
      <c r="I48" s="18" t="n">
        <v>397.95104778</v>
      </c>
      <c r="J48" s="20" t="n">
        <v>11.78810797</v>
      </c>
      <c r="K48" s="18" t="s">
        <v>404</v>
      </c>
      <c r="L48" s="20" t="s">
        <v>404</v>
      </c>
      <c r="M48" s="18" t="s">
        <v>404</v>
      </c>
      <c r="N48" s="20" t="s">
        <v>404</v>
      </c>
      <c r="O48" s="18" t="s">
        <v>404</v>
      </c>
      <c r="P48" s="20" t="s">
        <v>404</v>
      </c>
      <c r="Q48" s="18" t="n">
        <v>532.4712469999999</v>
      </c>
      <c r="R48" s="20" t="n">
        <v>24.73790446</v>
      </c>
    </row>
    <row r="49" spans="1:18">
      <c r="A49" s="15" t="s">
        <v>446</v>
      </c>
      <c r="B49" s="17" t="n">
        <v>6349</v>
      </c>
      <c r="C49" s="18">
        <f>(52.0/B49*100)</f>
        <v/>
      </c>
      <c r="D49" s="19" t="n">
        <v>6297</v>
      </c>
      <c r="E49" s="18" t="n">
        <v>408.32943369</v>
      </c>
      <c r="F49" s="20" t="n">
        <v>6.10959804</v>
      </c>
      <c r="G49" s="18" t="n">
        <v>406.13053391</v>
      </c>
      <c r="H49" s="20" t="n">
        <v>5.3591518</v>
      </c>
      <c r="I49" s="18" t="s">
        <v>404</v>
      </c>
      <c r="J49" s="20" t="s">
        <v>404</v>
      </c>
      <c r="K49" s="18" t="s">
        <v>404</v>
      </c>
      <c r="L49" s="20" t="s">
        <v>404</v>
      </c>
      <c r="M49" s="18" t="s">
        <v>404</v>
      </c>
      <c r="N49" s="20" t="s">
        <v>404</v>
      </c>
      <c r="O49" s="18" t="s">
        <v>404</v>
      </c>
      <c r="P49" s="20" t="s">
        <v>404</v>
      </c>
      <c r="Q49" s="18" t="n">
        <v>411.64871743</v>
      </c>
      <c r="R49" s="20" t="n">
        <v>5.71295402</v>
      </c>
    </row>
    <row r="50" spans="1:18">
      <c r="A50" s="15" t="s">
        <v>447</v>
      </c>
      <c r="B50" s="17" t="n">
        <v>11795</v>
      </c>
      <c r="C50" s="18">
        <f>(1031.0/B50*100)</f>
        <v/>
      </c>
      <c r="D50" s="19" t="n">
        <v>10764</v>
      </c>
      <c r="E50" s="18" t="n">
        <v>393.69030021</v>
      </c>
      <c r="F50" s="20" t="n">
        <v>2.87008478</v>
      </c>
      <c r="G50" s="18" t="n">
        <v>399.68389881</v>
      </c>
      <c r="H50" s="20" t="n">
        <v>9.779942699999999</v>
      </c>
      <c r="I50" s="18" t="n">
        <v>372.42930285</v>
      </c>
      <c r="J50" s="20" t="n">
        <v>11.22968329</v>
      </c>
      <c r="K50" s="18" t="s">
        <v>404</v>
      </c>
      <c r="L50" s="20" t="s">
        <v>404</v>
      </c>
      <c r="M50" s="18" t="s">
        <v>404</v>
      </c>
      <c r="N50" s="20" t="s">
        <v>404</v>
      </c>
      <c r="O50" s="18" t="s">
        <v>404</v>
      </c>
      <c r="P50" s="20" t="s">
        <v>404</v>
      </c>
      <c r="Q50" s="18" t="n">
        <v>382.78234568</v>
      </c>
      <c r="R50" s="20" t="n">
        <v>8.59283422</v>
      </c>
    </row>
    <row r="51" spans="1:18">
      <c r="A51" s="15" t="s">
        <v>448</v>
      </c>
      <c r="B51" s="17" t="n">
        <v>6866</v>
      </c>
      <c r="C51" s="18">
        <f>(1221.0/B51*100)</f>
        <v/>
      </c>
      <c r="D51" s="19" t="n">
        <v>5645</v>
      </c>
      <c r="E51" s="18" t="n">
        <v>400.88635826</v>
      </c>
      <c r="F51" s="20" t="n">
        <v>5.89574748</v>
      </c>
      <c r="G51" s="18" t="n">
        <v>400.04929406</v>
      </c>
      <c r="H51" s="20" t="n">
        <v>3.36008408</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465.1130436</v>
      </c>
      <c r="F52" s="20" t="n">
        <v>7.77089884</v>
      </c>
      <c r="G52" s="18" t="n">
        <v>465.96467028</v>
      </c>
      <c r="H52" s="20" t="n">
        <v>4.46913693</v>
      </c>
      <c r="I52" s="18" t="n">
        <v>474.59071495</v>
      </c>
      <c r="J52" s="20" t="n">
        <v>14.27581203</v>
      </c>
      <c r="K52" s="18" t="s">
        <v>404</v>
      </c>
      <c r="L52" s="20" t="s">
        <v>404</v>
      </c>
      <c r="M52" s="18" t="s">
        <v>404</v>
      </c>
      <c r="N52" s="20" t="s">
        <v>404</v>
      </c>
      <c r="O52" s="18" t="s">
        <v>404</v>
      </c>
      <c r="P52" s="20" t="s">
        <v>404</v>
      </c>
      <c r="Q52" s="18" t="n">
        <v>445.97560083</v>
      </c>
      <c r="R52" s="20" t="n">
        <v>14.3318115</v>
      </c>
    </row>
    <row r="53" spans="1:18">
      <c r="A53" s="15" t="s">
        <v>450</v>
      </c>
      <c r="B53" s="17" t="n">
        <v>5571</v>
      </c>
      <c r="C53" s="18">
        <f>(0.0/B53*100)</f>
        <v/>
      </c>
      <c r="D53" s="19" t="n">
        <v>5571</v>
      </c>
      <c r="E53" s="18" t="n">
        <v>452.49395261</v>
      </c>
      <c r="F53" s="20" t="n">
        <v>2.71252997</v>
      </c>
      <c r="G53" s="18" t="n">
        <v>429.91409029</v>
      </c>
      <c r="H53" s="20" t="n">
        <v>2.27910491</v>
      </c>
      <c r="I53" s="18" t="n">
        <v>364.49365483</v>
      </c>
      <c r="J53" s="20" t="n">
        <v>8.290412549999999</v>
      </c>
      <c r="K53" s="18" t="s">
        <v>404</v>
      </c>
      <c r="L53" s="20" t="s">
        <v>404</v>
      </c>
      <c r="M53" s="18" t="s">
        <v>404</v>
      </c>
      <c r="N53" s="20" t="s">
        <v>404</v>
      </c>
      <c r="O53" s="18" t="s">
        <v>404</v>
      </c>
      <c r="P53" s="20" t="s">
        <v>404</v>
      </c>
      <c r="Q53" s="18" t="n">
        <v>431.7304422</v>
      </c>
      <c r="R53" s="20" t="n">
        <v>4.11029395</v>
      </c>
    </row>
    <row r="54" spans="1:18">
      <c r="A54" s="15" t="s">
        <v>451</v>
      </c>
      <c r="B54" s="17" t="n">
        <v>4740</v>
      </c>
      <c r="C54" s="18">
        <f>(199.0/B54*100)</f>
        <v/>
      </c>
      <c r="D54" s="19" t="n">
        <v>4541</v>
      </c>
      <c r="E54" s="18" t="n">
        <v>325.05985789</v>
      </c>
      <c r="F54" s="20" t="n">
        <v>4.40565155</v>
      </c>
      <c r="G54" s="18" t="n">
        <v>341.73312127</v>
      </c>
      <c r="H54" s="20" t="n">
        <v>8.671039609999999</v>
      </c>
      <c r="I54" s="18" t="n">
        <v>298.61239937</v>
      </c>
      <c r="J54" s="20" t="n">
        <v>6.45180642</v>
      </c>
      <c r="K54" s="18" t="s">
        <v>404</v>
      </c>
      <c r="L54" s="20" t="s">
        <v>404</v>
      </c>
      <c r="M54" s="18" t="s">
        <v>404</v>
      </c>
      <c r="N54" s="20" t="s">
        <v>404</v>
      </c>
      <c r="O54" s="18" t="s">
        <v>404</v>
      </c>
      <c r="P54" s="20" t="s">
        <v>404</v>
      </c>
      <c r="Q54" s="18" t="n">
        <v>337.35882452</v>
      </c>
      <c r="R54" s="20" t="n">
        <v>6.96046146</v>
      </c>
    </row>
    <row r="55" spans="1:18">
      <c r="A55" s="15" t="s">
        <v>452</v>
      </c>
      <c r="B55" s="17" t="n">
        <v>5316</v>
      </c>
      <c r="C55" s="18">
        <f>(43.0/B55*100)</f>
        <v/>
      </c>
      <c r="D55" s="19" t="n">
        <v>5273</v>
      </c>
      <c r="E55" s="18" t="n">
        <v>407.44148343</v>
      </c>
      <c r="F55" s="20" t="n">
        <v>4.47285972</v>
      </c>
      <c r="G55" s="18" t="n">
        <v>394.56475138</v>
      </c>
      <c r="H55" s="20" t="n">
        <v>6.40724058</v>
      </c>
      <c r="I55" s="18" t="s">
        <v>404</v>
      </c>
      <c r="J55" s="20" t="s">
        <v>404</v>
      </c>
      <c r="K55" s="18" t="s">
        <v>404</v>
      </c>
      <c r="L55" s="20" t="s">
        <v>404</v>
      </c>
      <c r="M55" s="18" t="s">
        <v>404</v>
      </c>
      <c r="N55" s="20" t="s">
        <v>404</v>
      </c>
      <c r="O55" s="18" t="s">
        <v>404</v>
      </c>
      <c r="P55" s="20" t="s">
        <v>404</v>
      </c>
      <c r="Q55" s="18" t="n">
        <v>400.80702854</v>
      </c>
      <c r="R55" s="20" t="n">
        <v>5.50578109</v>
      </c>
    </row>
    <row r="56" spans="1:18">
      <c r="A56" s="15" t="s">
        <v>453</v>
      </c>
      <c r="B56" s="17" t="n">
        <v>5359</v>
      </c>
      <c r="C56" s="18">
        <f>(0.0/B56*100)</f>
        <v/>
      </c>
      <c r="D56" s="19" t="n">
        <v>5359</v>
      </c>
      <c r="E56" s="18" t="n">
        <v>543.67571386</v>
      </c>
      <c r="F56" s="20" t="n">
        <v>4.57005489</v>
      </c>
      <c r="G56" s="18" t="n">
        <v>557.2736493800001</v>
      </c>
      <c r="H56" s="20" t="n">
        <v>6.71477973</v>
      </c>
      <c r="I56" s="18" t="n">
        <v>542.96627775</v>
      </c>
      <c r="J56" s="20" t="n">
        <v>17.56287193</v>
      </c>
      <c r="K56" s="18" t="s">
        <v>404</v>
      </c>
      <c r="L56" s="20" t="s">
        <v>404</v>
      </c>
      <c r="M56" s="18" t="s">
        <v>404</v>
      </c>
      <c r="N56" s="20" t="s">
        <v>404</v>
      </c>
      <c r="O56" s="18" t="s">
        <v>404</v>
      </c>
      <c r="P56" s="20" t="s">
        <v>404</v>
      </c>
      <c r="Q56" s="18" t="n">
        <v>537.57144323</v>
      </c>
      <c r="R56" s="20" t="n">
        <v>26.17214388</v>
      </c>
    </row>
    <row r="57" spans="1:18">
      <c r="A57" s="15" t="s">
        <v>454</v>
      </c>
      <c r="B57" s="17" t="n">
        <v>6513</v>
      </c>
      <c r="C57" s="18">
        <f>(0.0/B57*100)</f>
        <v/>
      </c>
      <c r="D57" s="19" t="n">
        <v>6513</v>
      </c>
      <c r="E57" s="18" t="n">
        <v>384.37685636</v>
      </c>
      <c r="F57" s="20" t="n">
        <v>3.57512717</v>
      </c>
      <c r="G57" s="18" t="n">
        <v>387.51367008</v>
      </c>
      <c r="H57" s="20" t="n">
        <v>17.7231278</v>
      </c>
      <c r="I57" s="18" t="s">
        <v>404</v>
      </c>
      <c r="J57" s="20" t="s">
        <v>404</v>
      </c>
      <c r="K57" s="18" t="s">
        <v>404</v>
      </c>
      <c r="L57" s="20" t="s">
        <v>404</v>
      </c>
      <c r="M57" s="18" t="s">
        <v>404</v>
      </c>
      <c r="N57" s="20" t="s">
        <v>404</v>
      </c>
      <c r="O57" s="18" t="s">
        <v>404</v>
      </c>
      <c r="P57" s="20" t="s">
        <v>404</v>
      </c>
      <c r="Q57" s="18" t="n">
        <v>394.95071759</v>
      </c>
      <c r="R57" s="20" t="n">
        <v>12.24722689</v>
      </c>
    </row>
    <row r="58" spans="1:18">
      <c r="A58" s="15" t="s">
        <v>455</v>
      </c>
      <c r="B58" s="17" t="n">
        <v>7267</v>
      </c>
      <c r="C58" s="18">
        <f>(0.0/B58*100)</f>
        <v/>
      </c>
      <c r="D58" s="19" t="n">
        <v>7267</v>
      </c>
      <c r="E58" s="18" t="n">
        <v>383.99182909</v>
      </c>
      <c r="F58" s="20" t="n">
        <v>4.66234972</v>
      </c>
      <c r="G58" s="18" t="n">
        <v>364.75535126</v>
      </c>
      <c r="H58" s="20" t="n">
        <v>7.73355617</v>
      </c>
      <c r="I58" s="18" t="s">
        <v>404</v>
      </c>
      <c r="J58" s="20" t="s">
        <v>404</v>
      </c>
      <c r="K58" s="18" t="s">
        <v>404</v>
      </c>
      <c r="L58" s="20" t="s">
        <v>404</v>
      </c>
      <c r="M58" s="18" t="s">
        <v>404</v>
      </c>
      <c r="N58" s="20" t="s">
        <v>404</v>
      </c>
      <c r="O58" s="18" t="s">
        <v>404</v>
      </c>
      <c r="P58" s="20" t="s">
        <v>404</v>
      </c>
      <c r="Q58" s="18" t="n">
        <v>382.18633959</v>
      </c>
      <c r="R58" s="20" t="n">
        <v>5.255103</v>
      </c>
    </row>
    <row r="59" spans="1:18">
      <c r="A59" s="15" t="s">
        <v>456</v>
      </c>
      <c r="B59" s="17" t="n">
        <v>4826</v>
      </c>
      <c r="C59" s="18">
        <f>(0.0/B59*100)</f>
        <v/>
      </c>
      <c r="D59" s="19" t="n">
        <v>4826</v>
      </c>
      <c r="E59" s="18" t="n">
        <v>355.53619881</v>
      </c>
      <c r="F59" s="20" t="n">
        <v>2.54670048</v>
      </c>
      <c r="G59" s="18" t="n">
        <v>369.40816317</v>
      </c>
      <c r="H59" s="20" t="n">
        <v>2.4716472</v>
      </c>
      <c r="I59" s="18" t="s">
        <v>404</v>
      </c>
      <c r="J59" s="20" t="s">
        <v>404</v>
      </c>
      <c r="K59" s="18" t="s">
        <v>404</v>
      </c>
      <c r="L59" s="20" t="s">
        <v>404</v>
      </c>
      <c r="M59" s="18" t="s">
        <v>404</v>
      </c>
      <c r="N59" s="20" t="s">
        <v>404</v>
      </c>
      <c r="O59" s="18" t="s">
        <v>404</v>
      </c>
      <c r="P59" s="20" t="s">
        <v>404</v>
      </c>
      <c r="Q59" s="18" t="n">
        <v>362.54824375</v>
      </c>
      <c r="R59" s="20" t="n">
        <v>3.05113171</v>
      </c>
    </row>
    <row r="60" spans="1:18">
      <c r="A60" s="15" t="s">
        <v>457</v>
      </c>
      <c r="B60" s="17" t="n">
        <v>4546</v>
      </c>
      <c r="C60" s="18">
        <f>(0.0/B60*100)</f>
        <v/>
      </c>
      <c r="D60" s="19" t="n">
        <v>4546</v>
      </c>
      <c r="E60" s="18" t="n">
        <v>401.23217724</v>
      </c>
      <c r="F60" s="20" t="n">
        <v>6.30311942</v>
      </c>
      <c r="G60" s="18" t="n">
        <v>399.2674768</v>
      </c>
      <c r="H60" s="20" t="n">
        <v>13.63979849</v>
      </c>
      <c r="I60" s="18" t="s">
        <v>404</v>
      </c>
      <c r="J60" s="20" t="s">
        <v>404</v>
      </c>
      <c r="K60" s="18" t="s">
        <v>404</v>
      </c>
      <c r="L60" s="20" t="s">
        <v>404</v>
      </c>
      <c r="M60" s="18" t="s">
        <v>404</v>
      </c>
      <c r="N60" s="20" t="s">
        <v>404</v>
      </c>
      <c r="O60" s="18" t="s">
        <v>404</v>
      </c>
      <c r="P60" s="20" t="s">
        <v>404</v>
      </c>
      <c r="Q60" s="18" t="n">
        <v>391.3391613</v>
      </c>
      <c r="R60" s="20" t="n">
        <v>6.21613087</v>
      </c>
    </row>
    <row r="61" spans="1:18">
      <c r="A61" s="15" t="s">
        <v>458</v>
      </c>
      <c r="B61" s="17" t="n">
        <v>6525</v>
      </c>
      <c r="C61" s="18">
        <f>(0.0/B61*100)</f>
        <v/>
      </c>
      <c r="D61" s="19" t="n">
        <v>6525</v>
      </c>
      <c r="E61" s="18" t="n">
        <v>473.89231542</v>
      </c>
      <c r="F61" s="20" t="n">
        <v>3.23401729</v>
      </c>
      <c r="G61" s="18" t="n">
        <v>482.93974235</v>
      </c>
      <c r="H61" s="20" t="n">
        <v>4.5203862</v>
      </c>
      <c r="I61" s="18" t="n">
        <v>424.31382692</v>
      </c>
      <c r="J61" s="20" t="n">
        <v>19.29213831</v>
      </c>
      <c r="K61" s="18" t="s">
        <v>404</v>
      </c>
      <c r="L61" s="20" t="s">
        <v>404</v>
      </c>
      <c r="M61" s="18" t="s">
        <v>404</v>
      </c>
      <c r="N61" s="20" t="s">
        <v>404</v>
      </c>
      <c r="O61" s="18" t="s">
        <v>404</v>
      </c>
      <c r="P61" s="20" t="s">
        <v>404</v>
      </c>
      <c r="Q61" s="18" t="n">
        <v>489.4986851</v>
      </c>
      <c r="R61" s="20" t="n">
        <v>8.619583520000001</v>
      </c>
    </row>
    <row r="62" spans="1:18">
      <c r="A62" s="15" t="s">
        <v>459</v>
      </c>
      <c r="B62" s="17" t="n">
        <v>4476</v>
      </c>
      <c r="C62" s="18">
        <f>(0.0/B62*100)</f>
        <v/>
      </c>
      <c r="D62" s="19" t="n">
        <v>4476</v>
      </c>
      <c r="E62" s="18" t="n">
        <v>541.3598607599999</v>
      </c>
      <c r="F62" s="20" t="n">
        <v>1.35719726</v>
      </c>
      <c r="G62" s="18" t="n">
        <v>548.694329</v>
      </c>
      <c r="H62" s="20" t="n">
        <v>2.58015995</v>
      </c>
      <c r="I62" s="18" t="n">
        <v>476.41355712</v>
      </c>
      <c r="J62" s="20" t="n">
        <v>16.15699829</v>
      </c>
      <c r="K62" s="18" t="s">
        <v>404</v>
      </c>
      <c r="L62" s="20" t="s">
        <v>404</v>
      </c>
      <c r="M62" s="18" t="s">
        <v>404</v>
      </c>
      <c r="N62" s="20" t="s">
        <v>404</v>
      </c>
      <c r="O62" s="18" t="s">
        <v>404</v>
      </c>
      <c r="P62" s="20" t="s">
        <v>404</v>
      </c>
      <c r="Q62" s="18" t="n">
        <v>551.03466249</v>
      </c>
      <c r="R62" s="20" t="n">
        <v>3.75261308</v>
      </c>
    </row>
    <row r="63" spans="1:18">
      <c r="A63" s="15" t="s">
        <v>460</v>
      </c>
      <c r="B63" s="17" t="n">
        <v>5324</v>
      </c>
      <c r="C63" s="18">
        <f>(0.0/B63*100)</f>
        <v/>
      </c>
      <c r="D63" s="19" t="n">
        <v>5324</v>
      </c>
      <c r="E63" s="18" t="n">
        <v>373.3394343</v>
      </c>
      <c r="F63" s="20" t="n">
        <v>2.11866198</v>
      </c>
      <c r="G63" s="18" t="n">
        <v>353.0732774</v>
      </c>
      <c r="H63" s="20" t="n">
        <v>3.07927619</v>
      </c>
      <c r="I63" s="18" t="s">
        <v>404</v>
      </c>
      <c r="J63" s="20" t="s">
        <v>404</v>
      </c>
      <c r="K63" s="18" t="s">
        <v>404</v>
      </c>
      <c r="L63" s="20" t="s">
        <v>404</v>
      </c>
      <c r="M63" s="18" t="s">
        <v>404</v>
      </c>
      <c r="N63" s="20" t="s">
        <v>404</v>
      </c>
      <c r="O63" s="18" t="s">
        <v>404</v>
      </c>
      <c r="P63" s="20" t="s">
        <v>404</v>
      </c>
      <c r="Q63" s="18" t="n">
        <v>378.16906656</v>
      </c>
      <c r="R63" s="20" t="n">
        <v>2.27161113</v>
      </c>
    </row>
    <row r="64" spans="1:18">
      <c r="A64" s="15" t="s">
        <v>461</v>
      </c>
      <c r="B64" s="17" t="n">
        <v>3634</v>
      </c>
      <c r="C64" s="18">
        <f>(27.0/B64*100)</f>
        <v/>
      </c>
      <c r="D64" s="19" t="n">
        <v>3607</v>
      </c>
      <c r="E64" s="18" t="n">
        <v>473.42076868</v>
      </c>
      <c r="F64" s="20" t="n">
        <v>2.07269692</v>
      </c>
      <c r="G64" s="18" t="n">
        <v>471.98379689</v>
      </c>
      <c r="H64" s="20" t="n">
        <v>3.71491294</v>
      </c>
      <c r="I64" s="18" t="s">
        <v>404</v>
      </c>
      <c r="J64" s="20" t="s">
        <v>404</v>
      </c>
      <c r="K64" s="18" t="s">
        <v>404</v>
      </c>
      <c r="L64" s="20" t="s">
        <v>404</v>
      </c>
      <c r="M64" s="18" t="s">
        <v>404</v>
      </c>
      <c r="N64" s="20" t="s">
        <v>404</v>
      </c>
      <c r="O64" s="18" t="s">
        <v>404</v>
      </c>
      <c r="P64" s="20" t="s">
        <v>404</v>
      </c>
      <c r="Q64" s="18" t="n">
        <v>510.35063905</v>
      </c>
      <c r="R64" s="20" t="n">
        <v>4.26898288</v>
      </c>
    </row>
    <row r="65" spans="1:18">
      <c r="A65" s="15" t="s">
        <v>462</v>
      </c>
      <c r="B65" s="17" t="n">
        <v>5325</v>
      </c>
      <c r="C65" s="18">
        <f>(0.0/B65*100)</f>
        <v/>
      </c>
      <c r="D65" s="19" t="n">
        <v>5325</v>
      </c>
      <c r="E65" s="18" t="n">
        <v>419.93641008</v>
      </c>
      <c r="F65" s="20" t="n">
        <v>2.84670327</v>
      </c>
      <c r="G65" s="18" t="n">
        <v>419.68060544</v>
      </c>
      <c r="H65" s="20" t="n">
        <v>10.65189124</v>
      </c>
      <c r="I65" s="18" t="s">
        <v>404</v>
      </c>
      <c r="J65" s="20" t="s">
        <v>404</v>
      </c>
      <c r="K65" s="18" t="s">
        <v>404</v>
      </c>
      <c r="L65" s="20" t="s">
        <v>404</v>
      </c>
      <c r="M65" s="18" t="s">
        <v>404</v>
      </c>
      <c r="N65" s="20" t="s">
        <v>404</v>
      </c>
      <c r="O65" s="18" t="s">
        <v>404</v>
      </c>
      <c r="P65" s="20" t="s">
        <v>404</v>
      </c>
      <c r="Q65" s="18" t="n">
        <v>415.56528144</v>
      </c>
      <c r="R65" s="20" t="n">
        <v>14.55711767</v>
      </c>
    </row>
    <row r="66" spans="1:18">
      <c r="A66" s="15" t="s">
        <v>463</v>
      </c>
      <c r="B66" s="17" t="n">
        <v>5665</v>
      </c>
      <c r="C66" s="18">
        <f>(0.0/B66*100)</f>
        <v/>
      </c>
      <c r="D66" s="19" t="n">
        <v>5665</v>
      </c>
      <c r="E66" s="18" t="n">
        <v>408.775123</v>
      </c>
      <c r="F66" s="20" t="n">
        <v>2.65711274</v>
      </c>
      <c r="G66" s="18" t="n">
        <v>423.12124514</v>
      </c>
      <c r="H66" s="20" t="n">
        <v>2.01665047</v>
      </c>
      <c r="I66" s="18" t="n">
        <v>375.27645199</v>
      </c>
      <c r="J66" s="20" t="n">
        <v>19.00959766</v>
      </c>
      <c r="K66" s="18" t="s">
        <v>404</v>
      </c>
      <c r="L66" s="20" t="s">
        <v>404</v>
      </c>
      <c r="M66" s="18" t="s">
        <v>404</v>
      </c>
      <c r="N66" s="20" t="s">
        <v>404</v>
      </c>
      <c r="O66" s="18" t="s">
        <v>404</v>
      </c>
      <c r="P66" s="20" t="s">
        <v>404</v>
      </c>
      <c r="Q66" s="18" t="n">
        <v>423.35029083</v>
      </c>
      <c r="R66" s="20" t="n">
        <v>3.34611333</v>
      </c>
    </row>
    <row r="67" spans="1:18">
      <c r="A67" s="15" t="s">
        <v>464</v>
      </c>
      <c r="B67" s="17" t="n">
        <v>6971</v>
      </c>
      <c r="C67" s="18">
        <f>(0.0/B67*100)</f>
        <v/>
      </c>
      <c r="D67" s="19" t="n">
        <v>6971</v>
      </c>
      <c r="E67" s="18" t="n">
        <v>385.21610524</v>
      </c>
      <c r="F67" s="20" t="n">
        <v>4.10297984</v>
      </c>
      <c r="G67" s="18" t="n">
        <v>381.94444057</v>
      </c>
      <c r="H67" s="20" t="n">
        <v>6.73660879</v>
      </c>
      <c r="I67" s="18" t="n">
        <v>375.63862243</v>
      </c>
      <c r="J67" s="20" t="n">
        <v>9.933793209999999</v>
      </c>
      <c r="K67" s="18" t="s">
        <v>404</v>
      </c>
      <c r="L67" s="20" t="s">
        <v>404</v>
      </c>
      <c r="M67" s="18" t="s">
        <v>404</v>
      </c>
      <c r="N67" s="20" t="s">
        <v>404</v>
      </c>
      <c r="O67" s="18" t="s">
        <v>404</v>
      </c>
      <c r="P67" s="20" t="s">
        <v>404</v>
      </c>
      <c r="Q67" s="18" t="n">
        <v>395.77601136</v>
      </c>
      <c r="R67" s="20" t="n">
        <v>6.82544315</v>
      </c>
    </row>
    <row r="68" spans="1:18">
      <c r="A68" s="15" t="s">
        <v>465</v>
      </c>
      <c r="B68" s="17" t="n">
        <v>12083</v>
      </c>
      <c r="C68" s="18">
        <f>(0.0/B68*100)</f>
        <v/>
      </c>
      <c r="D68" s="19" t="n">
        <v>12083</v>
      </c>
      <c r="E68" s="18" t="n">
        <v>403.42928074</v>
      </c>
      <c r="F68" s="20" t="n">
        <v>1.25947272</v>
      </c>
      <c r="G68" s="18" t="n">
        <v>391.38809054</v>
      </c>
      <c r="H68" s="20" t="n">
        <v>3.43034366</v>
      </c>
      <c r="I68" s="18" t="n">
        <v>424.6668281</v>
      </c>
      <c r="J68" s="20" t="n">
        <v>13.15215532</v>
      </c>
      <c r="K68" s="18" t="s">
        <v>404</v>
      </c>
      <c r="L68" s="20" t="s">
        <v>404</v>
      </c>
      <c r="M68" s="18" t="s">
        <v>404</v>
      </c>
      <c r="N68" s="20" t="s">
        <v>404</v>
      </c>
      <c r="O68" s="18" t="s">
        <v>404</v>
      </c>
      <c r="P68" s="20" t="s">
        <v>404</v>
      </c>
      <c r="Q68" s="18" t="n">
        <v>432.33050739</v>
      </c>
      <c r="R68" s="20" t="n">
        <v>6.58824452</v>
      </c>
    </row>
    <row r="69" spans="1:18">
      <c r="A69" s="15" t="s">
        <v>466</v>
      </c>
      <c r="B69" s="17" t="n">
        <v>4876</v>
      </c>
      <c r="C69" s="18">
        <f>(0.0/B69*100)</f>
        <v/>
      </c>
      <c r="D69" s="19" t="n">
        <v>4876</v>
      </c>
      <c r="E69" s="18" t="n">
        <v>446.22907926</v>
      </c>
      <c r="F69" s="20" t="n">
        <v>4.32352413</v>
      </c>
      <c r="G69" s="18" t="n">
        <v>451.49427333</v>
      </c>
      <c r="H69" s="20" t="n">
        <v>10.23012901</v>
      </c>
      <c r="I69" s="18" t="s">
        <v>404</v>
      </c>
      <c r="J69" s="20" t="s">
        <v>404</v>
      </c>
      <c r="K69" s="18" t="s">
        <v>404</v>
      </c>
      <c r="L69" s="20" t="s">
        <v>404</v>
      </c>
      <c r="M69" s="18" t="s">
        <v>404</v>
      </c>
      <c r="N69" s="20" t="s">
        <v>404</v>
      </c>
      <c r="O69" s="18" t="s">
        <v>404</v>
      </c>
      <c r="P69" s="20" t="s">
        <v>404</v>
      </c>
      <c r="Q69" s="18" t="n">
        <v>412.82497196</v>
      </c>
      <c r="R69" s="20" t="n">
        <v>12.41185287</v>
      </c>
    </row>
    <row r="70" spans="1:18">
      <c r="A70" s="15" t="s">
        <v>467</v>
      </c>
      <c r="B70" s="17" t="n">
        <v>6036</v>
      </c>
      <c r="C70" s="18">
        <f>(0.0/B70*100)</f>
        <v/>
      </c>
      <c r="D70" s="19" t="n">
        <v>6036</v>
      </c>
      <c r="E70" s="18" t="n">
        <v>493.15249959</v>
      </c>
      <c r="F70" s="20" t="n">
        <v>3.52700381</v>
      </c>
      <c r="G70" s="18" t="n">
        <v>497.47031608</v>
      </c>
      <c r="H70" s="20" t="n">
        <v>8.220321220000001</v>
      </c>
      <c r="I70" s="18" t="s">
        <v>404</v>
      </c>
      <c r="J70" s="20" t="s">
        <v>404</v>
      </c>
      <c r="K70" s="18" t="s">
        <v>404</v>
      </c>
      <c r="L70" s="20" t="s">
        <v>404</v>
      </c>
      <c r="M70" s="18" t="s">
        <v>404</v>
      </c>
      <c r="N70" s="20" t="s">
        <v>404</v>
      </c>
      <c r="O70" s="18" t="s">
        <v>404</v>
      </c>
      <c r="P70" s="20" t="s">
        <v>404</v>
      </c>
      <c r="Q70" s="18" t="n">
        <v>511.57212612</v>
      </c>
      <c r="R70" s="20" t="n">
        <v>17.14208688</v>
      </c>
    </row>
    <row r="71" spans="1:18">
      <c r="A71" s="15" t="s">
        <v>468</v>
      </c>
      <c r="B71" s="17" t="n">
        <v>6115</v>
      </c>
      <c r="C71" s="18">
        <f>(0.0/B71*100)</f>
        <v/>
      </c>
      <c r="D71" s="19" t="n">
        <v>6115</v>
      </c>
      <c r="E71" s="18" t="n">
        <v>564.4858064</v>
      </c>
      <c r="F71" s="20" t="n">
        <v>1.45385326</v>
      </c>
      <c r="G71" s="18" t="n">
        <v>566.00594926</v>
      </c>
      <c r="H71" s="20" t="n">
        <v>4.5963304</v>
      </c>
      <c r="I71" s="18" t="n">
        <v>526.6590188599999</v>
      </c>
      <c r="J71" s="20" t="n">
        <v>17.65920086</v>
      </c>
      <c r="K71" s="18" t="s">
        <v>404</v>
      </c>
      <c r="L71" s="20" t="s">
        <v>404</v>
      </c>
      <c r="M71" s="18" t="s">
        <v>404</v>
      </c>
      <c r="N71" s="20" t="s">
        <v>404</v>
      </c>
      <c r="O71" s="18" t="s">
        <v>404</v>
      </c>
      <c r="P71" s="20" t="s">
        <v>404</v>
      </c>
      <c r="Q71" s="18" t="n">
        <v>532.40025121</v>
      </c>
      <c r="R71" s="20" t="n">
        <v>19.8959727</v>
      </c>
    </row>
    <row r="72" spans="1:18">
      <c r="A72" s="15" t="s">
        <v>469</v>
      </c>
      <c r="B72" s="17" t="n">
        <v>7708</v>
      </c>
      <c r="C72" s="18">
        <f>(0.0/B72*100)</f>
        <v/>
      </c>
      <c r="D72" s="19" t="n">
        <v>7708</v>
      </c>
      <c r="E72" s="18" t="n">
        <v>538.80593163</v>
      </c>
      <c r="F72" s="20" t="n">
        <v>4.08200726</v>
      </c>
      <c r="G72" s="18" t="n">
        <v>559.30781172</v>
      </c>
      <c r="H72" s="20" t="n">
        <v>12.26695988</v>
      </c>
      <c r="I72" s="18" t="n">
        <v>470.5224673</v>
      </c>
      <c r="J72" s="20" t="n">
        <v>25.08205796</v>
      </c>
      <c r="K72" s="18" t="s">
        <v>404</v>
      </c>
      <c r="L72" s="20" t="s">
        <v>404</v>
      </c>
      <c r="M72" s="18" t="s">
        <v>404</v>
      </c>
      <c r="N72" s="20" t="s">
        <v>404</v>
      </c>
      <c r="O72" s="18" t="s">
        <v>404</v>
      </c>
      <c r="P72" s="20" t="s">
        <v>404</v>
      </c>
      <c r="Q72" s="18" t="n">
        <v>574.59170454</v>
      </c>
      <c r="R72" s="20" t="n">
        <v>14.3568074</v>
      </c>
    </row>
    <row r="73" spans="1:18">
      <c r="A73" s="15" t="s">
        <v>470</v>
      </c>
      <c r="B73" s="17" t="n">
        <v>8249</v>
      </c>
      <c r="C73" s="18">
        <f>(0.0/B73*100)</f>
        <v/>
      </c>
      <c r="D73" s="19" t="n">
        <v>8249</v>
      </c>
      <c r="E73" s="18" t="n">
        <v>416.67177913</v>
      </c>
      <c r="F73" s="20" t="n">
        <v>3.53501713</v>
      </c>
      <c r="G73" s="18" t="n">
        <v>419.34307997</v>
      </c>
      <c r="H73" s="20" t="n">
        <v>9.35169662</v>
      </c>
      <c r="I73" s="18" t="n">
        <v>414.28282249</v>
      </c>
      <c r="J73" s="20" t="n">
        <v>16.77348065</v>
      </c>
      <c r="K73" s="18" t="s">
        <v>404</v>
      </c>
      <c r="L73" s="20" t="s">
        <v>404</v>
      </c>
      <c r="M73" s="18" t="s">
        <v>404</v>
      </c>
      <c r="N73" s="20" t="s">
        <v>404</v>
      </c>
      <c r="O73" s="18" t="s">
        <v>404</v>
      </c>
      <c r="P73" s="20" t="s">
        <v>404</v>
      </c>
      <c r="Q73" s="18" t="n">
        <v>381.88830656</v>
      </c>
      <c r="R73" s="20" t="n">
        <v>9.973236569999999</v>
      </c>
    </row>
    <row r="74" spans="1:18">
      <c r="A74" s="15" t="s">
        <v>471</v>
      </c>
      <c r="B74" s="17" t="n">
        <v>4692</v>
      </c>
      <c r="C74" s="18">
        <f>(484.0/B74*100)</f>
        <v/>
      </c>
      <c r="D74" s="19" t="n">
        <v>4208</v>
      </c>
      <c r="E74" s="18" t="n">
        <v>415.66262791</v>
      </c>
      <c r="F74" s="20" t="n">
        <v>1.79535794</v>
      </c>
      <c r="G74" s="18" t="n">
        <v>412.85432715</v>
      </c>
      <c r="H74" s="20" t="n">
        <v>3.29581053</v>
      </c>
      <c r="I74" s="18" t="s">
        <v>404</v>
      </c>
      <c r="J74" s="20" t="s">
        <v>404</v>
      </c>
      <c r="K74" s="18" t="s">
        <v>404</v>
      </c>
      <c r="L74" s="20" t="s">
        <v>404</v>
      </c>
      <c r="M74" s="18" t="s">
        <v>404</v>
      </c>
      <c r="N74" s="20" t="s">
        <v>404</v>
      </c>
      <c r="O74" s="18" t="s">
        <v>404</v>
      </c>
      <c r="P74" s="20" t="s">
        <v>404</v>
      </c>
      <c r="Q74" s="18" t="n">
        <v>416.76790333</v>
      </c>
      <c r="R74" s="20" t="n">
        <v>2.7986255</v>
      </c>
    </row>
    <row r="75" spans="1:18">
      <c r="A75" s="15" t="s">
        <v>472</v>
      </c>
      <c r="B75" s="17" t="n">
        <v>5375</v>
      </c>
      <c r="C75" s="18">
        <f>(483.0/B75*100)</f>
        <v/>
      </c>
      <c r="D75" s="19" t="n">
        <v>4892</v>
      </c>
      <c r="E75" s="18" t="n">
        <v>360.07214195</v>
      </c>
      <c r="F75" s="20" t="n">
        <v>4.78044492</v>
      </c>
      <c r="G75" s="18" t="n">
        <v>375.78391061</v>
      </c>
      <c r="H75" s="20" t="n">
        <v>7.51488111</v>
      </c>
      <c r="I75" s="18" t="n">
        <v>361.45861688</v>
      </c>
      <c r="J75" s="20" t="n">
        <v>18.16459585</v>
      </c>
      <c r="K75" s="18" t="s">
        <v>404</v>
      </c>
      <c r="L75" s="20" t="s">
        <v>404</v>
      </c>
      <c r="M75" s="18" t="s">
        <v>404</v>
      </c>
      <c r="N75" s="20" t="s">
        <v>404</v>
      </c>
      <c r="O75" s="18" t="s">
        <v>404</v>
      </c>
      <c r="P75" s="20" t="s">
        <v>404</v>
      </c>
      <c r="Q75" s="18" t="n">
        <v>372.64202304</v>
      </c>
      <c r="R75" s="20" t="n">
        <v>13.19397822</v>
      </c>
    </row>
    <row r="76" spans="1:18">
      <c r="A76" s="15" t="s">
        <v>473</v>
      </c>
      <c r="B76" s="17" t="n">
        <v>14167</v>
      </c>
      <c r="C76" s="18">
        <f>(1400.0/B76*100)</f>
        <v/>
      </c>
      <c r="D76" s="19" t="n">
        <v>12767</v>
      </c>
      <c r="E76" s="18" t="n">
        <v>433.77568474</v>
      </c>
      <c r="F76" s="20" t="n">
        <v>3.26371996</v>
      </c>
      <c r="G76" s="18" t="n">
        <v>440.66257602</v>
      </c>
      <c r="H76" s="20" t="n">
        <v>9.36992021</v>
      </c>
      <c r="I76" s="18" t="n">
        <v>384.8617393</v>
      </c>
      <c r="J76" s="20" t="n">
        <v>11.69191252</v>
      </c>
      <c r="K76" s="18" t="s">
        <v>404</v>
      </c>
      <c r="L76" s="20" t="s">
        <v>404</v>
      </c>
      <c r="M76" s="18" t="s">
        <v>404</v>
      </c>
      <c r="N76" s="20" t="s">
        <v>404</v>
      </c>
      <c r="O76" s="18" t="s">
        <v>404</v>
      </c>
      <c r="P76" s="20" t="s">
        <v>404</v>
      </c>
      <c r="Q76" s="18" t="n">
        <v>414.56721946</v>
      </c>
      <c r="R76" s="20" t="n">
        <v>10.40133374</v>
      </c>
    </row>
    <row r="77" spans="1:18">
      <c r="A77" s="15" t="s">
        <v>474</v>
      </c>
      <c r="B77" s="17" t="n">
        <v>6062</v>
      </c>
      <c r="C77" s="18">
        <f>(0.0/B77*100)</f>
        <v/>
      </c>
      <c r="D77" s="19" t="n">
        <v>6062</v>
      </c>
      <c r="E77" s="18" t="n">
        <v>421.41743956</v>
      </c>
      <c r="F77" s="20" t="n">
        <v>7.08833032</v>
      </c>
      <c r="G77" s="18" t="n">
        <v>418.29951762</v>
      </c>
      <c r="H77" s="20" t="n">
        <v>5.10935065</v>
      </c>
      <c r="I77" s="18" t="n">
        <v>391.75667981</v>
      </c>
      <c r="J77" s="20" t="n">
        <v>14.50456026</v>
      </c>
      <c r="K77" s="18" t="s">
        <v>404</v>
      </c>
      <c r="L77" s="20" t="s">
        <v>404</v>
      </c>
      <c r="M77" s="18" t="s">
        <v>404</v>
      </c>
      <c r="N77" s="20" t="s">
        <v>404</v>
      </c>
      <c r="O77" s="18" t="s">
        <v>404</v>
      </c>
      <c r="P77" s="20" t="s">
        <v>404</v>
      </c>
      <c r="Q77" s="18" t="n">
        <v>418.17059764</v>
      </c>
      <c r="R77" s="20" t="n">
        <v>6.43014009</v>
      </c>
    </row>
    <row r="78" spans="1:18">
      <c r="A78" s="15" t="s">
        <v>475</v>
      </c>
      <c r="B78" s="17" t="n">
        <v>5826</v>
      </c>
      <c r="C78" s="18">
        <f>(0.0/B78*100)</f>
        <v/>
      </c>
      <c r="D78" s="19" t="n">
        <v>5826</v>
      </c>
      <c r="E78" s="18" t="n">
        <v>492.67901298</v>
      </c>
      <c r="F78" s="20" t="n">
        <v>6.13569105</v>
      </c>
      <c r="G78" s="18" t="n">
        <v>503.76093104</v>
      </c>
      <c r="H78" s="20" t="n">
        <v>15.61642691</v>
      </c>
      <c r="I78" s="18" t="s">
        <v>404</v>
      </c>
      <c r="J78" s="20" t="s">
        <v>404</v>
      </c>
      <c r="K78" s="18" t="s">
        <v>404</v>
      </c>
      <c r="L78" s="20" t="s">
        <v>404</v>
      </c>
      <c r="M78" s="18" t="s">
        <v>404</v>
      </c>
      <c r="N78" s="20" t="s">
        <v>404</v>
      </c>
      <c r="O78" s="18" t="s">
        <v>404</v>
      </c>
      <c r="P78" s="20" t="s">
        <v>404</v>
      </c>
      <c r="Q78" s="18" t="n">
        <v>495.33253914</v>
      </c>
      <c r="R78" s="20" t="n">
        <v>8.027233949999999</v>
      </c>
    </row>
    <row customHeight="1" ht="25" r="79" spans="1:18">
      <c r="A79" s="15" t="s">
        <v>476</v>
      </c>
      <c r="B79" s="17" t="n">
        <v>1657</v>
      </c>
      <c r="C79" s="18">
        <f>(21.0/B79*100)</f>
        <v/>
      </c>
      <c r="D79" s="19" t="n">
        <v>1636</v>
      </c>
      <c r="E79" s="18" t="n">
        <v>450.57752754</v>
      </c>
      <c r="F79" s="20" t="n">
        <v>8.387003330000001</v>
      </c>
      <c r="G79" s="18" t="n">
        <v>454.85537344</v>
      </c>
      <c r="H79" s="20" t="n">
        <v>14.23580631</v>
      </c>
      <c r="I79" s="18" t="s">
        <v>404</v>
      </c>
      <c r="J79" s="20" t="s">
        <v>404</v>
      </c>
      <c r="K79" s="18" t="s">
        <v>404</v>
      </c>
      <c r="L79" s="20" t="s">
        <v>404</v>
      </c>
      <c r="M79" s="18" t="s">
        <v>404</v>
      </c>
      <c r="N79" s="20" t="s">
        <v>404</v>
      </c>
      <c r="O79" s="18" t="s">
        <v>404</v>
      </c>
      <c r="P79" s="20" t="s">
        <v>404</v>
      </c>
      <c r="Q79" s="18" t="n">
        <v>464.95697675</v>
      </c>
      <c r="R79" s="20" t="n">
        <v>18.31346639</v>
      </c>
    </row>
    <row r="80" spans="1:18">
      <c r="A80" s="15" t="s">
        <v>477</v>
      </c>
      <c r="B80" s="17" t="n">
        <v>7841</v>
      </c>
      <c r="C80" s="18">
        <f>(0.0/B80*100)</f>
        <v/>
      </c>
      <c r="D80" s="19" t="n">
        <v>7841</v>
      </c>
      <c r="E80" s="18" t="n">
        <v>461.55530857</v>
      </c>
      <c r="F80" s="20" t="n">
        <v>4.68769446</v>
      </c>
      <c r="G80" s="18" t="n">
        <v>450.01820459</v>
      </c>
      <c r="H80" s="20" t="n">
        <v>9.541216289999999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446.72431442</v>
      </c>
      <c r="F81" s="20" t="n">
        <v>3.93878361</v>
      </c>
      <c r="G81" s="18" t="n">
        <v>439.96253036</v>
      </c>
      <c r="H81" s="20" t="n">
        <v>8.49428801</v>
      </c>
      <c r="I81" s="18" t="n">
        <v>517.87743</v>
      </c>
      <c r="J81" s="20" t="n">
        <v>8.265864029999999</v>
      </c>
      <c r="K81" s="18" t="s">
        <v>404</v>
      </c>
      <c r="L81" s="20" t="s">
        <v>404</v>
      </c>
      <c r="M81" s="18" t="s">
        <v>404</v>
      </c>
      <c r="N81" s="20" t="s">
        <v>404</v>
      </c>
      <c r="O81" s="18" t="s">
        <v>404</v>
      </c>
      <c r="P81" s="20" t="s">
        <v>404</v>
      </c>
      <c r="Q81" s="18" t="n">
        <v>445.63602706</v>
      </c>
      <c r="R81" s="20" t="n">
        <v>26.62668662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496.60695522</v>
      </c>
      <c r="F7" s="20" t="n">
        <v>1.99697282</v>
      </c>
      <c r="G7" s="18" t="n">
        <v>485.60398189</v>
      </c>
      <c r="H7" s="20" t="n">
        <v>4.87542377</v>
      </c>
      <c r="I7" s="18" t="s">
        <v>404</v>
      </c>
      <c r="J7" s="20" t="s">
        <v>404</v>
      </c>
      <c r="K7" s="18" t="s">
        <v>404</v>
      </c>
      <c r="L7" s="20" t="s">
        <v>404</v>
      </c>
      <c r="M7" s="18" t="s">
        <v>404</v>
      </c>
      <c r="N7" s="20" t="s">
        <v>404</v>
      </c>
      <c r="O7" s="18" t="s">
        <v>404</v>
      </c>
      <c r="P7" s="20" t="s">
        <v>404</v>
      </c>
      <c r="Q7" s="18" t="n">
        <v>486.91598756</v>
      </c>
      <c r="R7" s="20" t="n">
        <v>7.34081705</v>
      </c>
    </row>
    <row r="8" spans="1:18">
      <c r="A8" s="15" t="s">
        <v>405</v>
      </c>
      <c r="B8" s="17" t="n">
        <v>7007</v>
      </c>
      <c r="C8" s="18">
        <f>(0.0/B8*100)</f>
        <v/>
      </c>
      <c r="D8" s="19" t="n">
        <v>7007</v>
      </c>
      <c r="E8" s="18" t="n">
        <v>498.73440281</v>
      </c>
      <c r="F8" s="20" t="n">
        <v>5.773722</v>
      </c>
      <c r="G8" s="18" t="n">
        <v>494.64657355</v>
      </c>
      <c r="H8" s="20" t="n">
        <v>5.47630343</v>
      </c>
      <c r="I8" s="18" t="n">
        <v>464.12321902</v>
      </c>
      <c r="J8" s="20" t="n">
        <v>24.86519723</v>
      </c>
      <c r="K8" s="18" t="s">
        <v>404</v>
      </c>
      <c r="L8" s="20" t="s">
        <v>404</v>
      </c>
      <c r="M8" s="18" t="s">
        <v>404</v>
      </c>
      <c r="N8" s="20" t="s">
        <v>404</v>
      </c>
      <c r="O8" s="18" t="s">
        <v>404</v>
      </c>
      <c r="P8" s="20" t="s">
        <v>404</v>
      </c>
      <c r="Q8" s="18" t="n">
        <v>511.92792096</v>
      </c>
      <c r="R8" s="20" t="n">
        <v>24.18314609</v>
      </c>
    </row>
    <row r="9" spans="1:18">
      <c r="A9" s="15" t="s">
        <v>406</v>
      </c>
      <c r="B9" s="17" t="n">
        <v>9651</v>
      </c>
      <c r="C9" s="18">
        <f>(575.0/B9*100)</f>
        <v/>
      </c>
      <c r="D9" s="19" t="n">
        <v>9076</v>
      </c>
      <c r="E9" s="18" t="n">
        <v>515.17234128</v>
      </c>
      <c r="F9" s="20" t="n">
        <v>3.52729099</v>
      </c>
      <c r="G9" s="18" t="n">
        <v>495.1788269</v>
      </c>
      <c r="H9" s="20" t="n">
        <v>8.422146550000001</v>
      </c>
      <c r="I9" s="18" t="n">
        <v>519.35251579</v>
      </c>
      <c r="J9" s="20" t="n">
        <v>28.46309464</v>
      </c>
      <c r="K9" s="18" t="s">
        <v>404</v>
      </c>
      <c r="L9" s="20" t="s">
        <v>404</v>
      </c>
      <c r="M9" s="18" t="s">
        <v>404</v>
      </c>
      <c r="N9" s="20" t="s">
        <v>404</v>
      </c>
      <c r="O9" s="18" t="s">
        <v>404</v>
      </c>
      <c r="P9" s="20" t="s">
        <v>404</v>
      </c>
      <c r="Q9" s="18" t="n">
        <v>523.93620641</v>
      </c>
      <c r="R9" s="20" t="n">
        <v>17.7336213</v>
      </c>
    </row>
    <row r="10" spans="1:18">
      <c r="A10" s="15" t="s">
        <v>407</v>
      </c>
      <c r="B10" s="17" t="n">
        <v>20058</v>
      </c>
      <c r="C10" s="18">
        <f>(3112.0/B10*100)</f>
        <v/>
      </c>
      <c r="D10" s="19" t="n">
        <v>16946</v>
      </c>
      <c r="E10" s="18" t="n">
        <v>514.99952632</v>
      </c>
      <c r="F10" s="20" t="n">
        <v>2.90049211</v>
      </c>
      <c r="G10" s="18" t="n">
        <v>515.76924655</v>
      </c>
      <c r="H10" s="20" t="n">
        <v>5.7776449</v>
      </c>
      <c r="I10" s="18" t="n">
        <v>577.84820243</v>
      </c>
      <c r="J10" s="20" t="n">
        <v>13.60445118</v>
      </c>
      <c r="K10" s="18" t="s">
        <v>404</v>
      </c>
      <c r="L10" s="20" t="s">
        <v>404</v>
      </c>
      <c r="M10" s="18" t="s">
        <v>404</v>
      </c>
      <c r="N10" s="20" t="s">
        <v>404</v>
      </c>
      <c r="O10" s="18" t="s">
        <v>404</v>
      </c>
      <c r="P10" s="20" t="s">
        <v>404</v>
      </c>
      <c r="Q10" s="18" t="n">
        <v>507.6352079</v>
      </c>
      <c r="R10" s="20" t="n">
        <v>15.06713182</v>
      </c>
    </row>
    <row r="11" spans="1:18">
      <c r="A11" s="15" t="s">
        <v>408</v>
      </c>
      <c r="B11" s="17" t="n">
        <v>7053</v>
      </c>
      <c r="C11" s="18">
        <f>(137.0/B11*100)</f>
        <v/>
      </c>
      <c r="D11" s="19" t="n">
        <v>6916</v>
      </c>
      <c r="E11" s="18" t="n">
        <v>425.87630185</v>
      </c>
      <c r="F11" s="20" t="n">
        <v>2.99148648</v>
      </c>
      <c r="G11" s="18" t="n">
        <v>415.95265152</v>
      </c>
      <c r="H11" s="20" t="n">
        <v>13.21311614</v>
      </c>
      <c r="I11" s="18" t="n">
        <v>390.11543589</v>
      </c>
      <c r="J11" s="20" t="n">
        <v>18.51186118</v>
      </c>
      <c r="K11" s="18" t="s">
        <v>404</v>
      </c>
      <c r="L11" s="20" t="s">
        <v>404</v>
      </c>
      <c r="M11" s="18" t="s">
        <v>404</v>
      </c>
      <c r="N11" s="20" t="s">
        <v>404</v>
      </c>
      <c r="O11" s="18" t="s">
        <v>404</v>
      </c>
      <c r="P11" s="20" t="s">
        <v>404</v>
      </c>
      <c r="Q11" s="18" t="n">
        <v>407.9369577</v>
      </c>
      <c r="R11" s="20" t="n">
        <v>21.11235099</v>
      </c>
    </row>
    <row r="12" spans="1:18">
      <c r="A12" s="15" t="s">
        <v>409</v>
      </c>
      <c r="B12" s="17" t="n">
        <v>6894</v>
      </c>
      <c r="C12" s="18">
        <f>(106.0/B12*100)</f>
        <v/>
      </c>
      <c r="D12" s="19" t="n">
        <v>6788</v>
      </c>
      <c r="E12" s="18" t="n">
        <v>489.85424899</v>
      </c>
      <c r="F12" s="20" t="n">
        <v>4.4287081</v>
      </c>
      <c r="G12" s="18" t="n">
        <v>496.27218864</v>
      </c>
      <c r="H12" s="20" t="n">
        <v>4.72424543</v>
      </c>
      <c r="I12" s="18" t="n">
        <v>427.1628758</v>
      </c>
      <c r="J12" s="20" t="n">
        <v>12.82659046</v>
      </c>
      <c r="K12" s="18" t="s">
        <v>404</v>
      </c>
      <c r="L12" s="20" t="s">
        <v>404</v>
      </c>
      <c r="M12" s="18" t="s">
        <v>404</v>
      </c>
      <c r="N12" s="20" t="s">
        <v>404</v>
      </c>
      <c r="O12" s="18" t="s">
        <v>404</v>
      </c>
      <c r="P12" s="20" t="s">
        <v>404</v>
      </c>
      <c r="Q12" s="18" t="n">
        <v>467.42242149</v>
      </c>
      <c r="R12" s="20" t="n">
        <v>17.9288012</v>
      </c>
    </row>
    <row r="13" spans="1:18">
      <c r="A13" s="15" t="s">
        <v>410</v>
      </c>
      <c r="B13" s="17" t="n">
        <v>7161</v>
      </c>
      <c r="C13" s="18">
        <f>(1175.0/B13*100)</f>
        <v/>
      </c>
      <c r="D13" s="19" t="n">
        <v>5986</v>
      </c>
      <c r="E13" s="18" t="n">
        <v>512.90586781</v>
      </c>
      <c r="F13" s="20" t="n">
        <v>2.5583341</v>
      </c>
      <c r="G13" s="18" t="n">
        <v>502.39870243</v>
      </c>
      <c r="H13" s="20" t="n">
        <v>7.05169212</v>
      </c>
      <c r="I13" s="18" t="n">
        <v>513.18367339</v>
      </c>
      <c r="J13" s="20" t="n">
        <v>7.29197336</v>
      </c>
      <c r="K13" s="18" t="s">
        <v>404</v>
      </c>
      <c r="L13" s="20" t="s">
        <v>404</v>
      </c>
      <c r="M13" s="18" t="s">
        <v>404</v>
      </c>
      <c r="N13" s="20" t="s">
        <v>404</v>
      </c>
      <c r="O13" s="18" t="s">
        <v>404</v>
      </c>
      <c r="P13" s="20" t="s">
        <v>404</v>
      </c>
      <c r="Q13" s="18" t="n">
        <v>496.23269805</v>
      </c>
      <c r="R13" s="20" t="n">
        <v>12.549395</v>
      </c>
    </row>
    <row r="14" spans="1:18">
      <c r="A14" s="15" t="s">
        <v>411</v>
      </c>
      <c r="B14" s="17" t="n">
        <v>5587</v>
      </c>
      <c r="C14" s="18">
        <f>(233.0/B14*100)</f>
        <v/>
      </c>
      <c r="D14" s="19" t="n">
        <v>5354</v>
      </c>
      <c r="E14" s="18" t="n">
        <v>517.60020869</v>
      </c>
      <c r="F14" s="20" t="n">
        <v>2.57900892</v>
      </c>
      <c r="G14" s="18" t="n">
        <v>523.9827399</v>
      </c>
      <c r="H14" s="20" t="n">
        <v>3.49947764</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513.58184156</v>
      </c>
      <c r="F15" s="20" t="n">
        <v>3.30076061</v>
      </c>
      <c r="G15" s="18" t="n">
        <v>508.81754032</v>
      </c>
      <c r="H15" s="20" t="n">
        <v>3.28102847</v>
      </c>
      <c r="I15" s="18" t="n">
        <v>530.89819286</v>
      </c>
      <c r="J15" s="20" t="n">
        <v>20.65706953</v>
      </c>
      <c r="K15" s="18" t="s">
        <v>404</v>
      </c>
      <c r="L15" s="20" t="s">
        <v>404</v>
      </c>
      <c r="M15" s="18" t="s">
        <v>404</v>
      </c>
      <c r="N15" s="20" t="s">
        <v>404</v>
      </c>
      <c r="O15" s="18" t="s">
        <v>404</v>
      </c>
      <c r="P15" s="20" t="s">
        <v>404</v>
      </c>
      <c r="Q15" s="18" t="n">
        <v>503.54190768</v>
      </c>
      <c r="R15" s="20" t="n">
        <v>17.98542192</v>
      </c>
    </row>
    <row r="16" spans="1:18">
      <c r="A16" s="15" t="s">
        <v>413</v>
      </c>
      <c r="B16" s="17" t="n">
        <v>6108</v>
      </c>
      <c r="C16" s="18">
        <f>(495.0/B16*100)</f>
        <v/>
      </c>
      <c r="D16" s="19" t="n">
        <v>5613</v>
      </c>
      <c r="E16" s="18" t="n">
        <v>493.23604368</v>
      </c>
      <c r="F16" s="20" t="n">
        <v>4.45119711</v>
      </c>
      <c r="G16" s="18" t="n">
        <v>500.46909017</v>
      </c>
      <c r="H16" s="20" t="n">
        <v>6.19392328</v>
      </c>
      <c r="I16" s="18" t="n">
        <v>457.7123936</v>
      </c>
      <c r="J16" s="20" t="n">
        <v>17.90018326</v>
      </c>
      <c r="K16" s="18" t="s">
        <v>404</v>
      </c>
      <c r="L16" s="20" t="s">
        <v>404</v>
      </c>
      <c r="M16" s="18" t="s">
        <v>404</v>
      </c>
      <c r="N16" s="20" t="s">
        <v>404</v>
      </c>
      <c r="O16" s="18" t="s">
        <v>404</v>
      </c>
      <c r="P16" s="20" t="s">
        <v>404</v>
      </c>
      <c r="Q16" s="18" t="n">
        <v>527.38685174</v>
      </c>
      <c r="R16" s="20" t="n">
        <v>20.74401441</v>
      </c>
    </row>
    <row r="17" spans="1:18">
      <c r="A17" s="15" t="s">
        <v>414</v>
      </c>
      <c r="B17" s="17" t="n">
        <v>6504</v>
      </c>
      <c r="C17" s="18">
        <f>(1325.0/B17*100)</f>
        <v/>
      </c>
      <c r="D17" s="19" t="n">
        <v>5179</v>
      </c>
      <c r="E17" s="18" t="n">
        <v>501.4887293</v>
      </c>
      <c r="F17" s="20" t="n">
        <v>5.81278329</v>
      </c>
      <c r="G17" s="18" t="n">
        <v>503.17091721</v>
      </c>
      <c r="H17" s="20" t="n">
        <v>6.37297071</v>
      </c>
      <c r="I17" s="18" t="n">
        <v>554.04598907</v>
      </c>
      <c r="J17" s="20" t="n">
        <v>16.8228432</v>
      </c>
      <c r="K17" s="18" t="s">
        <v>404</v>
      </c>
      <c r="L17" s="20" t="s">
        <v>404</v>
      </c>
      <c r="M17" s="18" t="s">
        <v>404</v>
      </c>
      <c r="N17" s="20" t="s">
        <v>404</v>
      </c>
      <c r="O17" s="18" t="s">
        <v>404</v>
      </c>
      <c r="P17" s="20" t="s">
        <v>404</v>
      </c>
      <c r="Q17" s="18" t="n">
        <v>526.08166434</v>
      </c>
      <c r="R17" s="20" t="n">
        <v>18.59725259</v>
      </c>
    </row>
    <row r="18" spans="1:18">
      <c r="A18" s="15" t="s">
        <v>415</v>
      </c>
      <c r="B18" s="17" t="n">
        <v>5532</v>
      </c>
      <c r="C18" s="18">
        <f>(0.0/B18*100)</f>
        <v/>
      </c>
      <c r="D18" s="19" t="n">
        <v>5532</v>
      </c>
      <c r="E18" s="18" t="n">
        <v>452.62362038</v>
      </c>
      <c r="F18" s="20" t="n">
        <v>5.25344123</v>
      </c>
      <c r="G18" s="18" t="n">
        <v>459.17640216</v>
      </c>
      <c r="H18" s="20" t="n">
        <v>5.91934064</v>
      </c>
      <c r="I18" s="18" t="n">
        <v>437.8158099</v>
      </c>
      <c r="J18" s="20" t="n">
        <v>45.53387776</v>
      </c>
      <c r="K18" s="18" t="s">
        <v>404</v>
      </c>
      <c r="L18" s="20" t="s">
        <v>404</v>
      </c>
      <c r="M18" s="18" t="s">
        <v>404</v>
      </c>
      <c r="N18" s="20" t="s">
        <v>404</v>
      </c>
      <c r="O18" s="18" t="s">
        <v>404</v>
      </c>
      <c r="P18" s="20" t="s">
        <v>404</v>
      </c>
      <c r="Q18" s="18" t="n">
        <v>402.85359522</v>
      </c>
      <c r="R18" s="20" t="n">
        <v>25.16215936</v>
      </c>
    </row>
    <row r="19" spans="1:18">
      <c r="A19" s="15" t="s">
        <v>416</v>
      </c>
      <c r="B19" s="17" t="n">
        <v>5658</v>
      </c>
      <c r="C19" s="18">
        <f>(327.0/B19*100)</f>
        <v/>
      </c>
      <c r="D19" s="19" t="n">
        <v>5331</v>
      </c>
      <c r="E19" s="18" t="n">
        <v>473.66550972</v>
      </c>
      <c r="F19" s="20" t="n">
        <v>4.14102793</v>
      </c>
      <c r="G19" s="18" t="n">
        <v>492.83267376</v>
      </c>
      <c r="H19" s="20" t="n">
        <v>9.98940191</v>
      </c>
      <c r="I19" s="18" t="n">
        <v>507.97482207</v>
      </c>
      <c r="J19" s="20" t="n">
        <v>30.9857021</v>
      </c>
      <c r="K19" s="18" t="s">
        <v>404</v>
      </c>
      <c r="L19" s="20" t="s">
        <v>404</v>
      </c>
      <c r="M19" s="18" t="s">
        <v>404</v>
      </c>
      <c r="N19" s="20" t="s">
        <v>404</v>
      </c>
      <c r="O19" s="18" t="s">
        <v>404</v>
      </c>
      <c r="P19" s="20" t="s">
        <v>404</v>
      </c>
      <c r="Q19" s="18" t="n">
        <v>427.08348456</v>
      </c>
      <c r="R19" s="20" t="n">
        <v>20.13152039</v>
      </c>
    </row>
    <row r="20" spans="1:18">
      <c r="A20" s="15" t="s">
        <v>417</v>
      </c>
      <c r="B20" s="17" t="n">
        <v>3371</v>
      </c>
      <c r="C20" s="18">
        <f>(24.0/B20*100)</f>
        <v/>
      </c>
      <c r="D20" s="19" t="n">
        <v>3347</v>
      </c>
      <c r="E20" s="18" t="n">
        <v>487.3481036</v>
      </c>
      <c r="F20" s="20" t="n">
        <v>2.1358378</v>
      </c>
      <c r="G20" s="18" t="n">
        <v>494.80155888</v>
      </c>
      <c r="H20" s="20" t="n">
        <v>4.20090591</v>
      </c>
      <c r="I20" s="18" t="n">
        <v>440.15121304</v>
      </c>
      <c r="J20" s="20" t="n">
        <v>18.29753509</v>
      </c>
      <c r="K20" s="18" t="s">
        <v>404</v>
      </c>
      <c r="L20" s="20" t="s">
        <v>404</v>
      </c>
      <c r="M20" s="18" t="s">
        <v>404</v>
      </c>
      <c r="N20" s="20" t="s">
        <v>404</v>
      </c>
      <c r="O20" s="18" t="s">
        <v>404</v>
      </c>
      <c r="P20" s="20" t="s">
        <v>404</v>
      </c>
      <c r="Q20" s="18" t="n">
        <v>481.52730761</v>
      </c>
      <c r="R20" s="20" t="n">
        <v>9.32075573</v>
      </c>
    </row>
    <row r="21" spans="1:18">
      <c r="A21" s="15" t="s">
        <v>418</v>
      </c>
      <c r="B21" s="17" t="n">
        <v>5741</v>
      </c>
      <c r="C21" s="18">
        <f>(0.0/B21*100)</f>
        <v/>
      </c>
      <c r="D21" s="19" t="n">
        <v>5741</v>
      </c>
      <c r="E21" s="18" t="n">
        <v>502.66584271</v>
      </c>
      <c r="F21" s="20" t="n">
        <v>2.99339755</v>
      </c>
      <c r="G21" s="18" t="n">
        <v>509.49292217</v>
      </c>
      <c r="H21" s="20" t="n">
        <v>5.04564698</v>
      </c>
      <c r="I21" s="18" t="n">
        <v>497.64734531</v>
      </c>
      <c r="J21" s="20" t="n">
        <v>7.42804238</v>
      </c>
      <c r="K21" s="18" t="s">
        <v>404</v>
      </c>
      <c r="L21" s="20" t="s">
        <v>404</v>
      </c>
      <c r="M21" s="18" t="s">
        <v>404</v>
      </c>
      <c r="N21" s="20" t="s">
        <v>404</v>
      </c>
      <c r="O21" s="18" t="s">
        <v>404</v>
      </c>
      <c r="P21" s="20" t="s">
        <v>404</v>
      </c>
      <c r="Q21" s="18" t="n">
        <v>495.50919474</v>
      </c>
      <c r="R21" s="20" t="n">
        <v>12.97684096</v>
      </c>
    </row>
    <row r="22" spans="1:18">
      <c r="A22" s="15" t="s">
        <v>419</v>
      </c>
      <c r="B22" s="17" t="n">
        <v>6598</v>
      </c>
      <c r="C22" s="18">
        <f>(0.0/B22*100)</f>
        <v/>
      </c>
      <c r="D22" s="19" t="n">
        <v>6598</v>
      </c>
      <c r="E22" s="18" t="n">
        <v>466.94895989</v>
      </c>
      <c r="F22" s="20" t="n">
        <v>4.56198506</v>
      </c>
      <c r="G22" s="18" t="n">
        <v>476.65117757</v>
      </c>
      <c r="H22" s="20" t="n">
        <v>18.0632454</v>
      </c>
      <c r="I22" s="18" t="n">
        <v>500.59174152</v>
      </c>
      <c r="J22" s="20" t="n">
        <v>22.13487709</v>
      </c>
      <c r="K22" s="18" t="s">
        <v>404</v>
      </c>
      <c r="L22" s="20" t="s">
        <v>404</v>
      </c>
      <c r="M22" s="18" t="s">
        <v>404</v>
      </c>
      <c r="N22" s="20" t="s">
        <v>404</v>
      </c>
      <c r="O22" s="18" t="s">
        <v>404</v>
      </c>
      <c r="P22" s="20" t="s">
        <v>404</v>
      </c>
      <c r="Q22" s="18" t="n">
        <v>482.43068968</v>
      </c>
      <c r="R22" s="20" t="n">
        <v>26.81504023</v>
      </c>
    </row>
    <row r="23" spans="1:18">
      <c r="A23" s="15" t="s">
        <v>420</v>
      </c>
      <c r="B23" s="17" t="n">
        <v>11583</v>
      </c>
      <c r="C23" s="18">
        <f>(3185.0/B23*100)</f>
        <v/>
      </c>
      <c r="D23" s="19" t="n">
        <v>8398</v>
      </c>
      <c r="E23" s="18" t="n">
        <v>491.84914781</v>
      </c>
      <c r="F23" s="20" t="n">
        <v>4.71607135</v>
      </c>
      <c r="G23" s="18" t="n">
        <v>491.2197808</v>
      </c>
      <c r="H23" s="20" t="n">
        <v>13.50149337</v>
      </c>
      <c r="I23" s="18" t="n">
        <v>494.16233083</v>
      </c>
      <c r="J23" s="20" t="n">
        <v>21.24512488</v>
      </c>
      <c r="K23" s="18" t="s">
        <v>404</v>
      </c>
      <c r="L23" s="20" t="s">
        <v>404</v>
      </c>
      <c r="M23" s="18" t="s">
        <v>404</v>
      </c>
      <c r="N23" s="20" t="s">
        <v>404</v>
      </c>
      <c r="O23" s="18" t="s">
        <v>404</v>
      </c>
      <c r="P23" s="20" t="s">
        <v>404</v>
      </c>
      <c r="Q23" s="18" t="n">
        <v>509.33366264</v>
      </c>
      <c r="R23" s="20" t="n">
        <v>16.47233133</v>
      </c>
    </row>
    <row r="24" spans="1:18">
      <c r="A24" s="15" t="s">
        <v>421</v>
      </c>
      <c r="B24" s="17" t="n">
        <v>6647</v>
      </c>
      <c r="C24" s="18">
        <f>(0.0/B24*100)</f>
        <v/>
      </c>
      <c r="D24" s="19" t="n">
        <v>6647</v>
      </c>
      <c r="E24" s="18" t="n">
        <v>534.2104081</v>
      </c>
      <c r="F24" s="20" t="n">
        <v>3.73893097</v>
      </c>
      <c r="G24" s="18" t="n">
        <v>524.42756535</v>
      </c>
      <c r="H24" s="20" t="n">
        <v>9.26617048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529.8331206399999</v>
      </c>
      <c r="F25" s="20" t="n">
        <v>4.22086907</v>
      </c>
      <c r="G25" s="18" t="n">
        <v>515.31018829</v>
      </c>
      <c r="H25" s="20" t="n">
        <v>7.4526967</v>
      </c>
      <c r="I25" s="18" t="n">
        <v>429.49742548</v>
      </c>
      <c r="J25" s="20" t="n">
        <v>30.04672639</v>
      </c>
      <c r="K25" s="18" t="s">
        <v>404</v>
      </c>
      <c r="L25" s="20" t="s">
        <v>404</v>
      </c>
      <c r="M25" s="18" t="s">
        <v>404</v>
      </c>
      <c r="N25" s="20" t="s">
        <v>404</v>
      </c>
      <c r="O25" s="18" t="s">
        <v>404</v>
      </c>
      <c r="P25" s="20" t="s">
        <v>404</v>
      </c>
      <c r="Q25" s="18" t="n">
        <v>519.61942148</v>
      </c>
      <c r="R25" s="20" t="n">
        <v>25.56700458</v>
      </c>
    </row>
    <row r="26" spans="1:18">
      <c r="A26" s="15" t="s">
        <v>423</v>
      </c>
      <c r="B26" s="17" t="n">
        <v>4869</v>
      </c>
      <c r="C26" s="18">
        <f>(11.0/B26*100)</f>
        <v/>
      </c>
      <c r="D26" s="19" t="n">
        <v>4858</v>
      </c>
      <c r="E26" s="18" t="n">
        <v>482.12549796</v>
      </c>
      <c r="F26" s="20" t="n">
        <v>1.87570064</v>
      </c>
      <c r="G26" s="18" t="n">
        <v>492.76949249</v>
      </c>
      <c r="H26" s="20" t="n">
        <v>12.05595332</v>
      </c>
      <c r="I26" s="18" t="n">
        <v>470.36636477</v>
      </c>
      <c r="J26" s="20" t="n">
        <v>16.36125154</v>
      </c>
      <c r="K26" s="18" t="s">
        <v>404</v>
      </c>
      <c r="L26" s="20" t="s">
        <v>404</v>
      </c>
      <c r="M26" s="18" t="s">
        <v>404</v>
      </c>
      <c r="N26" s="20" t="s">
        <v>404</v>
      </c>
      <c r="O26" s="18" t="s">
        <v>404</v>
      </c>
      <c r="P26" s="20" t="s">
        <v>404</v>
      </c>
      <c r="Q26" s="18" t="n">
        <v>488.9690574</v>
      </c>
      <c r="R26" s="20" t="n">
        <v>20.50123398</v>
      </c>
    </row>
    <row r="27" spans="1:18">
      <c r="A27" s="15" t="s">
        <v>424</v>
      </c>
      <c r="B27" s="17" t="n">
        <v>5299</v>
      </c>
      <c r="C27" s="18">
        <f>(0.0/B27*100)</f>
        <v/>
      </c>
      <c r="D27" s="19" t="n">
        <v>5299</v>
      </c>
      <c r="E27" s="18" t="n">
        <v>482.03632707</v>
      </c>
      <c r="F27" s="20" t="n">
        <v>1.47015814</v>
      </c>
      <c r="G27" s="18" t="n">
        <v>489.19176643</v>
      </c>
      <c r="H27" s="20" t="n">
        <v>2.20373598</v>
      </c>
      <c r="I27" s="18" t="n">
        <v>432.08146175</v>
      </c>
      <c r="J27" s="20" t="n">
        <v>11.9477278</v>
      </c>
      <c r="K27" s="18" t="s">
        <v>404</v>
      </c>
      <c r="L27" s="20" t="s">
        <v>404</v>
      </c>
      <c r="M27" s="18" t="s">
        <v>404</v>
      </c>
      <c r="N27" s="20" t="s">
        <v>404</v>
      </c>
      <c r="O27" s="18" t="s">
        <v>404</v>
      </c>
      <c r="P27" s="20" t="s">
        <v>404</v>
      </c>
      <c r="Q27" s="18" t="n">
        <v>540.18372515</v>
      </c>
      <c r="R27" s="20" t="n">
        <v>6.22538394</v>
      </c>
    </row>
    <row r="28" spans="1:18">
      <c r="A28" s="15" t="s">
        <v>425</v>
      </c>
      <c r="B28" s="17" t="n">
        <v>7568</v>
      </c>
      <c r="C28" s="18">
        <f>(577.0/B28*100)</f>
        <v/>
      </c>
      <c r="D28" s="19" t="n">
        <v>6991</v>
      </c>
      <c r="E28" s="18" t="n">
        <v>409.10593843</v>
      </c>
      <c r="F28" s="20" t="n">
        <v>2.83405834</v>
      </c>
      <c r="G28" s="18" t="n">
        <v>408.29102874</v>
      </c>
      <c r="H28" s="20" t="n">
        <v>7.13218519</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515.48141557</v>
      </c>
      <c r="F29" s="20" t="n">
        <v>7.33674304</v>
      </c>
      <c r="G29" s="18" t="n">
        <v>512.63946385</v>
      </c>
      <c r="H29" s="20" t="n">
        <v>12.81087202</v>
      </c>
      <c r="I29" s="18" t="n">
        <v>499.42711098</v>
      </c>
      <c r="J29" s="20" t="n">
        <v>10.62011139</v>
      </c>
      <c r="K29" s="18" t="s">
        <v>404</v>
      </c>
      <c r="L29" s="20" t="s">
        <v>404</v>
      </c>
      <c r="M29" s="18" t="s">
        <v>404</v>
      </c>
      <c r="N29" s="20" t="s">
        <v>404</v>
      </c>
      <c r="O29" s="18" t="s">
        <v>404</v>
      </c>
      <c r="P29" s="20" t="s">
        <v>404</v>
      </c>
      <c r="Q29" s="18" t="n">
        <v>532.48766242</v>
      </c>
      <c r="R29" s="20" t="n">
        <v>39.57088879</v>
      </c>
    </row>
    <row r="30" spans="1:18">
      <c r="A30" s="15" t="s">
        <v>427</v>
      </c>
      <c r="B30" s="17" t="n">
        <v>4520</v>
      </c>
      <c r="C30" s="18">
        <f>(1053.0/B30*100)</f>
        <v/>
      </c>
      <c r="D30" s="19" t="n">
        <v>3467</v>
      </c>
      <c r="E30" s="18" t="n">
        <v>501.53949325</v>
      </c>
      <c r="F30" s="20" t="n">
        <v>3.03519607</v>
      </c>
      <c r="G30" s="18" t="n">
        <v>464.24805309</v>
      </c>
      <c r="H30" s="20" t="n">
        <v>12.505691</v>
      </c>
      <c r="I30" s="18" t="n">
        <v>461.03381589</v>
      </c>
      <c r="J30" s="20" t="n">
        <v>7.32399704</v>
      </c>
      <c r="K30" s="18" t="s">
        <v>404</v>
      </c>
      <c r="L30" s="20" t="s">
        <v>404</v>
      </c>
      <c r="M30" s="18" t="s">
        <v>404</v>
      </c>
      <c r="N30" s="20" t="s">
        <v>404</v>
      </c>
      <c r="O30" s="18" t="s">
        <v>404</v>
      </c>
      <c r="P30" s="20" t="s">
        <v>404</v>
      </c>
      <c r="Q30" s="18" t="n">
        <v>475.28644253</v>
      </c>
      <c r="R30" s="20" t="n">
        <v>14.56849256</v>
      </c>
    </row>
    <row r="31" spans="1:18">
      <c r="A31" s="15" t="s">
        <v>428</v>
      </c>
      <c r="B31" s="17" t="n">
        <v>5456</v>
      </c>
      <c r="C31" s="18">
        <f>(502.0/B31*100)</f>
        <v/>
      </c>
      <c r="D31" s="19" t="n">
        <v>4954</v>
      </c>
      <c r="E31" s="18" t="n">
        <v>503.3590167</v>
      </c>
      <c r="F31" s="20" t="n">
        <v>2.71749555</v>
      </c>
      <c r="G31" s="18" t="n">
        <v>501.19770897</v>
      </c>
      <c r="H31" s="20" t="n">
        <v>4.20596163</v>
      </c>
      <c r="I31" s="18" t="n">
        <v>496.83899613</v>
      </c>
      <c r="J31" s="20" t="n">
        <v>11.161896</v>
      </c>
      <c r="K31" s="18" t="s">
        <v>404</v>
      </c>
      <c r="L31" s="20" t="s">
        <v>404</v>
      </c>
      <c r="M31" s="18" t="s">
        <v>404</v>
      </c>
      <c r="N31" s="20" t="s">
        <v>404</v>
      </c>
      <c r="O31" s="18" t="s">
        <v>404</v>
      </c>
      <c r="P31" s="20" t="s">
        <v>404</v>
      </c>
      <c r="Q31" s="18" t="n">
        <v>496.76518673</v>
      </c>
      <c r="R31" s="20" t="n">
        <v>7.64258891</v>
      </c>
    </row>
    <row r="32" spans="1:18">
      <c r="A32" s="15" t="s">
        <v>429</v>
      </c>
      <c r="B32" s="17" t="n">
        <v>4478</v>
      </c>
      <c r="C32" s="18">
        <f>(0.0/B32*100)</f>
        <v/>
      </c>
      <c r="D32" s="19" t="n">
        <v>4478</v>
      </c>
      <c r="E32" s="18" t="n">
        <v>504.65403793</v>
      </c>
      <c r="F32" s="20" t="n">
        <v>2.71396374</v>
      </c>
      <c r="G32" s="18" t="n">
        <v>498.92099593</v>
      </c>
      <c r="H32" s="20" t="n">
        <v>9.249936379999999</v>
      </c>
      <c r="I32" s="18" t="n">
        <v>529.32548289</v>
      </c>
      <c r="J32" s="20" t="n">
        <v>17.93456188</v>
      </c>
      <c r="K32" s="18" t="s">
        <v>404</v>
      </c>
      <c r="L32" s="20" t="s">
        <v>404</v>
      </c>
      <c r="M32" s="18" t="s">
        <v>404</v>
      </c>
      <c r="N32" s="20" t="s">
        <v>404</v>
      </c>
      <c r="O32" s="18" t="s">
        <v>404</v>
      </c>
      <c r="P32" s="20" t="s">
        <v>404</v>
      </c>
      <c r="Q32" s="18" t="n">
        <v>487.42339955</v>
      </c>
      <c r="R32" s="20" t="n">
        <v>6.43288775</v>
      </c>
    </row>
    <row r="33" spans="1:18">
      <c r="A33" s="15" t="s">
        <v>430</v>
      </c>
      <c r="B33" s="17" t="n">
        <v>7325</v>
      </c>
      <c r="C33" s="18">
        <f>(29.0/B33*100)</f>
        <v/>
      </c>
      <c r="D33" s="19" t="n">
        <v>7296</v>
      </c>
      <c r="E33" s="18" t="n">
        <v>502.53578651</v>
      </c>
      <c r="F33" s="20" t="n">
        <v>3.12921746</v>
      </c>
      <c r="G33" s="18" t="n">
        <v>501.40257596</v>
      </c>
      <c r="H33" s="20" t="n">
        <v>8.3174692</v>
      </c>
      <c r="I33" s="18" t="n">
        <v>411.3483206</v>
      </c>
      <c r="J33" s="20" t="n">
        <v>3.93490574</v>
      </c>
      <c r="K33" s="18" t="s">
        <v>404</v>
      </c>
      <c r="L33" s="20" t="s">
        <v>404</v>
      </c>
      <c r="M33" s="18" t="s">
        <v>404</v>
      </c>
      <c r="N33" s="20" t="s">
        <v>404</v>
      </c>
      <c r="O33" s="18" t="s">
        <v>404</v>
      </c>
      <c r="P33" s="20" t="s">
        <v>404</v>
      </c>
      <c r="Q33" s="18" t="n">
        <v>509.9709176</v>
      </c>
      <c r="R33" s="20" t="n">
        <v>24.87371203</v>
      </c>
    </row>
    <row r="34" spans="1:18">
      <c r="A34" s="15" t="s">
        <v>431</v>
      </c>
      <c r="B34" s="17" t="n">
        <v>6350</v>
      </c>
      <c r="C34" s="18">
        <f>(0.0/B34*100)</f>
        <v/>
      </c>
      <c r="D34" s="19" t="n">
        <v>6350</v>
      </c>
      <c r="E34" s="18" t="n">
        <v>467.21040537</v>
      </c>
      <c r="F34" s="20" t="n">
        <v>4.84042988</v>
      </c>
      <c r="G34" s="18" t="n">
        <v>489.22420478</v>
      </c>
      <c r="H34" s="20" t="n">
        <v>5.60207006</v>
      </c>
      <c r="I34" s="18" t="n">
        <v>441.00983033</v>
      </c>
      <c r="J34" s="20" t="n">
        <v>48.6986894</v>
      </c>
      <c r="K34" s="18" t="s">
        <v>404</v>
      </c>
      <c r="L34" s="20" t="s">
        <v>404</v>
      </c>
      <c r="M34" s="18" t="s">
        <v>404</v>
      </c>
      <c r="N34" s="20" t="s">
        <v>404</v>
      </c>
      <c r="O34" s="18" t="s">
        <v>404</v>
      </c>
      <c r="P34" s="20" t="s">
        <v>404</v>
      </c>
      <c r="Q34" s="18" t="n">
        <v>471.0732745</v>
      </c>
      <c r="R34" s="20" t="n">
        <v>9.023948430000001</v>
      </c>
    </row>
    <row r="35" spans="1:18">
      <c r="A35" s="15" t="s">
        <v>432</v>
      </c>
      <c r="B35" s="17" t="n">
        <v>6406</v>
      </c>
      <c r="C35" s="18">
        <f>(450.0/B35*100)</f>
        <v/>
      </c>
      <c r="D35" s="19" t="n">
        <v>5956</v>
      </c>
      <c r="E35" s="18" t="n">
        <v>512.50050746</v>
      </c>
      <c r="F35" s="20" t="n">
        <v>1.77889279</v>
      </c>
      <c r="G35" s="18" t="n">
        <v>516.39788786</v>
      </c>
      <c r="H35" s="20" t="n">
        <v>2.14122793</v>
      </c>
      <c r="I35" s="18" t="n">
        <v>489.1552244</v>
      </c>
      <c r="J35" s="20" t="n">
        <v>4.17314382</v>
      </c>
      <c r="K35" s="18" t="s">
        <v>404</v>
      </c>
      <c r="L35" s="20" t="s">
        <v>404</v>
      </c>
      <c r="M35" s="18" t="s">
        <v>404</v>
      </c>
      <c r="N35" s="20" t="s">
        <v>404</v>
      </c>
      <c r="O35" s="18" t="s">
        <v>404</v>
      </c>
      <c r="P35" s="20" t="s">
        <v>404</v>
      </c>
      <c r="Q35" s="18" t="n">
        <v>497.09940566</v>
      </c>
      <c r="R35" s="20" t="n">
        <v>5.11008126</v>
      </c>
    </row>
    <row r="36" spans="1:18">
      <c r="A36" s="15" t="s">
        <v>433</v>
      </c>
      <c r="B36" s="17" t="n">
        <v>6736</v>
      </c>
      <c r="C36" s="18">
        <f>(195.0/B36*100)</f>
        <v/>
      </c>
      <c r="D36" s="19" t="n">
        <v>6541</v>
      </c>
      <c r="E36" s="18" t="n">
        <v>487.80733918</v>
      </c>
      <c r="F36" s="20" t="n">
        <v>2.68177232</v>
      </c>
      <c r="G36" s="18" t="n">
        <v>479.57061041</v>
      </c>
      <c r="H36" s="20" t="n">
        <v>5.79877911</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492.95243153</v>
      </c>
      <c r="F37" s="20" t="n">
        <v>3.86794192</v>
      </c>
      <c r="G37" s="18" t="n">
        <v>496.01293618</v>
      </c>
      <c r="H37" s="20" t="n">
        <v>5.36322108</v>
      </c>
      <c r="I37" s="18" t="n">
        <v>551.0831014300001</v>
      </c>
      <c r="J37" s="20" t="n">
        <v>9.134790430000001</v>
      </c>
      <c r="K37" s="18" t="s">
        <v>404</v>
      </c>
      <c r="L37" s="20" t="s">
        <v>404</v>
      </c>
      <c r="M37" s="18" t="s">
        <v>404</v>
      </c>
      <c r="N37" s="20" t="s">
        <v>404</v>
      </c>
      <c r="O37" s="18" t="s">
        <v>404</v>
      </c>
      <c r="P37" s="20" t="s">
        <v>404</v>
      </c>
      <c r="Q37" s="18" t="n">
        <v>462.68404748</v>
      </c>
      <c r="R37" s="20" t="n">
        <v>25.18465522</v>
      </c>
    </row>
    <row r="38" spans="1:18">
      <c r="A38" s="15" t="s">
        <v>435</v>
      </c>
      <c r="B38" s="17" t="n">
        <v>5860</v>
      </c>
      <c r="C38" s="18">
        <f>(268.0/B38*100)</f>
        <v/>
      </c>
      <c r="D38" s="19" t="n">
        <v>5592</v>
      </c>
      <c r="E38" s="18" t="n">
        <v>516.87673862</v>
      </c>
      <c r="F38" s="20" t="n">
        <v>5.50152257</v>
      </c>
      <c r="G38" s="18" t="n">
        <v>523.9286994300001</v>
      </c>
      <c r="H38" s="20" t="n">
        <v>5.84892123</v>
      </c>
      <c r="I38" s="18" t="n">
        <v>550.53701125</v>
      </c>
      <c r="J38" s="20" t="n">
        <v>13.30996898</v>
      </c>
      <c r="K38" s="18" t="s">
        <v>404</v>
      </c>
      <c r="L38" s="20" t="s">
        <v>404</v>
      </c>
      <c r="M38" s="18" t="s">
        <v>404</v>
      </c>
      <c r="N38" s="20" t="s">
        <v>404</v>
      </c>
      <c r="O38" s="18" t="s">
        <v>404</v>
      </c>
      <c r="P38" s="20" t="s">
        <v>404</v>
      </c>
      <c r="Q38" s="18" t="n">
        <v>493.50124248</v>
      </c>
      <c r="R38" s="20" t="n">
        <v>13.78876684</v>
      </c>
    </row>
    <row r="39" spans="1:18">
      <c r="A39" s="15" t="s">
        <v>436</v>
      </c>
      <c r="B39" s="17" t="n">
        <v>5895</v>
      </c>
      <c r="C39" s="18">
        <f>(0.0/B39*100)</f>
        <v/>
      </c>
      <c r="D39" s="19" t="n">
        <v>5895</v>
      </c>
      <c r="E39" s="18" t="n">
        <v>423.68851229</v>
      </c>
      <c r="F39" s="20" t="n">
        <v>5.83150658</v>
      </c>
      <c r="G39" s="18" t="n">
        <v>417.11923869</v>
      </c>
      <c r="H39" s="20" t="n">
        <v>7.65747322</v>
      </c>
      <c r="I39" s="18" t="n">
        <v>369.086997</v>
      </c>
      <c r="J39" s="20" t="n">
        <v>16.40217483</v>
      </c>
      <c r="K39" s="18" t="s">
        <v>404</v>
      </c>
      <c r="L39" s="20" t="s">
        <v>404</v>
      </c>
      <c r="M39" s="18" t="s">
        <v>404</v>
      </c>
      <c r="N39" s="20" t="s">
        <v>404</v>
      </c>
      <c r="O39" s="18" t="s">
        <v>404</v>
      </c>
      <c r="P39" s="20" t="s">
        <v>404</v>
      </c>
      <c r="Q39" s="18" t="n">
        <v>417.28586179</v>
      </c>
      <c r="R39" s="20" t="n">
        <v>15.27924007</v>
      </c>
    </row>
    <row r="40" spans="1:18">
      <c r="A40" s="15" t="s">
        <v>437</v>
      </c>
      <c r="B40" s="17" t="n">
        <v>14157</v>
      </c>
      <c r="C40" s="18">
        <f>(2954.0/B40*100)</f>
        <v/>
      </c>
      <c r="D40" s="19" t="n">
        <v>11203</v>
      </c>
      <c r="E40" s="18" t="n">
        <v>491.96193374</v>
      </c>
      <c r="F40" s="20" t="n">
        <v>3.309197</v>
      </c>
      <c r="G40" s="18" t="n">
        <v>507.17563514</v>
      </c>
      <c r="H40" s="20" t="n">
        <v>13.39878418</v>
      </c>
      <c r="I40" s="18" t="n">
        <v>487.34138255</v>
      </c>
      <c r="J40" s="20" t="n">
        <v>7.80038534</v>
      </c>
      <c r="K40" s="18" t="s">
        <v>404</v>
      </c>
      <c r="L40" s="20" t="s">
        <v>404</v>
      </c>
      <c r="M40" s="18" t="s">
        <v>404</v>
      </c>
      <c r="N40" s="20" t="s">
        <v>404</v>
      </c>
      <c r="O40" s="18" t="s">
        <v>404</v>
      </c>
      <c r="P40" s="20" t="s">
        <v>404</v>
      </c>
      <c r="Q40" s="18" t="n">
        <v>496.29871091</v>
      </c>
      <c r="R40" s="20" t="n">
        <v>11.94761184</v>
      </c>
    </row>
    <row r="41" spans="1:18">
      <c r="A41" s="15" t="s">
        <v>438</v>
      </c>
      <c r="B41" s="17" t="n">
        <v>5712</v>
      </c>
      <c r="C41" s="18">
        <f>(99.0/B41*100)</f>
        <v/>
      </c>
      <c r="D41" s="19" t="n">
        <v>5613</v>
      </c>
      <c r="E41" s="18" t="n">
        <v>470.82361165</v>
      </c>
      <c r="F41" s="20" t="n">
        <v>3.44757467</v>
      </c>
      <c r="G41" s="18" t="n">
        <v>462.31609666</v>
      </c>
      <c r="H41" s="20" t="n">
        <v>11.4194265</v>
      </c>
      <c r="I41" s="18" t="n">
        <v>476.26205837</v>
      </c>
      <c r="J41" s="20" t="n">
        <v>13.56669592</v>
      </c>
      <c r="K41" s="18" t="s">
        <v>404</v>
      </c>
      <c r="L41" s="20" t="s">
        <v>404</v>
      </c>
      <c r="M41" s="18" t="s">
        <v>404</v>
      </c>
      <c r="N41" s="20" t="s">
        <v>404</v>
      </c>
      <c r="O41" s="18" t="s">
        <v>404</v>
      </c>
      <c r="P41" s="20" t="s">
        <v>404</v>
      </c>
      <c r="Q41" s="18" t="n">
        <v>465.69415849</v>
      </c>
      <c r="R41" s="20" t="n">
        <v>15.3471875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414.00280258</v>
      </c>
      <c r="F44" s="20" t="n">
        <v>5.02488534</v>
      </c>
      <c r="G44" s="18" t="n">
        <v>416.00023765</v>
      </c>
      <c r="H44" s="20" t="n">
        <v>8.201985479999999</v>
      </c>
      <c r="I44" s="18" t="s">
        <v>404</v>
      </c>
      <c r="J44" s="20" t="s">
        <v>404</v>
      </c>
      <c r="K44" s="18" t="s">
        <v>404</v>
      </c>
      <c r="L44" s="20" t="s">
        <v>404</v>
      </c>
      <c r="M44" s="18" t="s">
        <v>404</v>
      </c>
      <c r="N44" s="20" t="s">
        <v>404</v>
      </c>
      <c r="O44" s="18" t="s">
        <v>404</v>
      </c>
      <c r="P44" s="20" t="s">
        <v>404</v>
      </c>
      <c r="Q44" s="18" t="n">
        <v>409.13903346</v>
      </c>
      <c r="R44" s="20" t="n">
        <v>6.03775284</v>
      </c>
    </row>
    <row r="45" spans="1:18">
      <c r="A45" s="15" t="s">
        <v>442</v>
      </c>
      <c r="B45" s="17" t="n">
        <v>5519</v>
      </c>
      <c r="C45" s="18">
        <f>(0.0/B45*100)</f>
        <v/>
      </c>
      <c r="D45" s="19" t="n">
        <v>5519</v>
      </c>
      <c r="E45" s="18" t="n">
        <v>370.20055751</v>
      </c>
      <c r="F45" s="20" t="n">
        <v>9.85152987</v>
      </c>
      <c r="G45" s="18" t="n">
        <v>360.5450407</v>
      </c>
      <c r="H45" s="20" t="n">
        <v>4.609634</v>
      </c>
      <c r="I45" s="18" t="s">
        <v>404</v>
      </c>
      <c r="J45" s="20" t="s">
        <v>404</v>
      </c>
      <c r="K45" s="18" t="s">
        <v>404</v>
      </c>
      <c r="L45" s="20" t="s">
        <v>404</v>
      </c>
      <c r="M45" s="18" t="s">
        <v>404</v>
      </c>
      <c r="N45" s="20" t="s">
        <v>404</v>
      </c>
      <c r="O45" s="18" t="s">
        <v>404</v>
      </c>
      <c r="P45" s="20" t="s">
        <v>404</v>
      </c>
      <c r="Q45" s="18" t="n">
        <v>350.35626741</v>
      </c>
      <c r="R45" s="20" t="n">
        <v>5.77061114</v>
      </c>
    </row>
    <row r="46" spans="1:18">
      <c r="A46" s="15" t="s">
        <v>443</v>
      </c>
      <c r="B46" s="17" t="n">
        <v>23141</v>
      </c>
      <c r="C46" s="18">
        <f>(5024.0/B46*100)</f>
        <v/>
      </c>
      <c r="D46" s="19" t="n">
        <v>18117</v>
      </c>
      <c r="E46" s="18" t="n">
        <v>388.95698344</v>
      </c>
      <c r="F46" s="20" t="n">
        <v>3.74856543</v>
      </c>
      <c r="G46" s="18" t="n">
        <v>383.74750514</v>
      </c>
      <c r="H46" s="20" t="n">
        <v>8.14073716</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442.91535263</v>
      </c>
      <c r="F47" s="20" t="n">
        <v>8.91573599</v>
      </c>
      <c r="G47" s="18" t="n">
        <v>437.85121266</v>
      </c>
      <c r="H47" s="20" t="n">
        <v>6.02044829</v>
      </c>
      <c r="I47" s="18" t="n">
        <v>440.48237122</v>
      </c>
      <c r="J47" s="20" t="n">
        <v>21.85517309</v>
      </c>
      <c r="K47" s="18" t="s">
        <v>404</v>
      </c>
      <c r="L47" s="20" t="s">
        <v>404</v>
      </c>
      <c r="M47" s="18" t="s">
        <v>404</v>
      </c>
      <c r="N47" s="20" t="s">
        <v>404</v>
      </c>
      <c r="O47" s="18" t="s">
        <v>404</v>
      </c>
      <c r="P47" s="20" t="s">
        <v>404</v>
      </c>
      <c r="Q47" s="18" t="n">
        <v>455.68144834</v>
      </c>
      <c r="R47" s="20" t="n">
        <v>22.25244436</v>
      </c>
    </row>
    <row r="48" spans="1:18">
      <c r="A48" s="15" t="s">
        <v>445</v>
      </c>
      <c r="B48" s="17" t="n">
        <v>9841</v>
      </c>
      <c r="C48" s="18">
        <f>(40.0/B48*100)</f>
        <v/>
      </c>
      <c r="D48" s="19" t="n">
        <v>9801</v>
      </c>
      <c r="E48" s="18" t="n">
        <v>535.59481163</v>
      </c>
      <c r="F48" s="20" t="n">
        <v>5.53928147</v>
      </c>
      <c r="G48" s="18" t="n">
        <v>485.33894443</v>
      </c>
      <c r="H48" s="20" t="n">
        <v>17.34952296</v>
      </c>
      <c r="I48" s="18" t="n">
        <v>397.95104778</v>
      </c>
      <c r="J48" s="20" t="n">
        <v>11.78810797</v>
      </c>
      <c r="K48" s="18" t="s">
        <v>404</v>
      </c>
      <c r="L48" s="20" t="s">
        <v>404</v>
      </c>
      <c r="M48" s="18" t="s">
        <v>404</v>
      </c>
      <c r="N48" s="20" t="s">
        <v>404</v>
      </c>
      <c r="O48" s="18" t="s">
        <v>404</v>
      </c>
      <c r="P48" s="20" t="s">
        <v>404</v>
      </c>
      <c r="Q48" s="18" t="n">
        <v>538.25044315</v>
      </c>
      <c r="R48" s="20" t="n">
        <v>49.61914569</v>
      </c>
    </row>
    <row r="49" spans="1:18">
      <c r="A49" s="15" t="s">
        <v>446</v>
      </c>
      <c r="B49" s="17" t="n">
        <v>6349</v>
      </c>
      <c r="C49" s="18">
        <f>(52.0/B49*100)</f>
        <v/>
      </c>
      <c r="D49" s="19" t="n">
        <v>6297</v>
      </c>
      <c r="E49" s="18" t="n">
        <v>410.96091777</v>
      </c>
      <c r="F49" s="20" t="n">
        <v>3.76553598</v>
      </c>
      <c r="G49" s="18" t="n">
        <v>401.59177985</v>
      </c>
      <c r="H49" s="20" t="n">
        <v>9.948550539999999</v>
      </c>
      <c r="I49" s="18" t="s">
        <v>404</v>
      </c>
      <c r="J49" s="20" t="s">
        <v>404</v>
      </c>
      <c r="K49" s="18" t="s">
        <v>404</v>
      </c>
      <c r="L49" s="20" t="s">
        <v>404</v>
      </c>
      <c r="M49" s="18" t="s">
        <v>404</v>
      </c>
      <c r="N49" s="20" t="s">
        <v>404</v>
      </c>
      <c r="O49" s="18" t="s">
        <v>404</v>
      </c>
      <c r="P49" s="20" t="s">
        <v>404</v>
      </c>
      <c r="Q49" s="18" t="n">
        <v>401.44538573</v>
      </c>
      <c r="R49" s="20" t="n">
        <v>9.94768214</v>
      </c>
    </row>
    <row r="50" spans="1:18">
      <c r="A50" s="15" t="s">
        <v>447</v>
      </c>
      <c r="B50" s="17" t="n">
        <v>11795</v>
      </c>
      <c r="C50" s="18">
        <f>(1031.0/B50*100)</f>
        <v/>
      </c>
      <c r="D50" s="19" t="n">
        <v>10764</v>
      </c>
      <c r="E50" s="18" t="n">
        <v>394.04976115</v>
      </c>
      <c r="F50" s="20" t="n">
        <v>2.86393587</v>
      </c>
      <c r="G50" s="18" t="n">
        <v>397.64007307</v>
      </c>
      <c r="H50" s="20" t="n">
        <v>7.26359398</v>
      </c>
      <c r="I50" s="18" t="n">
        <v>372.42930285</v>
      </c>
      <c r="J50" s="20" t="n">
        <v>11.22968329</v>
      </c>
      <c r="K50" s="18" t="s">
        <v>404</v>
      </c>
      <c r="L50" s="20" t="s">
        <v>404</v>
      </c>
      <c r="M50" s="18" t="s">
        <v>404</v>
      </c>
      <c r="N50" s="20" t="s">
        <v>404</v>
      </c>
      <c r="O50" s="18" t="s">
        <v>404</v>
      </c>
      <c r="P50" s="20" t="s">
        <v>404</v>
      </c>
      <c r="Q50" s="18" t="n">
        <v>379.61416674</v>
      </c>
      <c r="R50" s="20" t="n">
        <v>9.49249867</v>
      </c>
    </row>
    <row r="51" spans="1:18">
      <c r="A51" s="15" t="s">
        <v>448</v>
      </c>
      <c r="B51" s="17" t="n">
        <v>6866</v>
      </c>
      <c r="C51" s="18">
        <f>(93.0/B51*100)</f>
        <v/>
      </c>
      <c r="D51" s="19" t="n">
        <v>6773</v>
      </c>
      <c r="E51" s="18" t="n">
        <v>399.70501275</v>
      </c>
      <c r="F51" s="20" t="n">
        <v>3.11567058</v>
      </c>
      <c r="G51" s="18" t="n">
        <v>399.60531341</v>
      </c>
      <c r="H51" s="20" t="n">
        <v>5.80791237</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457.8328874</v>
      </c>
      <c r="F52" s="20" t="n">
        <v>5.0204066</v>
      </c>
      <c r="G52" s="18" t="n">
        <v>469.0798001</v>
      </c>
      <c r="H52" s="20" t="n">
        <v>5.51138608</v>
      </c>
      <c r="I52" s="18" t="n">
        <v>474.59071495</v>
      </c>
      <c r="J52" s="20" t="n">
        <v>14.27581203</v>
      </c>
      <c r="K52" s="18" t="s">
        <v>404</v>
      </c>
      <c r="L52" s="20" t="s">
        <v>404</v>
      </c>
      <c r="M52" s="18" t="s">
        <v>404</v>
      </c>
      <c r="N52" s="20" t="s">
        <v>404</v>
      </c>
      <c r="O52" s="18" t="s">
        <v>404</v>
      </c>
      <c r="P52" s="20" t="s">
        <v>404</v>
      </c>
      <c r="Q52" s="18" t="n">
        <v>504.82001558</v>
      </c>
      <c r="R52" s="20" t="n">
        <v>12.82508653</v>
      </c>
    </row>
    <row r="53" spans="1:18">
      <c r="A53" s="15" t="s">
        <v>450</v>
      </c>
      <c r="B53" s="17" t="n">
        <v>5571</v>
      </c>
      <c r="C53" s="18">
        <f>(0.0/B53*100)</f>
        <v/>
      </c>
      <c r="D53" s="19" t="n">
        <v>5571</v>
      </c>
      <c r="E53" s="18" t="n">
        <v>440.9017846</v>
      </c>
      <c r="F53" s="20" t="n">
        <v>2.02651674</v>
      </c>
      <c r="G53" s="18" t="n">
        <v>435.46334769</v>
      </c>
      <c r="H53" s="20" t="n">
        <v>2.32418296</v>
      </c>
      <c r="I53" s="18" t="n">
        <v>364.49365483</v>
      </c>
      <c r="J53" s="20" t="n">
        <v>8.290412549999999</v>
      </c>
      <c r="K53" s="18" t="s">
        <v>404</v>
      </c>
      <c r="L53" s="20" t="s">
        <v>404</v>
      </c>
      <c r="M53" s="18" t="s">
        <v>404</v>
      </c>
      <c r="N53" s="20" t="s">
        <v>404</v>
      </c>
      <c r="O53" s="18" t="s">
        <v>404</v>
      </c>
      <c r="P53" s="20" t="s">
        <v>404</v>
      </c>
      <c r="Q53" s="18" t="n">
        <v>408.01457496</v>
      </c>
      <c r="R53" s="20" t="n">
        <v>6.97935434</v>
      </c>
    </row>
    <row r="54" spans="1:18">
      <c r="A54" s="15" t="s">
        <v>451</v>
      </c>
      <c r="B54" s="17" t="n">
        <v>4740</v>
      </c>
      <c r="C54" s="18">
        <f>(199.0/B54*100)</f>
        <v/>
      </c>
      <c r="D54" s="19" t="n">
        <v>4541</v>
      </c>
      <c r="E54" s="18" t="n">
        <v>338.42129014</v>
      </c>
      <c r="F54" s="20" t="n">
        <v>5.13242985</v>
      </c>
      <c r="G54" s="18" t="n">
        <v>327.76191137</v>
      </c>
      <c r="H54" s="20" t="n">
        <v>5.12087913</v>
      </c>
      <c r="I54" s="18" t="n">
        <v>298.61239937</v>
      </c>
      <c r="J54" s="20" t="n">
        <v>6.45180642</v>
      </c>
      <c r="K54" s="18" t="s">
        <v>404</v>
      </c>
      <c r="L54" s="20" t="s">
        <v>404</v>
      </c>
      <c r="M54" s="18" t="s">
        <v>404</v>
      </c>
      <c r="N54" s="20" t="s">
        <v>404</v>
      </c>
      <c r="O54" s="18" t="s">
        <v>404</v>
      </c>
      <c r="P54" s="20" t="s">
        <v>404</v>
      </c>
      <c r="Q54" s="18" t="n">
        <v>320.83566755</v>
      </c>
      <c r="R54" s="20" t="n">
        <v>6.5154568</v>
      </c>
    </row>
    <row r="55" spans="1:18">
      <c r="A55" s="15" t="s">
        <v>452</v>
      </c>
      <c r="B55" s="17" t="n">
        <v>5316</v>
      </c>
      <c r="C55" s="18">
        <f>(43.0/B55*100)</f>
        <v/>
      </c>
      <c r="D55" s="19" t="n">
        <v>5273</v>
      </c>
      <c r="E55" s="18" t="n">
        <v>409.28953772</v>
      </c>
      <c r="F55" s="20" t="n">
        <v>3.70709584</v>
      </c>
      <c r="G55" s="18" t="n">
        <v>389.16933639</v>
      </c>
      <c r="H55" s="20" t="n">
        <v>6.08015755</v>
      </c>
      <c r="I55" s="18" t="s">
        <v>404</v>
      </c>
      <c r="J55" s="20" t="s">
        <v>404</v>
      </c>
      <c r="K55" s="18" t="s">
        <v>404</v>
      </c>
      <c r="L55" s="20" t="s">
        <v>404</v>
      </c>
      <c r="M55" s="18" t="s">
        <v>404</v>
      </c>
      <c r="N55" s="20" t="s">
        <v>404</v>
      </c>
      <c r="O55" s="18" t="s">
        <v>404</v>
      </c>
      <c r="P55" s="20" t="s">
        <v>404</v>
      </c>
      <c r="Q55" s="18" t="n">
        <v>385.30710695</v>
      </c>
      <c r="R55" s="20" t="n">
        <v>10.55013216</v>
      </c>
    </row>
    <row r="56" spans="1:18">
      <c r="A56" s="15" t="s">
        <v>453</v>
      </c>
      <c r="B56" s="17" t="n">
        <v>5359</v>
      </c>
      <c r="C56" s="18">
        <f>(0.0/B56*100)</f>
        <v/>
      </c>
      <c r="D56" s="19" t="n">
        <v>5359</v>
      </c>
      <c r="E56" s="18" t="n">
        <v>548.1610795399999</v>
      </c>
      <c r="F56" s="20" t="n">
        <v>3.402829</v>
      </c>
      <c r="G56" s="18" t="n">
        <v>539.46313678</v>
      </c>
      <c r="H56" s="20" t="n">
        <v>14.33243731</v>
      </c>
      <c r="I56" s="18" t="n">
        <v>542.96627775</v>
      </c>
      <c r="J56" s="20" t="n">
        <v>17.56287193</v>
      </c>
      <c r="K56" s="18" t="s">
        <v>404</v>
      </c>
      <c r="L56" s="20" t="s">
        <v>404</v>
      </c>
      <c r="M56" s="18" t="s">
        <v>404</v>
      </c>
      <c r="N56" s="20" t="s">
        <v>404</v>
      </c>
      <c r="O56" s="18" t="s">
        <v>404</v>
      </c>
      <c r="P56" s="20" t="s">
        <v>404</v>
      </c>
      <c r="Q56" s="18" t="n">
        <v>564.60066259</v>
      </c>
      <c r="R56" s="20" t="n">
        <v>38.53183897</v>
      </c>
    </row>
    <row r="57" spans="1:18">
      <c r="A57" s="15" t="s">
        <v>454</v>
      </c>
      <c r="B57" s="17" t="n">
        <v>6513</v>
      </c>
      <c r="C57" s="18">
        <f>(0.0/B57*100)</f>
        <v/>
      </c>
      <c r="D57" s="19" t="n">
        <v>6513</v>
      </c>
      <c r="E57" s="18" t="n">
        <v>389.29189317</v>
      </c>
      <c r="F57" s="20" t="n">
        <v>3.67444828</v>
      </c>
      <c r="G57" s="18" t="n">
        <v>374.6440385</v>
      </c>
      <c r="H57" s="20" t="n">
        <v>8.73851982</v>
      </c>
      <c r="I57" s="18" t="s">
        <v>404</v>
      </c>
      <c r="J57" s="20" t="s">
        <v>404</v>
      </c>
      <c r="K57" s="18" t="s">
        <v>404</v>
      </c>
      <c r="L57" s="20" t="s">
        <v>404</v>
      </c>
      <c r="M57" s="18" t="s">
        <v>404</v>
      </c>
      <c r="N57" s="20" t="s">
        <v>404</v>
      </c>
      <c r="O57" s="18" t="s">
        <v>404</v>
      </c>
      <c r="P57" s="20" t="s">
        <v>404</v>
      </c>
      <c r="Q57" s="18" t="n">
        <v>371.7112047</v>
      </c>
      <c r="R57" s="20" t="n">
        <v>13.908317</v>
      </c>
    </row>
    <row r="58" spans="1:18">
      <c r="A58" s="15" t="s">
        <v>455</v>
      </c>
      <c r="B58" s="17" t="n">
        <v>7267</v>
      </c>
      <c r="C58" s="18">
        <f>(0.0/B58*100)</f>
        <v/>
      </c>
      <c r="D58" s="19" t="n">
        <v>7267</v>
      </c>
      <c r="E58" s="18" t="n">
        <v>386.89294398</v>
      </c>
      <c r="F58" s="20" t="n">
        <v>3.62534471</v>
      </c>
      <c r="G58" s="18" t="n">
        <v>362.08274803</v>
      </c>
      <c r="H58" s="20" t="n">
        <v>10.05910124</v>
      </c>
      <c r="I58" s="18" t="s">
        <v>404</v>
      </c>
      <c r="J58" s="20" t="s">
        <v>404</v>
      </c>
      <c r="K58" s="18" t="s">
        <v>404</v>
      </c>
      <c r="L58" s="20" t="s">
        <v>404</v>
      </c>
      <c r="M58" s="18" t="s">
        <v>404</v>
      </c>
      <c r="N58" s="20" t="s">
        <v>404</v>
      </c>
      <c r="O58" s="18" t="s">
        <v>404</v>
      </c>
      <c r="P58" s="20" t="s">
        <v>404</v>
      </c>
      <c r="Q58" s="18" t="n">
        <v>376.66866515</v>
      </c>
      <c r="R58" s="20" t="n">
        <v>5.44933837</v>
      </c>
    </row>
    <row r="59" spans="1:18">
      <c r="A59" s="15" t="s">
        <v>456</v>
      </c>
      <c r="B59" s="17" t="n">
        <v>4826</v>
      </c>
      <c r="C59" s="18">
        <f>(0.0/B59*100)</f>
        <v/>
      </c>
      <c r="D59" s="19" t="n">
        <v>4826</v>
      </c>
      <c r="E59" s="18" t="n">
        <v>359.18578026</v>
      </c>
      <c r="F59" s="20" t="n">
        <v>2.68789706</v>
      </c>
      <c r="G59" s="18" t="n">
        <v>364.21893212</v>
      </c>
      <c r="H59" s="20" t="n">
        <v>2.66883571</v>
      </c>
      <c r="I59" s="18" t="s">
        <v>404</v>
      </c>
      <c r="J59" s="20" t="s">
        <v>404</v>
      </c>
      <c r="K59" s="18" t="s">
        <v>404</v>
      </c>
      <c r="L59" s="20" t="s">
        <v>404</v>
      </c>
      <c r="M59" s="18" t="s">
        <v>404</v>
      </c>
      <c r="N59" s="20" t="s">
        <v>404</v>
      </c>
      <c r="O59" s="18" t="s">
        <v>404</v>
      </c>
      <c r="P59" s="20" t="s">
        <v>404</v>
      </c>
      <c r="Q59" s="18" t="n">
        <v>362.34778362</v>
      </c>
      <c r="R59" s="20" t="n">
        <v>3.64763551</v>
      </c>
    </row>
    <row r="60" spans="1:18">
      <c r="A60" s="15" t="s">
        <v>457</v>
      </c>
      <c r="B60" s="17" t="n">
        <v>4546</v>
      </c>
      <c r="C60" s="18">
        <f>(0.0/B60*100)</f>
        <v/>
      </c>
      <c r="D60" s="19" t="n">
        <v>4546</v>
      </c>
      <c r="E60" s="18" t="n">
        <v>416.15404324</v>
      </c>
      <c r="F60" s="20" t="n">
        <v>5.79621299</v>
      </c>
      <c r="G60" s="18" t="n">
        <v>395.40452278</v>
      </c>
      <c r="H60" s="20" t="n">
        <v>15.42528255</v>
      </c>
      <c r="I60" s="18" t="s">
        <v>404</v>
      </c>
      <c r="J60" s="20" t="s">
        <v>404</v>
      </c>
      <c r="K60" s="18" t="s">
        <v>404</v>
      </c>
      <c r="L60" s="20" t="s">
        <v>404</v>
      </c>
      <c r="M60" s="18" t="s">
        <v>404</v>
      </c>
      <c r="N60" s="20" t="s">
        <v>404</v>
      </c>
      <c r="O60" s="18" t="s">
        <v>404</v>
      </c>
      <c r="P60" s="20" t="s">
        <v>404</v>
      </c>
      <c r="Q60" s="18" t="n">
        <v>359.07742494</v>
      </c>
      <c r="R60" s="20" t="n">
        <v>7.55842597</v>
      </c>
    </row>
    <row r="61" spans="1:18">
      <c r="A61" s="15" t="s">
        <v>458</v>
      </c>
      <c r="B61" s="17" t="n">
        <v>6525</v>
      </c>
      <c r="C61" s="18">
        <f>(0.0/B61*100)</f>
        <v/>
      </c>
      <c r="D61" s="19" t="n">
        <v>6525</v>
      </c>
      <c r="E61" s="18" t="n">
        <v>478.11549501</v>
      </c>
      <c r="F61" s="20" t="n">
        <v>2.84043743</v>
      </c>
      <c r="G61" s="18" t="n">
        <v>484.4131926</v>
      </c>
      <c r="H61" s="20" t="n">
        <v>9.21125956</v>
      </c>
      <c r="I61" s="18" t="n">
        <v>424.31382692</v>
      </c>
      <c r="J61" s="20" t="n">
        <v>19.29213831</v>
      </c>
      <c r="K61" s="18" t="s">
        <v>404</v>
      </c>
      <c r="L61" s="20" t="s">
        <v>404</v>
      </c>
      <c r="M61" s="18" t="s">
        <v>404</v>
      </c>
      <c r="N61" s="20" t="s">
        <v>404</v>
      </c>
      <c r="O61" s="18" t="s">
        <v>404</v>
      </c>
      <c r="P61" s="20" t="s">
        <v>404</v>
      </c>
      <c r="Q61" s="18" t="n">
        <v>481.1339818</v>
      </c>
      <c r="R61" s="20" t="n">
        <v>27.25724777</v>
      </c>
    </row>
    <row r="62" spans="1:18">
      <c r="A62" s="15" t="s">
        <v>459</v>
      </c>
      <c r="B62" s="17" t="n">
        <v>4476</v>
      </c>
      <c r="C62" s="18">
        <f>(0.0/B62*100)</f>
        <v/>
      </c>
      <c r="D62" s="19" t="n">
        <v>4476</v>
      </c>
      <c r="E62" s="18" t="n">
        <v>545.28349367</v>
      </c>
      <c r="F62" s="20" t="n">
        <v>1.10619702</v>
      </c>
      <c r="G62" s="18" t="n">
        <v>491.59632414</v>
      </c>
      <c r="H62" s="20" t="n">
        <v>6.72811106</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375.04852674</v>
      </c>
      <c r="F63" s="20" t="n">
        <v>1.68796576</v>
      </c>
      <c r="G63" s="18" t="n">
        <v>365.52945071</v>
      </c>
      <c r="H63" s="20" t="n">
        <v>3.33406507</v>
      </c>
      <c r="I63" s="18" t="s">
        <v>404</v>
      </c>
      <c r="J63" s="20" t="s">
        <v>404</v>
      </c>
      <c r="K63" s="18" t="s">
        <v>404</v>
      </c>
      <c r="L63" s="20" t="s">
        <v>404</v>
      </c>
      <c r="M63" s="18" t="s">
        <v>404</v>
      </c>
      <c r="N63" s="20" t="s">
        <v>404</v>
      </c>
      <c r="O63" s="18" t="s">
        <v>404</v>
      </c>
      <c r="P63" s="20" t="s">
        <v>404</v>
      </c>
      <c r="Q63" s="18" t="n">
        <v>364.12258769</v>
      </c>
      <c r="R63" s="20" t="n">
        <v>3.78553806</v>
      </c>
    </row>
    <row r="64" spans="1:18">
      <c r="A64" s="15" t="s">
        <v>461</v>
      </c>
      <c r="B64" s="17" t="n">
        <v>3634</v>
      </c>
      <c r="C64" s="18">
        <f>(27.0/B64*100)</f>
        <v/>
      </c>
      <c r="D64" s="19" t="n">
        <v>3607</v>
      </c>
      <c r="E64" s="18" t="n">
        <v>475.72673428</v>
      </c>
      <c r="F64" s="20" t="n">
        <v>1.9409762</v>
      </c>
      <c r="G64" s="18" t="n">
        <v>482.35743056</v>
      </c>
      <c r="H64" s="20" t="n">
        <v>3.06062837</v>
      </c>
      <c r="I64" s="18" t="s">
        <v>404</v>
      </c>
      <c r="J64" s="20" t="s">
        <v>404</v>
      </c>
      <c r="K64" s="18" t="s">
        <v>404</v>
      </c>
      <c r="L64" s="20" t="s">
        <v>404</v>
      </c>
      <c r="M64" s="18" t="s">
        <v>404</v>
      </c>
      <c r="N64" s="20" t="s">
        <v>404</v>
      </c>
      <c r="O64" s="18" t="s">
        <v>404</v>
      </c>
      <c r="P64" s="20" t="s">
        <v>404</v>
      </c>
      <c r="Q64" s="18" t="n">
        <v>525.95854033</v>
      </c>
      <c r="R64" s="20" t="n">
        <v>12.33249653</v>
      </c>
    </row>
    <row r="65" spans="1:18">
      <c r="A65" s="15" t="s">
        <v>462</v>
      </c>
      <c r="B65" s="17" t="n">
        <v>5325</v>
      </c>
      <c r="C65" s="18">
        <f>(0.0/B65*100)</f>
        <v/>
      </c>
      <c r="D65" s="19" t="n">
        <v>5325</v>
      </c>
      <c r="E65" s="18" t="n">
        <v>419.20132436</v>
      </c>
      <c r="F65" s="20" t="n">
        <v>2.56790295</v>
      </c>
      <c r="G65" s="18" t="n">
        <v>420.17721591</v>
      </c>
      <c r="H65" s="20" t="n">
        <v>11.5563635</v>
      </c>
      <c r="I65" s="18" t="s">
        <v>404</v>
      </c>
      <c r="J65" s="20" t="s">
        <v>404</v>
      </c>
      <c r="K65" s="18" t="s">
        <v>404</v>
      </c>
      <c r="L65" s="20" t="s">
        <v>404</v>
      </c>
      <c r="M65" s="18" t="s">
        <v>404</v>
      </c>
      <c r="N65" s="20" t="s">
        <v>404</v>
      </c>
      <c r="O65" s="18" t="s">
        <v>404</v>
      </c>
      <c r="P65" s="20" t="s">
        <v>404</v>
      </c>
      <c r="Q65" s="18" t="n">
        <v>424.58451095</v>
      </c>
      <c r="R65" s="20" t="n">
        <v>12.93492966</v>
      </c>
    </row>
    <row r="66" spans="1:18">
      <c r="A66" s="15" t="s">
        <v>463</v>
      </c>
      <c r="B66" s="17" t="n">
        <v>5665</v>
      </c>
      <c r="C66" s="18">
        <f>(0.0/B66*100)</f>
        <v/>
      </c>
      <c r="D66" s="19" t="n">
        <v>5665</v>
      </c>
      <c r="E66" s="18" t="n">
        <v>412.28582749</v>
      </c>
      <c r="F66" s="20" t="n">
        <v>2.00474784</v>
      </c>
      <c r="G66" s="18" t="n">
        <v>427.45451368</v>
      </c>
      <c r="H66" s="20" t="n">
        <v>2.16719028</v>
      </c>
      <c r="I66" s="18" t="n">
        <v>375.27645199</v>
      </c>
      <c r="J66" s="20" t="n">
        <v>19.00959766</v>
      </c>
      <c r="K66" s="18" t="s">
        <v>404</v>
      </c>
      <c r="L66" s="20" t="s">
        <v>404</v>
      </c>
      <c r="M66" s="18" t="s">
        <v>404</v>
      </c>
      <c r="N66" s="20" t="s">
        <v>404</v>
      </c>
      <c r="O66" s="18" t="s">
        <v>404</v>
      </c>
      <c r="P66" s="20" t="s">
        <v>404</v>
      </c>
      <c r="Q66" s="18" t="n">
        <v>405.83930034</v>
      </c>
      <c r="R66" s="20" t="n">
        <v>5.83914277</v>
      </c>
    </row>
    <row r="67" spans="1:18">
      <c r="A67" s="15" t="s">
        <v>464</v>
      </c>
      <c r="B67" s="17" t="n">
        <v>6971</v>
      </c>
      <c r="C67" s="18">
        <f>(0.0/B67*100)</f>
        <v/>
      </c>
      <c r="D67" s="19" t="n">
        <v>6971</v>
      </c>
      <c r="E67" s="18" t="n">
        <v>389.02362227</v>
      </c>
      <c r="F67" s="20" t="n">
        <v>3.27127001</v>
      </c>
      <c r="G67" s="18" t="n">
        <v>374.81854955</v>
      </c>
      <c r="H67" s="20" t="n">
        <v>8.501475060000001</v>
      </c>
      <c r="I67" s="18" t="n">
        <v>375.63862243</v>
      </c>
      <c r="J67" s="20" t="n">
        <v>9.933793209999999</v>
      </c>
      <c r="K67" s="18" t="s">
        <v>404</v>
      </c>
      <c r="L67" s="20" t="s">
        <v>404</v>
      </c>
      <c r="M67" s="18" t="s">
        <v>404</v>
      </c>
      <c r="N67" s="20" t="s">
        <v>404</v>
      </c>
      <c r="O67" s="18" t="s">
        <v>404</v>
      </c>
      <c r="P67" s="20" t="s">
        <v>404</v>
      </c>
      <c r="Q67" s="18" t="n">
        <v>373.66100564</v>
      </c>
      <c r="R67" s="20" t="n">
        <v>14.15919449</v>
      </c>
    </row>
    <row r="68" spans="1:18">
      <c r="A68" s="15" t="s">
        <v>465</v>
      </c>
      <c r="B68" s="17" t="n">
        <v>12083</v>
      </c>
      <c r="C68" s="18">
        <f>(0.0/B68*100)</f>
        <v/>
      </c>
      <c r="D68" s="19" t="n">
        <v>12083</v>
      </c>
      <c r="E68" s="18" t="n">
        <v>401.75343889</v>
      </c>
      <c r="F68" s="20" t="n">
        <v>1.62444193</v>
      </c>
      <c r="G68" s="18" t="n">
        <v>403.88821087</v>
      </c>
      <c r="H68" s="20" t="n">
        <v>2.68489534</v>
      </c>
      <c r="I68" s="18" t="n">
        <v>424.6668281</v>
      </c>
      <c r="J68" s="20" t="n">
        <v>13.15215532</v>
      </c>
      <c r="K68" s="18" t="s">
        <v>404</v>
      </c>
      <c r="L68" s="20" t="s">
        <v>404</v>
      </c>
      <c r="M68" s="18" t="s">
        <v>404</v>
      </c>
      <c r="N68" s="20" t="s">
        <v>404</v>
      </c>
      <c r="O68" s="18" t="s">
        <v>404</v>
      </c>
      <c r="P68" s="20" t="s">
        <v>404</v>
      </c>
      <c r="Q68" s="18" t="n">
        <v>404.18584457</v>
      </c>
      <c r="R68" s="20" t="n">
        <v>4.80997755</v>
      </c>
    </row>
    <row r="69" spans="1:18">
      <c r="A69" s="15" t="s">
        <v>466</v>
      </c>
      <c r="B69" s="17" t="n">
        <v>4876</v>
      </c>
      <c r="C69" s="18">
        <f>(0.0/B69*100)</f>
        <v/>
      </c>
      <c r="D69" s="19" t="n">
        <v>4876</v>
      </c>
      <c r="E69" s="18" t="n">
        <v>444.63773293</v>
      </c>
      <c r="F69" s="20" t="n">
        <v>4.51571705</v>
      </c>
      <c r="G69" s="18" t="n">
        <v>445.97371039</v>
      </c>
      <c r="H69" s="20" t="n">
        <v>8.93547648</v>
      </c>
      <c r="I69" s="18" t="s">
        <v>404</v>
      </c>
      <c r="J69" s="20" t="s">
        <v>404</v>
      </c>
      <c r="K69" s="18" t="s">
        <v>404</v>
      </c>
      <c r="L69" s="20" t="s">
        <v>404</v>
      </c>
      <c r="M69" s="18" t="s">
        <v>404</v>
      </c>
      <c r="N69" s="20" t="s">
        <v>404</v>
      </c>
      <c r="O69" s="18" t="s">
        <v>404</v>
      </c>
      <c r="P69" s="20" t="s">
        <v>404</v>
      </c>
      <c r="Q69" s="18" t="n">
        <v>421.87148003</v>
      </c>
      <c r="R69" s="20" t="n">
        <v>21.35373903</v>
      </c>
    </row>
    <row r="70" spans="1:18">
      <c r="A70" s="15" t="s">
        <v>467</v>
      </c>
      <c r="B70" s="17" t="n">
        <v>6036</v>
      </c>
      <c r="C70" s="18">
        <f>(0.0/B70*100)</f>
        <v/>
      </c>
      <c r="D70" s="19" t="n">
        <v>6036</v>
      </c>
      <c r="E70" s="18" t="n">
        <v>494.95836024</v>
      </c>
      <c r="F70" s="20" t="n">
        <v>3.83347667</v>
      </c>
      <c r="G70" s="18" t="n">
        <v>494.39259198</v>
      </c>
      <c r="H70" s="20" t="n">
        <v>5.35807704</v>
      </c>
      <c r="I70" s="18" t="s">
        <v>404</v>
      </c>
      <c r="J70" s="20" t="s">
        <v>404</v>
      </c>
      <c r="K70" s="18" t="s">
        <v>404</v>
      </c>
      <c r="L70" s="20" t="s">
        <v>404</v>
      </c>
      <c r="M70" s="18" t="s">
        <v>404</v>
      </c>
      <c r="N70" s="20" t="s">
        <v>404</v>
      </c>
      <c r="O70" s="18" t="s">
        <v>404</v>
      </c>
      <c r="P70" s="20" t="s">
        <v>404</v>
      </c>
      <c r="Q70" s="18" t="n">
        <v>477.19830095</v>
      </c>
      <c r="R70" s="20" t="n">
        <v>17.1573862</v>
      </c>
    </row>
    <row r="71" spans="1:18">
      <c r="A71" s="15" t="s">
        <v>468</v>
      </c>
      <c r="B71" s="17" t="n">
        <v>6115</v>
      </c>
      <c r="C71" s="18">
        <f>(0.0/B71*100)</f>
        <v/>
      </c>
      <c r="D71" s="19" t="n">
        <v>6115</v>
      </c>
      <c r="E71" s="18" t="n">
        <v>564.3743398</v>
      </c>
      <c r="F71" s="20" t="n">
        <v>1.58326011</v>
      </c>
      <c r="G71" s="18" t="n">
        <v>588.60035149</v>
      </c>
      <c r="H71" s="20" t="n">
        <v>6.95235632</v>
      </c>
      <c r="I71" s="18" t="n">
        <v>526.6590188599999</v>
      </c>
      <c r="J71" s="20" t="n">
        <v>17.65920086</v>
      </c>
      <c r="K71" s="18" t="s">
        <v>404</v>
      </c>
      <c r="L71" s="20" t="s">
        <v>404</v>
      </c>
      <c r="M71" s="18" t="s">
        <v>404</v>
      </c>
      <c r="N71" s="20" t="s">
        <v>404</v>
      </c>
      <c r="O71" s="18" t="s">
        <v>404</v>
      </c>
      <c r="P71" s="20" t="s">
        <v>404</v>
      </c>
      <c r="Q71" s="18" t="n">
        <v>496.52776691</v>
      </c>
      <c r="R71" s="20" t="n">
        <v>10.85355626</v>
      </c>
    </row>
    <row r="72" spans="1:18">
      <c r="A72" s="15" t="s">
        <v>469</v>
      </c>
      <c r="B72" s="17" t="n">
        <v>7708</v>
      </c>
      <c r="C72" s="18">
        <f>(0.0/B72*100)</f>
        <v/>
      </c>
      <c r="D72" s="19" t="n">
        <v>7708</v>
      </c>
      <c r="E72" s="18" t="n">
        <v>543.0591482900001</v>
      </c>
      <c r="F72" s="20" t="n">
        <v>3.9043237</v>
      </c>
      <c r="G72" s="18" t="n">
        <v>549.24458564</v>
      </c>
      <c r="H72" s="20" t="n">
        <v>13.19913984</v>
      </c>
      <c r="I72" s="18" t="n">
        <v>470.5224673</v>
      </c>
      <c r="J72" s="20" t="n">
        <v>25.08205796</v>
      </c>
      <c r="K72" s="18" t="s">
        <v>404</v>
      </c>
      <c r="L72" s="20" t="s">
        <v>404</v>
      </c>
      <c r="M72" s="18" t="s">
        <v>404</v>
      </c>
      <c r="N72" s="20" t="s">
        <v>404</v>
      </c>
      <c r="O72" s="18" t="s">
        <v>404</v>
      </c>
      <c r="P72" s="20" t="s">
        <v>404</v>
      </c>
      <c r="Q72" s="18" t="n">
        <v>538.29337852</v>
      </c>
      <c r="R72" s="20" t="n">
        <v>48.30845311</v>
      </c>
    </row>
    <row r="73" spans="1:18">
      <c r="A73" s="15" t="s">
        <v>470</v>
      </c>
      <c r="B73" s="17" t="n">
        <v>8249</v>
      </c>
      <c r="C73" s="18">
        <f>(0.0/B73*100)</f>
        <v/>
      </c>
      <c r="D73" s="19" t="n">
        <v>8249</v>
      </c>
      <c r="E73" s="18" t="n">
        <v>413.16512665</v>
      </c>
      <c r="F73" s="20" t="n">
        <v>3.57572196</v>
      </c>
      <c r="G73" s="18" t="n">
        <v>431.17275791</v>
      </c>
      <c r="H73" s="20" t="n">
        <v>9.141157870000001</v>
      </c>
      <c r="I73" s="18" t="n">
        <v>414.28282249</v>
      </c>
      <c r="J73" s="20" t="n">
        <v>16.77348065</v>
      </c>
      <c r="K73" s="18" t="s">
        <v>404</v>
      </c>
      <c r="L73" s="20" t="s">
        <v>404</v>
      </c>
      <c r="M73" s="18" t="s">
        <v>404</v>
      </c>
      <c r="N73" s="20" t="s">
        <v>404</v>
      </c>
      <c r="O73" s="18" t="s">
        <v>404</v>
      </c>
      <c r="P73" s="20" t="s">
        <v>404</v>
      </c>
      <c r="Q73" s="18" t="n">
        <v>416.30348173</v>
      </c>
      <c r="R73" s="20" t="n">
        <v>14.13349674</v>
      </c>
    </row>
    <row r="74" spans="1:18">
      <c r="A74" s="15" t="s">
        <v>471</v>
      </c>
      <c r="B74" s="17" t="n">
        <v>4692</v>
      </c>
      <c r="C74" s="18">
        <f>(484.0/B74*100)</f>
        <v/>
      </c>
      <c r="D74" s="19" t="n">
        <v>4208</v>
      </c>
      <c r="E74" s="18" t="n">
        <v>414.89674484</v>
      </c>
      <c r="F74" s="20" t="n">
        <v>1.52744743</v>
      </c>
      <c r="G74" s="18" t="n">
        <v>431.00917036</v>
      </c>
      <c r="H74" s="20" t="n">
        <v>4.34878769</v>
      </c>
      <c r="I74" s="18" t="s">
        <v>404</v>
      </c>
      <c r="J74" s="20" t="s">
        <v>404</v>
      </c>
      <c r="K74" s="18" t="s">
        <v>404</v>
      </c>
      <c r="L74" s="20" t="s">
        <v>404</v>
      </c>
      <c r="M74" s="18" t="s">
        <v>404</v>
      </c>
      <c r="N74" s="20" t="s">
        <v>404</v>
      </c>
      <c r="O74" s="18" t="s">
        <v>404</v>
      </c>
      <c r="P74" s="20" t="s">
        <v>404</v>
      </c>
      <c r="Q74" s="18" t="n">
        <v>391.41286496</v>
      </c>
      <c r="R74" s="20" t="n">
        <v>5.1640822</v>
      </c>
    </row>
    <row r="75" spans="1:18">
      <c r="A75" s="15" t="s">
        <v>472</v>
      </c>
      <c r="B75" s="17" t="n">
        <v>5375</v>
      </c>
      <c r="C75" s="18">
        <f>(483.0/B75*100)</f>
        <v/>
      </c>
      <c r="D75" s="19" t="n">
        <v>4892</v>
      </c>
      <c r="E75" s="18" t="n">
        <v>366.28492682</v>
      </c>
      <c r="F75" s="20" t="n">
        <v>6.49373196</v>
      </c>
      <c r="G75" s="18" t="n">
        <v>370.94740808</v>
      </c>
      <c r="H75" s="20" t="n">
        <v>7.28725973</v>
      </c>
      <c r="I75" s="18" t="n">
        <v>361.45861688</v>
      </c>
      <c r="J75" s="20" t="n">
        <v>18.16459585</v>
      </c>
      <c r="K75" s="18" t="s">
        <v>404</v>
      </c>
      <c r="L75" s="20" t="s">
        <v>404</v>
      </c>
      <c r="M75" s="18" t="s">
        <v>404</v>
      </c>
      <c r="N75" s="20" t="s">
        <v>404</v>
      </c>
      <c r="O75" s="18" t="s">
        <v>404</v>
      </c>
      <c r="P75" s="20" t="s">
        <v>404</v>
      </c>
      <c r="Q75" s="18" t="n">
        <v>364.35955296</v>
      </c>
      <c r="R75" s="20" t="n">
        <v>7.94110832</v>
      </c>
    </row>
    <row r="76" spans="1:18">
      <c r="A76" s="15" t="s">
        <v>473</v>
      </c>
      <c r="B76" s="17" t="n">
        <v>14167</v>
      </c>
      <c r="C76" s="18">
        <f>(1400.0/B76*100)</f>
        <v/>
      </c>
      <c r="D76" s="19" t="n">
        <v>12767</v>
      </c>
      <c r="E76" s="18" t="n">
        <v>436.9504134</v>
      </c>
      <c r="F76" s="20" t="n">
        <v>3.47067517</v>
      </c>
      <c r="G76" s="18" t="n">
        <v>424.01148472</v>
      </c>
      <c r="H76" s="20" t="n">
        <v>11.35133668</v>
      </c>
      <c r="I76" s="18" t="n">
        <v>384.8617393</v>
      </c>
      <c r="J76" s="20" t="n">
        <v>11.69191252</v>
      </c>
      <c r="K76" s="18" t="s">
        <v>404</v>
      </c>
      <c r="L76" s="20" t="s">
        <v>404</v>
      </c>
      <c r="M76" s="18" t="s">
        <v>404</v>
      </c>
      <c r="N76" s="20" t="s">
        <v>404</v>
      </c>
      <c r="O76" s="18" t="s">
        <v>404</v>
      </c>
      <c r="P76" s="20" t="s">
        <v>404</v>
      </c>
      <c r="Q76" s="18" t="n">
        <v>417.15936767</v>
      </c>
      <c r="R76" s="20" t="n">
        <v>11.76024193</v>
      </c>
    </row>
    <row r="77" spans="1:18">
      <c r="A77" s="15" t="s">
        <v>474</v>
      </c>
      <c r="B77" s="17" t="n">
        <v>6062</v>
      </c>
      <c r="C77" s="18">
        <f>(0.0/B77*100)</f>
        <v/>
      </c>
      <c r="D77" s="19" t="n">
        <v>6062</v>
      </c>
      <c r="E77" s="18" t="n">
        <v>418.12459407</v>
      </c>
      <c r="F77" s="20" t="n">
        <v>3.1246189</v>
      </c>
      <c r="G77" s="18" t="n">
        <v>428.06858842</v>
      </c>
      <c r="H77" s="20" t="n">
        <v>9.172261069999999</v>
      </c>
      <c r="I77" s="18" t="n">
        <v>391.75667981</v>
      </c>
      <c r="J77" s="20" t="n">
        <v>14.50456026</v>
      </c>
      <c r="K77" s="18" t="s">
        <v>404</v>
      </c>
      <c r="L77" s="20" t="s">
        <v>404</v>
      </c>
      <c r="M77" s="18" t="s">
        <v>404</v>
      </c>
      <c r="N77" s="20" t="s">
        <v>404</v>
      </c>
      <c r="O77" s="18" t="s">
        <v>404</v>
      </c>
      <c r="P77" s="20" t="s">
        <v>404</v>
      </c>
      <c r="Q77" s="18" t="n">
        <v>404.23490783</v>
      </c>
      <c r="R77" s="20" t="n">
        <v>14.59594505</v>
      </c>
    </row>
    <row r="78" spans="1:18">
      <c r="A78" s="15" t="s">
        <v>475</v>
      </c>
      <c r="B78" s="17" t="n">
        <v>5826</v>
      </c>
      <c r="C78" s="18">
        <f>(0.0/B78*100)</f>
        <v/>
      </c>
      <c r="D78" s="19" t="n">
        <v>5826</v>
      </c>
      <c r="E78" s="18" t="n">
        <v>497.7555591</v>
      </c>
      <c r="F78" s="20" t="n">
        <v>4.82686144</v>
      </c>
      <c r="G78" s="18" t="n">
        <v>461.76785419</v>
      </c>
      <c r="H78" s="20" t="n">
        <v>9.545293389999999</v>
      </c>
      <c r="I78" s="18" t="s">
        <v>404</v>
      </c>
      <c r="J78" s="20" t="s">
        <v>404</v>
      </c>
      <c r="K78" s="18" t="s">
        <v>404</v>
      </c>
      <c r="L78" s="20" t="s">
        <v>404</v>
      </c>
      <c r="M78" s="18" t="s">
        <v>404</v>
      </c>
      <c r="N78" s="20" t="s">
        <v>404</v>
      </c>
      <c r="O78" s="18" t="s">
        <v>404</v>
      </c>
      <c r="P78" s="20" t="s">
        <v>404</v>
      </c>
      <c r="Q78" s="18" t="n">
        <v>473.16892181</v>
      </c>
      <c r="R78" s="20" t="n">
        <v>16.51644607</v>
      </c>
    </row>
    <row customHeight="1" ht="25" r="79" spans="1:18">
      <c r="A79" s="15" t="s">
        <v>476</v>
      </c>
      <c r="B79" s="17" t="n">
        <v>1657</v>
      </c>
      <c r="C79" s="18">
        <f>(21.0/B79*100)</f>
        <v/>
      </c>
      <c r="D79" s="19" t="n">
        <v>1636</v>
      </c>
      <c r="E79" s="18" t="n">
        <v>454.04814349</v>
      </c>
      <c r="F79" s="20" t="n">
        <v>7.40618029</v>
      </c>
      <c r="G79" s="18" t="n">
        <v>483.7400253</v>
      </c>
      <c r="H79" s="20" t="n">
        <v>29.67319103</v>
      </c>
      <c r="I79" s="18" t="s">
        <v>404</v>
      </c>
      <c r="J79" s="20" t="s">
        <v>404</v>
      </c>
      <c r="K79" s="18" t="s">
        <v>404</v>
      </c>
      <c r="L79" s="20" t="s">
        <v>404</v>
      </c>
      <c r="M79" s="18" t="s">
        <v>404</v>
      </c>
      <c r="N79" s="20" t="s">
        <v>404</v>
      </c>
      <c r="O79" s="18" t="s">
        <v>404</v>
      </c>
      <c r="P79" s="20" t="s">
        <v>404</v>
      </c>
      <c r="Q79" s="18" t="n">
        <v>445.73384903</v>
      </c>
      <c r="R79" s="20" t="n">
        <v>38.63821744</v>
      </c>
    </row>
    <row r="80" spans="1:18">
      <c r="A80" s="15" t="s">
        <v>477</v>
      </c>
      <c r="B80" s="17" t="n">
        <v>7841</v>
      </c>
      <c r="C80" s="18">
        <f>(0.0/B80*100)</f>
        <v/>
      </c>
      <c r="D80" s="19" t="n">
        <v>7841</v>
      </c>
      <c r="E80" s="18" t="n">
        <v>459.30251472</v>
      </c>
      <c r="F80" s="20" t="n">
        <v>4.45608273</v>
      </c>
      <c r="G80" s="18" t="n">
        <v>463.90266147</v>
      </c>
      <c r="H80" s="20" t="n">
        <v>11.77035535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448.3136013</v>
      </c>
      <c r="F81" s="20" t="n">
        <v>3.5557704</v>
      </c>
      <c r="G81" s="18" t="n">
        <v>427.63809687</v>
      </c>
      <c r="H81" s="20" t="n">
        <v>10.07176614</v>
      </c>
      <c r="I81" s="18" t="n">
        <v>517.87743</v>
      </c>
      <c r="J81" s="20" t="n">
        <v>8.265864029999999</v>
      </c>
      <c r="K81" s="18" t="s">
        <v>404</v>
      </c>
      <c r="L81" s="20" t="s">
        <v>404</v>
      </c>
      <c r="M81" s="18" t="s">
        <v>404</v>
      </c>
      <c r="N81" s="20" t="s">
        <v>404</v>
      </c>
      <c r="O81" s="18" t="s">
        <v>404</v>
      </c>
      <c r="P81" s="20" t="s">
        <v>404</v>
      </c>
      <c r="Q81" s="18" t="n">
        <v>425.99060587</v>
      </c>
      <c r="R81" s="20" t="n">
        <v>18.82335063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494.64427319</v>
      </c>
      <c r="F7" s="20" t="n">
        <v>3.06538141</v>
      </c>
      <c r="G7" s="18" t="n">
        <v>496.60789897</v>
      </c>
      <c r="H7" s="20" t="n">
        <v>2.91892419</v>
      </c>
      <c r="I7" s="18" t="s">
        <v>404</v>
      </c>
      <c r="J7" s="20" t="s">
        <v>404</v>
      </c>
      <c r="K7" s="18" t="s">
        <v>404</v>
      </c>
      <c r="L7" s="20" t="s">
        <v>404</v>
      </c>
      <c r="M7" s="18" t="s">
        <v>404</v>
      </c>
      <c r="N7" s="20" t="s">
        <v>404</v>
      </c>
      <c r="O7" s="18" t="s">
        <v>404</v>
      </c>
      <c r="P7" s="20" t="s">
        <v>404</v>
      </c>
      <c r="Q7" s="18" t="n">
        <v>485.58169932</v>
      </c>
      <c r="R7" s="20" t="n">
        <v>6.17735356</v>
      </c>
    </row>
    <row r="8" spans="1:18">
      <c r="A8" s="15" t="s">
        <v>405</v>
      </c>
      <c r="B8" s="17" t="n">
        <v>7007</v>
      </c>
      <c r="C8" s="18">
        <f>(0.0/B8*100)</f>
        <v/>
      </c>
      <c r="D8" s="19" t="n">
        <v>7007</v>
      </c>
      <c r="E8" s="18" t="n">
        <v>499.62484943</v>
      </c>
      <c r="F8" s="20" t="n">
        <v>7.57171562</v>
      </c>
      <c r="G8" s="18" t="n">
        <v>491.55421362</v>
      </c>
      <c r="H8" s="20" t="n">
        <v>5.79606177</v>
      </c>
      <c r="I8" s="18" t="n">
        <v>464.12321902</v>
      </c>
      <c r="J8" s="20" t="n">
        <v>24.86519723</v>
      </c>
      <c r="K8" s="18" t="s">
        <v>404</v>
      </c>
      <c r="L8" s="20" t="s">
        <v>404</v>
      </c>
      <c r="M8" s="18" t="s">
        <v>404</v>
      </c>
      <c r="N8" s="20" t="s">
        <v>404</v>
      </c>
      <c r="O8" s="18" t="s">
        <v>404</v>
      </c>
      <c r="P8" s="20" t="s">
        <v>404</v>
      </c>
      <c r="Q8" s="18" t="n">
        <v>508.02692513</v>
      </c>
      <c r="R8" s="20" t="n">
        <v>8.6092733</v>
      </c>
    </row>
    <row r="9" spans="1:18">
      <c r="A9" s="15" t="s">
        <v>406</v>
      </c>
      <c r="B9" s="17" t="n">
        <v>9651</v>
      </c>
      <c r="C9" s="18">
        <f>(575.0/B9*100)</f>
        <v/>
      </c>
      <c r="D9" s="19" t="n">
        <v>9076</v>
      </c>
      <c r="E9" s="18" t="n">
        <v>500.47772364</v>
      </c>
      <c r="F9" s="20" t="n">
        <v>7.03824525</v>
      </c>
      <c r="G9" s="18" t="n">
        <v>516.32817414</v>
      </c>
      <c r="H9" s="20" t="n">
        <v>5.30228833</v>
      </c>
      <c r="I9" s="18" t="n">
        <v>519.35251579</v>
      </c>
      <c r="J9" s="20" t="n">
        <v>28.46309464</v>
      </c>
      <c r="K9" s="18" t="s">
        <v>404</v>
      </c>
      <c r="L9" s="20" t="s">
        <v>404</v>
      </c>
      <c r="M9" s="18" t="s">
        <v>404</v>
      </c>
      <c r="N9" s="20" t="s">
        <v>404</v>
      </c>
      <c r="O9" s="18" t="s">
        <v>404</v>
      </c>
      <c r="P9" s="20" t="s">
        <v>404</v>
      </c>
      <c r="Q9" s="18" t="n">
        <v>512.42876644</v>
      </c>
      <c r="R9" s="20" t="n">
        <v>6.81521031</v>
      </c>
    </row>
    <row r="10" spans="1:18">
      <c r="A10" s="15" t="s">
        <v>407</v>
      </c>
      <c r="B10" s="17" t="n">
        <v>20058</v>
      </c>
      <c r="C10" s="18">
        <f>(3112.0/B10*100)</f>
        <v/>
      </c>
      <c r="D10" s="19" t="n">
        <v>16946</v>
      </c>
      <c r="E10" s="18" t="n">
        <v>512.9359801099999</v>
      </c>
      <c r="F10" s="20" t="n">
        <v>3.71519639</v>
      </c>
      <c r="G10" s="18" t="n">
        <v>516.67467351</v>
      </c>
      <c r="H10" s="20" t="n">
        <v>3.80627464</v>
      </c>
      <c r="I10" s="18" t="n">
        <v>577.84820243</v>
      </c>
      <c r="J10" s="20" t="n">
        <v>13.60445118</v>
      </c>
      <c r="K10" s="18" t="s">
        <v>404</v>
      </c>
      <c r="L10" s="20" t="s">
        <v>404</v>
      </c>
      <c r="M10" s="18" t="s">
        <v>404</v>
      </c>
      <c r="N10" s="20" t="s">
        <v>404</v>
      </c>
      <c r="O10" s="18" t="s">
        <v>404</v>
      </c>
      <c r="P10" s="20" t="s">
        <v>404</v>
      </c>
      <c r="Q10" s="18" t="n">
        <v>519.62330136</v>
      </c>
      <c r="R10" s="20" t="n">
        <v>10.37091342</v>
      </c>
    </row>
    <row r="11" spans="1:18">
      <c r="A11" s="15" t="s">
        <v>408</v>
      </c>
      <c r="B11" s="17" t="n">
        <v>7053</v>
      </c>
      <c r="C11" s="18">
        <f>(137.0/B11*100)</f>
        <v/>
      </c>
      <c r="D11" s="19" t="n">
        <v>6916</v>
      </c>
      <c r="E11" s="18" t="n">
        <v>426.42776566</v>
      </c>
      <c r="F11" s="20" t="n">
        <v>4.58738912</v>
      </c>
      <c r="G11" s="18" t="n">
        <v>424.69988701</v>
      </c>
      <c r="H11" s="20" t="n">
        <v>5.91333599</v>
      </c>
      <c r="I11" s="18" t="n">
        <v>390.11543589</v>
      </c>
      <c r="J11" s="20" t="n">
        <v>18.51186118</v>
      </c>
      <c r="K11" s="18" t="s">
        <v>404</v>
      </c>
      <c r="L11" s="20" t="s">
        <v>404</v>
      </c>
      <c r="M11" s="18" t="s">
        <v>404</v>
      </c>
      <c r="N11" s="20" t="s">
        <v>404</v>
      </c>
      <c r="O11" s="18" t="s">
        <v>404</v>
      </c>
      <c r="P11" s="20" t="s">
        <v>404</v>
      </c>
      <c r="Q11" s="18" t="n">
        <v>394.3758265</v>
      </c>
      <c r="R11" s="20" t="n">
        <v>14.96586286</v>
      </c>
    </row>
    <row r="12" spans="1:18">
      <c r="A12" s="15" t="s">
        <v>409</v>
      </c>
      <c r="B12" s="17" t="n">
        <v>6894</v>
      </c>
      <c r="C12" s="18">
        <f>(106.0/B12*100)</f>
        <v/>
      </c>
      <c r="D12" s="19" t="n">
        <v>6788</v>
      </c>
      <c r="E12" s="18" t="n">
        <v>484.43132369</v>
      </c>
      <c r="F12" s="20" t="n">
        <v>6.63029104</v>
      </c>
      <c r="G12" s="18" t="n">
        <v>497.34981585</v>
      </c>
      <c r="H12" s="20" t="n">
        <v>3.01356286</v>
      </c>
      <c r="I12" s="18" t="n">
        <v>427.1628758</v>
      </c>
      <c r="J12" s="20" t="n">
        <v>12.82659046</v>
      </c>
      <c r="K12" s="18" t="s">
        <v>404</v>
      </c>
      <c r="L12" s="20" t="s">
        <v>404</v>
      </c>
      <c r="M12" s="18" t="s">
        <v>404</v>
      </c>
      <c r="N12" s="20" t="s">
        <v>404</v>
      </c>
      <c r="O12" s="18" t="s">
        <v>404</v>
      </c>
      <c r="P12" s="20" t="s">
        <v>404</v>
      </c>
      <c r="Q12" s="18" t="n">
        <v>453.19898379</v>
      </c>
      <c r="R12" s="20" t="n">
        <v>9.17947444</v>
      </c>
    </row>
    <row r="13" spans="1:18">
      <c r="A13" s="15" t="s">
        <v>410</v>
      </c>
      <c r="B13" s="17" t="n">
        <v>7161</v>
      </c>
      <c r="C13" s="18">
        <f>(1175.0/B13*100)</f>
        <v/>
      </c>
      <c r="D13" s="19" t="n">
        <v>5986</v>
      </c>
      <c r="E13" s="18" t="n">
        <v>510.28586092</v>
      </c>
      <c r="F13" s="20" t="n">
        <v>2.52817998</v>
      </c>
      <c r="G13" s="18" t="n">
        <v>507.93035635</v>
      </c>
      <c r="H13" s="20" t="n">
        <v>5.89287253</v>
      </c>
      <c r="I13" s="18" t="n">
        <v>513.18367339</v>
      </c>
      <c r="J13" s="20" t="n">
        <v>7.29197336</v>
      </c>
      <c r="K13" s="18" t="s">
        <v>404</v>
      </c>
      <c r="L13" s="20" t="s">
        <v>404</v>
      </c>
      <c r="M13" s="18" t="s">
        <v>404</v>
      </c>
      <c r="N13" s="20" t="s">
        <v>404</v>
      </c>
      <c r="O13" s="18" t="s">
        <v>404</v>
      </c>
      <c r="P13" s="20" t="s">
        <v>404</v>
      </c>
      <c r="Q13" s="18" t="n">
        <v>531.7827105600001</v>
      </c>
      <c r="R13" s="20" t="n">
        <v>8.24002714</v>
      </c>
    </row>
    <row r="14" spans="1:18">
      <c r="A14" s="15" t="s">
        <v>411</v>
      </c>
      <c r="B14" s="17" t="n">
        <v>5587</v>
      </c>
      <c r="C14" s="18">
        <f>(301.0/B14*100)</f>
        <v/>
      </c>
      <c r="D14" s="19" t="n">
        <v>5286</v>
      </c>
      <c r="E14" s="18" t="n">
        <v>512.8386535</v>
      </c>
      <c r="F14" s="20" t="n">
        <v>3.06398351</v>
      </c>
      <c r="G14" s="18" t="n">
        <v>522.95906279</v>
      </c>
      <c r="H14" s="20" t="n">
        <v>2.82950397</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509.22147099</v>
      </c>
      <c r="F15" s="20" t="n">
        <v>3.80657734</v>
      </c>
      <c r="G15" s="18" t="n">
        <v>513.1214873</v>
      </c>
      <c r="H15" s="20" t="n">
        <v>3.0020171</v>
      </c>
      <c r="I15" s="18" t="n">
        <v>530.89819286</v>
      </c>
      <c r="J15" s="20" t="n">
        <v>20.65706953</v>
      </c>
      <c r="K15" s="18" t="s">
        <v>404</v>
      </c>
      <c r="L15" s="20" t="s">
        <v>404</v>
      </c>
      <c r="M15" s="18" t="s">
        <v>404</v>
      </c>
      <c r="N15" s="20" t="s">
        <v>404</v>
      </c>
      <c r="O15" s="18" t="s">
        <v>404</v>
      </c>
      <c r="P15" s="20" t="s">
        <v>404</v>
      </c>
      <c r="Q15" s="18" t="n">
        <v>503.29341131</v>
      </c>
      <c r="R15" s="20" t="n">
        <v>6.64702292</v>
      </c>
    </row>
    <row r="16" spans="1:18">
      <c r="A16" s="15" t="s">
        <v>413</v>
      </c>
      <c r="B16" s="17" t="n">
        <v>6108</v>
      </c>
      <c r="C16" s="18">
        <f>(495.0/B16*100)</f>
        <v/>
      </c>
      <c r="D16" s="19" t="n">
        <v>5613</v>
      </c>
      <c r="E16" s="18" t="n">
        <v>481.46813055</v>
      </c>
      <c r="F16" s="20" t="n">
        <v>6.05453739</v>
      </c>
      <c r="G16" s="18" t="n">
        <v>508.34318977</v>
      </c>
      <c r="H16" s="20" t="n">
        <v>5.99701464</v>
      </c>
      <c r="I16" s="18" t="n">
        <v>457.7123936</v>
      </c>
      <c r="J16" s="20" t="n">
        <v>17.90018326</v>
      </c>
      <c r="K16" s="18" t="s">
        <v>404</v>
      </c>
      <c r="L16" s="20" t="s">
        <v>404</v>
      </c>
      <c r="M16" s="18" t="s">
        <v>404</v>
      </c>
      <c r="N16" s="20" t="s">
        <v>404</v>
      </c>
      <c r="O16" s="18" t="s">
        <v>404</v>
      </c>
      <c r="P16" s="20" t="s">
        <v>404</v>
      </c>
      <c r="Q16" s="18" t="n">
        <v>518.23512863</v>
      </c>
      <c r="R16" s="20" t="n">
        <v>10.51760991</v>
      </c>
    </row>
    <row r="17" spans="1:18">
      <c r="A17" s="15" t="s">
        <v>414</v>
      </c>
      <c r="B17" s="17" t="n">
        <v>6504</v>
      </c>
      <c r="C17" s="18">
        <f>(1325.0/B17*100)</f>
        <v/>
      </c>
      <c r="D17" s="19" t="n">
        <v>5179</v>
      </c>
      <c r="E17" s="18" t="n">
        <v>476.92076341</v>
      </c>
      <c r="F17" s="20" t="n">
        <v>14.54654885</v>
      </c>
      <c r="G17" s="18" t="n">
        <v>505.06852947</v>
      </c>
      <c r="H17" s="20" t="n">
        <v>4.7042605</v>
      </c>
      <c r="I17" s="18" t="n">
        <v>554.04598907</v>
      </c>
      <c r="J17" s="20" t="n">
        <v>16.8228432</v>
      </c>
      <c r="K17" s="18" t="s">
        <v>404</v>
      </c>
      <c r="L17" s="20" t="s">
        <v>404</v>
      </c>
      <c r="M17" s="18" t="s">
        <v>404</v>
      </c>
      <c r="N17" s="20" t="s">
        <v>404</v>
      </c>
      <c r="O17" s="18" t="s">
        <v>404</v>
      </c>
      <c r="P17" s="20" t="s">
        <v>404</v>
      </c>
      <c r="Q17" s="18" t="n">
        <v>513.4118457</v>
      </c>
      <c r="R17" s="20" t="n">
        <v>8.775554140000001</v>
      </c>
    </row>
    <row r="18" spans="1:18">
      <c r="A18" s="15" t="s">
        <v>415</v>
      </c>
      <c r="B18" s="17" t="n">
        <v>5532</v>
      </c>
      <c r="C18" s="18">
        <f>(0.0/B18*100)</f>
        <v/>
      </c>
      <c r="D18" s="19" t="n">
        <v>5532</v>
      </c>
      <c r="E18" s="18" t="n">
        <v>456.669041</v>
      </c>
      <c r="F18" s="20" t="n">
        <v>5.15877254</v>
      </c>
      <c r="G18" s="18" t="n">
        <v>456.65211185</v>
      </c>
      <c r="H18" s="20" t="n">
        <v>6.28820173</v>
      </c>
      <c r="I18" s="18" t="n">
        <v>437.8158099</v>
      </c>
      <c r="J18" s="20" t="n">
        <v>45.53387776</v>
      </c>
      <c r="K18" s="18" t="s">
        <v>404</v>
      </c>
      <c r="L18" s="20" t="s">
        <v>404</v>
      </c>
      <c r="M18" s="18" t="s">
        <v>404</v>
      </c>
      <c r="N18" s="20" t="s">
        <v>404</v>
      </c>
      <c r="O18" s="18" t="s">
        <v>404</v>
      </c>
      <c r="P18" s="20" t="s">
        <v>404</v>
      </c>
      <c r="Q18" s="18" t="n">
        <v>439.80138938</v>
      </c>
      <c r="R18" s="20" t="n">
        <v>10.8898877</v>
      </c>
    </row>
    <row r="19" spans="1:18">
      <c r="A19" s="15" t="s">
        <v>416</v>
      </c>
      <c r="B19" s="17" t="n">
        <v>5658</v>
      </c>
      <c r="C19" s="18">
        <f>(327.0/B19*100)</f>
        <v/>
      </c>
      <c r="D19" s="19" t="n">
        <v>5331</v>
      </c>
      <c r="E19" s="18" t="n">
        <v>476.5114887</v>
      </c>
      <c r="F19" s="20" t="n">
        <v>6.93596928</v>
      </c>
      <c r="G19" s="18" t="n">
        <v>477.39714235</v>
      </c>
      <c r="H19" s="20" t="n">
        <v>5.11208029</v>
      </c>
      <c r="I19" s="18" t="n">
        <v>507.97482207</v>
      </c>
      <c r="J19" s="20" t="n">
        <v>30.9857021</v>
      </c>
      <c r="K19" s="18" t="s">
        <v>404</v>
      </c>
      <c r="L19" s="20" t="s">
        <v>404</v>
      </c>
      <c r="M19" s="18" t="s">
        <v>404</v>
      </c>
      <c r="N19" s="20" t="s">
        <v>404</v>
      </c>
      <c r="O19" s="18" t="s">
        <v>404</v>
      </c>
      <c r="P19" s="20" t="s">
        <v>404</v>
      </c>
      <c r="Q19" s="18" t="n">
        <v>468.3400764</v>
      </c>
      <c r="R19" s="20" t="n">
        <v>31.78098705</v>
      </c>
    </row>
    <row r="20" spans="1:18">
      <c r="A20" s="15" t="s">
        <v>417</v>
      </c>
      <c r="B20" s="17" t="n">
        <v>3371</v>
      </c>
      <c r="C20" s="18">
        <f>(24.0/B20*100)</f>
        <v/>
      </c>
      <c r="D20" s="19" t="n">
        <v>3347</v>
      </c>
      <c r="E20" s="18" t="n">
        <v>489.85528877</v>
      </c>
      <c r="F20" s="20" t="n">
        <v>2.38844508</v>
      </c>
      <c r="G20" s="18" t="n">
        <v>486.20877508</v>
      </c>
      <c r="H20" s="20" t="n">
        <v>3.72231579</v>
      </c>
      <c r="I20" s="18" t="n">
        <v>440.15121304</v>
      </c>
      <c r="J20" s="20" t="n">
        <v>18.29753509</v>
      </c>
      <c r="K20" s="18" t="s">
        <v>404</v>
      </c>
      <c r="L20" s="20" t="s">
        <v>404</v>
      </c>
      <c r="M20" s="18" t="s">
        <v>404</v>
      </c>
      <c r="N20" s="20" t="s">
        <v>404</v>
      </c>
      <c r="O20" s="18" t="s">
        <v>404</v>
      </c>
      <c r="P20" s="20" t="s">
        <v>404</v>
      </c>
      <c r="Q20" s="18" t="n">
        <v>485.53342285</v>
      </c>
      <c r="R20" s="20" t="n">
        <v>5.82923541</v>
      </c>
    </row>
    <row r="21" spans="1:18">
      <c r="A21" s="15" t="s">
        <v>418</v>
      </c>
      <c r="B21" s="17" t="n">
        <v>5741</v>
      </c>
      <c r="C21" s="18">
        <f>(0.0/B21*100)</f>
        <v/>
      </c>
      <c r="D21" s="19" t="n">
        <v>5741</v>
      </c>
      <c r="E21" s="18" t="n">
        <v>502.39169415</v>
      </c>
      <c r="F21" s="20" t="n">
        <v>3.65450572</v>
      </c>
      <c r="G21" s="18" t="n">
        <v>506.13245486</v>
      </c>
      <c r="H21" s="20" t="n">
        <v>3.47914313</v>
      </c>
      <c r="I21" s="18" t="n">
        <v>497.64734531</v>
      </c>
      <c r="J21" s="20" t="n">
        <v>7.42804238</v>
      </c>
      <c r="K21" s="18" t="s">
        <v>404</v>
      </c>
      <c r="L21" s="20" t="s">
        <v>404</v>
      </c>
      <c r="M21" s="18" t="s">
        <v>404</v>
      </c>
      <c r="N21" s="20" t="s">
        <v>404</v>
      </c>
      <c r="O21" s="18" t="s">
        <v>404</v>
      </c>
      <c r="P21" s="20" t="s">
        <v>404</v>
      </c>
      <c r="Q21" s="18" t="n">
        <v>511.51216789</v>
      </c>
      <c r="R21" s="20" t="n">
        <v>7.65933758</v>
      </c>
    </row>
    <row r="22" spans="1:18">
      <c r="A22" s="15" t="s">
        <v>419</v>
      </c>
      <c r="B22" s="17" t="n">
        <v>6598</v>
      </c>
      <c r="C22" s="18">
        <f>(0.0/B22*100)</f>
        <v/>
      </c>
      <c r="D22" s="19" t="n">
        <v>6598</v>
      </c>
      <c r="E22" s="18" t="n">
        <v>463.54100118</v>
      </c>
      <c r="F22" s="20" t="n">
        <v>6.76540066</v>
      </c>
      <c r="G22" s="18" t="n">
        <v>477.9601536</v>
      </c>
      <c r="H22" s="20" t="n">
        <v>8.027029929999999</v>
      </c>
      <c r="I22" s="18" t="n">
        <v>500.59174152</v>
      </c>
      <c r="J22" s="20" t="n">
        <v>22.13487709</v>
      </c>
      <c r="K22" s="18" t="s">
        <v>404</v>
      </c>
      <c r="L22" s="20" t="s">
        <v>404</v>
      </c>
      <c r="M22" s="18" t="s">
        <v>404</v>
      </c>
      <c r="N22" s="20" t="s">
        <v>404</v>
      </c>
      <c r="O22" s="18" t="s">
        <v>404</v>
      </c>
      <c r="P22" s="20" t="s">
        <v>404</v>
      </c>
      <c r="Q22" s="18" t="n">
        <v>470.74802406</v>
      </c>
      <c r="R22" s="20" t="n">
        <v>10.74186715</v>
      </c>
    </row>
    <row r="23" spans="1:18">
      <c r="A23" s="15" t="s">
        <v>420</v>
      </c>
      <c r="B23" s="17" t="n">
        <v>11583</v>
      </c>
      <c r="C23" s="18">
        <f>(3185.0/B23*100)</f>
        <v/>
      </c>
      <c r="D23" s="19" t="n">
        <v>8398</v>
      </c>
      <c r="E23" s="18" t="n">
        <v>483.63770387</v>
      </c>
      <c r="F23" s="20" t="n">
        <v>5.741606</v>
      </c>
      <c r="G23" s="18" t="n">
        <v>504.00218784</v>
      </c>
      <c r="H23" s="20" t="n">
        <v>6.05273323</v>
      </c>
      <c r="I23" s="18" t="n">
        <v>494.16233083</v>
      </c>
      <c r="J23" s="20" t="n">
        <v>21.24512488</v>
      </c>
      <c r="K23" s="18" t="s">
        <v>404</v>
      </c>
      <c r="L23" s="20" t="s">
        <v>404</v>
      </c>
      <c r="M23" s="18" t="s">
        <v>404</v>
      </c>
      <c r="N23" s="20" t="s">
        <v>404</v>
      </c>
      <c r="O23" s="18" t="s">
        <v>404</v>
      </c>
      <c r="P23" s="20" t="s">
        <v>404</v>
      </c>
      <c r="Q23" s="18" t="n">
        <v>481.15200416</v>
      </c>
      <c r="R23" s="20" t="n">
        <v>17.64177488</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531.61880994</v>
      </c>
      <c r="F25" s="20" t="n">
        <v>6.53859287</v>
      </c>
      <c r="G25" s="18" t="n">
        <v>522.27480298</v>
      </c>
      <c r="H25" s="20" t="n">
        <v>5.32673004</v>
      </c>
      <c r="I25" s="18" t="n">
        <v>429.49742548</v>
      </c>
      <c r="J25" s="20" t="n">
        <v>30.04672639</v>
      </c>
      <c r="K25" s="18" t="s">
        <v>404</v>
      </c>
      <c r="L25" s="20" t="s">
        <v>404</v>
      </c>
      <c r="M25" s="18" t="s">
        <v>404</v>
      </c>
      <c r="N25" s="20" t="s">
        <v>404</v>
      </c>
      <c r="O25" s="18" t="s">
        <v>404</v>
      </c>
      <c r="P25" s="20" t="s">
        <v>404</v>
      </c>
      <c r="Q25" s="18" t="n">
        <v>514.78259139</v>
      </c>
      <c r="R25" s="20" t="n">
        <v>14.23464675</v>
      </c>
    </row>
    <row r="26" spans="1:18">
      <c r="A26" s="15" t="s">
        <v>423</v>
      </c>
      <c r="B26" s="17" t="n">
        <v>4869</v>
      </c>
      <c r="C26" s="18">
        <f>(11.0/B26*100)</f>
        <v/>
      </c>
      <c r="D26" s="19" t="n">
        <v>4858</v>
      </c>
      <c r="E26" s="18" t="n">
        <v>479.24916882</v>
      </c>
      <c r="F26" s="20" t="n">
        <v>2.62255392</v>
      </c>
      <c r="G26" s="18" t="n">
        <v>489.08482316</v>
      </c>
      <c r="H26" s="20" t="n">
        <v>3.42204679</v>
      </c>
      <c r="I26" s="18" t="n">
        <v>470.36636477</v>
      </c>
      <c r="J26" s="20" t="n">
        <v>16.36125154</v>
      </c>
      <c r="K26" s="18" t="s">
        <v>404</v>
      </c>
      <c r="L26" s="20" t="s">
        <v>404</v>
      </c>
      <c r="M26" s="18" t="s">
        <v>404</v>
      </c>
      <c r="N26" s="20" t="s">
        <v>404</v>
      </c>
      <c r="O26" s="18" t="s">
        <v>404</v>
      </c>
      <c r="P26" s="20" t="s">
        <v>404</v>
      </c>
      <c r="Q26" s="18" t="n">
        <v>475.72160568</v>
      </c>
      <c r="R26" s="20" t="n">
        <v>14.66551476</v>
      </c>
    </row>
    <row r="27" spans="1:18">
      <c r="A27" s="15" t="s">
        <v>424</v>
      </c>
      <c r="B27" s="17" t="n">
        <v>5299</v>
      </c>
      <c r="C27" s="18">
        <f>(0.0/B27*100)</f>
        <v/>
      </c>
      <c r="D27" s="19" t="n">
        <v>5299</v>
      </c>
      <c r="E27" s="18" t="n">
        <v>472.98885039</v>
      </c>
      <c r="F27" s="20" t="n">
        <v>2.62363337</v>
      </c>
      <c r="G27" s="18" t="n">
        <v>488.68614537</v>
      </c>
      <c r="H27" s="20" t="n">
        <v>1.46902917</v>
      </c>
      <c r="I27" s="18" t="n">
        <v>432.08146175</v>
      </c>
      <c r="J27" s="20" t="n">
        <v>11.9477278</v>
      </c>
      <c r="K27" s="18" t="s">
        <v>404</v>
      </c>
      <c r="L27" s="20" t="s">
        <v>404</v>
      </c>
      <c r="M27" s="18" t="s">
        <v>404</v>
      </c>
      <c r="N27" s="20" t="s">
        <v>404</v>
      </c>
      <c r="O27" s="18" t="s">
        <v>404</v>
      </c>
      <c r="P27" s="20" t="s">
        <v>404</v>
      </c>
      <c r="Q27" s="18" t="n">
        <v>538.71485865</v>
      </c>
      <c r="R27" s="20" t="n">
        <v>8.19992162</v>
      </c>
    </row>
    <row r="28" spans="1:18">
      <c r="A28" s="15" t="s">
        <v>425</v>
      </c>
      <c r="B28" s="17" t="n">
        <v>7568</v>
      </c>
      <c r="C28" s="18">
        <f>(2560.0/B28*100)</f>
        <v/>
      </c>
      <c r="D28" s="19" t="n">
        <v>5008</v>
      </c>
      <c r="E28" s="18" t="n">
        <v>409.71881649</v>
      </c>
      <c r="F28" s="20" t="n">
        <v>4.50563575</v>
      </c>
      <c r="G28" s="18" t="n">
        <v>416.09007219</v>
      </c>
      <c r="H28" s="20" t="n">
        <v>5.00423807</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493.32949421</v>
      </c>
      <c r="F29" s="20" t="n">
        <v>9.082404289999999</v>
      </c>
      <c r="G29" s="18" t="n">
        <v>525.63817276</v>
      </c>
      <c r="H29" s="20" t="n">
        <v>7.99856515</v>
      </c>
      <c r="I29" s="18" t="n">
        <v>499.42711098</v>
      </c>
      <c r="J29" s="20" t="n">
        <v>10.62011139</v>
      </c>
      <c r="K29" s="18" t="s">
        <v>404</v>
      </c>
      <c r="L29" s="20" t="s">
        <v>404</v>
      </c>
      <c r="M29" s="18" t="s">
        <v>404</v>
      </c>
      <c r="N29" s="20" t="s">
        <v>404</v>
      </c>
      <c r="O29" s="18" t="s">
        <v>404</v>
      </c>
      <c r="P29" s="20" t="s">
        <v>404</v>
      </c>
      <c r="Q29" s="18" t="n">
        <v>564.19461024</v>
      </c>
      <c r="R29" s="20" t="n">
        <v>11.62105176</v>
      </c>
    </row>
    <row r="30" spans="1:18">
      <c r="A30" s="15" t="s">
        <v>427</v>
      </c>
      <c r="B30" s="17" t="n">
        <v>4520</v>
      </c>
      <c r="C30" s="18">
        <f>(1053.0/B30*100)</f>
        <v/>
      </c>
      <c r="D30" s="19" t="n">
        <v>3467</v>
      </c>
      <c r="E30" s="18" t="n">
        <v>496.26932238</v>
      </c>
      <c r="F30" s="20" t="n">
        <v>3.42659558</v>
      </c>
      <c r="G30" s="18" t="n">
        <v>500.99336176</v>
      </c>
      <c r="H30" s="20" t="n">
        <v>6.55346705</v>
      </c>
      <c r="I30" s="18" t="n">
        <v>461.03381589</v>
      </c>
      <c r="J30" s="20" t="n">
        <v>7.32399704</v>
      </c>
      <c r="K30" s="18" t="s">
        <v>404</v>
      </c>
      <c r="L30" s="20" t="s">
        <v>404</v>
      </c>
      <c r="M30" s="18" t="s">
        <v>404</v>
      </c>
      <c r="N30" s="20" t="s">
        <v>404</v>
      </c>
      <c r="O30" s="18" t="s">
        <v>404</v>
      </c>
      <c r="P30" s="20" t="s">
        <v>404</v>
      </c>
      <c r="Q30" s="18" t="n">
        <v>503.94043824</v>
      </c>
      <c r="R30" s="20" t="n">
        <v>30.96802883</v>
      </c>
    </row>
    <row r="31" spans="1:18">
      <c r="A31" s="15" t="s">
        <v>428</v>
      </c>
      <c r="B31" s="17" t="n">
        <v>5456</v>
      </c>
      <c r="C31" s="18">
        <f>(502.0/B31*100)</f>
        <v/>
      </c>
      <c r="D31" s="19" t="n">
        <v>4954</v>
      </c>
      <c r="E31" s="18" t="n">
        <v>502.99284658</v>
      </c>
      <c r="F31" s="20" t="n">
        <v>2.64563807</v>
      </c>
      <c r="G31" s="18" t="n">
        <v>503.53842554</v>
      </c>
      <c r="H31" s="20" t="n">
        <v>5.11053146</v>
      </c>
      <c r="I31" s="18" t="n">
        <v>496.83899613</v>
      </c>
      <c r="J31" s="20" t="n">
        <v>11.161896</v>
      </c>
      <c r="K31" s="18" t="s">
        <v>404</v>
      </c>
      <c r="L31" s="20" t="s">
        <v>404</v>
      </c>
      <c r="M31" s="18" t="s">
        <v>404</v>
      </c>
      <c r="N31" s="20" t="s">
        <v>404</v>
      </c>
      <c r="O31" s="18" t="s">
        <v>404</v>
      </c>
      <c r="P31" s="20" t="s">
        <v>404</v>
      </c>
      <c r="Q31" s="18" t="n">
        <v>494.61550242</v>
      </c>
      <c r="R31" s="20" t="n">
        <v>7.82387608</v>
      </c>
    </row>
    <row r="32" spans="1:18">
      <c r="A32" s="15" t="s">
        <v>429</v>
      </c>
      <c r="B32" s="17" t="n">
        <v>4478</v>
      </c>
      <c r="C32" s="18">
        <f>(0.0/B32*100)</f>
        <v/>
      </c>
      <c r="D32" s="19" t="n">
        <v>4478</v>
      </c>
      <c r="E32" s="18" t="n">
        <v>505.12978027</v>
      </c>
      <c r="F32" s="20" t="n">
        <v>2.70806087</v>
      </c>
      <c r="G32" s="18" t="n">
        <v>495.12561811</v>
      </c>
      <c r="H32" s="20" t="n">
        <v>7.40773361</v>
      </c>
      <c r="I32" s="18" t="n">
        <v>529.32548289</v>
      </c>
      <c r="J32" s="20" t="n">
        <v>17.93456188</v>
      </c>
      <c r="K32" s="18" t="s">
        <v>404</v>
      </c>
      <c r="L32" s="20" t="s">
        <v>404</v>
      </c>
      <c r="M32" s="18" t="s">
        <v>404</v>
      </c>
      <c r="N32" s="20" t="s">
        <v>404</v>
      </c>
      <c r="O32" s="18" t="s">
        <v>404</v>
      </c>
      <c r="P32" s="20" t="s">
        <v>404</v>
      </c>
      <c r="Q32" s="18" t="n">
        <v>506.53755584</v>
      </c>
      <c r="R32" s="20" t="n">
        <v>13.26068008</v>
      </c>
    </row>
    <row r="33" spans="1:18">
      <c r="A33" s="15" t="s">
        <v>430</v>
      </c>
      <c r="B33" s="17" t="n">
        <v>7325</v>
      </c>
      <c r="C33" s="18">
        <f>(29.0/B33*100)</f>
        <v/>
      </c>
      <c r="D33" s="19" t="n">
        <v>7296</v>
      </c>
      <c r="E33" s="18" t="n">
        <v>497.44592348</v>
      </c>
      <c r="F33" s="20" t="n">
        <v>4.69972141</v>
      </c>
      <c r="G33" s="18" t="n">
        <v>503.66845896</v>
      </c>
      <c r="H33" s="20" t="n">
        <v>4.78981263</v>
      </c>
      <c r="I33" s="18" t="n">
        <v>411.3483206</v>
      </c>
      <c r="J33" s="20" t="n">
        <v>3.93490574</v>
      </c>
      <c r="K33" s="18" t="s">
        <v>404</v>
      </c>
      <c r="L33" s="20" t="s">
        <v>404</v>
      </c>
      <c r="M33" s="18" t="s">
        <v>404</v>
      </c>
      <c r="N33" s="20" t="s">
        <v>404</v>
      </c>
      <c r="O33" s="18" t="s">
        <v>404</v>
      </c>
      <c r="P33" s="20" t="s">
        <v>404</v>
      </c>
      <c r="Q33" s="18" t="n">
        <v>515.22286559</v>
      </c>
      <c r="R33" s="20" t="n">
        <v>8.677121809999999</v>
      </c>
    </row>
    <row r="34" spans="1:18">
      <c r="A34" s="15" t="s">
        <v>431</v>
      </c>
      <c r="B34" s="17" t="n">
        <v>6350</v>
      </c>
      <c r="C34" s="18">
        <f>(0.0/B34*100)</f>
        <v/>
      </c>
      <c r="D34" s="19" t="n">
        <v>6350</v>
      </c>
      <c r="E34" s="18" t="n">
        <v>475.96636505</v>
      </c>
      <c r="F34" s="20" t="n">
        <v>6.19567694</v>
      </c>
      <c r="G34" s="18" t="n">
        <v>477.12769892</v>
      </c>
      <c r="H34" s="20" t="n">
        <v>4.68791846</v>
      </c>
      <c r="I34" s="18" t="n">
        <v>441.00983033</v>
      </c>
      <c r="J34" s="20" t="n">
        <v>48.6986894</v>
      </c>
      <c r="K34" s="18" t="s">
        <v>404</v>
      </c>
      <c r="L34" s="20" t="s">
        <v>404</v>
      </c>
      <c r="M34" s="18" t="s">
        <v>404</v>
      </c>
      <c r="N34" s="20" t="s">
        <v>404</v>
      </c>
      <c r="O34" s="18" t="s">
        <v>404</v>
      </c>
      <c r="P34" s="20" t="s">
        <v>404</v>
      </c>
      <c r="Q34" s="18" t="n">
        <v>456.38168652</v>
      </c>
      <c r="R34" s="20" t="n">
        <v>13.90746395</v>
      </c>
    </row>
    <row r="35" spans="1:18">
      <c r="A35" s="15" t="s">
        <v>432</v>
      </c>
      <c r="B35" s="17" t="n">
        <v>6406</v>
      </c>
      <c r="C35" s="18">
        <f>(450.0/B35*100)</f>
        <v/>
      </c>
      <c r="D35" s="19" t="n">
        <v>5956</v>
      </c>
      <c r="E35" s="18" t="n">
        <v>490.15822032</v>
      </c>
      <c r="F35" s="20" t="n">
        <v>3.36625693</v>
      </c>
      <c r="G35" s="18" t="n">
        <v>520.36834749</v>
      </c>
      <c r="H35" s="20" t="n">
        <v>1.66945097</v>
      </c>
      <c r="I35" s="18" t="n">
        <v>489.1552244</v>
      </c>
      <c r="J35" s="20" t="n">
        <v>4.17314382</v>
      </c>
      <c r="K35" s="18" t="s">
        <v>404</v>
      </c>
      <c r="L35" s="20" t="s">
        <v>404</v>
      </c>
      <c r="M35" s="18" t="s">
        <v>404</v>
      </c>
      <c r="N35" s="20" t="s">
        <v>404</v>
      </c>
      <c r="O35" s="18" t="s">
        <v>404</v>
      </c>
      <c r="P35" s="20" t="s">
        <v>404</v>
      </c>
      <c r="Q35" s="18" t="n">
        <v>506.45872015</v>
      </c>
      <c r="R35" s="20" t="n">
        <v>4.94015066</v>
      </c>
    </row>
    <row r="36" spans="1:18">
      <c r="A36" s="15" t="s">
        <v>433</v>
      </c>
      <c r="B36" s="17" t="n">
        <v>6736</v>
      </c>
      <c r="C36" s="18">
        <f>(674.0/B36*100)</f>
        <v/>
      </c>
      <c r="D36" s="19" t="n">
        <v>6062</v>
      </c>
      <c r="E36" s="18" t="n">
        <v>492.29752018</v>
      </c>
      <c r="F36" s="20" t="n">
        <v>4.28247454</v>
      </c>
      <c r="G36" s="18" t="n">
        <v>482.57119517</v>
      </c>
      <c r="H36" s="20" t="n">
        <v>3.19474273</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490.75426217</v>
      </c>
      <c r="F37" s="20" t="n">
        <v>3.77482058</v>
      </c>
      <c r="G37" s="18" t="n">
        <v>498.55581036</v>
      </c>
      <c r="H37" s="20" t="n">
        <v>5.39031561</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502.24395543</v>
      </c>
      <c r="F38" s="20" t="n">
        <v>6.59071045</v>
      </c>
      <c r="G38" s="18" t="n">
        <v>527.4102970500001</v>
      </c>
      <c r="H38" s="20" t="n">
        <v>4.84490961</v>
      </c>
      <c r="I38" s="18" t="n">
        <v>550.53701125</v>
      </c>
      <c r="J38" s="20" t="n">
        <v>13.30996898</v>
      </c>
      <c r="K38" s="18" t="s">
        <v>404</v>
      </c>
      <c r="L38" s="20" t="s">
        <v>404</v>
      </c>
      <c r="M38" s="18" t="s">
        <v>404</v>
      </c>
      <c r="N38" s="20" t="s">
        <v>404</v>
      </c>
      <c r="O38" s="18" t="s">
        <v>404</v>
      </c>
      <c r="P38" s="20" t="s">
        <v>404</v>
      </c>
      <c r="Q38" s="18" t="n">
        <v>522.39095723</v>
      </c>
      <c r="R38" s="20" t="n">
        <v>12.24300018</v>
      </c>
    </row>
    <row r="39" spans="1:18">
      <c r="A39" s="15" t="s">
        <v>436</v>
      </c>
      <c r="B39" s="17" t="n">
        <v>5895</v>
      </c>
      <c r="C39" s="18">
        <f>(0.0/B39*100)</f>
        <v/>
      </c>
      <c r="D39" s="19" t="n">
        <v>5895</v>
      </c>
      <c r="E39" s="18" t="n">
        <v>423.15777798</v>
      </c>
      <c r="F39" s="20" t="n">
        <v>6.11018383</v>
      </c>
      <c r="G39" s="18" t="n">
        <v>420.73124612</v>
      </c>
      <c r="H39" s="20" t="n">
        <v>8.7857366</v>
      </c>
      <c r="I39" s="18" t="n">
        <v>369.086997</v>
      </c>
      <c r="J39" s="20" t="n">
        <v>16.40217483</v>
      </c>
      <c r="K39" s="18" t="s">
        <v>404</v>
      </c>
      <c r="L39" s="20" t="s">
        <v>404</v>
      </c>
      <c r="M39" s="18" t="s">
        <v>404</v>
      </c>
      <c r="N39" s="20" t="s">
        <v>404</v>
      </c>
      <c r="O39" s="18" t="s">
        <v>404</v>
      </c>
      <c r="P39" s="20" t="s">
        <v>404</v>
      </c>
      <c r="Q39" s="18" t="n">
        <v>385.01981895</v>
      </c>
      <c r="R39" s="20" t="n">
        <v>10.98838525</v>
      </c>
    </row>
    <row r="40" spans="1:18">
      <c r="A40" s="15" t="s">
        <v>437</v>
      </c>
      <c r="B40" s="17" t="n">
        <v>14157</v>
      </c>
      <c r="C40" s="18">
        <f>(2954.0/B40*100)</f>
        <v/>
      </c>
      <c r="D40" s="19" t="n">
        <v>11203</v>
      </c>
      <c r="E40" s="18" t="n">
        <v>488.9592461</v>
      </c>
      <c r="F40" s="20" t="n">
        <v>3.33143487</v>
      </c>
      <c r="G40" s="18" t="n">
        <v>515.5685618700001</v>
      </c>
      <c r="H40" s="20" t="n">
        <v>11.39058489</v>
      </c>
      <c r="I40" s="18" t="n">
        <v>487.34138255</v>
      </c>
      <c r="J40" s="20" t="n">
        <v>7.80038534</v>
      </c>
      <c r="K40" s="18" t="s">
        <v>404</v>
      </c>
      <c r="L40" s="20" t="s">
        <v>404</v>
      </c>
      <c r="M40" s="18" t="s">
        <v>404</v>
      </c>
      <c r="N40" s="20" t="s">
        <v>404</v>
      </c>
      <c r="O40" s="18" t="s">
        <v>404</v>
      </c>
      <c r="P40" s="20" t="s">
        <v>404</v>
      </c>
      <c r="Q40" s="18" t="n">
        <v>503.95759975</v>
      </c>
      <c r="R40" s="20" t="n">
        <v>13.39100224</v>
      </c>
    </row>
    <row r="41" spans="1:18">
      <c r="A41" s="15" t="s">
        <v>438</v>
      </c>
      <c r="B41" s="17" t="n">
        <v>5712</v>
      </c>
      <c r="C41" s="18">
        <f>(99.0/B41*100)</f>
        <v/>
      </c>
      <c r="D41" s="19" t="n">
        <v>5613</v>
      </c>
      <c r="E41" s="18" t="n">
        <v>469.38475601</v>
      </c>
      <c r="F41" s="20" t="n">
        <v>3.95876404</v>
      </c>
      <c r="G41" s="18" t="n">
        <v>471.83144718</v>
      </c>
      <c r="H41" s="20" t="n">
        <v>7.25077099</v>
      </c>
      <c r="I41" s="18" t="n">
        <v>476.26205837</v>
      </c>
      <c r="J41" s="20" t="n">
        <v>13.56669592</v>
      </c>
      <c r="K41" s="18" t="s">
        <v>404</v>
      </c>
      <c r="L41" s="20" t="s">
        <v>404</v>
      </c>
      <c r="M41" s="18" t="s">
        <v>404</v>
      </c>
      <c r="N41" s="20" t="s">
        <v>404</v>
      </c>
      <c r="O41" s="18" t="s">
        <v>404</v>
      </c>
      <c r="P41" s="20" t="s">
        <v>404</v>
      </c>
      <c r="Q41" s="18" t="n">
        <v>467.82191904</v>
      </c>
      <c r="R41" s="20" t="n">
        <v>15.58631571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411.80842361</v>
      </c>
      <c r="F44" s="20" t="n">
        <v>6.12009343</v>
      </c>
      <c r="G44" s="18" t="n">
        <v>421.86025885</v>
      </c>
      <c r="H44" s="20" t="n">
        <v>6.4243172</v>
      </c>
      <c r="I44" s="18" t="s">
        <v>404</v>
      </c>
      <c r="J44" s="20" t="s">
        <v>404</v>
      </c>
      <c r="K44" s="18" t="s">
        <v>404</v>
      </c>
      <c r="L44" s="20" t="s">
        <v>404</v>
      </c>
      <c r="M44" s="18" t="s">
        <v>404</v>
      </c>
      <c r="N44" s="20" t="s">
        <v>404</v>
      </c>
      <c r="O44" s="18" t="s">
        <v>404</v>
      </c>
      <c r="P44" s="20" t="s">
        <v>404</v>
      </c>
      <c r="Q44" s="18" t="n">
        <v>408.38348269</v>
      </c>
      <c r="R44" s="20" t="n">
        <v>5.98810662</v>
      </c>
    </row>
    <row r="45" spans="1:18">
      <c r="A45" s="15" t="s">
        <v>442</v>
      </c>
      <c r="B45" s="17" t="n">
        <v>5519</v>
      </c>
      <c r="C45" s="18">
        <f>(0.0/B45*100)</f>
        <v/>
      </c>
      <c r="D45" s="19" t="n">
        <v>5519</v>
      </c>
      <c r="E45" s="18" t="n">
        <v>360.14509697</v>
      </c>
      <c r="F45" s="20" t="n">
        <v>7.11205983</v>
      </c>
      <c r="G45" s="18" t="n">
        <v>361.34588133</v>
      </c>
      <c r="H45" s="20" t="n">
        <v>4.11049892</v>
      </c>
      <c r="I45" s="18" t="s">
        <v>404</v>
      </c>
      <c r="J45" s="20" t="s">
        <v>404</v>
      </c>
      <c r="K45" s="18" t="s">
        <v>404</v>
      </c>
      <c r="L45" s="20" t="s">
        <v>404</v>
      </c>
      <c r="M45" s="18" t="s">
        <v>404</v>
      </c>
      <c r="N45" s="20" t="s">
        <v>404</v>
      </c>
      <c r="O45" s="18" t="s">
        <v>404</v>
      </c>
      <c r="P45" s="20" t="s">
        <v>404</v>
      </c>
      <c r="Q45" s="18" t="n">
        <v>343.25913851</v>
      </c>
      <c r="R45" s="20" t="n">
        <v>15.75144199</v>
      </c>
    </row>
    <row r="46" spans="1:18">
      <c r="A46" s="15" t="s">
        <v>443</v>
      </c>
      <c r="B46" s="17" t="n">
        <v>23141</v>
      </c>
      <c r="C46" s="18">
        <f>(5978.0/B46*100)</f>
        <v/>
      </c>
      <c r="D46" s="19" t="n">
        <v>17163</v>
      </c>
      <c r="E46" s="18" t="n">
        <v>385.07271696</v>
      </c>
      <c r="F46" s="20" t="n">
        <v>3.90996425</v>
      </c>
      <c r="G46" s="18" t="n">
        <v>390.20380219</v>
      </c>
      <c r="H46" s="20" t="n">
        <v>6.23771886</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446.47358963</v>
      </c>
      <c r="F47" s="20" t="n">
        <v>8.12713956</v>
      </c>
      <c r="G47" s="18" t="n">
        <v>441.18215553</v>
      </c>
      <c r="H47" s="20" t="n">
        <v>6.49630872</v>
      </c>
      <c r="I47" s="18" t="n">
        <v>440.48237122</v>
      </c>
      <c r="J47" s="20" t="n">
        <v>21.85517309</v>
      </c>
      <c r="K47" s="18" t="s">
        <v>404</v>
      </c>
      <c r="L47" s="20" t="s">
        <v>404</v>
      </c>
      <c r="M47" s="18" t="s">
        <v>404</v>
      </c>
      <c r="N47" s="20" t="s">
        <v>404</v>
      </c>
      <c r="O47" s="18" t="s">
        <v>404</v>
      </c>
      <c r="P47" s="20" t="s">
        <v>404</v>
      </c>
      <c r="Q47" s="18" t="n">
        <v>410.15278792</v>
      </c>
      <c r="R47" s="20" t="n">
        <v>21.99970761</v>
      </c>
    </row>
    <row r="48" spans="1:18">
      <c r="A48" s="15" t="s">
        <v>445</v>
      </c>
      <c r="B48" s="17" t="n">
        <v>9841</v>
      </c>
      <c r="C48" s="18">
        <f>(40.0/B48*100)</f>
        <v/>
      </c>
      <c r="D48" s="19" t="n">
        <v>9801</v>
      </c>
      <c r="E48" s="18" t="n">
        <v>531.88895197</v>
      </c>
      <c r="F48" s="20" t="n">
        <v>5.31493474</v>
      </c>
      <c r="G48" s="18" t="n">
        <v>534.39604576</v>
      </c>
      <c r="H48" s="20" t="n">
        <v>18.81772611</v>
      </c>
      <c r="I48" s="18" t="n">
        <v>397.95104778</v>
      </c>
      <c r="J48" s="20" t="n">
        <v>11.78810797</v>
      </c>
      <c r="K48" s="18" t="s">
        <v>404</v>
      </c>
      <c r="L48" s="20" t="s">
        <v>404</v>
      </c>
      <c r="M48" s="18" t="s">
        <v>404</v>
      </c>
      <c r="N48" s="20" t="s">
        <v>404</v>
      </c>
      <c r="O48" s="18" t="s">
        <v>404</v>
      </c>
      <c r="P48" s="20" t="s">
        <v>404</v>
      </c>
      <c r="Q48" s="18" t="n">
        <v>527.29369089</v>
      </c>
      <c r="R48" s="20" t="n">
        <v>23.11804085</v>
      </c>
    </row>
    <row r="49" spans="1:18">
      <c r="A49" s="15" t="s">
        <v>446</v>
      </c>
      <c r="B49" s="17" t="n">
        <v>6349</v>
      </c>
      <c r="C49" s="18">
        <f>(52.0/B49*100)</f>
        <v/>
      </c>
      <c r="D49" s="19" t="n">
        <v>6297</v>
      </c>
      <c r="E49" s="18" t="n">
        <v>408.29347612</v>
      </c>
      <c r="F49" s="20" t="n">
        <v>5.93057347</v>
      </c>
      <c r="G49" s="18" t="n">
        <v>405.35777917</v>
      </c>
      <c r="H49" s="20" t="n">
        <v>5.44208083</v>
      </c>
      <c r="I49" s="18" t="s">
        <v>404</v>
      </c>
      <c r="J49" s="20" t="s">
        <v>404</v>
      </c>
      <c r="K49" s="18" t="s">
        <v>404</v>
      </c>
      <c r="L49" s="20" t="s">
        <v>404</v>
      </c>
      <c r="M49" s="18" t="s">
        <v>404</v>
      </c>
      <c r="N49" s="20" t="s">
        <v>404</v>
      </c>
      <c r="O49" s="18" t="s">
        <v>404</v>
      </c>
      <c r="P49" s="20" t="s">
        <v>404</v>
      </c>
      <c r="Q49" s="18" t="n">
        <v>413.17583733</v>
      </c>
      <c r="R49" s="20" t="n">
        <v>5.96337662</v>
      </c>
    </row>
    <row r="50" spans="1:18">
      <c r="A50" s="15" t="s">
        <v>447</v>
      </c>
      <c r="B50" s="17" t="n">
        <v>11795</v>
      </c>
      <c r="C50" s="18">
        <f>(1031.0/B50*100)</f>
        <v/>
      </c>
      <c r="D50" s="19" t="n">
        <v>10764</v>
      </c>
      <c r="E50" s="18" t="n">
        <v>393.54238987</v>
      </c>
      <c r="F50" s="20" t="n">
        <v>3.32946588</v>
      </c>
      <c r="G50" s="18" t="n">
        <v>394.98935292</v>
      </c>
      <c r="H50" s="20" t="n">
        <v>5.9557662</v>
      </c>
      <c r="I50" s="18" t="n">
        <v>372.42930285</v>
      </c>
      <c r="J50" s="20" t="n">
        <v>11.22968329</v>
      </c>
      <c r="K50" s="18" t="s">
        <v>404</v>
      </c>
      <c r="L50" s="20" t="s">
        <v>404</v>
      </c>
      <c r="M50" s="18" t="s">
        <v>404</v>
      </c>
      <c r="N50" s="20" t="s">
        <v>404</v>
      </c>
      <c r="O50" s="18" t="s">
        <v>404</v>
      </c>
      <c r="P50" s="20" t="s">
        <v>404</v>
      </c>
      <c r="Q50" s="18" t="n">
        <v>391.49663512</v>
      </c>
      <c r="R50" s="20" t="n">
        <v>8.879259190000001</v>
      </c>
    </row>
    <row r="51" spans="1:18">
      <c r="A51" s="15" t="s">
        <v>448</v>
      </c>
      <c r="B51" s="17" t="n">
        <v>6866</v>
      </c>
      <c r="C51" s="18">
        <f>(1221.0/B51*100)</f>
        <v/>
      </c>
      <c r="D51" s="19" t="n">
        <v>5645</v>
      </c>
      <c r="E51" s="18" t="n">
        <v>404.18079183</v>
      </c>
      <c r="F51" s="20" t="n">
        <v>8.54705833</v>
      </c>
      <c r="G51" s="18" t="n">
        <v>399.51588412</v>
      </c>
      <c r="H51" s="20" t="n">
        <v>3.03053771</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467.56233014</v>
      </c>
      <c r="F52" s="20" t="n">
        <v>7.15705938</v>
      </c>
      <c r="G52" s="18" t="n">
        <v>463.67330735</v>
      </c>
      <c r="H52" s="20" t="n">
        <v>4.07487145</v>
      </c>
      <c r="I52" s="18" t="n">
        <v>474.59071495</v>
      </c>
      <c r="J52" s="20" t="n">
        <v>14.27581203</v>
      </c>
      <c r="K52" s="18" t="s">
        <v>404</v>
      </c>
      <c r="L52" s="20" t="s">
        <v>404</v>
      </c>
      <c r="M52" s="18" t="s">
        <v>404</v>
      </c>
      <c r="N52" s="20" t="s">
        <v>404</v>
      </c>
      <c r="O52" s="18" t="s">
        <v>404</v>
      </c>
      <c r="P52" s="20" t="s">
        <v>404</v>
      </c>
      <c r="Q52" s="18" t="n">
        <v>454.31035429</v>
      </c>
      <c r="R52" s="20" t="n">
        <v>13.5165742</v>
      </c>
    </row>
    <row r="53" spans="1:18">
      <c r="A53" s="15" t="s">
        <v>450</v>
      </c>
      <c r="B53" s="17" t="n">
        <v>5571</v>
      </c>
      <c r="C53" s="18">
        <f>(0.0/B53*100)</f>
        <v/>
      </c>
      <c r="D53" s="19" t="n">
        <v>5571</v>
      </c>
      <c r="E53" s="18" t="n">
        <v>440.46633084</v>
      </c>
      <c r="F53" s="20" t="n">
        <v>2.28812127</v>
      </c>
      <c r="G53" s="18" t="n">
        <v>435.28524014</v>
      </c>
      <c r="H53" s="20" t="n">
        <v>2.17724906</v>
      </c>
      <c r="I53" s="18" t="n">
        <v>364.49365483</v>
      </c>
      <c r="J53" s="20" t="n">
        <v>8.290412549999999</v>
      </c>
      <c r="K53" s="18" t="s">
        <v>404</v>
      </c>
      <c r="L53" s="20" t="s">
        <v>404</v>
      </c>
      <c r="M53" s="18" t="s">
        <v>404</v>
      </c>
      <c r="N53" s="20" t="s">
        <v>404</v>
      </c>
      <c r="O53" s="18" t="s">
        <v>404</v>
      </c>
      <c r="P53" s="20" t="s">
        <v>404</v>
      </c>
      <c r="Q53" s="18" t="n">
        <v>436.91445248</v>
      </c>
      <c r="R53" s="20" t="n">
        <v>4.30209097</v>
      </c>
    </row>
    <row r="54" spans="1:18">
      <c r="A54" s="15" t="s">
        <v>451</v>
      </c>
      <c r="B54" s="17" t="n">
        <v>4740</v>
      </c>
      <c r="C54" s="18">
        <f>(199.0/B54*100)</f>
        <v/>
      </c>
      <c r="D54" s="19" t="n">
        <v>4541</v>
      </c>
      <c r="E54" s="18" t="n">
        <v>321.6788058</v>
      </c>
      <c r="F54" s="20" t="n">
        <v>5.61383529</v>
      </c>
      <c r="G54" s="18" t="n">
        <v>335.89956136</v>
      </c>
      <c r="H54" s="20" t="n">
        <v>8.16394669</v>
      </c>
      <c r="I54" s="18" t="n">
        <v>298.61239937</v>
      </c>
      <c r="J54" s="20" t="n">
        <v>6.45180642</v>
      </c>
      <c r="K54" s="18" t="s">
        <v>404</v>
      </c>
      <c r="L54" s="20" t="s">
        <v>404</v>
      </c>
      <c r="M54" s="18" t="s">
        <v>404</v>
      </c>
      <c r="N54" s="20" t="s">
        <v>404</v>
      </c>
      <c r="O54" s="18" t="s">
        <v>404</v>
      </c>
      <c r="P54" s="20" t="s">
        <v>404</v>
      </c>
      <c r="Q54" s="18" t="n">
        <v>337.92163495</v>
      </c>
      <c r="R54" s="20" t="n">
        <v>5.63240505</v>
      </c>
    </row>
    <row r="55" spans="1:18">
      <c r="A55" s="15" t="s">
        <v>452</v>
      </c>
      <c r="B55" s="17" t="n">
        <v>5316</v>
      </c>
      <c r="C55" s="18">
        <f>(43.0/B55*100)</f>
        <v/>
      </c>
      <c r="D55" s="19" t="n">
        <v>5273</v>
      </c>
      <c r="E55" s="18" t="n">
        <v>402.47466052</v>
      </c>
      <c r="F55" s="20" t="n">
        <v>4.3449888</v>
      </c>
      <c r="G55" s="18" t="n">
        <v>420.64535639</v>
      </c>
      <c r="H55" s="20" t="n">
        <v>12.69572738</v>
      </c>
      <c r="I55" s="18" t="s">
        <v>404</v>
      </c>
      <c r="J55" s="20" t="s">
        <v>404</v>
      </c>
      <c r="K55" s="18" t="s">
        <v>404</v>
      </c>
      <c r="L55" s="20" t="s">
        <v>404</v>
      </c>
      <c r="M55" s="18" t="s">
        <v>404</v>
      </c>
      <c r="N55" s="20" t="s">
        <v>404</v>
      </c>
      <c r="O55" s="18" t="s">
        <v>404</v>
      </c>
      <c r="P55" s="20" t="s">
        <v>404</v>
      </c>
      <c r="Q55" s="18" t="n">
        <v>401.65946771</v>
      </c>
      <c r="R55" s="20" t="n">
        <v>5.2577922</v>
      </c>
    </row>
    <row r="56" spans="1:18">
      <c r="A56" s="15" t="s">
        <v>453</v>
      </c>
      <c r="B56" s="17" t="n">
        <v>5359</v>
      </c>
      <c r="C56" s="18">
        <f>(0.0/B56*100)</f>
        <v/>
      </c>
      <c r="D56" s="19" t="n">
        <v>5359</v>
      </c>
      <c r="E56" s="18" t="n">
        <v>542.04898633</v>
      </c>
      <c r="F56" s="20" t="n">
        <v>4.4075903</v>
      </c>
      <c r="G56" s="18" t="n">
        <v>559.75242424</v>
      </c>
      <c r="H56" s="20" t="n">
        <v>6.57226676</v>
      </c>
      <c r="I56" s="18" t="n">
        <v>542.96627775</v>
      </c>
      <c r="J56" s="20" t="n">
        <v>17.56287193</v>
      </c>
      <c r="K56" s="18" t="s">
        <v>404</v>
      </c>
      <c r="L56" s="20" t="s">
        <v>404</v>
      </c>
      <c r="M56" s="18" t="s">
        <v>404</v>
      </c>
      <c r="N56" s="20" t="s">
        <v>404</v>
      </c>
      <c r="O56" s="18" t="s">
        <v>404</v>
      </c>
      <c r="P56" s="20" t="s">
        <v>404</v>
      </c>
      <c r="Q56" s="18" t="n">
        <v>537.57144323</v>
      </c>
      <c r="R56" s="20" t="n">
        <v>26.17214388</v>
      </c>
    </row>
    <row r="57" spans="1:18">
      <c r="A57" s="15" t="s">
        <v>454</v>
      </c>
      <c r="B57" s="17" t="n">
        <v>6513</v>
      </c>
      <c r="C57" s="18">
        <f>(0.0/B57*100)</f>
        <v/>
      </c>
      <c r="D57" s="19" t="n">
        <v>6513</v>
      </c>
      <c r="E57" s="18" t="n">
        <v>385.34003873</v>
      </c>
      <c r="F57" s="20" t="n">
        <v>3.71824039</v>
      </c>
      <c r="G57" s="18" t="n">
        <v>388.66257993</v>
      </c>
      <c r="H57" s="20" t="n">
        <v>14.24953817</v>
      </c>
      <c r="I57" s="18" t="s">
        <v>404</v>
      </c>
      <c r="J57" s="20" t="s">
        <v>404</v>
      </c>
      <c r="K57" s="18" t="s">
        <v>404</v>
      </c>
      <c r="L57" s="20" t="s">
        <v>404</v>
      </c>
      <c r="M57" s="18" t="s">
        <v>404</v>
      </c>
      <c r="N57" s="20" t="s">
        <v>404</v>
      </c>
      <c r="O57" s="18" t="s">
        <v>404</v>
      </c>
      <c r="P57" s="20" t="s">
        <v>404</v>
      </c>
      <c r="Q57" s="18" t="n">
        <v>387.8039015</v>
      </c>
      <c r="R57" s="20" t="n">
        <v>9.36107851</v>
      </c>
    </row>
    <row r="58" spans="1:18">
      <c r="A58" s="15" t="s">
        <v>455</v>
      </c>
      <c r="B58" s="17" t="n">
        <v>7267</v>
      </c>
      <c r="C58" s="18">
        <f>(0.0/B58*100)</f>
        <v/>
      </c>
      <c r="D58" s="19" t="n">
        <v>7267</v>
      </c>
      <c r="E58" s="18" t="n">
        <v>386.87924644</v>
      </c>
      <c r="F58" s="20" t="n">
        <v>4.79857574</v>
      </c>
      <c r="G58" s="18" t="n">
        <v>373.1186747</v>
      </c>
      <c r="H58" s="20" t="n">
        <v>8.429791959999999</v>
      </c>
      <c r="I58" s="18" t="s">
        <v>404</v>
      </c>
      <c r="J58" s="20" t="s">
        <v>404</v>
      </c>
      <c r="K58" s="18" t="s">
        <v>404</v>
      </c>
      <c r="L58" s="20" t="s">
        <v>404</v>
      </c>
      <c r="M58" s="18" t="s">
        <v>404</v>
      </c>
      <c r="N58" s="20" t="s">
        <v>404</v>
      </c>
      <c r="O58" s="18" t="s">
        <v>404</v>
      </c>
      <c r="P58" s="20" t="s">
        <v>404</v>
      </c>
      <c r="Q58" s="18" t="n">
        <v>377.8213246</v>
      </c>
      <c r="R58" s="20" t="n">
        <v>4.69384188</v>
      </c>
    </row>
    <row r="59" spans="1:18">
      <c r="A59" s="15" t="s">
        <v>456</v>
      </c>
      <c r="B59" s="17" t="n">
        <v>4826</v>
      </c>
      <c r="C59" s="18">
        <f>(0.0/B59*100)</f>
        <v/>
      </c>
      <c r="D59" s="19" t="n">
        <v>4826</v>
      </c>
      <c r="E59" s="18" t="n">
        <v>360.01080717</v>
      </c>
      <c r="F59" s="20" t="n">
        <v>2.83770312</v>
      </c>
      <c r="G59" s="18" t="n">
        <v>366.3074037</v>
      </c>
      <c r="H59" s="20" t="n">
        <v>2.3608854</v>
      </c>
      <c r="I59" s="18" t="s">
        <v>404</v>
      </c>
      <c r="J59" s="20" t="s">
        <v>404</v>
      </c>
      <c r="K59" s="18" t="s">
        <v>404</v>
      </c>
      <c r="L59" s="20" t="s">
        <v>404</v>
      </c>
      <c r="M59" s="18" t="s">
        <v>404</v>
      </c>
      <c r="N59" s="20" t="s">
        <v>404</v>
      </c>
      <c r="O59" s="18" t="s">
        <v>404</v>
      </c>
      <c r="P59" s="20" t="s">
        <v>404</v>
      </c>
      <c r="Q59" s="18" t="n">
        <v>359.79003761</v>
      </c>
      <c r="R59" s="20" t="n">
        <v>2.84161336</v>
      </c>
    </row>
    <row r="60" spans="1:18">
      <c r="A60" s="15" t="s">
        <v>457</v>
      </c>
      <c r="B60" s="17" t="n">
        <v>4546</v>
      </c>
      <c r="C60" s="18">
        <f>(0.0/B60*100)</f>
        <v/>
      </c>
      <c r="D60" s="19" t="n">
        <v>4546</v>
      </c>
      <c r="E60" s="18" t="n">
        <v>399.83317928</v>
      </c>
      <c r="F60" s="20" t="n">
        <v>7.09054714</v>
      </c>
      <c r="G60" s="18" t="n">
        <v>405.0044252</v>
      </c>
      <c r="H60" s="20" t="n">
        <v>14.52778802</v>
      </c>
      <c r="I60" s="18" t="s">
        <v>404</v>
      </c>
      <c r="J60" s="20" t="s">
        <v>404</v>
      </c>
      <c r="K60" s="18" t="s">
        <v>404</v>
      </c>
      <c r="L60" s="20" t="s">
        <v>404</v>
      </c>
      <c r="M60" s="18" t="s">
        <v>404</v>
      </c>
      <c r="N60" s="20" t="s">
        <v>404</v>
      </c>
      <c r="O60" s="18" t="s">
        <v>404</v>
      </c>
      <c r="P60" s="20" t="s">
        <v>404</v>
      </c>
      <c r="Q60" s="18" t="n">
        <v>391.62618542</v>
      </c>
      <c r="R60" s="20" t="n">
        <v>6.21211405</v>
      </c>
    </row>
    <row r="61" spans="1:18">
      <c r="A61" s="15" t="s">
        <v>458</v>
      </c>
      <c r="B61" s="17" t="n">
        <v>6525</v>
      </c>
      <c r="C61" s="18">
        <f>(0.0/B61*100)</f>
        <v/>
      </c>
      <c r="D61" s="19" t="n">
        <v>6525</v>
      </c>
      <c r="E61" s="18" t="n">
        <v>472.16885034</v>
      </c>
      <c r="F61" s="20" t="n">
        <v>3.54837752</v>
      </c>
      <c r="G61" s="18" t="n">
        <v>483.13883528</v>
      </c>
      <c r="H61" s="20" t="n">
        <v>4.01096159</v>
      </c>
      <c r="I61" s="18" t="n">
        <v>424.31382692</v>
      </c>
      <c r="J61" s="20" t="n">
        <v>19.29213831</v>
      </c>
      <c r="K61" s="18" t="s">
        <v>404</v>
      </c>
      <c r="L61" s="20" t="s">
        <v>404</v>
      </c>
      <c r="M61" s="18" t="s">
        <v>404</v>
      </c>
      <c r="N61" s="20" t="s">
        <v>404</v>
      </c>
      <c r="O61" s="18" t="s">
        <v>404</v>
      </c>
      <c r="P61" s="20" t="s">
        <v>404</v>
      </c>
      <c r="Q61" s="18" t="n">
        <v>489.52369488</v>
      </c>
      <c r="R61" s="20" t="n">
        <v>8.2498731</v>
      </c>
    </row>
    <row r="62" spans="1:18">
      <c r="A62" s="15" t="s">
        <v>459</v>
      </c>
      <c r="B62" s="17" t="n">
        <v>4476</v>
      </c>
      <c r="C62" s="18">
        <f>(0.0/B62*100)</f>
        <v/>
      </c>
      <c r="D62" s="19" t="n">
        <v>4476</v>
      </c>
      <c r="E62" s="18" t="n">
        <v>539.07759151</v>
      </c>
      <c r="F62" s="20" t="n">
        <v>1.6094186</v>
      </c>
      <c r="G62" s="18" t="n">
        <v>549.38023061</v>
      </c>
      <c r="H62" s="20" t="n">
        <v>1.79711489</v>
      </c>
      <c r="I62" s="18" t="n">
        <v>476.41355712</v>
      </c>
      <c r="J62" s="20" t="n">
        <v>16.15699829</v>
      </c>
      <c r="K62" s="18" t="s">
        <v>404</v>
      </c>
      <c r="L62" s="20" t="s">
        <v>404</v>
      </c>
      <c r="M62" s="18" t="s">
        <v>404</v>
      </c>
      <c r="N62" s="20" t="s">
        <v>404</v>
      </c>
      <c r="O62" s="18" t="s">
        <v>404</v>
      </c>
      <c r="P62" s="20" t="s">
        <v>404</v>
      </c>
      <c r="Q62" s="18" t="n">
        <v>551.03466249</v>
      </c>
      <c r="R62" s="20" t="n">
        <v>3.75261308</v>
      </c>
    </row>
    <row r="63" spans="1:18">
      <c r="A63" s="15" t="s">
        <v>460</v>
      </c>
      <c r="B63" s="17" t="n">
        <v>5324</v>
      </c>
      <c r="C63" s="18">
        <f>(0.0/B63*100)</f>
        <v/>
      </c>
      <c r="D63" s="19" t="n">
        <v>5324</v>
      </c>
      <c r="E63" s="18" t="n">
        <v>366.25485653</v>
      </c>
      <c r="F63" s="20" t="n">
        <v>1.9227091</v>
      </c>
      <c r="G63" s="18" t="n">
        <v>381.67433104</v>
      </c>
      <c r="H63" s="20" t="n">
        <v>4.58257356</v>
      </c>
      <c r="I63" s="18" t="s">
        <v>404</v>
      </c>
      <c r="J63" s="20" t="s">
        <v>404</v>
      </c>
      <c r="K63" s="18" t="s">
        <v>404</v>
      </c>
      <c r="L63" s="20" t="s">
        <v>404</v>
      </c>
      <c r="M63" s="18" t="s">
        <v>404</v>
      </c>
      <c r="N63" s="20" t="s">
        <v>404</v>
      </c>
      <c r="O63" s="18" t="s">
        <v>404</v>
      </c>
      <c r="P63" s="20" t="s">
        <v>404</v>
      </c>
      <c r="Q63" s="18" t="n">
        <v>375.60104014</v>
      </c>
      <c r="R63" s="20" t="n">
        <v>2.48161577</v>
      </c>
    </row>
    <row r="64" spans="1:18">
      <c r="A64" s="15" t="s">
        <v>461</v>
      </c>
      <c r="B64" s="17" t="n">
        <v>3634</v>
      </c>
      <c r="C64" s="18">
        <f>(27.0/B64*100)</f>
        <v/>
      </c>
      <c r="D64" s="19" t="n">
        <v>3607</v>
      </c>
      <c r="E64" s="18" t="n">
        <v>484.49016982</v>
      </c>
      <c r="F64" s="20" t="n">
        <v>2.22718258</v>
      </c>
      <c r="G64" s="18" t="n">
        <v>452.91101036</v>
      </c>
      <c r="H64" s="20" t="n">
        <v>3.26485107</v>
      </c>
      <c r="I64" s="18" t="s">
        <v>404</v>
      </c>
      <c r="J64" s="20" t="s">
        <v>404</v>
      </c>
      <c r="K64" s="18" t="s">
        <v>404</v>
      </c>
      <c r="L64" s="20" t="s">
        <v>404</v>
      </c>
      <c r="M64" s="18" t="s">
        <v>404</v>
      </c>
      <c r="N64" s="20" t="s">
        <v>404</v>
      </c>
      <c r="O64" s="18" t="s">
        <v>404</v>
      </c>
      <c r="P64" s="20" t="s">
        <v>404</v>
      </c>
      <c r="Q64" s="18" t="n">
        <v>493.15612663</v>
      </c>
      <c r="R64" s="20" t="n">
        <v>3.99023174</v>
      </c>
    </row>
    <row r="65" spans="1:18">
      <c r="A65" s="15" t="s">
        <v>462</v>
      </c>
      <c r="B65" s="17" t="n">
        <v>5325</v>
      </c>
      <c r="C65" s="18">
        <f>(0.0/B65*100)</f>
        <v/>
      </c>
      <c r="D65" s="19" t="n">
        <v>5325</v>
      </c>
      <c r="E65" s="18" t="n">
        <v>417.92250113</v>
      </c>
      <c r="F65" s="20" t="n">
        <v>3.30674438</v>
      </c>
      <c r="G65" s="18" t="n">
        <v>426.26705056</v>
      </c>
      <c r="H65" s="20" t="n">
        <v>9.64178504</v>
      </c>
      <c r="I65" s="18" t="s">
        <v>404</v>
      </c>
      <c r="J65" s="20" t="s">
        <v>404</v>
      </c>
      <c r="K65" s="18" t="s">
        <v>404</v>
      </c>
      <c r="L65" s="20" t="s">
        <v>404</v>
      </c>
      <c r="M65" s="18" t="s">
        <v>404</v>
      </c>
      <c r="N65" s="20" t="s">
        <v>404</v>
      </c>
      <c r="O65" s="18" t="s">
        <v>404</v>
      </c>
      <c r="P65" s="20" t="s">
        <v>404</v>
      </c>
      <c r="Q65" s="18" t="n">
        <v>424.14697228</v>
      </c>
      <c r="R65" s="20" t="n">
        <v>11.012895</v>
      </c>
    </row>
    <row r="66" spans="1:18">
      <c r="A66" s="15" t="s">
        <v>463</v>
      </c>
      <c r="B66" s="17" t="n">
        <v>5665</v>
      </c>
      <c r="C66" s="18">
        <f>(0.0/B66*100)</f>
        <v/>
      </c>
      <c r="D66" s="19" t="n">
        <v>5665</v>
      </c>
      <c r="E66" s="18" t="n">
        <v>409.82785056</v>
      </c>
      <c r="F66" s="20" t="n">
        <v>2.49755603</v>
      </c>
      <c r="G66" s="18" t="n">
        <v>422.81891899</v>
      </c>
      <c r="H66" s="20" t="n">
        <v>2.1387965</v>
      </c>
      <c r="I66" s="18" t="n">
        <v>375.27645199</v>
      </c>
      <c r="J66" s="20" t="n">
        <v>19.00959766</v>
      </c>
      <c r="K66" s="18" t="s">
        <v>404</v>
      </c>
      <c r="L66" s="20" t="s">
        <v>404</v>
      </c>
      <c r="M66" s="18" t="s">
        <v>404</v>
      </c>
      <c r="N66" s="20" t="s">
        <v>404</v>
      </c>
      <c r="O66" s="18" t="s">
        <v>404</v>
      </c>
      <c r="P66" s="20" t="s">
        <v>404</v>
      </c>
      <c r="Q66" s="18" t="n">
        <v>423.35029083</v>
      </c>
      <c r="R66" s="20" t="n">
        <v>3.34611333</v>
      </c>
    </row>
    <row r="67" spans="1:18">
      <c r="A67" s="15" t="s">
        <v>464</v>
      </c>
      <c r="B67" s="17" t="n">
        <v>6971</v>
      </c>
      <c r="C67" s="18">
        <f>(0.0/B67*100)</f>
        <v/>
      </c>
      <c r="D67" s="19" t="n">
        <v>6971</v>
      </c>
      <c r="E67" s="18" t="n">
        <v>387.51100374</v>
      </c>
      <c r="F67" s="20" t="n">
        <v>4.79788391</v>
      </c>
      <c r="G67" s="18" t="n">
        <v>379.09387742</v>
      </c>
      <c r="H67" s="20" t="n">
        <v>5.5925446</v>
      </c>
      <c r="I67" s="18" t="n">
        <v>375.63862243</v>
      </c>
      <c r="J67" s="20" t="n">
        <v>9.933793209999999</v>
      </c>
      <c r="K67" s="18" t="s">
        <v>404</v>
      </c>
      <c r="L67" s="20" t="s">
        <v>404</v>
      </c>
      <c r="M67" s="18" t="s">
        <v>404</v>
      </c>
      <c r="N67" s="20" t="s">
        <v>404</v>
      </c>
      <c r="O67" s="18" t="s">
        <v>404</v>
      </c>
      <c r="P67" s="20" t="s">
        <v>404</v>
      </c>
      <c r="Q67" s="18" t="n">
        <v>394.00482799</v>
      </c>
      <c r="R67" s="20" t="n">
        <v>6.11170062</v>
      </c>
    </row>
    <row r="68" spans="1:18">
      <c r="A68" s="15" t="s">
        <v>465</v>
      </c>
      <c r="B68" s="17" t="n">
        <v>12083</v>
      </c>
      <c r="C68" s="18">
        <f>(0.0/B68*100)</f>
        <v/>
      </c>
      <c r="D68" s="19" t="n">
        <v>12083</v>
      </c>
      <c r="E68" s="18" t="n">
        <v>402.39252018</v>
      </c>
      <c r="F68" s="20" t="n">
        <v>1.50004627</v>
      </c>
      <c r="G68" s="18" t="n">
        <v>396.8882401</v>
      </c>
      <c r="H68" s="20" t="n">
        <v>2.48207437</v>
      </c>
      <c r="I68" s="18" t="n">
        <v>424.6668281</v>
      </c>
      <c r="J68" s="20" t="n">
        <v>13.15215532</v>
      </c>
      <c r="K68" s="18" t="s">
        <v>404</v>
      </c>
      <c r="L68" s="20" t="s">
        <v>404</v>
      </c>
      <c r="M68" s="18" t="s">
        <v>404</v>
      </c>
      <c r="N68" s="20" t="s">
        <v>404</v>
      </c>
      <c r="O68" s="18" t="s">
        <v>404</v>
      </c>
      <c r="P68" s="20" t="s">
        <v>404</v>
      </c>
      <c r="Q68" s="18" t="n">
        <v>418.83049242</v>
      </c>
      <c r="R68" s="20" t="n">
        <v>5.29302552</v>
      </c>
    </row>
    <row r="69" spans="1:18">
      <c r="A69" s="15" t="s">
        <v>466</v>
      </c>
      <c r="B69" s="17" t="n">
        <v>4876</v>
      </c>
      <c r="C69" s="18">
        <f>(0.0/B69*100)</f>
        <v/>
      </c>
      <c r="D69" s="19" t="n">
        <v>4876</v>
      </c>
      <c r="E69" s="18" t="n">
        <v>444.82635431</v>
      </c>
      <c r="F69" s="20" t="n">
        <v>4.35452084</v>
      </c>
      <c r="G69" s="18" t="n">
        <v>450.10724877</v>
      </c>
      <c r="H69" s="20" t="n">
        <v>8.73448696</v>
      </c>
      <c r="I69" s="18" t="s">
        <v>404</v>
      </c>
      <c r="J69" s="20" t="s">
        <v>404</v>
      </c>
      <c r="K69" s="18" t="s">
        <v>404</v>
      </c>
      <c r="L69" s="20" t="s">
        <v>404</v>
      </c>
      <c r="M69" s="18" t="s">
        <v>404</v>
      </c>
      <c r="N69" s="20" t="s">
        <v>404</v>
      </c>
      <c r="O69" s="18" t="s">
        <v>404</v>
      </c>
      <c r="P69" s="20" t="s">
        <v>404</v>
      </c>
      <c r="Q69" s="18" t="n">
        <v>424.07081997</v>
      </c>
      <c r="R69" s="20" t="n">
        <v>13.72466078</v>
      </c>
    </row>
    <row r="70" spans="1:18">
      <c r="A70" s="15" t="s">
        <v>467</v>
      </c>
      <c r="B70" s="17" t="n">
        <v>6036</v>
      </c>
      <c r="C70" s="18">
        <f>(0.0/B70*100)</f>
        <v/>
      </c>
      <c r="D70" s="19" t="n">
        <v>6036</v>
      </c>
      <c r="E70" s="18" t="n">
        <v>492.92353281</v>
      </c>
      <c r="F70" s="20" t="n">
        <v>3.54866666</v>
      </c>
      <c r="G70" s="18" t="n">
        <v>496.82299231</v>
      </c>
      <c r="H70" s="20" t="n">
        <v>6.69047484</v>
      </c>
      <c r="I70" s="18" t="s">
        <v>404</v>
      </c>
      <c r="J70" s="20" t="s">
        <v>404</v>
      </c>
      <c r="K70" s="18" t="s">
        <v>404</v>
      </c>
      <c r="L70" s="20" t="s">
        <v>404</v>
      </c>
      <c r="M70" s="18" t="s">
        <v>404</v>
      </c>
      <c r="N70" s="20" t="s">
        <v>404</v>
      </c>
      <c r="O70" s="18" t="s">
        <v>404</v>
      </c>
      <c r="P70" s="20" t="s">
        <v>404</v>
      </c>
      <c r="Q70" s="18" t="n">
        <v>502.65732311</v>
      </c>
      <c r="R70" s="20" t="n">
        <v>18.3584433</v>
      </c>
    </row>
    <row r="71" spans="1:18">
      <c r="A71" s="15" t="s">
        <v>468</v>
      </c>
      <c r="B71" s="17" t="n">
        <v>6115</v>
      </c>
      <c r="C71" s="18">
        <f>(0.0/B71*100)</f>
        <v/>
      </c>
      <c r="D71" s="19" t="n">
        <v>6115</v>
      </c>
      <c r="E71" s="18" t="n">
        <v>563.21018239</v>
      </c>
      <c r="F71" s="20" t="n">
        <v>1.51417612</v>
      </c>
      <c r="G71" s="18" t="n">
        <v>574.36820092</v>
      </c>
      <c r="H71" s="20" t="n">
        <v>4.74914726</v>
      </c>
      <c r="I71" s="18" t="n">
        <v>526.6590188599999</v>
      </c>
      <c r="J71" s="20" t="n">
        <v>17.65920086</v>
      </c>
      <c r="K71" s="18" t="s">
        <v>404</v>
      </c>
      <c r="L71" s="20" t="s">
        <v>404</v>
      </c>
      <c r="M71" s="18" t="s">
        <v>404</v>
      </c>
      <c r="N71" s="20" t="s">
        <v>404</v>
      </c>
      <c r="O71" s="18" t="s">
        <v>404</v>
      </c>
      <c r="P71" s="20" t="s">
        <v>404</v>
      </c>
      <c r="Q71" s="18" t="n">
        <v>528.16715231</v>
      </c>
      <c r="R71" s="20" t="n">
        <v>12.27163461</v>
      </c>
    </row>
    <row r="72" spans="1:18">
      <c r="A72" s="15" t="s">
        <v>469</v>
      </c>
      <c r="B72" s="17" t="n">
        <v>7708</v>
      </c>
      <c r="C72" s="18">
        <f>(0.0/B72*100)</f>
        <v/>
      </c>
      <c r="D72" s="19" t="n">
        <v>7708</v>
      </c>
      <c r="E72" s="18" t="n">
        <v>541.18094802</v>
      </c>
      <c r="F72" s="20" t="n">
        <v>4.07291314</v>
      </c>
      <c r="G72" s="18" t="n">
        <v>548.26374436</v>
      </c>
      <c r="H72" s="20" t="n">
        <v>11.01725154</v>
      </c>
      <c r="I72" s="18" t="n">
        <v>470.5224673</v>
      </c>
      <c r="J72" s="20" t="n">
        <v>25.08205796</v>
      </c>
      <c r="K72" s="18" t="s">
        <v>404</v>
      </c>
      <c r="L72" s="20" t="s">
        <v>404</v>
      </c>
      <c r="M72" s="18" t="s">
        <v>404</v>
      </c>
      <c r="N72" s="20" t="s">
        <v>404</v>
      </c>
      <c r="O72" s="18" t="s">
        <v>404</v>
      </c>
      <c r="P72" s="20" t="s">
        <v>404</v>
      </c>
      <c r="Q72" s="18" t="n">
        <v>574.59170454</v>
      </c>
      <c r="R72" s="20" t="n">
        <v>14.3568074</v>
      </c>
    </row>
    <row r="73" spans="1:18">
      <c r="A73" s="15" t="s">
        <v>470</v>
      </c>
      <c r="B73" s="17" t="n">
        <v>8249</v>
      </c>
      <c r="C73" s="18">
        <f>(0.0/B73*100)</f>
        <v/>
      </c>
      <c r="D73" s="19" t="n">
        <v>8249</v>
      </c>
      <c r="E73" s="18" t="n">
        <v>416.82905449</v>
      </c>
      <c r="F73" s="20" t="n">
        <v>3.93237</v>
      </c>
      <c r="G73" s="18" t="n">
        <v>415.56768998</v>
      </c>
      <c r="H73" s="20" t="n">
        <v>5.53526943</v>
      </c>
      <c r="I73" s="18" t="n">
        <v>414.28282249</v>
      </c>
      <c r="J73" s="20" t="n">
        <v>16.77348065</v>
      </c>
      <c r="K73" s="18" t="s">
        <v>404</v>
      </c>
      <c r="L73" s="20" t="s">
        <v>404</v>
      </c>
      <c r="M73" s="18" t="s">
        <v>404</v>
      </c>
      <c r="N73" s="20" t="s">
        <v>404</v>
      </c>
      <c r="O73" s="18" t="s">
        <v>404</v>
      </c>
      <c r="P73" s="20" t="s">
        <v>404</v>
      </c>
      <c r="Q73" s="18" t="n">
        <v>402.92477328</v>
      </c>
      <c r="R73" s="20" t="n">
        <v>15.40484693</v>
      </c>
    </row>
    <row r="74" spans="1:18">
      <c r="A74" s="15" t="s">
        <v>471</v>
      </c>
      <c r="B74" s="17" t="n">
        <v>4692</v>
      </c>
      <c r="C74" s="18">
        <f>(484.0/B74*100)</f>
        <v/>
      </c>
      <c r="D74" s="19" t="n">
        <v>4208</v>
      </c>
      <c r="E74" s="18" t="n">
        <v>418.9969727</v>
      </c>
      <c r="F74" s="20" t="n">
        <v>2.03387369</v>
      </c>
      <c r="G74" s="18" t="n">
        <v>407.03873617</v>
      </c>
      <c r="H74" s="20" t="n">
        <v>2.80747464</v>
      </c>
      <c r="I74" s="18" t="s">
        <v>404</v>
      </c>
      <c r="J74" s="20" t="s">
        <v>404</v>
      </c>
      <c r="K74" s="18" t="s">
        <v>404</v>
      </c>
      <c r="L74" s="20" t="s">
        <v>404</v>
      </c>
      <c r="M74" s="18" t="s">
        <v>404</v>
      </c>
      <c r="N74" s="20" t="s">
        <v>404</v>
      </c>
      <c r="O74" s="18" t="s">
        <v>404</v>
      </c>
      <c r="P74" s="20" t="s">
        <v>404</v>
      </c>
      <c r="Q74" s="18" t="n">
        <v>416.67985179</v>
      </c>
      <c r="R74" s="20" t="n">
        <v>2.68007984</v>
      </c>
    </row>
    <row r="75" spans="1:18">
      <c r="A75" s="15" t="s">
        <v>472</v>
      </c>
      <c r="B75" s="17" t="n">
        <v>5375</v>
      </c>
      <c r="C75" s="18">
        <f>(483.0/B75*100)</f>
        <v/>
      </c>
      <c r="D75" s="19" t="n">
        <v>4892</v>
      </c>
      <c r="E75" s="18" t="n">
        <v>362.89247519</v>
      </c>
      <c r="F75" s="20" t="n">
        <v>5.34717817</v>
      </c>
      <c r="G75" s="18" t="n">
        <v>369.16865474</v>
      </c>
      <c r="H75" s="20" t="n">
        <v>7.20536305</v>
      </c>
      <c r="I75" s="18" t="n">
        <v>361.45861688</v>
      </c>
      <c r="J75" s="20" t="n">
        <v>18.16459585</v>
      </c>
      <c r="K75" s="18" t="s">
        <v>404</v>
      </c>
      <c r="L75" s="20" t="s">
        <v>404</v>
      </c>
      <c r="M75" s="18" t="s">
        <v>404</v>
      </c>
      <c r="N75" s="20" t="s">
        <v>404</v>
      </c>
      <c r="O75" s="18" t="s">
        <v>404</v>
      </c>
      <c r="P75" s="20" t="s">
        <v>404</v>
      </c>
      <c r="Q75" s="18" t="n">
        <v>377.56609064</v>
      </c>
      <c r="R75" s="20" t="n">
        <v>9.926050529999999</v>
      </c>
    </row>
    <row r="76" spans="1:18">
      <c r="A76" s="15" t="s">
        <v>473</v>
      </c>
      <c r="B76" s="17" t="n">
        <v>14167</v>
      </c>
      <c r="C76" s="18">
        <f>(1400.0/B76*100)</f>
        <v/>
      </c>
      <c r="D76" s="19" t="n">
        <v>12767</v>
      </c>
      <c r="E76" s="18" t="n">
        <v>434.23083998</v>
      </c>
      <c r="F76" s="20" t="n">
        <v>3.64009264</v>
      </c>
      <c r="G76" s="18" t="n">
        <v>441.75107479</v>
      </c>
      <c r="H76" s="20" t="n">
        <v>6.80152217</v>
      </c>
      <c r="I76" s="18" t="n">
        <v>384.8617393</v>
      </c>
      <c r="J76" s="20" t="n">
        <v>11.69191252</v>
      </c>
      <c r="K76" s="18" t="s">
        <v>404</v>
      </c>
      <c r="L76" s="20" t="s">
        <v>404</v>
      </c>
      <c r="M76" s="18" t="s">
        <v>404</v>
      </c>
      <c r="N76" s="20" t="s">
        <v>404</v>
      </c>
      <c r="O76" s="18" t="s">
        <v>404</v>
      </c>
      <c r="P76" s="20" t="s">
        <v>404</v>
      </c>
      <c r="Q76" s="18" t="n">
        <v>413.77676686</v>
      </c>
      <c r="R76" s="20" t="n">
        <v>8.08021733</v>
      </c>
    </row>
    <row r="77" spans="1:18">
      <c r="A77" s="15" t="s">
        <v>474</v>
      </c>
      <c r="B77" s="17" t="n">
        <v>6062</v>
      </c>
      <c r="C77" s="18">
        <f>(0.0/B77*100)</f>
        <v/>
      </c>
      <c r="D77" s="19" t="n">
        <v>6062</v>
      </c>
      <c r="E77" s="18" t="n">
        <v>420.82493523</v>
      </c>
      <c r="F77" s="20" t="n">
        <v>6.87738993</v>
      </c>
      <c r="G77" s="18" t="n">
        <v>419.90071541</v>
      </c>
      <c r="H77" s="20" t="n">
        <v>5.14662014</v>
      </c>
      <c r="I77" s="18" t="n">
        <v>391.75667981</v>
      </c>
      <c r="J77" s="20" t="n">
        <v>14.50456026</v>
      </c>
      <c r="K77" s="18" t="s">
        <v>404</v>
      </c>
      <c r="L77" s="20" t="s">
        <v>404</v>
      </c>
      <c r="M77" s="18" t="s">
        <v>404</v>
      </c>
      <c r="N77" s="20" t="s">
        <v>404</v>
      </c>
      <c r="O77" s="18" t="s">
        <v>404</v>
      </c>
      <c r="P77" s="20" t="s">
        <v>404</v>
      </c>
      <c r="Q77" s="18" t="n">
        <v>416.68374386</v>
      </c>
      <c r="R77" s="20" t="n">
        <v>6.38140529</v>
      </c>
    </row>
    <row r="78" spans="1:18">
      <c r="A78" s="15" t="s">
        <v>475</v>
      </c>
      <c r="B78" s="17" t="n">
        <v>5826</v>
      </c>
      <c r="C78" s="18">
        <f>(0.0/B78*100)</f>
        <v/>
      </c>
      <c r="D78" s="19" t="n">
        <v>5826</v>
      </c>
      <c r="E78" s="18" t="n">
        <v>494.71332723</v>
      </c>
      <c r="F78" s="20" t="n">
        <v>6.17493039</v>
      </c>
      <c r="G78" s="18" t="n">
        <v>486.53253421</v>
      </c>
      <c r="H78" s="20" t="n">
        <v>16.0685353</v>
      </c>
      <c r="I78" s="18" t="s">
        <v>404</v>
      </c>
      <c r="J78" s="20" t="s">
        <v>404</v>
      </c>
      <c r="K78" s="18" t="s">
        <v>404</v>
      </c>
      <c r="L78" s="20" t="s">
        <v>404</v>
      </c>
      <c r="M78" s="18" t="s">
        <v>404</v>
      </c>
      <c r="N78" s="20" t="s">
        <v>404</v>
      </c>
      <c r="O78" s="18" t="s">
        <v>404</v>
      </c>
      <c r="P78" s="20" t="s">
        <v>404</v>
      </c>
      <c r="Q78" s="18" t="n">
        <v>496.15130944</v>
      </c>
      <c r="R78" s="20" t="n">
        <v>7.84327163</v>
      </c>
    </row>
    <row customHeight="1" ht="25" r="79" spans="1:18">
      <c r="A79" s="15" t="s">
        <v>476</v>
      </c>
      <c r="B79" s="17" t="n">
        <v>1657</v>
      </c>
      <c r="C79" s="18">
        <f>(21.0/B79*100)</f>
        <v/>
      </c>
      <c r="D79" s="19" t="n">
        <v>1636</v>
      </c>
      <c r="E79" s="18" t="n">
        <v>447.28599102</v>
      </c>
      <c r="F79" s="20" t="n">
        <v>11.47509413</v>
      </c>
      <c r="G79" s="18" t="n">
        <v>456.51419686</v>
      </c>
      <c r="H79" s="20" t="n">
        <v>9.12825823</v>
      </c>
      <c r="I79" s="18" t="s">
        <v>404</v>
      </c>
      <c r="J79" s="20" t="s">
        <v>404</v>
      </c>
      <c r="K79" s="18" t="s">
        <v>404</v>
      </c>
      <c r="L79" s="20" t="s">
        <v>404</v>
      </c>
      <c r="M79" s="18" t="s">
        <v>404</v>
      </c>
      <c r="N79" s="20" t="s">
        <v>404</v>
      </c>
      <c r="O79" s="18" t="s">
        <v>404</v>
      </c>
      <c r="P79" s="20" t="s">
        <v>404</v>
      </c>
      <c r="Q79" s="18" t="n">
        <v>461.85714278</v>
      </c>
      <c r="R79" s="20" t="n">
        <v>17.51890543</v>
      </c>
    </row>
    <row r="80" spans="1:18">
      <c r="A80" s="15" t="s">
        <v>477</v>
      </c>
      <c r="B80" s="17" t="n">
        <v>7841</v>
      </c>
      <c r="C80" s="18">
        <f>(0.0/B80*100)</f>
        <v/>
      </c>
      <c r="D80" s="19" t="n">
        <v>7841</v>
      </c>
      <c r="E80" s="18" t="n">
        <v>460.62910199</v>
      </c>
      <c r="F80" s="20" t="n">
        <v>4.6250969</v>
      </c>
      <c r="G80" s="18" t="n">
        <v>455.18308808</v>
      </c>
      <c r="H80" s="20" t="n">
        <v>10.00234758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(121.0/B81*100)</f>
        <v/>
      </c>
      <c r="D81" s="19" t="n">
        <v>8740</v>
      </c>
      <c r="E81" s="18" t="n">
        <v>446.5646768</v>
      </c>
      <c r="F81" s="20" t="n">
        <v>3.86745038</v>
      </c>
      <c r="G81" s="18" t="n">
        <v>442.90600773</v>
      </c>
      <c r="H81" s="20" t="n">
        <v>6.57798088</v>
      </c>
      <c r="I81" s="18" t="n">
        <v>517.87743</v>
      </c>
      <c r="J81" s="20" t="n">
        <v>8.265864029999999</v>
      </c>
      <c r="K81" s="18" t="s">
        <v>404</v>
      </c>
      <c r="L81" s="20" t="s">
        <v>404</v>
      </c>
      <c r="M81" s="18" t="s">
        <v>404</v>
      </c>
      <c r="N81" s="20" t="s">
        <v>404</v>
      </c>
      <c r="O81" s="18" t="s">
        <v>404</v>
      </c>
      <c r="P81" s="20" t="s">
        <v>404</v>
      </c>
      <c r="Q81" s="18" t="n">
        <v>442.41734608</v>
      </c>
      <c r="R81" s="20" t="n">
        <v>22.55759048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494.92338462</v>
      </c>
      <c r="F7" s="20" t="n">
        <v>1.92312508</v>
      </c>
      <c r="G7" s="18" t="n">
        <v>498.5238349</v>
      </c>
      <c r="H7" s="20" t="n">
        <v>7.27222964</v>
      </c>
      <c r="I7" s="18" t="s">
        <v>404</v>
      </c>
      <c r="J7" s="20" t="s">
        <v>404</v>
      </c>
      <c r="K7" s="18" t="s">
        <v>404</v>
      </c>
      <c r="L7" s="20" t="s">
        <v>404</v>
      </c>
      <c r="M7" s="18" t="s">
        <v>404</v>
      </c>
      <c r="N7" s="20" t="s">
        <v>404</v>
      </c>
      <c r="O7" s="18" t="s">
        <v>404</v>
      </c>
      <c r="P7" s="20" t="s">
        <v>404</v>
      </c>
      <c r="Q7" s="18" t="n">
        <v>487.37592865</v>
      </c>
      <c r="R7" s="20" t="n">
        <v>7.80307851</v>
      </c>
    </row>
    <row r="8" spans="1:18">
      <c r="A8" s="15" t="s">
        <v>405</v>
      </c>
      <c r="B8" s="17" t="n">
        <v>7007</v>
      </c>
      <c r="C8" s="18">
        <f>(0.0/B8*100)</f>
        <v/>
      </c>
      <c r="D8" s="19" t="n">
        <v>7007</v>
      </c>
      <c r="E8" s="18" t="n">
        <v>493.39502522</v>
      </c>
      <c r="F8" s="20" t="n">
        <v>4.45295851</v>
      </c>
      <c r="G8" s="18" t="n">
        <v>501.58058796</v>
      </c>
      <c r="H8" s="20" t="n">
        <v>7.68984567</v>
      </c>
      <c r="I8" s="18" t="n">
        <v>464.12321902</v>
      </c>
      <c r="J8" s="20" t="n">
        <v>24.86519723</v>
      </c>
      <c r="K8" s="18" t="s">
        <v>404</v>
      </c>
      <c r="L8" s="20" t="s">
        <v>404</v>
      </c>
      <c r="M8" s="18" t="s">
        <v>404</v>
      </c>
      <c r="N8" s="20" t="s">
        <v>404</v>
      </c>
      <c r="O8" s="18" t="s">
        <v>404</v>
      </c>
      <c r="P8" s="20" t="s">
        <v>404</v>
      </c>
      <c r="Q8" s="18" t="n">
        <v>521.78353075</v>
      </c>
      <c r="R8" s="20" t="n">
        <v>16.87725092</v>
      </c>
    </row>
    <row r="9" spans="1:18">
      <c r="A9" s="15" t="s">
        <v>406</v>
      </c>
      <c r="B9" s="17" t="n">
        <v>9651</v>
      </c>
      <c r="C9" s="18">
        <f>(575.0/B9*100)</f>
        <v/>
      </c>
      <c r="D9" s="19" t="n">
        <v>9076</v>
      </c>
      <c r="E9" s="18" t="n">
        <v>505.57220071</v>
      </c>
      <c r="F9" s="20" t="n">
        <v>2.82985363</v>
      </c>
      <c r="G9" s="18" t="n">
        <v>540.37627622</v>
      </c>
      <c r="H9" s="20" t="n">
        <v>10.52144372</v>
      </c>
      <c r="I9" s="18" t="n">
        <v>519.35251579</v>
      </c>
      <c r="J9" s="20" t="n">
        <v>28.46309464</v>
      </c>
      <c r="K9" s="18" t="s">
        <v>404</v>
      </c>
      <c r="L9" s="20" t="s">
        <v>404</v>
      </c>
      <c r="M9" s="18" t="s">
        <v>404</v>
      </c>
      <c r="N9" s="20" t="s">
        <v>404</v>
      </c>
      <c r="O9" s="18" t="s">
        <v>404</v>
      </c>
      <c r="P9" s="20" t="s">
        <v>404</v>
      </c>
      <c r="Q9" s="18" t="n">
        <v>526.63512904</v>
      </c>
      <c r="R9" s="20" t="n">
        <v>19.66906212</v>
      </c>
    </row>
    <row r="10" spans="1:18">
      <c r="A10" s="15" t="s">
        <v>407</v>
      </c>
      <c r="B10" s="17" t="n">
        <v>20058</v>
      </c>
      <c r="C10" s="18">
        <f>(3112.0/B10*100)</f>
        <v/>
      </c>
      <c r="D10" s="19" t="n">
        <v>16946</v>
      </c>
      <c r="E10" s="18" t="n">
        <v>515.16627324</v>
      </c>
      <c r="F10" s="20" t="n">
        <v>2.57230024</v>
      </c>
      <c r="G10" s="18" t="n">
        <v>513.01095028</v>
      </c>
      <c r="H10" s="20" t="n">
        <v>8.427600050000001</v>
      </c>
      <c r="I10" s="18" t="n">
        <v>577.84820243</v>
      </c>
      <c r="J10" s="20" t="n">
        <v>13.60445118</v>
      </c>
      <c r="K10" s="18" t="s">
        <v>404</v>
      </c>
      <c r="L10" s="20" t="s">
        <v>404</v>
      </c>
      <c r="M10" s="18" t="s">
        <v>404</v>
      </c>
      <c r="N10" s="20" t="s">
        <v>404</v>
      </c>
      <c r="O10" s="18" t="s">
        <v>404</v>
      </c>
      <c r="P10" s="20" t="s">
        <v>404</v>
      </c>
      <c r="Q10" s="18" t="n">
        <v>506.65269483</v>
      </c>
      <c r="R10" s="20" t="n">
        <v>22.26804901</v>
      </c>
    </row>
    <row r="11" spans="1:18">
      <c r="A11" s="15" t="s">
        <v>408</v>
      </c>
      <c r="B11" s="17" t="n">
        <v>7053</v>
      </c>
      <c r="C11" s="18">
        <f>(137.0/B11*100)</f>
        <v/>
      </c>
      <c r="D11" s="19" t="n">
        <v>6916</v>
      </c>
      <c r="E11" s="18" t="n">
        <v>424.83026555</v>
      </c>
      <c r="F11" s="20" t="n">
        <v>3.04821672</v>
      </c>
      <c r="G11" s="18" t="n">
        <v>424.2017099</v>
      </c>
      <c r="H11" s="20" t="n">
        <v>11.09621741</v>
      </c>
      <c r="I11" s="18" t="n">
        <v>390.11543589</v>
      </c>
      <c r="J11" s="20" t="n">
        <v>18.51186118</v>
      </c>
      <c r="K11" s="18" t="s">
        <v>404</v>
      </c>
      <c r="L11" s="20" t="s">
        <v>404</v>
      </c>
      <c r="M11" s="18" t="s">
        <v>404</v>
      </c>
      <c r="N11" s="20" t="s">
        <v>404</v>
      </c>
      <c r="O11" s="18" t="s">
        <v>404</v>
      </c>
      <c r="P11" s="20" t="s">
        <v>404</v>
      </c>
      <c r="Q11" s="18" t="n">
        <v>399.64096308</v>
      </c>
      <c r="R11" s="20" t="n">
        <v>30.29574096</v>
      </c>
    </row>
    <row r="12" spans="1:18">
      <c r="A12" s="15" t="s">
        <v>409</v>
      </c>
      <c r="B12" s="17" t="n">
        <v>6894</v>
      </c>
      <c r="C12" s="18">
        <f>(106.0/B12*100)</f>
        <v/>
      </c>
      <c r="D12" s="19" t="n">
        <v>6788</v>
      </c>
      <c r="E12" s="18" t="n">
        <v>488.39116028</v>
      </c>
      <c r="F12" s="20" t="n">
        <v>3.44355387</v>
      </c>
      <c r="G12" s="18" t="n">
        <v>504.28479778</v>
      </c>
      <c r="H12" s="20" t="n">
        <v>6.32818988</v>
      </c>
      <c r="I12" s="18" t="n">
        <v>427.1628758</v>
      </c>
      <c r="J12" s="20" t="n">
        <v>12.82659046</v>
      </c>
      <c r="K12" s="18" t="s">
        <v>404</v>
      </c>
      <c r="L12" s="20" t="s">
        <v>404</v>
      </c>
      <c r="M12" s="18" t="s">
        <v>404</v>
      </c>
      <c r="N12" s="20" t="s">
        <v>404</v>
      </c>
      <c r="O12" s="18" t="s">
        <v>404</v>
      </c>
      <c r="P12" s="20" t="s">
        <v>404</v>
      </c>
      <c r="Q12" s="18" t="n">
        <v>484.57610529</v>
      </c>
      <c r="R12" s="20" t="n">
        <v>13.72582563</v>
      </c>
    </row>
    <row r="13" spans="1:18">
      <c r="A13" s="15" t="s">
        <v>410</v>
      </c>
      <c r="B13" s="17" t="n">
        <v>7161</v>
      </c>
      <c r="C13" s="18">
        <f>(1175.0/B13*100)</f>
        <v/>
      </c>
      <c r="D13" s="19" t="n">
        <v>5986</v>
      </c>
      <c r="E13" s="18" t="n">
        <v>510.72878404</v>
      </c>
      <c r="F13" s="20" t="n">
        <v>2.60996842</v>
      </c>
      <c r="G13" s="18" t="n">
        <v>511.48358327</v>
      </c>
      <c r="H13" s="20" t="n">
        <v>11.20864408</v>
      </c>
      <c r="I13" s="18" t="n">
        <v>513.18367339</v>
      </c>
      <c r="J13" s="20" t="n">
        <v>7.29197336</v>
      </c>
      <c r="K13" s="18" t="s">
        <v>404</v>
      </c>
      <c r="L13" s="20" t="s">
        <v>404</v>
      </c>
      <c r="M13" s="18" t="s">
        <v>404</v>
      </c>
      <c r="N13" s="20" t="s">
        <v>404</v>
      </c>
      <c r="O13" s="18" t="s">
        <v>404</v>
      </c>
      <c r="P13" s="20" t="s">
        <v>404</v>
      </c>
      <c r="Q13" s="18" t="n">
        <v>501.50655585</v>
      </c>
      <c r="R13" s="20" t="n">
        <v>12.98163757</v>
      </c>
    </row>
    <row r="14" spans="1:18">
      <c r="A14" s="15" t="s">
        <v>411</v>
      </c>
      <c r="B14" s="17" t="n">
        <v>5587</v>
      </c>
      <c r="C14" s="18">
        <f>(114.0/B14*100)</f>
        <v/>
      </c>
      <c r="D14" s="19" t="n">
        <v>5473</v>
      </c>
      <c r="E14" s="18" t="n">
        <v>520.60141472</v>
      </c>
      <c r="F14" s="20" t="n">
        <v>2.21634748</v>
      </c>
      <c r="G14" s="18" t="n">
        <v>513.31536438</v>
      </c>
      <c r="H14" s="20" t="n">
        <v>4.96187512</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509.68318066</v>
      </c>
      <c r="F15" s="20" t="n">
        <v>2.49493561</v>
      </c>
      <c r="G15" s="18" t="n">
        <v>521.2007727</v>
      </c>
      <c r="H15" s="20" t="n">
        <v>8.45417031</v>
      </c>
      <c r="I15" s="18" t="n">
        <v>530.89819286</v>
      </c>
      <c r="J15" s="20" t="n">
        <v>20.65706953</v>
      </c>
      <c r="K15" s="18" t="s">
        <v>404</v>
      </c>
      <c r="L15" s="20" t="s">
        <v>404</v>
      </c>
      <c r="M15" s="18" t="s">
        <v>404</v>
      </c>
      <c r="N15" s="20" t="s">
        <v>404</v>
      </c>
      <c r="O15" s="18" t="s">
        <v>404</v>
      </c>
      <c r="P15" s="20" t="s">
        <v>404</v>
      </c>
      <c r="Q15" s="18" t="n">
        <v>511.8038702</v>
      </c>
      <c r="R15" s="20" t="n">
        <v>8.408711159999999</v>
      </c>
    </row>
    <row r="16" spans="1:18">
      <c r="A16" s="15" t="s">
        <v>413</v>
      </c>
      <c r="B16" s="17" t="n">
        <v>6108</v>
      </c>
      <c r="C16" s="18">
        <f>(495.0/B16*100)</f>
        <v/>
      </c>
      <c r="D16" s="19" t="n">
        <v>5613</v>
      </c>
      <c r="E16" s="18" t="n">
        <v>492.87975444</v>
      </c>
      <c r="F16" s="20" t="n">
        <v>3.011433</v>
      </c>
      <c r="G16" s="18" t="n">
        <v>530.53268604</v>
      </c>
      <c r="H16" s="20" t="n">
        <v>8.29988567</v>
      </c>
      <c r="I16" s="18" t="n">
        <v>457.7123936</v>
      </c>
      <c r="J16" s="20" t="n">
        <v>17.90018326</v>
      </c>
      <c r="K16" s="18" t="s">
        <v>404</v>
      </c>
      <c r="L16" s="20" t="s">
        <v>404</v>
      </c>
      <c r="M16" s="18" t="s">
        <v>404</v>
      </c>
      <c r="N16" s="20" t="s">
        <v>404</v>
      </c>
      <c r="O16" s="18" t="s">
        <v>404</v>
      </c>
      <c r="P16" s="20" t="s">
        <v>404</v>
      </c>
      <c r="Q16" s="18" t="n">
        <v>517.74837454</v>
      </c>
      <c r="R16" s="20" t="n">
        <v>21.2796314</v>
      </c>
    </row>
    <row r="17" spans="1:18">
      <c r="A17" s="15" t="s">
        <v>414</v>
      </c>
      <c r="B17" s="17" t="n">
        <v>6504</v>
      </c>
      <c r="C17" s="18">
        <f>(1325.0/B17*100)</f>
        <v/>
      </c>
      <c r="D17" s="19" t="n">
        <v>5179</v>
      </c>
      <c r="E17" s="18" t="n">
        <v>497.41318881</v>
      </c>
      <c r="F17" s="20" t="n">
        <v>5.31397378</v>
      </c>
      <c r="G17" s="18" t="n">
        <v>509.65897342</v>
      </c>
      <c r="H17" s="20" t="n">
        <v>8.0480523</v>
      </c>
      <c r="I17" s="18" t="n">
        <v>554.04598907</v>
      </c>
      <c r="J17" s="20" t="n">
        <v>16.8228432</v>
      </c>
      <c r="K17" s="18" t="s">
        <v>404</v>
      </c>
      <c r="L17" s="20" t="s">
        <v>404</v>
      </c>
      <c r="M17" s="18" t="s">
        <v>404</v>
      </c>
      <c r="N17" s="20" t="s">
        <v>404</v>
      </c>
      <c r="O17" s="18" t="s">
        <v>404</v>
      </c>
      <c r="P17" s="20" t="s">
        <v>404</v>
      </c>
      <c r="Q17" s="18" t="n">
        <v>534.80276057</v>
      </c>
      <c r="R17" s="20" t="n">
        <v>18.30290926</v>
      </c>
    </row>
    <row r="18" spans="1:18">
      <c r="A18" s="15" t="s">
        <v>415</v>
      </c>
      <c r="B18" s="17" t="n">
        <v>5532</v>
      </c>
      <c r="C18" s="18">
        <f>(0.0/B18*100)</f>
        <v/>
      </c>
      <c r="D18" s="19" t="n">
        <v>5532</v>
      </c>
      <c r="E18" s="18" t="n">
        <v>454.39522871</v>
      </c>
      <c r="F18" s="20" t="n">
        <v>4.17038804</v>
      </c>
      <c r="G18" s="18" t="n">
        <v>459.48164742</v>
      </c>
      <c r="H18" s="20" t="n">
        <v>12.28765284</v>
      </c>
      <c r="I18" s="18" t="n">
        <v>437.8158099</v>
      </c>
      <c r="J18" s="20" t="n">
        <v>45.53387776</v>
      </c>
      <c r="K18" s="18" t="s">
        <v>404</v>
      </c>
      <c r="L18" s="20" t="s">
        <v>404</v>
      </c>
      <c r="M18" s="18" t="s">
        <v>404</v>
      </c>
      <c r="N18" s="20" t="s">
        <v>404</v>
      </c>
      <c r="O18" s="18" t="s">
        <v>404</v>
      </c>
      <c r="P18" s="20" t="s">
        <v>404</v>
      </c>
      <c r="Q18" s="18" t="n">
        <v>404.55582706</v>
      </c>
      <c r="R18" s="20" t="n">
        <v>25.89664694</v>
      </c>
    </row>
    <row r="19" spans="1:18">
      <c r="A19" s="15" t="s">
        <v>416</v>
      </c>
      <c r="B19" s="17" t="n">
        <v>5658</v>
      </c>
      <c r="C19" s="18">
        <f>(327.0/B19*100)</f>
        <v/>
      </c>
      <c r="D19" s="19" t="n">
        <v>5331</v>
      </c>
      <c r="E19" s="18" t="n">
        <v>477.48646996</v>
      </c>
      <c r="F19" s="20" t="n">
        <v>3.92632548</v>
      </c>
      <c r="G19" s="18" t="n">
        <v>479.69028258</v>
      </c>
      <c r="H19" s="20" t="n">
        <v>11.33832844</v>
      </c>
      <c r="I19" s="18" t="n">
        <v>507.97482207</v>
      </c>
      <c r="J19" s="20" t="n">
        <v>30.9857021</v>
      </c>
      <c r="K19" s="18" t="s">
        <v>404</v>
      </c>
      <c r="L19" s="20" t="s">
        <v>404</v>
      </c>
      <c r="M19" s="18" t="s">
        <v>404</v>
      </c>
      <c r="N19" s="20" t="s">
        <v>404</v>
      </c>
      <c r="O19" s="18" t="s">
        <v>404</v>
      </c>
      <c r="P19" s="20" t="s">
        <v>404</v>
      </c>
      <c r="Q19" s="18" t="n">
        <v>445.84293059</v>
      </c>
      <c r="R19" s="20" t="n">
        <v>28.56155472</v>
      </c>
    </row>
    <row r="20" spans="1:18">
      <c r="A20" s="15" t="s">
        <v>417</v>
      </c>
      <c r="B20" s="17" t="n">
        <v>3371</v>
      </c>
      <c r="C20" s="18">
        <f>(24.0/B20*100)</f>
        <v/>
      </c>
      <c r="D20" s="19" t="n">
        <v>3347</v>
      </c>
      <c r="E20" s="18" t="n">
        <v>489.19089966</v>
      </c>
      <c r="F20" s="20" t="n">
        <v>1.99945737</v>
      </c>
      <c r="G20" s="18" t="n">
        <v>485.3318867</v>
      </c>
      <c r="H20" s="20" t="n">
        <v>6.22256676</v>
      </c>
      <c r="I20" s="18" t="n">
        <v>440.15121304</v>
      </c>
      <c r="J20" s="20" t="n">
        <v>18.29753509</v>
      </c>
      <c r="K20" s="18" t="s">
        <v>404</v>
      </c>
      <c r="L20" s="20" t="s">
        <v>404</v>
      </c>
      <c r="M20" s="18" t="s">
        <v>404</v>
      </c>
      <c r="N20" s="20" t="s">
        <v>404</v>
      </c>
      <c r="O20" s="18" t="s">
        <v>404</v>
      </c>
      <c r="P20" s="20" t="s">
        <v>404</v>
      </c>
      <c r="Q20" s="18" t="n">
        <v>480.42363361</v>
      </c>
      <c r="R20" s="20" t="n">
        <v>9.09831076</v>
      </c>
    </row>
    <row r="21" spans="1:18">
      <c r="A21" s="15" t="s">
        <v>418</v>
      </c>
      <c r="B21" s="17" t="n">
        <v>5741</v>
      </c>
      <c r="C21" s="18">
        <f>(0.0/B21*100)</f>
        <v/>
      </c>
      <c r="D21" s="19" t="n">
        <v>5741</v>
      </c>
      <c r="E21" s="18" t="n">
        <v>503.90829784</v>
      </c>
      <c r="F21" s="20" t="n">
        <v>2.66526928</v>
      </c>
      <c r="G21" s="18" t="n">
        <v>509.1813152</v>
      </c>
      <c r="H21" s="20" t="n">
        <v>6.41118278</v>
      </c>
      <c r="I21" s="18" t="n">
        <v>497.64734531</v>
      </c>
      <c r="J21" s="20" t="n">
        <v>7.42804238</v>
      </c>
      <c r="K21" s="18" t="s">
        <v>404</v>
      </c>
      <c r="L21" s="20" t="s">
        <v>404</v>
      </c>
      <c r="M21" s="18" t="s">
        <v>404</v>
      </c>
      <c r="N21" s="20" t="s">
        <v>404</v>
      </c>
      <c r="O21" s="18" t="s">
        <v>404</v>
      </c>
      <c r="P21" s="20" t="s">
        <v>404</v>
      </c>
      <c r="Q21" s="18" t="n">
        <v>488.51284964</v>
      </c>
      <c r="R21" s="20" t="n">
        <v>15.4575016</v>
      </c>
    </row>
    <row r="22" spans="1:18">
      <c r="A22" s="15" t="s">
        <v>419</v>
      </c>
      <c r="B22" s="17" t="n">
        <v>6598</v>
      </c>
      <c r="C22" s="18">
        <f>(0.0/B22*100)</f>
        <v/>
      </c>
      <c r="D22" s="19" t="n">
        <v>6598</v>
      </c>
      <c r="E22" s="18" t="n">
        <v>465.07702155</v>
      </c>
      <c r="F22" s="20" t="n">
        <v>4.8014582</v>
      </c>
      <c r="G22" s="18" t="n">
        <v>490.07959579</v>
      </c>
      <c r="H22" s="20" t="n">
        <v>13.05072915</v>
      </c>
      <c r="I22" s="18" t="n">
        <v>500.59174152</v>
      </c>
      <c r="J22" s="20" t="n">
        <v>22.13487709</v>
      </c>
      <c r="K22" s="18" t="s">
        <v>404</v>
      </c>
      <c r="L22" s="20" t="s">
        <v>404</v>
      </c>
      <c r="M22" s="18" t="s">
        <v>404</v>
      </c>
      <c r="N22" s="20" t="s">
        <v>404</v>
      </c>
      <c r="O22" s="18" t="s">
        <v>404</v>
      </c>
      <c r="P22" s="20" t="s">
        <v>404</v>
      </c>
      <c r="Q22" s="18" t="n">
        <v>493.90393464</v>
      </c>
      <c r="R22" s="20" t="n">
        <v>18.21746429</v>
      </c>
    </row>
    <row r="23" spans="1:18">
      <c r="A23" s="15" t="s">
        <v>420</v>
      </c>
      <c r="B23" s="17" t="n">
        <v>11583</v>
      </c>
      <c r="C23" s="18">
        <f>(3185.0/B23*100)</f>
        <v/>
      </c>
      <c r="D23" s="19" t="n">
        <v>8398</v>
      </c>
      <c r="E23" s="18" t="n">
        <v>488.71352977</v>
      </c>
      <c r="F23" s="20" t="n">
        <v>4.12539811</v>
      </c>
      <c r="G23" s="18" t="n">
        <v>524.8850205799999</v>
      </c>
      <c r="H23" s="20" t="n">
        <v>17.40663275</v>
      </c>
      <c r="I23" s="18" t="n">
        <v>494.16233083</v>
      </c>
      <c r="J23" s="20" t="n">
        <v>21.24512488</v>
      </c>
      <c r="K23" s="18" t="s">
        <v>404</v>
      </c>
      <c r="L23" s="20" t="s">
        <v>404</v>
      </c>
      <c r="M23" s="18" t="s">
        <v>404</v>
      </c>
      <c r="N23" s="20" t="s">
        <v>404</v>
      </c>
      <c r="O23" s="18" t="s">
        <v>404</v>
      </c>
      <c r="P23" s="20" t="s">
        <v>404</v>
      </c>
      <c r="Q23" s="18" t="n">
        <v>523.75149215</v>
      </c>
      <c r="R23" s="20" t="n">
        <v>16.51854442</v>
      </c>
    </row>
    <row r="24" spans="1:18">
      <c r="A24" s="15" t="s">
        <v>421</v>
      </c>
      <c r="B24" s="17" t="n">
        <v>6647</v>
      </c>
      <c r="C24" s="18">
        <f>(0.0/B24*100)</f>
        <v/>
      </c>
      <c r="D24" s="19" t="n">
        <v>6647</v>
      </c>
      <c r="E24" s="18" t="n">
        <v>531.51667777</v>
      </c>
      <c r="F24" s="20" t="n">
        <v>4.03617045</v>
      </c>
      <c r="G24" s="18" t="n">
        <v>535.2910025800001</v>
      </c>
      <c r="H24" s="20" t="n">
        <v>7.87868003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527.5797879</v>
      </c>
      <c r="F25" s="20" t="n">
        <v>4.30142204</v>
      </c>
      <c r="G25" s="18" t="n">
        <v>519.69481947</v>
      </c>
      <c r="H25" s="20" t="n">
        <v>7.66286436</v>
      </c>
      <c r="I25" s="18" t="n">
        <v>429.49742548</v>
      </c>
      <c r="J25" s="20" t="n">
        <v>30.04672639</v>
      </c>
      <c r="K25" s="18" t="s">
        <v>404</v>
      </c>
      <c r="L25" s="20" t="s">
        <v>404</v>
      </c>
      <c r="M25" s="18" t="s">
        <v>404</v>
      </c>
      <c r="N25" s="20" t="s">
        <v>404</v>
      </c>
      <c r="O25" s="18" t="s">
        <v>404</v>
      </c>
      <c r="P25" s="20" t="s">
        <v>404</v>
      </c>
      <c r="Q25" s="18" t="n">
        <v>539.19817726</v>
      </c>
      <c r="R25" s="20" t="n">
        <v>30.07627136</v>
      </c>
    </row>
    <row r="26" spans="1:18">
      <c r="A26" s="15" t="s">
        <v>423</v>
      </c>
      <c r="B26" s="17" t="n">
        <v>4869</v>
      </c>
      <c r="C26" s="18">
        <f>(11.0/B26*100)</f>
        <v/>
      </c>
      <c r="D26" s="19" t="n">
        <v>4858</v>
      </c>
      <c r="E26" s="18" t="n">
        <v>481.92858666</v>
      </c>
      <c r="F26" s="20" t="n">
        <v>1.86985871</v>
      </c>
      <c r="G26" s="18" t="n">
        <v>495.33091938</v>
      </c>
      <c r="H26" s="20" t="n">
        <v>9.912713009999999</v>
      </c>
      <c r="I26" s="18" t="n">
        <v>470.36636477</v>
      </c>
      <c r="J26" s="20" t="n">
        <v>16.36125154</v>
      </c>
      <c r="K26" s="18" t="s">
        <v>404</v>
      </c>
      <c r="L26" s="20" t="s">
        <v>404</v>
      </c>
      <c r="M26" s="18" t="s">
        <v>404</v>
      </c>
      <c r="N26" s="20" t="s">
        <v>404</v>
      </c>
      <c r="O26" s="18" t="s">
        <v>404</v>
      </c>
      <c r="P26" s="20" t="s">
        <v>404</v>
      </c>
      <c r="Q26" s="18" t="n">
        <v>494.15063986</v>
      </c>
      <c r="R26" s="20" t="n">
        <v>24.32055796</v>
      </c>
    </row>
    <row r="27" spans="1:18">
      <c r="A27" s="15" t="s">
        <v>424</v>
      </c>
      <c r="B27" s="17" t="n">
        <v>5299</v>
      </c>
      <c r="C27" s="18">
        <f>(0.0/B27*100)</f>
        <v/>
      </c>
      <c r="D27" s="19" t="n">
        <v>5299</v>
      </c>
      <c r="E27" s="18" t="n">
        <v>477.94385902</v>
      </c>
      <c r="F27" s="20" t="n">
        <v>1.53079824</v>
      </c>
      <c r="G27" s="18" t="n">
        <v>511.84551572</v>
      </c>
      <c r="H27" s="20" t="n">
        <v>2.15200193</v>
      </c>
      <c r="I27" s="18" t="n">
        <v>432.08146175</v>
      </c>
      <c r="J27" s="20" t="n">
        <v>11.9477278</v>
      </c>
      <c r="K27" s="18" t="s">
        <v>404</v>
      </c>
      <c r="L27" s="20" t="s">
        <v>404</v>
      </c>
      <c r="M27" s="18" t="s">
        <v>404</v>
      </c>
      <c r="N27" s="20" t="s">
        <v>404</v>
      </c>
      <c r="O27" s="18" t="s">
        <v>404</v>
      </c>
      <c r="P27" s="20" t="s">
        <v>404</v>
      </c>
      <c r="Q27" s="18" t="n">
        <v>465.27073414</v>
      </c>
      <c r="R27" s="20" t="n">
        <v>25.34217899</v>
      </c>
    </row>
    <row r="28" spans="1:18">
      <c r="A28" s="15" t="s">
        <v>425</v>
      </c>
      <c r="B28" s="17" t="n">
        <v>7568</v>
      </c>
      <c r="C28" s="18">
        <f>(532.0/B28*100)</f>
        <v/>
      </c>
      <c r="D28" s="19" t="n">
        <v>7036</v>
      </c>
      <c r="E28" s="18" t="n">
        <v>407.62111971</v>
      </c>
      <c r="F28" s="20" t="n">
        <v>2.77175217</v>
      </c>
      <c r="G28" s="18" t="n">
        <v>419.18810816</v>
      </c>
      <c r="H28" s="20" t="n">
        <v>8.40051824</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510.62298026</v>
      </c>
      <c r="F29" s="20" t="n">
        <v>6.86377946</v>
      </c>
      <c r="G29" s="18" t="n">
        <v>526.42742303</v>
      </c>
      <c r="H29" s="20" t="n">
        <v>13.51690474</v>
      </c>
      <c r="I29" s="18" t="n">
        <v>499.42711098</v>
      </c>
      <c r="J29" s="20" t="n">
        <v>10.62011139</v>
      </c>
      <c r="K29" s="18" t="s">
        <v>404</v>
      </c>
      <c r="L29" s="20" t="s">
        <v>404</v>
      </c>
      <c r="M29" s="18" t="s">
        <v>404</v>
      </c>
      <c r="N29" s="20" t="s">
        <v>404</v>
      </c>
      <c r="O29" s="18" t="s">
        <v>404</v>
      </c>
      <c r="P29" s="20" t="s">
        <v>404</v>
      </c>
      <c r="Q29" s="18" t="n">
        <v>532.48766242</v>
      </c>
      <c r="R29" s="20" t="n">
        <v>39.57088879</v>
      </c>
    </row>
    <row r="30" spans="1:18">
      <c r="A30" s="15" t="s">
        <v>427</v>
      </c>
      <c r="B30" s="17" t="n">
        <v>4520</v>
      </c>
      <c r="C30" s="18">
        <f>(1053.0/B30*100)</f>
        <v/>
      </c>
      <c r="D30" s="19" t="n">
        <v>3467</v>
      </c>
      <c r="E30" s="18" t="n">
        <v>500.06715554</v>
      </c>
      <c r="F30" s="20" t="n">
        <v>2.9419939</v>
      </c>
      <c r="G30" s="18" t="n">
        <v>481.66555428</v>
      </c>
      <c r="H30" s="20" t="n">
        <v>23.51232803</v>
      </c>
      <c r="I30" s="18" t="n">
        <v>461.03381589</v>
      </c>
      <c r="J30" s="20" t="n">
        <v>7.32399704</v>
      </c>
      <c r="K30" s="18" t="s">
        <v>404</v>
      </c>
      <c r="L30" s="20" t="s">
        <v>404</v>
      </c>
      <c r="M30" s="18" t="s">
        <v>404</v>
      </c>
      <c r="N30" s="20" t="s">
        <v>404</v>
      </c>
      <c r="O30" s="18" t="s">
        <v>404</v>
      </c>
      <c r="P30" s="20" t="s">
        <v>404</v>
      </c>
      <c r="Q30" s="18" t="n">
        <v>429.68566707</v>
      </c>
      <c r="R30" s="20" t="n">
        <v>15.11179222</v>
      </c>
    </row>
    <row r="31" spans="1:18">
      <c r="A31" s="15" t="s">
        <v>428</v>
      </c>
      <c r="B31" s="17" t="n">
        <v>5456</v>
      </c>
      <c r="C31" s="18">
        <f>(502.0/B31*100)</f>
        <v/>
      </c>
      <c r="D31" s="19" t="n">
        <v>4954</v>
      </c>
      <c r="E31" s="18" t="n">
        <v>501.82092823</v>
      </c>
      <c r="F31" s="20" t="n">
        <v>2.28117926</v>
      </c>
      <c r="G31" s="18" t="n">
        <v>514.1084217</v>
      </c>
      <c r="H31" s="20" t="n">
        <v>8.32458132</v>
      </c>
      <c r="I31" s="18" t="n">
        <v>496.83899613</v>
      </c>
      <c r="J31" s="20" t="n">
        <v>11.161896</v>
      </c>
      <c r="K31" s="18" t="s">
        <v>404</v>
      </c>
      <c r="L31" s="20" t="s">
        <v>404</v>
      </c>
      <c r="M31" s="18" t="s">
        <v>404</v>
      </c>
      <c r="N31" s="20" t="s">
        <v>404</v>
      </c>
      <c r="O31" s="18" t="s">
        <v>404</v>
      </c>
      <c r="P31" s="20" t="s">
        <v>404</v>
      </c>
      <c r="Q31" s="18" t="n">
        <v>495.96257288</v>
      </c>
      <c r="R31" s="20" t="n">
        <v>8.51685614</v>
      </c>
    </row>
    <row r="32" spans="1:18">
      <c r="A32" s="15" t="s">
        <v>429</v>
      </c>
      <c r="B32" s="17" t="n">
        <v>4478</v>
      </c>
      <c r="C32" s="18">
        <f>(0.0/B32*100)</f>
        <v/>
      </c>
      <c r="D32" s="19" t="n">
        <v>4478</v>
      </c>
      <c r="E32" s="18" t="n">
        <v>504.55586139</v>
      </c>
      <c r="F32" s="20" t="n">
        <v>2.54458602</v>
      </c>
      <c r="G32" s="18" t="n">
        <v>486.1602769</v>
      </c>
      <c r="H32" s="20" t="n">
        <v>10.56712421</v>
      </c>
      <c r="I32" s="18" t="n">
        <v>529.32548289</v>
      </c>
      <c r="J32" s="20" t="n">
        <v>17.93456188</v>
      </c>
      <c r="K32" s="18" t="s">
        <v>404</v>
      </c>
      <c r="L32" s="20" t="s">
        <v>404</v>
      </c>
      <c r="M32" s="18" t="s">
        <v>404</v>
      </c>
      <c r="N32" s="20" t="s">
        <v>404</v>
      </c>
      <c r="O32" s="18" t="s">
        <v>404</v>
      </c>
      <c r="P32" s="20" t="s">
        <v>404</v>
      </c>
      <c r="Q32" s="18" t="n">
        <v>487.42339955</v>
      </c>
      <c r="R32" s="20" t="n">
        <v>6.43288775</v>
      </c>
    </row>
    <row r="33" spans="1:18">
      <c r="A33" s="15" t="s">
        <v>430</v>
      </c>
      <c r="B33" s="17" t="n">
        <v>7325</v>
      </c>
      <c r="C33" s="18">
        <f>(29.0/B33*100)</f>
        <v/>
      </c>
      <c r="D33" s="19" t="n">
        <v>7296</v>
      </c>
      <c r="E33" s="18" t="n">
        <v>503.51017056</v>
      </c>
      <c r="F33" s="20" t="n">
        <v>2.86469208</v>
      </c>
      <c r="G33" s="18" t="n">
        <v>491.3746538</v>
      </c>
      <c r="H33" s="20" t="n">
        <v>12.03663271</v>
      </c>
      <c r="I33" s="18" t="n">
        <v>411.3483206</v>
      </c>
      <c r="J33" s="20" t="n">
        <v>3.93490574</v>
      </c>
      <c r="K33" s="18" t="s">
        <v>404</v>
      </c>
      <c r="L33" s="20" t="s">
        <v>404</v>
      </c>
      <c r="M33" s="18" t="s">
        <v>404</v>
      </c>
      <c r="N33" s="20" t="s">
        <v>404</v>
      </c>
      <c r="O33" s="18" t="s">
        <v>404</v>
      </c>
      <c r="P33" s="20" t="s">
        <v>404</v>
      </c>
      <c r="Q33" s="18" t="n">
        <v>511.8993735</v>
      </c>
      <c r="R33" s="20" t="n">
        <v>21.00453771</v>
      </c>
    </row>
    <row r="34" spans="1:18">
      <c r="A34" s="15" t="s">
        <v>431</v>
      </c>
      <c r="B34" s="17" t="n">
        <v>6350</v>
      </c>
      <c r="C34" s="18">
        <f>(0.0/B34*100)</f>
        <v/>
      </c>
      <c r="D34" s="19" t="n">
        <v>6350</v>
      </c>
      <c r="E34" s="18" t="n">
        <v>468.5250003</v>
      </c>
      <c r="F34" s="20" t="n">
        <v>3.45625437</v>
      </c>
      <c r="G34" s="18" t="n">
        <v>502.10909002</v>
      </c>
      <c r="H34" s="20" t="n">
        <v>6.84726406</v>
      </c>
      <c r="I34" s="18" t="n">
        <v>441.00983033</v>
      </c>
      <c r="J34" s="20" t="n">
        <v>48.6986894</v>
      </c>
      <c r="K34" s="18" t="s">
        <v>404</v>
      </c>
      <c r="L34" s="20" t="s">
        <v>404</v>
      </c>
      <c r="M34" s="18" t="s">
        <v>404</v>
      </c>
      <c r="N34" s="20" t="s">
        <v>404</v>
      </c>
      <c r="O34" s="18" t="s">
        <v>404</v>
      </c>
      <c r="P34" s="20" t="s">
        <v>404</v>
      </c>
      <c r="Q34" s="18" t="n">
        <v>481.62827668</v>
      </c>
      <c r="R34" s="20" t="n">
        <v>10.14166311</v>
      </c>
    </row>
    <row r="35" spans="1:18">
      <c r="A35" s="15" t="s">
        <v>432</v>
      </c>
      <c r="B35" s="17" t="n">
        <v>6406</v>
      </c>
      <c r="C35" s="18">
        <f>(450.0/B35*100)</f>
        <v/>
      </c>
      <c r="D35" s="19" t="n">
        <v>5956</v>
      </c>
      <c r="E35" s="18" t="n">
        <v>512.45245325</v>
      </c>
      <c r="F35" s="20" t="n">
        <v>1.64968586</v>
      </c>
      <c r="G35" s="18" t="n">
        <v>518.70052824</v>
      </c>
      <c r="H35" s="20" t="n">
        <v>3.158719</v>
      </c>
      <c r="I35" s="18" t="n">
        <v>489.1552244</v>
      </c>
      <c r="J35" s="20" t="n">
        <v>4.17314382</v>
      </c>
      <c r="K35" s="18" t="s">
        <v>404</v>
      </c>
      <c r="L35" s="20" t="s">
        <v>404</v>
      </c>
      <c r="M35" s="18" t="s">
        <v>404</v>
      </c>
      <c r="N35" s="20" t="s">
        <v>404</v>
      </c>
      <c r="O35" s="18" t="s">
        <v>404</v>
      </c>
      <c r="P35" s="20" t="s">
        <v>404</v>
      </c>
      <c r="Q35" s="18" t="n">
        <v>490.96300343</v>
      </c>
      <c r="R35" s="20" t="n">
        <v>5.26197802</v>
      </c>
    </row>
    <row r="36" spans="1:18">
      <c r="A36" s="15" t="s">
        <v>433</v>
      </c>
      <c r="B36" s="17" t="n">
        <v>6736</v>
      </c>
      <c r="C36" s="18">
        <f>(114.0/B36*100)</f>
        <v/>
      </c>
      <c r="D36" s="19" t="n">
        <v>6622</v>
      </c>
      <c r="E36" s="18" t="n">
        <v>485.49787457</v>
      </c>
      <c r="F36" s="20" t="n">
        <v>2.29501647</v>
      </c>
      <c r="G36" s="18" t="n">
        <v>493.2451907</v>
      </c>
      <c r="H36" s="20" t="n">
        <v>14.12415589</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494.19345014</v>
      </c>
      <c r="F37" s="20" t="n">
        <v>3.3339599</v>
      </c>
      <c r="G37" s="18" t="n">
        <v>491.78814897</v>
      </c>
      <c r="H37" s="20" t="n">
        <v>10.44475255</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516.1468392199999</v>
      </c>
      <c r="F38" s="20" t="n">
        <v>4.08014919</v>
      </c>
      <c r="G38" s="18" t="n">
        <v>532.83612231</v>
      </c>
      <c r="H38" s="20" t="n">
        <v>8.81827599</v>
      </c>
      <c r="I38" s="18" t="n">
        <v>550.53701125</v>
      </c>
      <c r="J38" s="20" t="n">
        <v>13.30996898</v>
      </c>
      <c r="K38" s="18" t="s">
        <v>404</v>
      </c>
      <c r="L38" s="20" t="s">
        <v>404</v>
      </c>
      <c r="M38" s="18" t="s">
        <v>404</v>
      </c>
      <c r="N38" s="20" t="s">
        <v>404</v>
      </c>
      <c r="O38" s="18" t="s">
        <v>404</v>
      </c>
      <c r="P38" s="20" t="s">
        <v>404</v>
      </c>
      <c r="Q38" s="18" t="n">
        <v>478.13194517</v>
      </c>
      <c r="R38" s="20" t="n">
        <v>9.79414663</v>
      </c>
    </row>
    <row r="39" spans="1:18">
      <c r="A39" s="15" t="s">
        <v>436</v>
      </c>
      <c r="B39" s="17" t="n">
        <v>5895</v>
      </c>
      <c r="C39" s="18">
        <f>(0.0/B39*100)</f>
        <v/>
      </c>
      <c r="D39" s="19" t="n">
        <v>5895</v>
      </c>
      <c r="E39" s="18" t="n">
        <v>423.14958064</v>
      </c>
      <c r="F39" s="20" t="n">
        <v>5.0565366</v>
      </c>
      <c r="G39" s="18" t="n">
        <v>413.50299904</v>
      </c>
      <c r="H39" s="20" t="n">
        <v>7.83237403</v>
      </c>
      <c r="I39" s="18" t="n">
        <v>369.086997</v>
      </c>
      <c r="J39" s="20" t="n">
        <v>16.40217483</v>
      </c>
      <c r="K39" s="18" t="s">
        <v>404</v>
      </c>
      <c r="L39" s="20" t="s">
        <v>404</v>
      </c>
      <c r="M39" s="18" t="s">
        <v>404</v>
      </c>
      <c r="N39" s="20" t="s">
        <v>404</v>
      </c>
      <c r="O39" s="18" t="s">
        <v>404</v>
      </c>
      <c r="P39" s="20" t="s">
        <v>404</v>
      </c>
      <c r="Q39" s="18" t="n">
        <v>417.28586179</v>
      </c>
      <c r="R39" s="20" t="n">
        <v>15.27924007</v>
      </c>
    </row>
    <row r="40" spans="1:18">
      <c r="A40" s="15" t="s">
        <v>437</v>
      </c>
      <c r="B40" s="17" t="n">
        <v>14157</v>
      </c>
      <c r="C40" s="18">
        <f>(2954.0/B40*100)</f>
        <v/>
      </c>
      <c r="D40" s="19" t="n">
        <v>11203</v>
      </c>
      <c r="E40" s="18" t="n">
        <v>493.56078707</v>
      </c>
      <c r="F40" s="20" t="n">
        <v>3.27319683</v>
      </c>
      <c r="G40" s="18" t="n">
        <v>492.74838169</v>
      </c>
      <c r="H40" s="20" t="n">
        <v>17.95582375</v>
      </c>
      <c r="I40" s="18" t="n">
        <v>487.34138255</v>
      </c>
      <c r="J40" s="20" t="n">
        <v>7.80038534</v>
      </c>
      <c r="K40" s="18" t="s">
        <v>404</v>
      </c>
      <c r="L40" s="20" t="s">
        <v>404</v>
      </c>
      <c r="M40" s="18" t="s">
        <v>404</v>
      </c>
      <c r="N40" s="20" t="s">
        <v>404</v>
      </c>
      <c r="O40" s="18" t="s">
        <v>404</v>
      </c>
      <c r="P40" s="20" t="s">
        <v>404</v>
      </c>
      <c r="Q40" s="18" t="n">
        <v>496.29871091</v>
      </c>
      <c r="R40" s="20" t="n">
        <v>11.94761184</v>
      </c>
    </row>
    <row r="41" spans="1:18">
      <c r="A41" s="15" t="s">
        <v>438</v>
      </c>
      <c r="B41" s="17" t="n">
        <v>5712</v>
      </c>
      <c r="C41" s="18">
        <f>(99.0/B41*100)</f>
        <v/>
      </c>
      <c r="D41" s="19" t="n">
        <v>5613</v>
      </c>
      <c r="E41" s="18" t="n">
        <v>470.81334924</v>
      </c>
      <c r="F41" s="20" t="n">
        <v>3.240734</v>
      </c>
      <c r="G41" s="18" t="n">
        <v>432.53202703</v>
      </c>
      <c r="H41" s="20" t="n">
        <v>20.96975299</v>
      </c>
      <c r="I41" s="18" t="n">
        <v>476.26205837</v>
      </c>
      <c r="J41" s="20" t="n">
        <v>13.56669592</v>
      </c>
      <c r="K41" s="18" t="s">
        <v>404</v>
      </c>
      <c r="L41" s="20" t="s">
        <v>404</v>
      </c>
      <c r="M41" s="18" t="s">
        <v>404</v>
      </c>
      <c r="N41" s="20" t="s">
        <v>404</v>
      </c>
      <c r="O41" s="18" t="s">
        <v>404</v>
      </c>
      <c r="P41" s="20" t="s">
        <v>404</v>
      </c>
      <c r="Q41" s="18" t="n">
        <v>461.06969395</v>
      </c>
      <c r="R41" s="20" t="n">
        <v>18.05096816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414.39263429</v>
      </c>
      <c r="F44" s="20" t="n">
        <v>3.60585026</v>
      </c>
      <c r="G44" s="18" t="n">
        <v>395.29984058</v>
      </c>
      <c r="H44" s="20" t="n">
        <v>13.13780818</v>
      </c>
      <c r="I44" s="18" t="s">
        <v>404</v>
      </c>
      <c r="J44" s="20" t="s">
        <v>404</v>
      </c>
      <c r="K44" s="18" t="s">
        <v>404</v>
      </c>
      <c r="L44" s="20" t="s">
        <v>404</v>
      </c>
      <c r="M44" s="18" t="s">
        <v>404</v>
      </c>
      <c r="N44" s="20" t="s">
        <v>404</v>
      </c>
      <c r="O44" s="18" t="s">
        <v>404</v>
      </c>
      <c r="P44" s="20" t="s">
        <v>404</v>
      </c>
      <c r="Q44" s="18" t="n">
        <v>414.05161675</v>
      </c>
      <c r="R44" s="20" t="n">
        <v>10.83760332</v>
      </c>
    </row>
    <row r="45" spans="1:18">
      <c r="A45" s="15" t="s">
        <v>442</v>
      </c>
      <c r="B45" s="17" t="n">
        <v>5519</v>
      </c>
      <c r="C45" s="18">
        <f>(0.0/B45*100)</f>
        <v/>
      </c>
      <c r="D45" s="19" t="n">
        <v>5519</v>
      </c>
      <c r="E45" s="18" t="n">
        <v>368.16381817</v>
      </c>
      <c r="F45" s="20" t="n">
        <v>8.23745813</v>
      </c>
      <c r="G45" s="18" t="n">
        <v>361.89896998</v>
      </c>
      <c r="H45" s="20" t="n">
        <v>5.09936384</v>
      </c>
      <c r="I45" s="18" t="s">
        <v>404</v>
      </c>
      <c r="J45" s="20" t="s">
        <v>404</v>
      </c>
      <c r="K45" s="18" t="s">
        <v>404</v>
      </c>
      <c r="L45" s="20" t="s">
        <v>404</v>
      </c>
      <c r="M45" s="18" t="s">
        <v>404</v>
      </c>
      <c r="N45" s="20" t="s">
        <v>404</v>
      </c>
      <c r="O45" s="18" t="s">
        <v>404</v>
      </c>
      <c r="P45" s="20" t="s">
        <v>404</v>
      </c>
      <c r="Q45" s="18" t="n">
        <v>349.77305961</v>
      </c>
      <c r="R45" s="20" t="n">
        <v>5.33911506</v>
      </c>
    </row>
    <row r="46" spans="1:18">
      <c r="A46" s="15" t="s">
        <v>443</v>
      </c>
      <c r="B46" s="17" t="n">
        <v>23141</v>
      </c>
      <c r="C46" s="18">
        <f>(4658.0/B46*100)</f>
        <v/>
      </c>
      <c r="D46" s="19" t="n">
        <v>18483</v>
      </c>
      <c r="E46" s="18" t="n">
        <v>389.17003752</v>
      </c>
      <c r="F46" s="20" t="n">
        <v>3.47245061</v>
      </c>
      <c r="G46" s="18" t="n">
        <v>376.82564666</v>
      </c>
      <c r="H46" s="20" t="n">
        <v>15.15400076</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438.72115576</v>
      </c>
      <c r="F47" s="20" t="n">
        <v>4.99878863</v>
      </c>
      <c r="G47" s="18" t="n">
        <v>439.78301952</v>
      </c>
      <c r="H47" s="20" t="n">
        <v>9.14699482</v>
      </c>
      <c r="I47" s="18" t="n">
        <v>440.48237122</v>
      </c>
      <c r="J47" s="20" t="n">
        <v>21.85517309</v>
      </c>
      <c r="K47" s="18" t="s">
        <v>404</v>
      </c>
      <c r="L47" s="20" t="s">
        <v>404</v>
      </c>
      <c r="M47" s="18" t="s">
        <v>404</v>
      </c>
      <c r="N47" s="20" t="s">
        <v>404</v>
      </c>
      <c r="O47" s="18" t="s">
        <v>404</v>
      </c>
      <c r="P47" s="20" t="s">
        <v>404</v>
      </c>
      <c r="Q47" s="18" t="n">
        <v>470.22715088</v>
      </c>
      <c r="R47" s="20" t="n">
        <v>22.48954714</v>
      </c>
    </row>
    <row r="48" spans="1:18">
      <c r="A48" s="15" t="s">
        <v>445</v>
      </c>
      <c r="B48" s="17" t="n">
        <v>9841</v>
      </c>
      <c r="C48" s="18">
        <f>(40.0/B48*100)</f>
        <v/>
      </c>
      <c r="D48" s="19" t="n">
        <v>9801</v>
      </c>
      <c r="E48" s="18" t="n">
        <v>534.7038661300001</v>
      </c>
      <c r="F48" s="20" t="n">
        <v>5.39040387</v>
      </c>
      <c r="G48" s="18" t="n">
        <v>457.01300073</v>
      </c>
      <c r="H48" s="20" t="n">
        <v>10.81654518</v>
      </c>
      <c r="I48" s="18" t="n">
        <v>397.95104778</v>
      </c>
      <c r="J48" s="20" t="n">
        <v>11.78810797</v>
      </c>
      <c r="K48" s="18" t="s">
        <v>404</v>
      </c>
      <c r="L48" s="20" t="s">
        <v>404</v>
      </c>
      <c r="M48" s="18" t="s">
        <v>404</v>
      </c>
      <c r="N48" s="20" t="s">
        <v>404</v>
      </c>
      <c r="O48" s="18" t="s">
        <v>404</v>
      </c>
      <c r="P48" s="20" t="s">
        <v>404</v>
      </c>
      <c r="Q48" s="18" t="n">
        <v>571.62517373</v>
      </c>
      <c r="R48" s="20" t="n">
        <v>39.18401675</v>
      </c>
    </row>
    <row r="49" spans="1:18">
      <c r="A49" s="15" t="s">
        <v>446</v>
      </c>
      <c r="B49" s="17" t="n">
        <v>6349</v>
      </c>
      <c r="C49" s="18">
        <f>(52.0/B49*100)</f>
        <v/>
      </c>
      <c r="D49" s="19" t="n">
        <v>6297</v>
      </c>
      <c r="E49" s="18" t="n">
        <v>410.03624299</v>
      </c>
      <c r="F49" s="20" t="n">
        <v>3.50766985</v>
      </c>
      <c r="G49" s="18" t="n">
        <v>400.57960582</v>
      </c>
      <c r="H49" s="20" t="n">
        <v>15.49116702</v>
      </c>
      <c r="I49" s="18" t="s">
        <v>404</v>
      </c>
      <c r="J49" s="20" t="s">
        <v>404</v>
      </c>
      <c r="K49" s="18" t="s">
        <v>404</v>
      </c>
      <c r="L49" s="20" t="s">
        <v>404</v>
      </c>
      <c r="M49" s="18" t="s">
        <v>404</v>
      </c>
      <c r="N49" s="20" t="s">
        <v>404</v>
      </c>
      <c r="O49" s="18" t="s">
        <v>404</v>
      </c>
      <c r="P49" s="20" t="s">
        <v>404</v>
      </c>
      <c r="Q49" s="18" t="n">
        <v>402.68886962</v>
      </c>
      <c r="R49" s="20" t="n">
        <v>12.67737425</v>
      </c>
    </row>
    <row r="50" spans="1:18">
      <c r="A50" s="15" t="s">
        <v>447</v>
      </c>
      <c r="B50" s="17" t="n">
        <v>11795</v>
      </c>
      <c r="C50" s="18">
        <f>(1031.0/B50*100)</f>
        <v/>
      </c>
      <c r="D50" s="19" t="n">
        <v>10764</v>
      </c>
      <c r="E50" s="18" t="n">
        <v>392.74525438</v>
      </c>
      <c r="F50" s="20" t="n">
        <v>2.88048388</v>
      </c>
      <c r="G50" s="18" t="n">
        <v>403.25154494</v>
      </c>
      <c r="H50" s="20" t="n">
        <v>12.56634092</v>
      </c>
      <c r="I50" s="18" t="n">
        <v>372.42930285</v>
      </c>
      <c r="J50" s="20" t="n">
        <v>11.22968329</v>
      </c>
      <c r="K50" s="18" t="s">
        <v>404</v>
      </c>
      <c r="L50" s="20" t="s">
        <v>404</v>
      </c>
      <c r="M50" s="18" t="s">
        <v>404</v>
      </c>
      <c r="N50" s="20" t="s">
        <v>404</v>
      </c>
      <c r="O50" s="18" t="s">
        <v>404</v>
      </c>
      <c r="P50" s="20" t="s">
        <v>404</v>
      </c>
      <c r="Q50" s="18" t="n">
        <v>386.79589483</v>
      </c>
      <c r="R50" s="20" t="n">
        <v>9.67909248</v>
      </c>
    </row>
    <row r="51" spans="1:18">
      <c r="A51" s="15" t="s">
        <v>448</v>
      </c>
      <c r="B51" s="17" t="n">
        <v>6866</v>
      </c>
      <c r="C51" s="18">
        <f>(79.0/B51*100)</f>
        <v/>
      </c>
      <c r="D51" s="19" t="n">
        <v>6787</v>
      </c>
      <c r="E51" s="18" t="n">
        <v>400.30880966</v>
      </c>
      <c r="F51" s="20" t="n">
        <v>2.80662051</v>
      </c>
      <c r="G51" s="18" t="n">
        <v>394.06916237</v>
      </c>
      <c r="H51" s="20" t="n">
        <v>6.17449932</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457.7243387</v>
      </c>
      <c r="F52" s="20" t="n">
        <v>3.59145376</v>
      </c>
      <c r="G52" s="18" t="n">
        <v>488.71766423</v>
      </c>
      <c r="H52" s="20" t="n">
        <v>9.19316386</v>
      </c>
      <c r="I52" s="18" t="n">
        <v>474.59071495</v>
      </c>
      <c r="J52" s="20" t="n">
        <v>14.27581203</v>
      </c>
      <c r="K52" s="18" t="s">
        <v>404</v>
      </c>
      <c r="L52" s="20" t="s">
        <v>404</v>
      </c>
      <c r="M52" s="18" t="s">
        <v>404</v>
      </c>
      <c r="N52" s="20" t="s">
        <v>404</v>
      </c>
      <c r="O52" s="18" t="s">
        <v>404</v>
      </c>
      <c r="P52" s="20" t="s">
        <v>404</v>
      </c>
      <c r="Q52" s="18" t="n">
        <v>491.14052852</v>
      </c>
      <c r="R52" s="20" t="n">
        <v>27.68715785</v>
      </c>
    </row>
    <row r="53" spans="1:18">
      <c r="A53" s="15" t="s">
        <v>450</v>
      </c>
      <c r="B53" s="17" t="n">
        <v>5571</v>
      </c>
      <c r="C53" s="18">
        <f>(0.0/B53*100)</f>
        <v/>
      </c>
      <c r="D53" s="19" t="n">
        <v>5571</v>
      </c>
      <c r="E53" s="18" t="n">
        <v>436.17406225</v>
      </c>
      <c r="F53" s="20" t="n">
        <v>1.9529217</v>
      </c>
      <c r="G53" s="18" t="n">
        <v>459.89398165</v>
      </c>
      <c r="H53" s="20" t="n">
        <v>3.00880402</v>
      </c>
      <c r="I53" s="18" t="n">
        <v>364.49365483</v>
      </c>
      <c r="J53" s="20" t="n">
        <v>8.290412549999999</v>
      </c>
      <c r="K53" s="18" t="s">
        <v>404</v>
      </c>
      <c r="L53" s="20" t="s">
        <v>404</v>
      </c>
      <c r="M53" s="18" t="s">
        <v>404</v>
      </c>
      <c r="N53" s="20" t="s">
        <v>404</v>
      </c>
      <c r="O53" s="18" t="s">
        <v>404</v>
      </c>
      <c r="P53" s="20" t="s">
        <v>404</v>
      </c>
      <c r="Q53" s="18" t="n">
        <v>362.96061895</v>
      </c>
      <c r="R53" s="20" t="n">
        <v>8.26857884</v>
      </c>
    </row>
    <row r="54" spans="1:18">
      <c r="A54" s="15" t="s">
        <v>451</v>
      </c>
      <c r="B54" s="17" t="n">
        <v>4740</v>
      </c>
      <c r="C54" s="18">
        <f>(199.0/B54*100)</f>
        <v/>
      </c>
      <c r="D54" s="19" t="n">
        <v>4541</v>
      </c>
      <c r="E54" s="18" t="n">
        <v>333.78511381</v>
      </c>
      <c r="F54" s="20" t="n">
        <v>3.44422976</v>
      </c>
      <c r="G54" s="18" t="n">
        <v>335.77421417</v>
      </c>
      <c r="H54" s="20" t="n">
        <v>12.59611727</v>
      </c>
      <c r="I54" s="18" t="n">
        <v>298.61239937</v>
      </c>
      <c r="J54" s="20" t="n">
        <v>6.45180642</v>
      </c>
      <c r="K54" s="18" t="s">
        <v>404</v>
      </c>
      <c r="L54" s="20" t="s">
        <v>404</v>
      </c>
      <c r="M54" s="18" t="s">
        <v>404</v>
      </c>
      <c r="N54" s="20" t="s">
        <v>404</v>
      </c>
      <c r="O54" s="18" t="s">
        <v>404</v>
      </c>
      <c r="P54" s="20" t="s">
        <v>404</v>
      </c>
      <c r="Q54" s="18" t="n">
        <v>299.09342174</v>
      </c>
      <c r="R54" s="20" t="n">
        <v>8.82629927</v>
      </c>
    </row>
    <row r="55" spans="1:18">
      <c r="A55" s="15" t="s">
        <v>452</v>
      </c>
      <c r="B55" s="17" t="n">
        <v>5316</v>
      </c>
      <c r="C55" s="18">
        <f>(43.0/B55*100)</f>
        <v/>
      </c>
      <c r="D55" s="19" t="n">
        <v>5273</v>
      </c>
      <c r="E55" s="18" t="n">
        <v>405.23882454</v>
      </c>
      <c r="F55" s="20" t="n">
        <v>2.94333501</v>
      </c>
      <c r="G55" s="18" t="n">
        <v>390.77797635</v>
      </c>
      <c r="H55" s="20" t="n">
        <v>19.65456773</v>
      </c>
      <c r="I55" s="18" t="s">
        <v>404</v>
      </c>
      <c r="J55" s="20" t="s">
        <v>404</v>
      </c>
      <c r="K55" s="18" t="s">
        <v>404</v>
      </c>
      <c r="L55" s="20" t="s">
        <v>404</v>
      </c>
      <c r="M55" s="18" t="s">
        <v>404</v>
      </c>
      <c r="N55" s="20" t="s">
        <v>404</v>
      </c>
      <c r="O55" s="18" t="n">
        <v>356.9734059</v>
      </c>
      <c r="P55" s="20" t="n">
        <v>24.54208986</v>
      </c>
      <c r="Q55" s="18" t="n">
        <v>394.47641266</v>
      </c>
      <c r="R55" s="20" t="n">
        <v>12.85817625</v>
      </c>
    </row>
    <row r="56" spans="1:18">
      <c r="A56" s="15" t="s">
        <v>453</v>
      </c>
      <c r="B56" s="17" t="n">
        <v>5359</v>
      </c>
      <c r="C56" s="18">
        <f>(0.0/B56*100)</f>
        <v/>
      </c>
      <c r="D56" s="19" t="n">
        <v>5359</v>
      </c>
      <c r="E56" s="18" t="n">
        <v>547.93393503</v>
      </c>
      <c r="F56" s="20" t="n">
        <v>3.36231499</v>
      </c>
      <c r="G56" s="18" t="n">
        <v>534.06200668</v>
      </c>
      <c r="H56" s="20" t="n">
        <v>38.6311467</v>
      </c>
      <c r="I56" s="18" t="n">
        <v>542.96627775</v>
      </c>
      <c r="J56" s="20" t="n">
        <v>17.56287193</v>
      </c>
      <c r="K56" s="18" t="s">
        <v>404</v>
      </c>
      <c r="L56" s="20" t="s">
        <v>404</v>
      </c>
      <c r="M56" s="18" t="s">
        <v>404</v>
      </c>
      <c r="N56" s="20" t="s">
        <v>404</v>
      </c>
      <c r="O56" s="18" t="s">
        <v>404</v>
      </c>
      <c r="P56" s="20" t="s">
        <v>404</v>
      </c>
      <c r="Q56" s="18" t="n">
        <v>564.60066259</v>
      </c>
      <c r="R56" s="20" t="n">
        <v>38.53183897</v>
      </c>
    </row>
    <row r="57" spans="1:18">
      <c r="A57" s="15" t="s">
        <v>454</v>
      </c>
      <c r="B57" s="17" t="n">
        <v>6513</v>
      </c>
      <c r="C57" s="18">
        <f>(0.0/B57*100)</f>
        <v/>
      </c>
      <c r="D57" s="19" t="n">
        <v>6513</v>
      </c>
      <c r="E57" s="18" t="n">
        <v>388.26968649</v>
      </c>
      <c r="F57" s="20" t="n">
        <v>3.43985129</v>
      </c>
      <c r="G57" s="18" t="n">
        <v>368.98807073</v>
      </c>
      <c r="H57" s="20" t="n">
        <v>8.521923360000001</v>
      </c>
      <c r="I57" s="18" t="s">
        <v>404</v>
      </c>
      <c r="J57" s="20" t="s">
        <v>404</v>
      </c>
      <c r="K57" s="18" t="s">
        <v>404</v>
      </c>
      <c r="L57" s="20" t="s">
        <v>404</v>
      </c>
      <c r="M57" s="18" t="s">
        <v>404</v>
      </c>
      <c r="N57" s="20" t="s">
        <v>404</v>
      </c>
      <c r="O57" s="18" t="s">
        <v>404</v>
      </c>
      <c r="P57" s="20" t="s">
        <v>404</v>
      </c>
      <c r="Q57" s="18" t="n">
        <v>367.26750447</v>
      </c>
      <c r="R57" s="20" t="n">
        <v>18.65151298</v>
      </c>
    </row>
    <row r="58" spans="1:18">
      <c r="A58" s="15" t="s">
        <v>455</v>
      </c>
      <c r="B58" s="17" t="n">
        <v>7267</v>
      </c>
      <c r="C58" s="18">
        <f>(0.0/B58*100)</f>
        <v/>
      </c>
      <c r="D58" s="19" t="n">
        <v>7267</v>
      </c>
      <c r="E58" s="18" t="n">
        <v>383.35760464</v>
      </c>
      <c r="F58" s="20" t="n">
        <v>3.60143384</v>
      </c>
      <c r="G58" s="18" t="n">
        <v>365.97293325</v>
      </c>
      <c r="H58" s="20" t="n">
        <v>10.1272508</v>
      </c>
      <c r="I58" s="18" t="s">
        <v>404</v>
      </c>
      <c r="J58" s="20" t="s">
        <v>404</v>
      </c>
      <c r="K58" s="18" t="s">
        <v>404</v>
      </c>
      <c r="L58" s="20" t="s">
        <v>404</v>
      </c>
      <c r="M58" s="18" t="s">
        <v>404</v>
      </c>
      <c r="N58" s="20" t="s">
        <v>404</v>
      </c>
      <c r="O58" s="18" t="s">
        <v>404</v>
      </c>
      <c r="P58" s="20" t="s">
        <v>404</v>
      </c>
      <c r="Q58" s="18" t="n">
        <v>381.82047718</v>
      </c>
      <c r="R58" s="20" t="n">
        <v>5.48970934</v>
      </c>
    </row>
    <row r="59" spans="1:18">
      <c r="A59" s="15" t="s">
        <v>456</v>
      </c>
      <c r="B59" s="17" t="n">
        <v>4826</v>
      </c>
      <c r="C59" s="18">
        <f>(0.0/B59*100)</f>
        <v/>
      </c>
      <c r="D59" s="19" t="n">
        <v>4826</v>
      </c>
      <c r="E59" s="18" t="n">
        <v>362.5282582</v>
      </c>
      <c r="F59" s="20" t="n">
        <v>2.00170135</v>
      </c>
      <c r="G59" s="18" t="n">
        <v>346.71993863</v>
      </c>
      <c r="H59" s="20" t="n">
        <v>4.10849991</v>
      </c>
      <c r="I59" s="18" t="s">
        <v>404</v>
      </c>
      <c r="J59" s="20" t="s">
        <v>404</v>
      </c>
      <c r="K59" s="18" t="s">
        <v>404</v>
      </c>
      <c r="L59" s="20" t="s">
        <v>404</v>
      </c>
      <c r="M59" s="18" t="s">
        <v>404</v>
      </c>
      <c r="N59" s="20" t="s">
        <v>404</v>
      </c>
      <c r="O59" s="18" t="s">
        <v>404</v>
      </c>
      <c r="P59" s="20" t="s">
        <v>404</v>
      </c>
      <c r="Q59" s="18" t="n">
        <v>364.78196274</v>
      </c>
      <c r="R59" s="20" t="n">
        <v>3.7158485</v>
      </c>
    </row>
    <row r="60" spans="1:18">
      <c r="A60" s="15" t="s">
        <v>457</v>
      </c>
      <c r="B60" s="17" t="n">
        <v>4546</v>
      </c>
      <c r="C60" s="18">
        <f>(0.0/B60*100)</f>
        <v/>
      </c>
      <c r="D60" s="19" t="n">
        <v>4546</v>
      </c>
      <c r="E60" s="18" t="n">
        <v>411.2091117</v>
      </c>
      <c r="F60" s="20" t="n">
        <v>5.66605615</v>
      </c>
      <c r="G60" s="18" t="n">
        <v>429.59479895</v>
      </c>
      <c r="H60" s="20" t="n">
        <v>13.03651722</v>
      </c>
      <c r="I60" s="18" t="s">
        <v>404</v>
      </c>
      <c r="J60" s="20" t="s">
        <v>404</v>
      </c>
      <c r="K60" s="18" t="s">
        <v>404</v>
      </c>
      <c r="L60" s="20" t="s">
        <v>404</v>
      </c>
      <c r="M60" s="18" t="s">
        <v>404</v>
      </c>
      <c r="N60" s="20" t="s">
        <v>404</v>
      </c>
      <c r="O60" s="18" t="s">
        <v>404</v>
      </c>
      <c r="P60" s="20" t="s">
        <v>404</v>
      </c>
      <c r="Q60" s="18" t="n">
        <v>357.53671177</v>
      </c>
      <c r="R60" s="20" t="n">
        <v>7.82912338</v>
      </c>
    </row>
    <row r="61" spans="1:18">
      <c r="A61" s="15" t="s">
        <v>458</v>
      </c>
      <c r="B61" s="17" t="n">
        <v>6525</v>
      </c>
      <c r="C61" s="18">
        <f>(0.0/B61*100)</f>
        <v/>
      </c>
      <c r="D61" s="19" t="n">
        <v>6525</v>
      </c>
      <c r="E61" s="18" t="n">
        <v>479.39795201</v>
      </c>
      <c r="F61" s="20" t="n">
        <v>2.40872386</v>
      </c>
      <c r="G61" s="18" t="n">
        <v>473.88121272</v>
      </c>
      <c r="H61" s="20" t="n">
        <v>12.89204868</v>
      </c>
      <c r="I61" s="18" t="n">
        <v>424.31382692</v>
      </c>
      <c r="J61" s="20" t="n">
        <v>19.29213831</v>
      </c>
      <c r="K61" s="18" t="s">
        <v>404</v>
      </c>
      <c r="L61" s="20" t="s">
        <v>404</v>
      </c>
      <c r="M61" s="18" t="s">
        <v>404</v>
      </c>
      <c r="N61" s="20" t="s">
        <v>404</v>
      </c>
      <c r="O61" s="18" t="s">
        <v>404</v>
      </c>
      <c r="P61" s="20" t="s">
        <v>404</v>
      </c>
      <c r="Q61" s="18" t="n">
        <v>449.72451461</v>
      </c>
      <c r="R61" s="20" t="n">
        <v>6.61498139</v>
      </c>
    </row>
    <row r="62" spans="1:18">
      <c r="A62" s="15" t="s">
        <v>459</v>
      </c>
      <c r="B62" s="17" t="n">
        <v>4476</v>
      </c>
      <c r="C62" s="18">
        <f>(0.0/B62*100)</f>
        <v/>
      </c>
      <c r="D62" s="19" t="n">
        <v>4476</v>
      </c>
      <c r="E62" s="18" t="n">
        <v>544.1500397</v>
      </c>
      <c r="F62" s="20" t="n">
        <v>1.14657409</v>
      </c>
      <c r="G62" s="18" t="n">
        <v>525.61362114</v>
      </c>
      <c r="H62" s="20" t="n">
        <v>5.19155504</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372.16042355</v>
      </c>
      <c r="F63" s="20" t="n">
        <v>1.56692534</v>
      </c>
      <c r="G63" s="18" t="n">
        <v>362.40350096</v>
      </c>
      <c r="H63" s="20" t="n">
        <v>3.34857716</v>
      </c>
      <c r="I63" s="18" t="s">
        <v>404</v>
      </c>
      <c r="J63" s="20" t="s">
        <v>404</v>
      </c>
      <c r="K63" s="18" t="s">
        <v>404</v>
      </c>
      <c r="L63" s="20" t="s">
        <v>404</v>
      </c>
      <c r="M63" s="18" t="s">
        <v>404</v>
      </c>
      <c r="N63" s="20" t="s">
        <v>404</v>
      </c>
      <c r="O63" s="18" t="s">
        <v>404</v>
      </c>
      <c r="P63" s="20" t="s">
        <v>404</v>
      </c>
      <c r="Q63" s="18" t="n">
        <v>377.33989427</v>
      </c>
      <c r="R63" s="20" t="n">
        <v>3.99384254</v>
      </c>
    </row>
    <row r="64" spans="1:18">
      <c r="A64" s="15" t="s">
        <v>461</v>
      </c>
      <c r="B64" s="17" t="n">
        <v>3634</v>
      </c>
      <c r="C64" s="18">
        <f>(27.0/B64*100)</f>
        <v/>
      </c>
      <c r="D64" s="19" t="n">
        <v>3607</v>
      </c>
      <c r="E64" s="18" t="n">
        <v>486.50969157</v>
      </c>
      <c r="F64" s="20" t="n">
        <v>1.90297805</v>
      </c>
      <c r="G64" s="18" t="n">
        <v>454.05258934</v>
      </c>
      <c r="H64" s="20" t="n">
        <v>3.32700412</v>
      </c>
      <c r="I64" s="18" t="s">
        <v>404</v>
      </c>
      <c r="J64" s="20" t="s">
        <v>404</v>
      </c>
      <c r="K64" s="18" t="s">
        <v>404</v>
      </c>
      <c r="L64" s="20" t="s">
        <v>404</v>
      </c>
      <c r="M64" s="18" t="s">
        <v>404</v>
      </c>
      <c r="N64" s="20" t="s">
        <v>404</v>
      </c>
      <c r="O64" s="18" t="s">
        <v>404</v>
      </c>
      <c r="P64" s="20" t="s">
        <v>404</v>
      </c>
      <c r="Q64" s="18" t="n">
        <v>461.33575435</v>
      </c>
      <c r="R64" s="20" t="n">
        <v>6.97398597</v>
      </c>
    </row>
    <row r="65" spans="1:18">
      <c r="A65" s="15" t="s">
        <v>462</v>
      </c>
      <c r="B65" s="17" t="n">
        <v>5325</v>
      </c>
      <c r="C65" s="18">
        <f>(0.0/B65*100)</f>
        <v/>
      </c>
      <c r="D65" s="19" t="n">
        <v>5325</v>
      </c>
      <c r="E65" s="18" t="n">
        <v>421.11974052</v>
      </c>
      <c r="F65" s="20" t="n">
        <v>2.61013185</v>
      </c>
      <c r="G65" s="18" t="n">
        <v>401.51221006</v>
      </c>
      <c r="H65" s="20" t="n">
        <v>14.45236378</v>
      </c>
      <c r="I65" s="18" t="s">
        <v>404</v>
      </c>
      <c r="J65" s="20" t="s">
        <v>404</v>
      </c>
      <c r="K65" s="18" t="s">
        <v>404</v>
      </c>
      <c r="L65" s="20" t="s">
        <v>404</v>
      </c>
      <c r="M65" s="18" t="s">
        <v>404</v>
      </c>
      <c r="N65" s="20" t="s">
        <v>404</v>
      </c>
      <c r="O65" s="18" t="s">
        <v>404</v>
      </c>
      <c r="P65" s="20" t="s">
        <v>404</v>
      </c>
      <c r="Q65" s="18" t="n">
        <v>406.27594225</v>
      </c>
      <c r="R65" s="20" t="n">
        <v>13.33185035</v>
      </c>
    </row>
    <row r="66" spans="1:18">
      <c r="A66" s="15" t="s">
        <v>463</v>
      </c>
      <c r="B66" s="17" t="n">
        <v>5665</v>
      </c>
      <c r="C66" s="18">
        <f>(0.0/B66*100)</f>
        <v/>
      </c>
      <c r="D66" s="19" t="n">
        <v>5665</v>
      </c>
      <c r="E66" s="18" t="n">
        <v>421.38554362</v>
      </c>
      <c r="F66" s="20" t="n">
        <v>1.5912086</v>
      </c>
      <c r="G66" s="18" t="n">
        <v>409.57696144</v>
      </c>
      <c r="H66" s="20" t="n">
        <v>3.2250816</v>
      </c>
      <c r="I66" s="18" t="n">
        <v>375.27645199</v>
      </c>
      <c r="J66" s="20" t="n">
        <v>19.00959766</v>
      </c>
      <c r="K66" s="18" t="s">
        <v>404</v>
      </c>
      <c r="L66" s="20" t="s">
        <v>404</v>
      </c>
      <c r="M66" s="18" t="s">
        <v>404</v>
      </c>
      <c r="N66" s="20" t="s">
        <v>404</v>
      </c>
      <c r="O66" s="18" t="s">
        <v>404</v>
      </c>
      <c r="P66" s="20" t="s">
        <v>404</v>
      </c>
      <c r="Q66" s="18" t="n">
        <v>405.29669294</v>
      </c>
      <c r="R66" s="20" t="n">
        <v>5.81098006</v>
      </c>
    </row>
    <row r="67" spans="1:18">
      <c r="A67" s="15" t="s">
        <v>464</v>
      </c>
      <c r="B67" s="17" t="n">
        <v>6971</v>
      </c>
      <c r="C67" s="18">
        <f>(0.0/B67*100)</f>
        <v/>
      </c>
      <c r="D67" s="19" t="n">
        <v>6971</v>
      </c>
      <c r="E67" s="18" t="n">
        <v>386.86833582</v>
      </c>
      <c r="F67" s="20" t="n">
        <v>3.0060948</v>
      </c>
      <c r="G67" s="18" t="n">
        <v>397.290138</v>
      </c>
      <c r="H67" s="20" t="n">
        <v>12.53757884</v>
      </c>
      <c r="I67" s="18" t="n">
        <v>375.63862243</v>
      </c>
      <c r="J67" s="20" t="n">
        <v>9.933793209999999</v>
      </c>
      <c r="K67" s="18" t="s">
        <v>404</v>
      </c>
      <c r="L67" s="20" t="s">
        <v>404</v>
      </c>
      <c r="M67" s="18" t="s">
        <v>404</v>
      </c>
      <c r="N67" s="20" t="s">
        <v>404</v>
      </c>
      <c r="O67" s="18" t="s">
        <v>404</v>
      </c>
      <c r="P67" s="20" t="s">
        <v>404</v>
      </c>
      <c r="Q67" s="18" t="n">
        <v>362.02107547</v>
      </c>
      <c r="R67" s="20" t="n">
        <v>9.99656137</v>
      </c>
    </row>
    <row r="68" spans="1:18">
      <c r="A68" s="15" t="s">
        <v>465</v>
      </c>
      <c r="B68" s="17" t="n">
        <v>12083</v>
      </c>
      <c r="C68" s="18">
        <f>(0.0/B68*100)</f>
        <v/>
      </c>
      <c r="D68" s="19" t="n">
        <v>12083</v>
      </c>
      <c r="E68" s="18" t="n">
        <v>403.38719994</v>
      </c>
      <c r="F68" s="20" t="n">
        <v>1.51016852</v>
      </c>
      <c r="G68" s="18" t="n">
        <v>397.99033267</v>
      </c>
      <c r="H68" s="20" t="n">
        <v>2.76832452</v>
      </c>
      <c r="I68" s="18" t="n">
        <v>424.6668281</v>
      </c>
      <c r="J68" s="20" t="n">
        <v>13.15215532</v>
      </c>
      <c r="K68" s="18" t="s">
        <v>404</v>
      </c>
      <c r="L68" s="20" t="s">
        <v>404</v>
      </c>
      <c r="M68" s="18" t="s">
        <v>404</v>
      </c>
      <c r="N68" s="20" t="s">
        <v>404</v>
      </c>
      <c r="O68" s="18" t="s">
        <v>404</v>
      </c>
      <c r="P68" s="20" t="s">
        <v>404</v>
      </c>
      <c r="Q68" s="18" t="n">
        <v>387.19554144</v>
      </c>
      <c r="R68" s="20" t="n">
        <v>5.63699173</v>
      </c>
    </row>
    <row r="69" spans="1:18">
      <c r="A69" s="15" t="s">
        <v>466</v>
      </c>
      <c r="B69" s="17" t="n">
        <v>4876</v>
      </c>
      <c r="C69" s="18">
        <f>(0.0/B69*100)</f>
        <v/>
      </c>
      <c r="D69" s="19" t="n">
        <v>4876</v>
      </c>
      <c r="E69" s="18" t="n">
        <v>445.52321101</v>
      </c>
      <c r="F69" s="20" t="n">
        <v>4.21153767</v>
      </c>
      <c r="G69" s="18" t="n">
        <v>435.43861592</v>
      </c>
      <c r="H69" s="20" t="n">
        <v>15.04955618</v>
      </c>
      <c r="I69" s="18" t="s">
        <v>404</v>
      </c>
      <c r="J69" s="20" t="s">
        <v>404</v>
      </c>
      <c r="K69" s="18" t="s">
        <v>404</v>
      </c>
      <c r="L69" s="20" t="s">
        <v>404</v>
      </c>
      <c r="M69" s="18" t="s">
        <v>404</v>
      </c>
      <c r="N69" s="20" t="s">
        <v>404</v>
      </c>
      <c r="O69" s="18" t="s">
        <v>404</v>
      </c>
      <c r="P69" s="20" t="s">
        <v>404</v>
      </c>
      <c r="Q69" s="18" t="n">
        <v>409.62509153</v>
      </c>
      <c r="R69" s="20" t="n">
        <v>9.21546888</v>
      </c>
    </row>
    <row r="70" spans="1:18">
      <c r="A70" s="15" t="s">
        <v>467</v>
      </c>
      <c r="B70" s="17" t="n">
        <v>6036</v>
      </c>
      <c r="C70" s="18">
        <f>(0.0/B70*100)</f>
        <v/>
      </c>
      <c r="D70" s="19" t="n">
        <v>6036</v>
      </c>
      <c r="E70" s="18" t="n">
        <v>495.19219915</v>
      </c>
      <c r="F70" s="20" t="n">
        <v>3.5930457</v>
      </c>
      <c r="G70" s="18" t="n">
        <v>488.73505759</v>
      </c>
      <c r="H70" s="20" t="n">
        <v>6.88756231</v>
      </c>
      <c r="I70" s="18" t="s">
        <v>404</v>
      </c>
      <c r="J70" s="20" t="s">
        <v>404</v>
      </c>
      <c r="K70" s="18" t="s">
        <v>404</v>
      </c>
      <c r="L70" s="20" t="s">
        <v>404</v>
      </c>
      <c r="M70" s="18" t="s">
        <v>404</v>
      </c>
      <c r="N70" s="20" t="s">
        <v>404</v>
      </c>
      <c r="O70" s="18" t="s">
        <v>404</v>
      </c>
      <c r="P70" s="20" t="s">
        <v>404</v>
      </c>
      <c r="Q70" s="18" t="n">
        <v>482.7066743</v>
      </c>
      <c r="R70" s="20" t="n">
        <v>19.68970091</v>
      </c>
    </row>
    <row r="71" spans="1:18">
      <c r="A71" s="15" t="s">
        <v>468</v>
      </c>
      <c r="B71" s="17" t="n">
        <v>6115</v>
      </c>
      <c r="C71" s="18">
        <f>(0.0/B71*100)</f>
        <v/>
      </c>
      <c r="D71" s="19" t="n">
        <v>6115</v>
      </c>
      <c r="E71" s="18" t="n">
        <v>564.4988024</v>
      </c>
      <c r="F71" s="20" t="n">
        <v>1.60531926</v>
      </c>
      <c r="G71" s="18" t="n">
        <v>629.17706022</v>
      </c>
      <c r="H71" s="20" t="n">
        <v>9.137377320000001</v>
      </c>
      <c r="I71" s="18" t="n">
        <v>526.6590188599999</v>
      </c>
      <c r="J71" s="20" t="n">
        <v>17.65920086</v>
      </c>
      <c r="K71" s="18" t="s">
        <v>404</v>
      </c>
      <c r="L71" s="20" t="s">
        <v>404</v>
      </c>
      <c r="M71" s="18" t="s">
        <v>404</v>
      </c>
      <c r="N71" s="20" t="s">
        <v>404</v>
      </c>
      <c r="O71" s="18" t="s">
        <v>404</v>
      </c>
      <c r="P71" s="20" t="s">
        <v>404</v>
      </c>
      <c r="Q71" s="18" t="n">
        <v>514.53508792</v>
      </c>
      <c r="R71" s="20" t="n">
        <v>9.05370881</v>
      </c>
    </row>
    <row r="72" spans="1:18">
      <c r="A72" s="15" t="s">
        <v>469</v>
      </c>
      <c r="B72" s="17" t="n">
        <v>7708</v>
      </c>
      <c r="C72" s="18">
        <f>(0.0/B72*100)</f>
        <v/>
      </c>
      <c r="D72" s="19" t="n">
        <v>7708</v>
      </c>
      <c r="E72" s="18" t="n">
        <v>542.33846194</v>
      </c>
      <c r="F72" s="20" t="n">
        <v>3.57576364</v>
      </c>
      <c r="G72" s="18" t="n">
        <v>560.29284265</v>
      </c>
      <c r="H72" s="20" t="n">
        <v>20.41255976</v>
      </c>
      <c r="I72" s="18" t="n">
        <v>470.5224673</v>
      </c>
      <c r="J72" s="20" t="n">
        <v>25.08205796</v>
      </c>
      <c r="K72" s="18" t="s">
        <v>404</v>
      </c>
      <c r="L72" s="20" t="s">
        <v>404</v>
      </c>
      <c r="M72" s="18" t="s">
        <v>404</v>
      </c>
      <c r="N72" s="20" t="s">
        <v>404</v>
      </c>
      <c r="O72" s="18" t="s">
        <v>404</v>
      </c>
      <c r="P72" s="20" t="s">
        <v>404</v>
      </c>
      <c r="Q72" s="18" t="n">
        <v>571.04264998</v>
      </c>
      <c r="R72" s="20" t="n">
        <v>43.42413445</v>
      </c>
    </row>
    <row r="73" spans="1:18">
      <c r="A73" s="15" t="s">
        <v>470</v>
      </c>
      <c r="B73" s="17" t="n">
        <v>8249</v>
      </c>
      <c r="C73" s="18">
        <f>(0.0/B73*100)</f>
        <v/>
      </c>
      <c r="D73" s="19" t="n">
        <v>8249</v>
      </c>
      <c r="E73" s="18" t="n">
        <v>414.61247199</v>
      </c>
      <c r="F73" s="20" t="n">
        <v>3.43884651</v>
      </c>
      <c r="G73" s="18" t="n">
        <v>433.06859949</v>
      </c>
      <c r="H73" s="20" t="n">
        <v>9.81469798</v>
      </c>
      <c r="I73" s="18" t="n">
        <v>414.28282249</v>
      </c>
      <c r="J73" s="20" t="n">
        <v>16.77348065</v>
      </c>
      <c r="K73" s="18" t="s">
        <v>404</v>
      </c>
      <c r="L73" s="20" t="s">
        <v>404</v>
      </c>
      <c r="M73" s="18" t="s">
        <v>404</v>
      </c>
      <c r="N73" s="20" t="s">
        <v>404</v>
      </c>
      <c r="O73" s="18" t="s">
        <v>404</v>
      </c>
      <c r="P73" s="20" t="s">
        <v>404</v>
      </c>
      <c r="Q73" s="18" t="n">
        <v>403.92543234</v>
      </c>
      <c r="R73" s="20" t="n">
        <v>15.51141262</v>
      </c>
    </row>
    <row r="74" spans="1:18">
      <c r="A74" s="15" t="s">
        <v>471</v>
      </c>
      <c r="B74" s="17" t="n">
        <v>4692</v>
      </c>
      <c r="C74" s="18">
        <f>(484.0/B74*100)</f>
        <v/>
      </c>
      <c r="D74" s="19" t="n">
        <v>4208</v>
      </c>
      <c r="E74" s="18" t="n">
        <v>421.84573882</v>
      </c>
      <c r="F74" s="20" t="n">
        <v>1.54878418</v>
      </c>
      <c r="G74" s="18" t="n">
        <v>370.69681175</v>
      </c>
      <c r="H74" s="20" t="n">
        <v>4.08980712</v>
      </c>
      <c r="I74" s="18" t="s">
        <v>404</v>
      </c>
      <c r="J74" s="20" t="s">
        <v>404</v>
      </c>
      <c r="K74" s="18" t="s">
        <v>404</v>
      </c>
      <c r="L74" s="20" t="s">
        <v>404</v>
      </c>
      <c r="M74" s="18" t="s">
        <v>404</v>
      </c>
      <c r="N74" s="20" t="s">
        <v>404</v>
      </c>
      <c r="O74" s="18" t="s">
        <v>404</v>
      </c>
      <c r="P74" s="20" t="s">
        <v>404</v>
      </c>
      <c r="Q74" s="18" t="n">
        <v>387.42436767</v>
      </c>
      <c r="R74" s="20" t="n">
        <v>5.48303572</v>
      </c>
    </row>
    <row r="75" spans="1:18">
      <c r="A75" s="15" t="s">
        <v>472</v>
      </c>
      <c r="B75" s="17" t="n">
        <v>5375</v>
      </c>
      <c r="C75" s="18">
        <f>(483.0/B75*100)</f>
        <v/>
      </c>
      <c r="D75" s="19" t="n">
        <v>4892</v>
      </c>
      <c r="E75" s="18" t="n">
        <v>366.12336081</v>
      </c>
      <c r="F75" s="20" t="n">
        <v>5.43077198</v>
      </c>
      <c r="G75" s="18" t="n">
        <v>369.86238784</v>
      </c>
      <c r="H75" s="20" t="n">
        <v>7.53311879</v>
      </c>
      <c r="I75" s="18" t="n">
        <v>361.45861688</v>
      </c>
      <c r="J75" s="20" t="n">
        <v>18.16459585</v>
      </c>
      <c r="K75" s="18" t="s">
        <v>404</v>
      </c>
      <c r="L75" s="20" t="s">
        <v>404</v>
      </c>
      <c r="M75" s="18" t="s">
        <v>404</v>
      </c>
      <c r="N75" s="20" t="s">
        <v>404</v>
      </c>
      <c r="O75" s="18" t="s">
        <v>404</v>
      </c>
      <c r="P75" s="20" t="s">
        <v>404</v>
      </c>
      <c r="Q75" s="18" t="n">
        <v>367.04346599</v>
      </c>
      <c r="R75" s="20" t="n">
        <v>9.504860450000001</v>
      </c>
    </row>
    <row r="76" spans="1:18">
      <c r="A76" s="15" t="s">
        <v>473</v>
      </c>
      <c r="B76" s="17" t="n">
        <v>14167</v>
      </c>
      <c r="C76" s="18">
        <f>(1400.0/B76*100)</f>
        <v/>
      </c>
      <c r="D76" s="19" t="n">
        <v>12767</v>
      </c>
      <c r="E76" s="18" t="n">
        <v>436.90739754</v>
      </c>
      <c r="F76" s="20" t="n">
        <v>3.09949018</v>
      </c>
      <c r="G76" s="18" t="n">
        <v>406.65935523</v>
      </c>
      <c r="H76" s="20" t="n">
        <v>12.34049208</v>
      </c>
      <c r="I76" s="18" t="n">
        <v>384.8617393</v>
      </c>
      <c r="J76" s="20" t="n">
        <v>11.69191252</v>
      </c>
      <c r="K76" s="18" t="s">
        <v>404</v>
      </c>
      <c r="L76" s="20" t="s">
        <v>404</v>
      </c>
      <c r="M76" s="18" t="s">
        <v>404</v>
      </c>
      <c r="N76" s="20" t="s">
        <v>404</v>
      </c>
      <c r="O76" s="18" t="s">
        <v>404</v>
      </c>
      <c r="P76" s="20" t="s">
        <v>404</v>
      </c>
      <c r="Q76" s="18" t="n">
        <v>412.20164351</v>
      </c>
      <c r="R76" s="20" t="n">
        <v>14.04271425</v>
      </c>
    </row>
    <row r="77" spans="1:18">
      <c r="A77" s="15" t="s">
        <v>474</v>
      </c>
      <c r="B77" s="17" t="n">
        <v>6062</v>
      </c>
      <c r="C77" s="18">
        <f>(0.0/B77*100)</f>
        <v/>
      </c>
      <c r="D77" s="19" t="n">
        <v>6062</v>
      </c>
      <c r="E77" s="18" t="n">
        <v>419.49751667</v>
      </c>
      <c r="F77" s="20" t="n">
        <v>2.93157051</v>
      </c>
      <c r="G77" s="18" t="n">
        <v>416.42108557</v>
      </c>
      <c r="H77" s="20" t="n">
        <v>10.21684757</v>
      </c>
      <c r="I77" s="18" t="n">
        <v>391.75667981</v>
      </c>
      <c r="J77" s="20" t="n">
        <v>14.50456026</v>
      </c>
      <c r="K77" s="18" t="s">
        <v>404</v>
      </c>
      <c r="L77" s="20" t="s">
        <v>404</v>
      </c>
      <c r="M77" s="18" t="s">
        <v>404</v>
      </c>
      <c r="N77" s="20" t="s">
        <v>404</v>
      </c>
      <c r="O77" s="18" t="s">
        <v>404</v>
      </c>
      <c r="P77" s="20" t="s">
        <v>404</v>
      </c>
      <c r="Q77" s="18" t="n">
        <v>417.09792446</v>
      </c>
      <c r="R77" s="20" t="n">
        <v>15.71124597</v>
      </c>
    </row>
    <row r="78" spans="1:18">
      <c r="A78" s="15" t="s">
        <v>475</v>
      </c>
      <c r="B78" s="17" t="n">
        <v>5826</v>
      </c>
      <c r="C78" s="18">
        <f>(0.0/B78*100)</f>
        <v/>
      </c>
      <c r="D78" s="19" t="n">
        <v>5826</v>
      </c>
      <c r="E78" s="18" t="n">
        <v>496.25576816</v>
      </c>
      <c r="F78" s="20" t="n">
        <v>4.66166825</v>
      </c>
      <c r="G78" s="18" t="n">
        <v>486.08338743</v>
      </c>
      <c r="H78" s="20" t="n">
        <v>23.73936869</v>
      </c>
      <c r="I78" s="18" t="s">
        <v>404</v>
      </c>
      <c r="J78" s="20" t="s">
        <v>404</v>
      </c>
      <c r="K78" s="18" t="s">
        <v>404</v>
      </c>
      <c r="L78" s="20" t="s">
        <v>404</v>
      </c>
      <c r="M78" s="18" t="s">
        <v>404</v>
      </c>
      <c r="N78" s="20" t="s">
        <v>404</v>
      </c>
      <c r="O78" s="18" t="s">
        <v>404</v>
      </c>
      <c r="P78" s="20" t="s">
        <v>404</v>
      </c>
      <c r="Q78" s="18" t="n">
        <v>461.60808672</v>
      </c>
      <c r="R78" s="20" t="n">
        <v>16.86904754</v>
      </c>
    </row>
    <row customHeight="1" ht="25" r="79" spans="1:18">
      <c r="A79" s="15" t="s">
        <v>476</v>
      </c>
      <c r="B79" s="17" t="n">
        <v>1657</v>
      </c>
      <c r="C79" s="18">
        <f>(21.0/B79*100)</f>
        <v/>
      </c>
      <c r="D79" s="19" t="n">
        <v>1636</v>
      </c>
      <c r="E79" s="18" t="n">
        <v>456.55522025</v>
      </c>
      <c r="F79" s="20" t="n">
        <v>7.39537811</v>
      </c>
      <c r="G79" s="18" t="n">
        <v>468.36983839</v>
      </c>
      <c r="H79" s="20" t="n">
        <v>20.71779475</v>
      </c>
      <c r="I79" s="18" t="s">
        <v>404</v>
      </c>
      <c r="J79" s="20" t="s">
        <v>404</v>
      </c>
      <c r="K79" s="18" t="s">
        <v>404</v>
      </c>
      <c r="L79" s="20" t="s">
        <v>404</v>
      </c>
      <c r="M79" s="18" t="s">
        <v>404</v>
      </c>
      <c r="N79" s="20" t="s">
        <v>404</v>
      </c>
      <c r="O79" s="18" t="s">
        <v>404</v>
      </c>
      <c r="P79" s="20" t="s">
        <v>404</v>
      </c>
      <c r="Q79" s="18" t="n">
        <v>445.73384903</v>
      </c>
      <c r="R79" s="20" t="n">
        <v>38.63821744</v>
      </c>
    </row>
    <row r="80" spans="1:18">
      <c r="A80" s="15" t="s">
        <v>477</v>
      </c>
      <c r="B80" s="17" t="n">
        <v>7841</v>
      </c>
      <c r="C80" s="18">
        <f>(0.0/B80*100)</f>
        <v/>
      </c>
      <c r="D80" s="19" t="n">
        <v>7841</v>
      </c>
      <c r="E80" s="18" t="n">
        <v>459.55277241</v>
      </c>
      <c r="F80" s="20" t="n">
        <v>4.56213182</v>
      </c>
      <c r="G80" s="18" t="n">
        <v>463.01746283</v>
      </c>
      <c r="H80" s="20" t="n">
        <v>12.53963334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446.72766381</v>
      </c>
      <c r="F81" s="20" t="n">
        <v>3.57968616</v>
      </c>
      <c r="G81" s="18" t="n">
        <v>443.42682236</v>
      </c>
      <c r="H81" s="20" t="n">
        <v>12.74730685</v>
      </c>
      <c r="I81" s="18" t="n">
        <v>517.87743</v>
      </c>
      <c r="J81" s="20" t="n">
        <v>8.265864029999999</v>
      </c>
      <c r="K81" s="18" t="s">
        <v>404</v>
      </c>
      <c r="L81" s="20" t="s">
        <v>404</v>
      </c>
      <c r="M81" s="18" t="s">
        <v>404</v>
      </c>
      <c r="N81" s="20" t="s">
        <v>404</v>
      </c>
      <c r="O81" s="18" t="s">
        <v>404</v>
      </c>
      <c r="P81" s="20" t="s">
        <v>404</v>
      </c>
      <c r="Q81" s="18" t="n">
        <v>423.95694708</v>
      </c>
      <c r="R81" s="20" t="n">
        <v>19.16133817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498.82122845</v>
      </c>
      <c r="F7" s="20" t="n">
        <v>2.74570903</v>
      </c>
      <c r="G7" s="18" t="n">
        <v>493.4662705</v>
      </c>
      <c r="H7" s="20" t="n">
        <v>2.76315398</v>
      </c>
      <c r="I7" s="18" t="s">
        <v>404</v>
      </c>
      <c r="J7" s="20" t="s">
        <v>404</v>
      </c>
      <c r="K7" s="18" t="s">
        <v>404</v>
      </c>
      <c r="L7" s="20" t="s">
        <v>404</v>
      </c>
      <c r="M7" s="18" t="s">
        <v>404</v>
      </c>
      <c r="N7" s="20" t="s">
        <v>404</v>
      </c>
      <c r="O7" s="18" t="s">
        <v>404</v>
      </c>
      <c r="P7" s="20" t="s">
        <v>404</v>
      </c>
      <c r="Q7" s="18" t="n">
        <v>480.30588331</v>
      </c>
      <c r="R7" s="20" t="n">
        <v>6.75970449</v>
      </c>
    </row>
    <row r="8" spans="1:18">
      <c r="A8" s="15" t="s">
        <v>405</v>
      </c>
      <c r="B8" s="17" t="n">
        <v>7007</v>
      </c>
      <c r="C8" s="18">
        <f>(0.0/B8*100)</f>
        <v/>
      </c>
      <c r="D8" s="19" t="n">
        <v>7007</v>
      </c>
      <c r="E8" s="18" t="n">
        <v>484.26023306</v>
      </c>
      <c r="F8" s="20" t="n">
        <v>11.19906949</v>
      </c>
      <c r="G8" s="18" t="n">
        <v>494.51795825</v>
      </c>
      <c r="H8" s="20" t="n">
        <v>5.37857127</v>
      </c>
      <c r="I8" s="18" t="n">
        <v>464.12321902</v>
      </c>
      <c r="J8" s="20" t="n">
        <v>24.86519723</v>
      </c>
      <c r="K8" s="18" t="s">
        <v>404</v>
      </c>
      <c r="L8" s="20" t="s">
        <v>404</v>
      </c>
      <c r="M8" s="18" t="s">
        <v>404</v>
      </c>
      <c r="N8" s="20" t="s">
        <v>404</v>
      </c>
      <c r="O8" s="18" t="s">
        <v>404</v>
      </c>
      <c r="P8" s="20" t="s">
        <v>404</v>
      </c>
      <c r="Q8" s="18" t="n">
        <v>510.89596486</v>
      </c>
      <c r="R8" s="20" t="n">
        <v>8.716550379999999</v>
      </c>
    </row>
    <row r="9" spans="1:18">
      <c r="A9" s="15" t="s">
        <v>406</v>
      </c>
      <c r="B9" s="17" t="n">
        <v>9651</v>
      </c>
      <c r="C9" s="18">
        <f>(575.0/B9*100)</f>
        <v/>
      </c>
      <c r="D9" s="19" t="n">
        <v>9076</v>
      </c>
      <c r="E9" s="18" t="n">
        <v>527.52967299</v>
      </c>
      <c r="F9" s="20" t="n">
        <v>7.33035412</v>
      </c>
      <c r="G9" s="18" t="n">
        <v>501.88974315</v>
      </c>
      <c r="H9" s="20" t="n">
        <v>5.46181995</v>
      </c>
      <c r="I9" s="18" t="n">
        <v>519.35251579</v>
      </c>
      <c r="J9" s="20" t="n">
        <v>28.46309464</v>
      </c>
      <c r="K9" s="18" t="s">
        <v>404</v>
      </c>
      <c r="L9" s="20" t="s">
        <v>404</v>
      </c>
      <c r="M9" s="18" t="s">
        <v>404</v>
      </c>
      <c r="N9" s="20" t="s">
        <v>404</v>
      </c>
      <c r="O9" s="18" t="s">
        <v>404</v>
      </c>
      <c r="P9" s="20" t="s">
        <v>404</v>
      </c>
      <c r="Q9" s="18" t="n">
        <v>511.76060711</v>
      </c>
      <c r="R9" s="20" t="n">
        <v>6.63010309</v>
      </c>
    </row>
    <row r="10" spans="1:18">
      <c r="A10" s="15" t="s">
        <v>407</v>
      </c>
      <c r="B10" s="17" t="n">
        <v>20058</v>
      </c>
      <c r="C10" s="18">
        <f>(3112.0/B10*100)</f>
        <v/>
      </c>
      <c r="D10" s="19" t="n">
        <v>16946</v>
      </c>
      <c r="E10" s="18" t="n">
        <v>512.35062926</v>
      </c>
      <c r="F10" s="20" t="n">
        <v>2.98639526</v>
      </c>
      <c r="G10" s="18" t="n">
        <v>522.40526508</v>
      </c>
      <c r="H10" s="20" t="n">
        <v>4.08041049</v>
      </c>
      <c r="I10" s="18" t="n">
        <v>577.84820243</v>
      </c>
      <c r="J10" s="20" t="n">
        <v>13.60445118</v>
      </c>
      <c r="K10" s="18" t="s">
        <v>404</v>
      </c>
      <c r="L10" s="20" t="s">
        <v>404</v>
      </c>
      <c r="M10" s="18" t="s">
        <v>404</v>
      </c>
      <c r="N10" s="20" t="s">
        <v>404</v>
      </c>
      <c r="O10" s="18" t="s">
        <v>404</v>
      </c>
      <c r="P10" s="20" t="s">
        <v>404</v>
      </c>
      <c r="Q10" s="18" t="n">
        <v>514.53532262</v>
      </c>
      <c r="R10" s="20" t="n">
        <v>10.02267346</v>
      </c>
    </row>
    <row r="11" spans="1:18">
      <c r="A11" s="15" t="s">
        <v>408</v>
      </c>
      <c r="B11" s="17" t="n">
        <v>7053</v>
      </c>
      <c r="C11" s="18">
        <f>(137.0/B11*100)</f>
        <v/>
      </c>
      <c r="D11" s="19" t="n">
        <v>6916</v>
      </c>
      <c r="E11" s="18" t="n">
        <v>429.72866495</v>
      </c>
      <c r="F11" s="20" t="n">
        <v>4.6866956</v>
      </c>
      <c r="G11" s="18" t="n">
        <v>419.81955355</v>
      </c>
      <c r="H11" s="20" t="n">
        <v>4.80908996</v>
      </c>
      <c r="I11" s="18" t="n">
        <v>390.11543589</v>
      </c>
      <c r="J11" s="20" t="n">
        <v>18.51186118</v>
      </c>
      <c r="K11" s="18" t="s">
        <v>404</v>
      </c>
      <c r="L11" s="20" t="s">
        <v>404</v>
      </c>
      <c r="M11" s="18" t="s">
        <v>404</v>
      </c>
      <c r="N11" s="20" t="s">
        <v>404</v>
      </c>
      <c r="O11" s="18" t="s">
        <v>404</v>
      </c>
      <c r="P11" s="20" t="s">
        <v>404</v>
      </c>
      <c r="Q11" s="18" t="n">
        <v>399.6020531</v>
      </c>
      <c r="R11" s="20" t="n">
        <v>21.02351558</v>
      </c>
    </row>
    <row r="12" spans="1:18">
      <c r="A12" s="15" t="s">
        <v>409</v>
      </c>
      <c r="B12" s="17" t="n">
        <v>6894</v>
      </c>
      <c r="C12" s="18">
        <f>(128.0/B12*100)</f>
        <v/>
      </c>
      <c r="D12" s="19" t="n">
        <v>6766</v>
      </c>
      <c r="E12" s="18" t="n">
        <v>501.94072978</v>
      </c>
      <c r="F12" s="20" t="n">
        <v>3.3043718</v>
      </c>
      <c r="G12" s="18" t="n">
        <v>481.92582168</v>
      </c>
      <c r="H12" s="20" t="n">
        <v>5.80710724</v>
      </c>
      <c r="I12" s="18" t="n">
        <v>427.1628758</v>
      </c>
      <c r="J12" s="20" t="n">
        <v>12.82659046</v>
      </c>
      <c r="K12" s="18" t="s">
        <v>404</v>
      </c>
      <c r="L12" s="20" t="s">
        <v>404</v>
      </c>
      <c r="M12" s="18" t="s">
        <v>404</v>
      </c>
      <c r="N12" s="20" t="s">
        <v>404</v>
      </c>
      <c r="O12" s="18" t="s">
        <v>404</v>
      </c>
      <c r="P12" s="20" t="s">
        <v>404</v>
      </c>
      <c r="Q12" s="18" t="n">
        <v>452.40801007</v>
      </c>
      <c r="R12" s="20" t="n">
        <v>13.02618687</v>
      </c>
    </row>
    <row r="13" spans="1:18">
      <c r="A13" s="15" t="s">
        <v>410</v>
      </c>
      <c r="B13" s="17" t="n">
        <v>7161</v>
      </c>
      <c r="C13" s="18">
        <f>(1175.0/B13*100)</f>
        <v/>
      </c>
      <c r="D13" s="19" t="n">
        <v>5986</v>
      </c>
      <c r="E13" s="18" t="n">
        <v>513.07036863</v>
      </c>
      <c r="F13" s="20" t="n">
        <v>2.91050718</v>
      </c>
      <c r="G13" s="18" t="n">
        <v>506.30992784</v>
      </c>
      <c r="H13" s="20" t="n">
        <v>4.24719258</v>
      </c>
      <c r="I13" s="18" t="n">
        <v>513.18367339</v>
      </c>
      <c r="J13" s="20" t="n">
        <v>7.29197336</v>
      </c>
      <c r="K13" s="18" t="s">
        <v>404</v>
      </c>
      <c r="L13" s="20" t="s">
        <v>404</v>
      </c>
      <c r="M13" s="18" t="s">
        <v>404</v>
      </c>
      <c r="N13" s="20" t="s">
        <v>404</v>
      </c>
      <c r="O13" s="18" t="s">
        <v>404</v>
      </c>
      <c r="P13" s="20" t="s">
        <v>404</v>
      </c>
      <c r="Q13" s="18" t="n">
        <v>501.77267618</v>
      </c>
      <c r="R13" s="20" t="n">
        <v>24.0241987</v>
      </c>
    </row>
    <row r="14" spans="1:18">
      <c r="A14" s="15" t="s">
        <v>411</v>
      </c>
      <c r="B14" s="17" t="n">
        <v>5587</v>
      </c>
      <c r="C14" s="18">
        <f>(156.0/B14*100)</f>
        <v/>
      </c>
      <c r="D14" s="19" t="n">
        <v>5431</v>
      </c>
      <c r="E14" s="18" t="n">
        <v>520.67312653</v>
      </c>
      <c r="F14" s="20" t="n">
        <v>2.66324465</v>
      </c>
      <c r="G14" s="18" t="n">
        <v>515.9755191199999</v>
      </c>
      <c r="H14" s="20" t="n">
        <v>3.67898236</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511.26637667</v>
      </c>
      <c r="F15" s="20" t="n">
        <v>3.52972231</v>
      </c>
      <c r="G15" s="18" t="n">
        <v>509.99168825</v>
      </c>
      <c r="H15" s="20" t="n">
        <v>3.73507569</v>
      </c>
      <c r="I15" s="18" t="n">
        <v>530.89819286</v>
      </c>
      <c r="J15" s="20" t="n">
        <v>20.65706953</v>
      </c>
      <c r="K15" s="18" t="s">
        <v>404</v>
      </c>
      <c r="L15" s="20" t="s">
        <v>404</v>
      </c>
      <c r="M15" s="18" t="s">
        <v>404</v>
      </c>
      <c r="N15" s="20" t="s">
        <v>404</v>
      </c>
      <c r="O15" s="18" t="s">
        <v>404</v>
      </c>
      <c r="P15" s="20" t="s">
        <v>404</v>
      </c>
      <c r="Q15" s="18" t="n">
        <v>511.19463102</v>
      </c>
      <c r="R15" s="20" t="n">
        <v>5.97492355</v>
      </c>
    </row>
    <row r="16" spans="1:18">
      <c r="A16" s="15" t="s">
        <v>413</v>
      </c>
      <c r="B16" s="17" t="n">
        <v>6108</v>
      </c>
      <c r="C16" s="18">
        <f>(495.0/B16*100)</f>
        <v/>
      </c>
      <c r="D16" s="19" t="n">
        <v>5613</v>
      </c>
      <c r="E16" s="18" t="n">
        <v>478.80160641</v>
      </c>
      <c r="F16" s="20" t="n">
        <v>6.91336279</v>
      </c>
      <c r="G16" s="18" t="n">
        <v>505.2362025</v>
      </c>
      <c r="H16" s="20" t="n">
        <v>4.81522306</v>
      </c>
      <c r="I16" s="18" t="n">
        <v>457.7123936</v>
      </c>
      <c r="J16" s="20" t="n">
        <v>17.90018326</v>
      </c>
      <c r="K16" s="18" t="s">
        <v>404</v>
      </c>
      <c r="L16" s="20" t="s">
        <v>404</v>
      </c>
      <c r="M16" s="18" t="s">
        <v>404</v>
      </c>
      <c r="N16" s="20" t="s">
        <v>404</v>
      </c>
      <c r="O16" s="18" t="s">
        <v>404</v>
      </c>
      <c r="P16" s="20" t="s">
        <v>404</v>
      </c>
      <c r="Q16" s="18" t="n">
        <v>515.10702489</v>
      </c>
      <c r="R16" s="20" t="n">
        <v>10.46584672</v>
      </c>
    </row>
    <row r="17" spans="1:18">
      <c r="A17" s="15" t="s">
        <v>414</v>
      </c>
      <c r="B17" s="17" t="n">
        <v>6504</v>
      </c>
      <c r="C17" s="18">
        <f>(1325.0/B17*100)</f>
        <v/>
      </c>
      <c r="D17" s="19" t="n">
        <v>5179</v>
      </c>
      <c r="E17" s="18" t="n">
        <v>490.69275253</v>
      </c>
      <c r="F17" s="20" t="n">
        <v>8.76541396</v>
      </c>
      <c r="G17" s="18" t="n">
        <v>504.64514657</v>
      </c>
      <c r="H17" s="20" t="n">
        <v>5.01259471</v>
      </c>
      <c r="I17" s="18" t="n">
        <v>554.04598907</v>
      </c>
      <c r="J17" s="20" t="n">
        <v>16.8228432</v>
      </c>
      <c r="K17" s="18" t="s">
        <v>404</v>
      </c>
      <c r="L17" s="20" t="s">
        <v>404</v>
      </c>
      <c r="M17" s="18" t="s">
        <v>404</v>
      </c>
      <c r="N17" s="20" t="s">
        <v>404</v>
      </c>
      <c r="O17" s="18" t="s">
        <v>404</v>
      </c>
      <c r="P17" s="20" t="s">
        <v>404</v>
      </c>
      <c r="Q17" s="18" t="n">
        <v>514.39274679</v>
      </c>
      <c r="R17" s="20" t="n">
        <v>9.322512529999999</v>
      </c>
    </row>
    <row r="18" spans="1:18">
      <c r="A18" s="15" t="s">
        <v>415</v>
      </c>
      <c r="B18" s="17" t="n">
        <v>5532</v>
      </c>
      <c r="C18" s="18">
        <f>(0.0/B18*100)</f>
        <v/>
      </c>
      <c r="D18" s="19" t="n">
        <v>5532</v>
      </c>
      <c r="E18" s="18" t="n">
        <v>477.58730837</v>
      </c>
      <c r="F18" s="20" t="n">
        <v>10.64018492</v>
      </c>
      <c r="G18" s="18" t="n">
        <v>454.01352044</v>
      </c>
      <c r="H18" s="20" t="n">
        <v>4.11719392</v>
      </c>
      <c r="I18" s="18" t="n">
        <v>437.8158099</v>
      </c>
      <c r="J18" s="20" t="n">
        <v>45.53387776</v>
      </c>
      <c r="K18" s="18" t="s">
        <v>404</v>
      </c>
      <c r="L18" s="20" t="s">
        <v>404</v>
      </c>
      <c r="M18" s="18" t="s">
        <v>404</v>
      </c>
      <c r="N18" s="20" t="s">
        <v>404</v>
      </c>
      <c r="O18" s="18" t="s">
        <v>404</v>
      </c>
      <c r="P18" s="20" t="s">
        <v>404</v>
      </c>
      <c r="Q18" s="18" t="n">
        <v>435.85420932</v>
      </c>
      <c r="R18" s="20" t="n">
        <v>11.30871031</v>
      </c>
    </row>
    <row r="19" spans="1:18">
      <c r="A19" s="15" t="s">
        <v>416</v>
      </c>
      <c r="B19" s="17" t="n">
        <v>5658</v>
      </c>
      <c r="C19" s="18">
        <f>(327.0/B19*100)</f>
        <v/>
      </c>
      <c r="D19" s="19" t="n">
        <v>5331</v>
      </c>
      <c r="E19" s="18" t="n">
        <v>475.97470989</v>
      </c>
      <c r="F19" s="20" t="n">
        <v>4.500781</v>
      </c>
      <c r="G19" s="18" t="n">
        <v>479.00073458</v>
      </c>
      <c r="H19" s="20" t="n">
        <v>8.99878678</v>
      </c>
      <c r="I19" s="18" t="n">
        <v>507.97482207</v>
      </c>
      <c r="J19" s="20" t="n">
        <v>30.9857021</v>
      </c>
      <c r="K19" s="18" t="s">
        <v>404</v>
      </c>
      <c r="L19" s="20" t="s">
        <v>404</v>
      </c>
      <c r="M19" s="18" t="s">
        <v>404</v>
      </c>
      <c r="N19" s="20" t="s">
        <v>404</v>
      </c>
      <c r="O19" s="18" t="s">
        <v>404</v>
      </c>
      <c r="P19" s="20" t="s">
        <v>404</v>
      </c>
      <c r="Q19" s="18" t="n">
        <v>473.46829065</v>
      </c>
      <c r="R19" s="20" t="n">
        <v>28.55018664</v>
      </c>
    </row>
    <row r="20" spans="1:18">
      <c r="A20" s="15" t="s">
        <v>417</v>
      </c>
      <c r="B20" s="17" t="n">
        <v>3371</v>
      </c>
      <c r="C20" s="18">
        <f>(24.0/B20*100)</f>
        <v/>
      </c>
      <c r="D20" s="19" t="n">
        <v>3347</v>
      </c>
      <c r="E20" s="18" t="n">
        <v>489.61544745</v>
      </c>
      <c r="F20" s="20" t="n">
        <v>2.09696818</v>
      </c>
      <c r="G20" s="18" t="n">
        <v>483.61828217</v>
      </c>
      <c r="H20" s="20" t="n">
        <v>6.43776642</v>
      </c>
      <c r="I20" s="18" t="n">
        <v>440.15121304</v>
      </c>
      <c r="J20" s="20" t="n">
        <v>18.29753509</v>
      </c>
      <c r="K20" s="18" t="s">
        <v>404</v>
      </c>
      <c r="L20" s="20" t="s">
        <v>404</v>
      </c>
      <c r="M20" s="18" t="s">
        <v>404</v>
      </c>
      <c r="N20" s="20" t="s">
        <v>404</v>
      </c>
      <c r="O20" s="18" t="s">
        <v>404</v>
      </c>
      <c r="P20" s="20" t="s">
        <v>404</v>
      </c>
      <c r="Q20" s="18" t="n">
        <v>482.40389407</v>
      </c>
      <c r="R20" s="20" t="n">
        <v>5.96620314</v>
      </c>
    </row>
    <row r="21" spans="1:18">
      <c r="A21" s="15" t="s">
        <v>418</v>
      </c>
      <c r="B21" s="17" t="n">
        <v>5741</v>
      </c>
      <c r="C21" s="18">
        <f>(0.0/B21*100)</f>
        <v/>
      </c>
      <c r="D21" s="19" t="n">
        <v>5741</v>
      </c>
      <c r="E21" s="18" t="n">
        <v>503.07997494</v>
      </c>
      <c r="F21" s="20" t="n">
        <v>3.45136546</v>
      </c>
      <c r="G21" s="18" t="n">
        <v>506.09588749</v>
      </c>
      <c r="H21" s="20" t="n">
        <v>4.62676988</v>
      </c>
      <c r="I21" s="18" t="n">
        <v>497.64734531</v>
      </c>
      <c r="J21" s="20" t="n">
        <v>7.42804238</v>
      </c>
      <c r="K21" s="18" t="s">
        <v>404</v>
      </c>
      <c r="L21" s="20" t="s">
        <v>404</v>
      </c>
      <c r="M21" s="18" t="s">
        <v>404</v>
      </c>
      <c r="N21" s="20" t="s">
        <v>404</v>
      </c>
      <c r="O21" s="18" t="s">
        <v>404</v>
      </c>
      <c r="P21" s="20" t="s">
        <v>404</v>
      </c>
      <c r="Q21" s="18" t="n">
        <v>497.54163154</v>
      </c>
      <c r="R21" s="20" t="n">
        <v>11.19974122</v>
      </c>
    </row>
    <row r="22" spans="1:18">
      <c r="A22" s="15" t="s">
        <v>419</v>
      </c>
      <c r="B22" s="17" t="n">
        <v>6598</v>
      </c>
      <c r="C22" s="18">
        <f>(0.0/B22*100)</f>
        <v/>
      </c>
      <c r="D22" s="19" t="n">
        <v>6598</v>
      </c>
      <c r="E22" s="18" t="n">
        <v>466.95946141</v>
      </c>
      <c r="F22" s="20" t="n">
        <v>6.41590192</v>
      </c>
      <c r="G22" s="18" t="n">
        <v>472.22864556</v>
      </c>
      <c r="H22" s="20" t="n">
        <v>8.16378031</v>
      </c>
      <c r="I22" s="18" t="n">
        <v>500.59174152</v>
      </c>
      <c r="J22" s="20" t="n">
        <v>22.13487709</v>
      </c>
      <c r="K22" s="18" t="s">
        <v>404</v>
      </c>
      <c r="L22" s="20" t="s">
        <v>404</v>
      </c>
      <c r="M22" s="18" t="s">
        <v>404</v>
      </c>
      <c r="N22" s="20" t="s">
        <v>404</v>
      </c>
      <c r="O22" s="18" t="s">
        <v>404</v>
      </c>
      <c r="P22" s="20" t="s">
        <v>404</v>
      </c>
      <c r="Q22" s="18" t="n">
        <v>469.24790422</v>
      </c>
      <c r="R22" s="20" t="n">
        <v>11.65304563</v>
      </c>
    </row>
    <row r="23" spans="1:18">
      <c r="A23" s="15" t="s">
        <v>420</v>
      </c>
      <c r="B23" s="17" t="n">
        <v>11583</v>
      </c>
      <c r="C23" s="18">
        <f>(3185.0/B23*100)</f>
        <v/>
      </c>
      <c r="D23" s="19" t="n">
        <v>8398</v>
      </c>
      <c r="E23" s="18" t="n">
        <v>498.33716988</v>
      </c>
      <c r="F23" s="20" t="n">
        <v>4.93974112</v>
      </c>
      <c r="G23" s="18" t="n">
        <v>482.30852749</v>
      </c>
      <c r="H23" s="20" t="n">
        <v>8.999997219999999</v>
      </c>
      <c r="I23" s="18" t="n">
        <v>494.16233083</v>
      </c>
      <c r="J23" s="20" t="n">
        <v>21.24512488</v>
      </c>
      <c r="K23" s="18" t="s">
        <v>404</v>
      </c>
      <c r="L23" s="20" t="s">
        <v>404</v>
      </c>
      <c r="M23" s="18" t="s">
        <v>404</v>
      </c>
      <c r="N23" s="20" t="s">
        <v>404</v>
      </c>
      <c r="O23" s="18" t="s">
        <v>404</v>
      </c>
      <c r="P23" s="20" t="s">
        <v>404</v>
      </c>
      <c r="Q23" s="18" t="n">
        <v>456.80875423</v>
      </c>
      <c r="R23" s="20" t="n">
        <v>26.61865551</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535.9223382599999</v>
      </c>
      <c r="F25" s="20" t="n">
        <v>6.49316187</v>
      </c>
      <c r="G25" s="18" t="n">
        <v>515.07485244</v>
      </c>
      <c r="H25" s="20" t="n">
        <v>5.0568179</v>
      </c>
      <c r="I25" s="18" t="n">
        <v>429.49742548</v>
      </c>
      <c r="J25" s="20" t="n">
        <v>30.04672639</v>
      </c>
      <c r="K25" s="18" t="s">
        <v>404</v>
      </c>
      <c r="L25" s="20" t="s">
        <v>404</v>
      </c>
      <c r="M25" s="18" t="s">
        <v>404</v>
      </c>
      <c r="N25" s="20" t="s">
        <v>404</v>
      </c>
      <c r="O25" s="18" t="s">
        <v>404</v>
      </c>
      <c r="P25" s="20" t="s">
        <v>404</v>
      </c>
      <c r="Q25" s="18" t="n">
        <v>521.8283357</v>
      </c>
      <c r="R25" s="20" t="n">
        <v>19.30545247</v>
      </c>
    </row>
    <row r="26" spans="1:18">
      <c r="A26" s="15" t="s">
        <v>423</v>
      </c>
      <c r="B26" s="17" t="n">
        <v>4869</v>
      </c>
      <c r="C26" s="18">
        <f>(11.0/B26*100)</f>
        <v/>
      </c>
      <c r="D26" s="19" t="n">
        <v>4858</v>
      </c>
      <c r="E26" s="18" t="n">
        <v>482.74982359</v>
      </c>
      <c r="F26" s="20" t="n">
        <v>2.07945121</v>
      </c>
      <c r="G26" s="18" t="n">
        <v>484.42300388</v>
      </c>
      <c r="H26" s="20" t="n">
        <v>5.2757664</v>
      </c>
      <c r="I26" s="18" t="n">
        <v>470.36636477</v>
      </c>
      <c r="J26" s="20" t="n">
        <v>16.36125154</v>
      </c>
      <c r="K26" s="18" t="s">
        <v>404</v>
      </c>
      <c r="L26" s="20" t="s">
        <v>404</v>
      </c>
      <c r="M26" s="18" t="s">
        <v>404</v>
      </c>
      <c r="N26" s="20" t="s">
        <v>404</v>
      </c>
      <c r="O26" s="18" t="s">
        <v>404</v>
      </c>
      <c r="P26" s="20" t="s">
        <v>404</v>
      </c>
      <c r="Q26" s="18" t="n">
        <v>463.67271838</v>
      </c>
      <c r="R26" s="20" t="n">
        <v>14.93688278</v>
      </c>
    </row>
    <row r="27" spans="1:18">
      <c r="A27" s="15" t="s">
        <v>424</v>
      </c>
      <c r="B27" s="17" t="n">
        <v>5299</v>
      </c>
      <c r="C27" s="18">
        <f>(0.0/B27*100)</f>
        <v/>
      </c>
      <c r="D27" s="19" t="n">
        <v>5299</v>
      </c>
      <c r="E27" s="18" t="n">
        <v>475.19913795</v>
      </c>
      <c r="F27" s="20" t="n">
        <v>1.42206097</v>
      </c>
      <c r="G27" s="18" t="n">
        <v>503.84777899</v>
      </c>
      <c r="H27" s="20" t="n">
        <v>2.18008751</v>
      </c>
      <c r="I27" s="18" t="n">
        <v>432.08146175</v>
      </c>
      <c r="J27" s="20" t="n">
        <v>11.9477278</v>
      </c>
      <c r="K27" s="18" t="s">
        <v>404</v>
      </c>
      <c r="L27" s="20" t="s">
        <v>404</v>
      </c>
      <c r="M27" s="18" t="s">
        <v>404</v>
      </c>
      <c r="N27" s="20" t="s">
        <v>404</v>
      </c>
      <c r="O27" s="18" t="s">
        <v>404</v>
      </c>
      <c r="P27" s="20" t="s">
        <v>404</v>
      </c>
      <c r="Q27" s="18" t="n">
        <v>538.71485865</v>
      </c>
      <c r="R27" s="20" t="n">
        <v>8.19992162</v>
      </c>
    </row>
    <row r="28" spans="1:18">
      <c r="A28" s="15" t="s">
        <v>425</v>
      </c>
      <c r="B28" s="17" t="n">
        <v>7568</v>
      </c>
      <c r="C28" s="18">
        <f>(1768.0/B28*100)</f>
        <v/>
      </c>
      <c r="D28" s="19" t="n">
        <v>5800</v>
      </c>
      <c r="E28" s="18" t="n">
        <v>411.99795812</v>
      </c>
      <c r="F28" s="20" t="n">
        <v>3.26627262</v>
      </c>
      <c r="G28" s="18" t="n">
        <v>414.61410621</v>
      </c>
      <c r="H28" s="20" t="n">
        <v>6.84292769</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507.65213258</v>
      </c>
      <c r="F29" s="20" t="n">
        <v>6.95114211</v>
      </c>
      <c r="G29" s="18" t="n">
        <v>517.71375526</v>
      </c>
      <c r="H29" s="20" t="n">
        <v>9.90895635</v>
      </c>
      <c r="I29" s="18" t="n">
        <v>499.42711098</v>
      </c>
      <c r="J29" s="20" t="n">
        <v>10.62011139</v>
      </c>
      <c r="K29" s="18" t="s">
        <v>404</v>
      </c>
      <c r="L29" s="20" t="s">
        <v>404</v>
      </c>
      <c r="M29" s="18" t="s">
        <v>404</v>
      </c>
      <c r="N29" s="20" t="s">
        <v>404</v>
      </c>
      <c r="O29" s="18" t="s">
        <v>404</v>
      </c>
      <c r="P29" s="20" t="s">
        <v>404</v>
      </c>
      <c r="Q29" s="18" t="n">
        <v>563.06717086</v>
      </c>
      <c r="R29" s="20" t="n">
        <v>12.91072404</v>
      </c>
    </row>
    <row r="30" spans="1:18">
      <c r="A30" s="15" t="s">
        <v>427</v>
      </c>
      <c r="B30" s="17" t="n">
        <v>4520</v>
      </c>
      <c r="C30" s="18">
        <f>(1053.0/B30*100)</f>
        <v/>
      </c>
      <c r="D30" s="19" t="n">
        <v>3467</v>
      </c>
      <c r="E30" s="18" t="n">
        <v>497.56310935</v>
      </c>
      <c r="F30" s="20" t="n">
        <v>3.21517101</v>
      </c>
      <c r="G30" s="18" t="n">
        <v>493.38878996</v>
      </c>
      <c r="H30" s="20" t="n">
        <v>8.462781619999999</v>
      </c>
      <c r="I30" s="18" t="n">
        <v>461.03381589</v>
      </c>
      <c r="J30" s="20" t="n">
        <v>7.32399704</v>
      </c>
      <c r="K30" s="18" t="s">
        <v>404</v>
      </c>
      <c r="L30" s="20" t="s">
        <v>404</v>
      </c>
      <c r="M30" s="18" t="s">
        <v>404</v>
      </c>
      <c r="N30" s="20" t="s">
        <v>404</v>
      </c>
      <c r="O30" s="18" t="s">
        <v>404</v>
      </c>
      <c r="P30" s="20" t="s">
        <v>404</v>
      </c>
      <c r="Q30" s="18" t="n">
        <v>522.11018036</v>
      </c>
      <c r="R30" s="20" t="n">
        <v>34.52117524</v>
      </c>
    </row>
    <row r="31" spans="1:18">
      <c r="A31" s="15" t="s">
        <v>428</v>
      </c>
      <c r="B31" s="17" t="n">
        <v>5456</v>
      </c>
      <c r="C31" s="18">
        <f>(502.0/B31*100)</f>
        <v/>
      </c>
      <c r="D31" s="19" t="n">
        <v>4954</v>
      </c>
      <c r="E31" s="18" t="n">
        <v>505.97850934</v>
      </c>
      <c r="F31" s="20" t="n">
        <v>3.00073027</v>
      </c>
      <c r="G31" s="18" t="n">
        <v>500.40396764</v>
      </c>
      <c r="H31" s="20" t="n">
        <v>3.53105485</v>
      </c>
      <c r="I31" s="18" t="n">
        <v>496.83899613</v>
      </c>
      <c r="J31" s="20" t="n">
        <v>11.161896</v>
      </c>
      <c r="K31" s="18" t="s">
        <v>404</v>
      </c>
      <c r="L31" s="20" t="s">
        <v>404</v>
      </c>
      <c r="M31" s="18" t="s">
        <v>404</v>
      </c>
      <c r="N31" s="20" t="s">
        <v>404</v>
      </c>
      <c r="O31" s="18" t="s">
        <v>404</v>
      </c>
      <c r="P31" s="20" t="s">
        <v>404</v>
      </c>
      <c r="Q31" s="18" t="n">
        <v>492.67436857</v>
      </c>
      <c r="R31" s="20" t="n">
        <v>7.28891679</v>
      </c>
    </row>
    <row r="32" spans="1:18">
      <c r="A32" s="15" t="s">
        <v>429</v>
      </c>
      <c r="B32" s="17" t="n">
        <v>4478</v>
      </c>
      <c r="C32" s="18">
        <f>(0.0/B32*100)</f>
        <v/>
      </c>
      <c r="D32" s="19" t="n">
        <v>4478</v>
      </c>
      <c r="E32" s="18" t="n">
        <v>504.21090607</v>
      </c>
      <c r="F32" s="20" t="n">
        <v>2.70211795</v>
      </c>
      <c r="G32" s="18" t="n">
        <v>500.52232245</v>
      </c>
      <c r="H32" s="20" t="n">
        <v>7.07294375</v>
      </c>
      <c r="I32" s="18" t="n">
        <v>529.32548289</v>
      </c>
      <c r="J32" s="20" t="n">
        <v>17.93456188</v>
      </c>
      <c r="K32" s="18" t="s">
        <v>404</v>
      </c>
      <c r="L32" s="20" t="s">
        <v>404</v>
      </c>
      <c r="M32" s="18" t="s">
        <v>404</v>
      </c>
      <c r="N32" s="20" t="s">
        <v>404</v>
      </c>
      <c r="O32" s="18" t="s">
        <v>404</v>
      </c>
      <c r="P32" s="20" t="s">
        <v>404</v>
      </c>
      <c r="Q32" s="18" t="s">
        <v>404</v>
      </c>
      <c r="R32" s="20" t="s">
        <v>404</v>
      </c>
    </row>
    <row r="33" spans="1:18">
      <c r="A33" s="15" t="s">
        <v>430</v>
      </c>
      <c r="B33" s="17" t="n">
        <v>7325</v>
      </c>
      <c r="C33" s="18">
        <f>(29.0/B33*100)</f>
        <v/>
      </c>
      <c r="D33" s="19" t="n">
        <v>7296</v>
      </c>
      <c r="E33" s="18" t="n">
        <v>499.66787945</v>
      </c>
      <c r="F33" s="20" t="n">
        <v>3.86535309</v>
      </c>
      <c r="G33" s="18" t="n">
        <v>507.11814069</v>
      </c>
      <c r="H33" s="20" t="n">
        <v>7.40747517</v>
      </c>
      <c r="I33" s="18" t="n">
        <v>411.3483206</v>
      </c>
      <c r="J33" s="20" t="n">
        <v>3.93490574</v>
      </c>
      <c r="K33" s="18" t="s">
        <v>404</v>
      </c>
      <c r="L33" s="20" t="s">
        <v>404</v>
      </c>
      <c r="M33" s="18" t="s">
        <v>404</v>
      </c>
      <c r="N33" s="20" t="s">
        <v>404</v>
      </c>
      <c r="O33" s="18" t="s">
        <v>404</v>
      </c>
      <c r="P33" s="20" t="s">
        <v>404</v>
      </c>
      <c r="Q33" s="18" t="n">
        <v>509.10261802</v>
      </c>
      <c r="R33" s="20" t="n">
        <v>9.195829740000001</v>
      </c>
    </row>
    <row r="34" spans="1:18">
      <c r="A34" s="15" t="s">
        <v>431</v>
      </c>
      <c r="B34" s="17" t="n">
        <v>6350</v>
      </c>
      <c r="C34" s="18">
        <f>(0.0/B34*100)</f>
        <v/>
      </c>
      <c r="D34" s="19" t="n">
        <v>6350</v>
      </c>
      <c r="E34" s="18" t="n">
        <v>474.6470653</v>
      </c>
      <c r="F34" s="20" t="n">
        <v>4.33234831</v>
      </c>
      <c r="G34" s="18" t="n">
        <v>478.07667703</v>
      </c>
      <c r="H34" s="20" t="n">
        <v>5.51679762</v>
      </c>
      <c r="I34" s="18" t="n">
        <v>441.00983033</v>
      </c>
      <c r="J34" s="20" t="n">
        <v>48.6986894</v>
      </c>
      <c r="K34" s="18" t="s">
        <v>404</v>
      </c>
      <c r="L34" s="20" t="s">
        <v>404</v>
      </c>
      <c r="M34" s="18" t="s">
        <v>404</v>
      </c>
      <c r="N34" s="20" t="s">
        <v>404</v>
      </c>
      <c r="O34" s="18" t="s">
        <v>404</v>
      </c>
      <c r="P34" s="20" t="s">
        <v>404</v>
      </c>
      <c r="Q34" s="18" t="n">
        <v>464.87773598</v>
      </c>
      <c r="R34" s="20" t="n">
        <v>16.36664861</v>
      </c>
    </row>
    <row r="35" spans="1:18">
      <c r="A35" s="15" t="s">
        <v>432</v>
      </c>
      <c r="B35" s="17" t="n">
        <v>6406</v>
      </c>
      <c r="C35" s="18">
        <f>(450.0/B35*100)</f>
        <v/>
      </c>
      <c r="D35" s="19" t="n">
        <v>5956</v>
      </c>
      <c r="E35" s="18" t="n">
        <v>510.12215811</v>
      </c>
      <c r="F35" s="20" t="n">
        <v>2.48308053</v>
      </c>
      <c r="G35" s="18" t="n">
        <v>515.59853614</v>
      </c>
      <c r="H35" s="20" t="n">
        <v>1.8454154</v>
      </c>
      <c r="I35" s="18" t="n">
        <v>489.1552244</v>
      </c>
      <c r="J35" s="20" t="n">
        <v>4.17314382</v>
      </c>
      <c r="K35" s="18" t="s">
        <v>404</v>
      </c>
      <c r="L35" s="20" t="s">
        <v>404</v>
      </c>
      <c r="M35" s="18" t="s">
        <v>404</v>
      </c>
      <c r="N35" s="20" t="s">
        <v>404</v>
      </c>
      <c r="O35" s="18" t="s">
        <v>404</v>
      </c>
      <c r="P35" s="20" t="s">
        <v>404</v>
      </c>
      <c r="Q35" s="18" t="n">
        <v>496.0319226</v>
      </c>
      <c r="R35" s="20" t="n">
        <v>6.49837332</v>
      </c>
    </row>
    <row r="36" spans="1:18">
      <c r="A36" s="15" t="s">
        <v>433</v>
      </c>
      <c r="B36" s="17" t="n">
        <v>6736</v>
      </c>
      <c r="C36" s="18">
        <f>(595.0/B36*100)</f>
        <v/>
      </c>
      <c r="D36" s="19" t="n">
        <v>6141</v>
      </c>
      <c r="E36" s="18" t="n">
        <v>490.63365704</v>
      </c>
      <c r="F36" s="20" t="n">
        <v>3.93612577</v>
      </c>
      <c r="G36" s="18" t="n">
        <v>483.61735238</v>
      </c>
      <c r="H36" s="20" t="n">
        <v>3.15378781</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494.9340199</v>
      </c>
      <c r="F37" s="20" t="n">
        <v>3.525255</v>
      </c>
      <c r="G37" s="18" t="n">
        <v>488.37213371</v>
      </c>
      <c r="H37" s="20" t="n">
        <v>5.75871001</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504.24131721</v>
      </c>
      <c r="F38" s="20" t="n">
        <v>8.19230894</v>
      </c>
      <c r="G38" s="18" t="n">
        <v>525.08489574</v>
      </c>
      <c r="H38" s="20" t="n">
        <v>4.49491263</v>
      </c>
      <c r="I38" s="18" t="n">
        <v>550.53701125</v>
      </c>
      <c r="J38" s="20" t="n">
        <v>13.30996898</v>
      </c>
      <c r="K38" s="18" t="s">
        <v>404</v>
      </c>
      <c r="L38" s="20" t="s">
        <v>404</v>
      </c>
      <c r="M38" s="18" t="s">
        <v>404</v>
      </c>
      <c r="N38" s="20" t="s">
        <v>404</v>
      </c>
      <c r="O38" s="18" t="s">
        <v>404</v>
      </c>
      <c r="P38" s="20" t="s">
        <v>404</v>
      </c>
      <c r="Q38" s="18" t="n">
        <v>526.86181206</v>
      </c>
      <c r="R38" s="20" t="n">
        <v>14.33497272</v>
      </c>
    </row>
    <row r="39" spans="1:18">
      <c r="A39" s="15" t="s">
        <v>436</v>
      </c>
      <c r="B39" s="17" t="n">
        <v>5895</v>
      </c>
      <c r="C39" s="18">
        <f>(0.0/B39*100)</f>
        <v/>
      </c>
      <c r="D39" s="19" t="n">
        <v>5895</v>
      </c>
      <c r="E39" s="18" t="n">
        <v>424.34816309</v>
      </c>
      <c r="F39" s="20" t="n">
        <v>5.36633287</v>
      </c>
      <c r="G39" s="18" t="n">
        <v>414.49269403</v>
      </c>
      <c r="H39" s="20" t="n">
        <v>9.28007523</v>
      </c>
      <c r="I39" s="18" t="n">
        <v>369.086997</v>
      </c>
      <c r="J39" s="20" t="n">
        <v>16.40217483</v>
      </c>
      <c r="K39" s="18" t="s">
        <v>404</v>
      </c>
      <c r="L39" s="20" t="s">
        <v>404</v>
      </c>
      <c r="M39" s="18" t="s">
        <v>404</v>
      </c>
      <c r="N39" s="20" t="s">
        <v>404</v>
      </c>
      <c r="O39" s="18" t="s">
        <v>404</v>
      </c>
      <c r="P39" s="20" t="s">
        <v>404</v>
      </c>
      <c r="Q39" s="18" t="n">
        <v>387.01761198</v>
      </c>
      <c r="R39" s="20" t="n">
        <v>12.83202936</v>
      </c>
    </row>
    <row r="40" spans="1:18">
      <c r="A40" s="15" t="s">
        <v>437</v>
      </c>
      <c r="B40" s="17" t="n">
        <v>14157</v>
      </c>
      <c r="C40" s="18">
        <f>(2954.0/B40*100)</f>
        <v/>
      </c>
      <c r="D40" s="19" t="n">
        <v>11203</v>
      </c>
      <c r="E40" s="18" t="n">
        <v>492.90272343</v>
      </c>
      <c r="F40" s="20" t="n">
        <v>3.52383903</v>
      </c>
      <c r="G40" s="18" t="n">
        <v>495.78082344</v>
      </c>
      <c r="H40" s="20" t="n">
        <v>8.5848423</v>
      </c>
      <c r="I40" s="18" t="n">
        <v>487.34138255</v>
      </c>
      <c r="J40" s="20" t="n">
        <v>7.80038534</v>
      </c>
      <c r="K40" s="18" t="s">
        <v>404</v>
      </c>
      <c r="L40" s="20" t="s">
        <v>404</v>
      </c>
      <c r="M40" s="18" t="s">
        <v>404</v>
      </c>
      <c r="N40" s="20" t="s">
        <v>404</v>
      </c>
      <c r="O40" s="18" t="s">
        <v>404</v>
      </c>
      <c r="P40" s="20" t="s">
        <v>404</v>
      </c>
      <c r="Q40" s="18" t="n">
        <v>510.2093497</v>
      </c>
      <c r="R40" s="20" t="n">
        <v>15.83497509</v>
      </c>
    </row>
    <row r="41" spans="1:18">
      <c r="A41" s="15" t="s">
        <v>438</v>
      </c>
      <c r="B41" s="17" t="n">
        <v>5712</v>
      </c>
      <c r="C41" s="18">
        <f>(99.0/B41*100)</f>
        <v/>
      </c>
      <c r="D41" s="19" t="n">
        <v>5613</v>
      </c>
      <c r="E41" s="18" t="n">
        <v>468.22794541</v>
      </c>
      <c r="F41" s="20" t="n">
        <v>3.19465972</v>
      </c>
      <c r="G41" s="18" t="n">
        <v>499.93896519</v>
      </c>
      <c r="H41" s="20" t="n">
        <v>10.48163962</v>
      </c>
      <c r="I41" s="18" t="n">
        <v>476.26205837</v>
      </c>
      <c r="J41" s="20" t="n">
        <v>13.56669592</v>
      </c>
      <c r="K41" s="18" t="s">
        <v>404</v>
      </c>
      <c r="L41" s="20" t="s">
        <v>404</v>
      </c>
      <c r="M41" s="18" t="s">
        <v>404</v>
      </c>
      <c r="N41" s="20" t="s">
        <v>404</v>
      </c>
      <c r="O41" s="18" t="s">
        <v>404</v>
      </c>
      <c r="P41" s="20" t="s">
        <v>404</v>
      </c>
      <c r="Q41" s="18" t="n">
        <v>465.99978607</v>
      </c>
      <c r="R41" s="20" t="n">
        <v>18.01281734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409.55604034</v>
      </c>
      <c r="F44" s="20" t="n">
        <v>4.90768843</v>
      </c>
      <c r="G44" s="18" t="n">
        <v>418.49688326</v>
      </c>
      <c r="H44" s="20" t="n">
        <v>5.34177216</v>
      </c>
      <c r="I44" s="18" t="s">
        <v>404</v>
      </c>
      <c r="J44" s="20" t="s">
        <v>404</v>
      </c>
      <c r="K44" s="18" t="s">
        <v>404</v>
      </c>
      <c r="L44" s="20" t="s">
        <v>404</v>
      </c>
      <c r="M44" s="18" t="s">
        <v>404</v>
      </c>
      <c r="N44" s="20" t="s">
        <v>404</v>
      </c>
      <c r="O44" s="18" t="s">
        <v>404</v>
      </c>
      <c r="P44" s="20" t="s">
        <v>404</v>
      </c>
      <c r="Q44" s="18" t="n">
        <v>423.03118079</v>
      </c>
      <c r="R44" s="20" t="n">
        <v>8.19876183</v>
      </c>
    </row>
    <row r="45" spans="1:18">
      <c r="A45" s="15" t="s">
        <v>442</v>
      </c>
      <c r="B45" s="17" t="n">
        <v>5519</v>
      </c>
      <c r="C45" s="18">
        <f>(0.0/B45*100)</f>
        <v/>
      </c>
      <c r="D45" s="19" t="n">
        <v>5519</v>
      </c>
      <c r="E45" s="18" t="n">
        <v>354.58931491</v>
      </c>
      <c r="F45" s="20" t="n">
        <v>3.96535875</v>
      </c>
      <c r="G45" s="18" t="n">
        <v>370.72080501</v>
      </c>
      <c r="H45" s="20" t="n">
        <v>6.05101271</v>
      </c>
      <c r="I45" s="18" t="s">
        <v>404</v>
      </c>
      <c r="J45" s="20" t="s">
        <v>404</v>
      </c>
      <c r="K45" s="18" t="s">
        <v>404</v>
      </c>
      <c r="L45" s="20" t="s">
        <v>404</v>
      </c>
      <c r="M45" s="18" t="s">
        <v>404</v>
      </c>
      <c r="N45" s="20" t="s">
        <v>404</v>
      </c>
      <c r="O45" s="18" t="s">
        <v>404</v>
      </c>
      <c r="P45" s="20" t="s">
        <v>404</v>
      </c>
      <c r="Q45" s="18" t="n">
        <v>364.53722149</v>
      </c>
      <c r="R45" s="20" t="n">
        <v>21.26372105</v>
      </c>
    </row>
    <row r="46" spans="1:18">
      <c r="A46" s="15" t="s">
        <v>443</v>
      </c>
      <c r="B46" s="17" t="n">
        <v>23141</v>
      </c>
      <c r="C46" s="18">
        <f>(5517.0/B46*100)</f>
        <v/>
      </c>
      <c r="D46" s="19" t="n">
        <v>17624</v>
      </c>
      <c r="E46" s="18" t="n">
        <v>382.28537679</v>
      </c>
      <c r="F46" s="20" t="n">
        <v>3.96137659</v>
      </c>
      <c r="G46" s="18" t="n">
        <v>395.30831535</v>
      </c>
      <c r="H46" s="20" t="n">
        <v>5.39611491</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440.32795522</v>
      </c>
      <c r="F47" s="20" t="n">
        <v>5.77204766</v>
      </c>
      <c r="G47" s="18" t="n">
        <v>442.57863057</v>
      </c>
      <c r="H47" s="20" t="n">
        <v>7.59973477</v>
      </c>
      <c r="I47" s="18" t="n">
        <v>440.48237122</v>
      </c>
      <c r="J47" s="20" t="n">
        <v>21.85517309</v>
      </c>
      <c r="K47" s="18" t="s">
        <v>404</v>
      </c>
      <c r="L47" s="20" t="s">
        <v>404</v>
      </c>
      <c r="M47" s="18" t="s">
        <v>404</v>
      </c>
      <c r="N47" s="20" t="s">
        <v>404</v>
      </c>
      <c r="O47" s="18" t="s">
        <v>404</v>
      </c>
      <c r="P47" s="20" t="s">
        <v>404</v>
      </c>
      <c r="Q47" s="18" t="n">
        <v>440.92057425</v>
      </c>
      <c r="R47" s="20" t="n">
        <v>38.21862937</v>
      </c>
    </row>
    <row r="48" spans="1:18">
      <c r="A48" s="15" t="s">
        <v>445</v>
      </c>
      <c r="B48" s="17" t="n">
        <v>9841</v>
      </c>
      <c r="C48" s="18">
        <f>(40.0/B48*100)</f>
        <v/>
      </c>
      <c r="D48" s="19" t="n">
        <v>9801</v>
      </c>
      <c r="E48" s="18" t="n">
        <v>534.4113363500001</v>
      </c>
      <c r="F48" s="20" t="n">
        <v>6.24603547</v>
      </c>
      <c r="G48" s="18" t="n">
        <v>527.86735118</v>
      </c>
      <c r="H48" s="20" t="n">
        <v>12.13590719</v>
      </c>
      <c r="I48" s="18" t="n">
        <v>397.95104778</v>
      </c>
      <c r="J48" s="20" t="n">
        <v>11.78810797</v>
      </c>
      <c r="K48" s="18" t="s">
        <v>404</v>
      </c>
      <c r="L48" s="20" t="s">
        <v>404</v>
      </c>
      <c r="M48" s="18" t="s">
        <v>404</v>
      </c>
      <c r="N48" s="20" t="s">
        <v>404</v>
      </c>
      <c r="O48" s="18" t="s">
        <v>404</v>
      </c>
      <c r="P48" s="20" t="s">
        <v>404</v>
      </c>
      <c r="Q48" s="18" t="n">
        <v>501.68181979</v>
      </c>
      <c r="R48" s="20" t="n">
        <v>22.94566519</v>
      </c>
    </row>
    <row r="49" spans="1:18">
      <c r="A49" s="15" t="s">
        <v>446</v>
      </c>
      <c r="B49" s="17" t="n">
        <v>6349</v>
      </c>
      <c r="C49" s="18">
        <f>(52.0/B49*100)</f>
        <v/>
      </c>
      <c r="D49" s="19" t="n">
        <v>6297</v>
      </c>
      <c r="E49" s="18" t="n">
        <v>405.29719408</v>
      </c>
      <c r="F49" s="20" t="n">
        <v>5.75596656</v>
      </c>
      <c r="G49" s="18" t="n">
        <v>407.25398168</v>
      </c>
      <c r="H49" s="20" t="n">
        <v>5.10141799</v>
      </c>
      <c r="I49" s="18" t="s">
        <v>404</v>
      </c>
      <c r="J49" s="20" t="s">
        <v>404</v>
      </c>
      <c r="K49" s="18" t="s">
        <v>404</v>
      </c>
      <c r="L49" s="20" t="s">
        <v>404</v>
      </c>
      <c r="M49" s="18" t="s">
        <v>404</v>
      </c>
      <c r="N49" s="20" t="s">
        <v>404</v>
      </c>
      <c r="O49" s="18" t="s">
        <v>404</v>
      </c>
      <c r="P49" s="20" t="s">
        <v>404</v>
      </c>
      <c r="Q49" s="18" t="n">
        <v>414.10691057</v>
      </c>
      <c r="R49" s="20" t="n">
        <v>6.39912625</v>
      </c>
    </row>
    <row r="50" spans="1:18">
      <c r="A50" s="15" t="s">
        <v>447</v>
      </c>
      <c r="B50" s="17" t="n">
        <v>11795</v>
      </c>
      <c r="C50" s="18">
        <f>(1031.0/B50*100)</f>
        <v/>
      </c>
      <c r="D50" s="19" t="n">
        <v>10764</v>
      </c>
      <c r="E50" s="18" t="n">
        <v>393.40124288</v>
      </c>
      <c r="F50" s="20" t="n">
        <v>2.97610584</v>
      </c>
      <c r="G50" s="18" t="n">
        <v>396.97106547</v>
      </c>
      <c r="H50" s="20" t="n">
        <v>7.48313075</v>
      </c>
      <c r="I50" s="18" t="n">
        <v>372.42930285</v>
      </c>
      <c r="J50" s="20" t="n">
        <v>11.22968329</v>
      </c>
      <c r="K50" s="18" t="s">
        <v>404</v>
      </c>
      <c r="L50" s="20" t="s">
        <v>404</v>
      </c>
      <c r="M50" s="18" t="s">
        <v>404</v>
      </c>
      <c r="N50" s="20" t="s">
        <v>404</v>
      </c>
      <c r="O50" s="18" t="s">
        <v>404</v>
      </c>
      <c r="P50" s="20" t="s">
        <v>404</v>
      </c>
      <c r="Q50" s="18" t="n">
        <v>381.81420714</v>
      </c>
      <c r="R50" s="20" t="n">
        <v>10.51756138</v>
      </c>
    </row>
    <row r="51" spans="1:18">
      <c r="A51" s="15" t="s">
        <v>448</v>
      </c>
      <c r="B51" s="17" t="n">
        <v>6866</v>
      </c>
      <c r="C51" s="18">
        <f>(1113.0/B51*100)</f>
        <v/>
      </c>
      <c r="D51" s="19" t="n">
        <v>5753</v>
      </c>
      <c r="E51" s="18" t="n">
        <v>404.72495458</v>
      </c>
      <c r="F51" s="20" t="n">
        <v>6.75989372</v>
      </c>
      <c r="G51" s="18" t="n">
        <v>399.5097215</v>
      </c>
      <c r="H51" s="20" t="n">
        <v>3.24312597</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463.68218648</v>
      </c>
      <c r="F52" s="20" t="n">
        <v>6.89044418</v>
      </c>
      <c r="G52" s="18" t="n">
        <v>466.39590222</v>
      </c>
      <c r="H52" s="20" t="n">
        <v>4.47489887</v>
      </c>
      <c r="I52" s="18" t="n">
        <v>474.59071495</v>
      </c>
      <c r="J52" s="20" t="n">
        <v>14.27581203</v>
      </c>
      <c r="K52" s="18" t="s">
        <v>404</v>
      </c>
      <c r="L52" s="20" t="s">
        <v>404</v>
      </c>
      <c r="M52" s="18" t="s">
        <v>404</v>
      </c>
      <c r="N52" s="20" t="s">
        <v>404</v>
      </c>
      <c r="O52" s="18" t="s">
        <v>404</v>
      </c>
      <c r="P52" s="20" t="s">
        <v>404</v>
      </c>
      <c r="Q52" s="18" t="n">
        <v>446.17134871</v>
      </c>
      <c r="R52" s="20" t="n">
        <v>15.4939967</v>
      </c>
    </row>
    <row r="53" spans="1:18">
      <c r="A53" s="15" t="s">
        <v>450</v>
      </c>
      <c r="B53" s="17" t="n">
        <v>5571</v>
      </c>
      <c r="C53" s="18">
        <f>(0.0/B53*100)</f>
        <v/>
      </c>
      <c r="D53" s="19" t="n">
        <v>5571</v>
      </c>
      <c r="E53" s="18" t="n">
        <v>468.06834842</v>
      </c>
      <c r="F53" s="20" t="n">
        <v>3.96834502</v>
      </c>
      <c r="G53" s="18" t="n">
        <v>434.26454329</v>
      </c>
      <c r="H53" s="20" t="n">
        <v>1.94517128</v>
      </c>
      <c r="I53" s="18" t="n">
        <v>364.49365483</v>
      </c>
      <c r="J53" s="20" t="n">
        <v>8.290412549999999</v>
      </c>
      <c r="K53" s="18" t="s">
        <v>404</v>
      </c>
      <c r="L53" s="20" t="s">
        <v>404</v>
      </c>
      <c r="M53" s="18" t="s">
        <v>404</v>
      </c>
      <c r="N53" s="20" t="s">
        <v>404</v>
      </c>
      <c r="O53" s="18" t="s">
        <v>404</v>
      </c>
      <c r="P53" s="20" t="s">
        <v>404</v>
      </c>
      <c r="Q53" s="18" t="n">
        <v>427.95862568</v>
      </c>
      <c r="R53" s="20" t="n">
        <v>4.14652003</v>
      </c>
    </row>
    <row r="54" spans="1:18">
      <c r="A54" s="15" t="s">
        <v>451</v>
      </c>
      <c r="B54" s="17" t="n">
        <v>4740</v>
      </c>
      <c r="C54" s="18">
        <f>(199.0/B54*100)</f>
        <v/>
      </c>
      <c r="D54" s="19" t="n">
        <v>4541</v>
      </c>
      <c r="E54" s="18" t="n">
        <v>324.97946304</v>
      </c>
      <c r="F54" s="20" t="n">
        <v>5.92828397</v>
      </c>
      <c r="G54" s="18" t="n">
        <v>335.3464052</v>
      </c>
      <c r="H54" s="20" t="n">
        <v>6.47181379</v>
      </c>
      <c r="I54" s="18" t="n">
        <v>298.61239937</v>
      </c>
      <c r="J54" s="20" t="n">
        <v>6.45180642</v>
      </c>
      <c r="K54" s="18" t="s">
        <v>404</v>
      </c>
      <c r="L54" s="20" t="s">
        <v>404</v>
      </c>
      <c r="M54" s="18" t="s">
        <v>404</v>
      </c>
      <c r="N54" s="20" t="s">
        <v>404</v>
      </c>
      <c r="O54" s="18" t="s">
        <v>404</v>
      </c>
      <c r="P54" s="20" t="s">
        <v>404</v>
      </c>
      <c r="Q54" s="18" t="n">
        <v>337.57050605</v>
      </c>
      <c r="R54" s="20" t="n">
        <v>6.40323579</v>
      </c>
    </row>
    <row r="55" spans="1:18">
      <c r="A55" s="15" t="s">
        <v>452</v>
      </c>
      <c r="B55" s="17" t="n">
        <v>5316</v>
      </c>
      <c r="C55" s="18">
        <f>(43.0/B55*100)</f>
        <v/>
      </c>
      <c r="D55" s="19" t="n">
        <v>5273</v>
      </c>
      <c r="E55" s="18" t="n">
        <v>398.30269335</v>
      </c>
      <c r="F55" s="20" t="n">
        <v>5.57535905</v>
      </c>
      <c r="G55" s="18" t="n">
        <v>415.65145365</v>
      </c>
      <c r="H55" s="20" t="n">
        <v>6.35161043</v>
      </c>
      <c r="I55" s="18" t="s">
        <v>404</v>
      </c>
      <c r="J55" s="20" t="s">
        <v>404</v>
      </c>
      <c r="K55" s="18" t="s">
        <v>404</v>
      </c>
      <c r="L55" s="20" t="s">
        <v>404</v>
      </c>
      <c r="M55" s="18" t="s">
        <v>404</v>
      </c>
      <c r="N55" s="20" t="s">
        <v>404</v>
      </c>
      <c r="O55" s="18" t="s">
        <v>404</v>
      </c>
      <c r="P55" s="20" t="s">
        <v>404</v>
      </c>
      <c r="Q55" s="18" t="n">
        <v>401.65785552</v>
      </c>
      <c r="R55" s="20" t="n">
        <v>5.43146678</v>
      </c>
    </row>
    <row r="56" spans="1:18">
      <c r="A56" s="15" t="s">
        <v>453</v>
      </c>
      <c r="B56" s="17" t="n">
        <v>5359</v>
      </c>
      <c r="C56" s="18">
        <f>(0.0/B56*100)</f>
        <v/>
      </c>
      <c r="D56" s="19" t="n">
        <v>5359</v>
      </c>
      <c r="E56" s="18" t="n">
        <v>545.30219336</v>
      </c>
      <c r="F56" s="20" t="n">
        <v>5.25534215</v>
      </c>
      <c r="G56" s="18" t="n">
        <v>552.88343934</v>
      </c>
      <c r="H56" s="20" t="n">
        <v>5.56496628</v>
      </c>
      <c r="I56" s="18" t="n">
        <v>542.96627775</v>
      </c>
      <c r="J56" s="20" t="n">
        <v>17.56287193</v>
      </c>
      <c r="K56" s="18" t="s">
        <v>404</v>
      </c>
      <c r="L56" s="20" t="s">
        <v>404</v>
      </c>
      <c r="M56" s="18" t="s">
        <v>404</v>
      </c>
      <c r="N56" s="20" t="s">
        <v>404</v>
      </c>
      <c r="O56" s="18" t="s">
        <v>404</v>
      </c>
      <c r="P56" s="20" t="s">
        <v>404</v>
      </c>
      <c r="Q56" s="18" t="n">
        <v>533.78641588</v>
      </c>
      <c r="R56" s="20" t="n">
        <v>29.42767795</v>
      </c>
    </row>
    <row r="57" spans="1:18">
      <c r="A57" s="15" t="s">
        <v>454</v>
      </c>
      <c r="B57" s="17" t="n">
        <v>6513</v>
      </c>
      <c r="C57" s="18">
        <f>(0.0/B57*100)</f>
        <v/>
      </c>
      <c r="D57" s="19" t="n">
        <v>6513</v>
      </c>
      <c r="E57" s="18" t="n">
        <v>388.82396609</v>
      </c>
      <c r="F57" s="20" t="n">
        <v>4.56538526</v>
      </c>
      <c r="G57" s="18" t="n">
        <v>379.63990038</v>
      </c>
      <c r="H57" s="20" t="n">
        <v>7.25797777</v>
      </c>
      <c r="I57" s="18" t="s">
        <v>404</v>
      </c>
      <c r="J57" s="20" t="s">
        <v>404</v>
      </c>
      <c r="K57" s="18" t="s">
        <v>404</v>
      </c>
      <c r="L57" s="20" t="s">
        <v>404</v>
      </c>
      <c r="M57" s="18" t="s">
        <v>404</v>
      </c>
      <c r="N57" s="20" t="s">
        <v>404</v>
      </c>
      <c r="O57" s="18" t="s">
        <v>404</v>
      </c>
      <c r="P57" s="20" t="s">
        <v>404</v>
      </c>
      <c r="Q57" s="18" t="n">
        <v>388.89930683</v>
      </c>
      <c r="R57" s="20" t="n">
        <v>14.2990624</v>
      </c>
    </row>
    <row r="58" spans="1:18">
      <c r="A58" s="15" t="s">
        <v>455</v>
      </c>
      <c r="B58" s="17" t="n">
        <v>7267</v>
      </c>
      <c r="C58" s="18">
        <f>(0.0/B58*100)</f>
        <v/>
      </c>
      <c r="D58" s="19" t="n">
        <v>7267</v>
      </c>
      <c r="E58" s="18" t="n">
        <v>384.43719985</v>
      </c>
      <c r="F58" s="20" t="n">
        <v>4.371856</v>
      </c>
      <c r="G58" s="18" t="n">
        <v>372.1768193</v>
      </c>
      <c r="H58" s="20" t="n">
        <v>7.45665734</v>
      </c>
      <c r="I58" s="18" t="s">
        <v>404</v>
      </c>
      <c r="J58" s="20" t="s">
        <v>404</v>
      </c>
      <c r="K58" s="18" t="s">
        <v>404</v>
      </c>
      <c r="L58" s="20" t="s">
        <v>404</v>
      </c>
      <c r="M58" s="18" t="s">
        <v>404</v>
      </c>
      <c r="N58" s="20" t="s">
        <v>404</v>
      </c>
      <c r="O58" s="18" t="s">
        <v>404</v>
      </c>
      <c r="P58" s="20" t="s">
        <v>404</v>
      </c>
      <c r="Q58" s="18" t="n">
        <v>379.12520977</v>
      </c>
      <c r="R58" s="20" t="n">
        <v>5.88255658</v>
      </c>
    </row>
    <row r="59" spans="1:18">
      <c r="A59" s="15" t="s">
        <v>456</v>
      </c>
      <c r="B59" s="17" t="n">
        <v>4826</v>
      </c>
      <c r="C59" s="18">
        <f>(0.0/B59*100)</f>
        <v/>
      </c>
      <c r="D59" s="19" t="n">
        <v>4826</v>
      </c>
      <c r="E59" s="18" t="n">
        <v>350.24751177</v>
      </c>
      <c r="F59" s="20" t="n">
        <v>2.65999473</v>
      </c>
      <c r="G59" s="18" t="n">
        <v>372.30613765</v>
      </c>
      <c r="H59" s="20" t="n">
        <v>2.36601337</v>
      </c>
      <c r="I59" s="18" t="s">
        <v>404</v>
      </c>
      <c r="J59" s="20" t="s">
        <v>404</v>
      </c>
      <c r="K59" s="18" t="s">
        <v>404</v>
      </c>
      <c r="L59" s="20" t="s">
        <v>404</v>
      </c>
      <c r="M59" s="18" t="s">
        <v>404</v>
      </c>
      <c r="N59" s="20" t="s">
        <v>404</v>
      </c>
      <c r="O59" s="18" t="s">
        <v>404</v>
      </c>
      <c r="P59" s="20" t="s">
        <v>404</v>
      </c>
      <c r="Q59" s="18" t="n">
        <v>363.95006774</v>
      </c>
      <c r="R59" s="20" t="n">
        <v>2.97126948</v>
      </c>
    </row>
    <row r="60" spans="1:18">
      <c r="A60" s="15" t="s">
        <v>457</v>
      </c>
      <c r="B60" s="17" t="n">
        <v>4546</v>
      </c>
      <c r="C60" s="18">
        <f>(0.0/B60*100)</f>
        <v/>
      </c>
      <c r="D60" s="19" t="n">
        <v>4546</v>
      </c>
      <c r="E60" s="18" t="n">
        <v>396.68247366</v>
      </c>
      <c r="F60" s="20" t="n">
        <v>8.816897640000001</v>
      </c>
      <c r="G60" s="18" t="n">
        <v>410.02820909</v>
      </c>
      <c r="H60" s="20" t="n">
        <v>8.797091549999999</v>
      </c>
      <c r="I60" s="18" t="s">
        <v>404</v>
      </c>
      <c r="J60" s="20" t="s">
        <v>404</v>
      </c>
      <c r="K60" s="18" t="s">
        <v>404</v>
      </c>
      <c r="L60" s="20" t="s">
        <v>404</v>
      </c>
      <c r="M60" s="18" t="s">
        <v>404</v>
      </c>
      <c r="N60" s="20" t="s">
        <v>404</v>
      </c>
      <c r="O60" s="18" t="s">
        <v>404</v>
      </c>
      <c r="P60" s="20" t="s">
        <v>404</v>
      </c>
      <c r="Q60" s="18" t="n">
        <v>389.62140386</v>
      </c>
      <c r="R60" s="20" t="n">
        <v>6.36667883</v>
      </c>
    </row>
    <row r="61" spans="1:18">
      <c r="A61" s="15" t="s">
        <v>458</v>
      </c>
      <c r="B61" s="17" t="n">
        <v>6525</v>
      </c>
      <c r="C61" s="18">
        <f>(0.0/B61*100)</f>
        <v/>
      </c>
      <c r="D61" s="19" t="n">
        <v>6525</v>
      </c>
      <c r="E61" s="18" t="n">
        <v>474.90273241</v>
      </c>
      <c r="F61" s="20" t="n">
        <v>2.63482655</v>
      </c>
      <c r="G61" s="18" t="n">
        <v>481.67544936</v>
      </c>
      <c r="H61" s="20" t="n">
        <v>5.6821409</v>
      </c>
      <c r="I61" s="18" t="n">
        <v>424.31382692</v>
      </c>
      <c r="J61" s="20" t="n">
        <v>19.29213831</v>
      </c>
      <c r="K61" s="18" t="s">
        <v>404</v>
      </c>
      <c r="L61" s="20" t="s">
        <v>404</v>
      </c>
      <c r="M61" s="18" t="s">
        <v>404</v>
      </c>
      <c r="N61" s="20" t="s">
        <v>404</v>
      </c>
      <c r="O61" s="18" t="s">
        <v>404</v>
      </c>
      <c r="P61" s="20" t="s">
        <v>404</v>
      </c>
      <c r="Q61" s="18" t="n">
        <v>490.04052473</v>
      </c>
      <c r="R61" s="20" t="n">
        <v>8.95146059</v>
      </c>
    </row>
    <row r="62" spans="1:18">
      <c r="A62" s="15" t="s">
        <v>459</v>
      </c>
      <c r="B62" s="17" t="n">
        <v>4476</v>
      </c>
      <c r="C62" s="18">
        <f>(0.0/B62*100)</f>
        <v/>
      </c>
      <c r="D62" s="19" t="n">
        <v>4476</v>
      </c>
      <c r="E62" s="18" t="n">
        <v>536.13901753</v>
      </c>
      <c r="F62" s="20" t="n">
        <v>2.17645454</v>
      </c>
      <c r="G62" s="18" t="n">
        <v>544.64981424</v>
      </c>
      <c r="H62" s="20" t="n">
        <v>1.35051723</v>
      </c>
      <c r="I62" s="18" t="n">
        <v>476.41355712</v>
      </c>
      <c r="J62" s="20" t="n">
        <v>16.15699829</v>
      </c>
      <c r="K62" s="18" t="s">
        <v>404</v>
      </c>
      <c r="L62" s="20" t="s">
        <v>404</v>
      </c>
      <c r="M62" s="18" t="s">
        <v>404</v>
      </c>
      <c r="N62" s="20" t="s">
        <v>404</v>
      </c>
      <c r="O62" s="18" t="s">
        <v>404</v>
      </c>
      <c r="P62" s="20" t="s">
        <v>404</v>
      </c>
      <c r="Q62" s="18" t="n">
        <v>576.39480527</v>
      </c>
      <c r="R62" s="20" t="n">
        <v>5.24795578</v>
      </c>
    </row>
    <row r="63" spans="1:18">
      <c r="A63" s="15" t="s">
        <v>460</v>
      </c>
      <c r="B63" s="17" t="n">
        <v>5324</v>
      </c>
      <c r="C63" s="18">
        <f>(0.0/B63*100)</f>
        <v/>
      </c>
      <c r="D63" s="19" t="n">
        <v>5324</v>
      </c>
      <c r="E63" s="18" t="n">
        <v>367.31091102</v>
      </c>
      <c r="F63" s="20" t="n">
        <v>2.69285234</v>
      </c>
      <c r="G63" s="18" t="n">
        <v>377.30604354</v>
      </c>
      <c r="H63" s="20" t="n">
        <v>2.74757676</v>
      </c>
      <c r="I63" s="18" t="s">
        <v>404</v>
      </c>
      <c r="J63" s="20" t="s">
        <v>404</v>
      </c>
      <c r="K63" s="18" t="s">
        <v>404</v>
      </c>
      <c r="L63" s="20" t="s">
        <v>404</v>
      </c>
      <c r="M63" s="18" t="s">
        <v>404</v>
      </c>
      <c r="N63" s="20" t="s">
        <v>404</v>
      </c>
      <c r="O63" s="18" t="s">
        <v>404</v>
      </c>
      <c r="P63" s="20" t="s">
        <v>404</v>
      </c>
      <c r="Q63" s="18" t="n">
        <v>370.94635417</v>
      </c>
      <c r="R63" s="20" t="n">
        <v>2.82895452</v>
      </c>
    </row>
    <row r="64" spans="1:18">
      <c r="A64" s="15" t="s">
        <v>461</v>
      </c>
      <c r="B64" s="17" t="n">
        <v>3634</v>
      </c>
      <c r="C64" s="18">
        <f>(27.0/B64*100)</f>
        <v/>
      </c>
      <c r="D64" s="19" t="n">
        <v>3607</v>
      </c>
      <c r="E64" s="18" t="n">
        <v>485.96895517</v>
      </c>
      <c r="F64" s="20" t="n">
        <v>2.42551516</v>
      </c>
      <c r="G64" s="18" t="n">
        <v>461.16068754</v>
      </c>
      <c r="H64" s="20" t="n">
        <v>2.52785981</v>
      </c>
      <c r="I64" s="18" t="s">
        <v>404</v>
      </c>
      <c r="J64" s="20" t="s">
        <v>404</v>
      </c>
      <c r="K64" s="18" t="s">
        <v>404</v>
      </c>
      <c r="L64" s="20" t="s">
        <v>404</v>
      </c>
      <c r="M64" s="18" t="s">
        <v>404</v>
      </c>
      <c r="N64" s="20" t="s">
        <v>404</v>
      </c>
      <c r="O64" s="18" t="s">
        <v>404</v>
      </c>
      <c r="P64" s="20" t="s">
        <v>404</v>
      </c>
      <c r="Q64" s="18" t="n">
        <v>514.26693473</v>
      </c>
      <c r="R64" s="20" t="n">
        <v>4.50050926</v>
      </c>
    </row>
    <row r="65" spans="1:18">
      <c r="A65" s="15" t="s">
        <v>462</v>
      </c>
      <c r="B65" s="17" t="n">
        <v>5325</v>
      </c>
      <c r="C65" s="18">
        <f>(0.0/B65*100)</f>
        <v/>
      </c>
      <c r="D65" s="19" t="n">
        <v>5325</v>
      </c>
      <c r="E65" s="18" t="n">
        <v>419.62439204</v>
      </c>
      <c r="F65" s="20" t="n">
        <v>3.51722389</v>
      </c>
      <c r="G65" s="18" t="n">
        <v>417.897262</v>
      </c>
      <c r="H65" s="20" t="n">
        <v>5.44047101</v>
      </c>
      <c r="I65" s="18" t="s">
        <v>404</v>
      </c>
      <c r="J65" s="20" t="s">
        <v>404</v>
      </c>
      <c r="K65" s="18" t="s">
        <v>404</v>
      </c>
      <c r="L65" s="20" t="s">
        <v>404</v>
      </c>
      <c r="M65" s="18" t="s">
        <v>404</v>
      </c>
      <c r="N65" s="20" t="s">
        <v>404</v>
      </c>
      <c r="O65" s="18" t="s">
        <v>404</v>
      </c>
      <c r="P65" s="20" t="s">
        <v>404</v>
      </c>
      <c r="Q65" s="18" t="n">
        <v>443.66984281</v>
      </c>
      <c r="R65" s="20" t="n">
        <v>25.19608941</v>
      </c>
    </row>
    <row r="66" spans="1:18">
      <c r="A66" s="15" t="s">
        <v>463</v>
      </c>
      <c r="B66" s="17" t="n">
        <v>5665</v>
      </c>
      <c r="C66" s="18">
        <f>(0.0/B66*100)</f>
        <v/>
      </c>
      <c r="D66" s="19" t="n">
        <v>5665</v>
      </c>
      <c r="E66" s="18" t="n">
        <v>407.57460571</v>
      </c>
      <c r="F66" s="20" t="n">
        <v>2.39274721</v>
      </c>
      <c r="G66" s="18" t="n">
        <v>424.71096169</v>
      </c>
      <c r="H66" s="20" t="n">
        <v>2.05447967</v>
      </c>
      <c r="I66" s="18" t="n">
        <v>375.27645199</v>
      </c>
      <c r="J66" s="20" t="n">
        <v>19.00959766</v>
      </c>
      <c r="K66" s="18" t="s">
        <v>404</v>
      </c>
      <c r="L66" s="20" t="s">
        <v>404</v>
      </c>
      <c r="M66" s="18" t="s">
        <v>404</v>
      </c>
      <c r="N66" s="20" t="s">
        <v>404</v>
      </c>
      <c r="O66" s="18" t="s">
        <v>404</v>
      </c>
      <c r="P66" s="20" t="s">
        <v>404</v>
      </c>
      <c r="Q66" s="18" t="n">
        <v>423.35029083</v>
      </c>
      <c r="R66" s="20" t="n">
        <v>3.34611333</v>
      </c>
    </row>
    <row r="67" spans="1:18">
      <c r="A67" s="15" t="s">
        <v>464</v>
      </c>
      <c r="B67" s="17" t="n">
        <v>6971</v>
      </c>
      <c r="C67" s="18">
        <f>(0.0/B67*100)</f>
        <v/>
      </c>
      <c r="D67" s="19" t="n">
        <v>6971</v>
      </c>
      <c r="E67" s="18" t="n">
        <v>384.0069873</v>
      </c>
      <c r="F67" s="20" t="n">
        <v>4.8578581</v>
      </c>
      <c r="G67" s="18" t="n">
        <v>386.08860298</v>
      </c>
      <c r="H67" s="20" t="n">
        <v>4.59360231</v>
      </c>
      <c r="I67" s="18" t="n">
        <v>375.63862243</v>
      </c>
      <c r="J67" s="20" t="n">
        <v>9.933793209999999</v>
      </c>
      <c r="K67" s="18" t="s">
        <v>404</v>
      </c>
      <c r="L67" s="20" t="s">
        <v>404</v>
      </c>
      <c r="M67" s="18" t="s">
        <v>404</v>
      </c>
      <c r="N67" s="20" t="s">
        <v>404</v>
      </c>
      <c r="O67" s="18" t="s">
        <v>404</v>
      </c>
      <c r="P67" s="20" t="s">
        <v>404</v>
      </c>
      <c r="Q67" s="18" t="n">
        <v>393.46836916</v>
      </c>
      <c r="R67" s="20" t="n">
        <v>6.98875008</v>
      </c>
    </row>
    <row r="68" spans="1:18">
      <c r="A68" s="15" t="s">
        <v>465</v>
      </c>
      <c r="B68" s="17" t="n">
        <v>12083</v>
      </c>
      <c r="C68" s="18">
        <f>(0.0/B68*100)</f>
        <v/>
      </c>
      <c r="D68" s="19" t="n">
        <v>12083</v>
      </c>
      <c r="E68" s="18" t="n">
        <v>394.99016087</v>
      </c>
      <c r="F68" s="20" t="n">
        <v>1.21852642</v>
      </c>
      <c r="G68" s="18" t="n">
        <v>426.03824073</v>
      </c>
      <c r="H68" s="20" t="n">
        <v>2.84928038</v>
      </c>
      <c r="I68" s="18" t="n">
        <v>424.6668281</v>
      </c>
      <c r="J68" s="20" t="n">
        <v>13.15215532</v>
      </c>
      <c r="K68" s="18" t="s">
        <v>404</v>
      </c>
      <c r="L68" s="20" t="s">
        <v>404</v>
      </c>
      <c r="M68" s="18" t="s">
        <v>404</v>
      </c>
      <c r="N68" s="20" t="s">
        <v>404</v>
      </c>
      <c r="O68" s="18" t="s">
        <v>404</v>
      </c>
      <c r="P68" s="20" t="s">
        <v>404</v>
      </c>
      <c r="Q68" s="18" t="n">
        <v>434.72969952</v>
      </c>
      <c r="R68" s="20" t="n">
        <v>8.092067</v>
      </c>
    </row>
    <row r="69" spans="1:18">
      <c r="A69" s="15" t="s">
        <v>466</v>
      </c>
      <c r="B69" s="17" t="n">
        <v>4876</v>
      </c>
      <c r="C69" s="18">
        <f>(0.0/B69*100)</f>
        <v/>
      </c>
      <c r="D69" s="19" t="n">
        <v>4876</v>
      </c>
      <c r="E69" s="18" t="n">
        <v>444.91241771</v>
      </c>
      <c r="F69" s="20" t="n">
        <v>4.43653122</v>
      </c>
      <c r="G69" s="18" t="n">
        <v>448.06974604</v>
      </c>
      <c r="H69" s="20" t="n">
        <v>9.19218921</v>
      </c>
      <c r="I69" s="18" t="s">
        <v>404</v>
      </c>
      <c r="J69" s="20" t="s">
        <v>404</v>
      </c>
      <c r="K69" s="18" t="s">
        <v>404</v>
      </c>
      <c r="L69" s="20" t="s">
        <v>404</v>
      </c>
      <c r="M69" s="18" t="s">
        <v>404</v>
      </c>
      <c r="N69" s="20" t="s">
        <v>404</v>
      </c>
      <c r="O69" s="18" t="s">
        <v>404</v>
      </c>
      <c r="P69" s="20" t="s">
        <v>404</v>
      </c>
      <c r="Q69" s="18" t="n">
        <v>425.91024638</v>
      </c>
      <c r="R69" s="20" t="n">
        <v>14.21966557</v>
      </c>
    </row>
    <row r="70" spans="1:18">
      <c r="A70" s="15" t="s">
        <v>467</v>
      </c>
      <c r="B70" s="17" t="n">
        <v>6036</v>
      </c>
      <c r="C70" s="18">
        <f>(0.0/B70*100)</f>
        <v/>
      </c>
      <c r="D70" s="19" t="n">
        <v>6036</v>
      </c>
      <c r="E70" s="18" t="n">
        <v>494.39860134</v>
      </c>
      <c r="F70" s="20" t="n">
        <v>3.2364228</v>
      </c>
      <c r="G70" s="18" t="n">
        <v>490.06830029</v>
      </c>
      <c r="H70" s="20" t="n">
        <v>9.56710571</v>
      </c>
      <c r="I70" s="18" t="s">
        <v>404</v>
      </c>
      <c r="J70" s="20" t="s">
        <v>404</v>
      </c>
      <c r="K70" s="18" t="s">
        <v>404</v>
      </c>
      <c r="L70" s="20" t="s">
        <v>404</v>
      </c>
      <c r="M70" s="18" t="s">
        <v>404</v>
      </c>
      <c r="N70" s="20" t="s">
        <v>404</v>
      </c>
      <c r="O70" s="18" t="s">
        <v>404</v>
      </c>
      <c r="P70" s="20" t="s">
        <v>404</v>
      </c>
      <c r="Q70" s="18" t="n">
        <v>492.40840682</v>
      </c>
      <c r="R70" s="20" t="n">
        <v>24.64747723</v>
      </c>
    </row>
    <row r="71" spans="1:18">
      <c r="A71" s="15" t="s">
        <v>468</v>
      </c>
      <c r="B71" s="17" t="n">
        <v>6115</v>
      </c>
      <c r="C71" s="18">
        <f>(0.0/B71*100)</f>
        <v/>
      </c>
      <c r="D71" s="19" t="n">
        <v>6115</v>
      </c>
      <c r="E71" s="18" t="n">
        <v>564.15844369</v>
      </c>
      <c r="F71" s="20" t="n">
        <v>1.44142135</v>
      </c>
      <c r="G71" s="18" t="n">
        <v>574.22185617</v>
      </c>
      <c r="H71" s="20" t="n">
        <v>4.39633281</v>
      </c>
      <c r="I71" s="18" t="n">
        <v>526.6590188599999</v>
      </c>
      <c r="J71" s="20" t="n">
        <v>17.65920086</v>
      </c>
      <c r="K71" s="18" t="s">
        <v>404</v>
      </c>
      <c r="L71" s="20" t="s">
        <v>404</v>
      </c>
      <c r="M71" s="18" t="s">
        <v>404</v>
      </c>
      <c r="N71" s="20" t="s">
        <v>404</v>
      </c>
      <c r="O71" s="18" t="s">
        <v>404</v>
      </c>
      <c r="P71" s="20" t="s">
        <v>404</v>
      </c>
      <c r="Q71" s="18" t="n">
        <v>518.5331261600001</v>
      </c>
      <c r="R71" s="20" t="n">
        <v>9.23082836</v>
      </c>
    </row>
    <row r="72" spans="1:18">
      <c r="A72" s="15" t="s">
        <v>469</v>
      </c>
      <c r="B72" s="17" t="n">
        <v>7708</v>
      </c>
      <c r="C72" s="18">
        <f>(0.0/B72*100)</f>
        <v/>
      </c>
      <c r="D72" s="19" t="n">
        <v>7708</v>
      </c>
      <c r="E72" s="18" t="n">
        <v>541.50699572</v>
      </c>
      <c r="F72" s="20" t="n">
        <v>5.03683306</v>
      </c>
      <c r="G72" s="18" t="n">
        <v>544.42814741</v>
      </c>
      <c r="H72" s="20" t="n">
        <v>6.62066516</v>
      </c>
      <c r="I72" s="18" t="n">
        <v>470.5224673</v>
      </c>
      <c r="J72" s="20" t="n">
        <v>25.08205796</v>
      </c>
      <c r="K72" s="18" t="s">
        <v>404</v>
      </c>
      <c r="L72" s="20" t="s">
        <v>404</v>
      </c>
      <c r="M72" s="18" t="s">
        <v>404</v>
      </c>
      <c r="N72" s="20" t="s">
        <v>404</v>
      </c>
      <c r="O72" s="18" t="s">
        <v>404</v>
      </c>
      <c r="P72" s="20" t="s">
        <v>404</v>
      </c>
      <c r="Q72" s="18" t="n">
        <v>581.25125627</v>
      </c>
      <c r="R72" s="20" t="n">
        <v>13.61699174</v>
      </c>
    </row>
    <row r="73" spans="1:18">
      <c r="A73" s="15" t="s">
        <v>470</v>
      </c>
      <c r="B73" s="17" t="n">
        <v>8249</v>
      </c>
      <c r="C73" s="18">
        <f>(0.0/B73*100)</f>
        <v/>
      </c>
      <c r="D73" s="19" t="n">
        <v>8249</v>
      </c>
      <c r="E73" s="18" t="n">
        <v>418.53670794</v>
      </c>
      <c r="F73" s="20" t="n">
        <v>3.61950866</v>
      </c>
      <c r="G73" s="18" t="n">
        <v>407.53496729</v>
      </c>
      <c r="H73" s="20" t="n">
        <v>7.06654212</v>
      </c>
      <c r="I73" s="18" t="n">
        <v>414.28282249</v>
      </c>
      <c r="J73" s="20" t="n">
        <v>16.77348065</v>
      </c>
      <c r="K73" s="18" t="s">
        <v>404</v>
      </c>
      <c r="L73" s="20" t="s">
        <v>404</v>
      </c>
      <c r="M73" s="18" t="s">
        <v>404</v>
      </c>
      <c r="N73" s="20" t="s">
        <v>404</v>
      </c>
      <c r="O73" s="18" t="s">
        <v>404</v>
      </c>
      <c r="P73" s="20" t="s">
        <v>404</v>
      </c>
      <c r="Q73" s="18" t="n">
        <v>364.82218406</v>
      </c>
      <c r="R73" s="20" t="n">
        <v>11.72818982</v>
      </c>
    </row>
    <row r="74" spans="1:18">
      <c r="A74" s="15" t="s">
        <v>471</v>
      </c>
      <c r="B74" s="17" t="n">
        <v>4692</v>
      </c>
      <c r="C74" s="18">
        <f>(484.0/B74*100)</f>
        <v/>
      </c>
      <c r="D74" s="19" t="n">
        <v>4208</v>
      </c>
      <c r="E74" s="18" t="n">
        <v>413.46678877</v>
      </c>
      <c r="F74" s="20" t="n">
        <v>2.46108791</v>
      </c>
      <c r="G74" s="18" t="n">
        <v>415.39324347</v>
      </c>
      <c r="H74" s="20" t="n">
        <v>2.1982422</v>
      </c>
      <c r="I74" s="18" t="s">
        <v>404</v>
      </c>
      <c r="J74" s="20" t="s">
        <v>404</v>
      </c>
      <c r="K74" s="18" t="s">
        <v>404</v>
      </c>
      <c r="L74" s="20" t="s">
        <v>404</v>
      </c>
      <c r="M74" s="18" t="s">
        <v>404</v>
      </c>
      <c r="N74" s="20" t="s">
        <v>404</v>
      </c>
      <c r="O74" s="18" t="s">
        <v>404</v>
      </c>
      <c r="P74" s="20" t="s">
        <v>404</v>
      </c>
      <c r="Q74" s="18" t="n">
        <v>418.63055704</v>
      </c>
      <c r="R74" s="20" t="n">
        <v>3.11092464</v>
      </c>
    </row>
    <row r="75" spans="1:18">
      <c r="A75" s="15" t="s">
        <v>472</v>
      </c>
      <c r="B75" s="17" t="n">
        <v>5375</v>
      </c>
      <c r="C75" s="18">
        <f>(483.0/B75*100)</f>
        <v/>
      </c>
      <c r="D75" s="19" t="n">
        <v>4892</v>
      </c>
      <c r="E75" s="18" t="n">
        <v>362.95079966</v>
      </c>
      <c r="F75" s="20" t="n">
        <v>5.36813376</v>
      </c>
      <c r="G75" s="18" t="n">
        <v>373.58317795</v>
      </c>
      <c r="H75" s="20" t="n">
        <v>6.78281731</v>
      </c>
      <c r="I75" s="18" t="n">
        <v>361.45861688</v>
      </c>
      <c r="J75" s="20" t="n">
        <v>18.16459585</v>
      </c>
      <c r="K75" s="18" t="s">
        <v>404</v>
      </c>
      <c r="L75" s="20" t="s">
        <v>404</v>
      </c>
      <c r="M75" s="18" t="s">
        <v>404</v>
      </c>
      <c r="N75" s="20" t="s">
        <v>404</v>
      </c>
      <c r="O75" s="18" t="s">
        <v>404</v>
      </c>
      <c r="P75" s="20" t="s">
        <v>404</v>
      </c>
      <c r="Q75" s="18" t="n">
        <v>364.37566264</v>
      </c>
      <c r="R75" s="20" t="n">
        <v>13.48225734</v>
      </c>
    </row>
    <row r="76" spans="1:18">
      <c r="A76" s="15" t="s">
        <v>473</v>
      </c>
      <c r="B76" s="17" t="n">
        <v>14167</v>
      </c>
      <c r="C76" s="18">
        <f>(1400.0/B76*100)</f>
        <v/>
      </c>
      <c r="D76" s="19" t="n">
        <v>12767</v>
      </c>
      <c r="E76" s="18" t="n">
        <v>432.65088789</v>
      </c>
      <c r="F76" s="20" t="n">
        <v>3.21659452</v>
      </c>
      <c r="G76" s="18" t="n">
        <v>444.36158883</v>
      </c>
      <c r="H76" s="20" t="n">
        <v>8.21526875</v>
      </c>
      <c r="I76" s="18" t="n">
        <v>384.8617393</v>
      </c>
      <c r="J76" s="20" t="n">
        <v>11.69191252</v>
      </c>
      <c r="K76" s="18" t="s">
        <v>404</v>
      </c>
      <c r="L76" s="20" t="s">
        <v>404</v>
      </c>
      <c r="M76" s="18" t="s">
        <v>404</v>
      </c>
      <c r="N76" s="20" t="s">
        <v>404</v>
      </c>
      <c r="O76" s="18" t="s">
        <v>404</v>
      </c>
      <c r="P76" s="20" t="s">
        <v>404</v>
      </c>
      <c r="Q76" s="18" t="n">
        <v>410.0845952</v>
      </c>
      <c r="R76" s="20" t="n">
        <v>7.22300405</v>
      </c>
    </row>
    <row r="77" spans="1:18">
      <c r="A77" s="15" t="s">
        <v>474</v>
      </c>
      <c r="B77" s="17" t="n">
        <v>6062</v>
      </c>
      <c r="C77" s="18">
        <f>(0.0/B77*100)</f>
        <v/>
      </c>
      <c r="D77" s="19" t="n">
        <v>6062</v>
      </c>
      <c r="E77" s="18" t="n">
        <v>402.43832604</v>
      </c>
      <c r="F77" s="20" t="n">
        <v>8.24422536</v>
      </c>
      <c r="G77" s="18" t="n">
        <v>424.14994816</v>
      </c>
      <c r="H77" s="20" t="n">
        <v>4.66431563</v>
      </c>
      <c r="I77" s="18" t="n">
        <v>391.75667981</v>
      </c>
      <c r="J77" s="20" t="n">
        <v>14.50456026</v>
      </c>
      <c r="K77" s="18" t="s">
        <v>404</v>
      </c>
      <c r="L77" s="20" t="s">
        <v>404</v>
      </c>
      <c r="M77" s="18" t="s">
        <v>404</v>
      </c>
      <c r="N77" s="20" t="s">
        <v>404</v>
      </c>
      <c r="O77" s="18" t="s">
        <v>404</v>
      </c>
      <c r="P77" s="20" t="s">
        <v>404</v>
      </c>
      <c r="Q77" s="18" t="n">
        <v>418.03912922</v>
      </c>
      <c r="R77" s="20" t="n">
        <v>6.51010594</v>
      </c>
    </row>
    <row r="78" spans="1:18">
      <c r="A78" s="15" t="s">
        <v>475</v>
      </c>
      <c r="B78" s="17" t="n">
        <v>5826</v>
      </c>
      <c r="C78" s="18">
        <f>(0.0/B78*100)</f>
        <v/>
      </c>
      <c r="D78" s="19" t="n">
        <v>5826</v>
      </c>
      <c r="E78" s="18" t="n">
        <v>492.87375654</v>
      </c>
      <c r="F78" s="20" t="n">
        <v>6.33640135</v>
      </c>
      <c r="G78" s="18" t="n">
        <v>481.77932505</v>
      </c>
      <c r="H78" s="20" t="n">
        <v>14.73215938</v>
      </c>
      <c r="I78" s="18" t="s">
        <v>404</v>
      </c>
      <c r="J78" s="20" t="s">
        <v>404</v>
      </c>
      <c r="K78" s="18" t="s">
        <v>404</v>
      </c>
      <c r="L78" s="20" t="s">
        <v>404</v>
      </c>
      <c r="M78" s="18" t="s">
        <v>404</v>
      </c>
      <c r="N78" s="20" t="s">
        <v>404</v>
      </c>
      <c r="O78" s="18" t="s">
        <v>404</v>
      </c>
      <c r="P78" s="20" t="s">
        <v>404</v>
      </c>
      <c r="Q78" s="18" t="n">
        <v>502.15745638</v>
      </c>
      <c r="R78" s="20" t="n">
        <v>7.40775856</v>
      </c>
    </row>
    <row customHeight="1" ht="25" r="79" spans="1:18">
      <c r="A79" s="15" t="s">
        <v>476</v>
      </c>
      <c r="B79" s="17" t="n">
        <v>1657</v>
      </c>
      <c r="C79" s="18">
        <f>(21.0/B79*100)</f>
        <v/>
      </c>
      <c r="D79" s="19" t="n">
        <v>1636</v>
      </c>
      <c r="E79" s="18" t="n">
        <v>451.7139852</v>
      </c>
      <c r="F79" s="20" t="n">
        <v>11.49551831</v>
      </c>
      <c r="G79" s="18" t="n">
        <v>457.15220463</v>
      </c>
      <c r="H79" s="20" t="n">
        <v>12.06637861</v>
      </c>
      <c r="I79" s="18" t="s">
        <v>404</v>
      </c>
      <c r="J79" s="20" t="s">
        <v>404</v>
      </c>
      <c r="K79" s="18" t="s">
        <v>404</v>
      </c>
      <c r="L79" s="20" t="s">
        <v>404</v>
      </c>
      <c r="M79" s="18" t="s">
        <v>404</v>
      </c>
      <c r="N79" s="20" t="s">
        <v>404</v>
      </c>
      <c r="O79" s="18" t="s">
        <v>404</v>
      </c>
      <c r="P79" s="20" t="s">
        <v>404</v>
      </c>
      <c r="Q79" s="18" t="n">
        <v>461.59219457</v>
      </c>
      <c r="R79" s="20" t="n">
        <v>18.4892034</v>
      </c>
    </row>
    <row r="80" spans="1:18">
      <c r="A80" s="15" t="s">
        <v>477</v>
      </c>
      <c r="B80" s="17" t="n">
        <v>7841</v>
      </c>
      <c r="C80" s="18">
        <f>(0.0/B80*100)</f>
        <v/>
      </c>
      <c r="D80" s="19" t="n">
        <v>7841</v>
      </c>
      <c r="E80" s="18" t="n">
        <v>462.20010644</v>
      </c>
      <c r="F80" s="20" t="n">
        <v>4.55400237</v>
      </c>
      <c r="G80" s="18" t="n">
        <v>445.34349337</v>
      </c>
      <c r="H80" s="20" t="n">
        <v>9.714312530000001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443.8353551</v>
      </c>
      <c r="F81" s="20" t="n">
        <v>4.11597269</v>
      </c>
      <c r="G81" s="18" t="n">
        <v>450.70477511</v>
      </c>
      <c r="H81" s="20" t="n">
        <v>6.45393466</v>
      </c>
      <c r="I81" s="18" t="n">
        <v>517.87743</v>
      </c>
      <c r="J81" s="20" t="n">
        <v>8.265864029999999</v>
      </c>
      <c r="K81" s="18" t="s">
        <v>404</v>
      </c>
      <c r="L81" s="20" t="s">
        <v>404</v>
      </c>
      <c r="M81" s="18" t="s">
        <v>404</v>
      </c>
      <c r="N81" s="20" t="s">
        <v>404</v>
      </c>
      <c r="O81" s="18" t="s">
        <v>404</v>
      </c>
      <c r="P81" s="20" t="s">
        <v>404</v>
      </c>
      <c r="Q81" s="18" t="n">
        <v>455.06859924</v>
      </c>
      <c r="R81" s="20" t="n">
        <v>38.26296398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487.95601532</v>
      </c>
      <c r="F7" s="20" t="n">
        <v>4.35400414</v>
      </c>
      <c r="G7" s="18" t="n">
        <v>497.57107998</v>
      </c>
      <c r="H7" s="20" t="n">
        <v>2.15692899</v>
      </c>
      <c r="I7" s="18" t="s">
        <v>404</v>
      </c>
      <c r="J7" s="20" t="s">
        <v>404</v>
      </c>
      <c r="K7" s="18" t="s">
        <v>404</v>
      </c>
      <c r="L7" s="20" t="s">
        <v>404</v>
      </c>
      <c r="M7" s="18" t="s">
        <v>404</v>
      </c>
      <c r="N7" s="20" t="s">
        <v>404</v>
      </c>
      <c r="O7" s="18" t="s">
        <v>404</v>
      </c>
      <c r="P7" s="20" t="s">
        <v>404</v>
      </c>
      <c r="Q7" s="18" t="n">
        <v>481.60699992</v>
      </c>
      <c r="R7" s="20" t="n">
        <v>6.70459209</v>
      </c>
    </row>
    <row r="8" spans="1:18">
      <c r="A8" s="15" t="s">
        <v>405</v>
      </c>
      <c r="B8" s="17" t="n">
        <v>7007</v>
      </c>
      <c r="C8" s="18">
        <f>(0.0/B8*100)</f>
        <v/>
      </c>
      <c r="D8" s="19" t="n">
        <v>7007</v>
      </c>
      <c r="E8" s="18" t="n">
        <v>483.79562485</v>
      </c>
      <c r="F8" s="20" t="n">
        <v>18.45279745</v>
      </c>
      <c r="G8" s="18" t="n">
        <v>497.21598287</v>
      </c>
      <c r="H8" s="20" t="n">
        <v>3.81260479</v>
      </c>
      <c r="I8" s="18" t="n">
        <v>464.12321902</v>
      </c>
      <c r="J8" s="20" t="n">
        <v>24.86519723</v>
      </c>
      <c r="K8" s="18" t="s">
        <v>404</v>
      </c>
      <c r="L8" s="20" t="s">
        <v>404</v>
      </c>
      <c r="M8" s="18" t="s">
        <v>404</v>
      </c>
      <c r="N8" s="20" t="s">
        <v>404</v>
      </c>
      <c r="O8" s="18" t="s">
        <v>404</v>
      </c>
      <c r="P8" s="20" t="s">
        <v>404</v>
      </c>
      <c r="Q8" s="18" t="n">
        <v>511.11477331</v>
      </c>
      <c r="R8" s="20" t="n">
        <v>21.76217955</v>
      </c>
    </row>
    <row r="9" spans="1:18">
      <c r="A9" s="15" t="s">
        <v>406</v>
      </c>
      <c r="B9" s="17" t="n">
        <v>9651</v>
      </c>
      <c r="C9" s="18">
        <f>(575.0/B9*100)</f>
        <v/>
      </c>
      <c r="D9" s="19" t="n">
        <v>9076</v>
      </c>
      <c r="E9" s="18" t="n">
        <v>522.8804850400001</v>
      </c>
      <c r="F9" s="20" t="n">
        <v>7.48271366</v>
      </c>
      <c r="G9" s="18" t="n">
        <v>506.94125229</v>
      </c>
      <c r="H9" s="20" t="n">
        <v>3.86833462</v>
      </c>
      <c r="I9" s="18" t="n">
        <v>519.35251579</v>
      </c>
      <c r="J9" s="20" t="n">
        <v>28.46309464</v>
      </c>
      <c r="K9" s="18" t="s">
        <v>404</v>
      </c>
      <c r="L9" s="20" t="s">
        <v>404</v>
      </c>
      <c r="M9" s="18" t="s">
        <v>404</v>
      </c>
      <c r="N9" s="20" t="s">
        <v>404</v>
      </c>
      <c r="O9" s="18" t="s">
        <v>404</v>
      </c>
      <c r="P9" s="20" t="s">
        <v>404</v>
      </c>
      <c r="Q9" s="18" t="n">
        <v>525.74513648</v>
      </c>
      <c r="R9" s="20" t="n">
        <v>18.03659903</v>
      </c>
    </row>
    <row r="10" spans="1:18">
      <c r="A10" s="15" t="s">
        <v>407</v>
      </c>
      <c r="B10" s="17" t="n">
        <v>20058</v>
      </c>
      <c r="C10" s="18">
        <f>(3112.0/B10*100)</f>
        <v/>
      </c>
      <c r="D10" s="19" t="n">
        <v>16946</v>
      </c>
      <c r="E10" s="18" t="n">
        <v>517.54610516</v>
      </c>
      <c r="F10" s="20" t="n">
        <v>6.16108332</v>
      </c>
      <c r="G10" s="18" t="n">
        <v>514.49401793</v>
      </c>
      <c r="H10" s="20" t="n">
        <v>2.87798118</v>
      </c>
      <c r="I10" s="18" t="n">
        <v>577.84820243</v>
      </c>
      <c r="J10" s="20" t="n">
        <v>13.60445118</v>
      </c>
      <c r="K10" s="18" t="s">
        <v>404</v>
      </c>
      <c r="L10" s="20" t="s">
        <v>404</v>
      </c>
      <c r="M10" s="18" t="s">
        <v>404</v>
      </c>
      <c r="N10" s="20" t="s">
        <v>404</v>
      </c>
      <c r="O10" s="18" t="s">
        <v>404</v>
      </c>
      <c r="P10" s="20" t="s">
        <v>404</v>
      </c>
      <c r="Q10" s="18" t="n">
        <v>516.5147352499999</v>
      </c>
      <c r="R10" s="20" t="n">
        <v>9.90419382</v>
      </c>
    </row>
    <row r="11" spans="1:18">
      <c r="A11" s="15" t="s">
        <v>408</v>
      </c>
      <c r="B11" s="17" t="n">
        <v>7053</v>
      </c>
      <c r="C11" s="18">
        <f>(137.0/B11*100)</f>
        <v/>
      </c>
      <c r="D11" s="19" t="n">
        <v>6916</v>
      </c>
      <c r="E11" s="18" t="n">
        <v>423.9557515</v>
      </c>
      <c r="F11" s="20" t="n">
        <v>12.52873799</v>
      </c>
      <c r="G11" s="18" t="n">
        <v>425.72129189</v>
      </c>
      <c r="H11" s="20" t="n">
        <v>3.25049365</v>
      </c>
      <c r="I11" s="18" t="n">
        <v>390.11543589</v>
      </c>
      <c r="J11" s="20" t="n">
        <v>18.51186118</v>
      </c>
      <c r="K11" s="18" t="s">
        <v>404</v>
      </c>
      <c r="L11" s="20" t="s">
        <v>404</v>
      </c>
      <c r="M11" s="18" t="s">
        <v>404</v>
      </c>
      <c r="N11" s="20" t="s">
        <v>404</v>
      </c>
      <c r="O11" s="18" t="s">
        <v>404</v>
      </c>
      <c r="P11" s="20" t="s">
        <v>404</v>
      </c>
      <c r="Q11" s="18" t="n">
        <v>393.11921609</v>
      </c>
      <c r="R11" s="20" t="n">
        <v>16.75327967</v>
      </c>
    </row>
    <row r="12" spans="1:18">
      <c r="A12" s="15" t="s">
        <v>409</v>
      </c>
      <c r="B12" s="17" t="n">
        <v>6894</v>
      </c>
      <c r="C12" s="18">
        <f>(106.0/B12*100)</f>
        <v/>
      </c>
      <c r="D12" s="19" t="n">
        <v>6788</v>
      </c>
      <c r="E12" s="18" t="n">
        <v>479.76818135</v>
      </c>
      <c r="F12" s="20" t="n">
        <v>11.15287022</v>
      </c>
      <c r="G12" s="18" t="n">
        <v>495.72236965</v>
      </c>
      <c r="H12" s="20" t="n">
        <v>2.82011219</v>
      </c>
      <c r="I12" s="18" t="n">
        <v>427.1628758</v>
      </c>
      <c r="J12" s="20" t="n">
        <v>12.82659046</v>
      </c>
      <c r="K12" s="18" t="s">
        <v>404</v>
      </c>
      <c r="L12" s="20" t="s">
        <v>404</v>
      </c>
      <c r="M12" s="18" t="s">
        <v>404</v>
      </c>
      <c r="N12" s="20" t="s">
        <v>404</v>
      </c>
      <c r="O12" s="18" t="s">
        <v>404</v>
      </c>
      <c r="P12" s="20" t="s">
        <v>404</v>
      </c>
      <c r="Q12" s="18" t="n">
        <v>462.87768182</v>
      </c>
      <c r="R12" s="20" t="n">
        <v>11.44171708</v>
      </c>
    </row>
    <row r="13" spans="1:18">
      <c r="A13" s="15" t="s">
        <v>410</v>
      </c>
      <c r="B13" s="17" t="n">
        <v>7161</v>
      </c>
      <c r="C13" s="18">
        <f>(1175.0/B13*100)</f>
        <v/>
      </c>
      <c r="D13" s="19" t="n">
        <v>5986</v>
      </c>
      <c r="E13" s="18" t="n">
        <v>504.77013157</v>
      </c>
      <c r="F13" s="20" t="n">
        <v>7.74498585</v>
      </c>
      <c r="G13" s="18" t="n">
        <v>511.36940198</v>
      </c>
      <c r="H13" s="20" t="n">
        <v>2.60878856</v>
      </c>
      <c r="I13" s="18" t="n">
        <v>513.18367339</v>
      </c>
      <c r="J13" s="20" t="n">
        <v>7.29197336</v>
      </c>
      <c r="K13" s="18" t="s">
        <v>404</v>
      </c>
      <c r="L13" s="20" t="s">
        <v>404</v>
      </c>
      <c r="M13" s="18" t="s">
        <v>404</v>
      </c>
      <c r="N13" s="20" t="s">
        <v>404</v>
      </c>
      <c r="O13" s="18" t="s">
        <v>404</v>
      </c>
      <c r="P13" s="20" t="s">
        <v>404</v>
      </c>
      <c r="Q13" s="18" t="n">
        <v>499.71469025</v>
      </c>
      <c r="R13" s="20" t="n">
        <v>11.37367462</v>
      </c>
    </row>
    <row r="14" spans="1:18">
      <c r="A14" s="15" t="s">
        <v>411</v>
      </c>
      <c r="B14" s="17" t="n">
        <v>5587</v>
      </c>
      <c r="C14" s="18">
        <f>(387.0/B14*100)</f>
        <v/>
      </c>
      <c r="D14" s="19" t="n">
        <v>5200</v>
      </c>
      <c r="E14" s="18" t="n">
        <v>505.42803556</v>
      </c>
      <c r="F14" s="20" t="n">
        <v>4.828006</v>
      </c>
      <c r="G14" s="18" t="n">
        <v>522.51312347</v>
      </c>
      <c r="H14" s="20" t="n">
        <v>2.40583077</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504.50968289</v>
      </c>
      <c r="F15" s="20" t="n">
        <v>8.90462681</v>
      </c>
      <c r="G15" s="18" t="n">
        <v>511.35541837</v>
      </c>
      <c r="H15" s="20" t="n">
        <v>2.43837125</v>
      </c>
      <c r="I15" s="18" t="n">
        <v>530.89819286</v>
      </c>
      <c r="J15" s="20" t="n">
        <v>20.65706953</v>
      </c>
      <c r="K15" s="18" t="s">
        <v>404</v>
      </c>
      <c r="L15" s="20" t="s">
        <v>404</v>
      </c>
      <c r="M15" s="18" t="s">
        <v>404</v>
      </c>
      <c r="N15" s="20" t="s">
        <v>404</v>
      </c>
      <c r="O15" s="18" t="s">
        <v>404</v>
      </c>
      <c r="P15" s="20" t="s">
        <v>404</v>
      </c>
      <c r="Q15" s="18" t="n">
        <v>510.78586136</v>
      </c>
      <c r="R15" s="20" t="n">
        <v>8.10329355</v>
      </c>
    </row>
    <row r="16" spans="1:18">
      <c r="A16" s="15" t="s">
        <v>413</v>
      </c>
      <c r="B16" s="17" t="n">
        <v>6108</v>
      </c>
      <c r="C16" s="18">
        <f>(495.0/B16*100)</f>
        <v/>
      </c>
      <c r="D16" s="19" t="n">
        <v>5613</v>
      </c>
      <c r="E16" s="18" t="n">
        <v>481.97153478</v>
      </c>
      <c r="F16" s="20" t="n">
        <v>13.00261493</v>
      </c>
      <c r="G16" s="18" t="n">
        <v>498.00500981</v>
      </c>
      <c r="H16" s="20" t="n">
        <v>3.45134016</v>
      </c>
      <c r="I16" s="18" t="n">
        <v>457.7123936</v>
      </c>
      <c r="J16" s="20" t="n">
        <v>17.90018326</v>
      </c>
      <c r="K16" s="18" t="s">
        <v>404</v>
      </c>
      <c r="L16" s="20" t="s">
        <v>404</v>
      </c>
      <c r="M16" s="18" t="s">
        <v>404</v>
      </c>
      <c r="N16" s="20" t="s">
        <v>404</v>
      </c>
      <c r="O16" s="18" t="s">
        <v>404</v>
      </c>
      <c r="P16" s="20" t="s">
        <v>404</v>
      </c>
      <c r="Q16" s="18" t="n">
        <v>529.67219197</v>
      </c>
      <c r="R16" s="20" t="n">
        <v>16.49675907</v>
      </c>
    </row>
    <row r="17" spans="1:18">
      <c r="A17" s="15" t="s">
        <v>414</v>
      </c>
      <c r="B17" s="17" t="n">
        <v>6504</v>
      </c>
      <c r="C17" s="18">
        <f>(1325.0/B17*100)</f>
        <v/>
      </c>
      <c r="D17" s="19" t="n">
        <v>5179</v>
      </c>
      <c r="E17" s="18" t="n">
        <v>502.45903025</v>
      </c>
      <c r="F17" s="20" t="n">
        <v>13.96873279</v>
      </c>
      <c r="G17" s="18" t="n">
        <v>502.90825506</v>
      </c>
      <c r="H17" s="20" t="n">
        <v>4.07565948</v>
      </c>
      <c r="I17" s="18" t="n">
        <v>554.04598907</v>
      </c>
      <c r="J17" s="20" t="n">
        <v>16.8228432</v>
      </c>
      <c r="K17" s="18" t="s">
        <v>404</v>
      </c>
      <c r="L17" s="20" t="s">
        <v>404</v>
      </c>
      <c r="M17" s="18" t="s">
        <v>404</v>
      </c>
      <c r="N17" s="20" t="s">
        <v>404</v>
      </c>
      <c r="O17" s="18" t="s">
        <v>404</v>
      </c>
      <c r="P17" s="20" t="s">
        <v>404</v>
      </c>
      <c r="Q17" s="18" t="n">
        <v>511.39609634</v>
      </c>
      <c r="R17" s="20" t="n">
        <v>20.16256558</v>
      </c>
    </row>
    <row r="18" spans="1:18">
      <c r="A18" s="15" t="s">
        <v>415</v>
      </c>
      <c r="B18" s="17" t="n">
        <v>5532</v>
      </c>
      <c r="C18" s="18">
        <f>(0.0/B18*100)</f>
        <v/>
      </c>
      <c r="D18" s="19" t="n">
        <v>5532</v>
      </c>
      <c r="E18" s="18" t="n">
        <v>478.98547624</v>
      </c>
      <c r="F18" s="20" t="n">
        <v>12.20524218</v>
      </c>
      <c r="G18" s="18" t="n">
        <v>451.42289069</v>
      </c>
      <c r="H18" s="20" t="n">
        <v>4.03420761</v>
      </c>
      <c r="I18" s="18" t="n">
        <v>437.8158099</v>
      </c>
      <c r="J18" s="20" t="n">
        <v>45.53387776</v>
      </c>
      <c r="K18" s="18" t="s">
        <v>404</v>
      </c>
      <c r="L18" s="20" t="s">
        <v>404</v>
      </c>
      <c r="M18" s="18" t="s">
        <v>404</v>
      </c>
      <c r="N18" s="20" t="s">
        <v>404</v>
      </c>
      <c r="O18" s="18" t="s">
        <v>404</v>
      </c>
      <c r="P18" s="20" t="s">
        <v>404</v>
      </c>
      <c r="Q18" s="18" t="n">
        <v>436.31417758</v>
      </c>
      <c r="R18" s="20" t="n">
        <v>19.68488744</v>
      </c>
    </row>
    <row r="19" spans="1:18">
      <c r="A19" s="15" t="s">
        <v>416</v>
      </c>
      <c r="B19" s="17" t="n">
        <v>5658</v>
      </c>
      <c r="C19" s="18">
        <f>(327.0/B19*100)</f>
        <v/>
      </c>
      <c r="D19" s="19" t="n">
        <v>5331</v>
      </c>
      <c r="E19" s="18" t="n">
        <v>488.34236208</v>
      </c>
      <c r="F19" s="20" t="n">
        <v>10.62148119</v>
      </c>
      <c r="G19" s="18" t="n">
        <v>476.12124313</v>
      </c>
      <c r="H19" s="20" t="n">
        <v>3.65182388</v>
      </c>
      <c r="I19" s="18" t="n">
        <v>507.97482207</v>
      </c>
      <c r="J19" s="20" t="n">
        <v>30.9857021</v>
      </c>
      <c r="K19" s="18" t="s">
        <v>404</v>
      </c>
      <c r="L19" s="20" t="s">
        <v>404</v>
      </c>
      <c r="M19" s="18" t="s">
        <v>404</v>
      </c>
      <c r="N19" s="20" t="s">
        <v>404</v>
      </c>
      <c r="O19" s="18" t="s">
        <v>404</v>
      </c>
      <c r="P19" s="20" t="s">
        <v>404</v>
      </c>
      <c r="Q19" s="18" t="n">
        <v>452.22932699</v>
      </c>
      <c r="R19" s="20" t="n">
        <v>19.65907034</v>
      </c>
    </row>
    <row r="20" spans="1:18">
      <c r="A20" s="15" t="s">
        <v>417</v>
      </c>
      <c r="B20" s="17" t="n">
        <v>3371</v>
      </c>
      <c r="C20" s="18">
        <f>(24.0/B20*100)</f>
        <v/>
      </c>
      <c r="D20" s="19" t="n">
        <v>3347</v>
      </c>
      <c r="E20" s="18" t="n">
        <v>465.13660949</v>
      </c>
      <c r="F20" s="20" t="n">
        <v>5.90144991</v>
      </c>
      <c r="G20" s="18" t="n">
        <v>490.37335678</v>
      </c>
      <c r="H20" s="20" t="n">
        <v>2.15875519</v>
      </c>
      <c r="I20" s="18" t="n">
        <v>440.15121304</v>
      </c>
      <c r="J20" s="20" t="n">
        <v>18.29753509</v>
      </c>
      <c r="K20" s="18" t="s">
        <v>404</v>
      </c>
      <c r="L20" s="20" t="s">
        <v>404</v>
      </c>
      <c r="M20" s="18" t="s">
        <v>404</v>
      </c>
      <c r="N20" s="20" t="s">
        <v>404</v>
      </c>
      <c r="O20" s="18" t="s">
        <v>404</v>
      </c>
      <c r="P20" s="20" t="s">
        <v>404</v>
      </c>
      <c r="Q20" s="18" t="n">
        <v>487.21382165</v>
      </c>
      <c r="R20" s="20" t="n">
        <v>8.52803705</v>
      </c>
    </row>
    <row r="21" spans="1:18">
      <c r="A21" s="15" t="s">
        <v>418</v>
      </c>
      <c r="B21" s="17" t="n">
        <v>5741</v>
      </c>
      <c r="C21" s="18">
        <f>(0.0/B21*100)</f>
        <v/>
      </c>
      <c r="D21" s="19" t="n">
        <v>5741</v>
      </c>
      <c r="E21" s="18" t="n">
        <v>504.78268573</v>
      </c>
      <c r="F21" s="20" t="n">
        <v>6.58584086</v>
      </c>
      <c r="G21" s="18" t="n">
        <v>505.04271666</v>
      </c>
      <c r="H21" s="20" t="n">
        <v>2.83618071</v>
      </c>
      <c r="I21" s="18" t="n">
        <v>497.64734531</v>
      </c>
      <c r="J21" s="20" t="n">
        <v>7.42804238</v>
      </c>
      <c r="K21" s="18" t="s">
        <v>404</v>
      </c>
      <c r="L21" s="20" t="s">
        <v>404</v>
      </c>
      <c r="M21" s="18" t="s">
        <v>404</v>
      </c>
      <c r="N21" s="20" t="s">
        <v>404</v>
      </c>
      <c r="O21" s="18" t="s">
        <v>404</v>
      </c>
      <c r="P21" s="20" t="s">
        <v>404</v>
      </c>
      <c r="Q21" s="18" t="n">
        <v>492.41456208</v>
      </c>
      <c r="R21" s="20" t="n">
        <v>12.10967041</v>
      </c>
    </row>
    <row r="22" spans="1:18">
      <c r="A22" s="15" t="s">
        <v>419</v>
      </c>
      <c r="B22" s="17" t="n">
        <v>6598</v>
      </c>
      <c r="C22" s="18">
        <f>(0.0/B22*100)</f>
        <v/>
      </c>
      <c r="D22" s="19" t="n">
        <v>6598</v>
      </c>
      <c r="E22" s="18" t="n">
        <v>464.56180805</v>
      </c>
      <c r="F22" s="20" t="n">
        <v>10.99501875</v>
      </c>
      <c r="G22" s="18" t="n">
        <v>469.96133697</v>
      </c>
      <c r="H22" s="20" t="n">
        <v>5.42622915</v>
      </c>
      <c r="I22" s="18" t="n">
        <v>500.59174152</v>
      </c>
      <c r="J22" s="20" t="n">
        <v>22.13487709</v>
      </c>
      <c r="K22" s="18" t="s">
        <v>404</v>
      </c>
      <c r="L22" s="20" t="s">
        <v>404</v>
      </c>
      <c r="M22" s="18" t="s">
        <v>404</v>
      </c>
      <c r="N22" s="20" t="s">
        <v>404</v>
      </c>
      <c r="O22" s="18" t="s">
        <v>404</v>
      </c>
      <c r="P22" s="20" t="s">
        <v>404</v>
      </c>
      <c r="Q22" s="18" t="n">
        <v>478.15949866</v>
      </c>
      <c r="R22" s="20" t="n">
        <v>18.60994695</v>
      </c>
    </row>
    <row r="23" spans="1:18">
      <c r="A23" s="15" t="s">
        <v>420</v>
      </c>
      <c r="B23" s="17" t="n">
        <v>11583</v>
      </c>
      <c r="C23" s="18">
        <f>(3185.0/B23*100)</f>
        <v/>
      </c>
      <c r="D23" s="19" t="n">
        <v>8398</v>
      </c>
      <c r="E23" s="18" t="n">
        <v>470.67980465</v>
      </c>
      <c r="F23" s="20" t="n">
        <v>11.116824</v>
      </c>
      <c r="G23" s="18" t="n">
        <v>495.57447896</v>
      </c>
      <c r="H23" s="20" t="n">
        <v>4.28621274</v>
      </c>
      <c r="I23" s="18" t="n">
        <v>494.16233083</v>
      </c>
      <c r="J23" s="20" t="n">
        <v>21.24512488</v>
      </c>
      <c r="K23" s="18" t="s">
        <v>404</v>
      </c>
      <c r="L23" s="20" t="s">
        <v>404</v>
      </c>
      <c r="M23" s="18" t="s">
        <v>404</v>
      </c>
      <c r="N23" s="20" t="s">
        <v>404</v>
      </c>
      <c r="O23" s="18" t="s">
        <v>404</v>
      </c>
      <c r="P23" s="20" t="s">
        <v>404</v>
      </c>
      <c r="Q23" s="18" t="n">
        <v>519.40745524</v>
      </c>
      <c r="R23" s="20" t="n">
        <v>11.68638331</v>
      </c>
    </row>
    <row r="24" spans="1:18">
      <c r="A24" s="15" t="s">
        <v>421</v>
      </c>
      <c r="B24" s="17" t="n">
        <v>6647</v>
      </c>
      <c r="C24" s="18">
        <f>(0.0/B24*100)</f>
        <v/>
      </c>
      <c r="D24" s="19" t="n">
        <v>6647</v>
      </c>
      <c r="E24" s="18" t="n">
        <v>554.31063824</v>
      </c>
      <c r="F24" s="20" t="n">
        <v>12.54262087</v>
      </c>
      <c r="G24" s="18" t="n">
        <v>530.50517505</v>
      </c>
      <c r="H24" s="20" t="n">
        <v>3.32125951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536.5442492</v>
      </c>
      <c r="F25" s="20" t="n">
        <v>8.79274405</v>
      </c>
      <c r="G25" s="18" t="n">
        <v>522.42984496</v>
      </c>
      <c r="H25" s="20" t="n">
        <v>4.29265484</v>
      </c>
      <c r="I25" s="18" t="n">
        <v>429.49742548</v>
      </c>
      <c r="J25" s="20" t="n">
        <v>30.04672639</v>
      </c>
      <c r="K25" s="18" t="s">
        <v>404</v>
      </c>
      <c r="L25" s="20" t="s">
        <v>404</v>
      </c>
      <c r="M25" s="18" t="s">
        <v>404</v>
      </c>
      <c r="N25" s="20" t="s">
        <v>404</v>
      </c>
      <c r="O25" s="18" t="s">
        <v>404</v>
      </c>
      <c r="P25" s="20" t="s">
        <v>404</v>
      </c>
      <c r="Q25" s="18" t="n">
        <v>522.7463289900001</v>
      </c>
      <c r="R25" s="20" t="n">
        <v>25.33406981</v>
      </c>
    </row>
    <row r="26" spans="1:18">
      <c r="A26" s="15" t="s">
        <v>423</v>
      </c>
      <c r="B26" s="17" t="n">
        <v>4869</v>
      </c>
      <c r="C26" s="18">
        <f>(11.0/B26*100)</f>
        <v/>
      </c>
      <c r="D26" s="19" t="n">
        <v>4858</v>
      </c>
      <c r="E26" s="18" t="n">
        <v>473.53128865</v>
      </c>
      <c r="F26" s="20" t="n">
        <v>4.61392682</v>
      </c>
      <c r="G26" s="18" t="n">
        <v>484.23793972</v>
      </c>
      <c r="H26" s="20" t="n">
        <v>2.15768599</v>
      </c>
      <c r="I26" s="18" t="n">
        <v>470.36636477</v>
      </c>
      <c r="J26" s="20" t="n">
        <v>16.36125154</v>
      </c>
      <c r="K26" s="18" t="s">
        <v>404</v>
      </c>
      <c r="L26" s="20" t="s">
        <v>404</v>
      </c>
      <c r="M26" s="18" t="s">
        <v>404</v>
      </c>
      <c r="N26" s="20" t="s">
        <v>404</v>
      </c>
      <c r="O26" s="18" t="s">
        <v>404</v>
      </c>
      <c r="P26" s="20" t="s">
        <v>404</v>
      </c>
      <c r="Q26" s="18" t="n">
        <v>481.83906496</v>
      </c>
      <c r="R26" s="20" t="n">
        <v>16.73677086</v>
      </c>
    </row>
    <row r="27" spans="1:18">
      <c r="A27" s="15" t="s">
        <v>424</v>
      </c>
      <c r="B27" s="17" t="n">
        <v>5299</v>
      </c>
      <c r="C27" s="18">
        <f>(0.0/B27*100)</f>
        <v/>
      </c>
      <c r="D27" s="19" t="n">
        <v>5299</v>
      </c>
      <c r="E27" s="18" t="n">
        <v>450.76595486</v>
      </c>
      <c r="F27" s="20" t="n">
        <v>3.33015077</v>
      </c>
      <c r="G27" s="18" t="n">
        <v>490.41048136</v>
      </c>
      <c r="H27" s="20" t="n">
        <v>1.37359597</v>
      </c>
      <c r="I27" s="18" t="n">
        <v>432.08146175</v>
      </c>
      <c r="J27" s="20" t="n">
        <v>11.9477278</v>
      </c>
      <c r="K27" s="18" t="s">
        <v>404</v>
      </c>
      <c r="L27" s="20" t="s">
        <v>404</v>
      </c>
      <c r="M27" s="18" t="s">
        <v>404</v>
      </c>
      <c r="N27" s="20" t="s">
        <v>404</v>
      </c>
      <c r="O27" s="18" t="s">
        <v>404</v>
      </c>
      <c r="P27" s="20" t="s">
        <v>404</v>
      </c>
      <c r="Q27" s="18" t="n">
        <v>465.27073414</v>
      </c>
      <c r="R27" s="20" t="n">
        <v>25.34217899</v>
      </c>
    </row>
    <row r="28" spans="1:18">
      <c r="A28" s="15" t="s">
        <v>425</v>
      </c>
      <c r="B28" s="17" t="n">
        <v>7568</v>
      </c>
      <c r="C28" s="18">
        <f>(1179.0/B28*100)</f>
        <v/>
      </c>
      <c r="D28" s="19" t="n">
        <v>6389</v>
      </c>
      <c r="E28" s="18" t="n">
        <v>401.70645024</v>
      </c>
      <c r="F28" s="20" t="n">
        <v>5.28134947</v>
      </c>
      <c r="G28" s="18" t="n">
        <v>411.52519145</v>
      </c>
      <c r="H28" s="20" t="n">
        <v>3.49621266</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501.17743898</v>
      </c>
      <c r="F29" s="20" t="n">
        <v>18.59884199</v>
      </c>
      <c r="G29" s="18" t="n">
        <v>515.33555986</v>
      </c>
      <c r="H29" s="20" t="n">
        <v>5.37893073</v>
      </c>
      <c r="I29" s="18" t="n">
        <v>499.42711098</v>
      </c>
      <c r="J29" s="20" t="n">
        <v>10.62011139</v>
      </c>
      <c r="K29" s="18" t="s">
        <v>404</v>
      </c>
      <c r="L29" s="20" t="s">
        <v>404</v>
      </c>
      <c r="M29" s="18" t="s">
        <v>404</v>
      </c>
      <c r="N29" s="20" t="s">
        <v>404</v>
      </c>
      <c r="O29" s="18" t="s">
        <v>404</v>
      </c>
      <c r="P29" s="20" t="s">
        <v>404</v>
      </c>
      <c r="Q29" s="18" t="n">
        <v>543.02582167</v>
      </c>
      <c r="R29" s="20" t="n">
        <v>22.83170591</v>
      </c>
    </row>
    <row r="30" spans="1:18">
      <c r="A30" s="15" t="s">
        <v>427</v>
      </c>
      <c r="B30" s="17" t="n">
        <v>4520</v>
      </c>
      <c r="C30" s="18">
        <f>(1053.0/B30*100)</f>
        <v/>
      </c>
      <c r="D30" s="19" t="n">
        <v>3467</v>
      </c>
      <c r="E30" s="18" t="n">
        <v>493.45342089</v>
      </c>
      <c r="F30" s="20" t="n">
        <v>7.78538416</v>
      </c>
      <c r="G30" s="18" t="n">
        <v>501.32376259</v>
      </c>
      <c r="H30" s="20" t="n">
        <v>3.79770257</v>
      </c>
      <c r="I30" s="18" t="n">
        <v>461.03381589</v>
      </c>
      <c r="J30" s="20" t="n">
        <v>7.32399704</v>
      </c>
      <c r="K30" s="18" t="s">
        <v>404</v>
      </c>
      <c r="L30" s="20" t="s">
        <v>404</v>
      </c>
      <c r="M30" s="18" t="s">
        <v>404</v>
      </c>
      <c r="N30" s="20" t="s">
        <v>404</v>
      </c>
      <c r="O30" s="18" t="s">
        <v>404</v>
      </c>
      <c r="P30" s="20" t="s">
        <v>404</v>
      </c>
      <c r="Q30" s="18" t="n">
        <v>439.06370645</v>
      </c>
      <c r="R30" s="20" t="n">
        <v>14.66678313</v>
      </c>
    </row>
    <row r="31" spans="1:18">
      <c r="A31" s="15" t="s">
        <v>428</v>
      </c>
      <c r="B31" s="17" t="n">
        <v>5456</v>
      </c>
      <c r="C31" s="18">
        <f>(502.0/B31*100)</f>
        <v/>
      </c>
      <c r="D31" s="19" t="n">
        <v>4954</v>
      </c>
      <c r="E31" s="18" t="n">
        <v>508.24210023</v>
      </c>
      <c r="F31" s="20" t="n">
        <v>10.51138085</v>
      </c>
      <c r="G31" s="18" t="n">
        <v>502.20956474</v>
      </c>
      <c r="H31" s="20" t="n">
        <v>2.27580363</v>
      </c>
      <c r="I31" s="18" t="n">
        <v>496.83899613</v>
      </c>
      <c r="J31" s="20" t="n">
        <v>11.161896</v>
      </c>
      <c r="K31" s="18" t="s">
        <v>404</v>
      </c>
      <c r="L31" s="20" t="s">
        <v>404</v>
      </c>
      <c r="M31" s="18" t="s">
        <v>404</v>
      </c>
      <c r="N31" s="20" t="s">
        <v>404</v>
      </c>
      <c r="O31" s="18" t="s">
        <v>404</v>
      </c>
      <c r="P31" s="20" t="s">
        <v>404</v>
      </c>
      <c r="Q31" s="18" t="n">
        <v>500.60617176</v>
      </c>
      <c r="R31" s="20" t="n">
        <v>8.13982064</v>
      </c>
    </row>
    <row r="32" spans="1:18">
      <c r="A32" s="15" t="s">
        <v>429</v>
      </c>
      <c r="B32" s="17" t="n">
        <v>4478</v>
      </c>
      <c r="C32" s="18">
        <f>(0.0/B32*100)</f>
        <v/>
      </c>
      <c r="D32" s="19" t="n">
        <v>4478</v>
      </c>
      <c r="E32" s="18" t="n">
        <v>506.27200815</v>
      </c>
      <c r="F32" s="20" t="n">
        <v>5.93517739</v>
      </c>
      <c r="G32" s="18" t="n">
        <v>503.45008382</v>
      </c>
      <c r="H32" s="20" t="n">
        <v>3.07236059</v>
      </c>
      <c r="I32" s="18" t="n">
        <v>529.32548289</v>
      </c>
      <c r="J32" s="20" t="n">
        <v>17.93456188</v>
      </c>
      <c r="K32" s="18" t="s">
        <v>404</v>
      </c>
      <c r="L32" s="20" t="s">
        <v>404</v>
      </c>
      <c r="M32" s="18" t="s">
        <v>404</v>
      </c>
      <c r="N32" s="20" t="s">
        <v>404</v>
      </c>
      <c r="O32" s="18" t="s">
        <v>404</v>
      </c>
      <c r="P32" s="20" t="s">
        <v>404</v>
      </c>
      <c r="Q32" s="18" t="n">
        <v>499.13218403</v>
      </c>
      <c r="R32" s="20" t="n">
        <v>9.722950880000001</v>
      </c>
    </row>
    <row r="33" spans="1:18">
      <c r="A33" s="15" t="s">
        <v>430</v>
      </c>
      <c r="B33" s="17" t="n">
        <v>7325</v>
      </c>
      <c r="C33" s="18">
        <f>(29.0/B33*100)</f>
        <v/>
      </c>
      <c r="D33" s="19" t="n">
        <v>7296</v>
      </c>
      <c r="E33" s="18" t="n">
        <v>501.91624272</v>
      </c>
      <c r="F33" s="20" t="n">
        <v>7.17810019</v>
      </c>
      <c r="G33" s="18" t="n">
        <v>502.56486049</v>
      </c>
      <c r="H33" s="20" t="n">
        <v>3.28142215</v>
      </c>
      <c r="I33" s="18" t="n">
        <v>411.3483206</v>
      </c>
      <c r="J33" s="20" t="n">
        <v>3.93490574</v>
      </c>
      <c r="K33" s="18" t="s">
        <v>404</v>
      </c>
      <c r="L33" s="20" t="s">
        <v>404</v>
      </c>
      <c r="M33" s="18" t="s">
        <v>404</v>
      </c>
      <c r="N33" s="20" t="s">
        <v>404</v>
      </c>
      <c r="O33" s="18" t="s">
        <v>404</v>
      </c>
      <c r="P33" s="20" t="s">
        <v>404</v>
      </c>
      <c r="Q33" s="18" t="n">
        <v>506.38472401</v>
      </c>
      <c r="R33" s="20" t="n">
        <v>15.0141148</v>
      </c>
    </row>
    <row r="34" spans="1:18">
      <c r="A34" s="15" t="s">
        <v>431</v>
      </c>
      <c r="B34" s="17" t="n">
        <v>6350</v>
      </c>
      <c r="C34" s="18">
        <f>(0.0/B34*100)</f>
        <v/>
      </c>
      <c r="D34" s="19" t="n">
        <v>6350</v>
      </c>
      <c r="E34" s="18" t="n">
        <v>458.9500809</v>
      </c>
      <c r="F34" s="20" t="n">
        <v>10.09488419</v>
      </c>
      <c r="G34" s="18" t="n">
        <v>478.23863013</v>
      </c>
      <c r="H34" s="20" t="n">
        <v>2.95358749</v>
      </c>
      <c r="I34" s="18" t="n">
        <v>441.00983033</v>
      </c>
      <c r="J34" s="20" t="n">
        <v>48.6986894</v>
      </c>
      <c r="K34" s="18" t="s">
        <v>404</v>
      </c>
      <c r="L34" s="20" t="s">
        <v>404</v>
      </c>
      <c r="M34" s="18" t="s">
        <v>404</v>
      </c>
      <c r="N34" s="20" t="s">
        <v>404</v>
      </c>
      <c r="O34" s="18" t="s">
        <v>404</v>
      </c>
      <c r="P34" s="20" t="s">
        <v>404</v>
      </c>
      <c r="Q34" s="18" t="n">
        <v>476.23940904</v>
      </c>
      <c r="R34" s="20" t="n">
        <v>10.00380555</v>
      </c>
    </row>
    <row r="35" spans="1:18">
      <c r="A35" s="15" t="s">
        <v>432</v>
      </c>
      <c r="B35" s="17" t="n">
        <v>6406</v>
      </c>
      <c r="C35" s="18">
        <f>(450.0/B35*100)</f>
        <v/>
      </c>
      <c r="D35" s="19" t="n">
        <v>5956</v>
      </c>
      <c r="E35" s="18" t="n">
        <v>512.32308113</v>
      </c>
      <c r="F35" s="20" t="n">
        <v>3.00332105</v>
      </c>
      <c r="G35" s="18" t="n">
        <v>514.55569143</v>
      </c>
      <c r="H35" s="20" t="n">
        <v>1.74705065</v>
      </c>
      <c r="I35" s="18" t="n">
        <v>489.1552244</v>
      </c>
      <c r="J35" s="20" t="n">
        <v>4.17314382</v>
      </c>
      <c r="K35" s="18" t="s">
        <v>404</v>
      </c>
      <c r="L35" s="20" t="s">
        <v>404</v>
      </c>
      <c r="M35" s="18" t="s">
        <v>404</v>
      </c>
      <c r="N35" s="20" t="s">
        <v>404</v>
      </c>
      <c r="O35" s="18" t="s">
        <v>404</v>
      </c>
      <c r="P35" s="20" t="s">
        <v>404</v>
      </c>
      <c r="Q35" s="18" t="n">
        <v>503.11278075</v>
      </c>
      <c r="R35" s="20" t="n">
        <v>3.87662787</v>
      </c>
    </row>
    <row r="36" spans="1:18">
      <c r="A36" s="15" t="s">
        <v>433</v>
      </c>
      <c r="B36" s="17" t="n">
        <v>6736</v>
      </c>
      <c r="C36" s="18">
        <f>(195.0/B36*100)</f>
        <v/>
      </c>
      <c r="D36" s="19" t="n">
        <v>6541</v>
      </c>
      <c r="E36" s="18" t="n">
        <v>491.96000693</v>
      </c>
      <c r="F36" s="20" t="n">
        <v>6.72596506</v>
      </c>
      <c r="G36" s="18" t="n">
        <v>484.38090851</v>
      </c>
      <c r="H36" s="20" t="n">
        <v>2.53367984</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490.25847325</v>
      </c>
      <c r="F37" s="20" t="n">
        <v>9.656807799999999</v>
      </c>
      <c r="G37" s="18" t="n">
        <v>494.37842683</v>
      </c>
      <c r="H37" s="20" t="n">
        <v>3.34816788</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509.03036149</v>
      </c>
      <c r="F38" s="20" t="n">
        <v>17.01661163</v>
      </c>
      <c r="G38" s="18" t="n">
        <v>521.4762005</v>
      </c>
      <c r="H38" s="20" t="n">
        <v>3.33513311</v>
      </c>
      <c r="I38" s="18" t="n">
        <v>550.53701125</v>
      </c>
      <c r="J38" s="20" t="n">
        <v>13.30996898</v>
      </c>
      <c r="K38" s="18" t="s">
        <v>404</v>
      </c>
      <c r="L38" s="20" t="s">
        <v>404</v>
      </c>
      <c r="M38" s="18" t="s">
        <v>404</v>
      </c>
      <c r="N38" s="20" t="s">
        <v>404</v>
      </c>
      <c r="O38" s="18" t="s">
        <v>404</v>
      </c>
      <c r="P38" s="20" t="s">
        <v>404</v>
      </c>
      <c r="Q38" s="18" t="n">
        <v>489.83212229</v>
      </c>
      <c r="R38" s="20" t="n">
        <v>13.6387737</v>
      </c>
    </row>
    <row r="39" spans="1:18">
      <c r="A39" s="15" t="s">
        <v>436</v>
      </c>
      <c r="B39" s="17" t="n">
        <v>5895</v>
      </c>
      <c r="C39" s="18">
        <f>(0.0/B39*100)</f>
        <v/>
      </c>
      <c r="D39" s="19" t="n">
        <v>5895</v>
      </c>
      <c r="E39" s="18" t="n">
        <v>423.18265626</v>
      </c>
      <c r="F39" s="20" t="n">
        <v>7.78399667</v>
      </c>
      <c r="G39" s="18" t="n">
        <v>419.44792809</v>
      </c>
      <c r="H39" s="20" t="n">
        <v>6.96987071</v>
      </c>
      <c r="I39" s="18" t="n">
        <v>369.086997</v>
      </c>
      <c r="J39" s="20" t="n">
        <v>16.40217483</v>
      </c>
      <c r="K39" s="18" t="s">
        <v>404</v>
      </c>
      <c r="L39" s="20" t="s">
        <v>404</v>
      </c>
      <c r="M39" s="18" t="s">
        <v>404</v>
      </c>
      <c r="N39" s="20" t="s">
        <v>404</v>
      </c>
      <c r="O39" s="18" t="s">
        <v>404</v>
      </c>
      <c r="P39" s="20" t="s">
        <v>404</v>
      </c>
      <c r="Q39" s="18" t="n">
        <v>404.00632402</v>
      </c>
      <c r="R39" s="20" t="n">
        <v>18.17705256</v>
      </c>
    </row>
    <row r="40" spans="1:18">
      <c r="A40" s="15" t="s">
        <v>437</v>
      </c>
      <c r="B40" s="17" t="n">
        <v>14157</v>
      </c>
      <c r="C40" s="18">
        <f>(2954.0/B40*100)</f>
        <v/>
      </c>
      <c r="D40" s="19" t="n">
        <v>11203</v>
      </c>
      <c r="E40" s="18" t="n">
        <v>490.03401933</v>
      </c>
      <c r="F40" s="20" t="n">
        <v>7.47482802</v>
      </c>
      <c r="G40" s="18" t="n">
        <v>494.82244733</v>
      </c>
      <c r="H40" s="20" t="n">
        <v>4.05157884</v>
      </c>
      <c r="I40" s="18" t="n">
        <v>487.34138255</v>
      </c>
      <c r="J40" s="20" t="n">
        <v>7.80038534</v>
      </c>
      <c r="K40" s="18" t="s">
        <v>404</v>
      </c>
      <c r="L40" s="20" t="s">
        <v>404</v>
      </c>
      <c r="M40" s="18" t="s">
        <v>404</v>
      </c>
      <c r="N40" s="20" t="s">
        <v>404</v>
      </c>
      <c r="O40" s="18" t="s">
        <v>404</v>
      </c>
      <c r="P40" s="20" t="s">
        <v>404</v>
      </c>
      <c r="Q40" s="18" t="n">
        <v>496.29871091</v>
      </c>
      <c r="R40" s="20" t="n">
        <v>11.94761184</v>
      </c>
    </row>
    <row r="41" spans="1:18">
      <c r="A41" s="15" t="s">
        <v>438</v>
      </c>
      <c r="B41" s="17" t="n">
        <v>5712</v>
      </c>
      <c r="C41" s="18">
        <f>(99.0/B41*100)</f>
        <v/>
      </c>
      <c r="D41" s="19" t="n">
        <v>5613</v>
      </c>
      <c r="E41" s="18" t="n">
        <v>453.80481313</v>
      </c>
      <c r="F41" s="20" t="n">
        <v>6.11020267</v>
      </c>
      <c r="G41" s="18" t="n">
        <v>476.23851923</v>
      </c>
      <c r="H41" s="20" t="n">
        <v>4.05922154</v>
      </c>
      <c r="I41" s="18" t="n">
        <v>476.26205837</v>
      </c>
      <c r="J41" s="20" t="n">
        <v>13.56669592</v>
      </c>
      <c r="K41" s="18" t="s">
        <v>404</v>
      </c>
      <c r="L41" s="20" t="s">
        <v>404</v>
      </c>
      <c r="M41" s="18" t="s">
        <v>404</v>
      </c>
      <c r="N41" s="20" t="s">
        <v>404</v>
      </c>
      <c r="O41" s="18" t="s">
        <v>404</v>
      </c>
      <c r="P41" s="20" t="s">
        <v>404</v>
      </c>
      <c r="Q41" s="18" t="n">
        <v>465.12281454</v>
      </c>
      <c r="R41" s="20" t="n">
        <v>13.04551967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426.38818019</v>
      </c>
      <c r="F44" s="20" t="n">
        <v>9.237494399999999</v>
      </c>
      <c r="G44" s="18" t="n">
        <v>410.41656452</v>
      </c>
      <c r="H44" s="20" t="n">
        <v>4.60187577</v>
      </c>
      <c r="I44" s="18" t="s">
        <v>404</v>
      </c>
      <c r="J44" s="20" t="s">
        <v>404</v>
      </c>
      <c r="K44" s="18" t="s">
        <v>404</v>
      </c>
      <c r="L44" s="20" t="s">
        <v>404</v>
      </c>
      <c r="M44" s="18" t="s">
        <v>404</v>
      </c>
      <c r="N44" s="20" t="s">
        <v>404</v>
      </c>
      <c r="O44" s="18" t="s">
        <v>404</v>
      </c>
      <c r="P44" s="20" t="s">
        <v>404</v>
      </c>
      <c r="Q44" s="18" t="n">
        <v>409.18285023</v>
      </c>
      <c r="R44" s="20" t="n">
        <v>5.46497507</v>
      </c>
    </row>
    <row r="45" spans="1:18">
      <c r="A45" s="15" t="s">
        <v>442</v>
      </c>
      <c r="B45" s="17" t="n">
        <v>5519</v>
      </c>
      <c r="C45" s="18">
        <f>(0.0/B45*100)</f>
        <v/>
      </c>
      <c r="D45" s="19" t="n">
        <v>5519</v>
      </c>
      <c r="E45" s="18" t="n">
        <v>356.91910329</v>
      </c>
      <c r="F45" s="20" t="n">
        <v>5.79742929</v>
      </c>
      <c r="G45" s="18" t="n">
        <v>372.69398981</v>
      </c>
      <c r="H45" s="20" t="n">
        <v>6.94482569</v>
      </c>
      <c r="I45" s="18" t="s">
        <v>404</v>
      </c>
      <c r="J45" s="20" t="s">
        <v>404</v>
      </c>
      <c r="K45" s="18" t="s">
        <v>404</v>
      </c>
      <c r="L45" s="20" t="s">
        <v>404</v>
      </c>
      <c r="M45" s="18" t="s">
        <v>404</v>
      </c>
      <c r="N45" s="20" t="s">
        <v>404</v>
      </c>
      <c r="O45" s="18" t="s">
        <v>404</v>
      </c>
      <c r="P45" s="20" t="s">
        <v>404</v>
      </c>
      <c r="Q45" s="18" t="n">
        <v>351.6575358</v>
      </c>
      <c r="R45" s="20" t="n">
        <v>5.61139508</v>
      </c>
    </row>
    <row r="46" spans="1:18">
      <c r="A46" s="15" t="s">
        <v>443</v>
      </c>
      <c r="B46" s="17" t="n">
        <v>23141</v>
      </c>
      <c r="C46" s="18">
        <f>(5165.0/B46*100)</f>
        <v/>
      </c>
      <c r="D46" s="19" t="n">
        <v>17976</v>
      </c>
      <c r="E46" s="18" t="n">
        <v>378.4811125</v>
      </c>
      <c r="F46" s="20" t="n">
        <v>5.59263234</v>
      </c>
      <c r="G46" s="18" t="n">
        <v>391.11268076</v>
      </c>
      <c r="H46" s="20" t="n">
        <v>4.29333167</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436.01977125</v>
      </c>
      <c r="F47" s="20" t="n">
        <v>10.46729168</v>
      </c>
      <c r="G47" s="18" t="n">
        <v>443.22866029</v>
      </c>
      <c r="H47" s="20" t="n">
        <v>6.36450002</v>
      </c>
      <c r="I47" s="18" t="n">
        <v>440.48237122</v>
      </c>
      <c r="J47" s="20" t="n">
        <v>21.85517309</v>
      </c>
      <c r="K47" s="18" t="s">
        <v>404</v>
      </c>
      <c r="L47" s="20" t="s">
        <v>404</v>
      </c>
      <c r="M47" s="18" t="s">
        <v>404</v>
      </c>
      <c r="N47" s="20" t="s">
        <v>404</v>
      </c>
      <c r="O47" s="18" t="s">
        <v>404</v>
      </c>
      <c r="P47" s="20" t="s">
        <v>404</v>
      </c>
      <c r="Q47" s="18" t="n">
        <v>440.5494024</v>
      </c>
      <c r="R47" s="20" t="n">
        <v>17.37940426</v>
      </c>
    </row>
    <row r="48" spans="1:18">
      <c r="A48" s="15" t="s">
        <v>445</v>
      </c>
      <c r="B48" s="17" t="n">
        <v>9841</v>
      </c>
      <c r="C48" s="18">
        <f>(40.0/B48*100)</f>
        <v/>
      </c>
      <c r="D48" s="19" t="n">
        <v>9801</v>
      </c>
      <c r="E48" s="18" t="n">
        <v>510.97874168</v>
      </c>
      <c r="F48" s="20" t="n">
        <v>8.52726459</v>
      </c>
      <c r="G48" s="18" t="n">
        <v>542.42103724</v>
      </c>
      <c r="H48" s="20" t="n">
        <v>7.74898068</v>
      </c>
      <c r="I48" s="18" t="n">
        <v>397.95104778</v>
      </c>
      <c r="J48" s="20" t="n">
        <v>11.78810797</v>
      </c>
      <c r="K48" s="18" t="s">
        <v>404</v>
      </c>
      <c r="L48" s="20" t="s">
        <v>404</v>
      </c>
      <c r="M48" s="18" t="s">
        <v>404</v>
      </c>
      <c r="N48" s="20" t="s">
        <v>404</v>
      </c>
      <c r="O48" s="18" t="s">
        <v>404</v>
      </c>
      <c r="P48" s="20" t="s">
        <v>404</v>
      </c>
      <c r="Q48" s="18" t="n">
        <v>531.41822567</v>
      </c>
      <c r="R48" s="20" t="n">
        <v>42.61048007</v>
      </c>
    </row>
    <row r="49" spans="1:18">
      <c r="A49" s="15" t="s">
        <v>446</v>
      </c>
      <c r="B49" s="17" t="n">
        <v>6349</v>
      </c>
      <c r="C49" s="18">
        <f>(52.0/B49*100)</f>
        <v/>
      </c>
      <c r="D49" s="19" t="n">
        <v>6297</v>
      </c>
      <c r="E49" s="18" t="n">
        <v>398.82572986</v>
      </c>
      <c r="F49" s="20" t="n">
        <v>10.00451545</v>
      </c>
      <c r="G49" s="18" t="n">
        <v>410.5821715</v>
      </c>
      <c r="H49" s="20" t="n">
        <v>3.59642226</v>
      </c>
      <c r="I49" s="18" t="s">
        <v>404</v>
      </c>
      <c r="J49" s="20" t="s">
        <v>404</v>
      </c>
      <c r="K49" s="18" t="s">
        <v>404</v>
      </c>
      <c r="L49" s="20" t="s">
        <v>404</v>
      </c>
      <c r="M49" s="18" t="s">
        <v>404</v>
      </c>
      <c r="N49" s="20" t="s">
        <v>404</v>
      </c>
      <c r="O49" s="18" t="s">
        <v>404</v>
      </c>
      <c r="P49" s="20" t="s">
        <v>404</v>
      </c>
      <c r="Q49" s="18" t="n">
        <v>404.18669133</v>
      </c>
      <c r="R49" s="20" t="n">
        <v>10.3258129</v>
      </c>
    </row>
    <row r="50" spans="1:18">
      <c r="A50" s="15" t="s">
        <v>447</v>
      </c>
      <c r="B50" s="17" t="n">
        <v>11795</v>
      </c>
      <c r="C50" s="18">
        <f>(1031.0/B50*100)</f>
        <v/>
      </c>
      <c r="D50" s="19" t="n">
        <v>10764</v>
      </c>
      <c r="E50" s="18" t="n">
        <v>391.05615499</v>
      </c>
      <c r="F50" s="20" t="n">
        <v>4.99274976</v>
      </c>
      <c r="G50" s="18" t="n">
        <v>395.13807013</v>
      </c>
      <c r="H50" s="20" t="n">
        <v>3.70176873</v>
      </c>
      <c r="I50" s="18" t="n">
        <v>372.42930285</v>
      </c>
      <c r="J50" s="20" t="n">
        <v>11.22968329</v>
      </c>
      <c r="K50" s="18" t="s">
        <v>404</v>
      </c>
      <c r="L50" s="20" t="s">
        <v>404</v>
      </c>
      <c r="M50" s="18" t="s">
        <v>404</v>
      </c>
      <c r="N50" s="20" t="s">
        <v>404</v>
      </c>
      <c r="O50" s="18" t="s">
        <v>404</v>
      </c>
      <c r="P50" s="20" t="s">
        <v>404</v>
      </c>
      <c r="Q50" s="18" t="n">
        <v>391.94681328</v>
      </c>
      <c r="R50" s="20" t="n">
        <v>10.14222528</v>
      </c>
    </row>
    <row r="51" spans="1:18">
      <c r="A51" s="15" t="s">
        <v>448</v>
      </c>
      <c r="B51" s="17" t="n">
        <v>6866</v>
      </c>
      <c r="C51" s="18">
        <f>(173.0/B51*100)</f>
        <v/>
      </c>
      <c r="D51" s="19" t="n">
        <v>6693</v>
      </c>
      <c r="E51" s="18" t="n">
        <v>399.0134017</v>
      </c>
      <c r="F51" s="20" t="n">
        <v>6.50531685</v>
      </c>
      <c r="G51" s="18" t="n">
        <v>399.11837743</v>
      </c>
      <c r="H51" s="20" t="n">
        <v>3.20400304</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454.45059302</v>
      </c>
      <c r="F52" s="20" t="n">
        <v>12.30557158</v>
      </c>
      <c r="G52" s="18" t="n">
        <v>464.62951343</v>
      </c>
      <c r="H52" s="20" t="n">
        <v>3.50735239</v>
      </c>
      <c r="I52" s="18" t="n">
        <v>474.59071495</v>
      </c>
      <c r="J52" s="20" t="n">
        <v>14.27581203</v>
      </c>
      <c r="K52" s="18" t="s">
        <v>404</v>
      </c>
      <c r="L52" s="20" t="s">
        <v>404</v>
      </c>
      <c r="M52" s="18" t="s">
        <v>404</v>
      </c>
      <c r="N52" s="20" t="s">
        <v>404</v>
      </c>
      <c r="O52" s="18" t="s">
        <v>404</v>
      </c>
      <c r="P52" s="20" t="s">
        <v>404</v>
      </c>
      <c r="Q52" s="18" t="n">
        <v>487.86729072</v>
      </c>
      <c r="R52" s="20" t="n">
        <v>19.59858349</v>
      </c>
    </row>
    <row r="53" spans="1:18">
      <c r="A53" s="15" t="s">
        <v>450</v>
      </c>
      <c r="B53" s="17" t="n">
        <v>5571</v>
      </c>
      <c r="C53" s="18">
        <f>(0.0/B53*100)</f>
        <v/>
      </c>
      <c r="D53" s="19" t="n">
        <v>5571</v>
      </c>
      <c r="E53" s="18" t="n">
        <v>450.3805624</v>
      </c>
      <c r="F53" s="20" t="n">
        <v>4.18391019</v>
      </c>
      <c r="G53" s="18" t="n">
        <v>439.40889752</v>
      </c>
      <c r="H53" s="20" t="n">
        <v>1.71909751</v>
      </c>
      <c r="I53" s="18" t="n">
        <v>364.49365483</v>
      </c>
      <c r="J53" s="20" t="n">
        <v>8.290412549999999</v>
      </c>
      <c r="K53" s="18" t="s">
        <v>404</v>
      </c>
      <c r="L53" s="20" t="s">
        <v>404</v>
      </c>
      <c r="M53" s="18" t="s">
        <v>404</v>
      </c>
      <c r="N53" s="20" t="s">
        <v>404</v>
      </c>
      <c r="O53" s="18" t="s">
        <v>404</v>
      </c>
      <c r="P53" s="20" t="s">
        <v>404</v>
      </c>
      <c r="Q53" s="18" t="n">
        <v>349.10385961</v>
      </c>
      <c r="R53" s="20" t="n">
        <v>7.47741401</v>
      </c>
    </row>
    <row r="54" spans="1:18">
      <c r="A54" s="15" t="s">
        <v>451</v>
      </c>
      <c r="B54" s="17" t="n">
        <v>4740</v>
      </c>
      <c r="C54" s="18">
        <f>(199.0/B54*100)</f>
        <v/>
      </c>
      <c r="D54" s="19" t="n">
        <v>4541</v>
      </c>
      <c r="E54" s="18" t="n">
        <v>333.37562656</v>
      </c>
      <c r="F54" s="20" t="n">
        <v>8.25983091</v>
      </c>
      <c r="G54" s="18" t="n">
        <v>333.187796</v>
      </c>
      <c r="H54" s="20" t="n">
        <v>4.58176794</v>
      </c>
      <c r="I54" s="18" t="n">
        <v>298.61239937</v>
      </c>
      <c r="J54" s="20" t="n">
        <v>6.45180642</v>
      </c>
      <c r="K54" s="18" t="s">
        <v>404</v>
      </c>
      <c r="L54" s="20" t="s">
        <v>404</v>
      </c>
      <c r="M54" s="18" t="s">
        <v>404</v>
      </c>
      <c r="N54" s="20" t="s">
        <v>404</v>
      </c>
      <c r="O54" s="18" t="s">
        <v>404</v>
      </c>
      <c r="P54" s="20" t="s">
        <v>404</v>
      </c>
      <c r="Q54" s="18" t="n">
        <v>326.9627961</v>
      </c>
      <c r="R54" s="20" t="n">
        <v>7.78123727</v>
      </c>
    </row>
    <row r="55" spans="1:18">
      <c r="A55" s="15" t="s">
        <v>452</v>
      </c>
      <c r="B55" s="17" t="n">
        <v>5316</v>
      </c>
      <c r="C55" s="18">
        <f>(43.0/B55*100)</f>
        <v/>
      </c>
      <c r="D55" s="19" t="n">
        <v>5273</v>
      </c>
      <c r="E55" s="18" t="n">
        <v>385.51050135</v>
      </c>
      <c r="F55" s="20" t="n">
        <v>5.5227667</v>
      </c>
      <c r="G55" s="18" t="n">
        <v>414.13769777</v>
      </c>
      <c r="H55" s="20" t="n">
        <v>4.32297625</v>
      </c>
      <c r="I55" s="18" t="s">
        <v>404</v>
      </c>
      <c r="J55" s="20" t="s">
        <v>404</v>
      </c>
      <c r="K55" s="18" t="s">
        <v>404</v>
      </c>
      <c r="L55" s="20" t="s">
        <v>404</v>
      </c>
      <c r="M55" s="18" t="s">
        <v>404</v>
      </c>
      <c r="N55" s="20" t="s">
        <v>404</v>
      </c>
      <c r="O55" s="18" t="n">
        <v>401.61964342</v>
      </c>
      <c r="P55" s="20" t="n">
        <v>9.50851962</v>
      </c>
      <c r="Q55" s="18" t="n">
        <v>404.94454497</v>
      </c>
      <c r="R55" s="20" t="n">
        <v>11.14965111</v>
      </c>
    </row>
    <row r="56" spans="1:18">
      <c r="A56" s="15" t="s">
        <v>453</v>
      </c>
      <c r="B56" s="17" t="n">
        <v>5359</v>
      </c>
      <c r="C56" s="18">
        <f>(0.0/B56*100)</f>
        <v/>
      </c>
      <c r="D56" s="19" t="n">
        <v>5359</v>
      </c>
      <c r="E56" s="18" t="n">
        <v>551.794076</v>
      </c>
      <c r="F56" s="20" t="n">
        <v>8.05693883</v>
      </c>
      <c r="G56" s="18" t="n">
        <v>547.02028659</v>
      </c>
      <c r="H56" s="20" t="n">
        <v>4.05871542</v>
      </c>
      <c r="I56" s="18" t="n">
        <v>542.96627775</v>
      </c>
      <c r="J56" s="20" t="n">
        <v>17.56287193</v>
      </c>
      <c r="K56" s="18" t="s">
        <v>404</v>
      </c>
      <c r="L56" s="20" t="s">
        <v>404</v>
      </c>
      <c r="M56" s="18" t="s">
        <v>404</v>
      </c>
      <c r="N56" s="20" t="s">
        <v>404</v>
      </c>
      <c r="O56" s="18" t="s">
        <v>404</v>
      </c>
      <c r="P56" s="20" t="s">
        <v>404</v>
      </c>
      <c r="Q56" s="18" t="n">
        <v>547.38866991</v>
      </c>
      <c r="R56" s="20" t="n">
        <v>31.57338524</v>
      </c>
    </row>
    <row r="57" spans="1:18">
      <c r="A57" s="15" t="s">
        <v>454</v>
      </c>
      <c r="B57" s="17" t="n">
        <v>6513</v>
      </c>
      <c r="C57" s="18">
        <f>(0.0/B57*100)</f>
        <v/>
      </c>
      <c r="D57" s="19" t="n">
        <v>6513</v>
      </c>
      <c r="E57" s="18" t="n">
        <v>392.36243977</v>
      </c>
      <c r="F57" s="20" t="n">
        <v>6.22537491</v>
      </c>
      <c r="G57" s="18" t="n">
        <v>383.34463431</v>
      </c>
      <c r="H57" s="20" t="n">
        <v>5.29649672</v>
      </c>
      <c r="I57" s="18" t="s">
        <v>404</v>
      </c>
      <c r="J57" s="20" t="s">
        <v>404</v>
      </c>
      <c r="K57" s="18" t="s">
        <v>404</v>
      </c>
      <c r="L57" s="20" t="s">
        <v>404</v>
      </c>
      <c r="M57" s="18" t="s">
        <v>404</v>
      </c>
      <c r="N57" s="20" t="s">
        <v>404</v>
      </c>
      <c r="O57" s="18" t="s">
        <v>404</v>
      </c>
      <c r="P57" s="20" t="s">
        <v>404</v>
      </c>
      <c r="Q57" s="18" t="n">
        <v>376.92055067</v>
      </c>
      <c r="R57" s="20" t="n">
        <v>11.03600094</v>
      </c>
    </row>
    <row r="58" spans="1:18">
      <c r="A58" s="15" t="s">
        <v>455</v>
      </c>
      <c r="B58" s="17" t="n">
        <v>7267</v>
      </c>
      <c r="C58" s="18">
        <f>(0.0/B58*100)</f>
        <v/>
      </c>
      <c r="D58" s="19" t="n">
        <v>7267</v>
      </c>
      <c r="E58" s="18" t="n">
        <v>387.58138919</v>
      </c>
      <c r="F58" s="20" t="n">
        <v>5.07580809</v>
      </c>
      <c r="G58" s="18" t="n">
        <v>370.02351969</v>
      </c>
      <c r="H58" s="20" t="n">
        <v>6.94460782</v>
      </c>
      <c r="I58" s="18" t="s">
        <v>404</v>
      </c>
      <c r="J58" s="20" t="s">
        <v>404</v>
      </c>
      <c r="K58" s="18" t="s">
        <v>404</v>
      </c>
      <c r="L58" s="20" t="s">
        <v>404</v>
      </c>
      <c r="M58" s="18" t="s">
        <v>404</v>
      </c>
      <c r="N58" s="20" t="s">
        <v>404</v>
      </c>
      <c r="O58" s="18" t="s">
        <v>404</v>
      </c>
      <c r="P58" s="20" t="s">
        <v>404</v>
      </c>
      <c r="Q58" s="18" t="n">
        <v>379.47151904</v>
      </c>
      <c r="R58" s="20" t="n">
        <v>5.39661457</v>
      </c>
    </row>
    <row r="59" spans="1:18">
      <c r="A59" s="15" t="s">
        <v>456</v>
      </c>
      <c r="B59" s="17" t="n">
        <v>4826</v>
      </c>
      <c r="C59" s="18">
        <f>(0.0/B59*100)</f>
        <v/>
      </c>
      <c r="D59" s="19" t="n">
        <v>4826</v>
      </c>
      <c r="E59" s="18" t="n">
        <v>350.49447294</v>
      </c>
      <c r="F59" s="20" t="n">
        <v>3.36436269</v>
      </c>
      <c r="G59" s="18" t="n">
        <v>367.19724215</v>
      </c>
      <c r="H59" s="20" t="n">
        <v>2.19397216</v>
      </c>
      <c r="I59" s="18" t="s">
        <v>404</v>
      </c>
      <c r="J59" s="20" t="s">
        <v>404</v>
      </c>
      <c r="K59" s="18" t="s">
        <v>404</v>
      </c>
      <c r="L59" s="20" t="s">
        <v>404</v>
      </c>
      <c r="M59" s="18" t="s">
        <v>404</v>
      </c>
      <c r="N59" s="20" t="s">
        <v>404</v>
      </c>
      <c r="O59" s="18" t="s">
        <v>404</v>
      </c>
      <c r="P59" s="20" t="s">
        <v>404</v>
      </c>
      <c r="Q59" s="18" t="n">
        <v>362.83338095</v>
      </c>
      <c r="R59" s="20" t="n">
        <v>3.59687282</v>
      </c>
    </row>
    <row r="60" spans="1:18">
      <c r="A60" s="15" t="s">
        <v>457</v>
      </c>
      <c r="B60" s="17" t="n">
        <v>4546</v>
      </c>
      <c r="C60" s="18">
        <f>(0.0/B60*100)</f>
        <v/>
      </c>
      <c r="D60" s="19" t="n">
        <v>4546</v>
      </c>
      <c r="E60" s="18" t="n">
        <v>410.82928803</v>
      </c>
      <c r="F60" s="20" t="n">
        <v>7.17968933</v>
      </c>
      <c r="G60" s="18" t="n">
        <v>417.88406784</v>
      </c>
      <c r="H60" s="20" t="n">
        <v>7.5297027</v>
      </c>
      <c r="I60" s="18" t="s">
        <v>404</v>
      </c>
      <c r="J60" s="20" t="s">
        <v>404</v>
      </c>
      <c r="K60" s="18" t="s">
        <v>404</v>
      </c>
      <c r="L60" s="20" t="s">
        <v>404</v>
      </c>
      <c r="M60" s="18" t="s">
        <v>404</v>
      </c>
      <c r="N60" s="20" t="s">
        <v>404</v>
      </c>
      <c r="O60" s="18" t="s">
        <v>404</v>
      </c>
      <c r="P60" s="20" t="s">
        <v>404</v>
      </c>
      <c r="Q60" s="18" t="n">
        <v>359.95314446</v>
      </c>
      <c r="R60" s="20" t="n">
        <v>7.21699809</v>
      </c>
    </row>
    <row r="61" spans="1:18">
      <c r="A61" s="15" t="s">
        <v>458</v>
      </c>
      <c r="B61" s="17" t="n">
        <v>6525</v>
      </c>
      <c r="C61" s="18">
        <f>(0.0/B61*100)</f>
        <v/>
      </c>
      <c r="D61" s="19" t="n">
        <v>6525</v>
      </c>
      <c r="E61" s="18" t="n">
        <v>481.36754924</v>
      </c>
      <c r="F61" s="20" t="n">
        <v>6.4276141</v>
      </c>
      <c r="G61" s="18" t="n">
        <v>478.56681044</v>
      </c>
      <c r="H61" s="20" t="n">
        <v>2.97769812</v>
      </c>
      <c r="I61" s="18" t="n">
        <v>424.31382692</v>
      </c>
      <c r="J61" s="20" t="n">
        <v>19.29213831</v>
      </c>
      <c r="K61" s="18" t="s">
        <v>404</v>
      </c>
      <c r="L61" s="20" t="s">
        <v>404</v>
      </c>
      <c r="M61" s="18" t="s">
        <v>404</v>
      </c>
      <c r="N61" s="20" t="s">
        <v>404</v>
      </c>
      <c r="O61" s="18" t="s">
        <v>404</v>
      </c>
      <c r="P61" s="20" t="s">
        <v>404</v>
      </c>
      <c r="Q61" s="18" t="n">
        <v>475.29412082</v>
      </c>
      <c r="R61" s="20" t="n">
        <v>15.63452809</v>
      </c>
    </row>
    <row r="62" spans="1:18">
      <c r="A62" s="15" t="s">
        <v>459</v>
      </c>
      <c r="B62" s="17" t="n">
        <v>4476</v>
      </c>
      <c r="C62" s="18">
        <f>(0.0/B62*100)</f>
        <v/>
      </c>
      <c r="D62" s="19" t="n">
        <v>4476</v>
      </c>
      <c r="E62" s="18" t="n">
        <v>548.8418642300001</v>
      </c>
      <c r="F62" s="20" t="n">
        <v>2.36718317</v>
      </c>
      <c r="G62" s="18" t="n">
        <v>541.85983279</v>
      </c>
      <c r="H62" s="20" t="n">
        <v>1.27729569</v>
      </c>
      <c r="I62" s="18" t="n">
        <v>476.41355712</v>
      </c>
      <c r="J62" s="20" t="n">
        <v>16.15699829</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368.86633799</v>
      </c>
      <c r="F63" s="20" t="n">
        <v>2.52035001</v>
      </c>
      <c r="G63" s="18" t="n">
        <v>369.75285436</v>
      </c>
      <c r="H63" s="20" t="n">
        <v>2.06693964</v>
      </c>
      <c r="I63" s="18" t="s">
        <v>404</v>
      </c>
      <c r="J63" s="20" t="s">
        <v>404</v>
      </c>
      <c r="K63" s="18" t="s">
        <v>404</v>
      </c>
      <c r="L63" s="20" t="s">
        <v>404</v>
      </c>
      <c r="M63" s="18" t="s">
        <v>404</v>
      </c>
      <c r="N63" s="20" t="s">
        <v>404</v>
      </c>
      <c r="O63" s="18" t="s">
        <v>404</v>
      </c>
      <c r="P63" s="20" t="s">
        <v>404</v>
      </c>
      <c r="Q63" s="18" t="n">
        <v>378.79293829</v>
      </c>
      <c r="R63" s="20" t="n">
        <v>3.36238966</v>
      </c>
    </row>
    <row r="64" spans="1:18">
      <c r="A64" s="15" t="s">
        <v>461</v>
      </c>
      <c r="B64" s="17" t="n">
        <v>3634</v>
      </c>
      <c r="C64" s="18">
        <f>(27.0/B64*100)</f>
        <v/>
      </c>
      <c r="D64" s="19" t="n">
        <v>3607</v>
      </c>
      <c r="E64" s="18" t="n">
        <v>489.30817425</v>
      </c>
      <c r="F64" s="20" t="n">
        <v>6.09936115</v>
      </c>
      <c r="G64" s="18" t="n">
        <v>474.45063984</v>
      </c>
      <c r="H64" s="20" t="n">
        <v>1.87378917</v>
      </c>
      <c r="I64" s="18" t="s">
        <v>404</v>
      </c>
      <c r="J64" s="20" t="s">
        <v>404</v>
      </c>
      <c r="K64" s="18" t="s">
        <v>404</v>
      </c>
      <c r="L64" s="20" t="s">
        <v>404</v>
      </c>
      <c r="M64" s="18" t="s">
        <v>404</v>
      </c>
      <c r="N64" s="20" t="s">
        <v>404</v>
      </c>
      <c r="O64" s="18" t="s">
        <v>404</v>
      </c>
      <c r="P64" s="20" t="s">
        <v>404</v>
      </c>
      <c r="Q64" s="18" t="n">
        <v>508.6972567</v>
      </c>
      <c r="R64" s="20" t="n">
        <v>5.98212838</v>
      </c>
    </row>
    <row r="65" spans="1:18">
      <c r="A65" s="15" t="s">
        <v>462</v>
      </c>
      <c r="B65" s="17" t="n">
        <v>5325</v>
      </c>
      <c r="C65" s="18">
        <f>(0.0/B65*100)</f>
        <v/>
      </c>
      <c r="D65" s="19" t="n">
        <v>5325</v>
      </c>
      <c r="E65" s="18" t="n">
        <v>420.51957997</v>
      </c>
      <c r="F65" s="20" t="n">
        <v>6.21505413</v>
      </c>
      <c r="G65" s="18" t="n">
        <v>420.88461995</v>
      </c>
      <c r="H65" s="20" t="n">
        <v>3.90074162</v>
      </c>
      <c r="I65" s="18" t="s">
        <v>404</v>
      </c>
      <c r="J65" s="20" t="s">
        <v>404</v>
      </c>
      <c r="K65" s="18" t="s">
        <v>404</v>
      </c>
      <c r="L65" s="20" t="s">
        <v>404</v>
      </c>
      <c r="M65" s="18" t="s">
        <v>404</v>
      </c>
      <c r="N65" s="20" t="s">
        <v>404</v>
      </c>
      <c r="O65" s="18" t="s">
        <v>404</v>
      </c>
      <c r="P65" s="20" t="s">
        <v>404</v>
      </c>
      <c r="Q65" s="18" t="n">
        <v>409.75352098</v>
      </c>
      <c r="R65" s="20" t="n">
        <v>10.41548214</v>
      </c>
    </row>
    <row r="66" spans="1:18">
      <c r="A66" s="15" t="s">
        <v>463</v>
      </c>
      <c r="B66" s="17" t="n">
        <v>5665</v>
      </c>
      <c r="C66" s="18">
        <f>(0.0/B66*100)</f>
        <v/>
      </c>
      <c r="D66" s="19" t="n">
        <v>5665</v>
      </c>
      <c r="E66" s="18" t="n">
        <v>404.75173696</v>
      </c>
      <c r="F66" s="20" t="n">
        <v>2.1787611</v>
      </c>
      <c r="G66" s="18" t="n">
        <v>429.79021205</v>
      </c>
      <c r="H66" s="20" t="n">
        <v>2.06712373</v>
      </c>
      <c r="I66" s="18" t="n">
        <v>375.27645199</v>
      </c>
      <c r="J66" s="20" t="n">
        <v>19.00959766</v>
      </c>
      <c r="K66" s="18" t="s">
        <v>404</v>
      </c>
      <c r="L66" s="20" t="s">
        <v>404</v>
      </c>
      <c r="M66" s="18" t="s">
        <v>404</v>
      </c>
      <c r="N66" s="20" t="s">
        <v>404</v>
      </c>
      <c r="O66" s="18" t="s">
        <v>404</v>
      </c>
      <c r="P66" s="20" t="s">
        <v>404</v>
      </c>
      <c r="Q66" s="18" t="n">
        <v>405.83930034</v>
      </c>
      <c r="R66" s="20" t="n">
        <v>5.83914277</v>
      </c>
    </row>
    <row r="67" spans="1:18">
      <c r="A67" s="15" t="s">
        <v>464</v>
      </c>
      <c r="B67" s="17" t="n">
        <v>6971</v>
      </c>
      <c r="C67" s="18">
        <f>(0.0/B67*100)</f>
        <v/>
      </c>
      <c r="D67" s="19" t="n">
        <v>6971</v>
      </c>
      <c r="E67" s="18" t="n">
        <v>383.92078712</v>
      </c>
      <c r="F67" s="20" t="n">
        <v>6.33177135</v>
      </c>
      <c r="G67" s="18" t="n">
        <v>388.03221193</v>
      </c>
      <c r="H67" s="20" t="n">
        <v>3.20551889</v>
      </c>
      <c r="I67" s="18" t="n">
        <v>375.63862243</v>
      </c>
      <c r="J67" s="20" t="n">
        <v>9.933793209999999</v>
      </c>
      <c r="K67" s="18" t="s">
        <v>404</v>
      </c>
      <c r="L67" s="20" t="s">
        <v>404</v>
      </c>
      <c r="M67" s="18" t="s">
        <v>404</v>
      </c>
      <c r="N67" s="20" t="s">
        <v>404</v>
      </c>
      <c r="O67" s="18" t="s">
        <v>404</v>
      </c>
      <c r="P67" s="20" t="s">
        <v>404</v>
      </c>
      <c r="Q67" s="18" t="n">
        <v>385.38828779</v>
      </c>
      <c r="R67" s="20" t="n">
        <v>12.72916391</v>
      </c>
    </row>
    <row r="68" spans="1:18">
      <c r="A68" s="15" t="s">
        <v>465</v>
      </c>
      <c r="B68" s="17" t="n">
        <v>12083</v>
      </c>
      <c r="C68" s="18">
        <f>(0.0/B68*100)</f>
        <v/>
      </c>
      <c r="D68" s="19" t="n">
        <v>12083</v>
      </c>
      <c r="E68" s="18" t="n">
        <v>377.50468151</v>
      </c>
      <c r="F68" s="20" t="n">
        <v>2.46798432</v>
      </c>
      <c r="G68" s="18" t="n">
        <v>415.32935764</v>
      </c>
      <c r="H68" s="20" t="n">
        <v>1.55019061</v>
      </c>
      <c r="I68" s="18" t="n">
        <v>424.6668281</v>
      </c>
      <c r="J68" s="20" t="n">
        <v>13.15215532</v>
      </c>
      <c r="K68" s="18" t="s">
        <v>404</v>
      </c>
      <c r="L68" s="20" t="s">
        <v>404</v>
      </c>
      <c r="M68" s="18" t="s">
        <v>404</v>
      </c>
      <c r="N68" s="20" t="s">
        <v>404</v>
      </c>
      <c r="O68" s="18" t="s">
        <v>404</v>
      </c>
      <c r="P68" s="20" t="s">
        <v>404</v>
      </c>
      <c r="Q68" s="18" t="n">
        <v>406.98207832</v>
      </c>
      <c r="R68" s="20" t="n">
        <v>4.18530582</v>
      </c>
    </row>
    <row r="69" spans="1:18">
      <c r="A69" s="15" t="s">
        <v>466</v>
      </c>
      <c r="B69" s="17" t="n">
        <v>4876</v>
      </c>
      <c r="C69" s="18">
        <f>(0.0/B69*100)</f>
        <v/>
      </c>
      <c r="D69" s="19" t="n">
        <v>4876</v>
      </c>
      <c r="E69" s="18" t="n">
        <v>448.51069612</v>
      </c>
      <c r="F69" s="20" t="n">
        <v>6.3531189</v>
      </c>
      <c r="G69" s="18" t="n">
        <v>440.68940619</v>
      </c>
      <c r="H69" s="20" t="n">
        <v>6.14236573</v>
      </c>
      <c r="I69" s="18" t="s">
        <v>404</v>
      </c>
      <c r="J69" s="20" t="s">
        <v>404</v>
      </c>
      <c r="K69" s="18" t="s">
        <v>404</v>
      </c>
      <c r="L69" s="20" t="s">
        <v>404</v>
      </c>
      <c r="M69" s="18" t="s">
        <v>404</v>
      </c>
      <c r="N69" s="20" t="s">
        <v>404</v>
      </c>
      <c r="O69" s="18" t="s">
        <v>404</v>
      </c>
      <c r="P69" s="20" t="s">
        <v>404</v>
      </c>
      <c r="Q69" s="18" t="n">
        <v>418.09741308</v>
      </c>
      <c r="R69" s="20" t="n">
        <v>8.4464524</v>
      </c>
    </row>
    <row r="70" spans="1:18">
      <c r="A70" s="15" t="s">
        <v>467</v>
      </c>
      <c r="B70" s="17" t="n">
        <v>6036</v>
      </c>
      <c r="C70" s="18">
        <f>(0.0/B70*100)</f>
        <v/>
      </c>
      <c r="D70" s="19" t="n">
        <v>6036</v>
      </c>
      <c r="E70" s="18" t="n">
        <v>491.41136756</v>
      </c>
      <c r="F70" s="20" t="n">
        <v>5.26247106</v>
      </c>
      <c r="G70" s="18" t="n">
        <v>495.60591322</v>
      </c>
      <c r="H70" s="20" t="n">
        <v>4.09405005</v>
      </c>
      <c r="I70" s="18" t="s">
        <v>404</v>
      </c>
      <c r="J70" s="20" t="s">
        <v>404</v>
      </c>
      <c r="K70" s="18" t="s">
        <v>404</v>
      </c>
      <c r="L70" s="20" t="s">
        <v>404</v>
      </c>
      <c r="M70" s="18" t="s">
        <v>404</v>
      </c>
      <c r="N70" s="20" t="s">
        <v>404</v>
      </c>
      <c r="O70" s="18" t="s">
        <v>404</v>
      </c>
      <c r="P70" s="20" t="s">
        <v>404</v>
      </c>
      <c r="Q70" s="18" t="n">
        <v>486.54902394</v>
      </c>
      <c r="R70" s="20" t="n">
        <v>14.03441122</v>
      </c>
    </row>
    <row r="71" spans="1:18">
      <c r="A71" s="15" t="s">
        <v>468</v>
      </c>
      <c r="B71" s="17" t="n">
        <v>6115</v>
      </c>
      <c r="C71" s="18">
        <f>(0.0/B71*100)</f>
        <v/>
      </c>
      <c r="D71" s="19" t="n">
        <v>6115</v>
      </c>
      <c r="E71" s="18" t="n">
        <v>553.14607692</v>
      </c>
      <c r="F71" s="20" t="n">
        <v>2.82695005</v>
      </c>
      <c r="G71" s="18" t="n">
        <v>569.5681218</v>
      </c>
      <c r="H71" s="20" t="n">
        <v>1.62707603</v>
      </c>
      <c r="I71" s="18" t="n">
        <v>526.6590188599999</v>
      </c>
      <c r="J71" s="20" t="n">
        <v>17.65920086</v>
      </c>
      <c r="K71" s="18" t="s">
        <v>404</v>
      </c>
      <c r="L71" s="20" t="s">
        <v>404</v>
      </c>
      <c r="M71" s="18" t="s">
        <v>404</v>
      </c>
      <c r="N71" s="20" t="s">
        <v>404</v>
      </c>
      <c r="O71" s="18" t="s">
        <v>404</v>
      </c>
      <c r="P71" s="20" t="s">
        <v>404</v>
      </c>
      <c r="Q71" s="18" t="n">
        <v>510.4918097</v>
      </c>
      <c r="R71" s="20" t="n">
        <v>8.57024487</v>
      </c>
    </row>
    <row r="72" spans="1:18">
      <c r="A72" s="15" t="s">
        <v>469</v>
      </c>
      <c r="B72" s="17" t="n">
        <v>7708</v>
      </c>
      <c r="C72" s="18">
        <f>(0.0/B72*100)</f>
        <v/>
      </c>
      <c r="D72" s="19" t="n">
        <v>7708</v>
      </c>
      <c r="E72" s="18" t="n">
        <v>536.02972576</v>
      </c>
      <c r="F72" s="20" t="n">
        <v>8.488775909999999</v>
      </c>
      <c r="G72" s="18" t="n">
        <v>545.93465959</v>
      </c>
      <c r="H72" s="20" t="n">
        <v>4.74321224</v>
      </c>
      <c r="I72" s="18" t="n">
        <v>470.5224673</v>
      </c>
      <c r="J72" s="20" t="n">
        <v>25.08205796</v>
      </c>
      <c r="K72" s="18" t="s">
        <v>404</v>
      </c>
      <c r="L72" s="20" t="s">
        <v>404</v>
      </c>
      <c r="M72" s="18" t="s">
        <v>404</v>
      </c>
      <c r="N72" s="20" t="s">
        <v>404</v>
      </c>
      <c r="O72" s="18" t="s">
        <v>404</v>
      </c>
      <c r="P72" s="20" t="s">
        <v>404</v>
      </c>
      <c r="Q72" s="18" t="n">
        <v>562.1132503600001</v>
      </c>
      <c r="R72" s="20" t="n">
        <v>36.32402081</v>
      </c>
    </row>
    <row r="73" spans="1:18">
      <c r="A73" s="15" t="s">
        <v>470</v>
      </c>
      <c r="B73" s="17" t="n">
        <v>8249</v>
      </c>
      <c r="C73" s="18">
        <f>(0.0/B73*100)</f>
        <v/>
      </c>
      <c r="D73" s="19" t="n">
        <v>8249</v>
      </c>
      <c r="E73" s="18" t="n">
        <v>415.61763637</v>
      </c>
      <c r="F73" s="20" t="n">
        <v>5.17965984</v>
      </c>
      <c r="G73" s="18" t="n">
        <v>415.90737733</v>
      </c>
      <c r="H73" s="20" t="n">
        <v>5.48925679</v>
      </c>
      <c r="I73" s="18" t="n">
        <v>414.28282249</v>
      </c>
      <c r="J73" s="20" t="n">
        <v>16.77348065</v>
      </c>
      <c r="K73" s="18" t="s">
        <v>404</v>
      </c>
      <c r="L73" s="20" t="s">
        <v>404</v>
      </c>
      <c r="M73" s="18" t="s">
        <v>404</v>
      </c>
      <c r="N73" s="20" t="s">
        <v>404</v>
      </c>
      <c r="O73" s="18" t="s">
        <v>404</v>
      </c>
      <c r="P73" s="20" t="s">
        <v>404</v>
      </c>
      <c r="Q73" s="18" t="n">
        <v>413.19744784</v>
      </c>
      <c r="R73" s="20" t="n">
        <v>9.595072630000001</v>
      </c>
    </row>
    <row r="74" spans="1:18">
      <c r="A74" s="15" t="s">
        <v>471</v>
      </c>
      <c r="B74" s="17" t="n">
        <v>4692</v>
      </c>
      <c r="C74" s="18">
        <f>(484.0/B74*100)</f>
        <v/>
      </c>
      <c r="D74" s="19" t="n">
        <v>4208</v>
      </c>
      <c r="E74" s="18" t="n">
        <v>389.17218492</v>
      </c>
      <c r="F74" s="20" t="n">
        <v>3.16434589</v>
      </c>
      <c r="G74" s="18" t="n">
        <v>424.04104856</v>
      </c>
      <c r="H74" s="20" t="n">
        <v>1.91826085</v>
      </c>
      <c r="I74" s="18" t="s">
        <v>404</v>
      </c>
      <c r="J74" s="20" t="s">
        <v>404</v>
      </c>
      <c r="K74" s="18" t="s">
        <v>404</v>
      </c>
      <c r="L74" s="20" t="s">
        <v>404</v>
      </c>
      <c r="M74" s="18" t="s">
        <v>404</v>
      </c>
      <c r="N74" s="20" t="s">
        <v>404</v>
      </c>
      <c r="O74" s="18" t="s">
        <v>404</v>
      </c>
      <c r="P74" s="20" t="s">
        <v>404</v>
      </c>
      <c r="Q74" s="18" t="n">
        <v>417.06089849</v>
      </c>
      <c r="R74" s="20" t="n">
        <v>3.86148198</v>
      </c>
    </row>
    <row r="75" spans="1:18">
      <c r="A75" s="15" t="s">
        <v>472</v>
      </c>
      <c r="B75" s="17" t="n">
        <v>5375</v>
      </c>
      <c r="C75" s="18">
        <f>(483.0/B75*100)</f>
        <v/>
      </c>
      <c r="D75" s="19" t="n">
        <v>4892</v>
      </c>
      <c r="E75" s="18" t="n">
        <v>365.09281698</v>
      </c>
      <c r="F75" s="20" t="n">
        <v>6.06592352</v>
      </c>
      <c r="G75" s="18" t="n">
        <v>369.51184994</v>
      </c>
      <c r="H75" s="20" t="n">
        <v>7.05202804</v>
      </c>
      <c r="I75" s="18" t="n">
        <v>361.45861688</v>
      </c>
      <c r="J75" s="20" t="n">
        <v>18.16459585</v>
      </c>
      <c r="K75" s="18" t="s">
        <v>404</v>
      </c>
      <c r="L75" s="20" t="s">
        <v>404</v>
      </c>
      <c r="M75" s="18" t="s">
        <v>404</v>
      </c>
      <c r="N75" s="20" t="s">
        <v>404</v>
      </c>
      <c r="O75" s="18" t="s">
        <v>404</v>
      </c>
      <c r="P75" s="20" t="s">
        <v>404</v>
      </c>
      <c r="Q75" s="18" t="n">
        <v>369.08742928</v>
      </c>
      <c r="R75" s="20" t="n">
        <v>7.79885183</v>
      </c>
    </row>
    <row r="76" spans="1:18">
      <c r="A76" s="15" t="s">
        <v>473</v>
      </c>
      <c r="B76" s="17" t="n">
        <v>14167</v>
      </c>
      <c r="C76" s="18">
        <f>(1400.0/B76*100)</f>
        <v/>
      </c>
      <c r="D76" s="19" t="n">
        <v>12767</v>
      </c>
      <c r="E76" s="18" t="n">
        <v>431.39654486</v>
      </c>
      <c r="F76" s="20" t="n">
        <v>4.11331972</v>
      </c>
      <c r="G76" s="18" t="n">
        <v>446.44620175</v>
      </c>
      <c r="H76" s="20" t="n">
        <v>5.8923776</v>
      </c>
      <c r="I76" s="18" t="n">
        <v>384.8617393</v>
      </c>
      <c r="J76" s="20" t="n">
        <v>11.69191252</v>
      </c>
      <c r="K76" s="18" t="s">
        <v>404</v>
      </c>
      <c r="L76" s="20" t="s">
        <v>404</v>
      </c>
      <c r="M76" s="18" t="s">
        <v>404</v>
      </c>
      <c r="N76" s="20" t="s">
        <v>404</v>
      </c>
      <c r="O76" s="18" t="s">
        <v>404</v>
      </c>
      <c r="P76" s="20" t="s">
        <v>404</v>
      </c>
      <c r="Q76" s="18" t="n">
        <v>403.62446101</v>
      </c>
      <c r="R76" s="20" t="n">
        <v>10.80269729</v>
      </c>
    </row>
    <row r="77" spans="1:18">
      <c r="A77" s="15" t="s">
        <v>474</v>
      </c>
      <c r="B77" s="17" t="n">
        <v>6062</v>
      </c>
      <c r="C77" s="18">
        <f>(0.0/B77*100)</f>
        <v/>
      </c>
      <c r="D77" s="19" t="n">
        <v>6062</v>
      </c>
      <c r="E77" s="18" t="n">
        <v>402.90103965</v>
      </c>
      <c r="F77" s="20" t="n">
        <v>6.91708688</v>
      </c>
      <c r="G77" s="18" t="n">
        <v>422.19716614</v>
      </c>
      <c r="H77" s="20" t="n">
        <v>3.22728925</v>
      </c>
      <c r="I77" s="18" t="n">
        <v>391.75667981</v>
      </c>
      <c r="J77" s="20" t="n">
        <v>14.50456026</v>
      </c>
      <c r="K77" s="18" t="s">
        <v>404</v>
      </c>
      <c r="L77" s="20" t="s">
        <v>404</v>
      </c>
      <c r="M77" s="18" t="s">
        <v>404</v>
      </c>
      <c r="N77" s="20" t="s">
        <v>404</v>
      </c>
      <c r="O77" s="18" t="s">
        <v>404</v>
      </c>
      <c r="P77" s="20" t="s">
        <v>404</v>
      </c>
      <c r="Q77" s="18" t="n">
        <v>421.13338499</v>
      </c>
      <c r="R77" s="20" t="n">
        <v>15.41249062</v>
      </c>
    </row>
    <row r="78" spans="1:18">
      <c r="A78" s="15" t="s">
        <v>475</v>
      </c>
      <c r="B78" s="17" t="n">
        <v>5826</v>
      </c>
      <c r="C78" s="18">
        <f>(0.0/B78*100)</f>
        <v/>
      </c>
      <c r="D78" s="19" t="n">
        <v>5826</v>
      </c>
      <c r="E78" s="18" t="n">
        <v>500.20689401</v>
      </c>
      <c r="F78" s="20" t="n">
        <v>5.13398308</v>
      </c>
      <c r="G78" s="18" t="n">
        <v>488.67098745</v>
      </c>
      <c r="H78" s="20" t="n">
        <v>11.18058727</v>
      </c>
      <c r="I78" s="18" t="s">
        <v>404</v>
      </c>
      <c r="J78" s="20" t="s">
        <v>404</v>
      </c>
      <c r="K78" s="18" t="s">
        <v>404</v>
      </c>
      <c r="L78" s="20" t="s">
        <v>404</v>
      </c>
      <c r="M78" s="18" t="s">
        <v>404</v>
      </c>
      <c r="N78" s="20" t="s">
        <v>404</v>
      </c>
      <c r="O78" s="18" t="s">
        <v>404</v>
      </c>
      <c r="P78" s="20" t="s">
        <v>404</v>
      </c>
      <c r="Q78" s="18" t="n">
        <v>461.35264541</v>
      </c>
      <c r="R78" s="20" t="n">
        <v>18.24426328</v>
      </c>
    </row>
    <row customHeight="1" ht="25" r="79" spans="1:18">
      <c r="A79" s="15" t="s">
        <v>476</v>
      </c>
      <c r="B79" s="17" t="n">
        <v>1657</v>
      </c>
      <c r="C79" s="18">
        <f>(21.0/B79*100)</f>
        <v/>
      </c>
      <c r="D79" s="19" t="n">
        <v>1636</v>
      </c>
      <c r="E79" s="18" t="n">
        <v>486.40216202</v>
      </c>
      <c r="F79" s="20" t="n">
        <v>33.21166686</v>
      </c>
      <c r="G79" s="18" t="n">
        <v>455.46953905</v>
      </c>
      <c r="H79" s="20" t="n">
        <v>7.31956841</v>
      </c>
      <c r="I79" s="18" t="s">
        <v>404</v>
      </c>
      <c r="J79" s="20" t="s">
        <v>404</v>
      </c>
      <c r="K79" s="18" t="s">
        <v>404</v>
      </c>
      <c r="L79" s="20" t="s">
        <v>404</v>
      </c>
      <c r="M79" s="18" t="s">
        <v>404</v>
      </c>
      <c r="N79" s="20" t="s">
        <v>404</v>
      </c>
      <c r="O79" s="18" t="s">
        <v>404</v>
      </c>
      <c r="P79" s="20" t="s">
        <v>404</v>
      </c>
      <c r="Q79" s="18" t="n">
        <v>453.37745623</v>
      </c>
      <c r="R79" s="20" t="n">
        <v>39.9550495</v>
      </c>
    </row>
    <row r="80" spans="1:18">
      <c r="A80" s="15" t="s">
        <v>477</v>
      </c>
      <c r="B80" s="17" t="n">
        <v>7841</v>
      </c>
      <c r="C80" s="18">
        <f>(0.0/B80*100)</f>
        <v/>
      </c>
      <c r="D80" s="19" t="n">
        <v>7841</v>
      </c>
      <c r="E80" s="18" t="n">
        <v>461.28584376</v>
      </c>
      <c r="F80" s="20" t="n">
        <v>5.83831707</v>
      </c>
      <c r="G80" s="18" t="n">
        <v>457.52956386</v>
      </c>
      <c r="H80" s="20" t="n">
        <v>6.14258512</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443.03914992</v>
      </c>
      <c r="F81" s="20" t="n">
        <v>4.87927362</v>
      </c>
      <c r="G81" s="18" t="n">
        <v>449.78027481</v>
      </c>
      <c r="H81" s="20" t="n">
        <v>4.94421991</v>
      </c>
      <c r="I81" s="18" t="n">
        <v>517.87743</v>
      </c>
      <c r="J81" s="20" t="n">
        <v>8.265864029999999</v>
      </c>
      <c r="K81" s="18" t="s">
        <v>404</v>
      </c>
      <c r="L81" s="20" t="s">
        <v>404</v>
      </c>
      <c r="M81" s="18" t="s">
        <v>404</v>
      </c>
      <c r="N81" s="20" t="s">
        <v>404</v>
      </c>
      <c r="O81" s="18" t="s">
        <v>404</v>
      </c>
      <c r="P81" s="20" t="s">
        <v>404</v>
      </c>
      <c r="Q81" s="18" t="n">
        <v>429.66146642</v>
      </c>
      <c r="R81" s="20" t="n">
        <v>17.87602378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499.71934474</v>
      </c>
      <c r="F7" s="20" t="n">
        <v>3.46509027</v>
      </c>
      <c r="G7" s="18" t="n">
        <v>494.52082172</v>
      </c>
      <c r="H7" s="20" t="n">
        <v>2.49719195</v>
      </c>
      <c r="I7" s="18" t="s">
        <v>404</v>
      </c>
      <c r="J7" s="20" t="s">
        <v>404</v>
      </c>
      <c r="K7" s="18" t="s">
        <v>404</v>
      </c>
      <c r="L7" s="20" t="s">
        <v>404</v>
      </c>
      <c r="M7" s="18" t="s">
        <v>404</v>
      </c>
      <c r="N7" s="20" t="s">
        <v>404</v>
      </c>
      <c r="O7" s="18" t="s">
        <v>404</v>
      </c>
      <c r="P7" s="20" t="s">
        <v>404</v>
      </c>
      <c r="Q7" s="18" t="n">
        <v>478.94482434</v>
      </c>
      <c r="R7" s="20" t="n">
        <v>6.38620188</v>
      </c>
    </row>
    <row r="8" spans="1:18">
      <c r="A8" s="15" t="s">
        <v>405</v>
      </c>
      <c r="B8" s="17" t="n">
        <v>7007</v>
      </c>
      <c r="C8" s="18">
        <f>(0.0/B8*100)</f>
        <v/>
      </c>
      <c r="D8" s="19" t="n">
        <v>7007</v>
      </c>
      <c r="E8" s="18" t="n">
        <v>486.98231508</v>
      </c>
      <c r="F8" s="20" t="n">
        <v>13.55861343</v>
      </c>
      <c r="G8" s="18" t="n">
        <v>495.4587355</v>
      </c>
      <c r="H8" s="20" t="n">
        <v>4.89765365</v>
      </c>
      <c r="I8" s="18" t="n">
        <v>464.12321902</v>
      </c>
      <c r="J8" s="20" t="n">
        <v>24.86519723</v>
      </c>
      <c r="K8" s="18" t="s">
        <v>404</v>
      </c>
      <c r="L8" s="20" t="s">
        <v>404</v>
      </c>
      <c r="M8" s="18" t="s">
        <v>404</v>
      </c>
      <c r="N8" s="20" t="s">
        <v>404</v>
      </c>
      <c r="O8" s="18" t="s">
        <v>404</v>
      </c>
      <c r="P8" s="20" t="s">
        <v>404</v>
      </c>
      <c r="Q8" s="18" t="n">
        <v>505.55131131</v>
      </c>
      <c r="R8" s="20" t="n">
        <v>7.67177845</v>
      </c>
    </row>
    <row r="9" spans="1:18">
      <c r="A9" s="15" t="s">
        <v>406</v>
      </c>
      <c r="B9" s="17" t="n">
        <v>9651</v>
      </c>
      <c r="C9" s="18">
        <f>(575.0/B9*100)</f>
        <v/>
      </c>
      <c r="D9" s="19" t="n">
        <v>9076</v>
      </c>
      <c r="E9" s="18" t="n">
        <v>500.21628046</v>
      </c>
      <c r="F9" s="20" t="n">
        <v>8.15457219</v>
      </c>
      <c r="G9" s="18" t="n">
        <v>511.71401361</v>
      </c>
      <c r="H9" s="20" t="n">
        <v>4.7888382</v>
      </c>
      <c r="I9" s="18" t="n">
        <v>519.35251579</v>
      </c>
      <c r="J9" s="20" t="n">
        <v>28.46309464</v>
      </c>
      <c r="K9" s="18" t="s">
        <v>404</v>
      </c>
      <c r="L9" s="20" t="s">
        <v>404</v>
      </c>
      <c r="M9" s="18" t="s">
        <v>404</v>
      </c>
      <c r="N9" s="20" t="s">
        <v>404</v>
      </c>
      <c r="O9" s="18" t="s">
        <v>404</v>
      </c>
      <c r="P9" s="20" t="s">
        <v>404</v>
      </c>
      <c r="Q9" s="18" t="n">
        <v>515.11255967</v>
      </c>
      <c r="R9" s="20" t="n">
        <v>6.58182727</v>
      </c>
    </row>
    <row r="10" spans="1:18">
      <c r="A10" s="15" t="s">
        <v>407</v>
      </c>
      <c r="B10" s="17" t="n">
        <v>20058</v>
      </c>
      <c r="C10" s="18">
        <f>(3112.0/B10*100)</f>
        <v/>
      </c>
      <c r="D10" s="19" t="n">
        <v>16946</v>
      </c>
      <c r="E10" s="18" t="n">
        <v>518.61302145</v>
      </c>
      <c r="F10" s="20" t="n">
        <v>5.3335983</v>
      </c>
      <c r="G10" s="18" t="n">
        <v>513.3105731000001</v>
      </c>
      <c r="H10" s="20" t="n">
        <v>3.10108146</v>
      </c>
      <c r="I10" s="18" t="n">
        <v>577.84820243</v>
      </c>
      <c r="J10" s="20" t="n">
        <v>13.60445118</v>
      </c>
      <c r="K10" s="18" t="s">
        <v>404</v>
      </c>
      <c r="L10" s="20" t="s">
        <v>404</v>
      </c>
      <c r="M10" s="18" t="s">
        <v>404</v>
      </c>
      <c r="N10" s="20" t="s">
        <v>404</v>
      </c>
      <c r="O10" s="18" t="s">
        <v>404</v>
      </c>
      <c r="P10" s="20" t="s">
        <v>404</v>
      </c>
      <c r="Q10" s="18" t="n">
        <v>517.62695941</v>
      </c>
      <c r="R10" s="20" t="n">
        <v>9.61545643</v>
      </c>
    </row>
    <row r="11" spans="1:18">
      <c r="A11" s="15" t="s">
        <v>408</v>
      </c>
      <c r="B11" s="17" t="n">
        <v>7053</v>
      </c>
      <c r="C11" s="18">
        <f>(137.0/B11*100)</f>
        <v/>
      </c>
      <c r="D11" s="19" t="n">
        <v>6916</v>
      </c>
      <c r="E11" s="18" t="n">
        <v>437.34193822</v>
      </c>
      <c r="F11" s="20" t="n">
        <v>8.15382632</v>
      </c>
      <c r="G11" s="18" t="n">
        <v>422.51927824</v>
      </c>
      <c r="H11" s="20" t="n">
        <v>3.5227736</v>
      </c>
      <c r="I11" s="18" t="n">
        <v>390.11543589</v>
      </c>
      <c r="J11" s="20" t="n">
        <v>18.51186118</v>
      </c>
      <c r="K11" s="18" t="s">
        <v>404</v>
      </c>
      <c r="L11" s="20" t="s">
        <v>404</v>
      </c>
      <c r="M11" s="18" t="s">
        <v>404</v>
      </c>
      <c r="N11" s="20" t="s">
        <v>404</v>
      </c>
      <c r="O11" s="18" t="s">
        <v>404</v>
      </c>
      <c r="P11" s="20" t="s">
        <v>404</v>
      </c>
      <c r="Q11" s="18" t="n">
        <v>394.3758265</v>
      </c>
      <c r="R11" s="20" t="n">
        <v>14.96586286</v>
      </c>
    </row>
    <row r="12" spans="1:18">
      <c r="A12" s="15" t="s">
        <v>409</v>
      </c>
      <c r="B12" s="17" t="n">
        <v>6894</v>
      </c>
      <c r="C12" s="18">
        <f>(106.0/B12*100)</f>
        <v/>
      </c>
      <c r="D12" s="19" t="n">
        <v>6788</v>
      </c>
      <c r="E12" s="18" t="n">
        <v>497.40206773</v>
      </c>
      <c r="F12" s="20" t="n">
        <v>5.80234222</v>
      </c>
      <c r="G12" s="18" t="n">
        <v>493.60812616</v>
      </c>
      <c r="H12" s="20" t="n">
        <v>3.50135946</v>
      </c>
      <c r="I12" s="18" t="n">
        <v>427.1628758</v>
      </c>
      <c r="J12" s="20" t="n">
        <v>12.82659046</v>
      </c>
      <c r="K12" s="18" t="s">
        <v>404</v>
      </c>
      <c r="L12" s="20" t="s">
        <v>404</v>
      </c>
      <c r="M12" s="18" t="s">
        <v>404</v>
      </c>
      <c r="N12" s="20" t="s">
        <v>404</v>
      </c>
      <c r="O12" s="18" t="s">
        <v>404</v>
      </c>
      <c r="P12" s="20" t="s">
        <v>404</v>
      </c>
      <c r="Q12" s="18" t="n">
        <v>451.05022149</v>
      </c>
      <c r="R12" s="20" t="n">
        <v>10.53074955</v>
      </c>
    </row>
    <row r="13" spans="1:18">
      <c r="A13" s="15" t="s">
        <v>410</v>
      </c>
      <c r="B13" s="17" t="n">
        <v>7161</v>
      </c>
      <c r="C13" s="18">
        <f>(1175.0/B13*100)</f>
        <v/>
      </c>
      <c r="D13" s="19" t="n">
        <v>5986</v>
      </c>
      <c r="E13" s="18" t="n">
        <v>511.69090081</v>
      </c>
      <c r="F13" s="20" t="n">
        <v>2.60466574</v>
      </c>
      <c r="G13" s="18" t="n">
        <v>497.10760541</v>
      </c>
      <c r="H13" s="20" t="n">
        <v>7.00962735</v>
      </c>
      <c r="I13" s="18" t="n">
        <v>513.18367339</v>
      </c>
      <c r="J13" s="20" t="n">
        <v>7.29197336</v>
      </c>
      <c r="K13" s="18" t="s">
        <v>404</v>
      </c>
      <c r="L13" s="20" t="s">
        <v>404</v>
      </c>
      <c r="M13" s="18" t="s">
        <v>404</v>
      </c>
      <c r="N13" s="20" t="s">
        <v>404</v>
      </c>
      <c r="O13" s="18" t="s">
        <v>404</v>
      </c>
      <c r="P13" s="20" t="s">
        <v>404</v>
      </c>
      <c r="Q13" s="18" t="n">
        <v>523.01545874</v>
      </c>
      <c r="R13" s="20" t="n">
        <v>7.84809504</v>
      </c>
    </row>
    <row r="14" spans="1:18">
      <c r="A14" s="15" t="s">
        <v>411</v>
      </c>
      <c r="B14" s="17" t="n">
        <v>5587</v>
      </c>
      <c r="C14" s="18">
        <f>(386.0/B14*100)</f>
        <v/>
      </c>
      <c r="D14" s="19" t="n">
        <v>5201</v>
      </c>
      <c r="E14" s="18" t="n">
        <v>517.98311404</v>
      </c>
      <c r="F14" s="20" t="n">
        <v>2.61167825</v>
      </c>
      <c r="G14" s="18" t="n">
        <v>518.2231906</v>
      </c>
      <c r="H14" s="20" t="n">
        <v>3.67573726</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508.87499609</v>
      </c>
      <c r="F15" s="20" t="n">
        <v>2.75508406</v>
      </c>
      <c r="G15" s="18" t="n">
        <v>514.38564423</v>
      </c>
      <c r="H15" s="20" t="n">
        <v>4.0309574</v>
      </c>
      <c r="I15" s="18" t="n">
        <v>530.89819286</v>
      </c>
      <c r="J15" s="20" t="n">
        <v>20.65706953</v>
      </c>
      <c r="K15" s="18" t="s">
        <v>404</v>
      </c>
      <c r="L15" s="20" t="s">
        <v>404</v>
      </c>
      <c r="M15" s="18" t="s">
        <v>404</v>
      </c>
      <c r="N15" s="20" t="s">
        <v>404</v>
      </c>
      <c r="O15" s="18" t="s">
        <v>404</v>
      </c>
      <c r="P15" s="20" t="s">
        <v>404</v>
      </c>
      <c r="Q15" s="18" t="n">
        <v>504.73043184</v>
      </c>
      <c r="R15" s="20" t="n">
        <v>12.57782176</v>
      </c>
    </row>
    <row r="16" spans="1:18">
      <c r="A16" s="15" t="s">
        <v>413</v>
      </c>
      <c r="B16" s="17" t="n">
        <v>6108</v>
      </c>
      <c r="C16" s="18">
        <f>(495.0/B16*100)</f>
        <v/>
      </c>
      <c r="D16" s="19" t="n">
        <v>5613</v>
      </c>
      <c r="E16" s="18" t="n">
        <v>479.11677866</v>
      </c>
      <c r="F16" s="20" t="n">
        <v>5.73866225</v>
      </c>
      <c r="G16" s="18" t="n">
        <v>511.00366779</v>
      </c>
      <c r="H16" s="20" t="n">
        <v>5.63884395</v>
      </c>
      <c r="I16" s="18" t="n">
        <v>457.7123936</v>
      </c>
      <c r="J16" s="20" t="n">
        <v>17.90018326</v>
      </c>
      <c r="K16" s="18" t="s">
        <v>404</v>
      </c>
      <c r="L16" s="20" t="s">
        <v>404</v>
      </c>
      <c r="M16" s="18" t="s">
        <v>404</v>
      </c>
      <c r="N16" s="20" t="s">
        <v>404</v>
      </c>
      <c r="O16" s="18" t="s">
        <v>404</v>
      </c>
      <c r="P16" s="20" t="s">
        <v>404</v>
      </c>
      <c r="Q16" s="18" t="n">
        <v>515.4829605800001</v>
      </c>
      <c r="R16" s="20" t="n">
        <v>10.7923298</v>
      </c>
    </row>
    <row r="17" spans="1:18">
      <c r="A17" s="15" t="s">
        <v>414</v>
      </c>
      <c r="B17" s="17" t="n">
        <v>6504</v>
      </c>
      <c r="C17" s="18">
        <f>(1325.0/B17*100)</f>
        <v/>
      </c>
      <c r="D17" s="19" t="n">
        <v>5179</v>
      </c>
      <c r="E17" s="18" t="n">
        <v>483.62681852</v>
      </c>
      <c r="F17" s="20" t="n">
        <v>10.73216079</v>
      </c>
      <c r="G17" s="18" t="n">
        <v>505.73722074</v>
      </c>
      <c r="H17" s="20" t="n">
        <v>4.6784911</v>
      </c>
      <c r="I17" s="18" t="n">
        <v>554.04598907</v>
      </c>
      <c r="J17" s="20" t="n">
        <v>16.8228432</v>
      </c>
      <c r="K17" s="18" t="s">
        <v>404</v>
      </c>
      <c r="L17" s="20" t="s">
        <v>404</v>
      </c>
      <c r="M17" s="18" t="s">
        <v>404</v>
      </c>
      <c r="N17" s="20" t="s">
        <v>404</v>
      </c>
      <c r="O17" s="18" t="s">
        <v>404</v>
      </c>
      <c r="P17" s="20" t="s">
        <v>404</v>
      </c>
      <c r="Q17" s="18" t="n">
        <v>512.60367962</v>
      </c>
      <c r="R17" s="20" t="n">
        <v>8.61980475</v>
      </c>
    </row>
    <row r="18" spans="1:18">
      <c r="A18" s="15" t="s">
        <v>415</v>
      </c>
      <c r="B18" s="17" t="n">
        <v>5532</v>
      </c>
      <c r="C18" s="18">
        <f>(0.0/B18*100)</f>
        <v/>
      </c>
      <c r="D18" s="19" t="n">
        <v>5532</v>
      </c>
      <c r="E18" s="18" t="n">
        <v>459.41421707</v>
      </c>
      <c r="F18" s="20" t="n">
        <v>7.28056402</v>
      </c>
      <c r="G18" s="18" t="n">
        <v>456.69042576</v>
      </c>
      <c r="H18" s="20" t="n">
        <v>5.09581303</v>
      </c>
      <c r="I18" s="18" t="n">
        <v>437.8158099</v>
      </c>
      <c r="J18" s="20" t="n">
        <v>45.53387776</v>
      </c>
      <c r="K18" s="18" t="s">
        <v>404</v>
      </c>
      <c r="L18" s="20" t="s">
        <v>404</v>
      </c>
      <c r="M18" s="18" t="s">
        <v>404</v>
      </c>
      <c r="N18" s="20" t="s">
        <v>404</v>
      </c>
      <c r="O18" s="18" t="s">
        <v>404</v>
      </c>
      <c r="P18" s="20" t="s">
        <v>404</v>
      </c>
      <c r="Q18" s="18" t="n">
        <v>436.02520968</v>
      </c>
      <c r="R18" s="20" t="n">
        <v>10.96850454</v>
      </c>
    </row>
    <row r="19" spans="1:18">
      <c r="A19" s="15" t="s">
        <v>416</v>
      </c>
      <c r="B19" s="17" t="n">
        <v>5658</v>
      </c>
      <c r="C19" s="18">
        <f>(327.0/B19*100)</f>
        <v/>
      </c>
      <c r="D19" s="19" t="n">
        <v>5331</v>
      </c>
      <c r="E19" s="18" t="n">
        <v>486.96528379</v>
      </c>
      <c r="F19" s="20" t="n">
        <v>8.24164573</v>
      </c>
      <c r="G19" s="18" t="n">
        <v>475.7815661</v>
      </c>
      <c r="H19" s="20" t="n">
        <v>3.82648699</v>
      </c>
      <c r="I19" s="18" t="n">
        <v>507.97482207</v>
      </c>
      <c r="J19" s="20" t="n">
        <v>30.9857021</v>
      </c>
      <c r="K19" s="18" t="s">
        <v>404</v>
      </c>
      <c r="L19" s="20" t="s">
        <v>404</v>
      </c>
      <c r="M19" s="18" t="s">
        <v>404</v>
      </c>
      <c r="N19" s="20" t="s">
        <v>404</v>
      </c>
      <c r="O19" s="18" t="s">
        <v>404</v>
      </c>
      <c r="P19" s="20" t="s">
        <v>404</v>
      </c>
      <c r="Q19" s="18" t="n">
        <v>452.28108201</v>
      </c>
      <c r="R19" s="20" t="n">
        <v>29.78400683</v>
      </c>
    </row>
    <row r="20" spans="1:18">
      <c r="A20" s="15" t="s">
        <v>417</v>
      </c>
      <c r="B20" s="17" t="n">
        <v>3371</v>
      </c>
      <c r="C20" s="18">
        <f>(24.0/B20*100)</f>
        <v/>
      </c>
      <c r="D20" s="19" t="n">
        <v>3347</v>
      </c>
      <c r="E20" s="18" t="n">
        <v>474.84895448</v>
      </c>
      <c r="F20" s="20" t="n">
        <v>3.96563375</v>
      </c>
      <c r="G20" s="18" t="n">
        <v>493.26888912</v>
      </c>
      <c r="H20" s="20" t="n">
        <v>2.28658748</v>
      </c>
      <c r="I20" s="18" t="n">
        <v>440.15121304</v>
      </c>
      <c r="J20" s="20" t="n">
        <v>18.29753509</v>
      </c>
      <c r="K20" s="18" t="s">
        <v>404</v>
      </c>
      <c r="L20" s="20" t="s">
        <v>404</v>
      </c>
      <c r="M20" s="18" t="s">
        <v>404</v>
      </c>
      <c r="N20" s="20" t="s">
        <v>404</v>
      </c>
      <c r="O20" s="18" t="s">
        <v>404</v>
      </c>
      <c r="P20" s="20" t="s">
        <v>404</v>
      </c>
      <c r="Q20" s="18" t="n">
        <v>490.09861168</v>
      </c>
      <c r="R20" s="20" t="n">
        <v>5.49544952</v>
      </c>
    </row>
    <row r="21" spans="1:18">
      <c r="A21" s="15" t="s">
        <v>418</v>
      </c>
      <c r="B21" s="17" t="n">
        <v>5741</v>
      </c>
      <c r="C21" s="18">
        <f>(0.0/B21*100)</f>
        <v/>
      </c>
      <c r="D21" s="19" t="n">
        <v>5741</v>
      </c>
      <c r="E21" s="18" t="n">
        <v>502.15488875</v>
      </c>
      <c r="F21" s="20" t="n">
        <v>2.77057885</v>
      </c>
      <c r="G21" s="18" t="n">
        <v>508.70556362</v>
      </c>
      <c r="H21" s="20" t="n">
        <v>5.93620421</v>
      </c>
      <c r="I21" s="18" t="n">
        <v>497.64734531</v>
      </c>
      <c r="J21" s="20" t="n">
        <v>7.42804238</v>
      </c>
      <c r="K21" s="18" t="s">
        <v>404</v>
      </c>
      <c r="L21" s="20" t="s">
        <v>404</v>
      </c>
      <c r="M21" s="18" t="s">
        <v>404</v>
      </c>
      <c r="N21" s="20" t="s">
        <v>404</v>
      </c>
      <c r="O21" s="18" t="s">
        <v>404</v>
      </c>
      <c r="P21" s="20" t="s">
        <v>404</v>
      </c>
      <c r="Q21" s="18" t="n">
        <v>506.19273597</v>
      </c>
      <c r="R21" s="20" t="n">
        <v>8.18791324</v>
      </c>
    </row>
    <row r="22" spans="1:18">
      <c r="A22" s="15" t="s">
        <v>419</v>
      </c>
      <c r="B22" s="17" t="n">
        <v>6598</v>
      </c>
      <c r="C22" s="18">
        <f>(0.0/B22*100)</f>
        <v/>
      </c>
      <c r="D22" s="19" t="n">
        <v>6598</v>
      </c>
      <c r="E22" s="18" t="n">
        <v>469.57163957</v>
      </c>
      <c r="F22" s="20" t="n">
        <v>7.17295917</v>
      </c>
      <c r="G22" s="18" t="n">
        <v>465.51871023</v>
      </c>
      <c r="H22" s="20" t="n">
        <v>8.37139301</v>
      </c>
      <c r="I22" s="18" t="n">
        <v>500.59174152</v>
      </c>
      <c r="J22" s="20" t="n">
        <v>22.13487709</v>
      </c>
      <c r="K22" s="18" t="s">
        <v>404</v>
      </c>
      <c r="L22" s="20" t="s">
        <v>404</v>
      </c>
      <c r="M22" s="18" t="s">
        <v>404</v>
      </c>
      <c r="N22" s="20" t="s">
        <v>404</v>
      </c>
      <c r="O22" s="18" t="s">
        <v>404</v>
      </c>
      <c r="P22" s="20" t="s">
        <v>404</v>
      </c>
      <c r="Q22" s="18" t="n">
        <v>473.92391187</v>
      </c>
      <c r="R22" s="20" t="n">
        <v>10.21974025</v>
      </c>
    </row>
    <row r="23" spans="1:18">
      <c r="A23" s="15" t="s">
        <v>420</v>
      </c>
      <c r="B23" s="17" t="n">
        <v>11583</v>
      </c>
      <c r="C23" s="18">
        <f>(3185.0/B23*100)</f>
        <v/>
      </c>
      <c r="D23" s="19" t="n">
        <v>8398</v>
      </c>
      <c r="E23" s="18" t="n">
        <v>461.8925352</v>
      </c>
      <c r="F23" s="20" t="n">
        <v>8.20606463</v>
      </c>
      <c r="G23" s="18" t="n">
        <v>504.82351272</v>
      </c>
      <c r="H23" s="20" t="n">
        <v>4.71134798</v>
      </c>
      <c r="I23" s="18" t="n">
        <v>494.16233083</v>
      </c>
      <c r="J23" s="20" t="n">
        <v>21.24512488</v>
      </c>
      <c r="K23" s="18" t="s">
        <v>404</v>
      </c>
      <c r="L23" s="20" t="s">
        <v>404</v>
      </c>
      <c r="M23" s="18" t="s">
        <v>404</v>
      </c>
      <c r="N23" s="20" t="s">
        <v>404</v>
      </c>
      <c r="O23" s="18" t="s">
        <v>404</v>
      </c>
      <c r="P23" s="20" t="s">
        <v>404</v>
      </c>
      <c r="Q23" s="18" t="n">
        <v>477.75012195</v>
      </c>
      <c r="R23" s="20" t="n">
        <v>23.04845366</v>
      </c>
    </row>
    <row r="24" spans="1:18">
      <c r="A24" s="15" t="s">
        <v>421</v>
      </c>
      <c r="B24" s="17" t="n">
        <v>6647</v>
      </c>
      <c r="C24" s="18">
        <f>(0.0/B24*100)</f>
        <v/>
      </c>
      <c r="D24" s="19" t="n">
        <v>6647</v>
      </c>
      <c r="E24" s="18" t="s">
        <v>404</v>
      </c>
      <c r="F24" s="20" t="s">
        <v>404</v>
      </c>
      <c r="G24" s="18" t="s">
        <v>404</v>
      </c>
      <c r="H24" s="20" t="s">
        <v>404</v>
      </c>
      <c r="I24" s="18" t="s">
        <v>404</v>
      </c>
      <c r="J24" s="20" t="s">
        <v>404</v>
      </c>
      <c r="K24" s="18" t="s">
        <v>404</v>
      </c>
      <c r="L24" s="20" t="s">
        <v>404</v>
      </c>
      <c r="M24" s="18" t="n">
        <v>532.4398722</v>
      </c>
      <c r="N24" s="20" t="n">
        <v>3.00001481</v>
      </c>
      <c r="O24" s="18" t="s">
        <v>404</v>
      </c>
      <c r="P24" s="20" t="s">
        <v>404</v>
      </c>
      <c r="Q24" s="18" t="s">
        <v>404</v>
      </c>
      <c r="R24" s="20" t="s">
        <v>404</v>
      </c>
    </row>
    <row r="25" spans="1:18">
      <c r="A25" s="15" t="s">
        <v>422</v>
      </c>
      <c r="B25" s="17" t="n">
        <v>5581</v>
      </c>
      <c r="C25" s="18">
        <f>(0.0/B25*100)</f>
        <v/>
      </c>
      <c r="D25" s="19" t="n">
        <v>5581</v>
      </c>
      <c r="E25" s="18" t="n">
        <v>538.26717411</v>
      </c>
      <c r="F25" s="20" t="n">
        <v>10.79236798</v>
      </c>
      <c r="G25" s="18" t="n">
        <v>521.98818109</v>
      </c>
      <c r="H25" s="20" t="n">
        <v>4.0439997</v>
      </c>
      <c r="I25" s="18" t="n">
        <v>429.49742548</v>
      </c>
      <c r="J25" s="20" t="n">
        <v>30.04672639</v>
      </c>
      <c r="K25" s="18" t="s">
        <v>404</v>
      </c>
      <c r="L25" s="20" t="s">
        <v>404</v>
      </c>
      <c r="M25" s="18" t="s">
        <v>404</v>
      </c>
      <c r="N25" s="20" t="s">
        <v>404</v>
      </c>
      <c r="O25" s="18" t="s">
        <v>404</v>
      </c>
      <c r="P25" s="20" t="s">
        <v>404</v>
      </c>
      <c r="Q25" s="18" t="n">
        <v>531.64517736</v>
      </c>
      <c r="R25" s="20" t="n">
        <v>18.896639</v>
      </c>
    </row>
    <row r="26" spans="1:18">
      <c r="A26" s="15" t="s">
        <v>423</v>
      </c>
      <c r="B26" s="17" t="n">
        <v>4869</v>
      </c>
      <c r="C26" s="18">
        <f>(11.0/B26*100)</f>
        <v/>
      </c>
      <c r="D26" s="19" t="n">
        <v>4858</v>
      </c>
      <c r="E26" s="18" t="n">
        <v>486.60105921</v>
      </c>
      <c r="F26" s="20" t="n">
        <v>2.64660435</v>
      </c>
      <c r="G26" s="18" t="n">
        <v>477.93161448</v>
      </c>
      <c r="H26" s="20" t="n">
        <v>3.31327568</v>
      </c>
      <c r="I26" s="18" t="n">
        <v>470.36636477</v>
      </c>
      <c r="J26" s="20" t="n">
        <v>16.36125154</v>
      </c>
      <c r="K26" s="18" t="s">
        <v>404</v>
      </c>
      <c r="L26" s="20" t="s">
        <v>404</v>
      </c>
      <c r="M26" s="18" t="s">
        <v>404</v>
      </c>
      <c r="N26" s="20" t="s">
        <v>404</v>
      </c>
      <c r="O26" s="18" t="s">
        <v>404</v>
      </c>
      <c r="P26" s="20" t="s">
        <v>404</v>
      </c>
      <c r="Q26" s="18" t="n">
        <v>463.67271838</v>
      </c>
      <c r="R26" s="20" t="n">
        <v>14.93688278</v>
      </c>
    </row>
    <row r="27" spans="1:18">
      <c r="A27" s="15" t="s">
        <v>424</v>
      </c>
      <c r="B27" s="17" t="n">
        <v>5299</v>
      </c>
      <c r="C27" s="18">
        <f>(0.0/B27*100)</f>
        <v/>
      </c>
      <c r="D27" s="19" t="n">
        <v>5299</v>
      </c>
      <c r="E27" s="18" t="n">
        <v>547.1551108899999</v>
      </c>
      <c r="F27" s="20" t="n">
        <v>3.69612845</v>
      </c>
      <c r="G27" s="18" t="n">
        <v>478.66795534</v>
      </c>
      <c r="H27" s="20" t="n">
        <v>1.36271412</v>
      </c>
      <c r="I27" s="18" t="n">
        <v>432.08146175</v>
      </c>
      <c r="J27" s="20" t="n">
        <v>11.9477278</v>
      </c>
      <c r="K27" s="18" t="s">
        <v>404</v>
      </c>
      <c r="L27" s="20" t="s">
        <v>404</v>
      </c>
      <c r="M27" s="18" t="s">
        <v>404</v>
      </c>
      <c r="N27" s="20" t="s">
        <v>404</v>
      </c>
      <c r="O27" s="18" t="s">
        <v>404</v>
      </c>
      <c r="P27" s="20" t="s">
        <v>404</v>
      </c>
      <c r="Q27" s="18" t="n">
        <v>538.71485865</v>
      </c>
      <c r="R27" s="20" t="n">
        <v>8.19992162</v>
      </c>
    </row>
    <row r="28" spans="1:18">
      <c r="A28" s="15" t="s">
        <v>425</v>
      </c>
      <c r="B28" s="17" t="n">
        <v>7568</v>
      </c>
      <c r="C28" s="18">
        <f>(2746.0/B28*100)</f>
        <v/>
      </c>
      <c r="D28" s="19" t="n">
        <v>4822</v>
      </c>
      <c r="E28" s="18" t="n">
        <v>410.50349298</v>
      </c>
      <c r="F28" s="20" t="n">
        <v>6.28648763</v>
      </c>
      <c r="G28" s="18" t="n">
        <v>413.03381123</v>
      </c>
      <c r="H28" s="20" t="n">
        <v>4.45279253</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501.73640063</v>
      </c>
      <c r="F29" s="20" t="n">
        <v>11.22106055</v>
      </c>
      <c r="G29" s="18" t="n">
        <v>516.15932736</v>
      </c>
      <c r="H29" s="20" t="n">
        <v>7.3629449</v>
      </c>
      <c r="I29" s="18" t="n">
        <v>499.42711098</v>
      </c>
      <c r="J29" s="20" t="n">
        <v>10.62011139</v>
      </c>
      <c r="K29" s="18" t="s">
        <v>404</v>
      </c>
      <c r="L29" s="20" t="s">
        <v>404</v>
      </c>
      <c r="M29" s="18" t="s">
        <v>404</v>
      </c>
      <c r="N29" s="20" t="s">
        <v>404</v>
      </c>
      <c r="O29" s="18" t="s">
        <v>404</v>
      </c>
      <c r="P29" s="20" t="s">
        <v>404</v>
      </c>
      <c r="Q29" s="18" t="n">
        <v>563.06717086</v>
      </c>
      <c r="R29" s="20" t="n">
        <v>12.91072404</v>
      </c>
    </row>
    <row r="30" spans="1:18">
      <c r="A30" s="15" t="s">
        <v>427</v>
      </c>
      <c r="B30" s="17" t="n">
        <v>4520</v>
      </c>
      <c r="C30" s="18">
        <f>(1053.0/B30*100)</f>
        <v/>
      </c>
      <c r="D30" s="19" t="n">
        <v>3467</v>
      </c>
      <c r="E30" s="18" t="n">
        <v>499.36340467</v>
      </c>
      <c r="F30" s="20" t="n">
        <v>3.31601872</v>
      </c>
      <c r="G30" s="18" t="n">
        <v>487.83244657</v>
      </c>
      <c r="H30" s="20" t="n">
        <v>6.19849597</v>
      </c>
      <c r="I30" s="18" t="n">
        <v>461.03381589</v>
      </c>
      <c r="J30" s="20" t="n">
        <v>7.32399704</v>
      </c>
      <c r="K30" s="18" t="s">
        <v>404</v>
      </c>
      <c r="L30" s="20" t="s">
        <v>404</v>
      </c>
      <c r="M30" s="18" t="s">
        <v>404</v>
      </c>
      <c r="N30" s="20" t="s">
        <v>404</v>
      </c>
      <c r="O30" s="18" t="s">
        <v>404</v>
      </c>
      <c r="P30" s="20" t="s">
        <v>404</v>
      </c>
      <c r="Q30" s="18" t="n">
        <v>522.11018036</v>
      </c>
      <c r="R30" s="20" t="n">
        <v>34.52117524</v>
      </c>
    </row>
    <row r="31" spans="1:18">
      <c r="A31" s="15" t="s">
        <v>428</v>
      </c>
      <c r="B31" s="17" t="n">
        <v>5456</v>
      </c>
      <c r="C31" s="18">
        <f>(502.0/B31*100)</f>
        <v/>
      </c>
      <c r="D31" s="19" t="n">
        <v>4954</v>
      </c>
      <c r="E31" s="18" t="n">
        <v>504.74813314</v>
      </c>
      <c r="F31" s="20" t="n">
        <v>3.0433585</v>
      </c>
      <c r="G31" s="18" t="n">
        <v>501.12908749</v>
      </c>
      <c r="H31" s="20" t="n">
        <v>3.40105928</v>
      </c>
      <c r="I31" s="18" t="n">
        <v>496.83899613</v>
      </c>
      <c r="J31" s="20" t="n">
        <v>11.161896</v>
      </c>
      <c r="K31" s="18" t="s">
        <v>404</v>
      </c>
      <c r="L31" s="20" t="s">
        <v>404</v>
      </c>
      <c r="M31" s="18" t="s">
        <v>404</v>
      </c>
      <c r="N31" s="20" t="s">
        <v>404</v>
      </c>
      <c r="O31" s="18" t="s">
        <v>404</v>
      </c>
      <c r="P31" s="20" t="s">
        <v>404</v>
      </c>
      <c r="Q31" s="18" t="n">
        <v>497.58912232</v>
      </c>
      <c r="R31" s="20" t="n">
        <v>7.42829932</v>
      </c>
    </row>
    <row r="32" spans="1:18">
      <c r="A32" s="15" t="s">
        <v>429</v>
      </c>
      <c r="B32" s="17" t="n">
        <v>4478</v>
      </c>
      <c r="C32" s="18">
        <f>(0.0/B32*100)</f>
        <v/>
      </c>
      <c r="D32" s="19" t="n">
        <v>4478</v>
      </c>
      <c r="E32" s="18" t="n">
        <v>515.25235034</v>
      </c>
      <c r="F32" s="20" t="n">
        <v>5.18143235</v>
      </c>
      <c r="G32" s="18" t="n">
        <v>498.76814979</v>
      </c>
      <c r="H32" s="20" t="n">
        <v>2.90936097</v>
      </c>
      <c r="I32" s="18" t="n">
        <v>529.32548289</v>
      </c>
      <c r="J32" s="20" t="n">
        <v>17.93456188</v>
      </c>
      <c r="K32" s="18" t="s">
        <v>404</v>
      </c>
      <c r="L32" s="20" t="s">
        <v>404</v>
      </c>
      <c r="M32" s="18" t="s">
        <v>404</v>
      </c>
      <c r="N32" s="20" t="s">
        <v>404</v>
      </c>
      <c r="O32" s="18" t="s">
        <v>404</v>
      </c>
      <c r="P32" s="20" t="s">
        <v>404</v>
      </c>
      <c r="Q32" s="18" t="n">
        <v>501.56378107</v>
      </c>
      <c r="R32" s="20" t="n">
        <v>17.0258508</v>
      </c>
    </row>
    <row r="33" spans="1:18">
      <c r="A33" s="15" t="s">
        <v>430</v>
      </c>
      <c r="B33" s="17" t="n">
        <v>7325</v>
      </c>
      <c r="C33" s="18">
        <f>(29.0/B33*100)</f>
        <v/>
      </c>
      <c r="D33" s="19" t="n">
        <v>7296</v>
      </c>
      <c r="E33" s="18" t="n">
        <v>501.9092108</v>
      </c>
      <c r="F33" s="20" t="n">
        <v>4.68666362</v>
      </c>
      <c r="G33" s="18" t="n">
        <v>499.97427131</v>
      </c>
      <c r="H33" s="20" t="n">
        <v>4.96771508</v>
      </c>
      <c r="I33" s="18" t="n">
        <v>411.3483206</v>
      </c>
      <c r="J33" s="20" t="n">
        <v>3.93490574</v>
      </c>
      <c r="K33" s="18" t="s">
        <v>404</v>
      </c>
      <c r="L33" s="20" t="s">
        <v>404</v>
      </c>
      <c r="M33" s="18" t="s">
        <v>404</v>
      </c>
      <c r="N33" s="20" t="s">
        <v>404</v>
      </c>
      <c r="O33" s="18" t="s">
        <v>404</v>
      </c>
      <c r="P33" s="20" t="s">
        <v>404</v>
      </c>
      <c r="Q33" s="18" t="n">
        <v>511.66414362</v>
      </c>
      <c r="R33" s="20" t="n">
        <v>8.922180150000001</v>
      </c>
    </row>
    <row r="34" spans="1:18">
      <c r="A34" s="15" t="s">
        <v>431</v>
      </c>
      <c r="B34" s="17" t="n">
        <v>6350</v>
      </c>
      <c r="C34" s="18">
        <f>(0.0/B34*100)</f>
        <v/>
      </c>
      <c r="D34" s="19" t="n">
        <v>6350</v>
      </c>
      <c r="E34" s="18" t="n">
        <v>465.74838697</v>
      </c>
      <c r="F34" s="20" t="n">
        <v>8.58121392</v>
      </c>
      <c r="G34" s="18" t="n">
        <v>479.35189571</v>
      </c>
      <c r="H34" s="20" t="n">
        <v>3.59778137</v>
      </c>
      <c r="I34" s="18" t="n">
        <v>441.00983033</v>
      </c>
      <c r="J34" s="20" t="n">
        <v>48.6986894</v>
      </c>
      <c r="K34" s="18" t="s">
        <v>404</v>
      </c>
      <c r="L34" s="20" t="s">
        <v>404</v>
      </c>
      <c r="M34" s="18" t="s">
        <v>404</v>
      </c>
      <c r="N34" s="20" t="s">
        <v>404</v>
      </c>
      <c r="O34" s="18" t="s">
        <v>404</v>
      </c>
      <c r="P34" s="20" t="s">
        <v>404</v>
      </c>
      <c r="Q34" s="18" t="n">
        <v>466.09154441</v>
      </c>
      <c r="R34" s="20" t="n">
        <v>16.02390158</v>
      </c>
    </row>
    <row r="35" spans="1:18">
      <c r="A35" s="15" t="s">
        <v>432</v>
      </c>
      <c r="B35" s="17" t="n">
        <v>6406</v>
      </c>
      <c r="C35" s="18">
        <f>(450.0/B35*100)</f>
        <v/>
      </c>
      <c r="D35" s="19" t="n">
        <v>5956</v>
      </c>
      <c r="E35" s="18" t="n">
        <v>503.89808331</v>
      </c>
      <c r="F35" s="20" t="n">
        <v>2.57385702</v>
      </c>
      <c r="G35" s="18" t="n">
        <v>519.89403842</v>
      </c>
      <c r="H35" s="20" t="n">
        <v>2.00443685</v>
      </c>
      <c r="I35" s="18" t="n">
        <v>489.1552244</v>
      </c>
      <c r="J35" s="20" t="n">
        <v>4.17314382</v>
      </c>
      <c r="K35" s="18" t="s">
        <v>404</v>
      </c>
      <c r="L35" s="20" t="s">
        <v>404</v>
      </c>
      <c r="M35" s="18" t="s">
        <v>404</v>
      </c>
      <c r="N35" s="20" t="s">
        <v>404</v>
      </c>
      <c r="O35" s="18" t="s">
        <v>404</v>
      </c>
      <c r="P35" s="20" t="s">
        <v>404</v>
      </c>
      <c r="Q35" s="18" t="n">
        <v>505.76227769</v>
      </c>
      <c r="R35" s="20" t="n">
        <v>6.30558356</v>
      </c>
    </row>
    <row r="36" spans="1:18">
      <c r="A36" s="15" t="s">
        <v>433</v>
      </c>
      <c r="B36" s="17" t="n">
        <v>6736</v>
      </c>
      <c r="C36" s="18">
        <f>(636.0/B36*100)</f>
        <v/>
      </c>
      <c r="D36" s="19" t="n">
        <v>6100</v>
      </c>
      <c r="E36" s="18" t="n">
        <v>496.15135574</v>
      </c>
      <c r="F36" s="20" t="n">
        <v>5.86884321</v>
      </c>
      <c r="G36" s="18" t="n">
        <v>483.09597603</v>
      </c>
      <c r="H36" s="20" t="n">
        <v>2.74349893</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491.74262797</v>
      </c>
      <c r="F37" s="20" t="n">
        <v>6.63894127</v>
      </c>
      <c r="G37" s="18" t="n">
        <v>494.4543324</v>
      </c>
      <c r="H37" s="20" t="n">
        <v>3.45528328</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513.10787379</v>
      </c>
      <c r="F38" s="20" t="n">
        <v>9.09166076</v>
      </c>
      <c r="G38" s="18" t="n">
        <v>520.88980693</v>
      </c>
      <c r="H38" s="20" t="n">
        <v>4.79013597</v>
      </c>
      <c r="I38" s="18" t="n">
        <v>550.53701125</v>
      </c>
      <c r="J38" s="20" t="n">
        <v>13.30996898</v>
      </c>
      <c r="K38" s="18" t="s">
        <v>404</v>
      </c>
      <c r="L38" s="20" t="s">
        <v>404</v>
      </c>
      <c r="M38" s="18" t="s">
        <v>404</v>
      </c>
      <c r="N38" s="20" t="s">
        <v>404</v>
      </c>
      <c r="O38" s="18" t="s">
        <v>404</v>
      </c>
      <c r="P38" s="20" t="s">
        <v>404</v>
      </c>
      <c r="Q38" s="18" t="n">
        <v>531.82905626</v>
      </c>
      <c r="R38" s="20" t="n">
        <v>13.86861578</v>
      </c>
    </row>
    <row r="39" spans="1:18">
      <c r="A39" s="15" t="s">
        <v>436</v>
      </c>
      <c r="B39" s="17" t="n">
        <v>5895</v>
      </c>
      <c r="C39" s="18">
        <f>(0.0/B39*100)</f>
        <v/>
      </c>
      <c r="D39" s="19" t="n">
        <v>5895</v>
      </c>
      <c r="E39" s="18" t="n">
        <v>422.28698476</v>
      </c>
      <c r="F39" s="20" t="n">
        <v>7.06225506</v>
      </c>
      <c r="G39" s="18" t="n">
        <v>421.9356543</v>
      </c>
      <c r="H39" s="20" t="n">
        <v>7.768261</v>
      </c>
      <c r="I39" s="18" t="n">
        <v>369.086997</v>
      </c>
      <c r="J39" s="20" t="n">
        <v>16.40217483</v>
      </c>
      <c r="K39" s="18" t="s">
        <v>404</v>
      </c>
      <c r="L39" s="20" t="s">
        <v>404</v>
      </c>
      <c r="M39" s="18" t="s">
        <v>404</v>
      </c>
      <c r="N39" s="20" t="s">
        <v>404</v>
      </c>
      <c r="O39" s="18" t="s">
        <v>404</v>
      </c>
      <c r="P39" s="20" t="s">
        <v>404</v>
      </c>
      <c r="Q39" s="18" t="n">
        <v>381.53556076</v>
      </c>
      <c r="R39" s="20" t="n">
        <v>11.71711789</v>
      </c>
    </row>
    <row r="40" spans="1:18">
      <c r="A40" s="15" t="s">
        <v>437</v>
      </c>
      <c r="B40" s="17" t="n">
        <v>14157</v>
      </c>
      <c r="C40" s="18">
        <f>(2954.0/B40*100)</f>
        <v/>
      </c>
      <c r="D40" s="19" t="n">
        <v>11203</v>
      </c>
      <c r="E40" s="18" t="n">
        <v>492.22360222</v>
      </c>
      <c r="F40" s="20" t="n">
        <v>3.7676633</v>
      </c>
      <c r="G40" s="18" t="n">
        <v>497.93836012</v>
      </c>
      <c r="H40" s="20" t="n">
        <v>9.892228279999999</v>
      </c>
      <c r="I40" s="18" t="n">
        <v>487.34138255</v>
      </c>
      <c r="J40" s="20" t="n">
        <v>7.80038534</v>
      </c>
      <c r="K40" s="18" t="s">
        <v>404</v>
      </c>
      <c r="L40" s="20" t="s">
        <v>404</v>
      </c>
      <c r="M40" s="18" t="s">
        <v>404</v>
      </c>
      <c r="N40" s="20" t="s">
        <v>404</v>
      </c>
      <c r="O40" s="18" t="s">
        <v>404</v>
      </c>
      <c r="P40" s="20" t="s">
        <v>404</v>
      </c>
      <c r="Q40" s="18" t="n">
        <v>510.2093497</v>
      </c>
      <c r="R40" s="20" t="n">
        <v>15.83497509</v>
      </c>
    </row>
    <row r="41" spans="1:18">
      <c r="A41" s="15" t="s">
        <v>438</v>
      </c>
      <c r="B41" s="17" t="n">
        <v>5712</v>
      </c>
      <c r="C41" s="18">
        <f>(99.0/B41*100)</f>
        <v/>
      </c>
      <c r="D41" s="19" t="n">
        <v>5613</v>
      </c>
      <c r="E41" s="18" t="n">
        <v>461.31381336</v>
      </c>
      <c r="F41" s="20" t="n">
        <v>4.47987541</v>
      </c>
      <c r="G41" s="18" t="n">
        <v>477.94465343</v>
      </c>
      <c r="H41" s="20" t="n">
        <v>4.8255531</v>
      </c>
      <c r="I41" s="18" t="n">
        <v>476.26205837</v>
      </c>
      <c r="J41" s="20" t="n">
        <v>13.56669592</v>
      </c>
      <c r="K41" s="18" t="s">
        <v>404</v>
      </c>
      <c r="L41" s="20" t="s">
        <v>404</v>
      </c>
      <c r="M41" s="18" t="s">
        <v>404</v>
      </c>
      <c r="N41" s="20" t="s">
        <v>404</v>
      </c>
      <c r="O41" s="18" t="s">
        <v>404</v>
      </c>
      <c r="P41" s="20" t="s">
        <v>404</v>
      </c>
      <c r="Q41" s="18" t="n">
        <v>467.82191904</v>
      </c>
      <c r="R41" s="20" t="n">
        <v>15.58631571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409.15776353</v>
      </c>
      <c r="F44" s="20" t="n">
        <v>5.85739848</v>
      </c>
      <c r="G44" s="18" t="n">
        <v>416.90665227</v>
      </c>
      <c r="H44" s="20" t="n">
        <v>5.30132428</v>
      </c>
      <c r="I44" s="18" t="s">
        <v>404</v>
      </c>
      <c r="J44" s="20" t="s">
        <v>404</v>
      </c>
      <c r="K44" s="18" t="s">
        <v>404</v>
      </c>
      <c r="L44" s="20" t="s">
        <v>404</v>
      </c>
      <c r="M44" s="18" t="s">
        <v>404</v>
      </c>
      <c r="N44" s="20" t="s">
        <v>404</v>
      </c>
      <c r="O44" s="18" t="s">
        <v>404</v>
      </c>
      <c r="P44" s="20" t="s">
        <v>404</v>
      </c>
      <c r="Q44" s="18" t="n">
        <v>417.0503364</v>
      </c>
      <c r="R44" s="20" t="n">
        <v>7.25821465</v>
      </c>
    </row>
    <row r="45" spans="1:18">
      <c r="A45" s="15" t="s">
        <v>442</v>
      </c>
      <c r="B45" s="17" t="n">
        <v>5519</v>
      </c>
      <c r="C45" s="18">
        <f>(0.0/B45*100)</f>
        <v/>
      </c>
      <c r="D45" s="19" t="n">
        <v>5519</v>
      </c>
      <c r="E45" s="18" t="n">
        <v>356.41310539</v>
      </c>
      <c r="F45" s="20" t="n">
        <v>3.80045839</v>
      </c>
      <c r="G45" s="18" t="n">
        <v>375.07580765</v>
      </c>
      <c r="H45" s="20" t="n">
        <v>9.04110957</v>
      </c>
      <c r="I45" s="18" t="s">
        <v>404</v>
      </c>
      <c r="J45" s="20" t="s">
        <v>404</v>
      </c>
      <c r="K45" s="18" t="s">
        <v>404</v>
      </c>
      <c r="L45" s="20" t="s">
        <v>404</v>
      </c>
      <c r="M45" s="18" t="s">
        <v>404</v>
      </c>
      <c r="N45" s="20" t="s">
        <v>404</v>
      </c>
      <c r="O45" s="18" t="s">
        <v>404</v>
      </c>
      <c r="P45" s="20" t="s">
        <v>404</v>
      </c>
      <c r="Q45" s="18" t="n">
        <v>375.12091753</v>
      </c>
      <c r="R45" s="20" t="n">
        <v>17.68614737</v>
      </c>
    </row>
    <row r="46" spans="1:18">
      <c r="A46" s="15" t="s">
        <v>443</v>
      </c>
      <c r="B46" s="17" t="n">
        <v>23141</v>
      </c>
      <c r="C46" s="18">
        <f>(5878.0/B46*100)</f>
        <v/>
      </c>
      <c r="D46" s="19" t="n">
        <v>17263</v>
      </c>
      <c r="E46" s="18" t="n">
        <v>378.05760166</v>
      </c>
      <c r="F46" s="20" t="n">
        <v>5.0054235</v>
      </c>
      <c r="G46" s="18" t="n">
        <v>392.15417275</v>
      </c>
      <c r="H46" s="20" t="n">
        <v>4.66997411</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437.98114376</v>
      </c>
      <c r="F47" s="20" t="n">
        <v>8.85420184</v>
      </c>
      <c r="G47" s="18" t="n">
        <v>443.89476423</v>
      </c>
      <c r="H47" s="20" t="n">
        <v>5.49773641</v>
      </c>
      <c r="I47" s="18" t="n">
        <v>440.48237122</v>
      </c>
      <c r="J47" s="20" t="n">
        <v>21.85517309</v>
      </c>
      <c r="K47" s="18" t="s">
        <v>404</v>
      </c>
      <c r="L47" s="20" t="s">
        <v>404</v>
      </c>
      <c r="M47" s="18" t="s">
        <v>404</v>
      </c>
      <c r="N47" s="20" t="s">
        <v>404</v>
      </c>
      <c r="O47" s="18" t="s">
        <v>404</v>
      </c>
      <c r="P47" s="20" t="s">
        <v>404</v>
      </c>
      <c r="Q47" s="18" t="n">
        <v>423.90308956</v>
      </c>
      <c r="R47" s="20" t="n">
        <v>46.5713852</v>
      </c>
    </row>
    <row r="48" spans="1:18">
      <c r="A48" s="15" t="s">
        <v>445</v>
      </c>
      <c r="B48" s="17" t="n">
        <v>9841</v>
      </c>
      <c r="C48" s="18">
        <f>(40.0/B48*100)</f>
        <v/>
      </c>
      <c r="D48" s="19" t="n">
        <v>9801</v>
      </c>
      <c r="E48" s="18" t="n">
        <v>543.1144676</v>
      </c>
      <c r="F48" s="20" t="n">
        <v>9.384549379999999</v>
      </c>
      <c r="G48" s="18" t="n">
        <v>524.61991366</v>
      </c>
      <c r="H48" s="20" t="n">
        <v>7.73826959</v>
      </c>
      <c r="I48" s="18" t="n">
        <v>397.95104778</v>
      </c>
      <c r="J48" s="20" t="n">
        <v>11.78810797</v>
      </c>
      <c r="K48" s="18" t="s">
        <v>404</v>
      </c>
      <c r="L48" s="20" t="s">
        <v>404</v>
      </c>
      <c r="M48" s="18" t="s">
        <v>404</v>
      </c>
      <c r="N48" s="20" t="s">
        <v>404</v>
      </c>
      <c r="O48" s="18" t="s">
        <v>404</v>
      </c>
      <c r="P48" s="20" t="s">
        <v>404</v>
      </c>
      <c r="Q48" s="18" t="n">
        <v>501.68181979</v>
      </c>
      <c r="R48" s="20" t="n">
        <v>22.94566519</v>
      </c>
    </row>
    <row r="49" spans="1:18">
      <c r="A49" s="15" t="s">
        <v>446</v>
      </c>
      <c r="B49" s="17" t="n">
        <v>6349</v>
      </c>
      <c r="C49" s="18">
        <f>(52.0/B49*100)</f>
        <v/>
      </c>
      <c r="D49" s="19" t="n">
        <v>6297</v>
      </c>
      <c r="E49" s="18" t="n">
        <v>401.55749242</v>
      </c>
      <c r="F49" s="20" t="n">
        <v>8.70553576</v>
      </c>
      <c r="G49" s="18" t="n">
        <v>407.91652493</v>
      </c>
      <c r="H49" s="20" t="n">
        <v>4.48238887</v>
      </c>
      <c r="I49" s="18" t="s">
        <v>404</v>
      </c>
      <c r="J49" s="20" t="s">
        <v>404</v>
      </c>
      <c r="K49" s="18" t="s">
        <v>404</v>
      </c>
      <c r="L49" s="20" t="s">
        <v>404</v>
      </c>
      <c r="M49" s="18" t="s">
        <v>404</v>
      </c>
      <c r="N49" s="20" t="s">
        <v>404</v>
      </c>
      <c r="O49" s="18" t="s">
        <v>404</v>
      </c>
      <c r="P49" s="20" t="s">
        <v>404</v>
      </c>
      <c r="Q49" s="18" t="n">
        <v>412.44904999</v>
      </c>
      <c r="R49" s="20" t="n">
        <v>5.96766233</v>
      </c>
    </row>
    <row r="50" spans="1:18">
      <c r="A50" s="15" t="s">
        <v>447</v>
      </c>
      <c r="B50" s="17" t="n">
        <v>11795</v>
      </c>
      <c r="C50" s="18">
        <f>(1031.0/B50*100)</f>
        <v/>
      </c>
      <c r="D50" s="19" t="n">
        <v>10764</v>
      </c>
      <c r="E50" s="18" t="n">
        <v>393.09420007</v>
      </c>
      <c r="F50" s="20" t="n">
        <v>3.41985452</v>
      </c>
      <c r="G50" s="18" t="n">
        <v>397.43270783</v>
      </c>
      <c r="H50" s="20" t="n">
        <v>5.38685288</v>
      </c>
      <c r="I50" s="18" t="n">
        <v>372.42930285</v>
      </c>
      <c r="J50" s="20" t="n">
        <v>11.22968329</v>
      </c>
      <c r="K50" s="18" t="s">
        <v>404</v>
      </c>
      <c r="L50" s="20" t="s">
        <v>404</v>
      </c>
      <c r="M50" s="18" t="s">
        <v>404</v>
      </c>
      <c r="N50" s="20" t="s">
        <v>404</v>
      </c>
      <c r="O50" s="18" t="s">
        <v>404</v>
      </c>
      <c r="P50" s="20" t="s">
        <v>404</v>
      </c>
      <c r="Q50" s="18" t="n">
        <v>382.73354724</v>
      </c>
      <c r="R50" s="20" t="n">
        <v>8.20355988</v>
      </c>
    </row>
    <row r="51" spans="1:18">
      <c r="A51" s="15" t="s">
        <v>448</v>
      </c>
      <c r="B51" s="17" t="n">
        <v>6866</v>
      </c>
      <c r="C51" s="18">
        <f>(1218.0/B51*100)</f>
        <v/>
      </c>
      <c r="D51" s="19" t="n">
        <v>5648</v>
      </c>
      <c r="E51" s="18" t="n">
        <v>393.86936371</v>
      </c>
      <c r="F51" s="20" t="n">
        <v>5.08401181</v>
      </c>
      <c r="G51" s="18" t="n">
        <v>401.74475089</v>
      </c>
      <c r="H51" s="20" t="n">
        <v>3.43541797</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464.07630641</v>
      </c>
      <c r="F52" s="20" t="n">
        <v>7.14025361</v>
      </c>
      <c r="G52" s="18" t="n">
        <v>465.76236336</v>
      </c>
      <c r="H52" s="20" t="n">
        <v>3.90233621</v>
      </c>
      <c r="I52" s="18" t="n">
        <v>474.59071495</v>
      </c>
      <c r="J52" s="20" t="n">
        <v>14.27581203</v>
      </c>
      <c r="K52" s="18" t="s">
        <v>404</v>
      </c>
      <c r="L52" s="20" t="s">
        <v>404</v>
      </c>
      <c r="M52" s="18" t="s">
        <v>404</v>
      </c>
      <c r="N52" s="20" t="s">
        <v>404</v>
      </c>
      <c r="O52" s="18" t="s">
        <v>404</v>
      </c>
      <c r="P52" s="20" t="s">
        <v>404</v>
      </c>
      <c r="Q52" s="18" t="n">
        <v>448.8146938</v>
      </c>
      <c r="R52" s="20" t="n">
        <v>15.35977577</v>
      </c>
    </row>
    <row r="53" spans="1:18">
      <c r="A53" s="15" t="s">
        <v>450</v>
      </c>
      <c r="B53" s="17" t="n">
        <v>5571</v>
      </c>
      <c r="C53" s="18">
        <f>(0.0/B53*100)</f>
        <v/>
      </c>
      <c r="D53" s="19" t="n">
        <v>5571</v>
      </c>
      <c r="E53" s="18" t="n">
        <v>456.09534782</v>
      </c>
      <c r="F53" s="20" t="n">
        <v>2.46849439</v>
      </c>
      <c r="G53" s="18" t="n">
        <v>428.14019421</v>
      </c>
      <c r="H53" s="20" t="n">
        <v>2.30340812</v>
      </c>
      <c r="I53" s="18" t="n">
        <v>364.49365483</v>
      </c>
      <c r="J53" s="20" t="n">
        <v>8.290412549999999</v>
      </c>
      <c r="K53" s="18" t="s">
        <v>404</v>
      </c>
      <c r="L53" s="20" t="s">
        <v>404</v>
      </c>
      <c r="M53" s="18" t="s">
        <v>404</v>
      </c>
      <c r="N53" s="20" t="s">
        <v>404</v>
      </c>
      <c r="O53" s="18" t="s">
        <v>404</v>
      </c>
      <c r="P53" s="20" t="s">
        <v>404</v>
      </c>
      <c r="Q53" s="18" t="n">
        <v>436.91445248</v>
      </c>
      <c r="R53" s="20" t="n">
        <v>4.30209097</v>
      </c>
    </row>
    <row r="54" spans="1:18">
      <c r="A54" s="15" t="s">
        <v>451</v>
      </c>
      <c r="B54" s="17" t="n">
        <v>4740</v>
      </c>
      <c r="C54" s="18">
        <f>(199.0/B54*100)</f>
        <v/>
      </c>
      <c r="D54" s="19" t="n">
        <v>4541</v>
      </c>
      <c r="E54" s="18" t="n">
        <v>323.43816959</v>
      </c>
      <c r="F54" s="20" t="n">
        <v>5.32249084</v>
      </c>
      <c r="G54" s="18" t="n">
        <v>333.9731448</v>
      </c>
      <c r="H54" s="20" t="n">
        <v>6.76299138</v>
      </c>
      <c r="I54" s="18" t="n">
        <v>298.61239937</v>
      </c>
      <c r="J54" s="20" t="n">
        <v>6.45180642</v>
      </c>
      <c r="K54" s="18" t="s">
        <v>404</v>
      </c>
      <c r="L54" s="20" t="s">
        <v>404</v>
      </c>
      <c r="M54" s="18" t="s">
        <v>404</v>
      </c>
      <c r="N54" s="20" t="s">
        <v>404</v>
      </c>
      <c r="O54" s="18" t="s">
        <v>404</v>
      </c>
      <c r="P54" s="20" t="s">
        <v>404</v>
      </c>
      <c r="Q54" s="18" t="n">
        <v>339.14127216</v>
      </c>
      <c r="R54" s="20" t="n">
        <v>5.95627849</v>
      </c>
    </row>
    <row r="55" spans="1:18">
      <c r="A55" s="15" t="s">
        <v>452</v>
      </c>
      <c r="B55" s="17" t="n">
        <v>5316</v>
      </c>
      <c r="C55" s="18">
        <f>(43.0/B55*100)</f>
        <v/>
      </c>
      <c r="D55" s="19" t="n">
        <v>5273</v>
      </c>
      <c r="E55" s="18" t="n">
        <v>402.64994966</v>
      </c>
      <c r="F55" s="20" t="n">
        <v>5.70751912</v>
      </c>
      <c r="G55" s="18" t="n">
        <v>402.26681244</v>
      </c>
      <c r="H55" s="20" t="n">
        <v>4.95562899</v>
      </c>
      <c r="I55" s="18" t="s">
        <v>404</v>
      </c>
      <c r="J55" s="20" t="s">
        <v>404</v>
      </c>
      <c r="K55" s="18" t="s">
        <v>404</v>
      </c>
      <c r="L55" s="20" t="s">
        <v>404</v>
      </c>
      <c r="M55" s="18" t="s">
        <v>404</v>
      </c>
      <c r="N55" s="20" t="s">
        <v>404</v>
      </c>
      <c r="O55" s="18" t="s">
        <v>404</v>
      </c>
      <c r="P55" s="20" t="s">
        <v>404</v>
      </c>
      <c r="Q55" s="18" t="n">
        <v>405.99820714</v>
      </c>
      <c r="R55" s="20" t="n">
        <v>5.56846151</v>
      </c>
    </row>
    <row r="56" spans="1:18">
      <c r="A56" s="15" t="s">
        <v>453</v>
      </c>
      <c r="B56" s="17" t="n">
        <v>5359</v>
      </c>
      <c r="C56" s="18">
        <f>(0.0/B56*100)</f>
        <v/>
      </c>
      <c r="D56" s="19" t="n">
        <v>5359</v>
      </c>
      <c r="E56" s="18" t="n">
        <v>552.57210441</v>
      </c>
      <c r="F56" s="20" t="n">
        <v>5.23877137</v>
      </c>
      <c r="G56" s="18" t="n">
        <v>545.9561261600001</v>
      </c>
      <c r="H56" s="20" t="n">
        <v>5.63180014</v>
      </c>
      <c r="I56" s="18" t="n">
        <v>542.96627775</v>
      </c>
      <c r="J56" s="20" t="n">
        <v>17.56287193</v>
      </c>
      <c r="K56" s="18" t="s">
        <v>404</v>
      </c>
      <c r="L56" s="20" t="s">
        <v>404</v>
      </c>
      <c r="M56" s="18" t="s">
        <v>404</v>
      </c>
      <c r="N56" s="20" t="s">
        <v>404</v>
      </c>
      <c r="O56" s="18" t="s">
        <v>404</v>
      </c>
      <c r="P56" s="20" t="s">
        <v>404</v>
      </c>
      <c r="Q56" s="18" t="n">
        <v>533.78641588</v>
      </c>
      <c r="R56" s="20" t="n">
        <v>29.42767795</v>
      </c>
    </row>
    <row r="57" spans="1:18">
      <c r="A57" s="15" t="s">
        <v>454</v>
      </c>
      <c r="B57" s="17" t="n">
        <v>6513</v>
      </c>
      <c r="C57" s="18">
        <f>(0.0/B57*100)</f>
        <v/>
      </c>
      <c r="D57" s="19" t="n">
        <v>6513</v>
      </c>
      <c r="E57" s="18" t="n">
        <v>382.80347119</v>
      </c>
      <c r="F57" s="20" t="n">
        <v>3.84676507</v>
      </c>
      <c r="G57" s="18" t="n">
        <v>394.71943504</v>
      </c>
      <c r="H57" s="20" t="n">
        <v>8.09201004</v>
      </c>
      <c r="I57" s="18" t="s">
        <v>404</v>
      </c>
      <c r="J57" s="20" t="s">
        <v>404</v>
      </c>
      <c r="K57" s="18" t="s">
        <v>404</v>
      </c>
      <c r="L57" s="20" t="s">
        <v>404</v>
      </c>
      <c r="M57" s="18" t="s">
        <v>404</v>
      </c>
      <c r="N57" s="20" t="s">
        <v>404</v>
      </c>
      <c r="O57" s="18" t="s">
        <v>404</v>
      </c>
      <c r="P57" s="20" t="s">
        <v>404</v>
      </c>
      <c r="Q57" s="18" t="n">
        <v>387.59944723</v>
      </c>
      <c r="R57" s="20" t="n">
        <v>10.18248349</v>
      </c>
    </row>
    <row r="58" spans="1:18">
      <c r="A58" s="15" t="s">
        <v>455</v>
      </c>
      <c r="B58" s="17" t="n">
        <v>7267</v>
      </c>
      <c r="C58" s="18">
        <f>(0.0/B58*100)</f>
        <v/>
      </c>
      <c r="D58" s="19" t="n">
        <v>7267</v>
      </c>
      <c r="E58" s="18" t="n">
        <v>388.02651473</v>
      </c>
      <c r="F58" s="20" t="n">
        <v>6.83053589</v>
      </c>
      <c r="G58" s="18" t="n">
        <v>366.55215932</v>
      </c>
      <c r="H58" s="20" t="n">
        <v>9.16571604</v>
      </c>
      <c r="I58" s="18" t="s">
        <v>404</v>
      </c>
      <c r="J58" s="20" t="s">
        <v>404</v>
      </c>
      <c r="K58" s="18" t="s">
        <v>404</v>
      </c>
      <c r="L58" s="20" t="s">
        <v>404</v>
      </c>
      <c r="M58" s="18" t="s">
        <v>404</v>
      </c>
      <c r="N58" s="20" t="s">
        <v>404</v>
      </c>
      <c r="O58" s="18" t="s">
        <v>404</v>
      </c>
      <c r="P58" s="20" t="s">
        <v>404</v>
      </c>
      <c r="Q58" s="18" t="n">
        <v>380.12952575</v>
      </c>
      <c r="R58" s="20" t="n">
        <v>3.6826998</v>
      </c>
    </row>
    <row r="59" spans="1:18">
      <c r="A59" s="15" t="s">
        <v>456</v>
      </c>
      <c r="B59" s="17" t="n">
        <v>4826</v>
      </c>
      <c r="C59" s="18">
        <f>(0.0/B59*100)</f>
        <v/>
      </c>
      <c r="D59" s="19" t="n">
        <v>4826</v>
      </c>
      <c r="E59" s="18" t="n">
        <v>357.0624249</v>
      </c>
      <c r="F59" s="20" t="n">
        <v>2.31200659</v>
      </c>
      <c r="G59" s="18" t="n">
        <v>366.59261997</v>
      </c>
      <c r="H59" s="20" t="n">
        <v>2.7917942</v>
      </c>
      <c r="I59" s="18" t="s">
        <v>404</v>
      </c>
      <c r="J59" s="20" t="s">
        <v>404</v>
      </c>
      <c r="K59" s="18" t="s">
        <v>404</v>
      </c>
      <c r="L59" s="20" t="s">
        <v>404</v>
      </c>
      <c r="M59" s="18" t="s">
        <v>404</v>
      </c>
      <c r="N59" s="20" t="s">
        <v>404</v>
      </c>
      <c r="O59" s="18" t="n">
        <v>326.30830345</v>
      </c>
      <c r="P59" s="20" t="n">
        <v>16.09238831</v>
      </c>
      <c r="Q59" s="18" t="n">
        <v>362.40246437</v>
      </c>
      <c r="R59" s="20" t="n">
        <v>3.09573902</v>
      </c>
    </row>
    <row r="60" spans="1:18">
      <c r="A60" s="15" t="s">
        <v>457</v>
      </c>
      <c r="B60" s="17" t="n">
        <v>4546</v>
      </c>
      <c r="C60" s="18">
        <f>(0.0/B60*100)</f>
        <v/>
      </c>
      <c r="D60" s="19" t="n">
        <v>4546</v>
      </c>
      <c r="E60" s="18" t="n">
        <v>397.66459697</v>
      </c>
      <c r="F60" s="20" t="n">
        <v>6.44290683</v>
      </c>
      <c r="G60" s="18" t="n">
        <v>406.25058505</v>
      </c>
      <c r="H60" s="20" t="n">
        <v>15.71938033</v>
      </c>
      <c r="I60" s="18" t="s">
        <v>404</v>
      </c>
      <c r="J60" s="20" t="s">
        <v>404</v>
      </c>
      <c r="K60" s="18" t="s">
        <v>404</v>
      </c>
      <c r="L60" s="20" t="s">
        <v>404</v>
      </c>
      <c r="M60" s="18" t="s">
        <v>404</v>
      </c>
      <c r="N60" s="20" t="s">
        <v>404</v>
      </c>
      <c r="O60" s="18" t="s">
        <v>404</v>
      </c>
      <c r="P60" s="20" t="s">
        <v>404</v>
      </c>
      <c r="Q60" s="18" t="n">
        <v>392.60739638</v>
      </c>
      <c r="R60" s="20" t="n">
        <v>6.12517592</v>
      </c>
    </row>
    <row r="61" spans="1:18">
      <c r="A61" s="15" t="s">
        <v>458</v>
      </c>
      <c r="B61" s="17" t="n">
        <v>6525</v>
      </c>
      <c r="C61" s="18">
        <f>(0.0/B61*100)</f>
        <v/>
      </c>
      <c r="D61" s="19" t="n">
        <v>6525</v>
      </c>
      <c r="E61" s="18" t="n">
        <v>472.084835</v>
      </c>
      <c r="F61" s="20" t="n">
        <v>6.35192814</v>
      </c>
      <c r="G61" s="18" t="n">
        <v>479.33912851</v>
      </c>
      <c r="H61" s="20" t="n">
        <v>2.8537114</v>
      </c>
      <c r="I61" s="18" t="n">
        <v>424.31382692</v>
      </c>
      <c r="J61" s="20" t="n">
        <v>19.29213831</v>
      </c>
      <c r="K61" s="18" t="s">
        <v>404</v>
      </c>
      <c r="L61" s="20" t="s">
        <v>404</v>
      </c>
      <c r="M61" s="18" t="s">
        <v>404</v>
      </c>
      <c r="N61" s="20" t="s">
        <v>404</v>
      </c>
      <c r="O61" s="18" t="s">
        <v>404</v>
      </c>
      <c r="P61" s="20" t="s">
        <v>404</v>
      </c>
      <c r="Q61" s="18" t="n">
        <v>485.85543486</v>
      </c>
      <c r="R61" s="20" t="n">
        <v>8.717393319999999</v>
      </c>
    </row>
    <row r="62" spans="1:18">
      <c r="A62" s="15" t="s">
        <v>459</v>
      </c>
      <c r="B62" s="17" t="n">
        <v>4476</v>
      </c>
      <c r="C62" s="18">
        <f>(0.0/B62*100)</f>
        <v/>
      </c>
      <c r="D62" s="19" t="n">
        <v>4476</v>
      </c>
      <c r="E62" s="18" t="n">
        <v>541.35767794</v>
      </c>
      <c r="F62" s="20" t="n">
        <v>1.50724311</v>
      </c>
      <c r="G62" s="18" t="n">
        <v>546.45344172</v>
      </c>
      <c r="H62" s="20" t="n">
        <v>1.98744843</v>
      </c>
      <c r="I62" s="18" t="n">
        <v>476.41355712</v>
      </c>
      <c r="J62" s="20" t="n">
        <v>16.15699829</v>
      </c>
      <c r="K62" s="18" t="s">
        <v>404</v>
      </c>
      <c r="L62" s="20" t="s">
        <v>404</v>
      </c>
      <c r="M62" s="18" t="s">
        <v>404</v>
      </c>
      <c r="N62" s="20" t="s">
        <v>404</v>
      </c>
      <c r="O62" s="18" t="s">
        <v>404</v>
      </c>
      <c r="P62" s="20" t="s">
        <v>404</v>
      </c>
      <c r="Q62" s="18" t="n">
        <v>551.28844034</v>
      </c>
      <c r="R62" s="20" t="n">
        <v>4.20794281</v>
      </c>
    </row>
    <row r="63" spans="1:18">
      <c r="A63" s="15" t="s">
        <v>460</v>
      </c>
      <c r="B63" s="17" t="n">
        <v>5324</v>
      </c>
      <c r="C63" s="18">
        <f>(0.0/B63*100)</f>
        <v/>
      </c>
      <c r="D63" s="19" t="n">
        <v>5324</v>
      </c>
      <c r="E63" s="18" t="n">
        <v>366.87616915</v>
      </c>
      <c r="F63" s="20" t="n">
        <v>2.14648477</v>
      </c>
      <c r="G63" s="18" t="n">
        <v>387.12744099</v>
      </c>
      <c r="H63" s="20" t="n">
        <v>3.08572551</v>
      </c>
      <c r="I63" s="18" t="s">
        <v>404</v>
      </c>
      <c r="J63" s="20" t="s">
        <v>404</v>
      </c>
      <c r="K63" s="18" t="s">
        <v>404</v>
      </c>
      <c r="L63" s="20" t="s">
        <v>404</v>
      </c>
      <c r="M63" s="18" t="s">
        <v>404</v>
      </c>
      <c r="N63" s="20" t="s">
        <v>404</v>
      </c>
      <c r="O63" s="18" t="s">
        <v>404</v>
      </c>
      <c r="P63" s="20" t="s">
        <v>404</v>
      </c>
      <c r="Q63" s="18" t="n">
        <v>365.39457196</v>
      </c>
      <c r="R63" s="20" t="n">
        <v>2.94880094</v>
      </c>
    </row>
    <row r="64" spans="1:18">
      <c r="A64" s="15" t="s">
        <v>461</v>
      </c>
      <c r="B64" s="17" t="n">
        <v>3634</v>
      </c>
      <c r="C64" s="18">
        <f>(27.0/B64*100)</f>
        <v/>
      </c>
      <c r="D64" s="19" t="n">
        <v>3607</v>
      </c>
      <c r="E64" s="18" t="n">
        <v>473.52577755</v>
      </c>
      <c r="F64" s="20" t="n">
        <v>2.04725525</v>
      </c>
      <c r="G64" s="18" t="n">
        <v>471.19165103</v>
      </c>
      <c r="H64" s="20" t="n">
        <v>4.14064849</v>
      </c>
      <c r="I64" s="18" t="s">
        <v>404</v>
      </c>
      <c r="J64" s="20" t="s">
        <v>404</v>
      </c>
      <c r="K64" s="18" t="s">
        <v>404</v>
      </c>
      <c r="L64" s="20" t="s">
        <v>404</v>
      </c>
      <c r="M64" s="18" t="s">
        <v>404</v>
      </c>
      <c r="N64" s="20" t="s">
        <v>404</v>
      </c>
      <c r="O64" s="18" t="s">
        <v>404</v>
      </c>
      <c r="P64" s="20" t="s">
        <v>404</v>
      </c>
      <c r="Q64" s="18" t="n">
        <v>510.35063905</v>
      </c>
      <c r="R64" s="20" t="n">
        <v>4.26898288</v>
      </c>
    </row>
    <row r="65" spans="1:18">
      <c r="A65" s="15" t="s">
        <v>462</v>
      </c>
      <c r="B65" s="17" t="n">
        <v>5325</v>
      </c>
      <c r="C65" s="18">
        <f>(0.0/B65*100)</f>
        <v/>
      </c>
      <c r="D65" s="19" t="n">
        <v>5325</v>
      </c>
      <c r="E65" s="18" t="n">
        <v>419.69820169</v>
      </c>
      <c r="F65" s="20" t="n">
        <v>3.32633911</v>
      </c>
      <c r="G65" s="18" t="n">
        <v>416.64308141</v>
      </c>
      <c r="H65" s="20" t="n">
        <v>5.44873764</v>
      </c>
      <c r="I65" s="18" t="s">
        <v>404</v>
      </c>
      <c r="J65" s="20" t="s">
        <v>404</v>
      </c>
      <c r="K65" s="18" t="s">
        <v>404</v>
      </c>
      <c r="L65" s="20" t="s">
        <v>404</v>
      </c>
      <c r="M65" s="18" t="s">
        <v>404</v>
      </c>
      <c r="N65" s="20" t="s">
        <v>404</v>
      </c>
      <c r="O65" s="18" t="s">
        <v>404</v>
      </c>
      <c r="P65" s="20" t="s">
        <v>404</v>
      </c>
      <c r="Q65" s="18" t="n">
        <v>448.83146946</v>
      </c>
      <c r="R65" s="20" t="n">
        <v>21.10330268</v>
      </c>
    </row>
    <row r="66" spans="1:18">
      <c r="A66" s="15" t="s">
        <v>463</v>
      </c>
      <c r="B66" s="17" t="n">
        <v>5665</v>
      </c>
      <c r="C66" s="18">
        <f>(0.0/B66*100)</f>
        <v/>
      </c>
      <c r="D66" s="19" t="n">
        <v>5665</v>
      </c>
      <c r="E66" s="18" t="n">
        <v>417.88057631</v>
      </c>
      <c r="F66" s="20" t="n">
        <v>2.11540607</v>
      </c>
      <c r="G66" s="18" t="n">
        <v>417.79158248</v>
      </c>
      <c r="H66" s="20" t="n">
        <v>2.0949637</v>
      </c>
      <c r="I66" s="18" t="n">
        <v>375.27645199</v>
      </c>
      <c r="J66" s="20" t="n">
        <v>19.00959766</v>
      </c>
      <c r="K66" s="18" t="s">
        <v>404</v>
      </c>
      <c r="L66" s="20" t="s">
        <v>404</v>
      </c>
      <c r="M66" s="18" t="s">
        <v>404</v>
      </c>
      <c r="N66" s="20" t="s">
        <v>404</v>
      </c>
      <c r="O66" s="18" t="s">
        <v>404</v>
      </c>
      <c r="P66" s="20" t="s">
        <v>404</v>
      </c>
      <c r="Q66" s="18" t="n">
        <v>423.35029083</v>
      </c>
      <c r="R66" s="20" t="n">
        <v>3.34611333</v>
      </c>
    </row>
    <row r="67" spans="1:18">
      <c r="A67" s="15" t="s">
        <v>464</v>
      </c>
      <c r="B67" s="17" t="n">
        <v>6971</v>
      </c>
      <c r="C67" s="18">
        <f>(0.0/B67*100)</f>
        <v/>
      </c>
      <c r="D67" s="19" t="n">
        <v>6971</v>
      </c>
      <c r="E67" s="18" t="n">
        <v>384.45696797</v>
      </c>
      <c r="F67" s="20" t="n">
        <v>5.50742126</v>
      </c>
      <c r="G67" s="18" t="n">
        <v>386.20706288</v>
      </c>
      <c r="H67" s="20" t="n">
        <v>5.15706364</v>
      </c>
      <c r="I67" s="18" t="n">
        <v>375.63862243</v>
      </c>
      <c r="J67" s="20" t="n">
        <v>9.933793209999999</v>
      </c>
      <c r="K67" s="18" t="s">
        <v>404</v>
      </c>
      <c r="L67" s="20" t="s">
        <v>404</v>
      </c>
      <c r="M67" s="18" t="s">
        <v>404</v>
      </c>
      <c r="N67" s="20" t="s">
        <v>404</v>
      </c>
      <c r="O67" s="18" t="s">
        <v>404</v>
      </c>
      <c r="P67" s="20" t="s">
        <v>404</v>
      </c>
      <c r="Q67" s="18" t="n">
        <v>390.8575907</v>
      </c>
      <c r="R67" s="20" t="n">
        <v>6.25337451</v>
      </c>
    </row>
    <row r="68" spans="1:18">
      <c r="A68" s="15" t="s">
        <v>465</v>
      </c>
      <c r="B68" s="17" t="n">
        <v>12083</v>
      </c>
      <c r="C68" s="18">
        <f>(0.0/B68*100)</f>
        <v/>
      </c>
      <c r="D68" s="19" t="n">
        <v>12083</v>
      </c>
      <c r="E68" s="18" t="n">
        <v>399.11602127</v>
      </c>
      <c r="F68" s="20" t="n">
        <v>1.36151463</v>
      </c>
      <c r="G68" s="18" t="n">
        <v>411.64852033</v>
      </c>
      <c r="H68" s="20" t="n">
        <v>2.46786579</v>
      </c>
      <c r="I68" s="18" t="n">
        <v>424.6668281</v>
      </c>
      <c r="J68" s="20" t="n">
        <v>13.15215532</v>
      </c>
      <c r="K68" s="18" t="s">
        <v>404</v>
      </c>
      <c r="L68" s="20" t="s">
        <v>404</v>
      </c>
      <c r="M68" s="18" t="s">
        <v>404</v>
      </c>
      <c r="N68" s="20" t="s">
        <v>404</v>
      </c>
      <c r="O68" s="18" t="s">
        <v>404</v>
      </c>
      <c r="P68" s="20" t="s">
        <v>404</v>
      </c>
      <c r="Q68" s="18" t="n">
        <v>416.88798627</v>
      </c>
      <c r="R68" s="20" t="n">
        <v>3.84419796</v>
      </c>
    </row>
    <row r="69" spans="1:18">
      <c r="A69" s="15" t="s">
        <v>466</v>
      </c>
      <c r="B69" s="17" t="n">
        <v>4876</v>
      </c>
      <c r="C69" s="18">
        <f>(0.0/B69*100)</f>
        <v/>
      </c>
      <c r="D69" s="19" t="n">
        <v>4876</v>
      </c>
      <c r="E69" s="18" t="n">
        <v>446.89891669</v>
      </c>
      <c r="F69" s="20" t="n">
        <v>4.892633</v>
      </c>
      <c r="G69" s="18" t="n">
        <v>445.37748065</v>
      </c>
      <c r="H69" s="20" t="n">
        <v>8.574192099999999</v>
      </c>
      <c r="I69" s="18" t="s">
        <v>404</v>
      </c>
      <c r="J69" s="20" t="s">
        <v>404</v>
      </c>
      <c r="K69" s="18" t="s">
        <v>404</v>
      </c>
      <c r="L69" s="20" t="s">
        <v>404</v>
      </c>
      <c r="M69" s="18" t="s">
        <v>404</v>
      </c>
      <c r="N69" s="20" t="s">
        <v>404</v>
      </c>
      <c r="O69" s="18" t="s">
        <v>404</v>
      </c>
      <c r="P69" s="20" t="s">
        <v>404</v>
      </c>
      <c r="Q69" s="18" t="n">
        <v>414.49064856</v>
      </c>
      <c r="R69" s="20" t="n">
        <v>16.34481721</v>
      </c>
    </row>
    <row r="70" spans="1:18">
      <c r="A70" s="15" t="s">
        <v>467</v>
      </c>
      <c r="B70" s="17" t="n">
        <v>6036</v>
      </c>
      <c r="C70" s="18">
        <f>(0.0/B70*100)</f>
        <v/>
      </c>
      <c r="D70" s="19" t="n">
        <v>6036</v>
      </c>
      <c r="E70" s="18" t="n">
        <v>493.84234469</v>
      </c>
      <c r="F70" s="20" t="n">
        <v>3.27407064</v>
      </c>
      <c r="G70" s="18" t="n">
        <v>497.60224075</v>
      </c>
      <c r="H70" s="20" t="n">
        <v>6.48228752</v>
      </c>
      <c r="I70" s="18" t="s">
        <v>404</v>
      </c>
      <c r="J70" s="20" t="s">
        <v>404</v>
      </c>
      <c r="K70" s="18" t="s">
        <v>404</v>
      </c>
      <c r="L70" s="20" t="s">
        <v>404</v>
      </c>
      <c r="M70" s="18" t="s">
        <v>404</v>
      </c>
      <c r="N70" s="20" t="s">
        <v>404</v>
      </c>
      <c r="O70" s="18" t="s">
        <v>404</v>
      </c>
      <c r="P70" s="20" t="s">
        <v>404</v>
      </c>
      <c r="Q70" s="18" t="n">
        <v>496.96487065</v>
      </c>
      <c r="R70" s="20" t="n">
        <v>19.3196288</v>
      </c>
    </row>
    <row r="71" spans="1:18">
      <c r="A71" s="15" t="s">
        <v>468</v>
      </c>
      <c r="B71" s="17" t="n">
        <v>6115</v>
      </c>
      <c r="C71" s="18">
        <f>(0.0/B71*100)</f>
        <v/>
      </c>
      <c r="D71" s="19" t="n">
        <v>6115</v>
      </c>
      <c r="E71" s="18" t="n">
        <v>564.7348992</v>
      </c>
      <c r="F71" s="20" t="n">
        <v>1.46152827</v>
      </c>
      <c r="G71" s="18" t="n">
        <v>555.43834268</v>
      </c>
      <c r="H71" s="20" t="n">
        <v>5.57577462</v>
      </c>
      <c r="I71" s="18" t="n">
        <v>526.6590188599999</v>
      </c>
      <c r="J71" s="20" t="n">
        <v>17.65920086</v>
      </c>
      <c r="K71" s="18" t="s">
        <v>404</v>
      </c>
      <c r="L71" s="20" t="s">
        <v>404</v>
      </c>
      <c r="M71" s="18" t="s">
        <v>404</v>
      </c>
      <c r="N71" s="20" t="s">
        <v>404</v>
      </c>
      <c r="O71" s="18" t="s">
        <v>404</v>
      </c>
      <c r="P71" s="20" t="s">
        <v>404</v>
      </c>
      <c r="Q71" s="18" t="n">
        <v>579.58975331</v>
      </c>
      <c r="R71" s="20" t="n">
        <v>9.210889180000001</v>
      </c>
    </row>
    <row r="72" spans="1:18">
      <c r="A72" s="15" t="s">
        <v>469</v>
      </c>
      <c r="B72" s="17" t="n">
        <v>7708</v>
      </c>
      <c r="C72" s="18">
        <f>(0.0/B72*100)</f>
        <v/>
      </c>
      <c r="D72" s="19" t="n">
        <v>7708</v>
      </c>
      <c r="E72" s="18" t="n">
        <v>540.65014311</v>
      </c>
      <c r="F72" s="20" t="n">
        <v>4.64065103</v>
      </c>
      <c r="G72" s="18" t="n">
        <v>546.96321816</v>
      </c>
      <c r="H72" s="20" t="n">
        <v>6.45264967</v>
      </c>
      <c r="I72" s="18" t="n">
        <v>470.5224673</v>
      </c>
      <c r="J72" s="20" t="n">
        <v>25.08205796</v>
      </c>
      <c r="K72" s="18" t="s">
        <v>404</v>
      </c>
      <c r="L72" s="20" t="s">
        <v>404</v>
      </c>
      <c r="M72" s="18" t="s">
        <v>404</v>
      </c>
      <c r="N72" s="20" t="s">
        <v>404</v>
      </c>
      <c r="O72" s="18" t="s">
        <v>404</v>
      </c>
      <c r="P72" s="20" t="s">
        <v>404</v>
      </c>
      <c r="Q72" s="18" t="n">
        <v>572.54233431</v>
      </c>
      <c r="R72" s="20" t="n">
        <v>17.68180237</v>
      </c>
    </row>
    <row r="73" spans="1:18">
      <c r="A73" s="15" t="s">
        <v>470</v>
      </c>
      <c r="B73" s="17" t="n">
        <v>8249</v>
      </c>
      <c r="C73" s="18">
        <f>(0.0/B73*100)</f>
        <v/>
      </c>
      <c r="D73" s="19" t="n">
        <v>8249</v>
      </c>
      <c r="E73" s="18" t="n">
        <v>413.91684176</v>
      </c>
      <c r="F73" s="20" t="n">
        <v>4.17002291</v>
      </c>
      <c r="G73" s="18" t="n">
        <v>421.70957317</v>
      </c>
      <c r="H73" s="20" t="n">
        <v>5.7170969</v>
      </c>
      <c r="I73" s="18" t="n">
        <v>414.28282249</v>
      </c>
      <c r="J73" s="20" t="n">
        <v>16.77348065</v>
      </c>
      <c r="K73" s="18" t="s">
        <v>404</v>
      </c>
      <c r="L73" s="20" t="s">
        <v>404</v>
      </c>
      <c r="M73" s="18" t="s">
        <v>404</v>
      </c>
      <c r="N73" s="20" t="s">
        <v>404</v>
      </c>
      <c r="O73" s="18" t="s">
        <v>404</v>
      </c>
      <c r="P73" s="20" t="s">
        <v>404</v>
      </c>
      <c r="Q73" s="18" t="n">
        <v>402.58747074</v>
      </c>
      <c r="R73" s="20" t="n">
        <v>13.99317612</v>
      </c>
    </row>
    <row r="74" spans="1:18">
      <c r="A74" s="15" t="s">
        <v>471</v>
      </c>
      <c r="B74" s="17" t="n">
        <v>4692</v>
      </c>
      <c r="C74" s="18">
        <f>(484.0/B74*100)</f>
        <v/>
      </c>
      <c r="D74" s="19" t="n">
        <v>4208</v>
      </c>
      <c r="E74" s="18" t="n">
        <v>411.71344754</v>
      </c>
      <c r="F74" s="20" t="n">
        <v>1.72682726</v>
      </c>
      <c r="G74" s="18" t="n">
        <v>422.25787525</v>
      </c>
      <c r="H74" s="20" t="n">
        <v>3.41783904</v>
      </c>
      <c r="I74" s="18" t="s">
        <v>404</v>
      </c>
      <c r="J74" s="20" t="s">
        <v>404</v>
      </c>
      <c r="K74" s="18" t="s">
        <v>404</v>
      </c>
      <c r="L74" s="20" t="s">
        <v>404</v>
      </c>
      <c r="M74" s="18" t="s">
        <v>404</v>
      </c>
      <c r="N74" s="20" t="s">
        <v>404</v>
      </c>
      <c r="O74" s="18" t="s">
        <v>404</v>
      </c>
      <c r="P74" s="20" t="s">
        <v>404</v>
      </c>
      <c r="Q74" s="18" t="n">
        <v>420.03285094</v>
      </c>
      <c r="R74" s="20" t="n">
        <v>3.08445113</v>
      </c>
    </row>
    <row r="75" spans="1:18">
      <c r="A75" s="15" t="s">
        <v>472</v>
      </c>
      <c r="B75" s="17" t="n">
        <v>5375</v>
      </c>
      <c r="C75" s="18">
        <f>(483.0/B75*100)</f>
        <v/>
      </c>
      <c r="D75" s="19" t="n">
        <v>4892</v>
      </c>
      <c r="E75" s="18" t="n">
        <v>364.56331557</v>
      </c>
      <c r="F75" s="20" t="n">
        <v>4.75967891</v>
      </c>
      <c r="G75" s="18" t="n">
        <v>384.13214888</v>
      </c>
      <c r="H75" s="20" t="n">
        <v>10.52493089</v>
      </c>
      <c r="I75" s="18" t="n">
        <v>361.45861688</v>
      </c>
      <c r="J75" s="20" t="n">
        <v>18.16459585</v>
      </c>
      <c r="K75" s="18" t="s">
        <v>404</v>
      </c>
      <c r="L75" s="20" t="s">
        <v>404</v>
      </c>
      <c r="M75" s="18" t="s">
        <v>404</v>
      </c>
      <c r="N75" s="20" t="s">
        <v>404</v>
      </c>
      <c r="O75" s="18" t="s">
        <v>404</v>
      </c>
      <c r="P75" s="20" t="s">
        <v>404</v>
      </c>
      <c r="Q75" s="18" t="n">
        <v>363.48827735</v>
      </c>
      <c r="R75" s="20" t="n">
        <v>10.82221284</v>
      </c>
    </row>
    <row r="76" spans="1:18">
      <c r="A76" s="15" t="s">
        <v>473</v>
      </c>
      <c r="B76" s="17" t="n">
        <v>14167</v>
      </c>
      <c r="C76" s="18">
        <f>(1400.0/B76*100)</f>
        <v/>
      </c>
      <c r="D76" s="19" t="n">
        <v>12767</v>
      </c>
      <c r="E76" s="18" t="n">
        <v>430.79057783</v>
      </c>
      <c r="F76" s="20" t="n">
        <v>3.34311581</v>
      </c>
      <c r="G76" s="18" t="n">
        <v>455.58182994</v>
      </c>
      <c r="H76" s="20" t="n">
        <v>8.74536878</v>
      </c>
      <c r="I76" s="18" t="n">
        <v>384.8617393</v>
      </c>
      <c r="J76" s="20" t="n">
        <v>11.69191252</v>
      </c>
      <c r="K76" s="18" t="s">
        <v>404</v>
      </c>
      <c r="L76" s="20" t="s">
        <v>404</v>
      </c>
      <c r="M76" s="18" t="s">
        <v>404</v>
      </c>
      <c r="N76" s="20" t="s">
        <v>404</v>
      </c>
      <c r="O76" s="18" t="s">
        <v>404</v>
      </c>
      <c r="P76" s="20" t="s">
        <v>404</v>
      </c>
      <c r="Q76" s="18" t="n">
        <v>405.47242735</v>
      </c>
      <c r="R76" s="20" t="n">
        <v>11.45883846</v>
      </c>
    </row>
    <row r="77" spans="1:18">
      <c r="A77" s="15" t="s">
        <v>474</v>
      </c>
      <c r="B77" s="17" t="n">
        <v>6062</v>
      </c>
      <c r="C77" s="18">
        <f>(0.0/B77*100)</f>
        <v/>
      </c>
      <c r="D77" s="19" t="n">
        <v>6062</v>
      </c>
      <c r="E77" s="18" t="n">
        <v>428.29537906</v>
      </c>
      <c r="F77" s="20" t="n">
        <v>9.55163902</v>
      </c>
      <c r="G77" s="18" t="n">
        <v>416.12958282</v>
      </c>
      <c r="H77" s="20" t="n">
        <v>3.9028757</v>
      </c>
      <c r="I77" s="18" t="n">
        <v>391.75667981</v>
      </c>
      <c r="J77" s="20" t="n">
        <v>14.50456026</v>
      </c>
      <c r="K77" s="18" t="s">
        <v>404</v>
      </c>
      <c r="L77" s="20" t="s">
        <v>404</v>
      </c>
      <c r="M77" s="18" t="s">
        <v>404</v>
      </c>
      <c r="N77" s="20" t="s">
        <v>404</v>
      </c>
      <c r="O77" s="18" t="s">
        <v>404</v>
      </c>
      <c r="P77" s="20" t="s">
        <v>404</v>
      </c>
      <c r="Q77" s="18" t="n">
        <v>418.89103988</v>
      </c>
      <c r="R77" s="20" t="n">
        <v>6.27964278</v>
      </c>
    </row>
    <row r="78" spans="1:18">
      <c r="A78" s="15" t="s">
        <v>475</v>
      </c>
      <c r="B78" s="17" t="n">
        <v>5826</v>
      </c>
      <c r="C78" s="18">
        <f>(0.0/B78*100)</f>
        <v/>
      </c>
      <c r="D78" s="19" t="n">
        <v>5826</v>
      </c>
      <c r="E78" s="18" t="n">
        <v>489.91846335</v>
      </c>
      <c r="F78" s="20" t="n">
        <v>6.53526959</v>
      </c>
      <c r="G78" s="18" t="n">
        <v>496.00810679</v>
      </c>
      <c r="H78" s="20" t="n">
        <v>10.85719288</v>
      </c>
      <c r="I78" s="18" t="s">
        <v>404</v>
      </c>
      <c r="J78" s="20" t="s">
        <v>404</v>
      </c>
      <c r="K78" s="18" t="s">
        <v>404</v>
      </c>
      <c r="L78" s="20" t="s">
        <v>404</v>
      </c>
      <c r="M78" s="18" t="s">
        <v>404</v>
      </c>
      <c r="N78" s="20" t="s">
        <v>404</v>
      </c>
      <c r="O78" s="18" t="s">
        <v>404</v>
      </c>
      <c r="P78" s="20" t="s">
        <v>404</v>
      </c>
      <c r="Q78" s="18" t="n">
        <v>501.38789095</v>
      </c>
      <c r="R78" s="20" t="n">
        <v>7.28488173</v>
      </c>
    </row>
    <row customHeight="1" ht="25" r="79" spans="1:18">
      <c r="A79" s="15" t="s">
        <v>476</v>
      </c>
      <c r="B79" s="17" t="n">
        <v>1657</v>
      </c>
      <c r="C79" s="18">
        <f>(21.0/B79*100)</f>
        <v/>
      </c>
      <c r="D79" s="19" t="n">
        <v>1636</v>
      </c>
      <c r="E79" s="18" t="n">
        <v>473.97602951</v>
      </c>
      <c r="F79" s="20" t="n">
        <v>14.62219296</v>
      </c>
      <c r="G79" s="18" t="n">
        <v>450.87155531</v>
      </c>
      <c r="H79" s="20" t="n">
        <v>7.72251743</v>
      </c>
      <c r="I79" s="18" t="s">
        <v>404</v>
      </c>
      <c r="J79" s="20" t="s">
        <v>404</v>
      </c>
      <c r="K79" s="18" t="s">
        <v>404</v>
      </c>
      <c r="L79" s="20" t="s">
        <v>404</v>
      </c>
      <c r="M79" s="18" t="s">
        <v>404</v>
      </c>
      <c r="N79" s="20" t="s">
        <v>404</v>
      </c>
      <c r="O79" s="18" t="s">
        <v>404</v>
      </c>
      <c r="P79" s="20" t="s">
        <v>404</v>
      </c>
      <c r="Q79" s="18" t="n">
        <v>461.85714278</v>
      </c>
      <c r="R79" s="20" t="n">
        <v>17.51890543</v>
      </c>
    </row>
    <row r="80" spans="1:18">
      <c r="A80" s="15" t="s">
        <v>477</v>
      </c>
      <c r="B80" s="17" t="n">
        <v>7841</v>
      </c>
      <c r="C80" s="18">
        <f>(0.0/B80*100)</f>
        <v/>
      </c>
      <c r="D80" s="19" t="n">
        <v>7841</v>
      </c>
      <c r="E80" s="18" t="n">
        <v>461.66995225</v>
      </c>
      <c r="F80" s="20" t="n">
        <v>5.17972665</v>
      </c>
      <c r="G80" s="18" t="n">
        <v>456.11157628</v>
      </c>
      <c r="H80" s="20" t="n">
        <v>7.38007621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(40.0/B81*100)</f>
        <v/>
      </c>
      <c r="D81" s="19" t="n">
        <v>8821</v>
      </c>
      <c r="E81" s="18" t="n">
        <v>445.949037</v>
      </c>
      <c r="F81" s="20" t="n">
        <v>3.72093559</v>
      </c>
      <c r="G81" s="18" t="n">
        <v>442.58705798</v>
      </c>
      <c r="H81" s="20" t="n">
        <v>10.33048688</v>
      </c>
      <c r="I81" s="18" t="n">
        <v>517.87743</v>
      </c>
      <c r="J81" s="20" t="n">
        <v>8.265864029999999</v>
      </c>
      <c r="K81" s="18" t="s">
        <v>404</v>
      </c>
      <c r="L81" s="20" t="s">
        <v>404</v>
      </c>
      <c r="M81" s="18" t="s">
        <v>404</v>
      </c>
      <c r="N81" s="20" t="s">
        <v>404</v>
      </c>
      <c r="O81" s="18" t="s">
        <v>404</v>
      </c>
      <c r="P81" s="20" t="s">
        <v>404</v>
      </c>
      <c r="Q81" s="18" t="n">
        <v>448.39598189</v>
      </c>
      <c r="R81" s="20" t="n">
        <v>22.62865828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495.94129571</v>
      </c>
      <c r="F7" s="20" t="n">
        <v>2.19744845</v>
      </c>
      <c r="G7" s="18" t="n">
        <v>493.15077875</v>
      </c>
      <c r="H7" s="20" t="n">
        <v>3.82462626</v>
      </c>
      <c r="I7" s="18" t="s">
        <v>404</v>
      </c>
      <c r="J7" s="20" t="s">
        <v>404</v>
      </c>
      <c r="K7" s="18" t="s">
        <v>404</v>
      </c>
      <c r="L7" s="20" t="s">
        <v>404</v>
      </c>
      <c r="M7" s="18" t="s">
        <v>404</v>
      </c>
      <c r="N7" s="20" t="s">
        <v>404</v>
      </c>
      <c r="O7" s="18" t="s">
        <v>404</v>
      </c>
      <c r="P7" s="20" t="s">
        <v>404</v>
      </c>
      <c r="Q7" s="18" t="n">
        <v>484.12588965</v>
      </c>
      <c r="R7" s="20" t="n">
        <v>7.30465637</v>
      </c>
    </row>
    <row r="8" spans="1:18">
      <c r="A8" s="15" t="s">
        <v>405</v>
      </c>
      <c r="B8" s="17" t="n">
        <v>7007</v>
      </c>
      <c r="C8" s="18">
        <f>(0.0/B8*100)</f>
        <v/>
      </c>
      <c r="D8" s="19" t="n">
        <v>7007</v>
      </c>
      <c r="E8" s="18" t="n">
        <v>501.3895829</v>
      </c>
      <c r="F8" s="20" t="n">
        <v>4.02480209</v>
      </c>
      <c r="G8" s="18" t="n">
        <v>464.32448544</v>
      </c>
      <c r="H8" s="20" t="n">
        <v>9.449172409999999</v>
      </c>
      <c r="I8" s="18" t="n">
        <v>464.12321902</v>
      </c>
      <c r="J8" s="20" t="n">
        <v>24.86519723</v>
      </c>
      <c r="K8" s="18" t="s">
        <v>404</v>
      </c>
      <c r="L8" s="20" t="s">
        <v>404</v>
      </c>
      <c r="M8" s="18" t="s">
        <v>404</v>
      </c>
      <c r="N8" s="20" t="s">
        <v>404</v>
      </c>
      <c r="O8" s="18" t="s">
        <v>404</v>
      </c>
      <c r="P8" s="20" t="s">
        <v>404</v>
      </c>
      <c r="Q8" s="18" t="n">
        <v>533.03832841</v>
      </c>
      <c r="R8" s="20" t="n">
        <v>16.27625959</v>
      </c>
    </row>
    <row r="9" spans="1:18">
      <c r="A9" s="15" t="s">
        <v>406</v>
      </c>
      <c r="B9" s="17" t="n">
        <v>9651</v>
      </c>
      <c r="C9" s="18">
        <f>(575.0/B9*100)</f>
        <v/>
      </c>
      <c r="D9" s="19" t="n">
        <v>9076</v>
      </c>
      <c r="E9" s="18" t="n">
        <v>511.49771438</v>
      </c>
      <c r="F9" s="20" t="n">
        <v>3.68865252</v>
      </c>
      <c r="G9" s="18" t="n">
        <v>507.09999986</v>
      </c>
      <c r="H9" s="20" t="n">
        <v>10.93009976</v>
      </c>
      <c r="I9" s="18" t="n">
        <v>519.35251579</v>
      </c>
      <c r="J9" s="20" t="n">
        <v>28.46309464</v>
      </c>
      <c r="K9" s="18" t="s">
        <v>404</v>
      </c>
      <c r="L9" s="20" t="s">
        <v>404</v>
      </c>
      <c r="M9" s="18" t="s">
        <v>404</v>
      </c>
      <c r="N9" s="20" t="s">
        <v>404</v>
      </c>
      <c r="O9" s="18" t="s">
        <v>404</v>
      </c>
      <c r="P9" s="20" t="s">
        <v>404</v>
      </c>
      <c r="Q9" s="18" t="n">
        <v>508.19271797</v>
      </c>
      <c r="R9" s="20" t="n">
        <v>19.99224896</v>
      </c>
    </row>
    <row r="10" spans="1:18">
      <c r="A10" s="15" t="s">
        <v>407</v>
      </c>
      <c r="B10" s="17" t="n">
        <v>20058</v>
      </c>
      <c r="C10" s="18">
        <f>(3112.0/B10*100)</f>
        <v/>
      </c>
      <c r="D10" s="19" t="n">
        <v>16946</v>
      </c>
      <c r="E10" s="18" t="n">
        <v>518.79790011</v>
      </c>
      <c r="F10" s="20" t="n">
        <v>3.42416434</v>
      </c>
      <c r="G10" s="18" t="n">
        <v>508.75764305</v>
      </c>
      <c r="H10" s="20" t="n">
        <v>3.82614222</v>
      </c>
      <c r="I10" s="18" t="n">
        <v>577.84820243</v>
      </c>
      <c r="J10" s="20" t="n">
        <v>13.60445118</v>
      </c>
      <c r="K10" s="18" t="s">
        <v>404</v>
      </c>
      <c r="L10" s="20" t="s">
        <v>404</v>
      </c>
      <c r="M10" s="18" t="s">
        <v>404</v>
      </c>
      <c r="N10" s="20" t="s">
        <v>404</v>
      </c>
      <c r="O10" s="18" t="s">
        <v>404</v>
      </c>
      <c r="P10" s="20" t="s">
        <v>404</v>
      </c>
      <c r="Q10" s="18" t="n">
        <v>508.19023993</v>
      </c>
      <c r="R10" s="20" t="n">
        <v>13.66654006</v>
      </c>
    </row>
    <row r="11" spans="1:18">
      <c r="A11" s="15" t="s">
        <v>408</v>
      </c>
      <c r="B11" s="17" t="n">
        <v>7053</v>
      </c>
      <c r="C11" s="18">
        <f>(137.0/B11*100)</f>
        <v/>
      </c>
      <c r="D11" s="19" t="n">
        <v>6916</v>
      </c>
      <c r="E11" s="18" t="n">
        <v>425.23164036</v>
      </c>
      <c r="F11" s="20" t="n">
        <v>4.35059754</v>
      </c>
      <c r="G11" s="18" t="n">
        <v>424.26539558</v>
      </c>
      <c r="H11" s="20" t="n">
        <v>5.41490705</v>
      </c>
      <c r="I11" s="18" t="n">
        <v>390.11543589</v>
      </c>
      <c r="J11" s="20" t="n">
        <v>18.51186118</v>
      </c>
      <c r="K11" s="18" t="s">
        <v>404</v>
      </c>
      <c r="L11" s="20" t="s">
        <v>404</v>
      </c>
      <c r="M11" s="18" t="s">
        <v>404</v>
      </c>
      <c r="N11" s="20" t="s">
        <v>404</v>
      </c>
      <c r="O11" s="18" t="s">
        <v>404</v>
      </c>
      <c r="P11" s="20" t="s">
        <v>404</v>
      </c>
      <c r="Q11" s="18" t="n">
        <v>399.64096308</v>
      </c>
      <c r="R11" s="20" t="n">
        <v>30.29574096</v>
      </c>
    </row>
    <row r="12" spans="1:18">
      <c r="A12" s="15" t="s">
        <v>409</v>
      </c>
      <c r="B12" s="17" t="n">
        <v>6894</v>
      </c>
      <c r="C12" s="18">
        <f>(106.0/B12*100)</f>
        <v/>
      </c>
      <c r="D12" s="19" t="n">
        <v>6788</v>
      </c>
      <c r="E12" s="18" t="n">
        <v>494.26694144</v>
      </c>
      <c r="F12" s="20" t="n">
        <v>7.14984242</v>
      </c>
      <c r="G12" s="18" t="n">
        <v>493.11786035</v>
      </c>
      <c r="H12" s="20" t="n">
        <v>2.74657731</v>
      </c>
      <c r="I12" s="18" t="n">
        <v>427.1628758</v>
      </c>
      <c r="J12" s="20" t="n">
        <v>12.82659046</v>
      </c>
      <c r="K12" s="18" t="s">
        <v>404</v>
      </c>
      <c r="L12" s="20" t="s">
        <v>404</v>
      </c>
      <c r="M12" s="18" t="s">
        <v>404</v>
      </c>
      <c r="N12" s="20" t="s">
        <v>404</v>
      </c>
      <c r="O12" s="18" t="s">
        <v>404</v>
      </c>
      <c r="P12" s="20" t="s">
        <v>404</v>
      </c>
      <c r="Q12" s="18" t="n">
        <v>460.73754941</v>
      </c>
      <c r="R12" s="20" t="n">
        <v>17.96685445</v>
      </c>
    </row>
    <row r="13" spans="1:18">
      <c r="A13" s="15" t="s">
        <v>410</v>
      </c>
      <c r="B13" s="17" t="n">
        <v>7161</v>
      </c>
      <c r="C13" s="18">
        <f>(1175.0/B13*100)</f>
        <v/>
      </c>
      <c r="D13" s="19" t="n">
        <v>5986</v>
      </c>
      <c r="E13" s="18" t="n">
        <v>504.88491796</v>
      </c>
      <c r="F13" s="20" t="n">
        <v>7.17747528</v>
      </c>
      <c r="G13" s="18" t="n">
        <v>512.59509504</v>
      </c>
      <c r="H13" s="20" t="n">
        <v>2.54055796</v>
      </c>
      <c r="I13" s="18" t="n">
        <v>513.18367339</v>
      </c>
      <c r="J13" s="20" t="n">
        <v>7.29197336</v>
      </c>
      <c r="K13" s="18" t="s">
        <v>404</v>
      </c>
      <c r="L13" s="20" t="s">
        <v>404</v>
      </c>
      <c r="M13" s="18" t="s">
        <v>404</v>
      </c>
      <c r="N13" s="20" t="s">
        <v>404</v>
      </c>
      <c r="O13" s="18" t="s">
        <v>404</v>
      </c>
      <c r="P13" s="20" t="s">
        <v>404</v>
      </c>
      <c r="Q13" s="18" t="n">
        <v>502.24068751</v>
      </c>
      <c r="R13" s="20" t="n">
        <v>10.47208607</v>
      </c>
    </row>
    <row r="14" spans="1:18">
      <c r="A14" s="15" t="s">
        <v>411</v>
      </c>
      <c r="B14" s="17" t="n">
        <v>5587</v>
      </c>
      <c r="C14" s="18">
        <f>(71.0/B14*100)</f>
        <v/>
      </c>
      <c r="D14" s="19" t="n">
        <v>5516</v>
      </c>
      <c r="E14" s="18" t="n">
        <v>518.97822981</v>
      </c>
      <c r="F14" s="20" t="n">
        <v>2.90527579</v>
      </c>
      <c r="G14" s="18" t="n">
        <v>520.18589733</v>
      </c>
      <c r="H14" s="20" t="n">
        <v>2.9941554</v>
      </c>
      <c r="I14" s="18" t="n">
        <v>531.0468198999999</v>
      </c>
      <c r="J14" s="20" t="n">
        <v>11.3843594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509.75586226</v>
      </c>
      <c r="F15" s="20" t="n">
        <v>2.3095886</v>
      </c>
      <c r="G15" s="18" t="n">
        <v>517.92488294</v>
      </c>
      <c r="H15" s="20" t="n">
        <v>8.226944489999999</v>
      </c>
      <c r="I15" s="18" t="n">
        <v>530.89819286</v>
      </c>
      <c r="J15" s="20" t="n">
        <v>20.65706953</v>
      </c>
      <c r="K15" s="18" t="s">
        <v>404</v>
      </c>
      <c r="L15" s="20" t="s">
        <v>404</v>
      </c>
      <c r="M15" s="18" t="s">
        <v>404</v>
      </c>
      <c r="N15" s="20" t="s">
        <v>404</v>
      </c>
      <c r="O15" s="18" t="s">
        <v>404</v>
      </c>
      <c r="P15" s="20" t="s">
        <v>404</v>
      </c>
      <c r="Q15" s="18" t="n">
        <v>515.0523063000001</v>
      </c>
      <c r="R15" s="20" t="n">
        <v>10.58976807</v>
      </c>
    </row>
    <row r="16" spans="1:18">
      <c r="A16" s="15" t="s">
        <v>413</v>
      </c>
      <c r="B16" s="17" t="n">
        <v>6108</v>
      </c>
      <c r="C16" s="18">
        <f>(495.0/B16*100)</f>
        <v/>
      </c>
      <c r="D16" s="19" t="n">
        <v>5613</v>
      </c>
      <c r="E16" s="18" t="n">
        <v>472.26110209</v>
      </c>
      <c r="F16" s="20" t="n">
        <v>11.67355651</v>
      </c>
      <c r="G16" s="18" t="n">
        <v>501.64359626</v>
      </c>
      <c r="H16" s="20" t="n">
        <v>3.31010674</v>
      </c>
      <c r="I16" s="18" t="n">
        <v>457.7123936</v>
      </c>
      <c r="J16" s="20" t="n">
        <v>17.90018326</v>
      </c>
      <c r="K16" s="18" t="s">
        <v>404</v>
      </c>
      <c r="L16" s="20" t="s">
        <v>404</v>
      </c>
      <c r="M16" s="18" t="s">
        <v>404</v>
      </c>
      <c r="N16" s="20" t="s">
        <v>404</v>
      </c>
      <c r="O16" s="18" t="s">
        <v>404</v>
      </c>
      <c r="P16" s="20" t="s">
        <v>404</v>
      </c>
      <c r="Q16" s="18" t="n">
        <v>513.53727441</v>
      </c>
      <c r="R16" s="20" t="n">
        <v>16.32466359</v>
      </c>
    </row>
    <row r="17" spans="1:18">
      <c r="A17" s="15" t="s">
        <v>414</v>
      </c>
      <c r="B17" s="17" t="n">
        <v>6504</v>
      </c>
      <c r="C17" s="18">
        <f>(1325.0/B17*100)</f>
        <v/>
      </c>
      <c r="D17" s="19" t="n">
        <v>5179</v>
      </c>
      <c r="E17" s="18" t="n">
        <v>500.63767968</v>
      </c>
      <c r="F17" s="20" t="n">
        <v>4.48674911</v>
      </c>
      <c r="G17" s="18" t="n">
        <v>519.5887182500001</v>
      </c>
      <c r="H17" s="20" t="n">
        <v>11.9875399</v>
      </c>
      <c r="I17" s="18" t="n">
        <v>554.04598907</v>
      </c>
      <c r="J17" s="20" t="n">
        <v>16.8228432</v>
      </c>
      <c r="K17" s="18" t="s">
        <v>404</v>
      </c>
      <c r="L17" s="20" t="s">
        <v>404</v>
      </c>
      <c r="M17" s="18" t="s">
        <v>404</v>
      </c>
      <c r="N17" s="20" t="s">
        <v>404</v>
      </c>
      <c r="O17" s="18" t="s">
        <v>404</v>
      </c>
      <c r="P17" s="20" t="s">
        <v>404</v>
      </c>
      <c r="Q17" s="18" t="n">
        <v>511.22143207</v>
      </c>
      <c r="R17" s="20" t="n">
        <v>20.7983089</v>
      </c>
    </row>
    <row r="18" spans="1:18">
      <c r="A18" s="15" t="s">
        <v>415</v>
      </c>
      <c r="B18" s="17" t="n">
        <v>5532</v>
      </c>
      <c r="C18" s="18">
        <f>(0.0/B18*100)</f>
        <v/>
      </c>
      <c r="D18" s="19" t="n">
        <v>5532</v>
      </c>
      <c r="E18" s="18" t="n">
        <v>461.35558106</v>
      </c>
      <c r="F18" s="20" t="n">
        <v>7.36103739</v>
      </c>
      <c r="G18" s="18" t="n">
        <v>452.69296269</v>
      </c>
      <c r="H18" s="20" t="n">
        <v>4.50921443</v>
      </c>
      <c r="I18" s="18" t="n">
        <v>437.8158099</v>
      </c>
      <c r="J18" s="20" t="n">
        <v>45.53387776</v>
      </c>
      <c r="K18" s="18" t="s">
        <v>404</v>
      </c>
      <c r="L18" s="20" t="s">
        <v>404</v>
      </c>
      <c r="M18" s="18" t="s">
        <v>404</v>
      </c>
      <c r="N18" s="20" t="s">
        <v>404</v>
      </c>
      <c r="O18" s="18" t="s">
        <v>404</v>
      </c>
      <c r="P18" s="20" t="s">
        <v>404</v>
      </c>
      <c r="Q18" s="18" t="n">
        <v>430.30126223</v>
      </c>
      <c r="R18" s="20" t="n">
        <v>24.47981823</v>
      </c>
    </row>
    <row r="19" spans="1:18">
      <c r="A19" s="15" t="s">
        <v>416</v>
      </c>
      <c r="B19" s="17" t="n">
        <v>5658</v>
      </c>
      <c r="C19" s="18">
        <f>(327.0/B19*100)</f>
        <v/>
      </c>
      <c r="D19" s="19" t="n">
        <v>5331</v>
      </c>
      <c r="E19" s="18" t="n">
        <v>482.54909399</v>
      </c>
      <c r="F19" s="20" t="n">
        <v>5.35331882</v>
      </c>
      <c r="G19" s="18" t="n">
        <v>475.17287153</v>
      </c>
      <c r="H19" s="20" t="n">
        <v>5.98151517</v>
      </c>
      <c r="I19" s="18" t="n">
        <v>507.97482207</v>
      </c>
      <c r="J19" s="20" t="n">
        <v>30.9857021</v>
      </c>
      <c r="K19" s="18" t="s">
        <v>404</v>
      </c>
      <c r="L19" s="20" t="s">
        <v>404</v>
      </c>
      <c r="M19" s="18" t="s">
        <v>404</v>
      </c>
      <c r="N19" s="20" t="s">
        <v>404</v>
      </c>
      <c r="O19" s="18" t="s">
        <v>404</v>
      </c>
      <c r="P19" s="20" t="s">
        <v>404</v>
      </c>
      <c r="Q19" s="18" t="n">
        <v>419.10640231</v>
      </c>
      <c r="R19" s="20" t="n">
        <v>20.89812729</v>
      </c>
    </row>
    <row r="20" spans="1:18">
      <c r="A20" s="15" t="s">
        <v>417</v>
      </c>
      <c r="B20" s="17" t="n">
        <v>3371</v>
      </c>
      <c r="C20" s="18">
        <f>(24.0/B20*100)</f>
        <v/>
      </c>
      <c r="D20" s="19" t="n">
        <v>3347</v>
      </c>
      <c r="E20" s="18" t="n">
        <v>488.89241287</v>
      </c>
      <c r="F20" s="20" t="n">
        <v>1.9946232</v>
      </c>
      <c r="G20" s="18" t="n">
        <v>483.11981411</v>
      </c>
      <c r="H20" s="20" t="n">
        <v>10.32058222</v>
      </c>
      <c r="I20" s="18" t="n">
        <v>440.15121304</v>
      </c>
      <c r="J20" s="20" t="n">
        <v>18.29753509</v>
      </c>
      <c r="K20" s="18" t="s">
        <v>404</v>
      </c>
      <c r="L20" s="20" t="s">
        <v>404</v>
      </c>
      <c r="M20" s="18" t="s">
        <v>404</v>
      </c>
      <c r="N20" s="20" t="s">
        <v>404</v>
      </c>
      <c r="O20" s="18" t="s">
        <v>404</v>
      </c>
      <c r="P20" s="20" t="s">
        <v>404</v>
      </c>
      <c r="Q20" s="18" t="n">
        <v>482.41593845</v>
      </c>
      <c r="R20" s="20" t="n">
        <v>9.32668226</v>
      </c>
    </row>
    <row r="21" spans="1:18">
      <c r="A21" s="15" t="s">
        <v>418</v>
      </c>
      <c r="B21" s="17" t="n">
        <v>5741</v>
      </c>
      <c r="C21" s="18">
        <f>(0.0/B21*100)</f>
        <v/>
      </c>
      <c r="D21" s="19" t="n">
        <v>5741</v>
      </c>
      <c r="E21" s="18" t="n">
        <v>502.00885372</v>
      </c>
      <c r="F21" s="20" t="n">
        <v>3.80308486</v>
      </c>
      <c r="G21" s="18" t="n">
        <v>507.69039072</v>
      </c>
      <c r="H21" s="20" t="n">
        <v>3.50849124</v>
      </c>
      <c r="I21" s="18" t="n">
        <v>497.64734531</v>
      </c>
      <c r="J21" s="20" t="n">
        <v>7.42804238</v>
      </c>
      <c r="K21" s="18" t="s">
        <v>404</v>
      </c>
      <c r="L21" s="20" t="s">
        <v>404</v>
      </c>
      <c r="M21" s="18" t="s">
        <v>404</v>
      </c>
      <c r="N21" s="20" t="s">
        <v>404</v>
      </c>
      <c r="O21" s="18" t="s">
        <v>404</v>
      </c>
      <c r="P21" s="20" t="s">
        <v>404</v>
      </c>
      <c r="Q21" s="18" t="n">
        <v>494.0837909</v>
      </c>
      <c r="R21" s="20" t="n">
        <v>12.83263248</v>
      </c>
    </row>
    <row r="22" spans="1:18">
      <c r="A22" s="15" t="s">
        <v>419</v>
      </c>
      <c r="B22" s="17" t="n">
        <v>6598</v>
      </c>
      <c r="C22" s="18">
        <f>(0.0/B22*100)</f>
        <v/>
      </c>
      <c r="D22" s="19" t="n">
        <v>6598</v>
      </c>
      <c r="E22" s="18" t="n">
        <v>466.80869521</v>
      </c>
      <c r="F22" s="20" t="n">
        <v>3.86338639</v>
      </c>
      <c r="G22" s="18" t="n">
        <v>519.43331777</v>
      </c>
      <c r="H22" s="20" t="n">
        <v>22.99730232</v>
      </c>
      <c r="I22" s="18" t="n">
        <v>500.59174152</v>
      </c>
      <c r="J22" s="20" t="n">
        <v>22.13487709</v>
      </c>
      <c r="K22" s="18" t="s">
        <v>404</v>
      </c>
      <c r="L22" s="20" t="s">
        <v>404</v>
      </c>
      <c r="M22" s="18" t="s">
        <v>404</v>
      </c>
      <c r="N22" s="20" t="s">
        <v>404</v>
      </c>
      <c r="O22" s="18" t="s">
        <v>404</v>
      </c>
      <c r="P22" s="20" t="s">
        <v>404</v>
      </c>
      <c r="Q22" s="18" t="n">
        <v>476.82479633</v>
      </c>
      <c r="R22" s="20" t="n">
        <v>20.53304542</v>
      </c>
    </row>
    <row r="23" spans="1:18">
      <c r="A23" s="15" t="s">
        <v>420</v>
      </c>
      <c r="B23" s="17" t="n">
        <v>11583</v>
      </c>
      <c r="C23" s="18">
        <f>(3185.0/B23*100)</f>
        <v/>
      </c>
      <c r="D23" s="19" t="n">
        <v>8398</v>
      </c>
      <c r="E23" s="18" t="n">
        <v>469.02241525</v>
      </c>
      <c r="F23" s="20" t="n">
        <v>6.60166848</v>
      </c>
      <c r="G23" s="18" t="n">
        <v>506.08480481</v>
      </c>
      <c r="H23" s="20" t="n">
        <v>5.15526263</v>
      </c>
      <c r="I23" s="18" t="n">
        <v>494.16233083</v>
      </c>
      <c r="J23" s="20" t="n">
        <v>21.24512488</v>
      </c>
      <c r="K23" s="18" t="s">
        <v>404</v>
      </c>
      <c r="L23" s="20" t="s">
        <v>404</v>
      </c>
      <c r="M23" s="18" t="s">
        <v>404</v>
      </c>
      <c r="N23" s="20" t="s">
        <v>404</v>
      </c>
      <c r="O23" s="18" t="s">
        <v>404</v>
      </c>
      <c r="P23" s="20" t="s">
        <v>404</v>
      </c>
      <c r="Q23" s="18" t="n">
        <v>502.3910195</v>
      </c>
      <c r="R23" s="20" t="n">
        <v>17.11301826</v>
      </c>
    </row>
    <row r="24" spans="1:18">
      <c r="A24" s="15" t="s">
        <v>421</v>
      </c>
      <c r="B24" s="17" t="n">
        <v>6647</v>
      </c>
      <c r="C24" s="18">
        <f>(0.0/B24*100)</f>
        <v/>
      </c>
      <c r="D24" s="19" t="n">
        <v>6647</v>
      </c>
      <c r="E24" s="18" t="n">
        <v>520.54315769</v>
      </c>
      <c r="F24" s="20" t="n">
        <v>7.33046936</v>
      </c>
      <c r="G24" s="18" t="n">
        <v>536.29079786</v>
      </c>
      <c r="H24" s="20" t="n">
        <v>4.47697582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522.3468241</v>
      </c>
      <c r="F25" s="20" t="n">
        <v>7.06169012</v>
      </c>
      <c r="G25" s="18" t="n">
        <v>526.24091128</v>
      </c>
      <c r="H25" s="20" t="n">
        <v>4.38401165</v>
      </c>
      <c r="I25" s="18" t="n">
        <v>429.49742548</v>
      </c>
      <c r="J25" s="20" t="n">
        <v>30.04672639</v>
      </c>
      <c r="K25" s="18" t="s">
        <v>404</v>
      </c>
      <c r="L25" s="20" t="s">
        <v>404</v>
      </c>
      <c r="M25" s="18" t="s">
        <v>404</v>
      </c>
      <c r="N25" s="20" t="s">
        <v>404</v>
      </c>
      <c r="O25" s="18" t="s">
        <v>404</v>
      </c>
      <c r="P25" s="20" t="s">
        <v>404</v>
      </c>
      <c r="Q25" s="18" t="n">
        <v>541.7074636</v>
      </c>
      <c r="R25" s="20" t="n">
        <v>30.32421675</v>
      </c>
    </row>
    <row r="26" spans="1:18">
      <c r="A26" s="15" t="s">
        <v>423</v>
      </c>
      <c r="B26" s="17" t="n">
        <v>4869</v>
      </c>
      <c r="C26" s="18">
        <f>(11.0/B26*100)</f>
        <v/>
      </c>
      <c r="D26" s="19" t="n">
        <v>4858</v>
      </c>
      <c r="E26" s="18" t="n">
        <v>476.13384224</v>
      </c>
      <c r="F26" s="20" t="n">
        <v>7.33560642</v>
      </c>
      <c r="G26" s="18" t="n">
        <v>482.91432344</v>
      </c>
      <c r="H26" s="20" t="n">
        <v>1.96329729</v>
      </c>
      <c r="I26" s="18" t="n">
        <v>470.36636477</v>
      </c>
      <c r="J26" s="20" t="n">
        <v>16.36125154</v>
      </c>
      <c r="K26" s="18" t="s">
        <v>404</v>
      </c>
      <c r="L26" s="20" t="s">
        <v>404</v>
      </c>
      <c r="M26" s="18" t="s">
        <v>404</v>
      </c>
      <c r="N26" s="20" t="s">
        <v>404</v>
      </c>
      <c r="O26" s="18" t="s">
        <v>404</v>
      </c>
      <c r="P26" s="20" t="s">
        <v>404</v>
      </c>
      <c r="Q26" s="18" t="n">
        <v>489.67101507</v>
      </c>
      <c r="R26" s="20" t="n">
        <v>17.41803748</v>
      </c>
    </row>
    <row r="27" spans="1:18">
      <c r="A27" s="15" t="s">
        <v>424</v>
      </c>
      <c r="B27" s="17" t="n">
        <v>5299</v>
      </c>
      <c r="C27" s="18">
        <f>(0.0/B27*100)</f>
        <v/>
      </c>
      <c r="D27" s="19" t="n">
        <v>5299</v>
      </c>
      <c r="E27" s="18" t="n">
        <v>498.40378029</v>
      </c>
      <c r="F27" s="20" t="n">
        <v>1.54766123</v>
      </c>
      <c r="G27" s="18" t="n">
        <v>461.79087358</v>
      </c>
      <c r="H27" s="20" t="n">
        <v>1.76622102</v>
      </c>
      <c r="I27" s="18" t="n">
        <v>432.08146175</v>
      </c>
      <c r="J27" s="20" t="n">
        <v>11.9477278</v>
      </c>
      <c r="K27" s="18" t="s">
        <v>404</v>
      </c>
      <c r="L27" s="20" t="s">
        <v>404</v>
      </c>
      <c r="M27" s="18" t="s">
        <v>404</v>
      </c>
      <c r="N27" s="20" t="s">
        <v>404</v>
      </c>
      <c r="O27" s="18" t="s">
        <v>404</v>
      </c>
      <c r="P27" s="20" t="s">
        <v>404</v>
      </c>
      <c r="Q27" s="18" t="n">
        <v>465.27073414</v>
      </c>
      <c r="R27" s="20" t="n">
        <v>25.34217899</v>
      </c>
    </row>
    <row r="28" spans="1:18">
      <c r="A28" s="15" t="s">
        <v>425</v>
      </c>
      <c r="B28" s="17" t="n">
        <v>7568</v>
      </c>
      <c r="C28" s="18">
        <f>(605.0/B28*100)</f>
        <v/>
      </c>
      <c r="D28" s="19" t="n">
        <v>6963</v>
      </c>
      <c r="E28" s="18" t="n">
        <v>407.32760329</v>
      </c>
      <c r="F28" s="20" t="n">
        <v>3.33500036</v>
      </c>
      <c r="G28" s="18" t="n">
        <v>411.10646812</v>
      </c>
      <c r="H28" s="20" t="n">
        <v>5.25244469</v>
      </c>
      <c r="I28" s="18" t="n">
        <v>407.36071693</v>
      </c>
      <c r="J28" s="20" t="n">
        <v>13.01803128</v>
      </c>
      <c r="K28" s="18" t="s">
        <v>404</v>
      </c>
      <c r="L28" s="20" t="s">
        <v>404</v>
      </c>
      <c r="M28" s="18" t="s">
        <v>404</v>
      </c>
      <c r="N28" s="20" t="s">
        <v>404</v>
      </c>
      <c r="O28" s="18" t="s">
        <v>404</v>
      </c>
      <c r="P28" s="20" t="s">
        <v>404</v>
      </c>
      <c r="Q28" s="18" t="s">
        <v>404</v>
      </c>
      <c r="R28" s="20" t="s">
        <v>404</v>
      </c>
    </row>
    <row r="29" spans="1:18">
      <c r="A29" s="15" t="s">
        <v>426</v>
      </c>
      <c r="B29" s="17" t="n">
        <v>5385</v>
      </c>
      <c r="C29" s="18">
        <f>(1126.0/B29*100)</f>
        <v/>
      </c>
      <c r="D29" s="19" t="n">
        <v>4259</v>
      </c>
      <c r="E29" s="18" t="n">
        <v>488.92193471</v>
      </c>
      <c r="F29" s="20" t="n">
        <v>13.13795813</v>
      </c>
      <c r="G29" s="18" t="n">
        <v>522.36656197</v>
      </c>
      <c r="H29" s="20" t="n">
        <v>6.80867713</v>
      </c>
      <c r="I29" s="18" t="n">
        <v>499.42711098</v>
      </c>
      <c r="J29" s="20" t="n">
        <v>10.62011139</v>
      </c>
      <c r="K29" s="18" t="s">
        <v>404</v>
      </c>
      <c r="L29" s="20" t="s">
        <v>404</v>
      </c>
      <c r="M29" s="18" t="s">
        <v>404</v>
      </c>
      <c r="N29" s="20" t="s">
        <v>404</v>
      </c>
      <c r="O29" s="18" t="s">
        <v>404</v>
      </c>
      <c r="P29" s="20" t="s">
        <v>404</v>
      </c>
      <c r="Q29" s="18" t="n">
        <v>545.77611007</v>
      </c>
      <c r="R29" s="20" t="n">
        <v>24.99148288</v>
      </c>
    </row>
    <row r="30" spans="1:18">
      <c r="A30" s="15" t="s">
        <v>427</v>
      </c>
      <c r="B30" s="17" t="n">
        <v>4520</v>
      </c>
      <c r="C30" s="18">
        <f>(1053.0/B30*100)</f>
        <v/>
      </c>
      <c r="D30" s="19" t="n">
        <v>3467</v>
      </c>
      <c r="E30" s="18" t="n">
        <v>501.43579891</v>
      </c>
      <c r="F30" s="20" t="n">
        <v>3.34323203</v>
      </c>
      <c r="G30" s="18" t="n">
        <v>491.38668709</v>
      </c>
      <c r="H30" s="20" t="n">
        <v>6.36937483</v>
      </c>
      <c r="I30" s="18" t="n">
        <v>461.03381589</v>
      </c>
      <c r="J30" s="20" t="n">
        <v>7.32399704</v>
      </c>
      <c r="K30" s="18" t="s">
        <v>404</v>
      </c>
      <c r="L30" s="20" t="s">
        <v>404</v>
      </c>
      <c r="M30" s="18" t="s">
        <v>404</v>
      </c>
      <c r="N30" s="20" t="s">
        <v>404</v>
      </c>
      <c r="O30" s="18" t="s">
        <v>404</v>
      </c>
      <c r="P30" s="20" t="s">
        <v>404</v>
      </c>
      <c r="Q30" s="18" t="n">
        <v>427.68729743</v>
      </c>
      <c r="R30" s="20" t="n">
        <v>19.76207795</v>
      </c>
    </row>
    <row r="31" spans="1:18">
      <c r="A31" s="15" t="s">
        <v>428</v>
      </c>
      <c r="B31" s="17" t="n">
        <v>5456</v>
      </c>
      <c r="C31" s="18">
        <f>(502.0/B31*100)</f>
        <v/>
      </c>
      <c r="D31" s="19" t="n">
        <v>4954</v>
      </c>
      <c r="E31" s="18" t="n">
        <v>503.8545106</v>
      </c>
      <c r="F31" s="20" t="n">
        <v>2.74411932</v>
      </c>
      <c r="G31" s="18" t="n">
        <v>501.5493524</v>
      </c>
      <c r="H31" s="20" t="n">
        <v>3.62585198</v>
      </c>
      <c r="I31" s="18" t="n">
        <v>496.83899613</v>
      </c>
      <c r="J31" s="20" t="n">
        <v>11.161896</v>
      </c>
      <c r="K31" s="18" t="s">
        <v>404</v>
      </c>
      <c r="L31" s="20" t="s">
        <v>404</v>
      </c>
      <c r="M31" s="18" t="s">
        <v>404</v>
      </c>
      <c r="N31" s="20" t="s">
        <v>404</v>
      </c>
      <c r="O31" s="18" t="s">
        <v>404</v>
      </c>
      <c r="P31" s="20" t="s">
        <v>404</v>
      </c>
      <c r="Q31" s="18" t="n">
        <v>490.89323703</v>
      </c>
      <c r="R31" s="20" t="n">
        <v>7.93259205</v>
      </c>
    </row>
    <row r="32" spans="1:18">
      <c r="A32" s="15" t="s">
        <v>429</v>
      </c>
      <c r="B32" s="17" t="n">
        <v>4478</v>
      </c>
      <c r="C32" s="18">
        <f>(0.0/B32*100)</f>
        <v/>
      </c>
      <c r="D32" s="19" t="n">
        <v>4478</v>
      </c>
      <c r="E32" s="18" t="n">
        <v>514.87629244</v>
      </c>
      <c r="F32" s="20" t="n">
        <v>7.88097199</v>
      </c>
      <c r="G32" s="18" t="n">
        <v>501.60028604</v>
      </c>
      <c r="H32" s="20" t="n">
        <v>2.82306899</v>
      </c>
      <c r="I32" s="18" t="n">
        <v>529.32548289</v>
      </c>
      <c r="J32" s="20" t="n">
        <v>17.93456188</v>
      </c>
      <c r="K32" s="18" t="s">
        <v>404</v>
      </c>
      <c r="L32" s="20" t="s">
        <v>404</v>
      </c>
      <c r="M32" s="18" t="s">
        <v>404</v>
      </c>
      <c r="N32" s="20" t="s">
        <v>404</v>
      </c>
      <c r="O32" s="18" t="s">
        <v>404</v>
      </c>
      <c r="P32" s="20" t="s">
        <v>404</v>
      </c>
      <c r="Q32" s="18" t="n">
        <v>497.38907867</v>
      </c>
      <c r="R32" s="20" t="n">
        <v>9.84082995</v>
      </c>
    </row>
    <row r="33" spans="1:18">
      <c r="A33" s="15" t="s">
        <v>430</v>
      </c>
      <c r="B33" s="17" t="n">
        <v>7325</v>
      </c>
      <c r="C33" s="18">
        <f>(29.0/B33*100)</f>
        <v/>
      </c>
      <c r="D33" s="19" t="n">
        <v>7296</v>
      </c>
      <c r="E33" s="18" t="n">
        <v>499.74141983</v>
      </c>
      <c r="F33" s="20" t="n">
        <v>3.58458562</v>
      </c>
      <c r="G33" s="18" t="n">
        <v>506.75845581</v>
      </c>
      <c r="H33" s="20" t="n">
        <v>5.30587252</v>
      </c>
      <c r="I33" s="18" t="n">
        <v>411.3483206</v>
      </c>
      <c r="J33" s="20" t="n">
        <v>3.93490574</v>
      </c>
      <c r="K33" s="18" t="s">
        <v>404</v>
      </c>
      <c r="L33" s="20" t="s">
        <v>404</v>
      </c>
      <c r="M33" s="18" t="s">
        <v>404</v>
      </c>
      <c r="N33" s="20" t="s">
        <v>404</v>
      </c>
      <c r="O33" s="18" t="s">
        <v>404</v>
      </c>
      <c r="P33" s="20" t="s">
        <v>404</v>
      </c>
      <c r="Q33" s="18" t="n">
        <v>505.48992557</v>
      </c>
      <c r="R33" s="20" t="n">
        <v>15.13562509</v>
      </c>
    </row>
    <row r="34" spans="1:18">
      <c r="A34" s="15" t="s">
        <v>431</v>
      </c>
      <c r="B34" s="17" t="n">
        <v>6350</v>
      </c>
      <c r="C34" s="18">
        <f>(0.0/B34*100)</f>
        <v/>
      </c>
      <c r="D34" s="19" t="n">
        <v>6350</v>
      </c>
      <c r="E34" s="18" t="n">
        <v>475.37693499</v>
      </c>
      <c r="F34" s="20" t="n">
        <v>5.20967071</v>
      </c>
      <c r="G34" s="18" t="n">
        <v>473.90394365</v>
      </c>
      <c r="H34" s="20" t="n">
        <v>6.57201808</v>
      </c>
      <c r="I34" s="18" t="n">
        <v>441.00983033</v>
      </c>
      <c r="J34" s="20" t="n">
        <v>48.6986894</v>
      </c>
      <c r="K34" s="18" t="s">
        <v>404</v>
      </c>
      <c r="L34" s="20" t="s">
        <v>404</v>
      </c>
      <c r="M34" s="18" t="s">
        <v>404</v>
      </c>
      <c r="N34" s="20" t="s">
        <v>404</v>
      </c>
      <c r="O34" s="18" t="s">
        <v>404</v>
      </c>
      <c r="P34" s="20" t="s">
        <v>404</v>
      </c>
      <c r="Q34" s="18" t="n">
        <v>485.32083195</v>
      </c>
      <c r="R34" s="20" t="n">
        <v>8.75418897</v>
      </c>
    </row>
    <row r="35" spans="1:18">
      <c r="A35" s="15" t="s">
        <v>432</v>
      </c>
      <c r="B35" s="17" t="n">
        <v>6406</v>
      </c>
      <c r="C35" s="18">
        <f>(450.0/B35*100)</f>
        <v/>
      </c>
      <c r="D35" s="19" t="n">
        <v>5956</v>
      </c>
      <c r="E35" s="18" t="n">
        <v>501.50944545</v>
      </c>
      <c r="F35" s="20" t="n">
        <v>2.13516129</v>
      </c>
      <c r="G35" s="18" t="n">
        <v>521.9151184900001</v>
      </c>
      <c r="H35" s="20" t="n">
        <v>2.01920716</v>
      </c>
      <c r="I35" s="18" t="n">
        <v>489.1552244</v>
      </c>
      <c r="J35" s="20" t="n">
        <v>4.17314382</v>
      </c>
      <c r="K35" s="18" t="s">
        <v>404</v>
      </c>
      <c r="L35" s="20" t="s">
        <v>404</v>
      </c>
      <c r="M35" s="18" t="s">
        <v>404</v>
      </c>
      <c r="N35" s="20" t="s">
        <v>404</v>
      </c>
      <c r="O35" s="18" t="s">
        <v>404</v>
      </c>
      <c r="P35" s="20" t="s">
        <v>404</v>
      </c>
      <c r="Q35" s="18" t="n">
        <v>508.4280692</v>
      </c>
      <c r="R35" s="20" t="n">
        <v>5.0070104</v>
      </c>
    </row>
    <row r="36" spans="1:18">
      <c r="A36" s="15" t="s">
        <v>433</v>
      </c>
      <c r="B36" s="17" t="n">
        <v>6736</v>
      </c>
      <c r="C36" s="18">
        <f>(114.0/B36*100)</f>
        <v/>
      </c>
      <c r="D36" s="19" t="n">
        <v>6622</v>
      </c>
      <c r="E36" s="18" t="n">
        <v>488.27811892</v>
      </c>
      <c r="F36" s="20" t="n">
        <v>2.97441196</v>
      </c>
      <c r="G36" s="18" t="n">
        <v>482.24264118</v>
      </c>
      <c r="H36" s="20" t="n">
        <v>4.72506632</v>
      </c>
      <c r="I36" s="18" t="n">
        <v>476.58602805</v>
      </c>
      <c r="J36" s="20" t="n">
        <v>7.28406078</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488.6759272</v>
      </c>
      <c r="F37" s="20" t="n">
        <v>6.41048416</v>
      </c>
      <c r="G37" s="18" t="n">
        <v>495.20217069</v>
      </c>
      <c r="H37" s="20" t="n">
        <v>3.4166526</v>
      </c>
      <c r="I37" s="18" t="n">
        <v>551.0831014300001</v>
      </c>
      <c r="J37" s="20" t="n">
        <v>9.134790430000001</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521.21920772</v>
      </c>
      <c r="F38" s="20" t="n">
        <v>3.58107077</v>
      </c>
      <c r="G38" s="18" t="n">
        <v>517.05093146</v>
      </c>
      <c r="H38" s="20" t="n">
        <v>5.59326181</v>
      </c>
      <c r="I38" s="18" t="n">
        <v>550.53701125</v>
      </c>
      <c r="J38" s="20" t="n">
        <v>13.30996898</v>
      </c>
      <c r="K38" s="18" t="s">
        <v>404</v>
      </c>
      <c r="L38" s="20" t="s">
        <v>404</v>
      </c>
      <c r="M38" s="18" t="s">
        <v>404</v>
      </c>
      <c r="N38" s="20" t="s">
        <v>404</v>
      </c>
      <c r="O38" s="18" t="s">
        <v>404</v>
      </c>
      <c r="P38" s="20" t="s">
        <v>404</v>
      </c>
      <c r="Q38" s="18" t="n">
        <v>471.96395896</v>
      </c>
      <c r="R38" s="20" t="n">
        <v>6.34346949</v>
      </c>
    </row>
    <row r="39" spans="1:18">
      <c r="A39" s="15" t="s">
        <v>436</v>
      </c>
      <c r="B39" s="17" t="n">
        <v>5895</v>
      </c>
      <c r="C39" s="18">
        <f>(0.0/B39*100)</f>
        <v/>
      </c>
      <c r="D39" s="19" t="n">
        <v>5895</v>
      </c>
      <c r="E39" s="18" t="n">
        <v>425.71493395</v>
      </c>
      <c r="F39" s="20" t="n">
        <v>5.90626716</v>
      </c>
      <c r="G39" s="18" t="n">
        <v>413.6362896</v>
      </c>
      <c r="H39" s="20" t="n">
        <v>7.40500211</v>
      </c>
      <c r="I39" s="18" t="n">
        <v>369.086997</v>
      </c>
      <c r="J39" s="20" t="n">
        <v>16.40217483</v>
      </c>
      <c r="K39" s="18" t="s">
        <v>404</v>
      </c>
      <c r="L39" s="20" t="s">
        <v>404</v>
      </c>
      <c r="M39" s="18" t="s">
        <v>404</v>
      </c>
      <c r="N39" s="20" t="s">
        <v>404</v>
      </c>
      <c r="O39" s="18" t="s">
        <v>404</v>
      </c>
      <c r="P39" s="20" t="s">
        <v>404</v>
      </c>
      <c r="Q39" s="18" t="n">
        <v>419.16648687</v>
      </c>
      <c r="R39" s="20" t="n">
        <v>14.27800953</v>
      </c>
    </row>
    <row r="40" spans="1:18">
      <c r="A40" s="15" t="s">
        <v>437</v>
      </c>
      <c r="B40" s="17" t="n">
        <v>14157</v>
      </c>
      <c r="C40" s="18">
        <f>(2954.0/B40*100)</f>
        <v/>
      </c>
      <c r="D40" s="19" t="n">
        <v>11203</v>
      </c>
      <c r="E40" s="18" t="n">
        <v>486.55934029</v>
      </c>
      <c r="F40" s="20" t="n">
        <v>4.69727671</v>
      </c>
      <c r="G40" s="18" t="n">
        <v>502.34286628</v>
      </c>
      <c r="H40" s="20" t="n">
        <v>6.18937972</v>
      </c>
      <c r="I40" s="18" t="n">
        <v>487.34138255</v>
      </c>
      <c r="J40" s="20" t="n">
        <v>7.80038534</v>
      </c>
      <c r="K40" s="18" t="s">
        <v>404</v>
      </c>
      <c r="L40" s="20" t="s">
        <v>404</v>
      </c>
      <c r="M40" s="18" t="s">
        <v>404</v>
      </c>
      <c r="N40" s="20" t="s">
        <v>404</v>
      </c>
      <c r="O40" s="18" t="s">
        <v>404</v>
      </c>
      <c r="P40" s="20" t="s">
        <v>404</v>
      </c>
      <c r="Q40" s="18" t="n">
        <v>496.10610923</v>
      </c>
      <c r="R40" s="20" t="n">
        <v>8.72019377</v>
      </c>
    </row>
    <row r="41" spans="1:18">
      <c r="A41" s="15" t="s">
        <v>438</v>
      </c>
      <c r="B41" s="17" t="n">
        <v>5712</v>
      </c>
      <c r="C41" s="18">
        <f>(99.0/B41*100)</f>
        <v/>
      </c>
      <c r="D41" s="19" t="n">
        <v>5613</v>
      </c>
      <c r="E41" s="18" t="n">
        <v>466.76078592</v>
      </c>
      <c r="F41" s="20" t="n">
        <v>4.43294356</v>
      </c>
      <c r="G41" s="18" t="n">
        <v>475.30803425</v>
      </c>
      <c r="H41" s="20" t="n">
        <v>5.59824508</v>
      </c>
      <c r="I41" s="18" t="n">
        <v>476.26205837</v>
      </c>
      <c r="J41" s="20" t="n">
        <v>13.56669592</v>
      </c>
      <c r="K41" s="18" t="s">
        <v>404</v>
      </c>
      <c r="L41" s="20" t="s">
        <v>404</v>
      </c>
      <c r="M41" s="18" t="s">
        <v>404</v>
      </c>
      <c r="N41" s="20" t="s">
        <v>404</v>
      </c>
      <c r="O41" s="18" t="s">
        <v>404</v>
      </c>
      <c r="P41" s="20" t="s">
        <v>404</v>
      </c>
      <c r="Q41" s="18" t="n">
        <v>451.20598302</v>
      </c>
      <c r="R41" s="20" t="n">
        <v>18.49303617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419.23084808</v>
      </c>
      <c r="F44" s="20" t="n">
        <v>8.902703430000001</v>
      </c>
      <c r="G44" s="18" t="n">
        <v>412.11398663</v>
      </c>
      <c r="H44" s="20" t="n">
        <v>4.49077855</v>
      </c>
      <c r="I44" s="18" t="s">
        <v>404</v>
      </c>
      <c r="J44" s="20" t="s">
        <v>404</v>
      </c>
      <c r="K44" s="18" t="s">
        <v>404</v>
      </c>
      <c r="L44" s="20" t="s">
        <v>404</v>
      </c>
      <c r="M44" s="18" t="s">
        <v>404</v>
      </c>
      <c r="N44" s="20" t="s">
        <v>404</v>
      </c>
      <c r="O44" s="18" t="s">
        <v>404</v>
      </c>
      <c r="P44" s="20" t="s">
        <v>404</v>
      </c>
      <c r="Q44" s="18" t="n">
        <v>410.62937159</v>
      </c>
      <c r="R44" s="20" t="n">
        <v>6.18772956</v>
      </c>
    </row>
    <row r="45" spans="1:18">
      <c r="A45" s="15" t="s">
        <v>442</v>
      </c>
      <c r="B45" s="17" t="n">
        <v>5519</v>
      </c>
      <c r="C45" s="18">
        <f>(0.0/B45*100)</f>
        <v/>
      </c>
      <c r="D45" s="19" t="n">
        <v>5519</v>
      </c>
      <c r="E45" s="18" t="n">
        <v>360.14982831</v>
      </c>
      <c r="F45" s="20" t="n">
        <v>5.0880628</v>
      </c>
      <c r="G45" s="18" t="n">
        <v>370.80262301</v>
      </c>
      <c r="H45" s="20" t="n">
        <v>9.476834330000001</v>
      </c>
      <c r="I45" s="18" t="s">
        <v>404</v>
      </c>
      <c r="J45" s="20" t="s">
        <v>404</v>
      </c>
      <c r="K45" s="18" t="s">
        <v>404</v>
      </c>
      <c r="L45" s="20" t="s">
        <v>404</v>
      </c>
      <c r="M45" s="18" t="s">
        <v>404</v>
      </c>
      <c r="N45" s="20" t="s">
        <v>404</v>
      </c>
      <c r="O45" s="18" t="s">
        <v>404</v>
      </c>
      <c r="P45" s="20" t="s">
        <v>404</v>
      </c>
      <c r="Q45" s="18" t="n">
        <v>352.1853745</v>
      </c>
      <c r="R45" s="20" t="n">
        <v>6.14135922</v>
      </c>
    </row>
    <row r="46" spans="1:18">
      <c r="A46" s="15" t="s">
        <v>443</v>
      </c>
      <c r="B46" s="17" t="n">
        <v>23141</v>
      </c>
      <c r="C46" s="18">
        <f>(4918.0/B46*100)</f>
        <v/>
      </c>
      <c r="D46" s="19" t="n">
        <v>18223</v>
      </c>
      <c r="E46" s="18" t="n">
        <v>386.49112867</v>
      </c>
      <c r="F46" s="20" t="n">
        <v>4.67177572</v>
      </c>
      <c r="G46" s="18" t="n">
        <v>390.46227459</v>
      </c>
      <c r="H46" s="20" t="n">
        <v>5.43740635</v>
      </c>
      <c r="I46" s="18" t="n">
        <v>328.51189282</v>
      </c>
      <c r="J46" s="20" t="n">
        <v>6.28779334</v>
      </c>
      <c r="K46" s="18" t="s">
        <v>404</v>
      </c>
      <c r="L46" s="20" t="s">
        <v>404</v>
      </c>
      <c r="M46" s="18" t="s">
        <v>404</v>
      </c>
      <c r="N46" s="20" t="s">
        <v>404</v>
      </c>
      <c r="O46" s="18" t="s">
        <v>404</v>
      </c>
      <c r="P46" s="20" t="s">
        <v>404</v>
      </c>
      <c r="Q46" s="18" t="s">
        <v>404</v>
      </c>
      <c r="R46" s="20" t="s">
        <v>404</v>
      </c>
    </row>
    <row r="47" spans="1:18">
      <c r="A47" s="15" t="s">
        <v>444</v>
      </c>
      <c r="B47" s="17" t="n">
        <v>5928</v>
      </c>
      <c r="C47" s="18">
        <f>(0.0/B47*100)</f>
        <v/>
      </c>
      <c r="D47" s="19" t="n">
        <v>5928</v>
      </c>
      <c r="E47" s="18" t="n">
        <v>420.22256901</v>
      </c>
      <c r="F47" s="20" t="n">
        <v>9.30247559</v>
      </c>
      <c r="G47" s="18" t="n">
        <v>447.2595475</v>
      </c>
      <c r="H47" s="20" t="n">
        <v>5.28774414</v>
      </c>
      <c r="I47" s="18" t="n">
        <v>440.48237122</v>
      </c>
      <c r="J47" s="20" t="n">
        <v>21.85517309</v>
      </c>
      <c r="K47" s="18" t="s">
        <v>404</v>
      </c>
      <c r="L47" s="20" t="s">
        <v>404</v>
      </c>
      <c r="M47" s="18" t="s">
        <v>404</v>
      </c>
      <c r="N47" s="20" t="s">
        <v>404</v>
      </c>
      <c r="O47" s="18" t="s">
        <v>404</v>
      </c>
      <c r="P47" s="20" t="s">
        <v>404</v>
      </c>
      <c r="Q47" s="18" t="n">
        <v>435.85380175</v>
      </c>
      <c r="R47" s="20" t="n">
        <v>17.02212105</v>
      </c>
    </row>
    <row r="48" spans="1:18">
      <c r="A48" s="15" t="s">
        <v>445</v>
      </c>
      <c r="B48" s="17" t="n">
        <v>9841</v>
      </c>
      <c r="C48" s="18">
        <f>(40.0/B48*100)</f>
        <v/>
      </c>
      <c r="D48" s="19" t="n">
        <v>9801</v>
      </c>
      <c r="E48" s="18" t="n">
        <v>537.76541638</v>
      </c>
      <c r="F48" s="20" t="n">
        <v>10.44352255</v>
      </c>
      <c r="G48" s="18" t="n">
        <v>529.08567368</v>
      </c>
      <c r="H48" s="20" t="n">
        <v>6.80781053</v>
      </c>
      <c r="I48" s="18" t="n">
        <v>397.95104778</v>
      </c>
      <c r="J48" s="20" t="n">
        <v>11.78810797</v>
      </c>
      <c r="K48" s="18" t="s">
        <v>404</v>
      </c>
      <c r="L48" s="20" t="s">
        <v>404</v>
      </c>
      <c r="M48" s="18" t="s">
        <v>404</v>
      </c>
      <c r="N48" s="20" t="s">
        <v>404</v>
      </c>
      <c r="O48" s="18" t="s">
        <v>404</v>
      </c>
      <c r="P48" s="20" t="s">
        <v>404</v>
      </c>
      <c r="Q48" s="18" t="n">
        <v>567.53261872</v>
      </c>
      <c r="R48" s="20" t="n">
        <v>29.57517791</v>
      </c>
    </row>
    <row r="49" spans="1:18">
      <c r="A49" s="15" t="s">
        <v>446</v>
      </c>
      <c r="B49" s="17" t="n">
        <v>6349</v>
      </c>
      <c r="C49" s="18">
        <f>(52.0/B49*100)</f>
        <v/>
      </c>
      <c r="D49" s="19" t="n">
        <v>6297</v>
      </c>
      <c r="E49" s="18" t="n">
        <v>407.81377578</v>
      </c>
      <c r="F49" s="20" t="n">
        <v>4.20576892</v>
      </c>
      <c r="G49" s="18" t="n">
        <v>410.95199491</v>
      </c>
      <c r="H49" s="20" t="n">
        <v>6.32603152</v>
      </c>
      <c r="I49" s="18" t="s">
        <v>404</v>
      </c>
      <c r="J49" s="20" t="s">
        <v>404</v>
      </c>
      <c r="K49" s="18" t="s">
        <v>404</v>
      </c>
      <c r="L49" s="20" t="s">
        <v>404</v>
      </c>
      <c r="M49" s="18" t="s">
        <v>404</v>
      </c>
      <c r="N49" s="20" t="s">
        <v>404</v>
      </c>
      <c r="O49" s="18" t="s">
        <v>404</v>
      </c>
      <c r="P49" s="20" t="s">
        <v>404</v>
      </c>
      <c r="Q49" s="18" t="n">
        <v>409.92207489</v>
      </c>
      <c r="R49" s="20" t="n">
        <v>14.06794165</v>
      </c>
    </row>
    <row r="50" spans="1:18">
      <c r="A50" s="15" t="s">
        <v>447</v>
      </c>
      <c r="B50" s="17" t="n">
        <v>11795</v>
      </c>
      <c r="C50" s="18">
        <f>(1031.0/B50*100)</f>
        <v/>
      </c>
      <c r="D50" s="19" t="n">
        <v>10764</v>
      </c>
      <c r="E50" s="18" t="n">
        <v>394.13778084</v>
      </c>
      <c r="F50" s="20" t="n">
        <v>3.53943946</v>
      </c>
      <c r="G50" s="18" t="n">
        <v>394.12374658</v>
      </c>
      <c r="H50" s="20" t="n">
        <v>5.91766232</v>
      </c>
      <c r="I50" s="18" t="n">
        <v>372.42930285</v>
      </c>
      <c r="J50" s="20" t="n">
        <v>11.22968329</v>
      </c>
      <c r="K50" s="18" t="s">
        <v>404</v>
      </c>
      <c r="L50" s="20" t="s">
        <v>404</v>
      </c>
      <c r="M50" s="18" t="s">
        <v>404</v>
      </c>
      <c r="N50" s="20" t="s">
        <v>404</v>
      </c>
      <c r="O50" s="18" t="s">
        <v>404</v>
      </c>
      <c r="P50" s="20" t="s">
        <v>404</v>
      </c>
      <c r="Q50" s="18" t="n">
        <v>384.99452731</v>
      </c>
      <c r="R50" s="20" t="n">
        <v>10.76536751</v>
      </c>
    </row>
    <row r="51" spans="1:18">
      <c r="A51" s="15" t="s">
        <v>448</v>
      </c>
      <c r="B51" s="17" t="n">
        <v>6866</v>
      </c>
      <c r="C51" s="18">
        <f>(79.0/B51*100)</f>
        <v/>
      </c>
      <c r="D51" s="19" t="n">
        <v>6787</v>
      </c>
      <c r="E51" s="18" t="n">
        <v>401.18182769</v>
      </c>
      <c r="F51" s="20" t="n">
        <v>2.79717558</v>
      </c>
      <c r="G51" s="18" t="n">
        <v>394.30097061</v>
      </c>
      <c r="H51" s="20" t="n">
        <v>7.00729345</v>
      </c>
      <c r="I51" s="18" t="n">
        <v>408.47895936</v>
      </c>
      <c r="J51" s="20" t="n">
        <v>14.97247228</v>
      </c>
      <c r="K51" s="18" t="s">
        <v>404</v>
      </c>
      <c r="L51" s="20" t="s">
        <v>404</v>
      </c>
      <c r="M51" s="18" t="s">
        <v>404</v>
      </c>
      <c r="N51" s="20" t="s">
        <v>404</v>
      </c>
      <c r="O51" s="18" t="s">
        <v>404</v>
      </c>
      <c r="P51" s="20" t="s">
        <v>404</v>
      </c>
      <c r="Q51" s="18" t="s">
        <v>404</v>
      </c>
      <c r="R51" s="20" t="s">
        <v>404</v>
      </c>
    </row>
    <row r="52" spans="1:18">
      <c r="A52" s="15" t="s">
        <v>449</v>
      </c>
      <c r="B52" s="17" t="n">
        <v>5809</v>
      </c>
      <c r="C52" s="18">
        <f>(0.0/B52*100)</f>
        <v/>
      </c>
      <c r="D52" s="19" t="n">
        <v>5809</v>
      </c>
      <c r="E52" s="18" t="n">
        <v>459.44568485</v>
      </c>
      <c r="F52" s="20" t="n">
        <v>5.71166486</v>
      </c>
      <c r="G52" s="18" t="n">
        <v>464.28512804</v>
      </c>
      <c r="H52" s="20" t="n">
        <v>4.5915194</v>
      </c>
      <c r="I52" s="18" t="n">
        <v>474.59071495</v>
      </c>
      <c r="J52" s="20" t="n">
        <v>14.27581203</v>
      </c>
      <c r="K52" s="18" t="s">
        <v>404</v>
      </c>
      <c r="L52" s="20" t="s">
        <v>404</v>
      </c>
      <c r="M52" s="18" t="s">
        <v>404</v>
      </c>
      <c r="N52" s="20" t="s">
        <v>404</v>
      </c>
      <c r="O52" s="18" t="s">
        <v>404</v>
      </c>
      <c r="P52" s="20" t="s">
        <v>404</v>
      </c>
      <c r="Q52" s="18" t="n">
        <v>532.43454424</v>
      </c>
      <c r="R52" s="20" t="n">
        <v>17.84825451</v>
      </c>
    </row>
    <row r="53" spans="1:18">
      <c r="A53" s="15" t="s">
        <v>450</v>
      </c>
      <c r="B53" s="17" t="n">
        <v>5571</v>
      </c>
      <c r="C53" s="18">
        <f>(0.0/B53*100)</f>
        <v/>
      </c>
      <c r="D53" s="19" t="n">
        <v>5571</v>
      </c>
      <c r="E53" s="18" t="n">
        <v>444.79386415</v>
      </c>
      <c r="F53" s="20" t="n">
        <v>2.29450295</v>
      </c>
      <c r="G53" s="18" t="n">
        <v>434.1810912</v>
      </c>
      <c r="H53" s="20" t="n">
        <v>2.1192222</v>
      </c>
      <c r="I53" s="18" t="n">
        <v>364.49365483</v>
      </c>
      <c r="J53" s="20" t="n">
        <v>8.290412549999999</v>
      </c>
      <c r="K53" s="18" t="s">
        <v>404</v>
      </c>
      <c r="L53" s="20" t="s">
        <v>404</v>
      </c>
      <c r="M53" s="18" t="s">
        <v>404</v>
      </c>
      <c r="N53" s="20" t="s">
        <v>404</v>
      </c>
      <c r="O53" s="18" t="s">
        <v>404</v>
      </c>
      <c r="P53" s="20" t="s">
        <v>404</v>
      </c>
      <c r="Q53" s="18" t="n">
        <v>362.25744695</v>
      </c>
      <c r="R53" s="20" t="n">
        <v>7.99457119</v>
      </c>
    </row>
    <row r="54" spans="1:18">
      <c r="A54" s="15" t="s">
        <v>451</v>
      </c>
      <c r="B54" s="17" t="n">
        <v>4740</v>
      </c>
      <c r="C54" s="18">
        <f>(199.0/B54*100)</f>
        <v/>
      </c>
      <c r="D54" s="19" t="n">
        <v>4541</v>
      </c>
      <c r="E54" s="18" t="n">
        <v>334.42069003</v>
      </c>
      <c r="F54" s="20" t="n">
        <v>3.99876886</v>
      </c>
      <c r="G54" s="18" t="n">
        <v>333.55240608</v>
      </c>
      <c r="H54" s="20" t="n">
        <v>6.70889593</v>
      </c>
      <c r="I54" s="18" t="n">
        <v>298.61239937</v>
      </c>
      <c r="J54" s="20" t="n">
        <v>6.45180642</v>
      </c>
      <c r="K54" s="18" t="s">
        <v>404</v>
      </c>
      <c r="L54" s="20" t="s">
        <v>404</v>
      </c>
      <c r="M54" s="18" t="s">
        <v>404</v>
      </c>
      <c r="N54" s="20" t="s">
        <v>404</v>
      </c>
      <c r="O54" s="18" t="s">
        <v>404</v>
      </c>
      <c r="P54" s="20" t="s">
        <v>404</v>
      </c>
      <c r="Q54" s="18" t="n">
        <v>312.10536542</v>
      </c>
      <c r="R54" s="20" t="n">
        <v>12.07158431</v>
      </c>
    </row>
    <row r="55" spans="1:18">
      <c r="A55" s="15" t="s">
        <v>452</v>
      </c>
      <c r="B55" s="17" t="n">
        <v>5316</v>
      </c>
      <c r="C55" s="18">
        <f>(43.0/B55*100)</f>
        <v/>
      </c>
      <c r="D55" s="19" t="n">
        <v>5273</v>
      </c>
      <c r="E55" s="18" t="n">
        <v>404.33571268</v>
      </c>
      <c r="F55" s="20" t="n">
        <v>4.68352272</v>
      </c>
      <c r="G55" s="18" t="n">
        <v>407.05013341</v>
      </c>
      <c r="H55" s="20" t="n">
        <v>5.05103673</v>
      </c>
      <c r="I55" s="18" t="s">
        <v>404</v>
      </c>
      <c r="J55" s="20" t="s">
        <v>404</v>
      </c>
      <c r="K55" s="18" t="s">
        <v>404</v>
      </c>
      <c r="L55" s="20" t="s">
        <v>404</v>
      </c>
      <c r="M55" s="18" t="s">
        <v>404</v>
      </c>
      <c r="N55" s="20" t="s">
        <v>404</v>
      </c>
      <c r="O55" s="18" t="s">
        <v>404</v>
      </c>
      <c r="P55" s="20" t="s">
        <v>404</v>
      </c>
      <c r="Q55" s="18" t="n">
        <v>385.91612862</v>
      </c>
      <c r="R55" s="20" t="n">
        <v>8.678293829999999</v>
      </c>
    </row>
    <row r="56" spans="1:18">
      <c r="A56" s="15" t="s">
        <v>453</v>
      </c>
      <c r="B56" s="17" t="n">
        <v>5359</v>
      </c>
      <c r="C56" s="18">
        <f>(0.0/B56*100)</f>
        <v/>
      </c>
      <c r="D56" s="19" t="n">
        <v>5359</v>
      </c>
      <c r="E56" s="18" t="n">
        <v>548.09354899</v>
      </c>
      <c r="F56" s="20" t="n">
        <v>3.86199644</v>
      </c>
      <c r="G56" s="18" t="n">
        <v>546.76838873</v>
      </c>
      <c r="H56" s="20" t="n">
        <v>10.14912495</v>
      </c>
      <c r="I56" s="18" t="n">
        <v>542.96627775</v>
      </c>
      <c r="J56" s="20" t="n">
        <v>17.56287193</v>
      </c>
      <c r="K56" s="18" t="s">
        <v>404</v>
      </c>
      <c r="L56" s="20" t="s">
        <v>404</v>
      </c>
      <c r="M56" s="18" t="s">
        <v>404</v>
      </c>
      <c r="N56" s="20" t="s">
        <v>404</v>
      </c>
      <c r="O56" s="18" t="s">
        <v>404</v>
      </c>
      <c r="P56" s="20" t="s">
        <v>404</v>
      </c>
      <c r="Q56" s="18" t="n">
        <v>564.60066259</v>
      </c>
      <c r="R56" s="20" t="n">
        <v>38.53183897</v>
      </c>
    </row>
    <row r="57" spans="1:18">
      <c r="A57" s="15" t="s">
        <v>454</v>
      </c>
      <c r="B57" s="17" t="n">
        <v>6513</v>
      </c>
      <c r="C57" s="18">
        <f>(0.0/B57*100)</f>
        <v/>
      </c>
      <c r="D57" s="19" t="n">
        <v>6513</v>
      </c>
      <c r="E57" s="18" t="n">
        <v>387.39436127</v>
      </c>
      <c r="F57" s="20" t="n">
        <v>4.58942953</v>
      </c>
      <c r="G57" s="18" t="n">
        <v>385.57586307</v>
      </c>
      <c r="H57" s="20" t="n">
        <v>9.2125027</v>
      </c>
      <c r="I57" s="18" t="s">
        <v>404</v>
      </c>
      <c r="J57" s="20" t="s">
        <v>404</v>
      </c>
      <c r="K57" s="18" t="s">
        <v>404</v>
      </c>
      <c r="L57" s="20" t="s">
        <v>404</v>
      </c>
      <c r="M57" s="18" t="s">
        <v>404</v>
      </c>
      <c r="N57" s="20" t="s">
        <v>404</v>
      </c>
      <c r="O57" s="18" t="s">
        <v>404</v>
      </c>
      <c r="P57" s="20" t="s">
        <v>404</v>
      </c>
      <c r="Q57" s="18" t="n">
        <v>376.11657653</v>
      </c>
      <c r="R57" s="20" t="n">
        <v>15.17598067</v>
      </c>
    </row>
    <row r="58" spans="1:18">
      <c r="A58" s="15" t="s">
        <v>455</v>
      </c>
      <c r="B58" s="17" t="n">
        <v>7267</v>
      </c>
      <c r="C58" s="18">
        <f>(0.0/B58*100)</f>
        <v/>
      </c>
      <c r="D58" s="19" t="n">
        <v>7267</v>
      </c>
      <c r="E58" s="18" t="n">
        <v>379.11250396</v>
      </c>
      <c r="F58" s="20" t="n">
        <v>3.143312</v>
      </c>
      <c r="G58" s="18" t="n">
        <v>382.78410068</v>
      </c>
      <c r="H58" s="20" t="n">
        <v>10.3744426</v>
      </c>
      <c r="I58" s="18" t="s">
        <v>404</v>
      </c>
      <c r="J58" s="20" t="s">
        <v>404</v>
      </c>
      <c r="K58" s="18" t="s">
        <v>404</v>
      </c>
      <c r="L58" s="20" t="s">
        <v>404</v>
      </c>
      <c r="M58" s="18" t="s">
        <v>404</v>
      </c>
      <c r="N58" s="20" t="s">
        <v>404</v>
      </c>
      <c r="O58" s="18" t="s">
        <v>404</v>
      </c>
      <c r="P58" s="20" t="s">
        <v>404</v>
      </c>
      <c r="Q58" s="18" t="n">
        <v>386.2493687</v>
      </c>
      <c r="R58" s="20" t="n">
        <v>9.73480129</v>
      </c>
    </row>
    <row r="59" spans="1:18">
      <c r="A59" s="15" t="s">
        <v>456</v>
      </c>
      <c r="B59" s="17" t="n">
        <v>4826</v>
      </c>
      <c r="C59" s="18">
        <f>(0.0/B59*100)</f>
        <v/>
      </c>
      <c r="D59" s="19" t="n">
        <v>4826</v>
      </c>
      <c r="E59" s="18" t="n">
        <v>350.13158351</v>
      </c>
      <c r="F59" s="20" t="n">
        <v>2.53307219</v>
      </c>
      <c r="G59" s="18" t="n">
        <v>369.84349514</v>
      </c>
      <c r="H59" s="20" t="n">
        <v>2.8275826</v>
      </c>
      <c r="I59" s="18" t="s">
        <v>404</v>
      </c>
      <c r="J59" s="20" t="s">
        <v>404</v>
      </c>
      <c r="K59" s="18" t="s">
        <v>404</v>
      </c>
      <c r="L59" s="20" t="s">
        <v>404</v>
      </c>
      <c r="M59" s="18" t="s">
        <v>404</v>
      </c>
      <c r="N59" s="20" t="s">
        <v>404</v>
      </c>
      <c r="O59" s="18" t="s">
        <v>404</v>
      </c>
      <c r="P59" s="20" t="s">
        <v>404</v>
      </c>
      <c r="Q59" s="18" t="n">
        <v>365.85965286</v>
      </c>
      <c r="R59" s="20" t="n">
        <v>3.57617995</v>
      </c>
    </row>
    <row r="60" spans="1:18">
      <c r="A60" s="15" t="s">
        <v>457</v>
      </c>
      <c r="B60" s="17" t="n">
        <v>4546</v>
      </c>
      <c r="C60" s="18">
        <f>(0.0/B60*100)</f>
        <v/>
      </c>
      <c r="D60" s="19" t="n">
        <v>4546</v>
      </c>
      <c r="E60" s="18" t="n">
        <v>412.58605636</v>
      </c>
      <c r="F60" s="20" t="n">
        <v>5.28793613</v>
      </c>
      <c r="G60" s="18" t="n">
        <v>417.42793656</v>
      </c>
      <c r="H60" s="20" t="n">
        <v>14.87238998</v>
      </c>
      <c r="I60" s="18" t="s">
        <v>404</v>
      </c>
      <c r="J60" s="20" t="s">
        <v>404</v>
      </c>
      <c r="K60" s="18" t="s">
        <v>404</v>
      </c>
      <c r="L60" s="20" t="s">
        <v>404</v>
      </c>
      <c r="M60" s="18" t="s">
        <v>404</v>
      </c>
      <c r="N60" s="20" t="s">
        <v>404</v>
      </c>
      <c r="O60" s="18" t="s">
        <v>404</v>
      </c>
      <c r="P60" s="20" t="s">
        <v>404</v>
      </c>
      <c r="Q60" s="18" t="n">
        <v>360.34355249</v>
      </c>
      <c r="R60" s="20" t="n">
        <v>7.41036795</v>
      </c>
    </row>
    <row r="61" spans="1:18">
      <c r="A61" s="15" t="s">
        <v>458</v>
      </c>
      <c r="B61" s="17" t="n">
        <v>6525</v>
      </c>
      <c r="C61" s="18">
        <f>(0.0/B61*100)</f>
        <v/>
      </c>
      <c r="D61" s="19" t="n">
        <v>6525</v>
      </c>
      <c r="E61" s="18" t="n">
        <v>476.69090168</v>
      </c>
      <c r="F61" s="20" t="n">
        <v>7.78244355</v>
      </c>
      <c r="G61" s="18" t="n">
        <v>480.1005526</v>
      </c>
      <c r="H61" s="20" t="n">
        <v>2.72144614</v>
      </c>
      <c r="I61" s="18" t="n">
        <v>424.31382692</v>
      </c>
      <c r="J61" s="20" t="n">
        <v>19.29213831</v>
      </c>
      <c r="K61" s="18" t="s">
        <v>404</v>
      </c>
      <c r="L61" s="20" t="s">
        <v>404</v>
      </c>
      <c r="M61" s="18" t="s">
        <v>404</v>
      </c>
      <c r="N61" s="20" t="s">
        <v>404</v>
      </c>
      <c r="O61" s="18" t="s">
        <v>404</v>
      </c>
      <c r="P61" s="20" t="s">
        <v>404</v>
      </c>
      <c r="Q61" s="18" t="n">
        <v>459.17610852</v>
      </c>
      <c r="R61" s="20" t="n">
        <v>17.31195234</v>
      </c>
    </row>
    <row r="62" spans="1:18">
      <c r="A62" s="15" t="s">
        <v>459</v>
      </c>
      <c r="B62" s="17" t="n">
        <v>4476</v>
      </c>
      <c r="C62" s="18">
        <f>(0.0/B62*100)</f>
        <v/>
      </c>
      <c r="D62" s="19" t="n">
        <v>4476</v>
      </c>
      <c r="E62" s="18" t="n">
        <v>546.77533985</v>
      </c>
      <c r="F62" s="20" t="n">
        <v>1.31874254</v>
      </c>
      <c r="G62" s="18" t="n">
        <v>521.3180925200001</v>
      </c>
      <c r="H62" s="20" t="n">
        <v>2.63189751</v>
      </c>
      <c r="I62" s="18" t="n">
        <v>476.41355712</v>
      </c>
      <c r="J62" s="20" t="n">
        <v>16.15699829</v>
      </c>
      <c r="K62" s="18" t="s">
        <v>404</v>
      </c>
      <c r="L62" s="20" t="s">
        <v>404</v>
      </c>
      <c r="M62" s="18" t="s">
        <v>404</v>
      </c>
      <c r="N62" s="20" t="s">
        <v>404</v>
      </c>
      <c r="O62" s="18" t="s">
        <v>404</v>
      </c>
      <c r="P62" s="20" t="s">
        <v>404</v>
      </c>
      <c r="Q62" s="18" t="n">
        <v>565.68561535</v>
      </c>
      <c r="R62" s="20" t="n">
        <v>5.78726749</v>
      </c>
    </row>
    <row r="63" spans="1:18">
      <c r="A63" s="15" t="s">
        <v>460</v>
      </c>
      <c r="B63" s="17" t="n">
        <v>5324</v>
      </c>
      <c r="C63" s="18">
        <f>(0.0/B63*100)</f>
        <v/>
      </c>
      <c r="D63" s="19" t="n">
        <v>5324</v>
      </c>
      <c r="E63" s="18" t="n">
        <v>361.54501622</v>
      </c>
      <c r="F63" s="20" t="n">
        <v>1.99244509</v>
      </c>
      <c r="G63" s="18" t="n">
        <v>377.8806672</v>
      </c>
      <c r="H63" s="20" t="n">
        <v>2.25787721</v>
      </c>
      <c r="I63" s="18" t="s">
        <v>404</v>
      </c>
      <c r="J63" s="20" t="s">
        <v>404</v>
      </c>
      <c r="K63" s="18" t="s">
        <v>404</v>
      </c>
      <c r="L63" s="20" t="s">
        <v>404</v>
      </c>
      <c r="M63" s="18" t="s">
        <v>404</v>
      </c>
      <c r="N63" s="20" t="s">
        <v>404</v>
      </c>
      <c r="O63" s="18" t="s">
        <v>404</v>
      </c>
      <c r="P63" s="20" t="s">
        <v>404</v>
      </c>
      <c r="Q63" s="18" t="n">
        <v>382.90299715</v>
      </c>
      <c r="R63" s="20" t="n">
        <v>4.24444693</v>
      </c>
    </row>
    <row r="64" spans="1:18">
      <c r="A64" s="15" t="s">
        <v>461</v>
      </c>
      <c r="B64" s="17" t="n">
        <v>3634</v>
      </c>
      <c r="C64" s="18">
        <f>(27.0/B64*100)</f>
        <v/>
      </c>
      <c r="D64" s="19" t="n">
        <v>3607</v>
      </c>
      <c r="E64" s="18" t="n">
        <v>479.69014783</v>
      </c>
      <c r="F64" s="20" t="n">
        <v>2.05097764</v>
      </c>
      <c r="G64" s="18" t="n">
        <v>469.84273739</v>
      </c>
      <c r="H64" s="20" t="n">
        <v>2.92725944</v>
      </c>
      <c r="I64" s="18" t="s">
        <v>404</v>
      </c>
      <c r="J64" s="20" t="s">
        <v>404</v>
      </c>
      <c r="K64" s="18" t="s">
        <v>404</v>
      </c>
      <c r="L64" s="20" t="s">
        <v>404</v>
      </c>
      <c r="M64" s="18" t="s">
        <v>404</v>
      </c>
      <c r="N64" s="20" t="s">
        <v>404</v>
      </c>
      <c r="O64" s="18" t="s">
        <v>404</v>
      </c>
      <c r="P64" s="20" t="s">
        <v>404</v>
      </c>
      <c r="Q64" s="18" t="n">
        <v>516.45881804</v>
      </c>
      <c r="R64" s="20" t="n">
        <v>7.36556997</v>
      </c>
    </row>
    <row r="65" spans="1:18">
      <c r="A65" s="15" t="s">
        <v>462</v>
      </c>
      <c r="B65" s="17" t="n">
        <v>5325</v>
      </c>
      <c r="C65" s="18">
        <f>(0.0/B65*100)</f>
        <v/>
      </c>
      <c r="D65" s="19" t="n">
        <v>5325</v>
      </c>
      <c r="E65" s="18" t="n">
        <v>420.90793367</v>
      </c>
      <c r="F65" s="20" t="n">
        <v>4.44206127</v>
      </c>
      <c r="G65" s="18" t="n">
        <v>420.4440096</v>
      </c>
      <c r="H65" s="20" t="n">
        <v>4.05518912</v>
      </c>
      <c r="I65" s="18" t="s">
        <v>404</v>
      </c>
      <c r="J65" s="20" t="s">
        <v>404</v>
      </c>
      <c r="K65" s="18" t="s">
        <v>404</v>
      </c>
      <c r="L65" s="20" t="s">
        <v>404</v>
      </c>
      <c r="M65" s="18" t="s">
        <v>404</v>
      </c>
      <c r="N65" s="20" t="s">
        <v>404</v>
      </c>
      <c r="O65" s="18" t="s">
        <v>404</v>
      </c>
      <c r="P65" s="20" t="s">
        <v>404</v>
      </c>
      <c r="Q65" s="18" t="n">
        <v>411.36269548</v>
      </c>
      <c r="R65" s="20" t="n">
        <v>10.46262396</v>
      </c>
    </row>
    <row r="66" spans="1:18">
      <c r="A66" s="15" t="s">
        <v>463</v>
      </c>
      <c r="B66" s="17" t="n">
        <v>5665</v>
      </c>
      <c r="C66" s="18">
        <f>(0.0/B66*100)</f>
        <v/>
      </c>
      <c r="D66" s="19" t="n">
        <v>5665</v>
      </c>
      <c r="E66" s="18" t="n">
        <v>401.40923308</v>
      </c>
      <c r="F66" s="20" t="n">
        <v>2.14476242</v>
      </c>
      <c r="G66" s="18" t="n">
        <v>430.50282324</v>
      </c>
      <c r="H66" s="20" t="n">
        <v>1.93837318</v>
      </c>
      <c r="I66" s="18" t="n">
        <v>375.27645199</v>
      </c>
      <c r="J66" s="20" t="n">
        <v>19.00959766</v>
      </c>
      <c r="K66" s="18" t="s">
        <v>404</v>
      </c>
      <c r="L66" s="20" t="s">
        <v>404</v>
      </c>
      <c r="M66" s="18" t="s">
        <v>404</v>
      </c>
      <c r="N66" s="20" t="s">
        <v>404</v>
      </c>
      <c r="O66" s="18" t="s">
        <v>404</v>
      </c>
      <c r="P66" s="20" t="s">
        <v>404</v>
      </c>
      <c r="Q66" s="18" t="n">
        <v>405.83930034</v>
      </c>
      <c r="R66" s="20" t="n">
        <v>5.83914277</v>
      </c>
    </row>
    <row r="67" spans="1:18">
      <c r="A67" s="15" t="s">
        <v>464</v>
      </c>
      <c r="B67" s="17" t="n">
        <v>6971</v>
      </c>
      <c r="C67" s="18">
        <f>(0.0/B67*100)</f>
        <v/>
      </c>
      <c r="D67" s="19" t="n">
        <v>6971</v>
      </c>
      <c r="E67" s="18" t="n">
        <v>383.75478816</v>
      </c>
      <c r="F67" s="20" t="n">
        <v>3.16527229</v>
      </c>
      <c r="G67" s="18" t="n">
        <v>401.43833905</v>
      </c>
      <c r="H67" s="20" t="n">
        <v>6.4467612</v>
      </c>
      <c r="I67" s="18" t="n">
        <v>375.63862243</v>
      </c>
      <c r="J67" s="20" t="n">
        <v>9.933793209999999</v>
      </c>
      <c r="K67" s="18" t="s">
        <v>404</v>
      </c>
      <c r="L67" s="20" t="s">
        <v>404</v>
      </c>
      <c r="M67" s="18" t="s">
        <v>404</v>
      </c>
      <c r="N67" s="20" t="s">
        <v>404</v>
      </c>
      <c r="O67" s="18" t="s">
        <v>404</v>
      </c>
      <c r="P67" s="20" t="s">
        <v>404</v>
      </c>
      <c r="Q67" s="18" t="n">
        <v>367.38166964</v>
      </c>
      <c r="R67" s="20" t="n">
        <v>15.83934124</v>
      </c>
    </row>
    <row r="68" spans="1:18">
      <c r="A68" s="15" t="s">
        <v>465</v>
      </c>
      <c r="B68" s="17" t="n">
        <v>12083</v>
      </c>
      <c r="C68" s="18">
        <f>(0.0/B68*100)</f>
        <v/>
      </c>
      <c r="D68" s="19" t="n">
        <v>12083</v>
      </c>
      <c r="E68" s="18" t="n">
        <v>401.17769341</v>
      </c>
      <c r="F68" s="20" t="n">
        <v>1.59324774</v>
      </c>
      <c r="G68" s="18" t="n">
        <v>408.73556115</v>
      </c>
      <c r="H68" s="20" t="n">
        <v>3.31442698</v>
      </c>
      <c r="I68" s="18" t="n">
        <v>424.6668281</v>
      </c>
      <c r="J68" s="20" t="n">
        <v>13.15215532</v>
      </c>
      <c r="K68" s="18" t="s">
        <v>404</v>
      </c>
      <c r="L68" s="20" t="s">
        <v>404</v>
      </c>
      <c r="M68" s="18" t="s">
        <v>404</v>
      </c>
      <c r="N68" s="20" t="s">
        <v>404</v>
      </c>
      <c r="O68" s="18" t="s">
        <v>404</v>
      </c>
      <c r="P68" s="20" t="s">
        <v>404</v>
      </c>
      <c r="Q68" s="18" t="n">
        <v>391.73879463</v>
      </c>
      <c r="R68" s="20" t="n">
        <v>5.47312664</v>
      </c>
    </row>
    <row r="69" spans="1:18">
      <c r="A69" s="15" t="s">
        <v>466</v>
      </c>
      <c r="B69" s="17" t="n">
        <v>4876</v>
      </c>
      <c r="C69" s="18">
        <f>(0.0/B69*100)</f>
        <v/>
      </c>
      <c r="D69" s="19" t="n">
        <v>4876</v>
      </c>
      <c r="E69" s="18" t="n">
        <v>443.91793969</v>
      </c>
      <c r="F69" s="20" t="n">
        <v>7.0022927</v>
      </c>
      <c r="G69" s="18" t="n">
        <v>445.34659747</v>
      </c>
      <c r="H69" s="20" t="n">
        <v>5.43483499</v>
      </c>
      <c r="I69" s="18" t="s">
        <v>404</v>
      </c>
      <c r="J69" s="20" t="s">
        <v>404</v>
      </c>
      <c r="K69" s="18" t="s">
        <v>404</v>
      </c>
      <c r="L69" s="20" t="s">
        <v>404</v>
      </c>
      <c r="M69" s="18" t="s">
        <v>404</v>
      </c>
      <c r="N69" s="20" t="s">
        <v>404</v>
      </c>
      <c r="O69" s="18" t="s">
        <v>404</v>
      </c>
      <c r="P69" s="20" t="s">
        <v>404</v>
      </c>
      <c r="Q69" s="18" t="n">
        <v>422.98980293</v>
      </c>
      <c r="R69" s="20" t="n">
        <v>10.21085072</v>
      </c>
    </row>
    <row r="70" spans="1:18">
      <c r="A70" s="15" t="s">
        <v>467</v>
      </c>
      <c r="B70" s="17" t="n">
        <v>6036</v>
      </c>
      <c r="C70" s="18">
        <f>(0.0/B70*100)</f>
        <v/>
      </c>
      <c r="D70" s="19" t="n">
        <v>6036</v>
      </c>
      <c r="E70" s="18" t="n">
        <v>494.79494936</v>
      </c>
      <c r="F70" s="20" t="n">
        <v>3.73139931</v>
      </c>
      <c r="G70" s="18" t="n">
        <v>493.83321865</v>
      </c>
      <c r="H70" s="20" t="n">
        <v>5.97237047</v>
      </c>
      <c r="I70" s="18" t="s">
        <v>404</v>
      </c>
      <c r="J70" s="20" t="s">
        <v>404</v>
      </c>
      <c r="K70" s="18" t="s">
        <v>404</v>
      </c>
      <c r="L70" s="20" t="s">
        <v>404</v>
      </c>
      <c r="M70" s="18" t="s">
        <v>404</v>
      </c>
      <c r="N70" s="20" t="s">
        <v>404</v>
      </c>
      <c r="O70" s="18" t="s">
        <v>404</v>
      </c>
      <c r="P70" s="20" t="s">
        <v>404</v>
      </c>
      <c r="Q70" s="18" t="n">
        <v>483.32697103</v>
      </c>
      <c r="R70" s="20" t="n">
        <v>16.67959589</v>
      </c>
    </row>
    <row r="71" spans="1:18">
      <c r="A71" s="15" t="s">
        <v>468</v>
      </c>
      <c r="B71" s="17" t="n">
        <v>6115</v>
      </c>
      <c r="C71" s="18">
        <f>(0.0/B71*100)</f>
        <v/>
      </c>
      <c r="D71" s="19" t="n">
        <v>6115</v>
      </c>
      <c r="E71" s="18" t="n">
        <v>567.99344149</v>
      </c>
      <c r="F71" s="20" t="n">
        <v>1.43360874</v>
      </c>
      <c r="G71" s="18" t="n">
        <v>560.5064942</v>
      </c>
      <c r="H71" s="20" t="n">
        <v>2.76465498</v>
      </c>
      <c r="I71" s="18" t="n">
        <v>526.6590188599999</v>
      </c>
      <c r="J71" s="20" t="n">
        <v>17.65920086</v>
      </c>
      <c r="K71" s="18" t="s">
        <v>404</v>
      </c>
      <c r="L71" s="20" t="s">
        <v>404</v>
      </c>
      <c r="M71" s="18" t="s">
        <v>404</v>
      </c>
      <c r="N71" s="20" t="s">
        <v>404</v>
      </c>
      <c r="O71" s="18" t="s">
        <v>404</v>
      </c>
      <c r="P71" s="20" t="s">
        <v>404</v>
      </c>
      <c r="Q71" s="18" t="n">
        <v>514.53508792</v>
      </c>
      <c r="R71" s="20" t="n">
        <v>9.05370881</v>
      </c>
    </row>
    <row r="72" spans="1:18">
      <c r="A72" s="15" t="s">
        <v>469</v>
      </c>
      <c r="B72" s="17" t="n">
        <v>7708</v>
      </c>
      <c r="C72" s="18">
        <f>(0.0/B72*100)</f>
        <v/>
      </c>
      <c r="D72" s="19" t="n">
        <v>7708</v>
      </c>
      <c r="E72" s="18" t="n">
        <v>545.47253619</v>
      </c>
      <c r="F72" s="20" t="n">
        <v>5.92156629</v>
      </c>
      <c r="G72" s="18" t="n">
        <v>542.58779635</v>
      </c>
      <c r="H72" s="20" t="n">
        <v>4.62004524</v>
      </c>
      <c r="I72" s="18" t="n">
        <v>470.5224673</v>
      </c>
      <c r="J72" s="20" t="n">
        <v>25.08205796</v>
      </c>
      <c r="K72" s="18" t="s">
        <v>404</v>
      </c>
      <c r="L72" s="20" t="s">
        <v>404</v>
      </c>
      <c r="M72" s="18" t="s">
        <v>404</v>
      </c>
      <c r="N72" s="20" t="s">
        <v>404</v>
      </c>
      <c r="O72" s="18" t="s">
        <v>404</v>
      </c>
      <c r="P72" s="20" t="s">
        <v>404</v>
      </c>
      <c r="Q72" s="18" t="n">
        <v>538.29337852</v>
      </c>
      <c r="R72" s="20" t="n">
        <v>48.30845311</v>
      </c>
    </row>
    <row r="73" spans="1:18">
      <c r="A73" s="15" t="s">
        <v>470</v>
      </c>
      <c r="B73" s="17" t="n">
        <v>8249</v>
      </c>
      <c r="C73" s="18">
        <f>(0.0/B73*100)</f>
        <v/>
      </c>
      <c r="D73" s="19" t="n">
        <v>8249</v>
      </c>
      <c r="E73" s="18" t="n">
        <v>417.50016586</v>
      </c>
      <c r="F73" s="20" t="n">
        <v>3.84794222</v>
      </c>
      <c r="G73" s="18" t="n">
        <v>408.81946987</v>
      </c>
      <c r="H73" s="20" t="n">
        <v>7.27663791</v>
      </c>
      <c r="I73" s="18" t="n">
        <v>414.28282249</v>
      </c>
      <c r="J73" s="20" t="n">
        <v>16.77348065</v>
      </c>
      <c r="K73" s="18" t="s">
        <v>404</v>
      </c>
      <c r="L73" s="20" t="s">
        <v>404</v>
      </c>
      <c r="M73" s="18" t="s">
        <v>404</v>
      </c>
      <c r="N73" s="20" t="s">
        <v>404</v>
      </c>
      <c r="O73" s="18" t="s">
        <v>404</v>
      </c>
      <c r="P73" s="20" t="s">
        <v>404</v>
      </c>
      <c r="Q73" s="18" t="n">
        <v>409.38920761</v>
      </c>
      <c r="R73" s="20" t="n">
        <v>11.79144329</v>
      </c>
    </row>
    <row r="74" spans="1:18">
      <c r="A74" s="15" t="s">
        <v>471</v>
      </c>
      <c r="B74" s="17" t="n">
        <v>4692</v>
      </c>
      <c r="C74" s="18">
        <f>(484.0/B74*100)</f>
        <v/>
      </c>
      <c r="D74" s="19" t="n">
        <v>4208</v>
      </c>
      <c r="E74" s="18" t="n">
        <v>416.22894909</v>
      </c>
      <c r="F74" s="20" t="n">
        <v>1.5265045</v>
      </c>
      <c r="G74" s="18" t="n">
        <v>422.71313597</v>
      </c>
      <c r="H74" s="20" t="n">
        <v>4.4919824</v>
      </c>
      <c r="I74" s="18" t="s">
        <v>404</v>
      </c>
      <c r="J74" s="20" t="s">
        <v>404</v>
      </c>
      <c r="K74" s="18" t="s">
        <v>404</v>
      </c>
      <c r="L74" s="20" t="s">
        <v>404</v>
      </c>
      <c r="M74" s="18" t="s">
        <v>404</v>
      </c>
      <c r="N74" s="20" t="s">
        <v>404</v>
      </c>
      <c r="O74" s="18" t="s">
        <v>404</v>
      </c>
      <c r="P74" s="20" t="s">
        <v>404</v>
      </c>
      <c r="Q74" s="18" t="n">
        <v>388.77086736</v>
      </c>
      <c r="R74" s="20" t="n">
        <v>4.26722143</v>
      </c>
    </row>
    <row r="75" spans="1:18">
      <c r="A75" s="15" t="s">
        <v>472</v>
      </c>
      <c r="B75" s="17" t="n">
        <v>5375</v>
      </c>
      <c r="C75" s="18">
        <f>(483.0/B75*100)</f>
        <v/>
      </c>
      <c r="D75" s="19" t="n">
        <v>4892</v>
      </c>
      <c r="E75" s="18" t="n">
        <v>361.80722059</v>
      </c>
      <c r="F75" s="20" t="n">
        <v>4.36117072</v>
      </c>
      <c r="G75" s="18" t="n">
        <v>384.01467164</v>
      </c>
      <c r="H75" s="20" t="n">
        <v>13.75794519</v>
      </c>
      <c r="I75" s="18" t="n">
        <v>361.45861688</v>
      </c>
      <c r="J75" s="20" t="n">
        <v>18.16459585</v>
      </c>
      <c r="K75" s="18" t="s">
        <v>404</v>
      </c>
      <c r="L75" s="20" t="s">
        <v>404</v>
      </c>
      <c r="M75" s="18" t="s">
        <v>404</v>
      </c>
      <c r="N75" s="20" t="s">
        <v>404</v>
      </c>
      <c r="O75" s="18" t="s">
        <v>404</v>
      </c>
      <c r="P75" s="20" t="s">
        <v>404</v>
      </c>
      <c r="Q75" s="18" t="n">
        <v>374.47810016</v>
      </c>
      <c r="R75" s="20" t="n">
        <v>9.99461591</v>
      </c>
    </row>
    <row r="76" spans="1:18">
      <c r="A76" s="15" t="s">
        <v>473</v>
      </c>
      <c r="B76" s="17" t="n">
        <v>14167</v>
      </c>
      <c r="C76" s="18">
        <f>(1400.0/B76*100)</f>
        <v/>
      </c>
      <c r="D76" s="19" t="n">
        <v>12767</v>
      </c>
      <c r="E76" s="18" t="n">
        <v>430.96491042</v>
      </c>
      <c r="F76" s="20" t="n">
        <v>3.49173038</v>
      </c>
      <c r="G76" s="18" t="n">
        <v>459.15419478</v>
      </c>
      <c r="H76" s="20" t="n">
        <v>9.11187561</v>
      </c>
      <c r="I76" s="18" t="n">
        <v>384.8617393</v>
      </c>
      <c r="J76" s="20" t="n">
        <v>11.69191252</v>
      </c>
      <c r="K76" s="18" t="s">
        <v>404</v>
      </c>
      <c r="L76" s="20" t="s">
        <v>404</v>
      </c>
      <c r="M76" s="18" t="s">
        <v>404</v>
      </c>
      <c r="N76" s="20" t="s">
        <v>404</v>
      </c>
      <c r="O76" s="18" t="s">
        <v>404</v>
      </c>
      <c r="P76" s="20" t="s">
        <v>404</v>
      </c>
      <c r="Q76" s="18" t="n">
        <v>410.78346943</v>
      </c>
      <c r="R76" s="20" t="n">
        <v>11.99504417</v>
      </c>
    </row>
    <row r="77" spans="1:18">
      <c r="A77" s="15" t="s">
        <v>474</v>
      </c>
      <c r="B77" s="17" t="n">
        <v>6062</v>
      </c>
      <c r="C77" s="18">
        <f>(0.0/B77*100)</f>
        <v/>
      </c>
      <c r="D77" s="19" t="n">
        <v>6062</v>
      </c>
      <c r="E77" s="18" t="n">
        <v>415.04492264</v>
      </c>
      <c r="F77" s="20" t="n">
        <v>4.31654709</v>
      </c>
      <c r="G77" s="18" t="n">
        <v>425.52602392</v>
      </c>
      <c r="H77" s="20" t="n">
        <v>4.98201827</v>
      </c>
      <c r="I77" s="18" t="n">
        <v>391.75667981</v>
      </c>
      <c r="J77" s="20" t="n">
        <v>14.50456026</v>
      </c>
      <c r="K77" s="18" t="s">
        <v>404</v>
      </c>
      <c r="L77" s="20" t="s">
        <v>404</v>
      </c>
      <c r="M77" s="18" t="s">
        <v>404</v>
      </c>
      <c r="N77" s="20" t="s">
        <v>404</v>
      </c>
      <c r="O77" s="18" t="s">
        <v>404</v>
      </c>
      <c r="P77" s="20" t="s">
        <v>404</v>
      </c>
      <c r="Q77" s="18" t="n">
        <v>406.41972386</v>
      </c>
      <c r="R77" s="20" t="n">
        <v>17.38457153</v>
      </c>
    </row>
    <row r="78" spans="1:18">
      <c r="A78" s="15" t="s">
        <v>475</v>
      </c>
      <c r="B78" s="17" t="n">
        <v>5826</v>
      </c>
      <c r="C78" s="18">
        <f>(0.0/B78*100)</f>
        <v/>
      </c>
      <c r="D78" s="19" t="n">
        <v>5826</v>
      </c>
      <c r="E78" s="18" t="n">
        <v>500.22706781</v>
      </c>
      <c r="F78" s="20" t="n">
        <v>5.1403849</v>
      </c>
      <c r="G78" s="18" t="n">
        <v>477.034868</v>
      </c>
      <c r="H78" s="20" t="n">
        <v>12.09078218</v>
      </c>
      <c r="I78" s="18" t="s">
        <v>404</v>
      </c>
      <c r="J78" s="20" t="s">
        <v>404</v>
      </c>
      <c r="K78" s="18" t="s">
        <v>404</v>
      </c>
      <c r="L78" s="20" t="s">
        <v>404</v>
      </c>
      <c r="M78" s="18" t="s">
        <v>404</v>
      </c>
      <c r="N78" s="20" t="s">
        <v>404</v>
      </c>
      <c r="O78" s="18" t="s">
        <v>404</v>
      </c>
      <c r="P78" s="20" t="s">
        <v>404</v>
      </c>
      <c r="Q78" s="18" t="n">
        <v>464.03210393</v>
      </c>
      <c r="R78" s="20" t="n">
        <v>19.05321941</v>
      </c>
    </row>
    <row customHeight="1" ht="25" r="79" spans="1:18">
      <c r="A79" s="15" t="s">
        <v>476</v>
      </c>
      <c r="B79" s="17" t="n">
        <v>1657</v>
      </c>
      <c r="C79" s="18">
        <f>(21.0/B79*100)</f>
        <v/>
      </c>
      <c r="D79" s="19" t="n">
        <v>1636</v>
      </c>
      <c r="E79" s="18" t="n">
        <v>456.19758217</v>
      </c>
      <c r="F79" s="20" t="n">
        <v>9.05282588</v>
      </c>
      <c r="G79" s="18" t="n">
        <v>459.80891564</v>
      </c>
      <c r="H79" s="20" t="n">
        <v>12.60743546</v>
      </c>
      <c r="I79" s="18" t="s">
        <v>404</v>
      </c>
      <c r="J79" s="20" t="s">
        <v>404</v>
      </c>
      <c r="K79" s="18" t="s">
        <v>404</v>
      </c>
      <c r="L79" s="20" t="s">
        <v>404</v>
      </c>
      <c r="M79" s="18" t="s">
        <v>404</v>
      </c>
      <c r="N79" s="20" t="s">
        <v>404</v>
      </c>
      <c r="O79" s="18" t="s">
        <v>404</v>
      </c>
      <c r="P79" s="20" t="s">
        <v>404</v>
      </c>
      <c r="Q79" s="18" t="n">
        <v>445.73384903</v>
      </c>
      <c r="R79" s="20" t="n">
        <v>38.63821744</v>
      </c>
    </row>
    <row r="80" spans="1:18">
      <c r="A80" s="15" t="s">
        <v>477</v>
      </c>
      <c r="B80" s="17" t="n">
        <v>7841</v>
      </c>
      <c r="C80" s="18">
        <f>(0.0/B80*100)</f>
        <v/>
      </c>
      <c r="D80" s="19" t="n">
        <v>7841</v>
      </c>
      <c r="E80" s="18" t="n">
        <v>461.1575782</v>
      </c>
      <c r="F80" s="20" t="n">
        <v>6.99687363</v>
      </c>
      <c r="G80" s="18" t="n">
        <v>458.73066005</v>
      </c>
      <c r="H80" s="20" t="n">
        <v>5.1677277</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(81.0/B81*100)</f>
        <v/>
      </c>
      <c r="D81" s="19" t="n">
        <v>8780</v>
      </c>
      <c r="E81" s="18" t="n">
        <v>443.67858096</v>
      </c>
      <c r="F81" s="20" t="n">
        <v>3.6953689</v>
      </c>
      <c r="G81" s="18" t="n">
        <v>452.29731909</v>
      </c>
      <c r="H81" s="20" t="n">
        <v>6.8615235</v>
      </c>
      <c r="I81" s="18" t="n">
        <v>517.87743</v>
      </c>
      <c r="J81" s="20" t="n">
        <v>8.265864029999999</v>
      </c>
      <c r="K81" s="18" t="s">
        <v>404</v>
      </c>
      <c r="L81" s="20" t="s">
        <v>404</v>
      </c>
      <c r="M81" s="18" t="s">
        <v>404</v>
      </c>
      <c r="N81" s="20" t="s">
        <v>404</v>
      </c>
      <c r="O81" s="18" t="s">
        <v>404</v>
      </c>
      <c r="P81" s="20" t="s">
        <v>404</v>
      </c>
      <c r="Q81" s="18" t="n">
        <v>423.61537828</v>
      </c>
      <c r="R81" s="20" t="n">
        <v>19.172752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497.44705027</v>
      </c>
      <c r="F7" s="20" t="n">
        <v>2.32457984</v>
      </c>
      <c r="G7" s="18" t="n">
        <v>490.14789515</v>
      </c>
      <c r="H7" s="20" t="n">
        <v>3.28106688</v>
      </c>
      <c r="I7" s="18" t="s">
        <v>404</v>
      </c>
      <c r="J7" s="20" t="s">
        <v>404</v>
      </c>
      <c r="K7" s="18" t="s">
        <v>404</v>
      </c>
      <c r="L7" s="20" t="s">
        <v>404</v>
      </c>
      <c r="M7" s="18" t="s">
        <v>404</v>
      </c>
      <c r="N7" s="20" t="s">
        <v>404</v>
      </c>
      <c r="O7" s="18" t="s">
        <v>404</v>
      </c>
      <c r="P7" s="20" t="s">
        <v>404</v>
      </c>
      <c r="Q7" s="18" t="n">
        <v>483.19117712</v>
      </c>
      <c r="R7" s="20" t="n">
        <v>9.54040206</v>
      </c>
    </row>
    <row r="8" spans="1:18">
      <c r="A8" s="15" t="s">
        <v>405</v>
      </c>
      <c r="B8" s="17" t="n">
        <v>7007</v>
      </c>
      <c r="C8" s="18">
        <f>(0.0/B8*100)</f>
        <v/>
      </c>
      <c r="D8" s="19" t="n">
        <v>7007</v>
      </c>
      <c r="E8" s="18" t="n">
        <v>473.46284796</v>
      </c>
      <c r="F8" s="20" t="n">
        <v>15.94592597</v>
      </c>
      <c r="G8" s="18" t="n">
        <v>497.92160836</v>
      </c>
      <c r="H8" s="20" t="n">
        <v>3.22655335</v>
      </c>
      <c r="I8" s="18" t="s">
        <v>404</v>
      </c>
      <c r="J8" s="20" t="s">
        <v>404</v>
      </c>
      <c r="K8" s="18" t="s">
        <v>404</v>
      </c>
      <c r="L8" s="20" t="s">
        <v>404</v>
      </c>
      <c r="M8" s="18" t="s">
        <v>404</v>
      </c>
      <c r="N8" s="20" t="s">
        <v>404</v>
      </c>
      <c r="O8" s="18" t="s">
        <v>404</v>
      </c>
      <c r="P8" s="20" t="s">
        <v>404</v>
      </c>
      <c r="Q8" s="18" t="n">
        <v>503.86898237</v>
      </c>
      <c r="R8" s="20" t="n">
        <v>32.32388958</v>
      </c>
    </row>
    <row r="9" spans="1:18">
      <c r="A9" s="15" t="s">
        <v>406</v>
      </c>
      <c r="B9" s="17" t="n">
        <v>9651</v>
      </c>
      <c r="C9" s="18">
        <f>(200.0/B9*100)</f>
        <v/>
      </c>
      <c r="D9" s="19" t="n">
        <v>9451</v>
      </c>
      <c r="E9" s="18" t="n">
        <v>566.27983691</v>
      </c>
      <c r="F9" s="20" t="n">
        <v>17.12237614</v>
      </c>
      <c r="G9" s="18" t="n">
        <v>508.5727484</v>
      </c>
      <c r="H9" s="20" t="n">
        <v>2.89344019</v>
      </c>
      <c r="I9" s="18" t="s">
        <v>404</v>
      </c>
      <c r="J9" s="20" t="s">
        <v>404</v>
      </c>
      <c r="K9" s="18" t="s">
        <v>404</v>
      </c>
      <c r="L9" s="20" t="s">
        <v>404</v>
      </c>
      <c r="M9" s="18" t="s">
        <v>404</v>
      </c>
      <c r="N9" s="20" t="s">
        <v>404</v>
      </c>
      <c r="O9" s="18" t="s">
        <v>404</v>
      </c>
      <c r="P9" s="20" t="s">
        <v>404</v>
      </c>
      <c r="Q9" s="18" t="n">
        <v>476.51355684</v>
      </c>
      <c r="R9" s="20" t="n">
        <v>14.53967587</v>
      </c>
    </row>
    <row r="10" spans="1:18">
      <c r="A10" s="15" t="s">
        <v>407</v>
      </c>
      <c r="B10" s="17" t="n">
        <v>20058</v>
      </c>
      <c r="C10" s="18">
        <f>(3112.0/B10*100)</f>
        <v/>
      </c>
      <c r="D10" s="19" t="n">
        <v>16946</v>
      </c>
      <c r="E10" s="18" t="n">
        <v>515.7156615599999</v>
      </c>
      <c r="F10" s="20" t="n">
        <v>3.52203754</v>
      </c>
      <c r="G10" s="18" t="n">
        <v>514.5427323</v>
      </c>
      <c r="H10" s="20" t="n">
        <v>3.8977699</v>
      </c>
      <c r="I10" s="18" t="s">
        <v>404</v>
      </c>
      <c r="J10" s="20" t="s">
        <v>404</v>
      </c>
      <c r="K10" s="18" t="s">
        <v>404</v>
      </c>
      <c r="L10" s="20" t="s">
        <v>404</v>
      </c>
      <c r="M10" s="18" t="s">
        <v>404</v>
      </c>
      <c r="N10" s="20" t="s">
        <v>404</v>
      </c>
      <c r="O10" s="18" t="s">
        <v>404</v>
      </c>
      <c r="P10" s="20" t="s">
        <v>404</v>
      </c>
      <c r="Q10" s="18" t="n">
        <v>558.5484963599999</v>
      </c>
      <c r="R10" s="20" t="n">
        <v>18.60593982</v>
      </c>
    </row>
    <row r="11" spans="1:18">
      <c r="A11" s="15" t="s">
        <v>408</v>
      </c>
      <c r="B11" s="17" t="n">
        <v>7053</v>
      </c>
      <c r="C11" s="18">
        <f>(175.0/B11*100)</f>
        <v/>
      </c>
      <c r="D11" s="19" t="n">
        <v>6878</v>
      </c>
      <c r="E11" s="18" t="n">
        <v>428.97731987</v>
      </c>
      <c r="F11" s="20" t="n">
        <v>4.73539186</v>
      </c>
      <c r="G11" s="18" t="n">
        <v>417.02720232</v>
      </c>
      <c r="H11" s="20" t="n">
        <v>4.64675091</v>
      </c>
      <c r="I11" s="18" t="s">
        <v>404</v>
      </c>
      <c r="J11" s="20" t="s">
        <v>404</v>
      </c>
      <c r="K11" s="18" t="s">
        <v>404</v>
      </c>
      <c r="L11" s="20" t="s">
        <v>404</v>
      </c>
      <c r="M11" s="18" t="s">
        <v>404</v>
      </c>
      <c r="N11" s="20" t="s">
        <v>404</v>
      </c>
      <c r="O11" s="18" t="s">
        <v>404</v>
      </c>
      <c r="P11" s="20" t="s">
        <v>404</v>
      </c>
      <c r="Q11" s="18" t="n">
        <v>410.09544177</v>
      </c>
      <c r="R11" s="20" t="n">
        <v>14.98056803</v>
      </c>
    </row>
    <row r="12" spans="1:18">
      <c r="A12" s="15" t="s">
        <v>409</v>
      </c>
      <c r="B12" s="17" t="n">
        <v>6894</v>
      </c>
      <c r="C12" s="18">
        <f>(106.0/B12*100)</f>
        <v/>
      </c>
      <c r="D12" s="19" t="n">
        <v>6788</v>
      </c>
      <c r="E12" s="18" t="n">
        <v>509.06331532</v>
      </c>
      <c r="F12" s="20" t="n">
        <v>5.83099964</v>
      </c>
      <c r="G12" s="18" t="n">
        <v>485.71419022</v>
      </c>
      <c r="H12" s="20" t="n">
        <v>2.90671963</v>
      </c>
      <c r="I12" s="18" t="s">
        <v>404</v>
      </c>
      <c r="J12" s="20" t="s">
        <v>404</v>
      </c>
      <c r="K12" s="18" t="s">
        <v>404</v>
      </c>
      <c r="L12" s="20" t="s">
        <v>404</v>
      </c>
      <c r="M12" s="18" t="s">
        <v>404</v>
      </c>
      <c r="N12" s="20" t="s">
        <v>404</v>
      </c>
      <c r="O12" s="18" t="s">
        <v>404</v>
      </c>
      <c r="P12" s="20" t="s">
        <v>404</v>
      </c>
      <c r="Q12" s="18" t="n">
        <v>434.5846067</v>
      </c>
      <c r="R12" s="20" t="n">
        <v>14.85774849</v>
      </c>
    </row>
    <row r="13" spans="1:18">
      <c r="A13" s="15" t="s">
        <v>410</v>
      </c>
      <c r="B13" s="17" t="n">
        <v>7161</v>
      </c>
      <c r="C13" s="18">
        <f>(1175.0/B13*100)</f>
        <v/>
      </c>
      <c r="D13" s="19" t="n">
        <v>5986</v>
      </c>
      <c r="E13" s="18" t="n">
        <v>504.5547868</v>
      </c>
      <c r="F13" s="20" t="n">
        <v>3.98665705</v>
      </c>
      <c r="G13" s="18" t="n">
        <v>515.28835609</v>
      </c>
      <c r="H13" s="20" t="n">
        <v>3.0411405</v>
      </c>
      <c r="I13" s="18" t="s">
        <v>404</v>
      </c>
      <c r="J13" s="20" t="s">
        <v>404</v>
      </c>
      <c r="K13" s="18" t="s">
        <v>404</v>
      </c>
      <c r="L13" s="20" t="s">
        <v>404</v>
      </c>
      <c r="M13" s="18" t="s">
        <v>404</v>
      </c>
      <c r="N13" s="20" t="s">
        <v>404</v>
      </c>
      <c r="O13" s="18" t="s">
        <v>404</v>
      </c>
      <c r="P13" s="20" t="s">
        <v>404</v>
      </c>
      <c r="Q13" s="18" t="n">
        <v>511.58756881</v>
      </c>
      <c r="R13" s="20" t="n">
        <v>6.13468077</v>
      </c>
    </row>
    <row r="14" spans="1:18">
      <c r="A14" s="15" t="s">
        <v>411</v>
      </c>
      <c r="B14" s="17" t="n">
        <v>5587</v>
      </c>
      <c r="C14" s="18">
        <f>(0.0/B14*100)</f>
        <v/>
      </c>
      <c r="D14" s="19" t="n">
        <v>5587</v>
      </c>
      <c r="E14" s="18" t="n">
        <v>522.80244697</v>
      </c>
      <c r="F14" s="20" t="n">
        <v>3.79508922</v>
      </c>
      <c r="G14" s="18" t="n">
        <v>518.55917634</v>
      </c>
      <c r="H14" s="20" t="n">
        <v>2.50611972</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516.46121532</v>
      </c>
      <c r="F15" s="20" t="n">
        <v>8.730530460000001</v>
      </c>
      <c r="G15" s="18" t="n">
        <v>510.57563982</v>
      </c>
      <c r="H15" s="20" t="n">
        <v>2.36750882</v>
      </c>
      <c r="I15" s="18" t="s">
        <v>404</v>
      </c>
      <c r="J15" s="20" t="s">
        <v>404</v>
      </c>
      <c r="K15" s="18" t="s">
        <v>404</v>
      </c>
      <c r="L15" s="20" t="s">
        <v>404</v>
      </c>
      <c r="M15" s="18" t="s">
        <v>404</v>
      </c>
      <c r="N15" s="20" t="s">
        <v>404</v>
      </c>
      <c r="O15" s="18" t="s">
        <v>404</v>
      </c>
      <c r="P15" s="20" t="s">
        <v>404</v>
      </c>
      <c r="Q15" s="18" t="n">
        <v>518.7266241</v>
      </c>
      <c r="R15" s="20" t="n">
        <v>17.61844194</v>
      </c>
    </row>
    <row r="16" spans="1:18">
      <c r="A16" s="15" t="s">
        <v>413</v>
      </c>
      <c r="B16" s="17" t="n">
        <v>6108</v>
      </c>
      <c r="C16" s="18">
        <f>(495.0/B16*100)</f>
        <v/>
      </c>
      <c r="D16" s="19" t="n">
        <v>5613</v>
      </c>
      <c r="E16" s="18" t="n">
        <v>493.04479879</v>
      </c>
      <c r="F16" s="20" t="n">
        <v>4.35783254</v>
      </c>
      <c r="G16" s="18" t="n">
        <v>499.28871191</v>
      </c>
      <c r="H16" s="20" t="n">
        <v>6.02689402</v>
      </c>
      <c r="I16" s="18" t="s">
        <v>404</v>
      </c>
      <c r="J16" s="20" t="s">
        <v>404</v>
      </c>
      <c r="K16" s="18" t="s">
        <v>404</v>
      </c>
      <c r="L16" s="20" t="s">
        <v>404</v>
      </c>
      <c r="M16" s="18" t="s">
        <v>404</v>
      </c>
      <c r="N16" s="20" t="s">
        <v>404</v>
      </c>
      <c r="O16" s="18" t="s">
        <v>404</v>
      </c>
      <c r="P16" s="20" t="s">
        <v>404</v>
      </c>
      <c r="Q16" s="18" t="n">
        <v>452.27305676</v>
      </c>
      <c r="R16" s="20" t="n">
        <v>36.30386175</v>
      </c>
    </row>
    <row r="17" spans="1:18">
      <c r="A17" s="15" t="s">
        <v>414</v>
      </c>
      <c r="B17" s="17" t="n">
        <v>6504</v>
      </c>
      <c r="C17" s="18">
        <f>(1325.0/B17*100)</f>
        <v/>
      </c>
      <c r="D17" s="19" t="n">
        <v>5179</v>
      </c>
      <c r="E17" s="18" t="n">
        <v>539.40002204</v>
      </c>
      <c r="F17" s="20" t="n">
        <v>9.34783004</v>
      </c>
      <c r="G17" s="18" t="n">
        <v>498.28766894</v>
      </c>
      <c r="H17" s="20" t="n">
        <v>3.97720556</v>
      </c>
      <c r="I17" s="18" t="s">
        <v>404</v>
      </c>
      <c r="J17" s="20" t="s">
        <v>404</v>
      </c>
      <c r="K17" s="18" t="s">
        <v>404</v>
      </c>
      <c r="L17" s="20" t="s">
        <v>404</v>
      </c>
      <c r="M17" s="18" t="s">
        <v>404</v>
      </c>
      <c r="N17" s="20" t="s">
        <v>404</v>
      </c>
      <c r="O17" s="18" t="s">
        <v>404</v>
      </c>
      <c r="P17" s="20" t="s">
        <v>404</v>
      </c>
      <c r="Q17" s="18" t="n">
        <v>545.85966305</v>
      </c>
      <c r="R17" s="20" t="n">
        <v>16.3542162</v>
      </c>
    </row>
    <row r="18" spans="1:18">
      <c r="A18" s="15" t="s">
        <v>415</v>
      </c>
      <c r="B18" s="17" t="n">
        <v>5532</v>
      </c>
      <c r="C18" s="18">
        <f>(0.0/B18*100)</f>
        <v/>
      </c>
      <c r="D18" s="19" t="n">
        <v>5532</v>
      </c>
      <c r="E18" s="18" t="n">
        <v>484.61465857</v>
      </c>
      <c r="F18" s="20" t="n">
        <v>6.14157206</v>
      </c>
      <c r="G18" s="18" t="n">
        <v>439.47930098</v>
      </c>
      <c r="H18" s="20" t="n">
        <v>5.08092616</v>
      </c>
      <c r="I18" s="18" t="s">
        <v>404</v>
      </c>
      <c r="J18" s="20" t="s">
        <v>404</v>
      </c>
      <c r="K18" s="18" t="s">
        <v>404</v>
      </c>
      <c r="L18" s="20" t="s">
        <v>404</v>
      </c>
      <c r="M18" s="18" t="s">
        <v>404</v>
      </c>
      <c r="N18" s="20" t="s">
        <v>404</v>
      </c>
      <c r="O18" s="18" t="s">
        <v>404</v>
      </c>
      <c r="P18" s="20" t="s">
        <v>404</v>
      </c>
      <c r="Q18" s="18" t="n">
        <v>427.63715149</v>
      </c>
      <c r="R18" s="20" t="n">
        <v>25.51803687</v>
      </c>
    </row>
    <row r="19" spans="1:18">
      <c r="A19" s="15" t="s">
        <v>416</v>
      </c>
      <c r="B19" s="17" t="n">
        <v>5658</v>
      </c>
      <c r="C19" s="18">
        <f>(327.0/B19*100)</f>
        <v/>
      </c>
      <c r="D19" s="19" t="n">
        <v>5331</v>
      </c>
      <c r="E19" s="18" t="n">
        <v>501.58303282</v>
      </c>
      <c r="F19" s="20" t="n">
        <v>6.33639742</v>
      </c>
      <c r="G19" s="18" t="n">
        <v>463.54525943</v>
      </c>
      <c r="H19" s="20" t="n">
        <v>4.62096952</v>
      </c>
      <c r="I19" s="18" t="s">
        <v>404</v>
      </c>
      <c r="J19" s="20" t="s">
        <v>404</v>
      </c>
      <c r="K19" s="18" t="s">
        <v>404</v>
      </c>
      <c r="L19" s="20" t="s">
        <v>404</v>
      </c>
      <c r="M19" s="18" t="s">
        <v>404</v>
      </c>
      <c r="N19" s="20" t="s">
        <v>404</v>
      </c>
      <c r="O19" s="18" t="s">
        <v>404</v>
      </c>
      <c r="P19" s="20" t="s">
        <v>404</v>
      </c>
      <c r="Q19" s="18" t="n">
        <v>506.47875386</v>
      </c>
      <c r="R19" s="20" t="n">
        <v>31.27152417</v>
      </c>
    </row>
    <row r="20" spans="1:18">
      <c r="A20" s="15" t="s">
        <v>417</v>
      </c>
      <c r="B20" s="17" t="n">
        <v>3371</v>
      </c>
      <c r="C20" s="18">
        <f>(24.0/B20*100)</f>
        <v/>
      </c>
      <c r="D20" s="19" t="n">
        <v>3347</v>
      </c>
      <c r="E20" s="18" t="n">
        <v>486.37801893</v>
      </c>
      <c r="F20" s="20" t="n">
        <v>3.48391961</v>
      </c>
      <c r="G20" s="18" t="n">
        <v>489.81834968</v>
      </c>
      <c r="H20" s="20" t="n">
        <v>2.33296811</v>
      </c>
      <c r="I20" s="18" t="s">
        <v>404</v>
      </c>
      <c r="J20" s="20" t="s">
        <v>404</v>
      </c>
      <c r="K20" s="18" t="s">
        <v>404</v>
      </c>
      <c r="L20" s="20" t="s">
        <v>404</v>
      </c>
      <c r="M20" s="18" t="s">
        <v>404</v>
      </c>
      <c r="N20" s="20" t="s">
        <v>404</v>
      </c>
      <c r="O20" s="18" t="s">
        <v>404</v>
      </c>
      <c r="P20" s="20" t="s">
        <v>404</v>
      </c>
      <c r="Q20" s="18" t="n">
        <v>469.21620984</v>
      </c>
      <c r="R20" s="20" t="n">
        <v>8.81361171</v>
      </c>
    </row>
    <row r="21" spans="1:18">
      <c r="A21" s="15" t="s">
        <v>418</v>
      </c>
      <c r="B21" s="17" t="n">
        <v>5741</v>
      </c>
      <c r="C21" s="18">
        <f>(0.0/B21*100)</f>
        <v/>
      </c>
      <c r="D21" s="19" t="n">
        <v>5741</v>
      </c>
      <c r="E21" s="18" t="n">
        <v>510.77354523</v>
      </c>
      <c r="F21" s="20" t="n">
        <v>3.65517042</v>
      </c>
      <c r="G21" s="18" t="n">
        <v>500.61669269</v>
      </c>
      <c r="H21" s="20" t="n">
        <v>3.38729528</v>
      </c>
      <c r="I21" s="18" t="s">
        <v>404</v>
      </c>
      <c r="J21" s="20" t="s">
        <v>404</v>
      </c>
      <c r="K21" s="18" t="s">
        <v>404</v>
      </c>
      <c r="L21" s="20" t="s">
        <v>404</v>
      </c>
      <c r="M21" s="18" t="s">
        <v>404</v>
      </c>
      <c r="N21" s="20" t="s">
        <v>404</v>
      </c>
      <c r="O21" s="18" t="s">
        <v>404</v>
      </c>
      <c r="P21" s="20" t="s">
        <v>404</v>
      </c>
      <c r="Q21" s="18" t="n">
        <v>500.49098769</v>
      </c>
      <c r="R21" s="20" t="n">
        <v>7.41237309</v>
      </c>
    </row>
    <row r="22" spans="1:18">
      <c r="A22" s="15" t="s">
        <v>419</v>
      </c>
      <c r="B22" s="17" t="n">
        <v>6598</v>
      </c>
      <c r="C22" s="18">
        <f>(0.0/B22*100)</f>
        <v/>
      </c>
      <c r="D22" s="19" t="n">
        <v>6598</v>
      </c>
      <c r="E22" s="18" t="n">
        <v>480.15294605</v>
      </c>
      <c r="F22" s="20" t="n">
        <v>5.32445408</v>
      </c>
      <c r="G22" s="18" t="n">
        <v>458.42894073</v>
      </c>
      <c r="H22" s="20" t="n">
        <v>7.06660197</v>
      </c>
      <c r="I22" s="18" t="s">
        <v>404</v>
      </c>
      <c r="J22" s="20" t="s">
        <v>404</v>
      </c>
      <c r="K22" s="18" t="s">
        <v>404</v>
      </c>
      <c r="L22" s="20" t="s">
        <v>404</v>
      </c>
      <c r="M22" s="18" t="s">
        <v>404</v>
      </c>
      <c r="N22" s="20" t="s">
        <v>404</v>
      </c>
      <c r="O22" s="18" t="s">
        <v>404</v>
      </c>
      <c r="P22" s="20" t="s">
        <v>404</v>
      </c>
      <c r="Q22" s="18" t="n">
        <v>493.05907429</v>
      </c>
      <c r="R22" s="20" t="n">
        <v>15.2102941</v>
      </c>
    </row>
    <row r="23" spans="1:18">
      <c r="A23" s="15" t="s">
        <v>420</v>
      </c>
      <c r="B23" s="17" t="n">
        <v>11583</v>
      </c>
      <c r="C23" s="18">
        <f>(3194.0/B23*100)</f>
        <v/>
      </c>
      <c r="D23" s="19" t="n">
        <v>8389</v>
      </c>
      <c r="E23" s="18" t="n">
        <v>497.58933345</v>
      </c>
      <c r="F23" s="20" t="n">
        <v>6.56919196</v>
      </c>
      <c r="G23" s="18" t="n">
        <v>488.66724012</v>
      </c>
      <c r="H23" s="20" t="n">
        <v>5.60073501</v>
      </c>
      <c r="I23" s="18" t="s">
        <v>404</v>
      </c>
      <c r="J23" s="20" t="s">
        <v>404</v>
      </c>
      <c r="K23" s="18" t="s">
        <v>404</v>
      </c>
      <c r="L23" s="20" t="s">
        <v>404</v>
      </c>
      <c r="M23" s="18" t="s">
        <v>404</v>
      </c>
      <c r="N23" s="20" t="s">
        <v>404</v>
      </c>
      <c r="O23" s="18" t="s">
        <v>404</v>
      </c>
      <c r="P23" s="20" t="s">
        <v>404</v>
      </c>
      <c r="Q23" s="18" t="n">
        <v>496.85601327</v>
      </c>
      <c r="R23" s="20" t="n">
        <v>21.63839188</v>
      </c>
    </row>
    <row r="24" spans="1:18">
      <c r="A24" s="15" t="s">
        <v>421</v>
      </c>
      <c r="B24" s="17" t="n">
        <v>6647</v>
      </c>
      <c r="C24" s="18">
        <f>(0.0/B24*100)</f>
        <v/>
      </c>
      <c r="D24" s="19" t="n">
        <v>6647</v>
      </c>
      <c r="E24" s="18" t="n">
        <v>520.74633835</v>
      </c>
      <c r="F24" s="20" t="n">
        <v>21.83850206</v>
      </c>
      <c r="G24" s="18" t="n">
        <v>532.87988555</v>
      </c>
      <c r="H24" s="20" t="n">
        <v>3.07080386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528.6914585</v>
      </c>
      <c r="F25" s="20" t="n">
        <v>5.71938493</v>
      </c>
      <c r="G25" s="18" t="n">
        <v>519.01260384</v>
      </c>
      <c r="H25" s="20" t="n">
        <v>5.45091386</v>
      </c>
      <c r="I25" s="18" t="s">
        <v>404</v>
      </c>
      <c r="J25" s="20" t="s">
        <v>404</v>
      </c>
      <c r="K25" s="18" t="s">
        <v>404</v>
      </c>
      <c r="L25" s="20" t="s">
        <v>404</v>
      </c>
      <c r="M25" s="18" t="s">
        <v>404</v>
      </c>
      <c r="N25" s="20" t="s">
        <v>404</v>
      </c>
      <c r="O25" s="18" t="s">
        <v>404</v>
      </c>
      <c r="P25" s="20" t="s">
        <v>404</v>
      </c>
      <c r="Q25" s="18" t="n">
        <v>559.91071471</v>
      </c>
      <c r="R25" s="20" t="n">
        <v>6.7277962</v>
      </c>
    </row>
    <row r="26" spans="1:18">
      <c r="A26" s="15" t="s">
        <v>423</v>
      </c>
      <c r="B26" s="17" t="n">
        <v>4869</v>
      </c>
      <c r="C26" s="18">
        <f>(11.0/B26*100)</f>
        <v/>
      </c>
      <c r="D26" s="19" t="n">
        <v>4858</v>
      </c>
      <c r="E26" s="18" t="n">
        <v>486.31802533</v>
      </c>
      <c r="F26" s="20" t="n">
        <v>4.3771249</v>
      </c>
      <c r="G26" s="18" t="n">
        <v>479.89683905</v>
      </c>
      <c r="H26" s="20" t="n">
        <v>2.46976203</v>
      </c>
      <c r="I26" s="18" t="s">
        <v>404</v>
      </c>
      <c r="J26" s="20" t="s">
        <v>404</v>
      </c>
      <c r="K26" s="18" t="s">
        <v>404</v>
      </c>
      <c r="L26" s="20" t="s">
        <v>404</v>
      </c>
      <c r="M26" s="18" t="s">
        <v>404</v>
      </c>
      <c r="N26" s="20" t="s">
        <v>404</v>
      </c>
      <c r="O26" s="18" t="s">
        <v>404</v>
      </c>
      <c r="P26" s="20" t="s">
        <v>404</v>
      </c>
      <c r="Q26" s="18" t="n">
        <v>501.69819783</v>
      </c>
      <c r="R26" s="20" t="n">
        <v>13.6202445</v>
      </c>
    </row>
    <row r="27" spans="1:18">
      <c r="A27" s="15" t="s">
        <v>424</v>
      </c>
      <c r="B27" s="17" t="n">
        <v>5299</v>
      </c>
      <c r="C27" s="18">
        <f>(0.0/B27*100)</f>
        <v/>
      </c>
      <c r="D27" s="19" t="n">
        <v>5299</v>
      </c>
      <c r="E27" s="18" t="n">
        <v>500.79223379</v>
      </c>
      <c r="F27" s="20" t="n">
        <v>1.76015342</v>
      </c>
      <c r="G27" s="18" t="n">
        <v>477.74216188</v>
      </c>
      <c r="H27" s="20" t="n">
        <v>1.56338247</v>
      </c>
      <c r="I27" s="18" t="s">
        <v>404</v>
      </c>
      <c r="J27" s="20" t="s">
        <v>404</v>
      </c>
      <c r="K27" s="18" t="s">
        <v>404</v>
      </c>
      <c r="L27" s="20" t="s">
        <v>404</v>
      </c>
      <c r="M27" s="18" t="s">
        <v>404</v>
      </c>
      <c r="N27" s="20" t="s">
        <v>404</v>
      </c>
      <c r="O27" s="18" t="s">
        <v>404</v>
      </c>
      <c r="P27" s="20" t="s">
        <v>404</v>
      </c>
      <c r="Q27" s="18" t="n">
        <v>465.27073414</v>
      </c>
      <c r="R27" s="20" t="n">
        <v>25.34217899</v>
      </c>
    </row>
    <row r="28" spans="1:18">
      <c r="A28" s="15" t="s">
        <v>425</v>
      </c>
      <c r="B28" s="17" t="n">
        <v>7568</v>
      </c>
      <c r="C28" s="18">
        <f>(0.0/B28*100)</f>
        <v/>
      </c>
      <c r="D28" s="19" t="n">
        <v>7568</v>
      </c>
      <c r="E28" s="18" t="n">
        <v>416.68998434</v>
      </c>
      <c r="F28" s="20" t="n">
        <v>4.76598439</v>
      </c>
      <c r="G28" s="18" t="n">
        <v>404.60304847</v>
      </c>
      <c r="H28" s="20" t="n">
        <v>2.8574069</v>
      </c>
      <c r="I28" s="18" t="s">
        <v>404</v>
      </c>
      <c r="J28" s="20" t="s">
        <v>404</v>
      </c>
      <c r="K28" s="18" t="s">
        <v>404</v>
      </c>
      <c r="L28" s="20" t="s">
        <v>404</v>
      </c>
      <c r="M28" s="18" t="s">
        <v>404</v>
      </c>
      <c r="N28" s="20" t="s">
        <v>404</v>
      </c>
      <c r="O28" s="18" t="s">
        <v>404</v>
      </c>
      <c r="P28" s="20" t="s">
        <v>404</v>
      </c>
      <c r="Q28" s="18" t="n">
        <v>367.86016177</v>
      </c>
      <c r="R28" s="20" t="n">
        <v>26.00309134</v>
      </c>
    </row>
    <row r="29" spans="1:18">
      <c r="A29" s="15" t="s">
        <v>426</v>
      </c>
      <c r="B29" s="17" t="n">
        <v>5385</v>
      </c>
      <c r="C29" s="18">
        <f>(1123.0/B29*100)</f>
        <v/>
      </c>
      <c r="D29" s="19" t="n">
        <v>4262</v>
      </c>
      <c r="E29" s="18" t="n">
        <v>516.41745797</v>
      </c>
      <c r="F29" s="20" t="n">
        <v>5.90786993</v>
      </c>
      <c r="G29" s="18" t="n">
        <v>511.0183459</v>
      </c>
      <c r="H29" s="20" t="n">
        <v>14.27774819</v>
      </c>
      <c r="I29" s="18" t="s">
        <v>404</v>
      </c>
      <c r="J29" s="20" t="s">
        <v>404</v>
      </c>
      <c r="K29" s="18" t="s">
        <v>404</v>
      </c>
      <c r="L29" s="20" t="s">
        <v>404</v>
      </c>
      <c r="M29" s="18" t="s">
        <v>404</v>
      </c>
      <c r="N29" s="20" t="s">
        <v>404</v>
      </c>
      <c r="O29" s="18" t="s">
        <v>404</v>
      </c>
      <c r="P29" s="20" t="s">
        <v>404</v>
      </c>
      <c r="Q29" s="18" t="n">
        <v>499.95511464</v>
      </c>
      <c r="R29" s="20" t="n">
        <v>10.51838311</v>
      </c>
    </row>
    <row r="30" spans="1:18">
      <c r="A30" s="15" t="s">
        <v>427</v>
      </c>
      <c r="B30" s="17" t="n">
        <v>4520</v>
      </c>
      <c r="C30" s="18">
        <f>(1053.0/B30*100)</f>
        <v/>
      </c>
      <c r="D30" s="19" t="n">
        <v>3467</v>
      </c>
      <c r="E30" s="18" t="n">
        <v>496.87870195</v>
      </c>
      <c r="F30" s="20" t="n">
        <v>3.14236656</v>
      </c>
      <c r="G30" s="18" t="n">
        <v>499.91669201</v>
      </c>
      <c r="H30" s="20" t="n">
        <v>7.88387711</v>
      </c>
      <c r="I30" s="18" t="s">
        <v>404</v>
      </c>
      <c r="J30" s="20" t="s">
        <v>404</v>
      </c>
      <c r="K30" s="18" t="s">
        <v>404</v>
      </c>
      <c r="L30" s="20" t="s">
        <v>404</v>
      </c>
      <c r="M30" s="18" t="s">
        <v>404</v>
      </c>
      <c r="N30" s="20" t="s">
        <v>404</v>
      </c>
      <c r="O30" s="18" t="s">
        <v>404</v>
      </c>
      <c r="P30" s="20" t="s">
        <v>404</v>
      </c>
      <c r="Q30" s="18" t="n">
        <v>461.03381589</v>
      </c>
      <c r="R30" s="20" t="n">
        <v>7.32399704</v>
      </c>
    </row>
    <row r="31" spans="1:18">
      <c r="A31" s="15" t="s">
        <v>428</v>
      </c>
      <c r="B31" s="17" t="n">
        <v>5456</v>
      </c>
      <c r="C31" s="18">
        <f>(502.0/B31*100)</f>
        <v/>
      </c>
      <c r="D31" s="19" t="n">
        <v>4954</v>
      </c>
      <c r="E31" s="18" t="n">
        <v>504.25294259</v>
      </c>
      <c r="F31" s="20" t="n">
        <v>2.73657655</v>
      </c>
      <c r="G31" s="18" t="n">
        <v>500.43965088</v>
      </c>
      <c r="H31" s="20" t="n">
        <v>4.69270881</v>
      </c>
      <c r="I31" s="18" t="s">
        <v>404</v>
      </c>
      <c r="J31" s="20" t="s">
        <v>404</v>
      </c>
      <c r="K31" s="18" t="s">
        <v>404</v>
      </c>
      <c r="L31" s="20" t="s">
        <v>404</v>
      </c>
      <c r="M31" s="18" t="s">
        <v>404</v>
      </c>
      <c r="N31" s="20" t="s">
        <v>404</v>
      </c>
      <c r="O31" s="18" t="s">
        <v>404</v>
      </c>
      <c r="P31" s="20" t="s">
        <v>404</v>
      </c>
      <c r="Q31" s="18" t="n">
        <v>493.66599469</v>
      </c>
      <c r="R31" s="20" t="n">
        <v>8.909222189999999</v>
      </c>
    </row>
    <row r="32" spans="1:18">
      <c r="A32" s="15" t="s">
        <v>429</v>
      </c>
      <c r="B32" s="17" t="n">
        <v>4478</v>
      </c>
      <c r="C32" s="18">
        <f>(0.0/B32*100)</f>
        <v/>
      </c>
      <c r="D32" s="19" t="n">
        <v>4478</v>
      </c>
      <c r="E32" s="18" t="n">
        <v>510.91292009</v>
      </c>
      <c r="F32" s="20" t="n">
        <v>3.84403986</v>
      </c>
      <c r="G32" s="18" t="n">
        <v>497.61714009</v>
      </c>
      <c r="H32" s="20" t="n">
        <v>3.77517723</v>
      </c>
      <c r="I32" s="18" t="s">
        <v>404</v>
      </c>
      <c r="J32" s="20" t="s">
        <v>404</v>
      </c>
      <c r="K32" s="18" t="s">
        <v>404</v>
      </c>
      <c r="L32" s="20" t="s">
        <v>404</v>
      </c>
      <c r="M32" s="18" t="s">
        <v>404</v>
      </c>
      <c r="N32" s="20" t="s">
        <v>404</v>
      </c>
      <c r="O32" s="18" t="s">
        <v>404</v>
      </c>
      <c r="P32" s="20" t="s">
        <v>404</v>
      </c>
      <c r="Q32" s="18" t="n">
        <v>511.74356233</v>
      </c>
      <c r="R32" s="20" t="n">
        <v>15.51558043</v>
      </c>
    </row>
    <row r="33" spans="1:18">
      <c r="A33" s="15" t="s">
        <v>430</v>
      </c>
      <c r="B33" s="17" t="n">
        <v>7325</v>
      </c>
      <c r="C33" s="18">
        <f>(29.0/B33*100)</f>
        <v/>
      </c>
      <c r="D33" s="19" t="n">
        <v>7296</v>
      </c>
      <c r="E33" s="18" t="n">
        <v>491.61794435</v>
      </c>
      <c r="F33" s="20" t="n">
        <v>3.75559757</v>
      </c>
      <c r="G33" s="18" t="n">
        <v>490.42472862</v>
      </c>
      <c r="H33" s="20" t="n">
        <v>5.81150888</v>
      </c>
      <c r="I33" s="18" t="s">
        <v>404</v>
      </c>
      <c r="J33" s="20" t="s">
        <v>404</v>
      </c>
      <c r="K33" s="18" t="s">
        <v>404</v>
      </c>
      <c r="L33" s="20" t="s">
        <v>404</v>
      </c>
      <c r="M33" s="18" t="s">
        <v>404</v>
      </c>
      <c r="N33" s="20" t="s">
        <v>404</v>
      </c>
      <c r="O33" s="18" t="s">
        <v>404</v>
      </c>
      <c r="P33" s="20" t="s">
        <v>404</v>
      </c>
      <c r="Q33" s="18" t="n">
        <v>457.73639072</v>
      </c>
      <c r="R33" s="20" t="n">
        <v>14.63954755</v>
      </c>
    </row>
    <row r="34" spans="1:18">
      <c r="A34" s="15" t="s">
        <v>431</v>
      </c>
      <c r="B34" s="17" t="n">
        <v>6350</v>
      </c>
      <c r="C34" s="18">
        <f>(0.0/B34*100)</f>
        <v/>
      </c>
      <c r="D34" s="19" t="n">
        <v>6350</v>
      </c>
      <c r="E34" s="18" t="n">
        <v>479.06383056</v>
      </c>
      <c r="F34" s="20" t="n">
        <v>3.85621412</v>
      </c>
      <c r="G34" s="18" t="n">
        <v>465.01405375</v>
      </c>
      <c r="H34" s="20" t="n">
        <v>10.01927409</v>
      </c>
      <c r="I34" s="18" t="s">
        <v>404</v>
      </c>
      <c r="J34" s="20" t="s">
        <v>404</v>
      </c>
      <c r="K34" s="18" t="s">
        <v>404</v>
      </c>
      <c r="L34" s="20" t="s">
        <v>404</v>
      </c>
      <c r="M34" s="18" t="s">
        <v>404</v>
      </c>
      <c r="N34" s="20" t="s">
        <v>404</v>
      </c>
      <c r="O34" s="18" t="s">
        <v>404</v>
      </c>
      <c r="P34" s="20" t="s">
        <v>404</v>
      </c>
      <c r="Q34" s="18" t="n">
        <v>458.50810061</v>
      </c>
      <c r="R34" s="20" t="n">
        <v>21.20065285</v>
      </c>
    </row>
    <row r="35" spans="1:18">
      <c r="A35" s="15" t="s">
        <v>432</v>
      </c>
      <c r="B35" s="17" t="n">
        <v>6406</v>
      </c>
      <c r="C35" s="18">
        <f>(443.0/B35*100)</f>
        <v/>
      </c>
      <c r="D35" s="19" t="n">
        <v>5963</v>
      </c>
      <c r="E35" s="18" t="n">
        <v>516.90924223</v>
      </c>
      <c r="F35" s="20" t="n">
        <v>1.60416365</v>
      </c>
      <c r="G35" s="18" t="n">
        <v>503.46262136</v>
      </c>
      <c r="H35" s="20" t="n">
        <v>2.46052467</v>
      </c>
      <c r="I35" s="18" t="s">
        <v>404</v>
      </c>
      <c r="J35" s="20" t="s">
        <v>404</v>
      </c>
      <c r="K35" s="18" t="s">
        <v>404</v>
      </c>
      <c r="L35" s="20" t="s">
        <v>404</v>
      </c>
      <c r="M35" s="18" t="s">
        <v>404</v>
      </c>
      <c r="N35" s="20" t="s">
        <v>404</v>
      </c>
      <c r="O35" s="18" t="s">
        <v>404</v>
      </c>
      <c r="P35" s="20" t="s">
        <v>404</v>
      </c>
      <c r="Q35" s="18" t="n">
        <v>496.59809774</v>
      </c>
      <c r="R35" s="20" t="n">
        <v>9.30506748</v>
      </c>
    </row>
    <row r="36" spans="1:18">
      <c r="A36" s="15" t="s">
        <v>433</v>
      </c>
      <c r="B36" s="17" t="n">
        <v>6736</v>
      </c>
      <c r="C36" s="18">
        <f>(10.0/B36*100)</f>
        <v/>
      </c>
      <c r="D36" s="19" t="n">
        <v>6726</v>
      </c>
      <c r="E36" s="18" t="n">
        <v>487.99032045</v>
      </c>
      <c r="F36" s="20" t="n">
        <v>4.90983587</v>
      </c>
      <c r="G36" s="18" t="n">
        <v>485.20319462</v>
      </c>
      <c r="H36" s="20" t="n">
        <v>2.49756948</v>
      </c>
      <c r="I36" s="18" t="s">
        <v>404</v>
      </c>
      <c r="J36" s="20" t="s">
        <v>404</v>
      </c>
      <c r="K36" s="18" t="s">
        <v>404</v>
      </c>
      <c r="L36" s="20" t="s">
        <v>404</v>
      </c>
      <c r="M36" s="18" t="s">
        <v>404</v>
      </c>
      <c r="N36" s="20" t="s">
        <v>404</v>
      </c>
      <c r="O36" s="18" t="s">
        <v>404</v>
      </c>
      <c r="P36" s="20" t="s">
        <v>404</v>
      </c>
      <c r="Q36" s="18" t="n">
        <v>496.84768821</v>
      </c>
      <c r="R36" s="20" t="n">
        <v>7.18191694</v>
      </c>
    </row>
    <row r="37" spans="1:18">
      <c r="A37" s="15" t="s">
        <v>434</v>
      </c>
      <c r="B37" s="17" t="n">
        <v>5458</v>
      </c>
      <c r="C37" s="18">
        <f>(0.0/B37*100)</f>
        <v/>
      </c>
      <c r="D37" s="19" t="n">
        <v>5458</v>
      </c>
      <c r="E37" s="18" t="n">
        <v>495.83138531</v>
      </c>
      <c r="F37" s="20" t="n">
        <v>3.77313951</v>
      </c>
      <c r="G37" s="18" t="n">
        <v>490.31869562</v>
      </c>
      <c r="H37" s="20" t="n">
        <v>5.77347585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531.35490226</v>
      </c>
      <c r="F38" s="20" t="n">
        <v>17.67085882</v>
      </c>
      <c r="G38" s="18" t="n">
        <v>519.50109954</v>
      </c>
      <c r="H38" s="20" t="n">
        <v>3.27477584</v>
      </c>
      <c r="I38" s="18" t="s">
        <v>404</v>
      </c>
      <c r="J38" s="20" t="s">
        <v>404</v>
      </c>
      <c r="K38" s="18" t="s">
        <v>404</v>
      </c>
      <c r="L38" s="20" t="s">
        <v>404</v>
      </c>
      <c r="M38" s="18" t="s">
        <v>404</v>
      </c>
      <c r="N38" s="20" t="s">
        <v>404</v>
      </c>
      <c r="O38" s="18" t="s">
        <v>404</v>
      </c>
      <c r="P38" s="20" t="s">
        <v>404</v>
      </c>
      <c r="Q38" s="18" t="n">
        <v>557.4408673200001</v>
      </c>
      <c r="R38" s="20" t="n">
        <v>20.60747809</v>
      </c>
    </row>
    <row r="39" spans="1:18">
      <c r="A39" s="15" t="s">
        <v>436</v>
      </c>
      <c r="B39" s="17" t="n">
        <v>5895</v>
      </c>
      <c r="C39" s="18">
        <f>(0.0/B39*100)</f>
        <v/>
      </c>
      <c r="D39" s="19" t="n">
        <v>5895</v>
      </c>
      <c r="E39" s="18" t="n">
        <v>427.76469731</v>
      </c>
      <c r="F39" s="20" t="n">
        <v>5.95197705</v>
      </c>
      <c r="G39" s="18" t="n">
        <v>409.84955517</v>
      </c>
      <c r="H39" s="20" t="n">
        <v>6.92769425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494.28717956</v>
      </c>
      <c r="F40" s="20" t="n">
        <v>3.46024599</v>
      </c>
      <c r="G40" s="18" t="n">
        <v>484.8606413</v>
      </c>
      <c r="H40" s="20" t="n">
        <v>8.30313022</v>
      </c>
      <c r="I40" s="18" t="s">
        <v>404</v>
      </c>
      <c r="J40" s="20" t="s">
        <v>404</v>
      </c>
      <c r="K40" s="18" t="s">
        <v>404</v>
      </c>
      <c r="L40" s="20" t="s">
        <v>404</v>
      </c>
      <c r="M40" s="18" t="s">
        <v>404</v>
      </c>
      <c r="N40" s="20" t="s">
        <v>404</v>
      </c>
      <c r="O40" s="18" t="s">
        <v>404</v>
      </c>
      <c r="P40" s="20" t="s">
        <v>404</v>
      </c>
      <c r="Q40" s="18" t="n">
        <v>493.14099934</v>
      </c>
      <c r="R40" s="20" t="n">
        <v>7.49263731</v>
      </c>
    </row>
    <row r="41" spans="1:18">
      <c r="A41" s="15" t="s">
        <v>438</v>
      </c>
      <c r="B41" s="17" t="n">
        <v>5712</v>
      </c>
      <c r="C41" s="18">
        <f>(99.0/B41*100)</f>
        <v/>
      </c>
      <c r="D41" s="19" t="n">
        <v>5613</v>
      </c>
      <c r="E41" s="18" t="n">
        <v>469.97041168</v>
      </c>
      <c r="F41" s="20" t="n">
        <v>3.32132896</v>
      </c>
      <c r="G41" s="18" t="n">
        <v>474.80442498</v>
      </c>
      <c r="H41" s="20" t="n">
        <v>13.61018464</v>
      </c>
      <c r="I41" s="18" t="s">
        <v>404</v>
      </c>
      <c r="J41" s="20" t="s">
        <v>404</v>
      </c>
      <c r="K41" s="18" t="s">
        <v>404</v>
      </c>
      <c r="L41" s="20" t="s">
        <v>404</v>
      </c>
      <c r="M41" s="18" t="s">
        <v>404</v>
      </c>
      <c r="N41" s="20" t="s">
        <v>404</v>
      </c>
      <c r="O41" s="18" t="s">
        <v>404</v>
      </c>
      <c r="P41" s="20" t="s">
        <v>404</v>
      </c>
      <c r="Q41" s="18" t="n">
        <v>450.86176332</v>
      </c>
      <c r="R41" s="20" t="n">
        <v>22.32608366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423.43270091</v>
      </c>
      <c r="F44" s="20" t="n">
        <v>6.17758245</v>
      </c>
      <c r="G44" s="18" t="n">
        <v>404.57949057</v>
      </c>
      <c r="H44" s="20" t="n">
        <v>3.64472598</v>
      </c>
      <c r="I44" s="18" t="s">
        <v>404</v>
      </c>
      <c r="J44" s="20" t="s">
        <v>404</v>
      </c>
      <c r="K44" s="18" t="s">
        <v>404</v>
      </c>
      <c r="L44" s="20" t="s">
        <v>404</v>
      </c>
      <c r="M44" s="18" t="s">
        <v>404</v>
      </c>
      <c r="N44" s="20" t="s">
        <v>404</v>
      </c>
      <c r="O44" s="18" t="s">
        <v>404</v>
      </c>
      <c r="P44" s="20" t="s">
        <v>404</v>
      </c>
      <c r="Q44" s="18" t="n">
        <v>451.62579985</v>
      </c>
      <c r="R44" s="20" t="n">
        <v>13.15517025</v>
      </c>
    </row>
    <row r="45" spans="1:18">
      <c r="A45" s="15" t="s">
        <v>442</v>
      </c>
      <c r="B45" s="17" t="n">
        <v>5519</v>
      </c>
      <c r="C45" s="18">
        <f>(0.0/B45*100)</f>
        <v/>
      </c>
      <c r="D45" s="19" t="n">
        <v>5519</v>
      </c>
      <c r="E45" s="18" t="n">
        <v>347.55166683</v>
      </c>
      <c r="F45" s="20" t="n">
        <v>9.09537214</v>
      </c>
      <c r="G45" s="18" t="n">
        <v>362.15204497</v>
      </c>
      <c r="H45" s="20" t="n">
        <v>3.38799302</v>
      </c>
      <c r="I45" s="18" t="s">
        <v>404</v>
      </c>
      <c r="J45" s="20" t="s">
        <v>404</v>
      </c>
      <c r="K45" s="18" t="s">
        <v>404</v>
      </c>
      <c r="L45" s="20" t="s">
        <v>404</v>
      </c>
      <c r="M45" s="18" t="s">
        <v>404</v>
      </c>
      <c r="N45" s="20" t="s">
        <v>404</v>
      </c>
      <c r="O45" s="18" t="s">
        <v>404</v>
      </c>
      <c r="P45" s="20" t="s">
        <v>404</v>
      </c>
      <c r="Q45" s="18" t="n">
        <v>344.8297429</v>
      </c>
      <c r="R45" s="20" t="n">
        <v>24.47441847</v>
      </c>
    </row>
    <row r="46" spans="1:18">
      <c r="A46" s="15" t="s">
        <v>443</v>
      </c>
      <c r="B46" s="17" t="n">
        <v>23141</v>
      </c>
      <c r="C46" s="18">
        <f>(4196.0/B46*100)</f>
        <v/>
      </c>
      <c r="D46" s="19" t="n">
        <v>18945</v>
      </c>
      <c r="E46" s="18" t="n">
        <v>378.0245336</v>
      </c>
      <c r="F46" s="20" t="n">
        <v>4.48600508</v>
      </c>
      <c r="G46" s="18" t="n">
        <v>384.5833048</v>
      </c>
      <c r="H46" s="20" t="n">
        <v>5.06425126</v>
      </c>
      <c r="I46" s="18" t="s">
        <v>404</v>
      </c>
      <c r="J46" s="20" t="s">
        <v>404</v>
      </c>
      <c r="K46" s="18" t="s">
        <v>404</v>
      </c>
      <c r="L46" s="20" t="s">
        <v>404</v>
      </c>
      <c r="M46" s="18" t="s">
        <v>404</v>
      </c>
      <c r="N46" s="20" t="s">
        <v>404</v>
      </c>
      <c r="O46" s="18" t="s">
        <v>404</v>
      </c>
      <c r="P46" s="20" t="s">
        <v>404</v>
      </c>
      <c r="Q46" s="18" t="n">
        <v>348.86696958</v>
      </c>
      <c r="R46" s="20" t="n">
        <v>11.37261857</v>
      </c>
    </row>
    <row r="47" spans="1:18">
      <c r="A47" s="15" t="s">
        <v>444</v>
      </c>
      <c r="B47" s="17" t="n">
        <v>5928</v>
      </c>
      <c r="C47" s="18">
        <f>(0.0/B47*100)</f>
        <v/>
      </c>
      <c r="D47" s="19" t="n">
        <v>5928</v>
      </c>
      <c r="E47" s="18" t="n">
        <v>446.6716081</v>
      </c>
      <c r="F47" s="20" t="n">
        <v>5.97423009</v>
      </c>
      <c r="G47" s="18" t="n">
        <v>432.83963743</v>
      </c>
      <c r="H47" s="20" t="n">
        <v>8.132520059999999</v>
      </c>
      <c r="I47" s="18" t="s">
        <v>404</v>
      </c>
      <c r="J47" s="20" t="s">
        <v>404</v>
      </c>
      <c r="K47" s="18" t="s">
        <v>404</v>
      </c>
      <c r="L47" s="20" t="s">
        <v>404</v>
      </c>
      <c r="M47" s="18" t="s">
        <v>404</v>
      </c>
      <c r="N47" s="20" t="s">
        <v>404</v>
      </c>
      <c r="O47" s="18" t="s">
        <v>404</v>
      </c>
      <c r="P47" s="20" t="s">
        <v>404</v>
      </c>
      <c r="Q47" s="18" t="n">
        <v>480.85626417</v>
      </c>
      <c r="R47" s="20" t="n">
        <v>15.39366284</v>
      </c>
    </row>
    <row r="48" spans="1:18">
      <c r="A48" s="15" t="s">
        <v>445</v>
      </c>
      <c r="B48" s="17" t="n">
        <v>9841</v>
      </c>
      <c r="C48" s="18">
        <f>(40.0/B48*100)</f>
        <v/>
      </c>
      <c r="D48" s="19" t="n">
        <v>9801</v>
      </c>
      <c r="E48" s="18" t="n">
        <v>540.36198394</v>
      </c>
      <c r="F48" s="20" t="n">
        <v>25.36606604</v>
      </c>
      <c r="G48" s="18" t="n">
        <v>530.6577919699999</v>
      </c>
      <c r="H48" s="20" t="n">
        <v>5.23027312</v>
      </c>
      <c r="I48" s="18" t="s">
        <v>404</v>
      </c>
      <c r="J48" s="20" t="s">
        <v>404</v>
      </c>
      <c r="K48" s="18" t="s">
        <v>404</v>
      </c>
      <c r="L48" s="20" t="s">
        <v>404</v>
      </c>
      <c r="M48" s="18" t="s">
        <v>404</v>
      </c>
      <c r="N48" s="20" t="s">
        <v>404</v>
      </c>
      <c r="O48" s="18" t="s">
        <v>404</v>
      </c>
      <c r="P48" s="20" t="s">
        <v>404</v>
      </c>
      <c r="Q48" s="18" t="n">
        <v>495.93046416</v>
      </c>
      <c r="R48" s="20" t="n">
        <v>47.75649759</v>
      </c>
    </row>
    <row r="49" spans="1:18">
      <c r="A49" s="15" t="s">
        <v>446</v>
      </c>
      <c r="B49" s="17" t="n">
        <v>6349</v>
      </c>
      <c r="C49" s="18">
        <f>(52.0/B49*100)</f>
        <v/>
      </c>
      <c r="D49" s="19" t="n">
        <v>6297</v>
      </c>
      <c r="E49" s="18" t="n">
        <v>407.14126337</v>
      </c>
      <c r="F49" s="20" t="n">
        <v>7.27358281</v>
      </c>
      <c r="G49" s="18" t="n">
        <v>408.84264314</v>
      </c>
      <c r="H49" s="20" t="n">
        <v>3.47472243</v>
      </c>
      <c r="I49" s="18" t="s">
        <v>404</v>
      </c>
      <c r="J49" s="20" t="s">
        <v>404</v>
      </c>
      <c r="K49" s="18" t="s">
        <v>404</v>
      </c>
      <c r="L49" s="20" t="s">
        <v>404</v>
      </c>
      <c r="M49" s="18" t="s">
        <v>404</v>
      </c>
      <c r="N49" s="20" t="s">
        <v>404</v>
      </c>
      <c r="O49" s="18" t="s">
        <v>404</v>
      </c>
      <c r="P49" s="20" t="s">
        <v>404</v>
      </c>
      <c r="Q49" s="18" t="n">
        <v>499.43934512</v>
      </c>
      <c r="R49" s="20" t="n">
        <v>46.4953304</v>
      </c>
    </row>
    <row r="50" spans="1:18">
      <c r="A50" s="15" t="s">
        <v>447</v>
      </c>
      <c r="B50" s="17" t="n">
        <v>11795</v>
      </c>
      <c r="C50" s="18">
        <f>(1031.0/B50*100)</f>
        <v/>
      </c>
      <c r="D50" s="19" t="n">
        <v>10764</v>
      </c>
      <c r="E50" s="18" t="n">
        <v>391.86601062</v>
      </c>
      <c r="F50" s="20" t="n">
        <v>5.16209188</v>
      </c>
      <c r="G50" s="18" t="n">
        <v>393.07621383</v>
      </c>
      <c r="H50" s="20" t="n">
        <v>3.94595462</v>
      </c>
      <c r="I50" s="18" t="s">
        <v>404</v>
      </c>
      <c r="J50" s="20" t="s">
        <v>404</v>
      </c>
      <c r="K50" s="18" t="s">
        <v>404</v>
      </c>
      <c r="L50" s="20" t="s">
        <v>404</v>
      </c>
      <c r="M50" s="18" t="s">
        <v>404</v>
      </c>
      <c r="N50" s="20" t="s">
        <v>404</v>
      </c>
      <c r="O50" s="18" t="s">
        <v>404</v>
      </c>
      <c r="P50" s="20" t="s">
        <v>404</v>
      </c>
      <c r="Q50" s="18" t="n">
        <v>383.78161783</v>
      </c>
      <c r="R50" s="20" t="n">
        <v>9.55448135</v>
      </c>
    </row>
    <row r="51" spans="1:18">
      <c r="A51" s="15" t="s">
        <v>448</v>
      </c>
      <c r="B51" s="17" t="n">
        <v>6866</v>
      </c>
      <c r="C51" s="18">
        <f>(0.0/B51*100)</f>
        <v/>
      </c>
      <c r="D51" s="19" t="n">
        <v>6866</v>
      </c>
      <c r="E51" s="18" t="n">
        <v>399.75556562</v>
      </c>
      <c r="F51" s="20" t="n">
        <v>6.00950941</v>
      </c>
      <c r="G51" s="18" t="n">
        <v>400.38568102</v>
      </c>
      <c r="H51" s="20" t="n">
        <v>3.00868993</v>
      </c>
      <c r="I51" s="18" t="s">
        <v>404</v>
      </c>
      <c r="J51" s="20" t="s">
        <v>404</v>
      </c>
      <c r="K51" s="18" t="s">
        <v>404</v>
      </c>
      <c r="L51" s="20" t="s">
        <v>404</v>
      </c>
      <c r="M51" s="18" t="s">
        <v>404</v>
      </c>
      <c r="N51" s="20" t="s">
        <v>404</v>
      </c>
      <c r="O51" s="18" t="s">
        <v>404</v>
      </c>
      <c r="P51" s="20" t="s">
        <v>404</v>
      </c>
      <c r="Q51" s="18" t="n">
        <v>400.63834984</v>
      </c>
      <c r="R51" s="20" t="n">
        <v>11.95145032</v>
      </c>
    </row>
    <row r="52" spans="1:18">
      <c r="A52" s="15" t="s">
        <v>449</v>
      </c>
      <c r="B52" s="17" t="n">
        <v>5809</v>
      </c>
      <c r="C52" s="18">
        <f>(0.0/B52*100)</f>
        <v/>
      </c>
      <c r="D52" s="19" t="n">
        <v>5809</v>
      </c>
      <c r="E52" s="18" t="n">
        <v>473.88146359</v>
      </c>
      <c r="F52" s="20" t="n">
        <v>7.13106665</v>
      </c>
      <c r="G52" s="18" t="n">
        <v>459.50826483</v>
      </c>
      <c r="H52" s="20" t="n">
        <v>4.32624715</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450.96299457</v>
      </c>
      <c r="F53" s="20" t="n">
        <v>3.50218997</v>
      </c>
      <c r="G53" s="18" t="n">
        <v>433.55160957</v>
      </c>
      <c r="H53" s="20" t="n">
        <v>1.77547508</v>
      </c>
      <c r="I53" s="18" t="s">
        <v>404</v>
      </c>
      <c r="J53" s="20" t="s">
        <v>404</v>
      </c>
      <c r="K53" s="18" t="s">
        <v>404</v>
      </c>
      <c r="L53" s="20" t="s">
        <v>404</v>
      </c>
      <c r="M53" s="18" t="s">
        <v>404</v>
      </c>
      <c r="N53" s="20" t="s">
        <v>404</v>
      </c>
      <c r="O53" s="18" t="s">
        <v>404</v>
      </c>
      <c r="P53" s="20" t="s">
        <v>404</v>
      </c>
      <c r="Q53" s="18" t="n">
        <v>348.17785724</v>
      </c>
      <c r="R53" s="20" t="n">
        <v>12.82512573</v>
      </c>
    </row>
    <row r="54" spans="1:18">
      <c r="A54" s="15" t="s">
        <v>451</v>
      </c>
      <c r="B54" s="17" t="n">
        <v>4740</v>
      </c>
      <c r="C54" s="18">
        <f>(199.0/B54*100)</f>
        <v/>
      </c>
      <c r="D54" s="19" t="n">
        <v>4541</v>
      </c>
      <c r="E54" s="18" t="n">
        <v>332.79412866</v>
      </c>
      <c r="F54" s="20" t="n">
        <v>8.66545239</v>
      </c>
      <c r="G54" s="18" t="n">
        <v>327.0055954</v>
      </c>
      <c r="H54" s="20" t="n">
        <v>3.59282302</v>
      </c>
      <c r="I54" s="18" t="s">
        <v>404</v>
      </c>
      <c r="J54" s="20" t="s">
        <v>404</v>
      </c>
      <c r="K54" s="18" t="s">
        <v>404</v>
      </c>
      <c r="L54" s="20" t="s">
        <v>404</v>
      </c>
      <c r="M54" s="18" t="s">
        <v>404</v>
      </c>
      <c r="N54" s="20" t="s">
        <v>404</v>
      </c>
      <c r="O54" s="18" t="s">
        <v>404</v>
      </c>
      <c r="P54" s="20" t="s">
        <v>404</v>
      </c>
      <c r="Q54" s="18" t="n">
        <v>312.06255979</v>
      </c>
      <c r="R54" s="20" t="n">
        <v>9.849648419999999</v>
      </c>
    </row>
    <row r="55" spans="1:18">
      <c r="A55" s="15" t="s">
        <v>452</v>
      </c>
      <c r="B55" s="17" t="n">
        <v>5316</v>
      </c>
      <c r="C55" s="18">
        <f>(43.0/B55*100)</f>
        <v/>
      </c>
      <c r="D55" s="19" t="n">
        <v>5273</v>
      </c>
      <c r="E55" s="18" t="n">
        <v>400.00657343</v>
      </c>
      <c r="F55" s="20" t="n">
        <v>12.09098536</v>
      </c>
      <c r="G55" s="18" t="n">
        <v>404.47082377</v>
      </c>
      <c r="H55" s="20" t="n">
        <v>3.23903024</v>
      </c>
      <c r="I55" s="18" t="s">
        <v>404</v>
      </c>
      <c r="J55" s="20" t="s">
        <v>404</v>
      </c>
      <c r="K55" s="18" t="s">
        <v>404</v>
      </c>
      <c r="L55" s="20" t="s">
        <v>404</v>
      </c>
      <c r="M55" s="18" t="s">
        <v>404</v>
      </c>
      <c r="N55" s="20" t="s">
        <v>404</v>
      </c>
      <c r="O55" s="18" t="s">
        <v>404</v>
      </c>
      <c r="P55" s="20" t="s">
        <v>404</v>
      </c>
      <c r="Q55" s="18" t="n">
        <v>379.78128074</v>
      </c>
      <c r="R55" s="20" t="n">
        <v>26.22123888</v>
      </c>
    </row>
    <row r="56" spans="1:18">
      <c r="A56" s="15" t="s">
        <v>453</v>
      </c>
      <c r="B56" s="17" t="n">
        <v>5359</v>
      </c>
      <c r="C56" s="18">
        <f>(0.0/B56*100)</f>
        <v/>
      </c>
      <c r="D56" s="19" t="n">
        <v>5359</v>
      </c>
      <c r="E56" s="18" t="n">
        <v>556.1221877</v>
      </c>
      <c r="F56" s="20" t="n">
        <v>5.30185216</v>
      </c>
      <c r="G56" s="18" t="n">
        <v>540.46285761</v>
      </c>
      <c r="H56" s="20" t="n">
        <v>4.62317275</v>
      </c>
      <c r="I56" s="18" t="s">
        <v>404</v>
      </c>
      <c r="J56" s="20" t="s">
        <v>404</v>
      </c>
      <c r="K56" s="18" t="s">
        <v>404</v>
      </c>
      <c r="L56" s="20" t="s">
        <v>404</v>
      </c>
      <c r="M56" s="18" t="s">
        <v>404</v>
      </c>
      <c r="N56" s="20" t="s">
        <v>404</v>
      </c>
      <c r="O56" s="18" t="s">
        <v>404</v>
      </c>
      <c r="P56" s="20" t="s">
        <v>404</v>
      </c>
      <c r="Q56" s="18" t="n">
        <v>553.03147304</v>
      </c>
      <c r="R56" s="20" t="n">
        <v>19.57719731</v>
      </c>
    </row>
    <row r="57" spans="1:18">
      <c r="A57" s="15" t="s">
        <v>454</v>
      </c>
      <c r="B57" s="17" t="n">
        <v>6513</v>
      </c>
      <c r="C57" s="18">
        <f>(0.0/B57*100)</f>
        <v/>
      </c>
      <c r="D57" s="19" t="n">
        <v>6513</v>
      </c>
      <c r="E57" s="18" t="n">
        <v>401.68846875</v>
      </c>
      <c r="F57" s="20" t="n">
        <v>6.36984131</v>
      </c>
      <c r="G57" s="18" t="n">
        <v>379.51737758</v>
      </c>
      <c r="H57" s="20" t="n">
        <v>4.13645736</v>
      </c>
      <c r="I57" s="18" t="s">
        <v>404</v>
      </c>
      <c r="J57" s="20" t="s">
        <v>404</v>
      </c>
      <c r="K57" s="18" t="s">
        <v>404</v>
      </c>
      <c r="L57" s="20" t="s">
        <v>404</v>
      </c>
      <c r="M57" s="18" t="s">
        <v>404</v>
      </c>
      <c r="N57" s="20" t="s">
        <v>404</v>
      </c>
      <c r="O57" s="18" t="s">
        <v>404</v>
      </c>
      <c r="P57" s="20" t="s">
        <v>404</v>
      </c>
      <c r="Q57" s="18" t="n">
        <v>384.18654683</v>
      </c>
      <c r="R57" s="20" t="n">
        <v>18.47278208</v>
      </c>
    </row>
    <row r="58" spans="1:18">
      <c r="A58" s="15" t="s">
        <v>455</v>
      </c>
      <c r="B58" s="17" t="n">
        <v>7267</v>
      </c>
      <c r="C58" s="18">
        <f>(0.0/B58*100)</f>
        <v/>
      </c>
      <c r="D58" s="19" t="n">
        <v>7267</v>
      </c>
      <c r="E58" s="18" t="n">
        <v>384.95437584</v>
      </c>
      <c r="F58" s="20" t="n">
        <v>7.53358623</v>
      </c>
      <c r="G58" s="18" t="n">
        <v>378.45566872</v>
      </c>
      <c r="H58" s="20" t="n">
        <v>3.27518289</v>
      </c>
      <c r="I58" s="18" t="s">
        <v>404</v>
      </c>
      <c r="J58" s="20" t="s">
        <v>404</v>
      </c>
      <c r="K58" s="18" t="s">
        <v>404</v>
      </c>
      <c r="L58" s="20" t="s">
        <v>404</v>
      </c>
      <c r="M58" s="18" t="s">
        <v>404</v>
      </c>
      <c r="N58" s="20" t="s">
        <v>404</v>
      </c>
      <c r="O58" s="18" t="n">
        <v>381.17045141</v>
      </c>
      <c r="P58" s="20" t="n">
        <v>13.32495174</v>
      </c>
      <c r="Q58" s="18" t="n">
        <v>398.30509198</v>
      </c>
      <c r="R58" s="20" t="n">
        <v>16.53854264</v>
      </c>
    </row>
    <row r="59" spans="1:18">
      <c r="A59" s="15" t="s">
        <v>456</v>
      </c>
      <c r="B59" s="17" t="n">
        <v>4826</v>
      </c>
      <c r="C59" s="18">
        <f>(0.0/B59*100)</f>
        <v/>
      </c>
      <c r="D59" s="19" t="n">
        <v>4826</v>
      </c>
      <c r="E59" s="18" t="n">
        <v>368.2134103</v>
      </c>
      <c r="F59" s="20" t="n">
        <v>2.10579162</v>
      </c>
      <c r="G59" s="18" t="n">
        <v>352.09680388</v>
      </c>
      <c r="H59" s="20" t="n">
        <v>2.21482281</v>
      </c>
      <c r="I59" s="18" t="s">
        <v>404</v>
      </c>
      <c r="J59" s="20" t="s">
        <v>404</v>
      </c>
      <c r="K59" s="18" t="s">
        <v>404</v>
      </c>
      <c r="L59" s="20" t="s">
        <v>404</v>
      </c>
      <c r="M59" s="18" t="s">
        <v>404</v>
      </c>
      <c r="N59" s="20" t="s">
        <v>404</v>
      </c>
      <c r="O59" s="18" t="s">
        <v>404</v>
      </c>
      <c r="P59" s="20" t="s">
        <v>404</v>
      </c>
      <c r="Q59" s="18" t="n">
        <v>328.97054788</v>
      </c>
      <c r="R59" s="20" t="n">
        <v>11.93400319</v>
      </c>
    </row>
    <row r="60" spans="1:18">
      <c r="A60" s="15" t="s">
        <v>457</v>
      </c>
      <c r="B60" s="17" t="n">
        <v>4546</v>
      </c>
      <c r="C60" s="18">
        <f>(0.0/B60*100)</f>
        <v/>
      </c>
      <c r="D60" s="19" t="n">
        <v>4546</v>
      </c>
      <c r="E60" s="18" t="n">
        <v>388.73904153</v>
      </c>
      <c r="F60" s="20" t="n">
        <v>9.89728641</v>
      </c>
      <c r="G60" s="18" t="n">
        <v>399.96384764</v>
      </c>
      <c r="H60" s="20" t="n">
        <v>4.70399363</v>
      </c>
      <c r="I60" s="18" t="s">
        <v>404</v>
      </c>
      <c r="J60" s="20" t="s">
        <v>404</v>
      </c>
      <c r="K60" s="18" t="s">
        <v>404</v>
      </c>
      <c r="L60" s="20" t="s">
        <v>404</v>
      </c>
      <c r="M60" s="18" t="s">
        <v>404</v>
      </c>
      <c r="N60" s="20" t="s">
        <v>404</v>
      </c>
      <c r="O60" s="18" t="s">
        <v>404</v>
      </c>
      <c r="P60" s="20" t="s">
        <v>404</v>
      </c>
      <c r="Q60" s="18" t="n">
        <v>376.17180135</v>
      </c>
      <c r="R60" s="20" t="n">
        <v>16.40431287</v>
      </c>
    </row>
    <row r="61" spans="1:18">
      <c r="A61" s="15" t="s">
        <v>458</v>
      </c>
      <c r="B61" s="17" t="n">
        <v>6525</v>
      </c>
      <c r="C61" s="18">
        <f>(0.0/B61*100)</f>
        <v/>
      </c>
      <c r="D61" s="19" t="n">
        <v>6525</v>
      </c>
      <c r="E61" s="18" t="n">
        <v>482.8691592</v>
      </c>
      <c r="F61" s="20" t="n">
        <v>4.23246979</v>
      </c>
      <c r="G61" s="18" t="n">
        <v>476.27643109</v>
      </c>
      <c r="H61" s="20" t="n">
        <v>2.95806146</v>
      </c>
      <c r="I61" s="18" t="s">
        <v>404</v>
      </c>
      <c r="J61" s="20" t="s">
        <v>404</v>
      </c>
      <c r="K61" s="18" t="s">
        <v>404</v>
      </c>
      <c r="L61" s="20" t="s">
        <v>404</v>
      </c>
      <c r="M61" s="18" t="s">
        <v>404</v>
      </c>
      <c r="N61" s="20" t="s">
        <v>404</v>
      </c>
      <c r="O61" s="18" t="s">
        <v>404</v>
      </c>
      <c r="P61" s="20" t="s">
        <v>404</v>
      </c>
      <c r="Q61" s="18" t="n">
        <v>480.08476934</v>
      </c>
      <c r="R61" s="20" t="n">
        <v>22.34648488</v>
      </c>
    </row>
    <row r="62" spans="1:18">
      <c r="A62" s="15" t="s">
        <v>459</v>
      </c>
      <c r="B62" s="17" t="n">
        <v>4476</v>
      </c>
      <c r="C62" s="18">
        <f>(0.0/B62*100)</f>
        <v/>
      </c>
      <c r="D62" s="19" t="n">
        <v>4476</v>
      </c>
      <c r="E62" s="18" t="n">
        <v>561.22402369</v>
      </c>
      <c r="F62" s="20" t="n">
        <v>4.19689333</v>
      </c>
      <c r="G62" s="18" t="n">
        <v>541.9813312700001</v>
      </c>
      <c r="H62" s="20" t="n">
        <v>1.15120544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382.29421184</v>
      </c>
      <c r="F63" s="20" t="n">
        <v>2.901945</v>
      </c>
      <c r="G63" s="18" t="n">
        <v>360.58879385</v>
      </c>
      <c r="H63" s="20" t="n">
        <v>1.75795085</v>
      </c>
      <c r="I63" s="18" t="s">
        <v>404</v>
      </c>
      <c r="J63" s="20" t="s">
        <v>404</v>
      </c>
      <c r="K63" s="18" t="s">
        <v>404</v>
      </c>
      <c r="L63" s="20" t="s">
        <v>404</v>
      </c>
      <c r="M63" s="18" t="s">
        <v>404</v>
      </c>
      <c r="N63" s="20" t="s">
        <v>404</v>
      </c>
      <c r="O63" s="18" t="s">
        <v>404</v>
      </c>
      <c r="P63" s="20" t="s">
        <v>404</v>
      </c>
      <c r="Q63" s="18" t="n">
        <v>406.8752837</v>
      </c>
      <c r="R63" s="20" t="n">
        <v>5.74002865</v>
      </c>
    </row>
    <row r="64" spans="1:18">
      <c r="A64" s="15" t="s">
        <v>461</v>
      </c>
      <c r="B64" s="17" t="n">
        <v>3634</v>
      </c>
      <c r="C64" s="18">
        <f>(27.0/B64*100)</f>
        <v/>
      </c>
      <c r="D64" s="19" t="n">
        <v>3607</v>
      </c>
      <c r="E64" s="18" t="n">
        <v>511.2958492</v>
      </c>
      <c r="F64" s="20" t="n">
        <v>5.66580169</v>
      </c>
      <c r="G64" s="18" t="n">
        <v>476.28651638</v>
      </c>
      <c r="H64" s="20" t="n">
        <v>1.75412207</v>
      </c>
      <c r="I64" s="18" t="s">
        <v>404</v>
      </c>
      <c r="J64" s="20" t="s">
        <v>404</v>
      </c>
      <c r="K64" s="18" t="s">
        <v>404</v>
      </c>
      <c r="L64" s="20" t="s">
        <v>404</v>
      </c>
      <c r="M64" s="18" t="s">
        <v>404</v>
      </c>
      <c r="N64" s="20" t="s">
        <v>404</v>
      </c>
      <c r="O64" s="18" t="s">
        <v>404</v>
      </c>
      <c r="P64" s="20" t="s">
        <v>404</v>
      </c>
      <c r="Q64" s="18" t="n">
        <v>335.8694375</v>
      </c>
      <c r="R64" s="20" t="n">
        <v>46.33239194</v>
      </c>
    </row>
    <row r="65" spans="1:18">
      <c r="A65" s="15" t="s">
        <v>462</v>
      </c>
      <c r="B65" s="17" t="n">
        <v>5325</v>
      </c>
      <c r="C65" s="18">
        <f>(0.0/B65*100)</f>
        <v/>
      </c>
      <c r="D65" s="19" t="n">
        <v>5325</v>
      </c>
      <c r="E65" s="18" t="n">
        <v>424.55992133</v>
      </c>
      <c r="F65" s="20" t="n">
        <v>6.97174121</v>
      </c>
      <c r="G65" s="18" t="n">
        <v>417.8098175</v>
      </c>
      <c r="H65" s="20" t="n">
        <v>3.14555473</v>
      </c>
      <c r="I65" s="18" t="s">
        <v>404</v>
      </c>
      <c r="J65" s="20" t="s">
        <v>404</v>
      </c>
      <c r="K65" s="18" t="s">
        <v>404</v>
      </c>
      <c r="L65" s="20" t="s">
        <v>404</v>
      </c>
      <c r="M65" s="18" t="s">
        <v>404</v>
      </c>
      <c r="N65" s="20" t="s">
        <v>404</v>
      </c>
      <c r="O65" s="18" t="s">
        <v>404</v>
      </c>
      <c r="P65" s="20" t="s">
        <v>404</v>
      </c>
      <c r="Q65" s="18" t="n">
        <v>417.70620464</v>
      </c>
      <c r="R65" s="20" t="n">
        <v>9.972298220000001</v>
      </c>
    </row>
    <row r="66" spans="1:18">
      <c r="A66" s="15" t="s">
        <v>463</v>
      </c>
      <c r="B66" s="17" t="n">
        <v>5665</v>
      </c>
      <c r="C66" s="18">
        <f>(0.0/B66*100)</f>
        <v/>
      </c>
      <c r="D66" s="19" t="n">
        <v>5665</v>
      </c>
      <c r="E66" s="18" t="n">
        <v>416.94186756</v>
      </c>
      <c r="F66" s="20" t="n">
        <v>1.57778451</v>
      </c>
      <c r="G66" s="18" t="n">
        <v>419.69491963</v>
      </c>
      <c r="H66" s="20" t="n">
        <v>2.43728232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379.75455246</v>
      </c>
      <c r="F67" s="20" t="n">
        <v>8.53622069</v>
      </c>
      <c r="G67" s="18" t="n">
        <v>387.27971944</v>
      </c>
      <c r="H67" s="20" t="n">
        <v>2.96017813</v>
      </c>
      <c r="I67" s="18" t="s">
        <v>404</v>
      </c>
      <c r="J67" s="20" t="s">
        <v>404</v>
      </c>
      <c r="K67" s="18" t="s">
        <v>404</v>
      </c>
      <c r="L67" s="20" t="s">
        <v>404</v>
      </c>
      <c r="M67" s="18" t="s">
        <v>404</v>
      </c>
      <c r="N67" s="20" t="s">
        <v>404</v>
      </c>
      <c r="O67" s="18" t="s">
        <v>404</v>
      </c>
      <c r="P67" s="20" t="s">
        <v>404</v>
      </c>
      <c r="Q67" s="18" t="n">
        <v>393.99985558</v>
      </c>
      <c r="R67" s="20" t="n">
        <v>16.91877302</v>
      </c>
    </row>
    <row r="68" spans="1:18">
      <c r="A68" s="15" t="s">
        <v>465</v>
      </c>
      <c r="B68" s="17" t="n">
        <v>12083</v>
      </c>
      <c r="C68" s="18">
        <f>(0.0/B68*100)</f>
        <v/>
      </c>
      <c r="D68" s="19" t="n">
        <v>12083</v>
      </c>
      <c r="E68" s="18" t="n">
        <v>415.26735849</v>
      </c>
      <c r="F68" s="20" t="n">
        <v>2.2272571</v>
      </c>
      <c r="G68" s="18" t="n">
        <v>391.32729424</v>
      </c>
      <c r="H68" s="20" t="n">
        <v>1.37796794</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448.87434944</v>
      </c>
      <c r="F69" s="20" t="n">
        <v>5.04279917</v>
      </c>
      <c r="G69" s="18" t="n">
        <v>435.70729999</v>
      </c>
      <c r="H69" s="20" t="n">
        <v>7.23141254</v>
      </c>
      <c r="I69" s="18" t="s">
        <v>404</v>
      </c>
      <c r="J69" s="20" t="s">
        <v>404</v>
      </c>
      <c r="K69" s="18" t="s">
        <v>404</v>
      </c>
      <c r="L69" s="20" t="s">
        <v>404</v>
      </c>
      <c r="M69" s="18" t="s">
        <v>404</v>
      </c>
      <c r="N69" s="20" t="s">
        <v>404</v>
      </c>
      <c r="O69" s="18" t="s">
        <v>404</v>
      </c>
      <c r="P69" s="20" t="s">
        <v>404</v>
      </c>
      <c r="Q69" s="18" t="n">
        <v>451.56460126</v>
      </c>
      <c r="R69" s="20" t="n">
        <v>28.72012868</v>
      </c>
    </row>
    <row r="70" spans="1:18">
      <c r="A70" s="15" t="s">
        <v>467</v>
      </c>
      <c r="B70" s="17" t="n">
        <v>6036</v>
      </c>
      <c r="C70" s="18">
        <f>(0.0/B70*100)</f>
        <v/>
      </c>
      <c r="D70" s="19" t="n">
        <v>6036</v>
      </c>
      <c r="E70" s="18" t="n">
        <v>495.41195359</v>
      </c>
      <c r="F70" s="20" t="n">
        <v>3.70970009</v>
      </c>
      <c r="G70" s="18" t="n">
        <v>490.23776165</v>
      </c>
      <c r="H70" s="20" t="n">
        <v>6.84232293</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585.20368775</v>
      </c>
      <c r="F71" s="20" t="n">
        <v>2.74681373</v>
      </c>
      <c r="G71" s="18" t="n">
        <v>557.63002049</v>
      </c>
      <c r="H71" s="20" t="n">
        <v>1.71182201</v>
      </c>
      <c r="I71" s="18" t="s">
        <v>404</v>
      </c>
      <c r="J71" s="20" t="s">
        <v>404</v>
      </c>
      <c r="K71" s="18" t="s">
        <v>404</v>
      </c>
      <c r="L71" s="20" t="s">
        <v>404</v>
      </c>
      <c r="M71" s="18" t="s">
        <v>404</v>
      </c>
      <c r="N71" s="20" t="s">
        <v>404</v>
      </c>
      <c r="O71" s="18" t="s">
        <v>404</v>
      </c>
      <c r="P71" s="20" t="s">
        <v>404</v>
      </c>
      <c r="Q71" s="18" t="n">
        <v>545.5256481</v>
      </c>
      <c r="R71" s="20" t="n">
        <v>17.62404016</v>
      </c>
    </row>
    <row r="72" spans="1:18">
      <c r="A72" s="15" t="s">
        <v>469</v>
      </c>
      <c r="B72" s="17" t="n">
        <v>7708</v>
      </c>
      <c r="C72" s="18">
        <f>(0.0/B72*100)</f>
        <v/>
      </c>
      <c r="D72" s="19" t="n">
        <v>7708</v>
      </c>
      <c r="E72" s="18" t="n">
        <v>550.34013142</v>
      </c>
      <c r="F72" s="20" t="n">
        <v>8.18676387</v>
      </c>
      <c r="G72" s="18" t="n">
        <v>539.96092036</v>
      </c>
      <c r="H72" s="20" t="n">
        <v>4.05014871</v>
      </c>
      <c r="I72" s="18" t="s">
        <v>404</v>
      </c>
      <c r="J72" s="20" t="s">
        <v>404</v>
      </c>
      <c r="K72" s="18" t="s">
        <v>404</v>
      </c>
      <c r="L72" s="20" t="s">
        <v>404</v>
      </c>
      <c r="M72" s="18" t="s">
        <v>404</v>
      </c>
      <c r="N72" s="20" t="s">
        <v>404</v>
      </c>
      <c r="O72" s="18" t="s">
        <v>404</v>
      </c>
      <c r="P72" s="20" t="s">
        <v>404</v>
      </c>
      <c r="Q72" s="18" t="n">
        <v>506.22129612</v>
      </c>
      <c r="R72" s="20" t="n">
        <v>20.25219428</v>
      </c>
    </row>
    <row r="73" spans="1:18">
      <c r="A73" s="15" t="s">
        <v>470</v>
      </c>
      <c r="B73" s="17" t="n">
        <v>8249</v>
      </c>
      <c r="C73" s="18">
        <f>(0.0/B73*100)</f>
        <v/>
      </c>
      <c r="D73" s="19" t="n">
        <v>8249</v>
      </c>
      <c r="E73" s="18" t="n">
        <v>420.13533955</v>
      </c>
      <c r="F73" s="20" t="n">
        <v>3.78762473</v>
      </c>
      <c r="G73" s="18" t="n">
        <v>405.48401707</v>
      </c>
      <c r="H73" s="20" t="n">
        <v>6.38291325</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459.41892659</v>
      </c>
      <c r="F74" s="20" t="n">
        <v>2.80667674</v>
      </c>
      <c r="G74" s="18" t="n">
        <v>404.64435352</v>
      </c>
      <c r="H74" s="20" t="n">
        <v>1.53272605</v>
      </c>
      <c r="I74" s="18" t="s">
        <v>404</v>
      </c>
      <c r="J74" s="20" t="s">
        <v>404</v>
      </c>
      <c r="K74" s="18" t="s">
        <v>404</v>
      </c>
      <c r="L74" s="20" t="s">
        <v>404</v>
      </c>
      <c r="M74" s="18" t="s">
        <v>404</v>
      </c>
      <c r="N74" s="20" t="s">
        <v>404</v>
      </c>
      <c r="O74" s="18" t="s">
        <v>404</v>
      </c>
      <c r="P74" s="20" t="s">
        <v>404</v>
      </c>
      <c r="Q74" s="18" t="n">
        <v>296.58723028</v>
      </c>
      <c r="R74" s="20" t="n">
        <v>11.79250767</v>
      </c>
    </row>
    <row r="75" spans="1:18">
      <c r="A75" s="15" t="s">
        <v>472</v>
      </c>
      <c r="B75" s="17" t="n">
        <v>5375</v>
      </c>
      <c r="C75" s="18">
        <f>(483.0/B75*100)</f>
        <v/>
      </c>
      <c r="D75" s="19" t="n">
        <v>4892</v>
      </c>
      <c r="E75" s="18" t="n">
        <v>355.89207281</v>
      </c>
      <c r="F75" s="20" t="n">
        <v>5.76611071</v>
      </c>
      <c r="G75" s="18" t="n">
        <v>372.83483437</v>
      </c>
      <c r="H75" s="20" t="n">
        <v>4.96176025</v>
      </c>
      <c r="I75" s="18" t="s">
        <v>404</v>
      </c>
      <c r="J75" s="20" t="s">
        <v>404</v>
      </c>
      <c r="K75" s="18" t="s">
        <v>404</v>
      </c>
      <c r="L75" s="20" t="s">
        <v>404</v>
      </c>
      <c r="M75" s="18" t="s">
        <v>404</v>
      </c>
      <c r="N75" s="20" t="s">
        <v>404</v>
      </c>
      <c r="O75" s="18" t="s">
        <v>404</v>
      </c>
      <c r="P75" s="20" t="s">
        <v>404</v>
      </c>
      <c r="Q75" s="18" t="n">
        <v>360.40882244</v>
      </c>
      <c r="R75" s="20" t="n">
        <v>18.09613777</v>
      </c>
    </row>
    <row r="76" spans="1:18">
      <c r="A76" s="15" t="s">
        <v>473</v>
      </c>
      <c r="B76" s="17" t="n">
        <v>14167</v>
      </c>
      <c r="C76" s="18">
        <f>(1400.0/B76*100)</f>
        <v/>
      </c>
      <c r="D76" s="19" t="n">
        <v>12767</v>
      </c>
      <c r="E76" s="18" t="n">
        <v>434.85455771</v>
      </c>
      <c r="F76" s="20" t="n">
        <v>4.46601103</v>
      </c>
      <c r="G76" s="18" t="n">
        <v>424.73561975</v>
      </c>
      <c r="H76" s="20" t="n">
        <v>4.13817547</v>
      </c>
      <c r="I76" s="18" t="s">
        <v>404</v>
      </c>
      <c r="J76" s="20" t="s">
        <v>404</v>
      </c>
      <c r="K76" s="18" t="s">
        <v>404</v>
      </c>
      <c r="L76" s="20" t="s">
        <v>404</v>
      </c>
      <c r="M76" s="18" t="s">
        <v>404</v>
      </c>
      <c r="N76" s="20" t="s">
        <v>404</v>
      </c>
      <c r="O76" s="18" t="s">
        <v>404</v>
      </c>
      <c r="P76" s="20" t="s">
        <v>404</v>
      </c>
      <c r="Q76" s="18" t="n">
        <v>425.25511758</v>
      </c>
      <c r="R76" s="20" t="n">
        <v>9.321510269999999</v>
      </c>
    </row>
    <row r="77" spans="1:18">
      <c r="A77" s="15" t="s">
        <v>474</v>
      </c>
      <c r="B77" s="17" t="n">
        <v>6062</v>
      </c>
      <c r="C77" s="18">
        <f>(0.0/B77*100)</f>
        <v/>
      </c>
      <c r="D77" s="19" t="n">
        <v>6062</v>
      </c>
      <c r="E77" s="18" t="n">
        <v>421.40945901</v>
      </c>
      <c r="F77" s="20" t="n">
        <v>9.00565557</v>
      </c>
      <c r="G77" s="18" t="n">
        <v>417.44150537</v>
      </c>
      <c r="H77" s="20" t="n">
        <v>3.05818468</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495.89627521</v>
      </c>
      <c r="F78" s="20" t="n">
        <v>5.09930753</v>
      </c>
      <c r="G78" s="18" t="n">
        <v>488.87318516</v>
      </c>
      <c r="H78" s="20" t="n">
        <v>15.55155473</v>
      </c>
      <c r="I78" s="18" t="s">
        <v>404</v>
      </c>
      <c r="J78" s="20" t="s">
        <v>404</v>
      </c>
      <c r="K78" s="18" t="s">
        <v>404</v>
      </c>
      <c r="L78" s="20" t="s">
        <v>404</v>
      </c>
      <c r="M78" s="18" t="s">
        <v>404</v>
      </c>
      <c r="N78" s="20" t="s">
        <v>404</v>
      </c>
      <c r="O78" s="18" t="s">
        <v>404</v>
      </c>
      <c r="P78" s="20" t="s">
        <v>404</v>
      </c>
      <c r="Q78" s="18" t="n">
        <v>451.06234687</v>
      </c>
      <c r="R78" s="20" t="n">
        <v>7.35829568</v>
      </c>
    </row>
    <row customHeight="1" ht="25" r="79" spans="1:18">
      <c r="A79" s="15" t="s">
        <v>476</v>
      </c>
      <c r="B79" s="17" t="n">
        <v>1657</v>
      </c>
      <c r="C79" s="18">
        <f>(21.0/B79*100)</f>
        <v/>
      </c>
      <c r="D79" s="19" t="n">
        <v>1636</v>
      </c>
      <c r="E79" s="18" t="n">
        <v>442.65432039</v>
      </c>
      <c r="F79" s="20" t="n">
        <v>13.80918631</v>
      </c>
      <c r="G79" s="18" t="n">
        <v>457.91769944</v>
      </c>
      <c r="H79" s="20" t="n">
        <v>8.56654977</v>
      </c>
      <c r="I79" s="18" t="s">
        <v>404</v>
      </c>
      <c r="J79" s="20" t="s">
        <v>404</v>
      </c>
      <c r="K79" s="18" t="s">
        <v>404</v>
      </c>
      <c r="L79" s="20" t="s">
        <v>404</v>
      </c>
      <c r="M79" s="18" t="s">
        <v>404</v>
      </c>
      <c r="N79" s="20" t="s">
        <v>404</v>
      </c>
      <c r="O79" s="18" t="s">
        <v>404</v>
      </c>
      <c r="P79" s="20" t="s">
        <v>404</v>
      </c>
      <c r="Q79" s="18" t="n">
        <v>499.43934512</v>
      </c>
      <c r="R79" s="20" t="n">
        <v>46.4953304</v>
      </c>
    </row>
    <row r="80" spans="1:18">
      <c r="A80" s="15" t="s">
        <v>477</v>
      </c>
      <c r="B80" s="17" t="n">
        <v>7841</v>
      </c>
      <c r="C80" s="18">
        <f>(0.0/B80*100)</f>
        <v/>
      </c>
      <c r="D80" s="19" t="n">
        <v>7841</v>
      </c>
      <c r="E80" s="18" t="n">
        <v>460.55104652</v>
      </c>
      <c r="F80" s="20" t="n">
        <v>4.90756398</v>
      </c>
      <c r="G80" s="18" t="n">
        <v>457.26025484</v>
      </c>
      <c r="H80" s="20" t="n">
        <v>8.1345651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454.3808571</v>
      </c>
      <c r="F81" s="20" t="n">
        <v>5.89921805</v>
      </c>
      <c r="G81" s="18" t="n">
        <v>440.26368545</v>
      </c>
      <c r="H81" s="20" t="n">
        <v>3.79949217</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494.11266382</v>
      </c>
      <c r="F7" s="20" t="n">
        <v>1.83670703</v>
      </c>
      <c r="G7" s="18" t="n">
        <v>507.18781663</v>
      </c>
      <c r="H7" s="20" t="n">
        <v>5.9228635</v>
      </c>
      <c r="I7" s="18" t="s">
        <v>404</v>
      </c>
      <c r="J7" s="20" t="s">
        <v>404</v>
      </c>
      <c r="K7" s="18" t="s">
        <v>404</v>
      </c>
      <c r="L7" s="20" t="s">
        <v>404</v>
      </c>
      <c r="M7" s="18" t="s">
        <v>404</v>
      </c>
      <c r="N7" s="20" t="s">
        <v>404</v>
      </c>
      <c r="O7" s="18" t="s">
        <v>404</v>
      </c>
      <c r="P7" s="20" t="s">
        <v>404</v>
      </c>
      <c r="Q7" s="18" t="n">
        <v>482.84501087</v>
      </c>
      <c r="R7" s="20" t="n">
        <v>9.536857080000001</v>
      </c>
    </row>
    <row r="8" spans="1:18">
      <c r="A8" s="15" t="s">
        <v>405</v>
      </c>
      <c r="B8" s="17" t="n">
        <v>7007</v>
      </c>
      <c r="C8" s="18">
        <f>(0.0/B8*100)</f>
        <v/>
      </c>
      <c r="D8" s="19" t="n">
        <v>7007</v>
      </c>
      <c r="E8" s="18" t="n">
        <v>502.15422631</v>
      </c>
      <c r="F8" s="20" t="n">
        <v>4.5203665</v>
      </c>
      <c r="G8" s="18" t="n">
        <v>488.66867376</v>
      </c>
      <c r="H8" s="20" t="n">
        <v>6.93249967</v>
      </c>
      <c r="I8" s="18" t="s">
        <v>404</v>
      </c>
      <c r="J8" s="20" t="s">
        <v>404</v>
      </c>
      <c r="K8" s="18" t="s">
        <v>404</v>
      </c>
      <c r="L8" s="20" t="s">
        <v>404</v>
      </c>
      <c r="M8" s="18" t="s">
        <v>404</v>
      </c>
      <c r="N8" s="20" t="s">
        <v>404</v>
      </c>
      <c r="O8" s="18" t="s">
        <v>404</v>
      </c>
      <c r="P8" s="20" t="s">
        <v>404</v>
      </c>
      <c r="Q8" s="18" t="n">
        <v>480.89832702</v>
      </c>
      <c r="R8" s="20" t="n">
        <v>25.66077304</v>
      </c>
    </row>
    <row r="9" spans="1:18">
      <c r="A9" s="15" t="s">
        <v>406</v>
      </c>
      <c r="B9" s="17" t="n">
        <v>9651</v>
      </c>
      <c r="C9" s="18">
        <f>(200.0/B9*100)</f>
        <v/>
      </c>
      <c r="D9" s="19" t="n">
        <v>9451</v>
      </c>
      <c r="E9" s="18" t="n">
        <v>522.1104445</v>
      </c>
      <c r="F9" s="20" t="n">
        <v>4.00239438</v>
      </c>
      <c r="G9" s="18" t="n">
        <v>492.38778631</v>
      </c>
      <c r="H9" s="20" t="n">
        <v>5.71511476</v>
      </c>
      <c r="I9" s="18" t="s">
        <v>404</v>
      </c>
      <c r="J9" s="20" t="s">
        <v>404</v>
      </c>
      <c r="K9" s="18" t="s">
        <v>404</v>
      </c>
      <c r="L9" s="20" t="s">
        <v>404</v>
      </c>
      <c r="M9" s="18" t="s">
        <v>404</v>
      </c>
      <c r="N9" s="20" t="s">
        <v>404</v>
      </c>
      <c r="O9" s="18" t="s">
        <v>404</v>
      </c>
      <c r="P9" s="20" t="s">
        <v>404</v>
      </c>
      <c r="Q9" s="18" t="n">
        <v>482.4066626</v>
      </c>
      <c r="R9" s="20" t="n">
        <v>12.84870416</v>
      </c>
    </row>
    <row r="10" spans="1:18">
      <c r="A10" s="15" t="s">
        <v>407</v>
      </c>
      <c r="B10" s="17" t="n">
        <v>20058</v>
      </c>
      <c r="C10" s="18">
        <f>(3112.0/B10*100)</f>
        <v/>
      </c>
      <c r="D10" s="19" t="n">
        <v>16946</v>
      </c>
      <c r="E10" s="18" t="n">
        <v>514.92975611</v>
      </c>
      <c r="F10" s="20" t="n">
        <v>2.67849334</v>
      </c>
      <c r="G10" s="18" t="n">
        <v>520.27138967</v>
      </c>
      <c r="H10" s="20" t="n">
        <v>6.06779539</v>
      </c>
      <c r="I10" s="18" t="s">
        <v>404</v>
      </c>
      <c r="J10" s="20" t="s">
        <v>404</v>
      </c>
      <c r="K10" s="18" t="s">
        <v>404</v>
      </c>
      <c r="L10" s="20" t="s">
        <v>404</v>
      </c>
      <c r="M10" s="18" t="s">
        <v>404</v>
      </c>
      <c r="N10" s="20" t="s">
        <v>404</v>
      </c>
      <c r="O10" s="18" t="s">
        <v>404</v>
      </c>
      <c r="P10" s="20" t="s">
        <v>404</v>
      </c>
      <c r="Q10" s="18" t="n">
        <v>554.00088437</v>
      </c>
      <c r="R10" s="20" t="n">
        <v>22.99054611</v>
      </c>
    </row>
    <row r="11" spans="1:18">
      <c r="A11" s="15" t="s">
        <v>408</v>
      </c>
      <c r="B11" s="17" t="n">
        <v>7053</v>
      </c>
      <c r="C11" s="18">
        <f>(175.0/B11*100)</f>
        <v/>
      </c>
      <c r="D11" s="19" t="n">
        <v>6878</v>
      </c>
      <c r="E11" s="18" t="n">
        <v>422.78205032</v>
      </c>
      <c r="F11" s="20" t="n">
        <v>3.05141347</v>
      </c>
      <c r="G11" s="18" t="n">
        <v>428.42994065</v>
      </c>
      <c r="H11" s="20" t="n">
        <v>9.72288281</v>
      </c>
      <c r="I11" s="18" t="s">
        <v>404</v>
      </c>
      <c r="J11" s="20" t="s">
        <v>404</v>
      </c>
      <c r="K11" s="18" t="s">
        <v>404</v>
      </c>
      <c r="L11" s="20" t="s">
        <v>404</v>
      </c>
      <c r="M11" s="18" t="s">
        <v>404</v>
      </c>
      <c r="N11" s="20" t="s">
        <v>404</v>
      </c>
      <c r="O11" s="18" t="s">
        <v>404</v>
      </c>
      <c r="P11" s="20" t="s">
        <v>404</v>
      </c>
      <c r="Q11" s="18" t="n">
        <v>400.48163804</v>
      </c>
      <c r="R11" s="20" t="n">
        <v>8.92595534</v>
      </c>
    </row>
    <row r="12" spans="1:18">
      <c r="A12" s="15" t="s">
        <v>409</v>
      </c>
      <c r="B12" s="17" t="n">
        <v>6894</v>
      </c>
      <c r="C12" s="18">
        <f>(106.0/B12*100)</f>
        <v/>
      </c>
      <c r="D12" s="19" t="n">
        <v>6788</v>
      </c>
      <c r="E12" s="18" t="n">
        <v>494.20027331</v>
      </c>
      <c r="F12" s="20" t="n">
        <v>4.47586296</v>
      </c>
      <c r="G12" s="18" t="n">
        <v>490.76226466</v>
      </c>
      <c r="H12" s="20" t="n">
        <v>3.84924849</v>
      </c>
      <c r="I12" s="18" t="s">
        <v>404</v>
      </c>
      <c r="J12" s="20" t="s">
        <v>404</v>
      </c>
      <c r="K12" s="18" t="s">
        <v>404</v>
      </c>
      <c r="L12" s="20" t="s">
        <v>404</v>
      </c>
      <c r="M12" s="18" t="s">
        <v>404</v>
      </c>
      <c r="N12" s="20" t="s">
        <v>404</v>
      </c>
      <c r="O12" s="18" t="s">
        <v>404</v>
      </c>
      <c r="P12" s="20" t="s">
        <v>404</v>
      </c>
      <c r="Q12" s="18" t="n">
        <v>434.5846067</v>
      </c>
      <c r="R12" s="20" t="n">
        <v>14.85774849</v>
      </c>
    </row>
    <row r="13" spans="1:18">
      <c r="A13" s="15" t="s">
        <v>410</v>
      </c>
      <c r="B13" s="17" t="n">
        <v>7161</v>
      </c>
      <c r="C13" s="18">
        <f>(1175.0/B13*100)</f>
        <v/>
      </c>
      <c r="D13" s="19" t="n">
        <v>5986</v>
      </c>
      <c r="E13" s="18" t="n">
        <v>508.94919031</v>
      </c>
      <c r="F13" s="20" t="n">
        <v>2.69334579</v>
      </c>
      <c r="G13" s="18" t="n">
        <v>514.8516456900001</v>
      </c>
      <c r="H13" s="20" t="n">
        <v>6.18173538</v>
      </c>
      <c r="I13" s="18" t="s">
        <v>404</v>
      </c>
      <c r="J13" s="20" t="s">
        <v>404</v>
      </c>
      <c r="K13" s="18" t="s">
        <v>404</v>
      </c>
      <c r="L13" s="20" t="s">
        <v>404</v>
      </c>
      <c r="M13" s="18" t="s">
        <v>404</v>
      </c>
      <c r="N13" s="20" t="s">
        <v>404</v>
      </c>
      <c r="O13" s="18" t="s">
        <v>404</v>
      </c>
      <c r="P13" s="20" t="s">
        <v>404</v>
      </c>
      <c r="Q13" s="18" t="n">
        <v>511.58756881</v>
      </c>
      <c r="R13" s="20" t="n">
        <v>6.13468077</v>
      </c>
    </row>
    <row r="14" spans="1:18">
      <c r="A14" s="15" t="s">
        <v>411</v>
      </c>
      <c r="B14" s="17" t="n">
        <v>5587</v>
      </c>
      <c r="C14" s="18">
        <f>(0.0/B14*100)</f>
        <v/>
      </c>
      <c r="D14" s="19" t="n">
        <v>5587</v>
      </c>
      <c r="E14" s="18" t="n">
        <v>516.90028695</v>
      </c>
      <c r="F14" s="20" t="n">
        <v>2.37212912</v>
      </c>
      <c r="G14" s="18" t="n">
        <v>525.09506884</v>
      </c>
      <c r="H14" s="20" t="n">
        <v>4.4966218</v>
      </c>
      <c r="I14" s="18" t="s">
        <v>404</v>
      </c>
      <c r="J14" s="20" t="s">
        <v>404</v>
      </c>
      <c r="K14" s="18" t="s">
        <v>404</v>
      </c>
      <c r="L14" s="20" t="s">
        <v>404</v>
      </c>
      <c r="M14" s="18" t="s">
        <v>404</v>
      </c>
      <c r="N14" s="20" t="s">
        <v>404</v>
      </c>
      <c r="O14" s="18" t="s">
        <v>404</v>
      </c>
      <c r="P14" s="20" t="s">
        <v>404</v>
      </c>
      <c r="Q14" s="18" t="n">
        <v>525.93593125</v>
      </c>
      <c r="R14" s="20" t="n">
        <v>19.8969961</v>
      </c>
    </row>
    <row r="15" spans="1:18">
      <c r="A15" s="15" t="s">
        <v>412</v>
      </c>
      <c r="B15" s="17" t="n">
        <v>5882</v>
      </c>
      <c r="C15" s="18">
        <f>(0.0/B15*100)</f>
        <v/>
      </c>
      <c r="D15" s="19" t="n">
        <v>5882</v>
      </c>
      <c r="E15" s="18" t="n">
        <v>508.70119421</v>
      </c>
      <c r="F15" s="20" t="n">
        <v>4.14742859</v>
      </c>
      <c r="G15" s="18" t="n">
        <v>512.03559677</v>
      </c>
      <c r="H15" s="20" t="n">
        <v>2.58974214</v>
      </c>
      <c r="I15" s="18" t="s">
        <v>404</v>
      </c>
      <c r="J15" s="20" t="s">
        <v>404</v>
      </c>
      <c r="K15" s="18" t="s">
        <v>404</v>
      </c>
      <c r="L15" s="20" t="s">
        <v>404</v>
      </c>
      <c r="M15" s="18" t="s">
        <v>404</v>
      </c>
      <c r="N15" s="20" t="s">
        <v>404</v>
      </c>
      <c r="O15" s="18" t="s">
        <v>404</v>
      </c>
      <c r="P15" s="20" t="s">
        <v>404</v>
      </c>
      <c r="Q15" s="18" t="n">
        <v>524.29031359</v>
      </c>
      <c r="R15" s="20" t="n">
        <v>14.88442332</v>
      </c>
    </row>
    <row r="16" spans="1:18">
      <c r="A16" s="15" t="s">
        <v>413</v>
      </c>
      <c r="B16" s="17" t="n">
        <v>6108</v>
      </c>
      <c r="C16" s="18">
        <f>(495.0/B16*100)</f>
        <v/>
      </c>
      <c r="D16" s="19" t="n">
        <v>5613</v>
      </c>
      <c r="E16" s="18" t="n">
        <v>488.64922967</v>
      </c>
      <c r="F16" s="20" t="n">
        <v>3.52126095</v>
      </c>
      <c r="G16" s="18" t="n">
        <v>520.84823967</v>
      </c>
      <c r="H16" s="20" t="n">
        <v>8.34036938</v>
      </c>
      <c r="I16" s="18" t="s">
        <v>404</v>
      </c>
      <c r="J16" s="20" t="s">
        <v>404</v>
      </c>
      <c r="K16" s="18" t="s">
        <v>404</v>
      </c>
      <c r="L16" s="20" t="s">
        <v>404</v>
      </c>
      <c r="M16" s="18" t="s">
        <v>404</v>
      </c>
      <c r="N16" s="20" t="s">
        <v>404</v>
      </c>
      <c r="O16" s="18" t="s">
        <v>404</v>
      </c>
      <c r="P16" s="20" t="s">
        <v>404</v>
      </c>
      <c r="Q16" s="18" t="n">
        <v>424.0924496</v>
      </c>
      <c r="R16" s="20" t="n">
        <v>36.8225312</v>
      </c>
    </row>
    <row r="17" spans="1:18">
      <c r="A17" s="15" t="s">
        <v>414</v>
      </c>
      <c r="B17" s="17" t="n">
        <v>6504</v>
      </c>
      <c r="C17" s="18">
        <f>(1325.0/B17*100)</f>
        <v/>
      </c>
      <c r="D17" s="19" t="n">
        <v>5179</v>
      </c>
      <c r="E17" s="18" t="n">
        <v>505.64054393</v>
      </c>
      <c r="F17" s="20" t="n">
        <v>6.36468021</v>
      </c>
      <c r="G17" s="18" t="n">
        <v>502.93532627</v>
      </c>
      <c r="H17" s="20" t="n">
        <v>4.21875504</v>
      </c>
      <c r="I17" s="18" t="s">
        <v>404</v>
      </c>
      <c r="J17" s="20" t="s">
        <v>404</v>
      </c>
      <c r="K17" s="18" t="s">
        <v>404</v>
      </c>
      <c r="L17" s="20" t="s">
        <v>404</v>
      </c>
      <c r="M17" s="18" t="s">
        <v>404</v>
      </c>
      <c r="N17" s="20" t="s">
        <v>404</v>
      </c>
      <c r="O17" s="18" t="s">
        <v>404</v>
      </c>
      <c r="P17" s="20" t="s">
        <v>404</v>
      </c>
      <c r="Q17" s="18" t="n">
        <v>541.17738291</v>
      </c>
      <c r="R17" s="20" t="n">
        <v>15.72231396</v>
      </c>
    </row>
    <row r="18" spans="1:18">
      <c r="A18" s="15" t="s">
        <v>415</v>
      </c>
      <c r="B18" s="17" t="n">
        <v>5532</v>
      </c>
      <c r="C18" s="18">
        <f>(0.0/B18*100)</f>
        <v/>
      </c>
      <c r="D18" s="19" t="n">
        <v>5532</v>
      </c>
      <c r="E18" s="18" t="n">
        <v>453.3963086</v>
      </c>
      <c r="F18" s="20" t="n">
        <v>4.28599014</v>
      </c>
      <c r="G18" s="18" t="n">
        <v>456.24083097</v>
      </c>
      <c r="H18" s="20" t="n">
        <v>9.671788680000001</v>
      </c>
      <c r="I18" s="18" t="s">
        <v>404</v>
      </c>
      <c r="J18" s="20" t="s">
        <v>404</v>
      </c>
      <c r="K18" s="18" t="s">
        <v>404</v>
      </c>
      <c r="L18" s="20" t="s">
        <v>404</v>
      </c>
      <c r="M18" s="18" t="s">
        <v>404</v>
      </c>
      <c r="N18" s="20" t="s">
        <v>404</v>
      </c>
      <c r="O18" s="18" t="s">
        <v>404</v>
      </c>
      <c r="P18" s="20" t="s">
        <v>404</v>
      </c>
      <c r="Q18" s="18" t="n">
        <v>420.92174209</v>
      </c>
      <c r="R18" s="20" t="n">
        <v>21.33135665</v>
      </c>
    </row>
    <row r="19" spans="1:18">
      <c r="A19" s="15" t="s">
        <v>416</v>
      </c>
      <c r="B19" s="17" t="n">
        <v>5658</v>
      </c>
      <c r="C19" s="18">
        <f>(327.0/B19*100)</f>
        <v/>
      </c>
      <c r="D19" s="19" t="n">
        <v>5331</v>
      </c>
      <c r="E19" s="18" t="n">
        <v>481.67532619</v>
      </c>
      <c r="F19" s="20" t="n">
        <v>4.71596847</v>
      </c>
      <c r="G19" s="18" t="n">
        <v>470.4113367</v>
      </c>
      <c r="H19" s="20" t="n">
        <v>6.50691924</v>
      </c>
      <c r="I19" s="18" t="s">
        <v>404</v>
      </c>
      <c r="J19" s="20" t="s">
        <v>404</v>
      </c>
      <c r="K19" s="18" t="s">
        <v>404</v>
      </c>
      <c r="L19" s="20" t="s">
        <v>404</v>
      </c>
      <c r="M19" s="18" t="s">
        <v>404</v>
      </c>
      <c r="N19" s="20" t="s">
        <v>404</v>
      </c>
      <c r="O19" s="18" t="s">
        <v>404</v>
      </c>
      <c r="P19" s="20" t="s">
        <v>404</v>
      </c>
      <c r="Q19" s="18" t="n">
        <v>516.73939452</v>
      </c>
      <c r="R19" s="20" t="n">
        <v>29.7060637</v>
      </c>
    </row>
    <row r="20" spans="1:18">
      <c r="A20" s="15" t="s">
        <v>417</v>
      </c>
      <c r="B20" s="17" t="n">
        <v>3371</v>
      </c>
      <c r="C20" s="18">
        <f>(24.0/B20*100)</f>
        <v/>
      </c>
      <c r="D20" s="19" t="n">
        <v>3347</v>
      </c>
      <c r="E20" s="18" t="n">
        <v>489.21307341</v>
      </c>
      <c r="F20" s="20" t="n">
        <v>2.18311624</v>
      </c>
      <c r="G20" s="18" t="n">
        <v>485.19023448</v>
      </c>
      <c r="H20" s="20" t="n">
        <v>4.21088575</v>
      </c>
      <c r="I20" s="18" t="s">
        <v>404</v>
      </c>
      <c r="J20" s="20" t="s">
        <v>404</v>
      </c>
      <c r="K20" s="18" t="s">
        <v>404</v>
      </c>
      <c r="L20" s="20" t="s">
        <v>404</v>
      </c>
      <c r="M20" s="18" t="s">
        <v>404</v>
      </c>
      <c r="N20" s="20" t="s">
        <v>404</v>
      </c>
      <c r="O20" s="18" t="s">
        <v>404</v>
      </c>
      <c r="P20" s="20" t="s">
        <v>404</v>
      </c>
      <c r="Q20" s="18" t="n">
        <v>476.08422061</v>
      </c>
      <c r="R20" s="20" t="n">
        <v>8.607901200000001</v>
      </c>
    </row>
    <row r="21" spans="1:18">
      <c r="A21" s="15" t="s">
        <v>418</v>
      </c>
      <c r="B21" s="17" t="n">
        <v>5741</v>
      </c>
      <c r="C21" s="18">
        <f>(0.0/B21*100)</f>
        <v/>
      </c>
      <c r="D21" s="19" t="n">
        <v>5741</v>
      </c>
      <c r="E21" s="18" t="n">
        <v>500.37598066</v>
      </c>
      <c r="F21" s="20" t="n">
        <v>3.32734436</v>
      </c>
      <c r="G21" s="18" t="n">
        <v>510.24897907</v>
      </c>
      <c r="H21" s="20" t="n">
        <v>3.8989234</v>
      </c>
      <c r="I21" s="18" t="s">
        <v>404</v>
      </c>
      <c r="J21" s="20" t="s">
        <v>404</v>
      </c>
      <c r="K21" s="18" t="s">
        <v>404</v>
      </c>
      <c r="L21" s="20" t="s">
        <v>404</v>
      </c>
      <c r="M21" s="18" t="s">
        <v>404</v>
      </c>
      <c r="N21" s="20" t="s">
        <v>404</v>
      </c>
      <c r="O21" s="18" t="s">
        <v>404</v>
      </c>
      <c r="P21" s="20" t="s">
        <v>404</v>
      </c>
      <c r="Q21" s="18" t="n">
        <v>495.46745824</v>
      </c>
      <c r="R21" s="20" t="n">
        <v>7.9215902</v>
      </c>
    </row>
    <row r="22" spans="1:18">
      <c r="A22" s="15" t="s">
        <v>419</v>
      </c>
      <c r="B22" s="17" t="n">
        <v>6598</v>
      </c>
      <c r="C22" s="18">
        <f>(0.0/B22*100)</f>
        <v/>
      </c>
      <c r="D22" s="19" t="n">
        <v>6598</v>
      </c>
      <c r="E22" s="18" t="n">
        <v>470.26924866</v>
      </c>
      <c r="F22" s="20" t="n">
        <v>4.38921991</v>
      </c>
      <c r="G22" s="18" t="n">
        <v>463.94534745</v>
      </c>
      <c r="H22" s="20" t="n">
        <v>12.99630123</v>
      </c>
      <c r="I22" s="18" t="s">
        <v>404</v>
      </c>
      <c r="J22" s="20" t="s">
        <v>404</v>
      </c>
      <c r="K22" s="18" t="s">
        <v>404</v>
      </c>
      <c r="L22" s="20" t="s">
        <v>404</v>
      </c>
      <c r="M22" s="18" t="s">
        <v>404</v>
      </c>
      <c r="N22" s="20" t="s">
        <v>404</v>
      </c>
      <c r="O22" s="18" t="s">
        <v>404</v>
      </c>
      <c r="P22" s="20" t="s">
        <v>404</v>
      </c>
      <c r="Q22" s="18" t="n">
        <v>493.05907429</v>
      </c>
      <c r="R22" s="20" t="n">
        <v>15.2102941</v>
      </c>
    </row>
    <row r="23" spans="1:18">
      <c r="A23" s="15" t="s">
        <v>420</v>
      </c>
      <c r="B23" s="17" t="n">
        <v>11583</v>
      </c>
      <c r="C23" s="18">
        <f>(3194.0/B23*100)</f>
        <v/>
      </c>
      <c r="D23" s="19" t="n">
        <v>8389</v>
      </c>
      <c r="E23" s="18" t="n">
        <v>489.72646449</v>
      </c>
      <c r="F23" s="20" t="n">
        <v>8.436582599999999</v>
      </c>
      <c r="G23" s="18" t="n">
        <v>493.8741147</v>
      </c>
      <c r="H23" s="20" t="n">
        <v>5.15142986</v>
      </c>
      <c r="I23" s="18" t="s">
        <v>404</v>
      </c>
      <c r="J23" s="20" t="s">
        <v>404</v>
      </c>
      <c r="K23" s="18" t="s">
        <v>404</v>
      </c>
      <c r="L23" s="20" t="s">
        <v>404</v>
      </c>
      <c r="M23" s="18" t="s">
        <v>404</v>
      </c>
      <c r="N23" s="20" t="s">
        <v>404</v>
      </c>
      <c r="O23" s="18" t="s">
        <v>404</v>
      </c>
      <c r="P23" s="20" t="s">
        <v>404</v>
      </c>
      <c r="Q23" s="18" t="n">
        <v>489.41131304</v>
      </c>
      <c r="R23" s="20" t="n">
        <v>19.96321805</v>
      </c>
    </row>
    <row r="24" spans="1:18">
      <c r="A24" s="15" t="s">
        <v>421</v>
      </c>
      <c r="B24" s="17" t="n">
        <v>6647</v>
      </c>
      <c r="C24" s="18">
        <f>(0.0/B24*100)</f>
        <v/>
      </c>
      <c r="D24" s="19" t="n">
        <v>6647</v>
      </c>
      <c r="E24" s="18" t="n">
        <v>532.16246673</v>
      </c>
      <c r="F24" s="20" t="n">
        <v>13.00178424</v>
      </c>
      <c r="G24" s="18" t="n">
        <v>532.46444107</v>
      </c>
      <c r="H24" s="20" t="n">
        <v>3.2055401</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525.60826837</v>
      </c>
      <c r="F25" s="20" t="n">
        <v>4.26978643</v>
      </c>
      <c r="G25" s="18" t="n">
        <v>516.45566861</v>
      </c>
      <c r="H25" s="20" t="n">
        <v>8.98615783</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480.7390387</v>
      </c>
      <c r="F26" s="20" t="n">
        <v>2.57778487</v>
      </c>
      <c r="G26" s="18" t="n">
        <v>486.19571688</v>
      </c>
      <c r="H26" s="20" t="n">
        <v>3.30259357</v>
      </c>
      <c r="I26" s="18" t="s">
        <v>404</v>
      </c>
      <c r="J26" s="20" t="s">
        <v>404</v>
      </c>
      <c r="K26" s="18" t="s">
        <v>404</v>
      </c>
      <c r="L26" s="20" t="s">
        <v>404</v>
      </c>
      <c r="M26" s="18" t="s">
        <v>404</v>
      </c>
      <c r="N26" s="20" t="s">
        <v>404</v>
      </c>
      <c r="O26" s="18" t="s">
        <v>404</v>
      </c>
      <c r="P26" s="20" t="s">
        <v>404</v>
      </c>
      <c r="Q26" s="18" t="n">
        <v>473.31080819</v>
      </c>
      <c r="R26" s="20" t="n">
        <v>16.26788081</v>
      </c>
    </row>
    <row r="27" spans="1:18">
      <c r="A27" s="15" t="s">
        <v>424</v>
      </c>
      <c r="B27" s="17" t="n">
        <v>5299</v>
      </c>
      <c r="C27" s="18">
        <f>(0.0/B27*100)</f>
        <v/>
      </c>
      <c r="D27" s="19" t="n">
        <v>5299</v>
      </c>
      <c r="E27" s="18" t="n">
        <v>498.25446996</v>
      </c>
      <c r="F27" s="20" t="n">
        <v>1.72637346</v>
      </c>
      <c r="G27" s="18" t="n">
        <v>475.17681977</v>
      </c>
      <c r="H27" s="20" t="n">
        <v>1.35289815</v>
      </c>
      <c r="I27" s="18" t="s">
        <v>404</v>
      </c>
      <c r="J27" s="20" t="s">
        <v>404</v>
      </c>
      <c r="K27" s="18" t="s">
        <v>404</v>
      </c>
      <c r="L27" s="20" t="s">
        <v>404</v>
      </c>
      <c r="M27" s="18" t="s">
        <v>404</v>
      </c>
      <c r="N27" s="20" t="s">
        <v>404</v>
      </c>
      <c r="O27" s="18" t="s">
        <v>404</v>
      </c>
      <c r="P27" s="20" t="s">
        <v>404</v>
      </c>
      <c r="Q27" s="18" t="n">
        <v>465.27073414</v>
      </c>
      <c r="R27" s="20" t="n">
        <v>25.34217899</v>
      </c>
    </row>
    <row r="28" spans="1:18">
      <c r="A28" s="15" t="s">
        <v>425</v>
      </c>
      <c r="B28" s="17" t="n">
        <v>7568</v>
      </c>
      <c r="C28" s="18">
        <f>(0.0/B28*100)</f>
        <v/>
      </c>
      <c r="D28" s="19" t="n">
        <v>7568</v>
      </c>
      <c r="E28" s="18" t="n">
        <v>410.20164113</v>
      </c>
      <c r="F28" s="20" t="n">
        <v>2.48848692</v>
      </c>
      <c r="G28" s="18" t="n">
        <v>382.77265677</v>
      </c>
      <c r="H28" s="20" t="n">
        <v>10.78296484</v>
      </c>
      <c r="I28" s="18" t="s">
        <v>404</v>
      </c>
      <c r="J28" s="20" t="s">
        <v>404</v>
      </c>
      <c r="K28" s="18" t="s">
        <v>404</v>
      </c>
      <c r="L28" s="20" t="s">
        <v>404</v>
      </c>
      <c r="M28" s="18" t="s">
        <v>404</v>
      </c>
      <c r="N28" s="20" t="s">
        <v>404</v>
      </c>
      <c r="O28" s="18" t="s">
        <v>404</v>
      </c>
      <c r="P28" s="20" t="s">
        <v>404</v>
      </c>
      <c r="Q28" s="18" t="n">
        <v>369.53960827</v>
      </c>
      <c r="R28" s="20" t="n">
        <v>28.17158346</v>
      </c>
    </row>
    <row r="29" spans="1:18">
      <c r="A29" s="15" t="s">
        <v>426</v>
      </c>
      <c r="B29" s="17" t="n">
        <v>5385</v>
      </c>
      <c r="C29" s="18">
        <f>(1123.0/B29*100)</f>
        <v/>
      </c>
      <c r="D29" s="19" t="n">
        <v>4262</v>
      </c>
      <c r="E29" s="18" t="n">
        <v>518.14555795</v>
      </c>
      <c r="F29" s="20" t="n">
        <v>6.21495627</v>
      </c>
      <c r="G29" s="18" t="n">
        <v>503.93256042</v>
      </c>
      <c r="H29" s="20" t="n">
        <v>14.52041076</v>
      </c>
      <c r="I29" s="18" t="s">
        <v>404</v>
      </c>
      <c r="J29" s="20" t="s">
        <v>404</v>
      </c>
      <c r="K29" s="18" t="s">
        <v>404</v>
      </c>
      <c r="L29" s="20" t="s">
        <v>404</v>
      </c>
      <c r="M29" s="18" t="s">
        <v>404</v>
      </c>
      <c r="N29" s="20" t="s">
        <v>404</v>
      </c>
      <c r="O29" s="18" t="s">
        <v>404</v>
      </c>
      <c r="P29" s="20" t="s">
        <v>404</v>
      </c>
      <c r="Q29" s="18" t="n">
        <v>499.95511464</v>
      </c>
      <c r="R29" s="20" t="n">
        <v>10.51838311</v>
      </c>
    </row>
    <row r="30" spans="1:18">
      <c r="A30" s="15" t="s">
        <v>427</v>
      </c>
      <c r="B30" s="17" t="n">
        <v>4520</v>
      </c>
      <c r="C30" s="18">
        <f>(1053.0/B30*100)</f>
        <v/>
      </c>
      <c r="D30" s="19" t="n">
        <v>3467</v>
      </c>
      <c r="E30" s="18" t="n">
        <v>497.67390497</v>
      </c>
      <c r="F30" s="20" t="n">
        <v>3.06833</v>
      </c>
      <c r="G30" s="18" t="n">
        <v>498.63932987</v>
      </c>
      <c r="H30" s="20" t="n">
        <v>12.65193799</v>
      </c>
      <c r="I30" s="18" t="s">
        <v>404</v>
      </c>
      <c r="J30" s="20" t="s">
        <v>404</v>
      </c>
      <c r="K30" s="18" t="s">
        <v>404</v>
      </c>
      <c r="L30" s="20" t="s">
        <v>404</v>
      </c>
      <c r="M30" s="18" t="s">
        <v>404</v>
      </c>
      <c r="N30" s="20" t="s">
        <v>404</v>
      </c>
      <c r="O30" s="18" t="s">
        <v>404</v>
      </c>
      <c r="P30" s="20" t="s">
        <v>404</v>
      </c>
      <c r="Q30" s="18" t="n">
        <v>459.62867755</v>
      </c>
      <c r="R30" s="20" t="n">
        <v>7.02410748</v>
      </c>
    </row>
    <row r="31" spans="1:18">
      <c r="A31" s="15" t="s">
        <v>428</v>
      </c>
      <c r="B31" s="17" t="n">
        <v>5456</v>
      </c>
      <c r="C31" s="18">
        <f>(502.0/B31*100)</f>
        <v/>
      </c>
      <c r="D31" s="19" t="n">
        <v>4954</v>
      </c>
      <c r="E31" s="18" t="n">
        <v>502.01850281</v>
      </c>
      <c r="F31" s="20" t="n">
        <v>2.28889404</v>
      </c>
      <c r="G31" s="18" t="n">
        <v>508.42399593</v>
      </c>
      <c r="H31" s="20" t="n">
        <v>7.42790384</v>
      </c>
      <c r="I31" s="18" t="s">
        <v>404</v>
      </c>
      <c r="J31" s="20" t="s">
        <v>404</v>
      </c>
      <c r="K31" s="18" t="s">
        <v>404</v>
      </c>
      <c r="L31" s="20" t="s">
        <v>404</v>
      </c>
      <c r="M31" s="18" t="s">
        <v>404</v>
      </c>
      <c r="N31" s="20" t="s">
        <v>404</v>
      </c>
      <c r="O31" s="18" t="s">
        <v>404</v>
      </c>
      <c r="P31" s="20" t="s">
        <v>404</v>
      </c>
      <c r="Q31" s="18" t="n">
        <v>494.89063961</v>
      </c>
      <c r="R31" s="20" t="n">
        <v>8.647010460000001</v>
      </c>
    </row>
    <row r="32" spans="1:18">
      <c r="A32" s="15" t="s">
        <v>429</v>
      </c>
      <c r="B32" s="17" t="n">
        <v>4478</v>
      </c>
      <c r="C32" s="18">
        <f>(0.0/B32*100)</f>
        <v/>
      </c>
      <c r="D32" s="19" t="n">
        <v>4478</v>
      </c>
      <c r="E32" s="18" t="n">
        <v>504.08459271</v>
      </c>
      <c r="F32" s="20" t="n">
        <v>2.87354764</v>
      </c>
      <c r="G32" s="18" t="n">
        <v>504.06343444</v>
      </c>
      <c r="H32" s="20" t="n">
        <v>7.54992366</v>
      </c>
      <c r="I32" s="18" t="s">
        <v>404</v>
      </c>
      <c r="J32" s="20" t="s">
        <v>404</v>
      </c>
      <c r="K32" s="18" t="s">
        <v>404</v>
      </c>
      <c r="L32" s="20" t="s">
        <v>404</v>
      </c>
      <c r="M32" s="18" t="s">
        <v>404</v>
      </c>
      <c r="N32" s="20" t="s">
        <v>404</v>
      </c>
      <c r="O32" s="18" t="s">
        <v>404</v>
      </c>
      <c r="P32" s="20" t="s">
        <v>404</v>
      </c>
      <c r="Q32" s="18" t="n">
        <v>525.51923664</v>
      </c>
      <c r="R32" s="20" t="n">
        <v>15.74261805</v>
      </c>
    </row>
    <row r="33" spans="1:18">
      <c r="A33" s="15" t="s">
        <v>430</v>
      </c>
      <c r="B33" s="17" t="n">
        <v>7325</v>
      </c>
      <c r="C33" s="18">
        <f>(29.0/B33*100)</f>
        <v/>
      </c>
      <c r="D33" s="19" t="n">
        <v>7296</v>
      </c>
      <c r="E33" s="18" t="n">
        <v>492.30770449</v>
      </c>
      <c r="F33" s="20" t="n">
        <v>2.76207802</v>
      </c>
      <c r="G33" s="18" t="n">
        <v>477.15633205</v>
      </c>
      <c r="H33" s="20" t="n">
        <v>15.5177969</v>
      </c>
      <c r="I33" s="18" t="s">
        <v>404</v>
      </c>
      <c r="J33" s="20" t="s">
        <v>404</v>
      </c>
      <c r="K33" s="18" t="s">
        <v>404</v>
      </c>
      <c r="L33" s="20" t="s">
        <v>404</v>
      </c>
      <c r="M33" s="18" t="s">
        <v>404</v>
      </c>
      <c r="N33" s="20" t="s">
        <v>404</v>
      </c>
      <c r="O33" s="18" t="s">
        <v>404</v>
      </c>
      <c r="P33" s="20" t="s">
        <v>404</v>
      </c>
      <c r="Q33" s="18" t="n">
        <v>457.73639072</v>
      </c>
      <c r="R33" s="20" t="n">
        <v>14.63954755</v>
      </c>
    </row>
    <row r="34" spans="1:18">
      <c r="A34" s="15" t="s">
        <v>431</v>
      </c>
      <c r="B34" s="17" t="n">
        <v>6350</v>
      </c>
      <c r="C34" s="18">
        <f>(0.0/B34*100)</f>
        <v/>
      </c>
      <c r="D34" s="19" t="n">
        <v>6350</v>
      </c>
      <c r="E34" s="18" t="n">
        <v>473.9412198</v>
      </c>
      <c r="F34" s="20" t="n">
        <v>3.22049373</v>
      </c>
      <c r="G34" s="18" t="n">
        <v>479.67618266</v>
      </c>
      <c r="H34" s="20" t="n">
        <v>7.2296057</v>
      </c>
      <c r="I34" s="18" t="s">
        <v>404</v>
      </c>
      <c r="J34" s="20" t="s">
        <v>404</v>
      </c>
      <c r="K34" s="18" t="s">
        <v>404</v>
      </c>
      <c r="L34" s="20" t="s">
        <v>404</v>
      </c>
      <c r="M34" s="18" t="s">
        <v>404</v>
      </c>
      <c r="N34" s="20" t="s">
        <v>404</v>
      </c>
      <c r="O34" s="18" t="s">
        <v>404</v>
      </c>
      <c r="P34" s="20" t="s">
        <v>404</v>
      </c>
      <c r="Q34" s="18" t="n">
        <v>453.47415887</v>
      </c>
      <c r="R34" s="20" t="n">
        <v>54.18854346</v>
      </c>
    </row>
    <row r="35" spans="1:18">
      <c r="A35" s="15" t="s">
        <v>432</v>
      </c>
      <c r="B35" s="17" t="n">
        <v>6406</v>
      </c>
      <c r="C35" s="18">
        <f>(443.0/B35*100)</f>
        <v/>
      </c>
      <c r="D35" s="19" t="n">
        <v>5963</v>
      </c>
      <c r="E35" s="18" t="n">
        <v>497.90594496</v>
      </c>
      <c r="F35" s="20" t="n">
        <v>1.77216257</v>
      </c>
      <c r="G35" s="18" t="n">
        <v>526.8730127600001</v>
      </c>
      <c r="H35" s="20" t="n">
        <v>2.1874452</v>
      </c>
      <c r="I35" s="18" t="s">
        <v>404</v>
      </c>
      <c r="J35" s="20" t="s">
        <v>404</v>
      </c>
      <c r="K35" s="18" t="s">
        <v>404</v>
      </c>
      <c r="L35" s="20" t="s">
        <v>404</v>
      </c>
      <c r="M35" s="18" t="s">
        <v>404</v>
      </c>
      <c r="N35" s="20" t="s">
        <v>404</v>
      </c>
      <c r="O35" s="18" t="s">
        <v>404</v>
      </c>
      <c r="P35" s="20" t="s">
        <v>404</v>
      </c>
      <c r="Q35" s="18" t="n">
        <v>496.59809774</v>
      </c>
      <c r="R35" s="20" t="n">
        <v>9.30506748</v>
      </c>
    </row>
    <row r="36" spans="1:18">
      <c r="A36" s="15" t="s">
        <v>433</v>
      </c>
      <c r="B36" s="17" t="n">
        <v>6736</v>
      </c>
      <c r="C36" s="18">
        <f>(10.0/B36*100)</f>
        <v/>
      </c>
      <c r="D36" s="19" t="n">
        <v>6726</v>
      </c>
      <c r="E36" s="18" t="n">
        <v>485.83998679</v>
      </c>
      <c r="F36" s="20" t="n">
        <v>2.28817495</v>
      </c>
      <c r="G36" s="18" t="n">
        <v>486.77070064</v>
      </c>
      <c r="H36" s="20" t="n">
        <v>6.03122544</v>
      </c>
      <c r="I36" s="18" t="s">
        <v>404</v>
      </c>
      <c r="J36" s="20" t="s">
        <v>404</v>
      </c>
      <c r="K36" s="18" t="s">
        <v>404</v>
      </c>
      <c r="L36" s="20" t="s">
        <v>404</v>
      </c>
      <c r="M36" s="18" t="s">
        <v>404</v>
      </c>
      <c r="N36" s="20" t="s">
        <v>404</v>
      </c>
      <c r="O36" s="18" t="s">
        <v>404</v>
      </c>
      <c r="P36" s="20" t="s">
        <v>404</v>
      </c>
      <c r="Q36" s="18" t="n">
        <v>461.22484714</v>
      </c>
      <c r="R36" s="20" t="n">
        <v>20.12914748</v>
      </c>
    </row>
    <row r="37" spans="1:18">
      <c r="A37" s="15" t="s">
        <v>434</v>
      </c>
      <c r="B37" s="17" t="n">
        <v>5458</v>
      </c>
      <c r="C37" s="18">
        <f>(0.0/B37*100)</f>
        <v/>
      </c>
      <c r="D37" s="19" t="n">
        <v>5458</v>
      </c>
      <c r="E37" s="18" t="n">
        <v>496.18676717</v>
      </c>
      <c r="F37" s="20" t="n">
        <v>3.35491223</v>
      </c>
      <c r="G37" s="18" t="n">
        <v>480.7675894</v>
      </c>
      <c r="H37" s="20" t="n">
        <v>5.34037198</v>
      </c>
      <c r="I37" s="18" t="s">
        <v>404</v>
      </c>
      <c r="J37" s="20" t="s">
        <v>404</v>
      </c>
      <c r="K37" s="18" t="s">
        <v>404</v>
      </c>
      <c r="L37" s="20" t="s">
        <v>404</v>
      </c>
      <c r="M37" s="18" t="s">
        <v>404</v>
      </c>
      <c r="N37" s="20" t="s">
        <v>404</v>
      </c>
      <c r="O37" s="18" t="s">
        <v>404</v>
      </c>
      <c r="P37" s="20" t="s">
        <v>404</v>
      </c>
      <c r="Q37" s="18" t="n">
        <v>399.2444</v>
      </c>
      <c r="R37" s="20" t="n">
        <v>48.75206307</v>
      </c>
    </row>
    <row r="38" spans="1:18">
      <c r="A38" s="15" t="s">
        <v>435</v>
      </c>
      <c r="B38" s="17" t="n">
        <v>5860</v>
      </c>
      <c r="C38" s="18">
        <f>(268.0/B38*100)</f>
        <v/>
      </c>
      <c r="D38" s="19" t="n">
        <v>5592</v>
      </c>
      <c r="E38" s="18" t="n">
        <v>522.79863502</v>
      </c>
      <c r="F38" s="20" t="n">
        <v>5.35571115</v>
      </c>
      <c r="G38" s="18" t="n">
        <v>518.53537623</v>
      </c>
      <c r="H38" s="20" t="n">
        <v>4.83074985</v>
      </c>
      <c r="I38" s="18" t="s">
        <v>404</v>
      </c>
      <c r="J38" s="20" t="s">
        <v>404</v>
      </c>
      <c r="K38" s="18" t="s">
        <v>404</v>
      </c>
      <c r="L38" s="20" t="s">
        <v>404</v>
      </c>
      <c r="M38" s="18" t="s">
        <v>404</v>
      </c>
      <c r="N38" s="20" t="s">
        <v>404</v>
      </c>
      <c r="O38" s="18" t="s">
        <v>404</v>
      </c>
      <c r="P38" s="20" t="s">
        <v>404</v>
      </c>
      <c r="Q38" s="18" t="n">
        <v>543.55540548</v>
      </c>
      <c r="R38" s="20" t="n">
        <v>19.81572133</v>
      </c>
    </row>
    <row r="39" spans="1:18">
      <c r="A39" s="15" t="s">
        <v>436</v>
      </c>
      <c r="B39" s="17" t="n">
        <v>5895</v>
      </c>
      <c r="C39" s="18">
        <f>(0.0/B39*100)</f>
        <v/>
      </c>
      <c r="D39" s="19" t="n">
        <v>5895</v>
      </c>
      <c r="E39" s="18" t="n">
        <v>420.40892151</v>
      </c>
      <c r="F39" s="20" t="n">
        <v>4.23318099</v>
      </c>
      <c r="G39" s="18" t="n">
        <v>424.21653466</v>
      </c>
      <c r="H39" s="20" t="n">
        <v>17.85587005</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491.29848147</v>
      </c>
      <c r="F40" s="20" t="n">
        <v>3.29536641</v>
      </c>
      <c r="G40" s="18" t="n">
        <v>510.05934282</v>
      </c>
      <c r="H40" s="20" t="n">
        <v>11.23011973</v>
      </c>
      <c r="I40" s="18" t="s">
        <v>404</v>
      </c>
      <c r="J40" s="20" t="s">
        <v>404</v>
      </c>
      <c r="K40" s="18" t="s">
        <v>404</v>
      </c>
      <c r="L40" s="20" t="s">
        <v>404</v>
      </c>
      <c r="M40" s="18" t="s">
        <v>404</v>
      </c>
      <c r="N40" s="20" t="s">
        <v>404</v>
      </c>
      <c r="O40" s="18" t="s">
        <v>404</v>
      </c>
      <c r="P40" s="20" t="s">
        <v>404</v>
      </c>
      <c r="Q40" s="18" t="n">
        <v>494.95975809</v>
      </c>
      <c r="R40" s="20" t="n">
        <v>7.14597079</v>
      </c>
    </row>
    <row r="41" spans="1:18">
      <c r="A41" s="15" t="s">
        <v>438</v>
      </c>
      <c r="B41" s="17" t="n">
        <v>5712</v>
      </c>
      <c r="C41" s="18">
        <f>(99.0/B41*100)</f>
        <v/>
      </c>
      <c r="D41" s="19" t="n">
        <v>5613</v>
      </c>
      <c r="E41" s="18" t="n">
        <v>469.63439459</v>
      </c>
      <c r="F41" s="20" t="n">
        <v>3.20317838</v>
      </c>
      <c r="G41" s="18" t="n">
        <v>515.81333944</v>
      </c>
      <c r="H41" s="20" t="n">
        <v>9.7048317</v>
      </c>
      <c r="I41" s="18" t="s">
        <v>404</v>
      </c>
      <c r="J41" s="20" t="s">
        <v>404</v>
      </c>
      <c r="K41" s="18" t="s">
        <v>404</v>
      </c>
      <c r="L41" s="20" t="s">
        <v>404</v>
      </c>
      <c r="M41" s="18" t="s">
        <v>404</v>
      </c>
      <c r="N41" s="20" t="s">
        <v>404</v>
      </c>
      <c r="O41" s="18" t="s">
        <v>404</v>
      </c>
      <c r="P41" s="20" t="s">
        <v>404</v>
      </c>
      <c r="Q41" s="18" t="n">
        <v>449.66251302</v>
      </c>
      <c r="R41" s="20" t="n">
        <v>27.49938925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413.6802092</v>
      </c>
      <c r="F44" s="20" t="n">
        <v>3.84593751</v>
      </c>
      <c r="G44" s="18" t="n">
        <v>408.74204133</v>
      </c>
      <c r="H44" s="20" t="n">
        <v>7.09668193</v>
      </c>
      <c r="I44" s="18" t="s">
        <v>404</v>
      </c>
      <c r="J44" s="20" t="s">
        <v>404</v>
      </c>
      <c r="K44" s="18" t="s">
        <v>404</v>
      </c>
      <c r="L44" s="20" t="s">
        <v>404</v>
      </c>
      <c r="M44" s="18" t="s">
        <v>404</v>
      </c>
      <c r="N44" s="20" t="s">
        <v>404</v>
      </c>
      <c r="O44" s="18" t="s">
        <v>404</v>
      </c>
      <c r="P44" s="20" t="s">
        <v>404</v>
      </c>
      <c r="Q44" s="18" t="n">
        <v>457.80802186</v>
      </c>
      <c r="R44" s="20" t="n">
        <v>21.98610843</v>
      </c>
    </row>
    <row r="45" spans="1:18">
      <c r="A45" s="15" t="s">
        <v>442</v>
      </c>
      <c r="B45" s="17" t="n">
        <v>5519</v>
      </c>
      <c r="C45" s="18">
        <f>(0.0/B45*100)</f>
        <v/>
      </c>
      <c r="D45" s="19" t="n">
        <v>5519</v>
      </c>
      <c r="E45" s="18" t="n">
        <v>369.29616842</v>
      </c>
      <c r="F45" s="20" t="n">
        <v>4.44088938</v>
      </c>
      <c r="G45" s="18" t="n">
        <v>347.42420262</v>
      </c>
      <c r="H45" s="20" t="n">
        <v>4.61918686</v>
      </c>
      <c r="I45" s="18" t="s">
        <v>404</v>
      </c>
      <c r="J45" s="20" t="s">
        <v>404</v>
      </c>
      <c r="K45" s="18" t="s">
        <v>404</v>
      </c>
      <c r="L45" s="20" t="s">
        <v>404</v>
      </c>
      <c r="M45" s="18" t="s">
        <v>404</v>
      </c>
      <c r="N45" s="20" t="s">
        <v>404</v>
      </c>
      <c r="O45" s="18" t="s">
        <v>404</v>
      </c>
      <c r="P45" s="20" t="s">
        <v>404</v>
      </c>
      <c r="Q45" s="18" t="n">
        <v>341.71298669</v>
      </c>
      <c r="R45" s="20" t="n">
        <v>15.58899675</v>
      </c>
    </row>
    <row r="46" spans="1:18">
      <c r="A46" s="15" t="s">
        <v>443</v>
      </c>
      <c r="B46" s="17" t="n">
        <v>23141</v>
      </c>
      <c r="C46" s="18">
        <f>(4196.0/B46*100)</f>
        <v/>
      </c>
      <c r="D46" s="19" t="n">
        <v>18945</v>
      </c>
      <c r="E46" s="18" t="n">
        <v>381.38362299</v>
      </c>
      <c r="F46" s="20" t="n">
        <v>3.61662932</v>
      </c>
      <c r="G46" s="18" t="n">
        <v>382.61010717</v>
      </c>
      <c r="H46" s="20" t="n">
        <v>7.49435708</v>
      </c>
      <c r="I46" s="18" t="s">
        <v>404</v>
      </c>
      <c r="J46" s="20" t="s">
        <v>404</v>
      </c>
      <c r="K46" s="18" t="s">
        <v>404</v>
      </c>
      <c r="L46" s="20" t="s">
        <v>404</v>
      </c>
      <c r="M46" s="18" t="s">
        <v>404</v>
      </c>
      <c r="N46" s="20" t="s">
        <v>404</v>
      </c>
      <c r="O46" s="18" t="s">
        <v>404</v>
      </c>
      <c r="P46" s="20" t="s">
        <v>404</v>
      </c>
      <c r="Q46" s="18" t="n">
        <v>347.78609124</v>
      </c>
      <c r="R46" s="20" t="n">
        <v>11.41083513</v>
      </c>
    </row>
    <row r="47" spans="1:18">
      <c r="A47" s="15" t="s">
        <v>444</v>
      </c>
      <c r="B47" s="17" t="n">
        <v>5928</v>
      </c>
      <c r="C47" s="18">
        <f>(0.0/B47*100)</f>
        <v/>
      </c>
      <c r="D47" s="19" t="n">
        <v>5928</v>
      </c>
      <c r="E47" s="18" t="n">
        <v>442.09002568</v>
      </c>
      <c r="F47" s="20" t="n">
        <v>4.61034646</v>
      </c>
      <c r="G47" s="18" t="n">
        <v>426.05201052</v>
      </c>
      <c r="H47" s="20" t="n">
        <v>13.64059064</v>
      </c>
      <c r="I47" s="18" t="s">
        <v>404</v>
      </c>
      <c r="J47" s="20" t="s">
        <v>404</v>
      </c>
      <c r="K47" s="18" t="s">
        <v>404</v>
      </c>
      <c r="L47" s="20" t="s">
        <v>404</v>
      </c>
      <c r="M47" s="18" t="s">
        <v>404</v>
      </c>
      <c r="N47" s="20" t="s">
        <v>404</v>
      </c>
      <c r="O47" s="18" t="s">
        <v>404</v>
      </c>
      <c r="P47" s="20" t="s">
        <v>404</v>
      </c>
      <c r="Q47" s="18" t="n">
        <v>480.85626417</v>
      </c>
      <c r="R47" s="20" t="n">
        <v>15.39366284</v>
      </c>
    </row>
    <row r="48" spans="1:18">
      <c r="A48" s="15" t="s">
        <v>445</v>
      </c>
      <c r="B48" s="17" t="n">
        <v>9841</v>
      </c>
      <c r="C48" s="18">
        <f>(40.0/B48*100)</f>
        <v/>
      </c>
      <c r="D48" s="19" t="n">
        <v>9801</v>
      </c>
      <c r="E48" s="18" t="n">
        <v>543.75156363</v>
      </c>
      <c r="F48" s="20" t="n">
        <v>8.87101073</v>
      </c>
      <c r="G48" s="18" t="n">
        <v>518.08268271</v>
      </c>
      <c r="H48" s="20" t="n">
        <v>6.78003839</v>
      </c>
      <c r="I48" s="18" t="s">
        <v>404</v>
      </c>
      <c r="J48" s="20" t="s">
        <v>404</v>
      </c>
      <c r="K48" s="18" t="s">
        <v>404</v>
      </c>
      <c r="L48" s="20" t="s">
        <v>404</v>
      </c>
      <c r="M48" s="18" t="s">
        <v>404</v>
      </c>
      <c r="N48" s="20" t="s">
        <v>404</v>
      </c>
      <c r="O48" s="18" t="s">
        <v>404</v>
      </c>
      <c r="P48" s="20" t="s">
        <v>404</v>
      </c>
      <c r="Q48" s="18" t="n">
        <v>436.21491079</v>
      </c>
      <c r="R48" s="20" t="n">
        <v>11.25104741</v>
      </c>
    </row>
    <row r="49" spans="1:18">
      <c r="A49" s="15" t="s">
        <v>446</v>
      </c>
      <c r="B49" s="17" t="n">
        <v>6349</v>
      </c>
      <c r="C49" s="18">
        <f>(52.0/B49*100)</f>
        <v/>
      </c>
      <c r="D49" s="19" t="n">
        <v>6297</v>
      </c>
      <c r="E49" s="18" t="n">
        <v>407.31312594</v>
      </c>
      <c r="F49" s="20" t="n">
        <v>3.58962068</v>
      </c>
      <c r="G49" s="18" t="n">
        <v>414.56939099</v>
      </c>
      <c r="H49" s="20" t="n">
        <v>8.70689147</v>
      </c>
      <c r="I49" s="18" t="s">
        <v>404</v>
      </c>
      <c r="J49" s="20" t="s">
        <v>404</v>
      </c>
      <c r="K49" s="18" t="s">
        <v>404</v>
      </c>
      <c r="L49" s="20" t="s">
        <v>404</v>
      </c>
      <c r="M49" s="18" t="s">
        <v>404</v>
      </c>
      <c r="N49" s="20" t="s">
        <v>404</v>
      </c>
      <c r="O49" s="18" t="s">
        <v>404</v>
      </c>
      <c r="P49" s="20" t="s">
        <v>404</v>
      </c>
      <c r="Q49" s="18" t="n">
        <v>499.43934512</v>
      </c>
      <c r="R49" s="20" t="n">
        <v>46.4953304</v>
      </c>
    </row>
    <row r="50" spans="1:18">
      <c r="A50" s="15" t="s">
        <v>447</v>
      </c>
      <c r="B50" s="17" t="n">
        <v>11795</v>
      </c>
      <c r="C50" s="18">
        <f>(1031.0/B50*100)</f>
        <v/>
      </c>
      <c r="D50" s="19" t="n">
        <v>10764</v>
      </c>
      <c r="E50" s="18" t="n">
        <v>393.79882283</v>
      </c>
      <c r="F50" s="20" t="n">
        <v>3.22362435</v>
      </c>
      <c r="G50" s="18" t="n">
        <v>389.07711622</v>
      </c>
      <c r="H50" s="20" t="n">
        <v>7.02013781</v>
      </c>
      <c r="I50" s="18" t="s">
        <v>404</v>
      </c>
      <c r="J50" s="20" t="s">
        <v>404</v>
      </c>
      <c r="K50" s="18" t="s">
        <v>404</v>
      </c>
      <c r="L50" s="20" t="s">
        <v>404</v>
      </c>
      <c r="M50" s="18" t="s">
        <v>404</v>
      </c>
      <c r="N50" s="20" t="s">
        <v>404</v>
      </c>
      <c r="O50" s="18" t="s">
        <v>404</v>
      </c>
      <c r="P50" s="20" t="s">
        <v>404</v>
      </c>
      <c r="Q50" s="18" t="n">
        <v>381.96968733</v>
      </c>
      <c r="R50" s="20" t="n">
        <v>9.22115956</v>
      </c>
    </row>
    <row r="51" spans="1:18">
      <c r="A51" s="15" t="s">
        <v>448</v>
      </c>
      <c r="B51" s="17" t="n">
        <v>6866</v>
      </c>
      <c r="C51" s="18">
        <f>(0.0/B51*100)</f>
        <v/>
      </c>
      <c r="D51" s="19" t="n">
        <v>6866</v>
      </c>
      <c r="E51" s="18" t="n">
        <v>400.84325402</v>
      </c>
      <c r="F51" s="20" t="n">
        <v>2.41445752</v>
      </c>
      <c r="G51" s="18" t="n">
        <v>377.37492198</v>
      </c>
      <c r="H51" s="20" t="n">
        <v>21.72634822</v>
      </c>
      <c r="I51" s="18" t="s">
        <v>404</v>
      </c>
      <c r="J51" s="20" t="s">
        <v>404</v>
      </c>
      <c r="K51" s="18" t="s">
        <v>404</v>
      </c>
      <c r="L51" s="20" t="s">
        <v>404</v>
      </c>
      <c r="M51" s="18" t="s">
        <v>404</v>
      </c>
      <c r="N51" s="20" t="s">
        <v>404</v>
      </c>
      <c r="O51" s="18" t="s">
        <v>404</v>
      </c>
      <c r="P51" s="20" t="s">
        <v>404</v>
      </c>
      <c r="Q51" s="18" t="n">
        <v>422.32396049</v>
      </c>
      <c r="R51" s="20" t="n">
        <v>9.6906827</v>
      </c>
    </row>
    <row r="52" spans="1:18">
      <c r="A52" s="15" t="s">
        <v>449</v>
      </c>
      <c r="B52" s="17" t="n">
        <v>5809</v>
      </c>
      <c r="C52" s="18">
        <f>(0.0/B52*100)</f>
        <v/>
      </c>
      <c r="D52" s="19" t="n">
        <v>5809</v>
      </c>
      <c r="E52" s="18" t="n">
        <v>462.67357551</v>
      </c>
      <c r="F52" s="20" t="n">
        <v>3.43629237</v>
      </c>
      <c r="G52" s="18" t="n">
        <v>469.40626515</v>
      </c>
      <c r="H52" s="20" t="n">
        <v>10.16166619</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436.20354957</v>
      </c>
      <c r="F53" s="20" t="n">
        <v>1.82560479</v>
      </c>
      <c r="G53" s="18" t="n">
        <v>442.39566516</v>
      </c>
      <c r="H53" s="20" t="n">
        <v>3.26834623</v>
      </c>
      <c r="I53" s="18" t="s">
        <v>404</v>
      </c>
      <c r="J53" s="20" t="s">
        <v>404</v>
      </c>
      <c r="K53" s="18" t="s">
        <v>404</v>
      </c>
      <c r="L53" s="20" t="s">
        <v>404</v>
      </c>
      <c r="M53" s="18" t="s">
        <v>404</v>
      </c>
      <c r="N53" s="20" t="s">
        <v>404</v>
      </c>
      <c r="O53" s="18" t="s">
        <v>404</v>
      </c>
      <c r="P53" s="20" t="s">
        <v>404</v>
      </c>
      <c r="Q53" s="18" t="n">
        <v>345.59781247</v>
      </c>
      <c r="R53" s="20" t="n">
        <v>19.7681772</v>
      </c>
    </row>
    <row r="54" spans="1:18">
      <c r="A54" s="15" t="s">
        <v>451</v>
      </c>
      <c r="B54" s="17" t="n">
        <v>4740</v>
      </c>
      <c r="C54" s="18">
        <f>(199.0/B54*100)</f>
        <v/>
      </c>
      <c r="D54" s="19" t="n">
        <v>4541</v>
      </c>
      <c r="E54" s="18" t="n">
        <v>328.21184312</v>
      </c>
      <c r="F54" s="20" t="n">
        <v>3.03109818</v>
      </c>
      <c r="G54" s="18" t="n">
        <v>327.15765266</v>
      </c>
      <c r="H54" s="20" t="n">
        <v>10.25901343</v>
      </c>
      <c r="I54" s="18" t="s">
        <v>404</v>
      </c>
      <c r="J54" s="20" t="s">
        <v>404</v>
      </c>
      <c r="K54" s="18" t="s">
        <v>404</v>
      </c>
      <c r="L54" s="20" t="s">
        <v>404</v>
      </c>
      <c r="M54" s="18" t="s">
        <v>404</v>
      </c>
      <c r="N54" s="20" t="s">
        <v>404</v>
      </c>
      <c r="O54" s="18" t="s">
        <v>404</v>
      </c>
      <c r="P54" s="20" t="s">
        <v>404</v>
      </c>
      <c r="Q54" s="18" t="n">
        <v>312.06255979</v>
      </c>
      <c r="R54" s="20" t="n">
        <v>9.849648419999999</v>
      </c>
    </row>
    <row r="55" spans="1:18">
      <c r="A55" s="15" t="s">
        <v>452</v>
      </c>
      <c r="B55" s="17" t="n">
        <v>5316</v>
      </c>
      <c r="C55" s="18">
        <f>(43.0/B55*100)</f>
        <v/>
      </c>
      <c r="D55" s="19" t="n">
        <v>5273</v>
      </c>
      <c r="E55" s="18" t="n">
        <v>392.54876087</v>
      </c>
      <c r="F55" s="20" t="n">
        <v>5.15627631</v>
      </c>
      <c r="G55" s="18" t="n">
        <v>410.52454528</v>
      </c>
      <c r="H55" s="20" t="n">
        <v>4.73553183</v>
      </c>
      <c r="I55" s="18" t="s">
        <v>404</v>
      </c>
      <c r="J55" s="20" t="s">
        <v>404</v>
      </c>
      <c r="K55" s="18" t="s">
        <v>404</v>
      </c>
      <c r="L55" s="20" t="s">
        <v>404</v>
      </c>
      <c r="M55" s="18" t="s">
        <v>404</v>
      </c>
      <c r="N55" s="20" t="s">
        <v>404</v>
      </c>
      <c r="O55" s="18" t="s">
        <v>404</v>
      </c>
      <c r="P55" s="20" t="s">
        <v>404</v>
      </c>
      <c r="Q55" s="18" t="n">
        <v>401.97126372</v>
      </c>
      <c r="R55" s="20" t="n">
        <v>9.05916539</v>
      </c>
    </row>
    <row r="56" spans="1:18">
      <c r="A56" s="15" t="s">
        <v>453</v>
      </c>
      <c r="B56" s="17" t="n">
        <v>5359</v>
      </c>
      <c r="C56" s="18">
        <f>(0.0/B56*100)</f>
        <v/>
      </c>
      <c r="D56" s="19" t="n">
        <v>5359</v>
      </c>
      <c r="E56" s="18" t="n">
        <v>547.3620687</v>
      </c>
      <c r="F56" s="20" t="n">
        <v>4.17079179</v>
      </c>
      <c r="G56" s="18" t="n">
        <v>548.93153731</v>
      </c>
      <c r="H56" s="20" t="n">
        <v>10.76052379</v>
      </c>
      <c r="I56" s="18" t="s">
        <v>404</v>
      </c>
      <c r="J56" s="20" t="s">
        <v>404</v>
      </c>
      <c r="K56" s="18" t="s">
        <v>404</v>
      </c>
      <c r="L56" s="20" t="s">
        <v>404</v>
      </c>
      <c r="M56" s="18" t="s">
        <v>404</v>
      </c>
      <c r="N56" s="20" t="s">
        <v>404</v>
      </c>
      <c r="O56" s="18" t="s">
        <v>404</v>
      </c>
      <c r="P56" s="20" t="s">
        <v>404</v>
      </c>
      <c r="Q56" s="18" t="n">
        <v>553.03147304</v>
      </c>
      <c r="R56" s="20" t="n">
        <v>19.57719731</v>
      </c>
    </row>
    <row r="57" spans="1:18">
      <c r="A57" s="15" t="s">
        <v>454</v>
      </c>
      <c r="B57" s="17" t="n">
        <v>6513</v>
      </c>
      <c r="C57" s="18">
        <f>(0.0/B57*100)</f>
        <v/>
      </c>
      <c r="D57" s="19" t="n">
        <v>6513</v>
      </c>
      <c r="E57" s="18" t="n">
        <v>386.6398058</v>
      </c>
      <c r="F57" s="20" t="n">
        <v>3.11084915</v>
      </c>
      <c r="G57" s="18" t="n">
        <v>374.75517465</v>
      </c>
      <c r="H57" s="20" t="n">
        <v>23.12169386</v>
      </c>
      <c r="I57" s="18" t="s">
        <v>404</v>
      </c>
      <c r="J57" s="20" t="s">
        <v>404</v>
      </c>
      <c r="K57" s="18" t="s">
        <v>404</v>
      </c>
      <c r="L57" s="20" t="s">
        <v>404</v>
      </c>
      <c r="M57" s="18" t="s">
        <v>404</v>
      </c>
      <c r="N57" s="20" t="s">
        <v>404</v>
      </c>
      <c r="O57" s="18" t="s">
        <v>404</v>
      </c>
      <c r="P57" s="20" t="s">
        <v>404</v>
      </c>
      <c r="Q57" s="18" t="n">
        <v>405.00545104</v>
      </c>
      <c r="R57" s="20" t="n">
        <v>13.04037113</v>
      </c>
    </row>
    <row r="58" spans="1:18">
      <c r="A58" s="15" t="s">
        <v>455</v>
      </c>
      <c r="B58" s="17" t="n">
        <v>7267</v>
      </c>
      <c r="C58" s="18">
        <f>(0.0/B58*100)</f>
        <v/>
      </c>
      <c r="D58" s="19" t="n">
        <v>7267</v>
      </c>
      <c r="E58" s="18" t="n">
        <v>379.729547</v>
      </c>
      <c r="F58" s="20" t="n">
        <v>2.87972749</v>
      </c>
      <c r="G58" s="18" t="n">
        <v>383.6585083</v>
      </c>
      <c r="H58" s="20" t="n">
        <v>12.85834125</v>
      </c>
      <c r="I58" s="18" t="s">
        <v>404</v>
      </c>
      <c r="J58" s="20" t="s">
        <v>404</v>
      </c>
      <c r="K58" s="18" t="s">
        <v>404</v>
      </c>
      <c r="L58" s="20" t="s">
        <v>404</v>
      </c>
      <c r="M58" s="18" t="s">
        <v>404</v>
      </c>
      <c r="N58" s="20" t="s">
        <v>404</v>
      </c>
      <c r="O58" s="18" t="s">
        <v>404</v>
      </c>
      <c r="P58" s="20" t="s">
        <v>404</v>
      </c>
      <c r="Q58" s="18" t="n">
        <v>411.80899351</v>
      </c>
      <c r="R58" s="20" t="n">
        <v>19.6962462</v>
      </c>
    </row>
    <row r="59" spans="1:18">
      <c r="A59" s="15" t="s">
        <v>456</v>
      </c>
      <c r="B59" s="17" t="n">
        <v>4826</v>
      </c>
      <c r="C59" s="18">
        <f>(0.0/B59*100)</f>
        <v/>
      </c>
      <c r="D59" s="19" t="n">
        <v>4826</v>
      </c>
      <c r="E59" s="18" t="n">
        <v>363.12761892</v>
      </c>
      <c r="F59" s="20" t="n">
        <v>1.7691386</v>
      </c>
      <c r="G59" s="18" t="n">
        <v>352.74174556</v>
      </c>
      <c r="H59" s="20" t="n">
        <v>3.78803805</v>
      </c>
      <c r="I59" s="18" t="s">
        <v>404</v>
      </c>
      <c r="J59" s="20" t="s">
        <v>404</v>
      </c>
      <c r="K59" s="18" t="s">
        <v>404</v>
      </c>
      <c r="L59" s="20" t="s">
        <v>404</v>
      </c>
      <c r="M59" s="18" t="s">
        <v>404</v>
      </c>
      <c r="N59" s="20" t="s">
        <v>404</v>
      </c>
      <c r="O59" s="18" t="s">
        <v>404</v>
      </c>
      <c r="P59" s="20" t="s">
        <v>404</v>
      </c>
      <c r="Q59" s="18" t="n">
        <v>332.0828</v>
      </c>
      <c r="R59" s="20" t="n">
        <v>21.41402308</v>
      </c>
    </row>
    <row r="60" spans="1:18">
      <c r="A60" s="15" t="s">
        <v>457</v>
      </c>
      <c r="B60" s="17" t="n">
        <v>4546</v>
      </c>
      <c r="C60" s="18">
        <f>(0.0/B60*100)</f>
        <v/>
      </c>
      <c r="D60" s="19" t="n">
        <v>4546</v>
      </c>
      <c r="E60" s="18" t="n">
        <v>401.29043314</v>
      </c>
      <c r="F60" s="20" t="n">
        <v>5.01538235</v>
      </c>
      <c r="G60" s="18" t="n">
        <v>385.09763897</v>
      </c>
      <c r="H60" s="20" t="n">
        <v>9.934256120000001</v>
      </c>
      <c r="I60" s="18" t="s">
        <v>404</v>
      </c>
      <c r="J60" s="20" t="s">
        <v>404</v>
      </c>
      <c r="K60" s="18" t="s">
        <v>404</v>
      </c>
      <c r="L60" s="20" t="s">
        <v>404</v>
      </c>
      <c r="M60" s="18" t="s">
        <v>404</v>
      </c>
      <c r="N60" s="20" t="s">
        <v>404</v>
      </c>
      <c r="O60" s="18" t="n">
        <v>438.12329038</v>
      </c>
      <c r="P60" s="20" t="n">
        <v>13.66137648</v>
      </c>
      <c r="Q60" s="18" t="n">
        <v>383.49319536</v>
      </c>
      <c r="R60" s="20" t="n">
        <v>17.376936</v>
      </c>
    </row>
    <row r="61" spans="1:18">
      <c r="A61" s="15" t="s">
        <v>458</v>
      </c>
      <c r="B61" s="17" t="n">
        <v>6525</v>
      </c>
      <c r="C61" s="18">
        <f>(0.0/B61*100)</f>
        <v/>
      </c>
      <c r="D61" s="19" t="n">
        <v>6525</v>
      </c>
      <c r="E61" s="18" t="n">
        <v>475.16168822</v>
      </c>
      <c r="F61" s="20" t="n">
        <v>2.88925326</v>
      </c>
      <c r="G61" s="18" t="n">
        <v>486.98670327</v>
      </c>
      <c r="H61" s="20" t="n">
        <v>5.44671031</v>
      </c>
      <c r="I61" s="18" t="s">
        <v>404</v>
      </c>
      <c r="J61" s="20" t="s">
        <v>404</v>
      </c>
      <c r="K61" s="18" t="s">
        <v>404</v>
      </c>
      <c r="L61" s="20" t="s">
        <v>404</v>
      </c>
      <c r="M61" s="18" t="s">
        <v>404</v>
      </c>
      <c r="N61" s="20" t="s">
        <v>404</v>
      </c>
      <c r="O61" s="18" t="s">
        <v>404</v>
      </c>
      <c r="P61" s="20" t="s">
        <v>404</v>
      </c>
      <c r="Q61" s="18" t="n">
        <v>451.53969651</v>
      </c>
      <c r="R61" s="20" t="n">
        <v>8.11953392</v>
      </c>
    </row>
    <row r="62" spans="1:18">
      <c r="A62" s="15" t="s">
        <v>459</v>
      </c>
      <c r="B62" s="17" t="n">
        <v>4476</v>
      </c>
      <c r="C62" s="18">
        <f>(0.0/B62*100)</f>
        <v/>
      </c>
      <c r="D62" s="19" t="n">
        <v>4476</v>
      </c>
      <c r="E62" s="18" t="n">
        <v>546.83179131</v>
      </c>
      <c r="F62" s="20" t="n">
        <v>1.95936882</v>
      </c>
      <c r="G62" s="18" t="n">
        <v>539.89633491</v>
      </c>
      <c r="H62" s="20" t="n">
        <v>1.46319805</v>
      </c>
      <c r="I62" s="18" t="s">
        <v>404</v>
      </c>
      <c r="J62" s="20" t="s">
        <v>404</v>
      </c>
      <c r="K62" s="18" t="s">
        <v>404</v>
      </c>
      <c r="L62" s="20" t="s">
        <v>404</v>
      </c>
      <c r="M62" s="18" t="s">
        <v>404</v>
      </c>
      <c r="N62" s="20" t="s">
        <v>404</v>
      </c>
      <c r="O62" s="18" t="s">
        <v>404</v>
      </c>
      <c r="P62" s="20" t="s">
        <v>404</v>
      </c>
      <c r="Q62" s="18" t="n">
        <v>562.9229532000001</v>
      </c>
      <c r="R62" s="20" t="n">
        <v>6.02774988</v>
      </c>
    </row>
    <row r="63" spans="1:18">
      <c r="A63" s="15" t="s">
        <v>460</v>
      </c>
      <c r="B63" s="17" t="n">
        <v>5324</v>
      </c>
      <c r="C63" s="18">
        <f>(0.0/B63*100)</f>
        <v/>
      </c>
      <c r="D63" s="19" t="n">
        <v>5324</v>
      </c>
      <c r="E63" s="18" t="n">
        <v>369.68998055</v>
      </c>
      <c r="F63" s="20" t="n">
        <v>1.54164455</v>
      </c>
      <c r="G63" s="18" t="n">
        <v>366.44705632</v>
      </c>
      <c r="H63" s="20" t="n">
        <v>5.56718105</v>
      </c>
      <c r="I63" s="18" t="s">
        <v>404</v>
      </c>
      <c r="J63" s="20" t="s">
        <v>404</v>
      </c>
      <c r="K63" s="18" t="s">
        <v>404</v>
      </c>
      <c r="L63" s="20" t="s">
        <v>404</v>
      </c>
      <c r="M63" s="18" t="s">
        <v>404</v>
      </c>
      <c r="N63" s="20" t="s">
        <v>404</v>
      </c>
      <c r="O63" s="18" t="s">
        <v>404</v>
      </c>
      <c r="P63" s="20" t="s">
        <v>404</v>
      </c>
      <c r="Q63" s="18" t="n">
        <v>393.24825699</v>
      </c>
      <c r="R63" s="20" t="n">
        <v>5.87462001</v>
      </c>
    </row>
    <row r="64" spans="1:18">
      <c r="A64" s="15" t="s">
        <v>461</v>
      </c>
      <c r="B64" s="17" t="n">
        <v>3634</v>
      </c>
      <c r="C64" s="18">
        <f>(27.0/B64*100)</f>
        <v/>
      </c>
      <c r="D64" s="19" t="n">
        <v>3607</v>
      </c>
      <c r="E64" s="18" t="n">
        <v>476.68702835</v>
      </c>
      <c r="F64" s="20" t="n">
        <v>2.05201846</v>
      </c>
      <c r="G64" s="18" t="n">
        <v>483.20518807</v>
      </c>
      <c r="H64" s="20" t="n">
        <v>2.98916968</v>
      </c>
      <c r="I64" s="18" t="s">
        <v>404</v>
      </c>
      <c r="J64" s="20" t="s">
        <v>404</v>
      </c>
      <c r="K64" s="18" t="s">
        <v>404</v>
      </c>
      <c r="L64" s="20" t="s">
        <v>404</v>
      </c>
      <c r="M64" s="18" t="s">
        <v>404</v>
      </c>
      <c r="N64" s="20" t="s">
        <v>404</v>
      </c>
      <c r="O64" s="18" t="s">
        <v>404</v>
      </c>
      <c r="P64" s="20" t="s">
        <v>404</v>
      </c>
      <c r="Q64" s="18" t="n">
        <v>335.8694375</v>
      </c>
      <c r="R64" s="20" t="n">
        <v>46.33239194</v>
      </c>
    </row>
    <row r="65" spans="1:18">
      <c r="A65" s="15" t="s">
        <v>462</v>
      </c>
      <c r="B65" s="17" t="n">
        <v>5325</v>
      </c>
      <c r="C65" s="18">
        <f>(0.0/B65*100)</f>
        <v/>
      </c>
      <c r="D65" s="19" t="n">
        <v>5325</v>
      </c>
      <c r="E65" s="18" t="n">
        <v>420.61114925</v>
      </c>
      <c r="F65" s="20" t="n">
        <v>2.63308016</v>
      </c>
      <c r="G65" s="18" t="n">
        <v>411.7513413</v>
      </c>
      <c r="H65" s="20" t="n">
        <v>7.81236761</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421.23540225</v>
      </c>
      <c r="F66" s="20" t="n">
        <v>1.68824891</v>
      </c>
      <c r="G66" s="18" t="n">
        <v>391.12752297</v>
      </c>
      <c r="H66" s="20" t="n">
        <v>3.78568007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394.22623219</v>
      </c>
      <c r="F67" s="20" t="n">
        <v>4.0446058</v>
      </c>
      <c r="G67" s="18" t="n">
        <v>374.19643278</v>
      </c>
      <c r="H67" s="20" t="n">
        <v>4.69966003</v>
      </c>
      <c r="I67" s="18" t="s">
        <v>404</v>
      </c>
      <c r="J67" s="20" t="s">
        <v>404</v>
      </c>
      <c r="K67" s="18" t="s">
        <v>404</v>
      </c>
      <c r="L67" s="20" t="s">
        <v>404</v>
      </c>
      <c r="M67" s="18" t="s">
        <v>404</v>
      </c>
      <c r="N67" s="20" t="s">
        <v>404</v>
      </c>
      <c r="O67" s="18" t="s">
        <v>404</v>
      </c>
      <c r="P67" s="20" t="s">
        <v>404</v>
      </c>
      <c r="Q67" s="18" t="n">
        <v>397.47107373</v>
      </c>
      <c r="R67" s="20" t="n">
        <v>27.86771824</v>
      </c>
    </row>
    <row r="68" spans="1:18">
      <c r="A68" s="15" t="s">
        <v>465</v>
      </c>
      <c r="B68" s="17" t="n">
        <v>12083</v>
      </c>
      <c r="C68" s="18">
        <f>(0.0/B68*100)</f>
        <v/>
      </c>
      <c r="D68" s="19" t="n">
        <v>12083</v>
      </c>
      <c r="E68" s="18" t="n">
        <v>400.25774661</v>
      </c>
      <c r="F68" s="20" t="n">
        <v>1.36404771</v>
      </c>
      <c r="G68" s="18" t="n">
        <v>440.72888412</v>
      </c>
      <c r="H68" s="20" t="n">
        <v>4.58234262</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444.95450352</v>
      </c>
      <c r="F69" s="20" t="n">
        <v>4.20724009</v>
      </c>
      <c r="G69" s="18" t="n">
        <v>439.02625162</v>
      </c>
      <c r="H69" s="20" t="n">
        <v>9.764499560000001</v>
      </c>
      <c r="I69" s="18" t="s">
        <v>404</v>
      </c>
      <c r="J69" s="20" t="s">
        <v>404</v>
      </c>
      <c r="K69" s="18" t="s">
        <v>404</v>
      </c>
      <c r="L69" s="20" t="s">
        <v>404</v>
      </c>
      <c r="M69" s="18" t="s">
        <v>404</v>
      </c>
      <c r="N69" s="20" t="s">
        <v>404</v>
      </c>
      <c r="O69" s="18" t="s">
        <v>404</v>
      </c>
      <c r="P69" s="20" t="s">
        <v>404</v>
      </c>
      <c r="Q69" s="18" t="n">
        <v>458.78997866</v>
      </c>
      <c r="R69" s="20" t="n">
        <v>24.48791233</v>
      </c>
    </row>
    <row r="70" spans="1:18">
      <c r="A70" s="15" t="s">
        <v>467</v>
      </c>
      <c r="B70" s="17" t="n">
        <v>6036</v>
      </c>
      <c r="C70" s="18">
        <f>(0.0/B70*100)</f>
        <v/>
      </c>
      <c r="D70" s="19" t="n">
        <v>6036</v>
      </c>
      <c r="E70" s="18" t="n">
        <v>494.06003026</v>
      </c>
      <c r="F70" s="20" t="n">
        <v>3.10877023</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564.76460811</v>
      </c>
      <c r="F71" s="20" t="n">
        <v>1.51962196</v>
      </c>
      <c r="G71" s="18" t="n">
        <v>538.22657085</v>
      </c>
      <c r="H71" s="20" t="n">
        <v>7.79766879</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542.95851225</v>
      </c>
      <c r="F72" s="20" t="n">
        <v>4.73467572</v>
      </c>
      <c r="G72" s="18" t="n">
        <v>541.71429653</v>
      </c>
      <c r="H72" s="20" t="n">
        <v>6.06821301</v>
      </c>
      <c r="I72" s="18" t="s">
        <v>404</v>
      </c>
      <c r="J72" s="20" t="s">
        <v>404</v>
      </c>
      <c r="K72" s="18" t="s">
        <v>404</v>
      </c>
      <c r="L72" s="20" t="s">
        <v>404</v>
      </c>
      <c r="M72" s="18" t="s">
        <v>404</v>
      </c>
      <c r="N72" s="20" t="s">
        <v>404</v>
      </c>
      <c r="O72" s="18" t="s">
        <v>404</v>
      </c>
      <c r="P72" s="20" t="s">
        <v>404</v>
      </c>
      <c r="Q72" s="18" t="n">
        <v>536.32495706</v>
      </c>
      <c r="R72" s="20" t="n">
        <v>26.79606276</v>
      </c>
    </row>
    <row r="73" spans="1:18">
      <c r="A73" s="15" t="s">
        <v>470</v>
      </c>
      <c r="B73" s="17" t="n">
        <v>8249</v>
      </c>
      <c r="C73" s="18">
        <f>(0.0/B73*100)</f>
        <v/>
      </c>
      <c r="D73" s="19" t="n">
        <v>8249</v>
      </c>
      <c r="E73" s="18" t="n">
        <v>415.78744788</v>
      </c>
      <c r="F73" s="20" t="n">
        <v>3.12279128</v>
      </c>
      <c r="G73" s="18" t="n">
        <v>408.09228906</v>
      </c>
      <c r="H73" s="20" t="n">
        <v>26.63983912</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420.02906202</v>
      </c>
      <c r="F74" s="20" t="n">
        <v>1.51774445</v>
      </c>
      <c r="G74" s="18" t="n">
        <v>378.06736118</v>
      </c>
      <c r="H74" s="20" t="n">
        <v>4.84339835</v>
      </c>
      <c r="I74" s="18" t="s">
        <v>404</v>
      </c>
      <c r="J74" s="20" t="s">
        <v>404</v>
      </c>
      <c r="K74" s="18" t="s">
        <v>404</v>
      </c>
      <c r="L74" s="20" t="s">
        <v>404</v>
      </c>
      <c r="M74" s="18" t="s">
        <v>404</v>
      </c>
      <c r="N74" s="20" t="s">
        <v>404</v>
      </c>
      <c r="O74" s="18" t="s">
        <v>404</v>
      </c>
      <c r="P74" s="20" t="s">
        <v>404</v>
      </c>
      <c r="Q74" s="18" t="n">
        <v>290.46947947</v>
      </c>
      <c r="R74" s="20" t="n">
        <v>12.84314472</v>
      </c>
    </row>
    <row r="75" spans="1:18">
      <c r="A75" s="15" t="s">
        <v>472</v>
      </c>
      <c r="B75" s="17" t="n">
        <v>5375</v>
      </c>
      <c r="C75" s="18">
        <f>(483.0/B75*100)</f>
        <v/>
      </c>
      <c r="D75" s="19" t="n">
        <v>4892</v>
      </c>
      <c r="E75" s="18" t="n">
        <v>367.72523735</v>
      </c>
      <c r="F75" s="20" t="n">
        <v>4.03955241</v>
      </c>
      <c r="G75" s="18" t="n">
        <v>368.10695623</v>
      </c>
      <c r="H75" s="20" t="n">
        <v>19.4620631</v>
      </c>
      <c r="I75" s="18" t="s">
        <v>404</v>
      </c>
      <c r="J75" s="20" t="s">
        <v>404</v>
      </c>
      <c r="K75" s="18" t="s">
        <v>404</v>
      </c>
      <c r="L75" s="20" t="s">
        <v>404</v>
      </c>
      <c r="M75" s="18" t="s">
        <v>404</v>
      </c>
      <c r="N75" s="20" t="s">
        <v>404</v>
      </c>
      <c r="O75" s="18" t="s">
        <v>404</v>
      </c>
      <c r="P75" s="20" t="s">
        <v>404</v>
      </c>
      <c r="Q75" s="18" t="n">
        <v>360.40882244</v>
      </c>
      <c r="R75" s="20" t="n">
        <v>18.09613777</v>
      </c>
    </row>
    <row r="76" spans="1:18">
      <c r="A76" s="15" t="s">
        <v>473</v>
      </c>
      <c r="B76" s="17" t="n">
        <v>14167</v>
      </c>
      <c r="C76" s="18">
        <f>(1400.0/B76*100)</f>
        <v/>
      </c>
      <c r="D76" s="19" t="n">
        <v>12767</v>
      </c>
      <c r="E76" s="18" t="n">
        <v>427.54879971</v>
      </c>
      <c r="F76" s="20" t="n">
        <v>2.67194404</v>
      </c>
      <c r="G76" s="18" t="n">
        <v>459.34669826</v>
      </c>
      <c r="H76" s="20" t="n">
        <v>12.86976255</v>
      </c>
      <c r="I76" s="18" t="s">
        <v>404</v>
      </c>
      <c r="J76" s="20" t="s">
        <v>404</v>
      </c>
      <c r="K76" s="18" t="s">
        <v>404</v>
      </c>
      <c r="L76" s="20" t="s">
        <v>404</v>
      </c>
      <c r="M76" s="18" t="s">
        <v>404</v>
      </c>
      <c r="N76" s="20" t="s">
        <v>404</v>
      </c>
      <c r="O76" s="18" t="s">
        <v>404</v>
      </c>
      <c r="P76" s="20" t="s">
        <v>404</v>
      </c>
      <c r="Q76" s="18" t="n">
        <v>430.69884054</v>
      </c>
      <c r="R76" s="20" t="n">
        <v>8.72877313</v>
      </c>
    </row>
    <row r="77" spans="1:18">
      <c r="A77" s="15" t="s">
        <v>474</v>
      </c>
      <c r="B77" s="17" t="n">
        <v>6062</v>
      </c>
      <c r="C77" s="18">
        <f>(0.0/B77*100)</f>
        <v/>
      </c>
      <c r="D77" s="19" t="n">
        <v>6062</v>
      </c>
      <c r="E77" s="18" t="n">
        <v>412.21868225</v>
      </c>
      <c r="F77" s="20" t="n">
        <v>2.67022923</v>
      </c>
      <c r="G77" s="18" t="n">
        <v>444.47208947</v>
      </c>
      <c r="H77" s="20" t="n">
        <v>8.2774251</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496.44182768</v>
      </c>
      <c r="F78" s="20" t="n">
        <v>5.15027303</v>
      </c>
      <c r="G78" s="18" t="n">
        <v>488.37774885</v>
      </c>
      <c r="H78" s="20" t="n">
        <v>10.33745828</v>
      </c>
      <c r="I78" s="18" t="s">
        <v>404</v>
      </c>
      <c r="J78" s="20" t="s">
        <v>404</v>
      </c>
      <c r="K78" s="18" t="s">
        <v>404</v>
      </c>
      <c r="L78" s="20" t="s">
        <v>404</v>
      </c>
      <c r="M78" s="18" t="s">
        <v>404</v>
      </c>
      <c r="N78" s="20" t="s">
        <v>404</v>
      </c>
      <c r="O78" s="18" t="s">
        <v>404</v>
      </c>
      <c r="P78" s="20" t="s">
        <v>404</v>
      </c>
      <c r="Q78" s="18" t="n">
        <v>451.06234687</v>
      </c>
      <c r="R78" s="20" t="n">
        <v>7.35829568</v>
      </c>
    </row>
    <row customHeight="1" ht="25" r="79" spans="1:18">
      <c r="A79" s="15" t="s">
        <v>476</v>
      </c>
      <c r="B79" s="17" t="n">
        <v>1657</v>
      </c>
      <c r="C79" s="18">
        <f>(21.0/B79*100)</f>
        <v/>
      </c>
      <c r="D79" s="19" t="n">
        <v>1636</v>
      </c>
      <c r="E79" s="18" t="n">
        <v>428.92496256</v>
      </c>
      <c r="F79" s="20" t="n">
        <v>9.515518269999999</v>
      </c>
      <c r="G79" s="18" t="n">
        <v>496.80199291</v>
      </c>
      <c r="H79" s="20" t="n">
        <v>9.560987880000001</v>
      </c>
      <c r="I79" s="18" t="s">
        <v>404</v>
      </c>
      <c r="J79" s="20" t="s">
        <v>404</v>
      </c>
      <c r="K79" s="18" t="s">
        <v>404</v>
      </c>
      <c r="L79" s="20" t="s">
        <v>404</v>
      </c>
      <c r="M79" s="18" t="s">
        <v>404</v>
      </c>
      <c r="N79" s="20" t="s">
        <v>404</v>
      </c>
      <c r="O79" s="18" t="s">
        <v>404</v>
      </c>
      <c r="P79" s="20" t="s">
        <v>404</v>
      </c>
      <c r="Q79" s="18" t="n">
        <v>499.43934512</v>
      </c>
      <c r="R79" s="20" t="n">
        <v>46.4953304</v>
      </c>
    </row>
    <row r="80" spans="1:18">
      <c r="A80" s="15" t="s">
        <v>477</v>
      </c>
      <c r="B80" s="17" t="n">
        <v>7841</v>
      </c>
      <c r="C80" s="18">
        <f>(0.0/B80*100)</f>
        <v/>
      </c>
      <c r="D80" s="19" t="n">
        <v>7841</v>
      </c>
      <c r="E80" s="18" t="n">
        <v>460.85718514</v>
      </c>
      <c r="F80" s="20" t="n">
        <v>4.36134329</v>
      </c>
      <c r="G80" s="18" t="n">
        <v>425.81366262</v>
      </c>
      <c r="H80" s="20" t="n">
        <v>15.1368185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445.49547831</v>
      </c>
      <c r="F81" s="20" t="n">
        <v>3.38276412</v>
      </c>
      <c r="G81" s="18" t="n">
        <v>456.41050284</v>
      </c>
      <c r="H81" s="20" t="n">
        <v>10.48332116</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496.48307441</v>
      </c>
      <c r="F7" s="20" t="n">
        <v>1.91029527</v>
      </c>
      <c r="G7" s="18" t="n">
        <v>483.93950323</v>
      </c>
      <c r="H7" s="20" t="n">
        <v>6.74692658</v>
      </c>
      <c r="I7" s="18" t="s">
        <v>404</v>
      </c>
      <c r="J7" s="20" t="s">
        <v>404</v>
      </c>
      <c r="K7" s="18" t="s">
        <v>404</v>
      </c>
      <c r="L7" s="20" t="s">
        <v>404</v>
      </c>
      <c r="M7" s="18" t="s">
        <v>404</v>
      </c>
      <c r="N7" s="20" t="s">
        <v>404</v>
      </c>
      <c r="O7" s="18" t="s">
        <v>404</v>
      </c>
      <c r="P7" s="20" t="s">
        <v>404</v>
      </c>
      <c r="Q7" s="18" t="n">
        <v>478.78109901</v>
      </c>
      <c r="R7" s="20" t="n">
        <v>10.30981351</v>
      </c>
    </row>
    <row r="8" spans="1:18">
      <c r="A8" s="15" t="s">
        <v>405</v>
      </c>
      <c r="B8" s="17" t="n">
        <v>7007</v>
      </c>
      <c r="C8" s="18">
        <f>(0.0/B8*100)</f>
        <v/>
      </c>
      <c r="D8" s="19" t="n">
        <v>7007</v>
      </c>
      <c r="E8" s="18" t="n">
        <v>500.31072194</v>
      </c>
      <c r="F8" s="20" t="n">
        <v>6.50786273</v>
      </c>
      <c r="G8" s="18" t="n">
        <v>494.78327415</v>
      </c>
      <c r="H8" s="20" t="n">
        <v>4.66887303</v>
      </c>
      <c r="I8" s="18" t="s">
        <v>404</v>
      </c>
      <c r="J8" s="20" t="s">
        <v>404</v>
      </c>
      <c r="K8" s="18" t="s">
        <v>404</v>
      </c>
      <c r="L8" s="20" t="s">
        <v>404</v>
      </c>
      <c r="M8" s="18" t="s">
        <v>404</v>
      </c>
      <c r="N8" s="20" t="s">
        <v>404</v>
      </c>
      <c r="O8" s="18" t="s">
        <v>404</v>
      </c>
      <c r="P8" s="20" t="s">
        <v>404</v>
      </c>
      <c r="Q8" s="18" t="n">
        <v>492.84557739</v>
      </c>
      <c r="R8" s="20" t="n">
        <v>16.58941852</v>
      </c>
    </row>
    <row r="9" spans="1:18">
      <c r="A9" s="15" t="s">
        <v>406</v>
      </c>
      <c r="B9" s="17" t="n">
        <v>9651</v>
      </c>
      <c r="C9" s="18">
        <f>(200.0/B9*100)</f>
        <v/>
      </c>
      <c r="D9" s="19" t="n">
        <v>9451</v>
      </c>
      <c r="E9" s="18" t="n">
        <v>509.07988136</v>
      </c>
      <c r="F9" s="20" t="n">
        <v>3.80175239</v>
      </c>
      <c r="G9" s="18" t="n">
        <v>512.08875397</v>
      </c>
      <c r="H9" s="20" t="n">
        <v>7.99055956</v>
      </c>
      <c r="I9" s="18" t="s">
        <v>404</v>
      </c>
      <c r="J9" s="20" t="s">
        <v>404</v>
      </c>
      <c r="K9" s="18" t="s">
        <v>404</v>
      </c>
      <c r="L9" s="20" t="s">
        <v>404</v>
      </c>
      <c r="M9" s="18" t="s">
        <v>404</v>
      </c>
      <c r="N9" s="20" t="s">
        <v>404</v>
      </c>
      <c r="O9" s="18" t="s">
        <v>404</v>
      </c>
      <c r="P9" s="20" t="s">
        <v>404</v>
      </c>
      <c r="Q9" s="18" t="n">
        <v>476.50042476</v>
      </c>
      <c r="R9" s="20" t="n">
        <v>14.8420994</v>
      </c>
    </row>
    <row r="10" spans="1:18">
      <c r="A10" s="15" t="s">
        <v>407</v>
      </c>
      <c r="B10" s="17" t="n">
        <v>20058</v>
      </c>
      <c r="C10" s="18">
        <f>(3112.0/B10*100)</f>
        <v/>
      </c>
      <c r="D10" s="19" t="n">
        <v>16946</v>
      </c>
      <c r="E10" s="18" t="n">
        <v>517.03038586</v>
      </c>
      <c r="F10" s="20" t="n">
        <v>2.9844081</v>
      </c>
      <c r="G10" s="18" t="n">
        <v>509.01719984</v>
      </c>
      <c r="H10" s="20" t="n">
        <v>5.63021301</v>
      </c>
      <c r="I10" s="18" t="s">
        <v>404</v>
      </c>
      <c r="J10" s="20" t="s">
        <v>404</v>
      </c>
      <c r="K10" s="18" t="s">
        <v>404</v>
      </c>
      <c r="L10" s="20" t="s">
        <v>404</v>
      </c>
      <c r="M10" s="18" t="s">
        <v>404</v>
      </c>
      <c r="N10" s="20" t="s">
        <v>404</v>
      </c>
      <c r="O10" s="18" t="s">
        <v>404</v>
      </c>
      <c r="P10" s="20" t="s">
        <v>404</v>
      </c>
      <c r="Q10" s="18" t="n">
        <v>541.7330807</v>
      </c>
      <c r="R10" s="20" t="n">
        <v>19.17497697</v>
      </c>
    </row>
    <row r="11" spans="1:18">
      <c r="A11" s="15" t="s">
        <v>408</v>
      </c>
      <c r="B11" s="17" t="n">
        <v>7053</v>
      </c>
      <c r="C11" s="18">
        <f>(175.0/B11*100)</f>
        <v/>
      </c>
      <c r="D11" s="19" t="n">
        <v>6878</v>
      </c>
      <c r="E11" s="18" t="n">
        <v>422.9541609</v>
      </c>
      <c r="F11" s="20" t="n">
        <v>2.75322278</v>
      </c>
      <c r="G11" s="18" t="n">
        <v>460.38706243</v>
      </c>
      <c r="H11" s="20" t="n">
        <v>34.0116386</v>
      </c>
      <c r="I11" s="18" t="s">
        <v>404</v>
      </c>
      <c r="J11" s="20" t="s">
        <v>404</v>
      </c>
      <c r="K11" s="18" t="s">
        <v>404</v>
      </c>
      <c r="L11" s="20" t="s">
        <v>404</v>
      </c>
      <c r="M11" s="18" t="s">
        <v>404</v>
      </c>
      <c r="N11" s="20" t="s">
        <v>404</v>
      </c>
      <c r="O11" s="18" t="s">
        <v>404</v>
      </c>
      <c r="P11" s="20" t="s">
        <v>404</v>
      </c>
      <c r="Q11" s="18" t="n">
        <v>400.48163804</v>
      </c>
      <c r="R11" s="20" t="n">
        <v>8.92595534</v>
      </c>
    </row>
    <row r="12" spans="1:18">
      <c r="A12" s="15" t="s">
        <v>409</v>
      </c>
      <c r="B12" s="17" t="n">
        <v>6894</v>
      </c>
      <c r="C12" s="18">
        <f>(106.0/B12*100)</f>
        <v/>
      </c>
      <c r="D12" s="19" t="n">
        <v>6788</v>
      </c>
      <c r="E12" s="18" t="n">
        <v>492.68363408</v>
      </c>
      <c r="F12" s="20" t="n">
        <v>2.56220043</v>
      </c>
      <c r="G12" s="18" t="n">
        <v>488.43776206</v>
      </c>
      <c r="H12" s="20" t="n">
        <v>16.47500256</v>
      </c>
      <c r="I12" s="18" t="s">
        <v>404</v>
      </c>
      <c r="J12" s="20" t="s">
        <v>404</v>
      </c>
      <c r="K12" s="18" t="s">
        <v>404</v>
      </c>
      <c r="L12" s="20" t="s">
        <v>404</v>
      </c>
      <c r="M12" s="18" t="s">
        <v>404</v>
      </c>
      <c r="N12" s="20" t="s">
        <v>404</v>
      </c>
      <c r="O12" s="18" t="s">
        <v>404</v>
      </c>
      <c r="P12" s="20" t="s">
        <v>404</v>
      </c>
      <c r="Q12" s="18" t="n">
        <v>449.71903093</v>
      </c>
      <c r="R12" s="20" t="n">
        <v>12.93457188</v>
      </c>
    </row>
    <row r="13" spans="1:18">
      <c r="A13" s="15" t="s">
        <v>410</v>
      </c>
      <c r="B13" s="17" t="n">
        <v>7161</v>
      </c>
      <c r="C13" s="18">
        <f>(1175.0/B13*100)</f>
        <v/>
      </c>
      <c r="D13" s="19" t="n">
        <v>5986</v>
      </c>
      <c r="E13" s="18" t="n">
        <v>509.84258424</v>
      </c>
      <c r="F13" s="20" t="n">
        <v>2.56010291</v>
      </c>
      <c r="G13" s="18" t="n">
        <v>514.55771613</v>
      </c>
      <c r="H13" s="20" t="n">
        <v>8.27468809</v>
      </c>
      <c r="I13" s="18" t="s">
        <v>404</v>
      </c>
      <c r="J13" s="20" t="s">
        <v>404</v>
      </c>
      <c r="K13" s="18" t="s">
        <v>404</v>
      </c>
      <c r="L13" s="20" t="s">
        <v>404</v>
      </c>
      <c r="M13" s="18" t="s">
        <v>404</v>
      </c>
      <c r="N13" s="20" t="s">
        <v>404</v>
      </c>
      <c r="O13" s="18" t="s">
        <v>404</v>
      </c>
      <c r="P13" s="20" t="s">
        <v>404</v>
      </c>
      <c r="Q13" s="18" t="n">
        <v>512.47906429</v>
      </c>
      <c r="R13" s="20" t="n">
        <v>5.60785504</v>
      </c>
    </row>
    <row r="14" spans="1:18">
      <c r="A14" s="15" t="s">
        <v>411</v>
      </c>
      <c r="B14" s="17" t="n">
        <v>5587</v>
      </c>
      <c r="C14" s="18">
        <f>(0.0/B14*100)</f>
        <v/>
      </c>
      <c r="D14" s="19" t="n">
        <v>5587</v>
      </c>
      <c r="E14" s="18" t="n">
        <v>518.83726695</v>
      </c>
      <c r="F14" s="20" t="n">
        <v>2.28390152</v>
      </c>
      <c r="G14" s="18" t="n">
        <v>523.10470922</v>
      </c>
      <c r="H14" s="20" t="n">
        <v>3.87527543</v>
      </c>
      <c r="I14" s="18" t="s">
        <v>404</v>
      </c>
      <c r="J14" s="20" t="s">
        <v>404</v>
      </c>
      <c r="K14" s="18" t="s">
        <v>404</v>
      </c>
      <c r="L14" s="20" t="s">
        <v>404</v>
      </c>
      <c r="M14" s="18" t="s">
        <v>404</v>
      </c>
      <c r="N14" s="20" t="s">
        <v>404</v>
      </c>
      <c r="O14" s="18" t="s">
        <v>404</v>
      </c>
      <c r="P14" s="20" t="s">
        <v>404</v>
      </c>
      <c r="Q14" s="18" t="s">
        <v>404</v>
      </c>
      <c r="R14" s="20" t="s">
        <v>404</v>
      </c>
    </row>
    <row r="15" spans="1:18">
      <c r="A15" s="15" t="s">
        <v>412</v>
      </c>
      <c r="B15" s="17" t="n">
        <v>5882</v>
      </c>
      <c r="C15" s="18">
        <f>(0.0/B15*100)</f>
        <v/>
      </c>
      <c r="D15" s="19" t="n">
        <v>5882</v>
      </c>
      <c r="E15" s="18" t="n">
        <v>508.23261321</v>
      </c>
      <c r="F15" s="20" t="n">
        <v>2.79783966</v>
      </c>
      <c r="G15" s="18" t="n">
        <v>516.53790654</v>
      </c>
      <c r="H15" s="20" t="n">
        <v>4.35532598</v>
      </c>
      <c r="I15" s="18" t="s">
        <v>404</v>
      </c>
      <c r="J15" s="20" t="s">
        <v>404</v>
      </c>
      <c r="K15" s="18" t="s">
        <v>404</v>
      </c>
      <c r="L15" s="20" t="s">
        <v>404</v>
      </c>
      <c r="M15" s="18" t="s">
        <v>404</v>
      </c>
      <c r="N15" s="20" t="s">
        <v>404</v>
      </c>
      <c r="O15" s="18" t="s">
        <v>404</v>
      </c>
      <c r="P15" s="20" t="s">
        <v>404</v>
      </c>
      <c r="Q15" s="18" t="n">
        <v>524.29031359</v>
      </c>
      <c r="R15" s="20" t="n">
        <v>14.88442332</v>
      </c>
    </row>
    <row r="16" spans="1:18">
      <c r="A16" s="15" t="s">
        <v>413</v>
      </c>
      <c r="B16" s="17" t="n">
        <v>6108</v>
      </c>
      <c r="C16" s="18">
        <f>(495.0/B16*100)</f>
        <v/>
      </c>
      <c r="D16" s="19" t="n">
        <v>5613</v>
      </c>
      <c r="E16" s="18" t="n">
        <v>494.43541523</v>
      </c>
      <c r="F16" s="20" t="n">
        <v>3.00541585</v>
      </c>
      <c r="G16" s="18" t="n">
        <v>507.52785563</v>
      </c>
      <c r="H16" s="20" t="n">
        <v>12.11818778</v>
      </c>
      <c r="I16" s="18" t="s">
        <v>404</v>
      </c>
      <c r="J16" s="20" t="s">
        <v>404</v>
      </c>
      <c r="K16" s="18" t="s">
        <v>404</v>
      </c>
      <c r="L16" s="20" t="s">
        <v>404</v>
      </c>
      <c r="M16" s="18" t="s">
        <v>404</v>
      </c>
      <c r="N16" s="20" t="s">
        <v>404</v>
      </c>
      <c r="O16" s="18" t="s">
        <v>404</v>
      </c>
      <c r="P16" s="20" t="s">
        <v>404</v>
      </c>
      <c r="Q16" s="18" t="n">
        <v>436.37990228</v>
      </c>
      <c r="R16" s="20" t="n">
        <v>42.67248436</v>
      </c>
    </row>
    <row r="17" spans="1:18">
      <c r="A17" s="15" t="s">
        <v>414</v>
      </c>
      <c r="B17" s="17" t="n">
        <v>6504</v>
      </c>
      <c r="C17" s="18">
        <f>(1325.0/B17*100)</f>
        <v/>
      </c>
      <c r="D17" s="19" t="n">
        <v>5179</v>
      </c>
      <c r="E17" s="18" t="n">
        <v>503.36481456</v>
      </c>
      <c r="F17" s="20" t="n">
        <v>4.66359204</v>
      </c>
      <c r="G17" s="18" t="n">
        <v>505.35513367</v>
      </c>
      <c r="H17" s="20" t="n">
        <v>7.37799012</v>
      </c>
      <c r="I17" s="18" t="s">
        <v>404</v>
      </c>
      <c r="J17" s="20" t="s">
        <v>404</v>
      </c>
      <c r="K17" s="18" t="s">
        <v>404</v>
      </c>
      <c r="L17" s="20" t="s">
        <v>404</v>
      </c>
      <c r="M17" s="18" t="s">
        <v>404</v>
      </c>
      <c r="N17" s="20" t="s">
        <v>404</v>
      </c>
      <c r="O17" s="18" t="s">
        <v>404</v>
      </c>
      <c r="P17" s="20" t="s">
        <v>404</v>
      </c>
      <c r="Q17" s="18" t="n">
        <v>536.02814877</v>
      </c>
      <c r="R17" s="20" t="n">
        <v>16.3509077</v>
      </c>
    </row>
    <row r="18" spans="1:18">
      <c r="A18" s="15" t="s">
        <v>415</v>
      </c>
      <c r="B18" s="17" t="n">
        <v>5532</v>
      </c>
      <c r="C18" s="18">
        <f>(0.0/B18*100)</f>
        <v/>
      </c>
      <c r="D18" s="19" t="n">
        <v>5532</v>
      </c>
      <c r="E18" s="18" t="n">
        <v>454.5547431</v>
      </c>
      <c r="F18" s="20" t="n">
        <v>3.73547013</v>
      </c>
      <c r="G18" s="18" t="n">
        <v>435.01386774</v>
      </c>
      <c r="H18" s="20" t="n">
        <v>33.34756269</v>
      </c>
      <c r="I18" s="18" t="s">
        <v>404</v>
      </c>
      <c r="J18" s="20" t="s">
        <v>404</v>
      </c>
      <c r="K18" s="18" t="s">
        <v>404</v>
      </c>
      <c r="L18" s="20" t="s">
        <v>404</v>
      </c>
      <c r="M18" s="18" t="s">
        <v>404</v>
      </c>
      <c r="N18" s="20" t="s">
        <v>404</v>
      </c>
      <c r="O18" s="18" t="s">
        <v>404</v>
      </c>
      <c r="P18" s="20" t="s">
        <v>404</v>
      </c>
      <c r="Q18" s="18" t="n">
        <v>403.30848285</v>
      </c>
      <c r="R18" s="20" t="n">
        <v>29.14815556</v>
      </c>
    </row>
    <row r="19" spans="1:18">
      <c r="A19" s="15" t="s">
        <v>416</v>
      </c>
      <c r="B19" s="17" t="n">
        <v>5658</v>
      </c>
      <c r="C19" s="18">
        <f>(327.0/B19*100)</f>
        <v/>
      </c>
      <c r="D19" s="19" t="n">
        <v>5331</v>
      </c>
      <c r="E19" s="18" t="n">
        <v>478.06117598</v>
      </c>
      <c r="F19" s="20" t="n">
        <v>3.20984225</v>
      </c>
      <c r="G19" s="18" t="n">
        <v>458.0461681</v>
      </c>
      <c r="H19" s="20" t="n">
        <v>14.01902288</v>
      </c>
      <c r="I19" s="18" t="s">
        <v>404</v>
      </c>
      <c r="J19" s="20" t="s">
        <v>404</v>
      </c>
      <c r="K19" s="18" t="s">
        <v>404</v>
      </c>
      <c r="L19" s="20" t="s">
        <v>404</v>
      </c>
      <c r="M19" s="18" t="s">
        <v>404</v>
      </c>
      <c r="N19" s="20" t="s">
        <v>404</v>
      </c>
      <c r="O19" s="18" t="s">
        <v>404</v>
      </c>
      <c r="P19" s="20" t="s">
        <v>404</v>
      </c>
      <c r="Q19" s="18" t="n">
        <v>530.13615684</v>
      </c>
      <c r="R19" s="20" t="n">
        <v>22.58439633</v>
      </c>
    </row>
    <row r="20" spans="1:18">
      <c r="A20" s="15" t="s">
        <v>417</v>
      </c>
      <c r="B20" s="17" t="n">
        <v>3371</v>
      </c>
      <c r="C20" s="18">
        <f>(24.0/B20*100)</f>
        <v/>
      </c>
      <c r="D20" s="19" t="n">
        <v>3347</v>
      </c>
      <c r="E20" s="18" t="n">
        <v>488.98907854</v>
      </c>
      <c r="F20" s="20" t="n">
        <v>2.02859317</v>
      </c>
      <c r="G20" s="18" t="n">
        <v>465.27635991</v>
      </c>
      <c r="H20" s="20" t="n">
        <v>12.81412895</v>
      </c>
      <c r="I20" s="18" t="s">
        <v>404</v>
      </c>
      <c r="J20" s="20" t="s">
        <v>404</v>
      </c>
      <c r="K20" s="18" t="s">
        <v>404</v>
      </c>
      <c r="L20" s="20" t="s">
        <v>404</v>
      </c>
      <c r="M20" s="18" t="s">
        <v>404</v>
      </c>
      <c r="N20" s="20" t="s">
        <v>404</v>
      </c>
      <c r="O20" s="18" t="s">
        <v>404</v>
      </c>
      <c r="P20" s="20" t="s">
        <v>404</v>
      </c>
      <c r="Q20" s="18" t="n">
        <v>463.69535963</v>
      </c>
      <c r="R20" s="20" t="n">
        <v>11.22556462</v>
      </c>
    </row>
    <row r="21" spans="1:18">
      <c r="A21" s="15" t="s">
        <v>418</v>
      </c>
      <c r="B21" s="17" t="n">
        <v>5741</v>
      </c>
      <c r="C21" s="18">
        <f>(0.0/B21*100)</f>
        <v/>
      </c>
      <c r="D21" s="19" t="n">
        <v>5741</v>
      </c>
      <c r="E21" s="18" t="n">
        <v>506.83320175</v>
      </c>
      <c r="F21" s="20" t="n">
        <v>2.69480586</v>
      </c>
      <c r="G21" s="18" t="n">
        <v>497.83177489</v>
      </c>
      <c r="H21" s="20" t="n">
        <v>6.04398854</v>
      </c>
      <c r="I21" s="18" t="s">
        <v>404</v>
      </c>
      <c r="J21" s="20" t="s">
        <v>404</v>
      </c>
      <c r="K21" s="18" t="s">
        <v>404</v>
      </c>
      <c r="L21" s="20" t="s">
        <v>404</v>
      </c>
      <c r="M21" s="18" t="s">
        <v>404</v>
      </c>
      <c r="N21" s="20" t="s">
        <v>404</v>
      </c>
      <c r="O21" s="18" t="s">
        <v>404</v>
      </c>
      <c r="P21" s="20" t="s">
        <v>404</v>
      </c>
      <c r="Q21" s="18" t="n">
        <v>496.68303798</v>
      </c>
      <c r="R21" s="20" t="n">
        <v>6.87221299</v>
      </c>
    </row>
    <row r="22" spans="1:18">
      <c r="A22" s="15" t="s">
        <v>419</v>
      </c>
      <c r="B22" s="17" t="n">
        <v>6598</v>
      </c>
      <c r="C22" s="18">
        <f>(0.0/B22*100)</f>
        <v/>
      </c>
      <c r="D22" s="19" t="n">
        <v>6598</v>
      </c>
      <c r="E22" s="18" t="n">
        <v>462.3943649</v>
      </c>
      <c r="F22" s="20" t="n">
        <v>5.70785953</v>
      </c>
      <c r="G22" s="18" t="n">
        <v>478.6013841</v>
      </c>
      <c r="H22" s="20" t="n">
        <v>8.144007350000001</v>
      </c>
      <c r="I22" s="18" t="s">
        <v>404</v>
      </c>
      <c r="J22" s="20" t="s">
        <v>404</v>
      </c>
      <c r="K22" s="18" t="s">
        <v>404</v>
      </c>
      <c r="L22" s="20" t="s">
        <v>404</v>
      </c>
      <c r="M22" s="18" t="s">
        <v>404</v>
      </c>
      <c r="N22" s="20" t="s">
        <v>404</v>
      </c>
      <c r="O22" s="18" t="s">
        <v>404</v>
      </c>
      <c r="P22" s="20" t="s">
        <v>404</v>
      </c>
      <c r="Q22" s="18" t="n">
        <v>492.37663324</v>
      </c>
      <c r="R22" s="20" t="n">
        <v>7.86219754</v>
      </c>
    </row>
    <row r="23" spans="1:18">
      <c r="A23" s="15" t="s">
        <v>420</v>
      </c>
      <c r="B23" s="17" t="n">
        <v>11583</v>
      </c>
      <c r="C23" s="18">
        <f>(3194.0/B23*100)</f>
        <v/>
      </c>
      <c r="D23" s="19" t="n">
        <v>8389</v>
      </c>
      <c r="E23" s="18" t="n">
        <v>491.06995964</v>
      </c>
      <c r="F23" s="20" t="n">
        <v>4.10958151</v>
      </c>
      <c r="G23" s="18" t="n">
        <v>501.10648464</v>
      </c>
      <c r="H23" s="20" t="n">
        <v>16.43621307</v>
      </c>
      <c r="I23" s="18" t="s">
        <v>404</v>
      </c>
      <c r="J23" s="20" t="s">
        <v>404</v>
      </c>
      <c r="K23" s="18" t="s">
        <v>404</v>
      </c>
      <c r="L23" s="20" t="s">
        <v>404</v>
      </c>
      <c r="M23" s="18" t="s">
        <v>404</v>
      </c>
      <c r="N23" s="20" t="s">
        <v>404</v>
      </c>
      <c r="O23" s="18" t="s">
        <v>404</v>
      </c>
      <c r="P23" s="20" t="s">
        <v>404</v>
      </c>
      <c r="Q23" s="18" t="n">
        <v>498.68389834</v>
      </c>
      <c r="R23" s="20" t="n">
        <v>23.4839346</v>
      </c>
    </row>
    <row r="24" spans="1:18">
      <c r="A24" s="15" t="s">
        <v>421</v>
      </c>
      <c r="B24" s="17" t="n">
        <v>6647</v>
      </c>
      <c r="C24" s="18">
        <f>(0.0/B24*100)</f>
        <v/>
      </c>
      <c r="D24" s="19" t="n">
        <v>6647</v>
      </c>
      <c r="E24" s="18" t="n">
        <v>532.1983403</v>
      </c>
      <c r="F24" s="20" t="n">
        <v>3.30148217</v>
      </c>
      <c r="G24" s="18" t="n">
        <v>534.19326856</v>
      </c>
      <c r="H24" s="20" t="n">
        <v>11.85778624</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525.35043665</v>
      </c>
      <c r="F25" s="20" t="n">
        <v>4.16755794</v>
      </c>
      <c r="G25" s="18" t="n">
        <v>516.02477619</v>
      </c>
      <c r="H25" s="20" t="n">
        <v>8.26609358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481.51135957</v>
      </c>
      <c r="F26" s="20" t="n">
        <v>2.04644566</v>
      </c>
      <c r="G26" s="18" t="n">
        <v>494.083468</v>
      </c>
      <c r="H26" s="20" t="n">
        <v>5.6437026</v>
      </c>
      <c r="I26" s="18" t="s">
        <v>404</v>
      </c>
      <c r="J26" s="20" t="s">
        <v>404</v>
      </c>
      <c r="K26" s="18" t="s">
        <v>404</v>
      </c>
      <c r="L26" s="20" t="s">
        <v>404</v>
      </c>
      <c r="M26" s="18" t="s">
        <v>404</v>
      </c>
      <c r="N26" s="20" t="s">
        <v>404</v>
      </c>
      <c r="O26" s="18" t="s">
        <v>404</v>
      </c>
      <c r="P26" s="20" t="s">
        <v>404</v>
      </c>
      <c r="Q26" s="18" t="n">
        <v>460.49905964</v>
      </c>
      <c r="R26" s="20" t="n">
        <v>13.79662301</v>
      </c>
    </row>
    <row r="27" spans="1:18">
      <c r="A27" s="15" t="s">
        <v>424</v>
      </c>
      <c r="B27" s="17" t="n">
        <v>5299</v>
      </c>
      <c r="C27" s="18">
        <f>(0.0/B27*100)</f>
        <v/>
      </c>
      <c r="D27" s="19" t="n">
        <v>5299</v>
      </c>
      <c r="E27" s="18" t="n">
        <v>483.33039861</v>
      </c>
      <c r="F27" s="20" t="n">
        <v>1.5007578</v>
      </c>
      <c r="G27" s="18" t="n">
        <v>495.94474399</v>
      </c>
      <c r="H27" s="20" t="n">
        <v>2.59835066</v>
      </c>
      <c r="I27" s="18" t="s">
        <v>404</v>
      </c>
      <c r="J27" s="20" t="s">
        <v>404</v>
      </c>
      <c r="K27" s="18" t="s">
        <v>404</v>
      </c>
      <c r="L27" s="20" t="s">
        <v>404</v>
      </c>
      <c r="M27" s="18" t="s">
        <v>404</v>
      </c>
      <c r="N27" s="20" t="s">
        <v>404</v>
      </c>
      <c r="O27" s="18" t="s">
        <v>404</v>
      </c>
      <c r="P27" s="20" t="s">
        <v>404</v>
      </c>
      <c r="Q27" s="18" t="n">
        <v>465.27073414</v>
      </c>
      <c r="R27" s="20" t="n">
        <v>25.34217899</v>
      </c>
    </row>
    <row r="28" spans="1:18">
      <c r="A28" s="15" t="s">
        <v>425</v>
      </c>
      <c r="B28" s="17" t="n">
        <v>7568</v>
      </c>
      <c r="C28" s="18">
        <f>(0.0/B28*100)</f>
        <v/>
      </c>
      <c r="D28" s="19" t="n">
        <v>7568</v>
      </c>
      <c r="E28" s="18" t="n">
        <v>408.4010971</v>
      </c>
      <c r="F28" s="20" t="n">
        <v>2.27798173</v>
      </c>
      <c r="G28" s="18" t="n">
        <v>398.32883278</v>
      </c>
      <c r="H28" s="20" t="n">
        <v>12.26092042</v>
      </c>
      <c r="I28" s="18" t="s">
        <v>404</v>
      </c>
      <c r="J28" s="20" t="s">
        <v>404</v>
      </c>
      <c r="K28" s="18" t="s">
        <v>404</v>
      </c>
      <c r="L28" s="20" t="s">
        <v>404</v>
      </c>
      <c r="M28" s="18" t="s">
        <v>404</v>
      </c>
      <c r="N28" s="20" t="s">
        <v>404</v>
      </c>
      <c r="O28" s="18" t="s">
        <v>404</v>
      </c>
      <c r="P28" s="20" t="s">
        <v>404</v>
      </c>
      <c r="Q28" s="18" t="n">
        <v>402.65561409</v>
      </c>
      <c r="R28" s="20" t="n">
        <v>8.10304206</v>
      </c>
    </row>
    <row r="29" spans="1:18">
      <c r="A29" s="15" t="s">
        <v>426</v>
      </c>
      <c r="B29" s="17" t="n">
        <v>5385</v>
      </c>
      <c r="C29" s="18">
        <f>(1123.0/B29*100)</f>
        <v/>
      </c>
      <c r="D29" s="19" t="n">
        <v>4262</v>
      </c>
      <c r="E29" s="18" t="n">
        <v>513.38822358</v>
      </c>
      <c r="F29" s="20" t="n">
        <v>5.23929759</v>
      </c>
      <c r="G29" s="18" t="n">
        <v>505.22524256</v>
      </c>
      <c r="H29" s="20" t="n">
        <v>25.56253535</v>
      </c>
      <c r="I29" s="18" t="s">
        <v>404</v>
      </c>
      <c r="J29" s="20" t="s">
        <v>404</v>
      </c>
      <c r="K29" s="18" t="s">
        <v>404</v>
      </c>
      <c r="L29" s="20" t="s">
        <v>404</v>
      </c>
      <c r="M29" s="18" t="s">
        <v>404</v>
      </c>
      <c r="N29" s="20" t="s">
        <v>404</v>
      </c>
      <c r="O29" s="18" t="s">
        <v>404</v>
      </c>
      <c r="P29" s="20" t="s">
        <v>404</v>
      </c>
      <c r="Q29" s="18" t="n">
        <v>506.57658338</v>
      </c>
      <c r="R29" s="20" t="n">
        <v>9.26884667</v>
      </c>
    </row>
    <row r="30" spans="1:18">
      <c r="A30" s="15" t="s">
        <v>427</v>
      </c>
      <c r="B30" s="17" t="n">
        <v>4520</v>
      </c>
      <c r="C30" s="18">
        <f>(1053.0/B30*100)</f>
        <v/>
      </c>
      <c r="D30" s="19" t="n">
        <v>3467</v>
      </c>
      <c r="E30" s="18" t="n">
        <v>496.34343945</v>
      </c>
      <c r="F30" s="20" t="n">
        <v>2.90205168</v>
      </c>
      <c r="G30" s="18" t="n">
        <v>518.3785070500001</v>
      </c>
      <c r="H30" s="20" t="n">
        <v>22.37459475</v>
      </c>
      <c r="I30" s="18" t="s">
        <v>404</v>
      </c>
      <c r="J30" s="20" t="s">
        <v>404</v>
      </c>
      <c r="K30" s="18" t="s">
        <v>404</v>
      </c>
      <c r="L30" s="20" t="s">
        <v>404</v>
      </c>
      <c r="M30" s="18" t="s">
        <v>404</v>
      </c>
      <c r="N30" s="20" t="s">
        <v>404</v>
      </c>
      <c r="O30" s="18" t="s">
        <v>404</v>
      </c>
      <c r="P30" s="20" t="s">
        <v>404</v>
      </c>
      <c r="Q30" s="18" t="n">
        <v>459.62867755</v>
      </c>
      <c r="R30" s="20" t="n">
        <v>7.02410748</v>
      </c>
    </row>
    <row r="31" spans="1:18">
      <c r="A31" s="15" t="s">
        <v>428</v>
      </c>
      <c r="B31" s="17" t="n">
        <v>5456</v>
      </c>
      <c r="C31" s="18">
        <f>(502.0/B31*100)</f>
        <v/>
      </c>
      <c r="D31" s="19" t="n">
        <v>4954</v>
      </c>
      <c r="E31" s="18" t="n">
        <v>504.39325024</v>
      </c>
      <c r="F31" s="20" t="n">
        <v>2.76961469</v>
      </c>
      <c r="G31" s="18" t="n">
        <v>498.98689095</v>
      </c>
      <c r="H31" s="20" t="n">
        <v>4.73324654</v>
      </c>
      <c r="I31" s="18" t="s">
        <v>404</v>
      </c>
      <c r="J31" s="20" t="s">
        <v>404</v>
      </c>
      <c r="K31" s="18" t="s">
        <v>404</v>
      </c>
      <c r="L31" s="20" t="s">
        <v>404</v>
      </c>
      <c r="M31" s="18" t="s">
        <v>404</v>
      </c>
      <c r="N31" s="20" t="s">
        <v>404</v>
      </c>
      <c r="O31" s="18" t="s">
        <v>404</v>
      </c>
      <c r="P31" s="20" t="s">
        <v>404</v>
      </c>
      <c r="Q31" s="18" t="n">
        <v>495.40019583</v>
      </c>
      <c r="R31" s="20" t="n">
        <v>9.05170657</v>
      </c>
    </row>
    <row r="32" spans="1:18">
      <c r="A32" s="15" t="s">
        <v>429</v>
      </c>
      <c r="B32" s="17" t="n">
        <v>4478</v>
      </c>
      <c r="C32" s="18">
        <f>(0.0/B32*100)</f>
        <v/>
      </c>
      <c r="D32" s="19" t="n">
        <v>4478</v>
      </c>
      <c r="E32" s="18" t="n">
        <v>504.15449376</v>
      </c>
      <c r="F32" s="20" t="n">
        <v>2.49764439</v>
      </c>
      <c r="G32" s="18" t="n">
        <v>500.84429831</v>
      </c>
      <c r="H32" s="20" t="n">
        <v>9.96822742</v>
      </c>
      <c r="I32" s="18" t="s">
        <v>404</v>
      </c>
      <c r="J32" s="20" t="s">
        <v>404</v>
      </c>
      <c r="K32" s="18" t="s">
        <v>404</v>
      </c>
      <c r="L32" s="20" t="s">
        <v>404</v>
      </c>
      <c r="M32" s="18" t="s">
        <v>404</v>
      </c>
      <c r="N32" s="20" t="s">
        <v>404</v>
      </c>
      <c r="O32" s="18" t="s">
        <v>404</v>
      </c>
      <c r="P32" s="20" t="s">
        <v>404</v>
      </c>
      <c r="Q32" s="18" t="n">
        <v>525.51923664</v>
      </c>
      <c r="R32" s="20" t="n">
        <v>15.74261805</v>
      </c>
    </row>
    <row r="33" spans="1:18">
      <c r="A33" s="15" t="s">
        <v>430</v>
      </c>
      <c r="B33" s="17" t="n">
        <v>7325</v>
      </c>
      <c r="C33" s="18">
        <f>(29.0/B33*100)</f>
        <v/>
      </c>
      <c r="D33" s="19" t="n">
        <v>7296</v>
      </c>
      <c r="E33" s="18" t="n">
        <v>490.45570779</v>
      </c>
      <c r="F33" s="20" t="n">
        <v>2.65256572</v>
      </c>
      <c r="G33" s="18" t="n">
        <v>497.69865031</v>
      </c>
      <c r="H33" s="20" t="n">
        <v>12.04567286</v>
      </c>
      <c r="I33" s="18" t="s">
        <v>404</v>
      </c>
      <c r="J33" s="20" t="s">
        <v>404</v>
      </c>
      <c r="K33" s="18" t="s">
        <v>404</v>
      </c>
      <c r="L33" s="20" t="s">
        <v>404</v>
      </c>
      <c r="M33" s="18" t="s">
        <v>404</v>
      </c>
      <c r="N33" s="20" t="s">
        <v>404</v>
      </c>
      <c r="O33" s="18" t="s">
        <v>404</v>
      </c>
      <c r="P33" s="20" t="s">
        <v>404</v>
      </c>
      <c r="Q33" s="18" t="n">
        <v>530.8835930499999</v>
      </c>
      <c r="R33" s="20" t="n">
        <v>27.93882426</v>
      </c>
    </row>
    <row r="34" spans="1:18">
      <c r="A34" s="15" t="s">
        <v>431</v>
      </c>
      <c r="B34" s="17" t="n">
        <v>6350</v>
      </c>
      <c r="C34" s="18">
        <f>(0.0/B34*100)</f>
        <v/>
      </c>
      <c r="D34" s="19" t="n">
        <v>6350</v>
      </c>
      <c r="E34" s="18" t="n">
        <v>475.93617103</v>
      </c>
      <c r="F34" s="20" t="n">
        <v>2.75857858</v>
      </c>
      <c r="G34" s="18" t="n">
        <v>459.90955564</v>
      </c>
      <c r="H34" s="20" t="n">
        <v>21.76946367</v>
      </c>
      <c r="I34" s="18" t="s">
        <v>404</v>
      </c>
      <c r="J34" s="20" t="s">
        <v>404</v>
      </c>
      <c r="K34" s="18" t="s">
        <v>404</v>
      </c>
      <c r="L34" s="20" t="s">
        <v>404</v>
      </c>
      <c r="M34" s="18" t="s">
        <v>404</v>
      </c>
      <c r="N34" s="20" t="s">
        <v>404</v>
      </c>
      <c r="O34" s="18" t="s">
        <v>404</v>
      </c>
      <c r="P34" s="20" t="s">
        <v>404</v>
      </c>
      <c r="Q34" s="18" t="n">
        <v>458.50810061</v>
      </c>
      <c r="R34" s="20" t="n">
        <v>21.20065285</v>
      </c>
    </row>
    <row r="35" spans="1:18">
      <c r="A35" s="15" t="s">
        <v>432</v>
      </c>
      <c r="B35" s="17" t="n">
        <v>6406</v>
      </c>
      <c r="C35" s="18">
        <f>(443.0/B35*100)</f>
        <v/>
      </c>
      <c r="D35" s="19" t="n">
        <v>5963</v>
      </c>
      <c r="E35" s="18" t="n">
        <v>503.25616087</v>
      </c>
      <c r="F35" s="20" t="n">
        <v>1.47160695</v>
      </c>
      <c r="G35" s="18" t="n">
        <v>537.5731461399999</v>
      </c>
      <c r="H35" s="20" t="n">
        <v>2.76138487</v>
      </c>
      <c r="I35" s="18" t="s">
        <v>404</v>
      </c>
      <c r="J35" s="20" t="s">
        <v>404</v>
      </c>
      <c r="K35" s="18" t="s">
        <v>404</v>
      </c>
      <c r="L35" s="20" t="s">
        <v>404</v>
      </c>
      <c r="M35" s="18" t="s">
        <v>404</v>
      </c>
      <c r="N35" s="20" t="s">
        <v>404</v>
      </c>
      <c r="O35" s="18" t="s">
        <v>404</v>
      </c>
      <c r="P35" s="20" t="s">
        <v>404</v>
      </c>
      <c r="Q35" s="18" t="n">
        <v>489.83530821</v>
      </c>
      <c r="R35" s="20" t="n">
        <v>8.294997820000001</v>
      </c>
    </row>
    <row r="36" spans="1:18">
      <c r="A36" s="15" t="s">
        <v>433</v>
      </c>
      <c r="B36" s="17" t="n">
        <v>6736</v>
      </c>
      <c r="C36" s="18">
        <f>(10.0/B36*100)</f>
        <v/>
      </c>
      <c r="D36" s="19" t="n">
        <v>6726</v>
      </c>
      <c r="E36" s="18" t="n">
        <v>485.62019687</v>
      </c>
      <c r="F36" s="20" t="n">
        <v>2.34142867</v>
      </c>
      <c r="G36" s="18" t="n">
        <v>488.19531112</v>
      </c>
      <c r="H36" s="20" t="n">
        <v>10.53640672</v>
      </c>
      <c r="I36" s="18" t="s">
        <v>404</v>
      </c>
      <c r="J36" s="20" t="s">
        <v>404</v>
      </c>
      <c r="K36" s="18" t="s">
        <v>404</v>
      </c>
      <c r="L36" s="20" t="s">
        <v>404</v>
      </c>
      <c r="M36" s="18" t="s">
        <v>404</v>
      </c>
      <c r="N36" s="20" t="s">
        <v>404</v>
      </c>
      <c r="O36" s="18" t="s">
        <v>404</v>
      </c>
      <c r="P36" s="20" t="s">
        <v>404</v>
      </c>
      <c r="Q36" s="18" t="n">
        <v>485.53930821</v>
      </c>
      <c r="R36" s="20" t="n">
        <v>11.77211676</v>
      </c>
    </row>
    <row r="37" spans="1:18">
      <c r="A37" s="15" t="s">
        <v>434</v>
      </c>
      <c r="B37" s="17" t="n">
        <v>5458</v>
      </c>
      <c r="C37" s="18">
        <f>(0.0/B37*100)</f>
        <v/>
      </c>
      <c r="D37" s="19" t="n">
        <v>5458</v>
      </c>
      <c r="E37" s="18" t="n">
        <v>491.35479289</v>
      </c>
      <c r="F37" s="20" t="n">
        <v>3.59932943</v>
      </c>
      <c r="G37" s="18" t="n">
        <v>499.14107395</v>
      </c>
      <c r="H37" s="20" t="n">
        <v>6.45486567</v>
      </c>
      <c r="I37" s="18" t="s">
        <v>404</v>
      </c>
      <c r="J37" s="20" t="s">
        <v>404</v>
      </c>
      <c r="K37" s="18" t="s">
        <v>404</v>
      </c>
      <c r="L37" s="20" t="s">
        <v>404</v>
      </c>
      <c r="M37" s="18" t="s">
        <v>404</v>
      </c>
      <c r="N37" s="20" t="s">
        <v>404</v>
      </c>
      <c r="O37" s="18" t="s">
        <v>404</v>
      </c>
      <c r="P37" s="20" t="s">
        <v>404</v>
      </c>
      <c r="Q37" s="18" t="n">
        <v>480.98687433</v>
      </c>
      <c r="R37" s="20" t="n">
        <v>7.39494155</v>
      </c>
    </row>
    <row r="38" spans="1:18">
      <c r="A38" s="15" t="s">
        <v>435</v>
      </c>
      <c r="B38" s="17" t="n">
        <v>5860</v>
      </c>
      <c r="C38" s="18">
        <f>(268.0/B38*100)</f>
        <v/>
      </c>
      <c r="D38" s="19" t="n">
        <v>5592</v>
      </c>
      <c r="E38" s="18" t="n">
        <v>512.9017859099999</v>
      </c>
      <c r="F38" s="20" t="n">
        <v>4.52484853</v>
      </c>
      <c r="G38" s="18" t="n">
        <v>533.22803261</v>
      </c>
      <c r="H38" s="20" t="n">
        <v>6.56087339</v>
      </c>
      <c r="I38" s="18" t="s">
        <v>404</v>
      </c>
      <c r="J38" s="20" t="s">
        <v>404</v>
      </c>
      <c r="K38" s="18" t="s">
        <v>404</v>
      </c>
      <c r="L38" s="20" t="s">
        <v>404</v>
      </c>
      <c r="M38" s="18" t="s">
        <v>404</v>
      </c>
      <c r="N38" s="20" t="s">
        <v>404</v>
      </c>
      <c r="O38" s="18" t="s">
        <v>404</v>
      </c>
      <c r="P38" s="20" t="s">
        <v>404</v>
      </c>
      <c r="Q38" s="18" t="n">
        <v>578.00727594</v>
      </c>
      <c r="R38" s="20" t="n">
        <v>17.60006834</v>
      </c>
    </row>
    <row r="39" spans="1:18">
      <c r="A39" s="15" t="s">
        <v>436</v>
      </c>
      <c r="B39" s="17" t="n">
        <v>5895</v>
      </c>
      <c r="C39" s="18">
        <f>(0.0/B39*100)</f>
        <v/>
      </c>
      <c r="D39" s="19" t="n">
        <v>5895</v>
      </c>
      <c r="E39" s="18" t="n">
        <v>424.33757969</v>
      </c>
      <c r="F39" s="20" t="n">
        <v>4.70854683</v>
      </c>
      <c r="G39" s="18" t="n">
        <v>402.61442156</v>
      </c>
      <c r="H39" s="20" t="n">
        <v>9.5024616</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(2954.0/B40*100)</f>
        <v/>
      </c>
      <c r="D40" s="19" t="n">
        <v>11203</v>
      </c>
      <c r="E40" s="18" t="n">
        <v>493.47016149</v>
      </c>
      <c r="F40" s="20" t="n">
        <v>3.37758433</v>
      </c>
      <c r="G40" s="18" t="n">
        <v>493.44557972</v>
      </c>
      <c r="H40" s="20" t="n">
        <v>9.366954140000001</v>
      </c>
      <c r="I40" s="18" t="s">
        <v>404</v>
      </c>
      <c r="J40" s="20" t="s">
        <v>404</v>
      </c>
      <c r="K40" s="18" t="s">
        <v>404</v>
      </c>
      <c r="L40" s="20" t="s">
        <v>404</v>
      </c>
      <c r="M40" s="18" t="s">
        <v>404</v>
      </c>
      <c r="N40" s="20" t="s">
        <v>404</v>
      </c>
      <c r="O40" s="18" t="s">
        <v>404</v>
      </c>
      <c r="P40" s="20" t="s">
        <v>404</v>
      </c>
      <c r="Q40" s="18" t="n">
        <v>492.98564302</v>
      </c>
      <c r="R40" s="20" t="n">
        <v>7.41799342</v>
      </c>
    </row>
    <row r="41" spans="1:18">
      <c r="A41" s="15" t="s">
        <v>438</v>
      </c>
      <c r="B41" s="17" t="n">
        <v>5712</v>
      </c>
      <c r="C41" s="18">
        <f>(99.0/B41*100)</f>
        <v/>
      </c>
      <c r="D41" s="19" t="n">
        <v>5613</v>
      </c>
      <c r="E41" s="18" t="n">
        <v>470.85187942</v>
      </c>
      <c r="F41" s="20" t="n">
        <v>3.41864863</v>
      </c>
      <c r="G41" s="18" t="n">
        <v>462.70559602</v>
      </c>
      <c r="H41" s="20" t="n">
        <v>13.57253396</v>
      </c>
      <c r="I41" s="18" t="s">
        <v>404</v>
      </c>
      <c r="J41" s="20" t="s">
        <v>404</v>
      </c>
      <c r="K41" s="18" t="s">
        <v>404</v>
      </c>
      <c r="L41" s="20" t="s">
        <v>404</v>
      </c>
      <c r="M41" s="18" t="s">
        <v>404</v>
      </c>
      <c r="N41" s="20" t="s">
        <v>404</v>
      </c>
      <c r="O41" s="18" t="s">
        <v>404</v>
      </c>
      <c r="P41" s="20" t="s">
        <v>404</v>
      </c>
      <c r="Q41" s="18" t="n">
        <v>460.4675957</v>
      </c>
      <c r="R41" s="20" t="n">
        <v>19.15313796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412.8764168</v>
      </c>
      <c r="F44" s="20" t="n">
        <v>3.53214699</v>
      </c>
      <c r="G44" s="18" t="n">
        <v>414.04267912</v>
      </c>
      <c r="H44" s="20" t="n">
        <v>14.96239699</v>
      </c>
      <c r="I44" s="18" t="s">
        <v>404</v>
      </c>
      <c r="J44" s="20" t="s">
        <v>404</v>
      </c>
      <c r="K44" s="18" t="s">
        <v>404</v>
      </c>
      <c r="L44" s="20" t="s">
        <v>404</v>
      </c>
      <c r="M44" s="18" t="s">
        <v>404</v>
      </c>
      <c r="N44" s="20" t="s">
        <v>404</v>
      </c>
      <c r="O44" s="18" t="s">
        <v>404</v>
      </c>
      <c r="P44" s="20" t="s">
        <v>404</v>
      </c>
      <c r="Q44" s="18" t="n">
        <v>466.20335888</v>
      </c>
      <c r="R44" s="20" t="n">
        <v>21.28017873</v>
      </c>
    </row>
    <row r="45" spans="1:18">
      <c r="A45" s="15" t="s">
        <v>442</v>
      </c>
      <c r="B45" s="17" t="n">
        <v>5519</v>
      </c>
      <c r="C45" s="18">
        <f>(0.0/B45*100)</f>
        <v/>
      </c>
      <c r="D45" s="19" t="n">
        <v>5519</v>
      </c>
      <c r="E45" s="18" t="n">
        <v>364.04725158</v>
      </c>
      <c r="F45" s="20" t="n">
        <v>3.76571042</v>
      </c>
      <c r="G45" s="18" t="n">
        <v>343.59681463</v>
      </c>
      <c r="H45" s="20" t="n">
        <v>6.01432209</v>
      </c>
      <c r="I45" s="18" t="s">
        <v>404</v>
      </c>
      <c r="J45" s="20" t="s">
        <v>404</v>
      </c>
      <c r="K45" s="18" t="s">
        <v>404</v>
      </c>
      <c r="L45" s="20" t="s">
        <v>404</v>
      </c>
      <c r="M45" s="18" t="s">
        <v>404</v>
      </c>
      <c r="N45" s="20" t="s">
        <v>404</v>
      </c>
      <c r="O45" s="18" t="s">
        <v>404</v>
      </c>
      <c r="P45" s="20" t="s">
        <v>404</v>
      </c>
      <c r="Q45" s="18" t="n">
        <v>367.56934174</v>
      </c>
      <c r="R45" s="20" t="n">
        <v>21.68405382</v>
      </c>
    </row>
    <row r="46" spans="1:18">
      <c r="A46" s="15" t="s">
        <v>443</v>
      </c>
      <c r="B46" s="17" t="n">
        <v>23141</v>
      </c>
      <c r="C46" s="18">
        <f>(4196.0/B46*100)</f>
        <v/>
      </c>
      <c r="D46" s="19" t="n">
        <v>18945</v>
      </c>
      <c r="E46" s="18" t="n">
        <v>383.10485706</v>
      </c>
      <c r="F46" s="20" t="n">
        <v>3.61262051</v>
      </c>
      <c r="G46" s="18" t="n">
        <v>363.15211955</v>
      </c>
      <c r="H46" s="20" t="n">
        <v>6.35903855</v>
      </c>
      <c r="I46" s="18" t="s">
        <v>404</v>
      </c>
      <c r="J46" s="20" t="s">
        <v>404</v>
      </c>
      <c r="K46" s="18" t="s">
        <v>404</v>
      </c>
      <c r="L46" s="20" t="s">
        <v>404</v>
      </c>
      <c r="M46" s="18" t="s">
        <v>404</v>
      </c>
      <c r="N46" s="20" t="s">
        <v>404</v>
      </c>
      <c r="O46" s="18" t="s">
        <v>404</v>
      </c>
      <c r="P46" s="20" t="s">
        <v>404</v>
      </c>
      <c r="Q46" s="18" t="n">
        <v>348.20074039</v>
      </c>
      <c r="R46" s="20" t="n">
        <v>11.18253318</v>
      </c>
    </row>
    <row r="47" spans="1:18">
      <c r="A47" s="15" t="s">
        <v>444</v>
      </c>
      <c r="B47" s="17" t="n">
        <v>5928</v>
      </c>
      <c r="C47" s="18">
        <f>(0.0/B47*100)</f>
        <v/>
      </c>
      <c r="D47" s="19" t="n">
        <v>5928</v>
      </c>
      <c r="E47" s="18" t="n">
        <v>440.16273243</v>
      </c>
      <c r="F47" s="20" t="n">
        <v>4.73963973</v>
      </c>
      <c r="G47" s="18" t="n">
        <v>441.40344589</v>
      </c>
      <c r="H47" s="20" t="n">
        <v>10.48235402</v>
      </c>
      <c r="I47" s="18" t="s">
        <v>404</v>
      </c>
      <c r="J47" s="20" t="s">
        <v>404</v>
      </c>
      <c r="K47" s="18" t="s">
        <v>404</v>
      </c>
      <c r="L47" s="20" t="s">
        <v>404</v>
      </c>
      <c r="M47" s="18" t="s">
        <v>404</v>
      </c>
      <c r="N47" s="20" t="s">
        <v>404</v>
      </c>
      <c r="O47" s="18" t="s">
        <v>404</v>
      </c>
      <c r="P47" s="20" t="s">
        <v>404</v>
      </c>
      <c r="Q47" s="18" t="n">
        <v>480.85626417</v>
      </c>
      <c r="R47" s="20" t="n">
        <v>15.39366284</v>
      </c>
    </row>
    <row r="48" spans="1:18">
      <c r="A48" s="15" t="s">
        <v>445</v>
      </c>
      <c r="B48" s="17" t="n">
        <v>9841</v>
      </c>
      <c r="C48" s="18">
        <f>(40.0/B48*100)</f>
        <v/>
      </c>
      <c r="D48" s="19" t="n">
        <v>9801</v>
      </c>
      <c r="E48" s="18" t="n">
        <v>538.31771837</v>
      </c>
      <c r="F48" s="20" t="n">
        <v>8.24550503</v>
      </c>
      <c r="G48" s="18" t="n">
        <v>521.93637791</v>
      </c>
      <c r="H48" s="20" t="n">
        <v>8.025146039999999</v>
      </c>
      <c r="I48" s="18" t="s">
        <v>404</v>
      </c>
      <c r="J48" s="20" t="s">
        <v>404</v>
      </c>
      <c r="K48" s="18" t="s">
        <v>404</v>
      </c>
      <c r="L48" s="20" t="s">
        <v>404</v>
      </c>
      <c r="M48" s="18" t="s">
        <v>404</v>
      </c>
      <c r="N48" s="20" t="s">
        <v>404</v>
      </c>
      <c r="O48" s="18" t="s">
        <v>404</v>
      </c>
      <c r="P48" s="20" t="s">
        <v>404</v>
      </c>
      <c r="Q48" s="18" t="n">
        <v>510.63016197</v>
      </c>
      <c r="R48" s="20" t="n">
        <v>15.65046504</v>
      </c>
    </row>
    <row r="49" spans="1:18">
      <c r="A49" s="15" t="s">
        <v>446</v>
      </c>
      <c r="B49" s="17" t="n">
        <v>6349</v>
      </c>
      <c r="C49" s="18">
        <f>(52.0/B49*100)</f>
        <v/>
      </c>
      <c r="D49" s="19" t="n">
        <v>6297</v>
      </c>
      <c r="E49" s="18" t="n">
        <v>409.22119686</v>
      </c>
      <c r="F49" s="20" t="n">
        <v>3.36112998</v>
      </c>
      <c r="G49" s="18" t="n">
        <v>399.44588718</v>
      </c>
      <c r="H49" s="20" t="n">
        <v>11.30099455</v>
      </c>
      <c r="I49" s="18" t="s">
        <v>404</v>
      </c>
      <c r="J49" s="20" t="s">
        <v>404</v>
      </c>
      <c r="K49" s="18" t="s">
        <v>404</v>
      </c>
      <c r="L49" s="20" t="s">
        <v>404</v>
      </c>
      <c r="M49" s="18" t="s">
        <v>404</v>
      </c>
      <c r="N49" s="20" t="s">
        <v>404</v>
      </c>
      <c r="O49" s="18" t="s">
        <v>404</v>
      </c>
      <c r="P49" s="20" t="s">
        <v>404</v>
      </c>
      <c r="Q49" s="18" t="n">
        <v>499.43934512</v>
      </c>
      <c r="R49" s="20" t="n">
        <v>46.4953304</v>
      </c>
    </row>
    <row r="50" spans="1:18">
      <c r="A50" s="15" t="s">
        <v>447</v>
      </c>
      <c r="B50" s="17" t="n">
        <v>11795</v>
      </c>
      <c r="C50" s="18">
        <f>(1031.0/B50*100)</f>
        <v/>
      </c>
      <c r="D50" s="19" t="n">
        <v>10764</v>
      </c>
      <c r="E50" s="18" t="n">
        <v>392.81755784</v>
      </c>
      <c r="F50" s="20" t="n">
        <v>2.62879137</v>
      </c>
      <c r="G50" s="18" t="n">
        <v>387.77599493</v>
      </c>
      <c r="H50" s="20" t="n">
        <v>12.65357677</v>
      </c>
      <c r="I50" s="18" t="s">
        <v>404</v>
      </c>
      <c r="J50" s="20" t="s">
        <v>404</v>
      </c>
      <c r="K50" s="18" t="s">
        <v>404</v>
      </c>
      <c r="L50" s="20" t="s">
        <v>404</v>
      </c>
      <c r="M50" s="18" t="s">
        <v>404</v>
      </c>
      <c r="N50" s="20" t="s">
        <v>404</v>
      </c>
      <c r="O50" s="18" t="s">
        <v>404</v>
      </c>
      <c r="P50" s="20" t="s">
        <v>404</v>
      </c>
      <c r="Q50" s="18" t="n">
        <v>382.04900473</v>
      </c>
      <c r="R50" s="20" t="n">
        <v>9.68715323</v>
      </c>
    </row>
    <row r="51" spans="1:18">
      <c r="A51" s="15" t="s">
        <v>448</v>
      </c>
      <c r="B51" s="17" t="n">
        <v>6866</v>
      </c>
      <c r="C51" s="18">
        <f>(0.0/B51*100)</f>
        <v/>
      </c>
      <c r="D51" s="19" t="n">
        <v>6866</v>
      </c>
      <c r="E51" s="18" t="n">
        <v>400.29417849</v>
      </c>
      <c r="F51" s="20" t="n">
        <v>2.54748253</v>
      </c>
      <c r="G51" s="18" t="n">
        <v>396.32801711</v>
      </c>
      <c r="H51" s="20" t="n">
        <v>6.28791123</v>
      </c>
      <c r="I51" s="18" t="s">
        <v>404</v>
      </c>
      <c r="J51" s="20" t="s">
        <v>404</v>
      </c>
      <c r="K51" s="18" t="s">
        <v>404</v>
      </c>
      <c r="L51" s="20" t="s">
        <v>404</v>
      </c>
      <c r="M51" s="18" t="s">
        <v>404</v>
      </c>
      <c r="N51" s="20" t="s">
        <v>404</v>
      </c>
      <c r="O51" s="18" t="s">
        <v>404</v>
      </c>
      <c r="P51" s="20" t="s">
        <v>404</v>
      </c>
      <c r="Q51" s="18" t="n">
        <v>422.32396049</v>
      </c>
      <c r="R51" s="20" t="n">
        <v>9.6906827</v>
      </c>
    </row>
    <row r="52" spans="1:18">
      <c r="A52" s="15" t="s">
        <v>449</v>
      </c>
      <c r="B52" s="17" t="n">
        <v>5809</v>
      </c>
      <c r="C52" s="18">
        <f>(0.0/B52*100)</f>
        <v/>
      </c>
      <c r="D52" s="19" t="n">
        <v>5809</v>
      </c>
      <c r="E52" s="18" t="n">
        <v>463.57334922</v>
      </c>
      <c r="F52" s="20" t="n">
        <v>2.91911815</v>
      </c>
      <c r="G52" s="18" t="n">
        <v>466.96442279</v>
      </c>
      <c r="H52" s="20" t="n">
        <v>13.46898726</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438.97653129</v>
      </c>
      <c r="F53" s="20" t="n">
        <v>1.85870298</v>
      </c>
      <c r="G53" s="18" t="n">
        <v>417.37361983</v>
      </c>
      <c r="H53" s="20" t="n">
        <v>4.87401809</v>
      </c>
      <c r="I53" s="18" t="s">
        <v>404</v>
      </c>
      <c r="J53" s="20" t="s">
        <v>404</v>
      </c>
      <c r="K53" s="18" t="s">
        <v>404</v>
      </c>
      <c r="L53" s="20" t="s">
        <v>404</v>
      </c>
      <c r="M53" s="18" t="s">
        <v>404</v>
      </c>
      <c r="N53" s="20" t="s">
        <v>404</v>
      </c>
      <c r="O53" s="18" t="s">
        <v>404</v>
      </c>
      <c r="P53" s="20" t="s">
        <v>404</v>
      </c>
      <c r="Q53" s="18" t="n">
        <v>360.60948522</v>
      </c>
      <c r="R53" s="20" t="n">
        <v>14.66426266</v>
      </c>
    </row>
    <row r="54" spans="1:18">
      <c r="A54" s="15" t="s">
        <v>451</v>
      </c>
      <c r="B54" s="17" t="n">
        <v>4740</v>
      </c>
      <c r="C54" s="18">
        <f>(199.0/B54*100)</f>
        <v/>
      </c>
      <c r="D54" s="19" t="n">
        <v>4541</v>
      </c>
      <c r="E54" s="18" t="n">
        <v>329.2570671</v>
      </c>
      <c r="F54" s="20" t="n">
        <v>3.20342549</v>
      </c>
      <c r="G54" s="18" t="n">
        <v>316.21985056</v>
      </c>
      <c r="H54" s="20" t="n">
        <v>14.39425063</v>
      </c>
      <c r="I54" s="18" t="s">
        <v>404</v>
      </c>
      <c r="J54" s="20" t="s">
        <v>404</v>
      </c>
      <c r="K54" s="18" t="s">
        <v>404</v>
      </c>
      <c r="L54" s="20" t="s">
        <v>404</v>
      </c>
      <c r="M54" s="18" t="s">
        <v>404</v>
      </c>
      <c r="N54" s="20" t="s">
        <v>404</v>
      </c>
      <c r="O54" s="18" t="s">
        <v>404</v>
      </c>
      <c r="P54" s="20" t="s">
        <v>404</v>
      </c>
      <c r="Q54" s="18" t="n">
        <v>312.06255979</v>
      </c>
      <c r="R54" s="20" t="n">
        <v>9.849648419999999</v>
      </c>
    </row>
    <row r="55" spans="1:18">
      <c r="A55" s="15" t="s">
        <v>452</v>
      </c>
      <c r="B55" s="17" t="n">
        <v>5316</v>
      </c>
      <c r="C55" s="18">
        <f>(43.0/B55*100)</f>
        <v/>
      </c>
      <c r="D55" s="19" t="n">
        <v>5273</v>
      </c>
      <c r="E55" s="18" t="n">
        <v>404.391974</v>
      </c>
      <c r="F55" s="20" t="n">
        <v>2.87525014</v>
      </c>
      <c r="G55" s="18" t="n">
        <v>402.05208128</v>
      </c>
      <c r="H55" s="20" t="n">
        <v>16.96893023</v>
      </c>
      <c r="I55" s="18" t="s">
        <v>404</v>
      </c>
      <c r="J55" s="20" t="s">
        <v>404</v>
      </c>
      <c r="K55" s="18" t="s">
        <v>404</v>
      </c>
      <c r="L55" s="20" t="s">
        <v>404</v>
      </c>
      <c r="M55" s="18" t="s">
        <v>404</v>
      </c>
      <c r="N55" s="20" t="s">
        <v>404</v>
      </c>
      <c r="O55" s="18" t="s">
        <v>404</v>
      </c>
      <c r="P55" s="20" t="s">
        <v>404</v>
      </c>
      <c r="Q55" s="18" t="n">
        <v>372.24740953</v>
      </c>
      <c r="R55" s="20" t="n">
        <v>21.63294847</v>
      </c>
    </row>
    <row r="56" spans="1:18">
      <c r="A56" s="15" t="s">
        <v>453</v>
      </c>
      <c r="B56" s="17" t="n">
        <v>5359</v>
      </c>
      <c r="C56" s="18">
        <f>(0.0/B56*100)</f>
        <v/>
      </c>
      <c r="D56" s="19" t="n">
        <v>5359</v>
      </c>
      <c r="E56" s="18" t="n">
        <v>554.88558106</v>
      </c>
      <c r="F56" s="20" t="n">
        <v>4.45064014</v>
      </c>
      <c r="G56" s="18" t="n">
        <v>533.51721004</v>
      </c>
      <c r="H56" s="20" t="n">
        <v>7.96492833</v>
      </c>
      <c r="I56" s="18" t="s">
        <v>404</v>
      </c>
      <c r="J56" s="20" t="s">
        <v>404</v>
      </c>
      <c r="K56" s="18" t="s">
        <v>404</v>
      </c>
      <c r="L56" s="20" t="s">
        <v>404</v>
      </c>
      <c r="M56" s="18" t="s">
        <v>404</v>
      </c>
      <c r="N56" s="20" t="s">
        <v>404</v>
      </c>
      <c r="O56" s="18" t="s">
        <v>404</v>
      </c>
      <c r="P56" s="20" t="s">
        <v>404</v>
      </c>
      <c r="Q56" s="18" t="n">
        <v>553.03147304</v>
      </c>
      <c r="R56" s="20" t="n">
        <v>19.57719731</v>
      </c>
    </row>
    <row r="57" spans="1:18">
      <c r="A57" s="15" t="s">
        <v>454</v>
      </c>
      <c r="B57" s="17" t="n">
        <v>6513</v>
      </c>
      <c r="C57" s="18">
        <f>(0.0/B57*100)</f>
        <v/>
      </c>
      <c r="D57" s="19" t="n">
        <v>6513</v>
      </c>
      <c r="E57" s="18" t="n">
        <v>386.43618081</v>
      </c>
      <c r="F57" s="20" t="n">
        <v>3.1745815</v>
      </c>
      <c r="G57" s="18" t="n">
        <v>379.87994991</v>
      </c>
      <c r="H57" s="20" t="n">
        <v>12.68003063</v>
      </c>
      <c r="I57" s="18" t="s">
        <v>404</v>
      </c>
      <c r="J57" s="20" t="s">
        <v>404</v>
      </c>
      <c r="K57" s="18" t="s">
        <v>404</v>
      </c>
      <c r="L57" s="20" t="s">
        <v>404</v>
      </c>
      <c r="M57" s="18" t="s">
        <v>404</v>
      </c>
      <c r="N57" s="20" t="s">
        <v>404</v>
      </c>
      <c r="O57" s="18" t="s">
        <v>404</v>
      </c>
      <c r="P57" s="20" t="s">
        <v>404</v>
      </c>
      <c r="Q57" s="18" t="n">
        <v>405.00545104</v>
      </c>
      <c r="R57" s="20" t="n">
        <v>13.04037113</v>
      </c>
    </row>
    <row r="58" spans="1:18">
      <c r="A58" s="15" t="s">
        <v>455</v>
      </c>
      <c r="B58" s="17" t="n">
        <v>7267</v>
      </c>
      <c r="C58" s="18">
        <f>(0.0/B58*100)</f>
        <v/>
      </c>
      <c r="D58" s="19" t="n">
        <v>7267</v>
      </c>
      <c r="E58" s="18" t="n">
        <v>379.54020373</v>
      </c>
      <c r="F58" s="20" t="n">
        <v>2.68733981</v>
      </c>
      <c r="G58" s="18" t="n">
        <v>402.84998756</v>
      </c>
      <c r="H58" s="20" t="n">
        <v>21.59913211</v>
      </c>
      <c r="I58" s="18" t="s">
        <v>404</v>
      </c>
      <c r="J58" s="20" t="s">
        <v>404</v>
      </c>
      <c r="K58" s="18" t="s">
        <v>404</v>
      </c>
      <c r="L58" s="20" t="s">
        <v>404</v>
      </c>
      <c r="M58" s="18" t="s">
        <v>404</v>
      </c>
      <c r="N58" s="20" t="s">
        <v>404</v>
      </c>
      <c r="O58" s="18" t="s">
        <v>404</v>
      </c>
      <c r="P58" s="20" t="s">
        <v>404</v>
      </c>
      <c r="Q58" s="18" t="n">
        <v>411.80899351</v>
      </c>
      <c r="R58" s="20" t="n">
        <v>19.6962462</v>
      </c>
    </row>
    <row r="59" spans="1:18">
      <c r="A59" s="15" t="s">
        <v>456</v>
      </c>
      <c r="B59" s="17" t="n">
        <v>4826</v>
      </c>
      <c r="C59" s="18">
        <f>(0.0/B59*100)</f>
        <v/>
      </c>
      <c r="D59" s="19" t="n">
        <v>4826</v>
      </c>
      <c r="E59" s="18" t="n">
        <v>365.33996717</v>
      </c>
      <c r="F59" s="20" t="n">
        <v>1.90903999</v>
      </c>
      <c r="G59" s="18" t="n">
        <v>350.86341271</v>
      </c>
      <c r="H59" s="20" t="n">
        <v>3.36192997</v>
      </c>
      <c r="I59" s="18" t="s">
        <v>404</v>
      </c>
      <c r="J59" s="20" t="s">
        <v>404</v>
      </c>
      <c r="K59" s="18" t="s">
        <v>404</v>
      </c>
      <c r="L59" s="20" t="s">
        <v>404</v>
      </c>
      <c r="M59" s="18" t="s">
        <v>404</v>
      </c>
      <c r="N59" s="20" t="s">
        <v>404</v>
      </c>
      <c r="O59" s="18" t="s">
        <v>404</v>
      </c>
      <c r="P59" s="20" t="s">
        <v>404</v>
      </c>
      <c r="Q59" s="18" t="n">
        <v>328.97054788</v>
      </c>
      <c r="R59" s="20" t="n">
        <v>11.93400319</v>
      </c>
    </row>
    <row r="60" spans="1:18">
      <c r="A60" s="15" t="s">
        <v>457</v>
      </c>
      <c r="B60" s="17" t="n">
        <v>4546</v>
      </c>
      <c r="C60" s="18">
        <f>(0.0/B60*100)</f>
        <v/>
      </c>
      <c r="D60" s="19" t="n">
        <v>4546</v>
      </c>
      <c r="E60" s="18" t="n">
        <v>397.27097811</v>
      </c>
      <c r="F60" s="20" t="n">
        <v>4.06636352</v>
      </c>
      <c r="G60" s="18" t="n">
        <v>399.95627051</v>
      </c>
      <c r="H60" s="20" t="n">
        <v>18.24620208</v>
      </c>
      <c r="I60" s="18" t="s">
        <v>404</v>
      </c>
      <c r="J60" s="20" t="s">
        <v>404</v>
      </c>
      <c r="K60" s="18" t="s">
        <v>404</v>
      </c>
      <c r="L60" s="20" t="s">
        <v>404</v>
      </c>
      <c r="M60" s="18" t="s">
        <v>404</v>
      </c>
      <c r="N60" s="20" t="s">
        <v>404</v>
      </c>
      <c r="O60" s="18" t="s">
        <v>404</v>
      </c>
      <c r="P60" s="20" t="s">
        <v>404</v>
      </c>
      <c r="Q60" s="18" t="n">
        <v>375.99827088</v>
      </c>
      <c r="R60" s="20" t="n">
        <v>18.52246906</v>
      </c>
    </row>
    <row r="61" spans="1:18">
      <c r="A61" s="15" t="s">
        <v>458</v>
      </c>
      <c r="B61" s="17" t="n">
        <v>6525</v>
      </c>
      <c r="C61" s="18">
        <f>(0.0/B61*100)</f>
        <v/>
      </c>
      <c r="D61" s="19" t="n">
        <v>6525</v>
      </c>
      <c r="E61" s="18" t="n">
        <v>477.75747126</v>
      </c>
      <c r="F61" s="20" t="n">
        <v>2.41409893</v>
      </c>
      <c r="G61" s="18" t="n">
        <v>497.63929297</v>
      </c>
      <c r="H61" s="20" t="n">
        <v>7.94738531</v>
      </c>
      <c r="I61" s="18" t="s">
        <v>404</v>
      </c>
      <c r="J61" s="20" t="s">
        <v>404</v>
      </c>
      <c r="K61" s="18" t="s">
        <v>404</v>
      </c>
      <c r="L61" s="20" t="s">
        <v>404</v>
      </c>
      <c r="M61" s="18" t="s">
        <v>404</v>
      </c>
      <c r="N61" s="20" t="s">
        <v>404</v>
      </c>
      <c r="O61" s="18" t="s">
        <v>404</v>
      </c>
      <c r="P61" s="20" t="s">
        <v>404</v>
      </c>
      <c r="Q61" s="18" t="n">
        <v>453.73921441</v>
      </c>
      <c r="R61" s="20" t="n">
        <v>7.09994735</v>
      </c>
    </row>
    <row r="62" spans="1:18">
      <c r="A62" s="15" t="s">
        <v>459</v>
      </c>
      <c r="B62" s="17" t="n">
        <v>4476</v>
      </c>
      <c r="C62" s="18">
        <f>(0.0/B62*100)</f>
        <v/>
      </c>
      <c r="D62" s="19" t="n">
        <v>4476</v>
      </c>
      <c r="E62" s="18" t="n">
        <v>545.11576167</v>
      </c>
      <c r="F62" s="20" t="n">
        <v>1.19968559</v>
      </c>
      <c r="G62" s="18" t="n">
        <v>536.8668903</v>
      </c>
      <c r="H62" s="20" t="n">
        <v>2.85011544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367.59463208</v>
      </c>
      <c r="F63" s="20" t="n">
        <v>1.4654388</v>
      </c>
      <c r="G63" s="18" t="n">
        <v>392.22163748</v>
      </c>
      <c r="H63" s="20" t="n">
        <v>4.25784106</v>
      </c>
      <c r="I63" s="18" t="s">
        <v>404</v>
      </c>
      <c r="J63" s="20" t="s">
        <v>404</v>
      </c>
      <c r="K63" s="18" t="s">
        <v>404</v>
      </c>
      <c r="L63" s="20" t="s">
        <v>404</v>
      </c>
      <c r="M63" s="18" t="s">
        <v>404</v>
      </c>
      <c r="N63" s="20" t="s">
        <v>404</v>
      </c>
      <c r="O63" s="18" t="s">
        <v>404</v>
      </c>
      <c r="P63" s="20" t="s">
        <v>404</v>
      </c>
      <c r="Q63" s="18" t="n">
        <v>386.70644855</v>
      </c>
      <c r="R63" s="20" t="n">
        <v>5.7870827</v>
      </c>
    </row>
    <row r="64" spans="1:18">
      <c r="A64" s="15" t="s">
        <v>461</v>
      </c>
      <c r="B64" s="17" t="n">
        <v>3634</v>
      </c>
      <c r="C64" s="18">
        <f>(27.0/B64*100)</f>
        <v/>
      </c>
      <c r="D64" s="19" t="n">
        <v>3607</v>
      </c>
      <c r="E64" s="18" t="n">
        <v>483.23206562</v>
      </c>
      <c r="F64" s="20" t="n">
        <v>1.7958449</v>
      </c>
      <c r="G64" s="18" t="n">
        <v>467.80284174</v>
      </c>
      <c r="H64" s="20" t="n">
        <v>3.18017764</v>
      </c>
      <c r="I64" s="18" t="s">
        <v>404</v>
      </c>
      <c r="J64" s="20" t="s">
        <v>404</v>
      </c>
      <c r="K64" s="18" t="s">
        <v>404</v>
      </c>
      <c r="L64" s="20" t="s">
        <v>404</v>
      </c>
      <c r="M64" s="18" t="s">
        <v>404</v>
      </c>
      <c r="N64" s="20" t="s">
        <v>404</v>
      </c>
      <c r="O64" s="18" t="s">
        <v>404</v>
      </c>
      <c r="P64" s="20" t="s">
        <v>404</v>
      </c>
      <c r="Q64" s="18" t="n">
        <v>335.8694375</v>
      </c>
      <c r="R64" s="20" t="n">
        <v>46.33239194</v>
      </c>
    </row>
    <row r="65" spans="1:18">
      <c r="A65" s="15" t="s">
        <v>462</v>
      </c>
      <c r="B65" s="17" t="n">
        <v>5325</v>
      </c>
      <c r="C65" s="18">
        <f>(0.0/B65*100)</f>
        <v/>
      </c>
      <c r="D65" s="19" t="n">
        <v>5325</v>
      </c>
      <c r="E65" s="18" t="n">
        <v>420.83052654</v>
      </c>
      <c r="F65" s="20" t="n">
        <v>3.07207102</v>
      </c>
      <c r="G65" s="18" t="n">
        <v>411.82896254</v>
      </c>
      <c r="H65" s="20" t="n">
        <v>8.504024769999999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422.02498774</v>
      </c>
      <c r="F66" s="20" t="n">
        <v>1.57651531</v>
      </c>
      <c r="G66" s="18" t="n">
        <v>395.80427526</v>
      </c>
      <c r="H66" s="20" t="n">
        <v>4.28824362</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387.78905953</v>
      </c>
      <c r="F67" s="20" t="n">
        <v>3.21663105</v>
      </c>
      <c r="G67" s="18" t="n">
        <v>377.20647443</v>
      </c>
      <c r="H67" s="20" t="n">
        <v>5.92821289</v>
      </c>
      <c r="I67" s="18" t="s">
        <v>404</v>
      </c>
      <c r="J67" s="20" t="s">
        <v>404</v>
      </c>
      <c r="K67" s="18" t="s">
        <v>404</v>
      </c>
      <c r="L67" s="20" t="s">
        <v>404</v>
      </c>
      <c r="M67" s="18" t="s">
        <v>404</v>
      </c>
      <c r="N67" s="20" t="s">
        <v>404</v>
      </c>
      <c r="O67" s="18" t="s">
        <v>404</v>
      </c>
      <c r="P67" s="20" t="s">
        <v>404</v>
      </c>
      <c r="Q67" s="18" t="n">
        <v>416.41098094</v>
      </c>
      <c r="R67" s="20" t="n">
        <v>30.19394755</v>
      </c>
    </row>
    <row r="68" spans="1:18">
      <c r="A68" s="15" t="s">
        <v>465</v>
      </c>
      <c r="B68" s="17" t="n">
        <v>12083</v>
      </c>
      <c r="C68" s="18">
        <f>(0.0/B68*100)</f>
        <v/>
      </c>
      <c r="D68" s="19" t="n">
        <v>12083</v>
      </c>
      <c r="E68" s="18" t="n">
        <v>399.24718928</v>
      </c>
      <c r="F68" s="20" t="n">
        <v>1.33160399</v>
      </c>
      <c r="G68" s="18" t="n">
        <v>443.16561401</v>
      </c>
      <c r="H68" s="20" t="n">
        <v>4.07136768</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447.02914963</v>
      </c>
      <c r="F69" s="20" t="n">
        <v>3.99553675</v>
      </c>
      <c r="G69" s="18" t="n">
        <v>414.57286926</v>
      </c>
      <c r="H69" s="20" t="n">
        <v>10.47449845</v>
      </c>
      <c r="I69" s="18" t="s">
        <v>404</v>
      </c>
      <c r="J69" s="20" t="s">
        <v>404</v>
      </c>
      <c r="K69" s="18" t="s">
        <v>404</v>
      </c>
      <c r="L69" s="20" t="s">
        <v>404</v>
      </c>
      <c r="M69" s="18" t="s">
        <v>404</v>
      </c>
      <c r="N69" s="20" t="s">
        <v>404</v>
      </c>
      <c r="O69" s="18" t="s">
        <v>404</v>
      </c>
      <c r="P69" s="20" t="s">
        <v>404</v>
      </c>
      <c r="Q69" s="18" t="n">
        <v>448.16697578</v>
      </c>
      <c r="R69" s="20" t="n">
        <v>36.21393818</v>
      </c>
    </row>
    <row r="70" spans="1:18">
      <c r="A70" s="15" t="s">
        <v>467</v>
      </c>
      <c r="B70" s="17" t="n">
        <v>6036</v>
      </c>
      <c r="C70" s="18">
        <f>(0.0/B70*100)</f>
        <v/>
      </c>
      <c r="D70" s="19" t="n">
        <v>6036</v>
      </c>
      <c r="E70" s="18" t="n">
        <v>493.69935445</v>
      </c>
      <c r="F70" s="20" t="n">
        <v>3.13665818</v>
      </c>
      <c r="G70" s="18" t="n">
        <v>521.43154749</v>
      </c>
      <c r="H70" s="20" t="n">
        <v>34.90712357</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568.22884041</v>
      </c>
      <c r="F71" s="20" t="n">
        <v>1.64064124</v>
      </c>
      <c r="G71" s="18" t="n">
        <v>550.83975748</v>
      </c>
      <c r="H71" s="20" t="n">
        <v>3.38940917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541.12973759</v>
      </c>
      <c r="F72" s="20" t="n">
        <v>3.43061086</v>
      </c>
      <c r="G72" s="18" t="n">
        <v>551.5649482600001</v>
      </c>
      <c r="H72" s="20" t="n">
        <v>12.45228899</v>
      </c>
      <c r="I72" s="18" t="s">
        <v>404</v>
      </c>
      <c r="J72" s="20" t="s">
        <v>404</v>
      </c>
      <c r="K72" s="18" t="s">
        <v>404</v>
      </c>
      <c r="L72" s="20" t="s">
        <v>404</v>
      </c>
      <c r="M72" s="18" t="s">
        <v>404</v>
      </c>
      <c r="N72" s="20" t="s">
        <v>404</v>
      </c>
      <c r="O72" s="18" t="s">
        <v>404</v>
      </c>
      <c r="P72" s="20" t="s">
        <v>404</v>
      </c>
      <c r="Q72" s="18" t="n">
        <v>520.59513515</v>
      </c>
      <c r="R72" s="20" t="n">
        <v>18.74257504</v>
      </c>
    </row>
    <row r="73" spans="1:18">
      <c r="A73" s="15" t="s">
        <v>470</v>
      </c>
      <c r="B73" s="17" t="n">
        <v>8249</v>
      </c>
      <c r="C73" s="18">
        <f>(0.0/B73*100)</f>
        <v/>
      </c>
      <c r="D73" s="19" t="n">
        <v>8249</v>
      </c>
      <c r="E73" s="18" t="n">
        <v>416.14720444</v>
      </c>
      <c r="F73" s="20" t="n">
        <v>3.09109574</v>
      </c>
      <c r="G73" s="18" t="n">
        <v>402.81172461</v>
      </c>
      <c r="H73" s="20" t="n">
        <v>21.5867746</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427.96010279</v>
      </c>
      <c r="F74" s="20" t="n">
        <v>1.64010344</v>
      </c>
      <c r="G74" s="18" t="n">
        <v>382.05976383</v>
      </c>
      <c r="H74" s="20" t="n">
        <v>2.585086</v>
      </c>
      <c r="I74" s="18" t="s">
        <v>404</v>
      </c>
      <c r="J74" s="20" t="s">
        <v>404</v>
      </c>
      <c r="K74" s="18" t="s">
        <v>404</v>
      </c>
      <c r="L74" s="20" t="s">
        <v>404</v>
      </c>
      <c r="M74" s="18" t="s">
        <v>404</v>
      </c>
      <c r="N74" s="20" t="s">
        <v>404</v>
      </c>
      <c r="O74" s="18" t="s">
        <v>404</v>
      </c>
      <c r="P74" s="20" t="s">
        <v>404</v>
      </c>
      <c r="Q74" s="18" t="n">
        <v>290.46947947</v>
      </c>
      <c r="R74" s="20" t="n">
        <v>12.84314472</v>
      </c>
    </row>
    <row r="75" spans="1:18">
      <c r="A75" s="15" t="s">
        <v>472</v>
      </c>
      <c r="B75" s="17" t="n">
        <v>5375</v>
      </c>
      <c r="C75" s="18">
        <f>(483.0/B75*100)</f>
        <v/>
      </c>
      <c r="D75" s="19" t="n">
        <v>4892</v>
      </c>
      <c r="E75" s="18" t="n">
        <v>367.08424224</v>
      </c>
      <c r="F75" s="20" t="n">
        <v>3.8594817</v>
      </c>
      <c r="G75" s="18" t="n">
        <v>389.13691634</v>
      </c>
      <c r="H75" s="20" t="n">
        <v>15.82117135</v>
      </c>
      <c r="I75" s="18" t="s">
        <v>404</v>
      </c>
      <c r="J75" s="20" t="s">
        <v>404</v>
      </c>
      <c r="K75" s="18" t="s">
        <v>404</v>
      </c>
      <c r="L75" s="20" t="s">
        <v>404</v>
      </c>
      <c r="M75" s="18" t="s">
        <v>404</v>
      </c>
      <c r="N75" s="20" t="s">
        <v>404</v>
      </c>
      <c r="O75" s="18" t="s">
        <v>404</v>
      </c>
      <c r="P75" s="20" t="s">
        <v>404</v>
      </c>
      <c r="Q75" s="18" t="n">
        <v>360.40882244</v>
      </c>
      <c r="R75" s="20" t="n">
        <v>18.09613777</v>
      </c>
    </row>
    <row r="76" spans="1:18">
      <c r="A76" s="15" t="s">
        <v>473</v>
      </c>
      <c r="B76" s="17" t="n">
        <v>14167</v>
      </c>
      <c r="C76" s="18">
        <f>(1400.0/B76*100)</f>
        <v/>
      </c>
      <c r="D76" s="19" t="n">
        <v>12767</v>
      </c>
      <c r="E76" s="18" t="n">
        <v>427.5095717</v>
      </c>
      <c r="F76" s="20" t="n">
        <v>2.65758637</v>
      </c>
      <c r="G76" s="18" t="n">
        <v>478.09955388</v>
      </c>
      <c r="H76" s="20" t="n">
        <v>13.80601169</v>
      </c>
      <c r="I76" s="18" t="s">
        <v>404</v>
      </c>
      <c r="J76" s="20" t="s">
        <v>404</v>
      </c>
      <c r="K76" s="18" t="s">
        <v>404</v>
      </c>
      <c r="L76" s="20" t="s">
        <v>404</v>
      </c>
      <c r="M76" s="18" t="s">
        <v>404</v>
      </c>
      <c r="N76" s="20" t="s">
        <v>404</v>
      </c>
      <c r="O76" s="18" t="s">
        <v>404</v>
      </c>
      <c r="P76" s="20" t="s">
        <v>404</v>
      </c>
      <c r="Q76" s="18" t="n">
        <v>424.47456443</v>
      </c>
      <c r="R76" s="20" t="n">
        <v>9.26137862</v>
      </c>
    </row>
    <row r="77" spans="1:18">
      <c r="A77" s="15" t="s">
        <v>474</v>
      </c>
      <c r="B77" s="17" t="n">
        <v>6062</v>
      </c>
      <c r="C77" s="18">
        <f>(0.0/B77*100)</f>
        <v/>
      </c>
      <c r="D77" s="19" t="n">
        <v>6062</v>
      </c>
      <c r="E77" s="18" t="n">
        <v>415.91731539</v>
      </c>
      <c r="F77" s="20" t="n">
        <v>2.85524564</v>
      </c>
      <c r="G77" s="18" t="n">
        <v>427.89963593</v>
      </c>
      <c r="H77" s="20" t="n">
        <v>7.48151849</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498.4671597</v>
      </c>
      <c r="F78" s="20" t="n">
        <v>4.14766092</v>
      </c>
      <c r="G78" s="18" t="n">
        <v>437.3236559</v>
      </c>
      <c r="H78" s="20" t="n">
        <v>21.92122772</v>
      </c>
      <c r="I78" s="18" t="s">
        <v>404</v>
      </c>
      <c r="J78" s="20" t="s">
        <v>404</v>
      </c>
      <c r="K78" s="18" t="s">
        <v>404</v>
      </c>
      <c r="L78" s="20" t="s">
        <v>404</v>
      </c>
      <c r="M78" s="18" t="s">
        <v>404</v>
      </c>
      <c r="N78" s="20" t="s">
        <v>404</v>
      </c>
      <c r="O78" s="18" t="s">
        <v>404</v>
      </c>
      <c r="P78" s="20" t="s">
        <v>404</v>
      </c>
      <c r="Q78" s="18" t="n">
        <v>451.06234687</v>
      </c>
      <c r="R78" s="20" t="n">
        <v>7.35829568</v>
      </c>
    </row>
    <row customHeight="1" ht="25" r="79" spans="1:18">
      <c r="A79" s="15" t="s">
        <v>476</v>
      </c>
      <c r="B79" s="17" t="n">
        <v>1657</v>
      </c>
      <c r="C79" s="18">
        <f>(21.0/B79*100)</f>
        <v/>
      </c>
      <c r="D79" s="19" t="n">
        <v>1636</v>
      </c>
      <c r="E79" s="18" t="n">
        <v>461.85896231</v>
      </c>
      <c r="F79" s="20" t="n">
        <v>7.94087846</v>
      </c>
      <c r="G79" s="18" t="n">
        <v>411.83767941</v>
      </c>
      <c r="H79" s="20" t="n">
        <v>22.58229633</v>
      </c>
      <c r="I79" s="18" t="s">
        <v>404</v>
      </c>
      <c r="J79" s="20" t="s">
        <v>404</v>
      </c>
      <c r="K79" s="18" t="s">
        <v>404</v>
      </c>
      <c r="L79" s="20" t="s">
        <v>404</v>
      </c>
      <c r="M79" s="18" t="s">
        <v>404</v>
      </c>
      <c r="N79" s="20" t="s">
        <v>404</v>
      </c>
      <c r="O79" s="18" t="s">
        <v>404</v>
      </c>
      <c r="P79" s="20" t="s">
        <v>404</v>
      </c>
      <c r="Q79" s="18" t="n">
        <v>499.43934512</v>
      </c>
      <c r="R79" s="20" t="n">
        <v>46.4953304</v>
      </c>
    </row>
    <row r="80" spans="1:18">
      <c r="A80" s="15" t="s">
        <v>477</v>
      </c>
      <c r="B80" s="17" t="n">
        <v>7841</v>
      </c>
      <c r="C80" s="18">
        <f>(0.0/B80*100)</f>
        <v/>
      </c>
      <c r="D80" s="19" t="n">
        <v>7841</v>
      </c>
      <c r="E80" s="18" t="n">
        <v>460.43886175</v>
      </c>
      <c r="F80" s="20" t="n">
        <v>4.68009355</v>
      </c>
      <c r="G80" s="18" t="n">
        <v>454.99314368</v>
      </c>
      <c r="H80" s="20" t="n">
        <v>12.05983935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446.56965748</v>
      </c>
      <c r="F81" s="20" t="n">
        <v>3.42104798</v>
      </c>
      <c r="G81" s="18" t="n">
        <v>439.02070286</v>
      </c>
      <c r="H81" s="20" t="n">
        <v>9.796050259999999</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676</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490.63817195</v>
      </c>
      <c r="F7" s="20" t="n">
        <v>2.88152716</v>
      </c>
      <c r="G7" s="18" t="n">
        <v>499.59836476</v>
      </c>
      <c r="H7" s="20" t="n">
        <v>2.5876377</v>
      </c>
      <c r="I7" s="18" t="n">
        <v>489.97995313</v>
      </c>
      <c r="J7" s="20" t="n">
        <v>13.3798597</v>
      </c>
      <c r="K7" s="18" t="s">
        <v>404</v>
      </c>
      <c r="L7" s="20" t="s">
        <v>404</v>
      </c>
      <c r="M7" s="18" t="s">
        <v>404</v>
      </c>
      <c r="N7" s="20" t="s">
        <v>404</v>
      </c>
      <c r="O7" s="18" t="s">
        <v>404</v>
      </c>
      <c r="P7" s="20" t="s">
        <v>404</v>
      </c>
      <c r="Q7" s="18" t="s">
        <v>404</v>
      </c>
      <c r="R7" s="20" t="s">
        <v>404</v>
      </c>
      <c r="S7" s="18" t="n">
        <v>484.32646977</v>
      </c>
      <c r="T7" s="20" t="n">
        <v>7.86302754</v>
      </c>
    </row>
    <row r="8" spans="1:20">
      <c r="A8" s="15" t="s">
        <v>405</v>
      </c>
      <c r="B8" s="17" t="n">
        <v>7007</v>
      </c>
      <c r="C8" s="18">
        <f>(0.0/B8*100)</f>
        <v/>
      </c>
      <c r="D8" s="19" t="n">
        <v>7007</v>
      </c>
      <c r="E8" s="18" t="n">
        <v>484.66263288</v>
      </c>
      <c r="F8" s="20" t="n">
        <v>7.03788338</v>
      </c>
      <c r="G8" s="18" t="n">
        <v>502.56194597</v>
      </c>
      <c r="H8" s="20" t="n">
        <v>5.40886839</v>
      </c>
      <c r="I8" s="18" t="n">
        <v>504.10762612</v>
      </c>
      <c r="J8" s="20" t="n">
        <v>14.390309</v>
      </c>
      <c r="K8" s="18" t="s">
        <v>404</v>
      </c>
      <c r="L8" s="20" t="s">
        <v>404</v>
      </c>
      <c r="M8" s="18" t="s">
        <v>404</v>
      </c>
      <c r="N8" s="20" t="s">
        <v>404</v>
      </c>
      <c r="O8" s="18" t="s">
        <v>404</v>
      </c>
      <c r="P8" s="20" t="s">
        <v>404</v>
      </c>
      <c r="Q8" s="18" t="s">
        <v>404</v>
      </c>
      <c r="R8" s="20" t="s">
        <v>404</v>
      </c>
      <c r="S8" s="18" t="n">
        <v>501.58955308</v>
      </c>
      <c r="T8" s="20" t="n">
        <v>30.6282727</v>
      </c>
    </row>
    <row r="9" spans="1:20">
      <c r="A9" s="15" t="s">
        <v>406</v>
      </c>
      <c r="B9" s="17" t="n">
        <v>9651</v>
      </c>
      <c r="C9" s="18">
        <f>(200.0/B9*100)</f>
        <v/>
      </c>
      <c r="D9" s="19" t="n">
        <v>9451</v>
      </c>
      <c r="E9" s="18" t="n">
        <v>523.73506284</v>
      </c>
      <c r="F9" s="20" t="n">
        <v>7.50364632</v>
      </c>
      <c r="G9" s="18" t="n">
        <v>507.3480063</v>
      </c>
      <c r="H9" s="20" t="n">
        <v>3.80710519</v>
      </c>
      <c r="I9" s="18" t="n">
        <v>500.67035548</v>
      </c>
      <c r="J9" s="20" t="n">
        <v>11.55687498</v>
      </c>
      <c r="K9" s="18" t="s">
        <v>404</v>
      </c>
      <c r="L9" s="20" t="s">
        <v>404</v>
      </c>
      <c r="M9" s="18" t="s">
        <v>404</v>
      </c>
      <c r="N9" s="20" t="s">
        <v>404</v>
      </c>
      <c r="O9" s="18" t="s">
        <v>404</v>
      </c>
      <c r="P9" s="20" t="s">
        <v>404</v>
      </c>
      <c r="Q9" s="18" t="s">
        <v>404</v>
      </c>
      <c r="R9" s="20" t="s">
        <v>404</v>
      </c>
      <c r="S9" s="18" t="n">
        <v>489.2470805</v>
      </c>
      <c r="T9" s="20" t="n">
        <v>13.69837634</v>
      </c>
    </row>
    <row r="10" spans="1:20">
      <c r="A10" s="15" t="s">
        <v>407</v>
      </c>
      <c r="B10" s="17" t="n">
        <v>20058</v>
      </c>
      <c r="C10" s="18">
        <f>(3112.0/B10*100)</f>
        <v/>
      </c>
      <c r="D10" s="19" t="n">
        <v>16946</v>
      </c>
      <c r="E10" s="18" t="n">
        <v>511.95363019</v>
      </c>
      <c r="F10" s="20" t="n">
        <v>3.89834819</v>
      </c>
      <c r="G10" s="18" t="n">
        <v>517.61981167</v>
      </c>
      <c r="H10" s="20" t="n">
        <v>4.5871285</v>
      </c>
      <c r="I10" s="18" t="n">
        <v>516.74338872</v>
      </c>
      <c r="J10" s="20" t="n">
        <v>6.06678981</v>
      </c>
      <c r="K10" s="18" t="s">
        <v>404</v>
      </c>
      <c r="L10" s="20" t="s">
        <v>404</v>
      </c>
      <c r="M10" s="18" t="s">
        <v>404</v>
      </c>
      <c r="N10" s="20" t="s">
        <v>404</v>
      </c>
      <c r="O10" s="18" t="s">
        <v>404</v>
      </c>
      <c r="P10" s="20" t="s">
        <v>404</v>
      </c>
      <c r="Q10" s="18" t="s">
        <v>404</v>
      </c>
      <c r="R10" s="20" t="s">
        <v>404</v>
      </c>
      <c r="S10" s="18" t="n">
        <v>547.0524166</v>
      </c>
      <c r="T10" s="20" t="n">
        <v>17.33225234</v>
      </c>
    </row>
    <row r="11" spans="1:20">
      <c r="A11" s="15" t="s">
        <v>408</v>
      </c>
      <c r="B11" s="17" t="n">
        <v>7053</v>
      </c>
      <c r="C11" s="18">
        <f>(212.0/B11*100)</f>
        <v/>
      </c>
      <c r="D11" s="19" t="n">
        <v>6841</v>
      </c>
      <c r="E11" s="18" t="n">
        <v>395.71976504</v>
      </c>
      <c r="F11" s="20" t="n">
        <v>5.55391832</v>
      </c>
      <c r="G11" s="18" t="n">
        <v>436.56588221</v>
      </c>
      <c r="H11" s="20" t="n">
        <v>3.61348104</v>
      </c>
      <c r="I11" s="18" t="n">
        <v>387.61982191</v>
      </c>
      <c r="J11" s="20" t="n">
        <v>10.91818341</v>
      </c>
      <c r="K11" s="18" t="s">
        <v>404</v>
      </c>
      <c r="L11" s="20" t="s">
        <v>404</v>
      </c>
      <c r="M11" s="18" t="s">
        <v>404</v>
      </c>
      <c r="N11" s="20" t="s">
        <v>404</v>
      </c>
      <c r="O11" s="18" t="s">
        <v>404</v>
      </c>
      <c r="P11" s="20" t="s">
        <v>404</v>
      </c>
      <c r="Q11" s="18" t="s">
        <v>404</v>
      </c>
      <c r="R11" s="20" t="s">
        <v>404</v>
      </c>
      <c r="S11" s="18" t="n">
        <v>397.76324808</v>
      </c>
      <c r="T11" s="20" t="n">
        <v>10.33070454</v>
      </c>
    </row>
    <row r="12" spans="1:20">
      <c r="A12" s="15" t="s">
        <v>409</v>
      </c>
      <c r="B12" s="17" t="n">
        <v>6894</v>
      </c>
      <c r="C12" s="18">
        <f>(106.0/B12*100)</f>
        <v/>
      </c>
      <c r="D12" s="19" t="n">
        <v>6788</v>
      </c>
      <c r="E12" s="18" t="n">
        <v>498.34178648</v>
      </c>
      <c r="F12" s="20" t="n">
        <v>10.40090235</v>
      </c>
      <c r="G12" s="18" t="n">
        <v>491.95535374</v>
      </c>
      <c r="H12" s="20" t="n">
        <v>3.15764271</v>
      </c>
      <c r="I12" s="18" t="n">
        <v>479.66006952</v>
      </c>
      <c r="J12" s="20" t="n">
        <v>17.12656764</v>
      </c>
      <c r="K12" s="18" t="s">
        <v>404</v>
      </c>
      <c r="L12" s="20" t="s">
        <v>404</v>
      </c>
      <c r="M12" s="18" t="s">
        <v>404</v>
      </c>
      <c r="N12" s="20" t="s">
        <v>404</v>
      </c>
      <c r="O12" s="18" t="s">
        <v>404</v>
      </c>
      <c r="P12" s="20" t="s">
        <v>404</v>
      </c>
      <c r="Q12" s="18" t="s">
        <v>404</v>
      </c>
      <c r="R12" s="20" t="s">
        <v>404</v>
      </c>
      <c r="S12" s="18" t="n">
        <v>434.5846067</v>
      </c>
      <c r="T12" s="20" t="n">
        <v>14.85774849</v>
      </c>
    </row>
    <row r="13" spans="1:20">
      <c r="A13" s="15" t="s">
        <v>410</v>
      </c>
      <c r="B13" s="17" t="n">
        <v>7161</v>
      </c>
      <c r="C13" s="18">
        <f>(1175.0/B13*100)</f>
        <v/>
      </c>
      <c r="D13" s="19" t="n">
        <v>5986</v>
      </c>
      <c r="E13" s="18" t="n">
        <v>510.27857575</v>
      </c>
      <c r="F13" s="20" t="n">
        <v>3.90806195</v>
      </c>
      <c r="G13" s="18" t="n">
        <v>509.38452841</v>
      </c>
      <c r="H13" s="20" t="n">
        <v>3.0397861</v>
      </c>
      <c r="I13" s="18" t="n">
        <v>513.02973954</v>
      </c>
      <c r="J13" s="20" t="n">
        <v>6.99278498</v>
      </c>
      <c r="K13" s="18" t="s">
        <v>404</v>
      </c>
      <c r="L13" s="20" t="s">
        <v>404</v>
      </c>
      <c r="M13" s="18" t="s">
        <v>404</v>
      </c>
      <c r="N13" s="20" t="s">
        <v>404</v>
      </c>
      <c r="O13" s="18" t="s">
        <v>404</v>
      </c>
      <c r="P13" s="20" t="s">
        <v>404</v>
      </c>
      <c r="Q13" s="18" t="s">
        <v>404</v>
      </c>
      <c r="R13" s="20" t="s">
        <v>404</v>
      </c>
      <c r="S13" s="18" t="n">
        <v>511.96826747</v>
      </c>
      <c r="T13" s="20" t="n">
        <v>6.15233523</v>
      </c>
    </row>
    <row r="14" spans="1:20">
      <c r="A14" s="15" t="s">
        <v>411</v>
      </c>
      <c r="B14" s="17" t="n">
        <v>5587</v>
      </c>
      <c r="C14" s="18">
        <f>(0.0/B14*100)</f>
        <v/>
      </c>
      <c r="D14" s="19" t="n">
        <v>5587</v>
      </c>
      <c r="E14" s="18" t="n">
        <v>516.40433205</v>
      </c>
      <c r="F14" s="20" t="n">
        <v>2.47777173</v>
      </c>
      <c r="G14" s="18" t="n">
        <v>527.39904431</v>
      </c>
      <c r="H14" s="20" t="n">
        <v>4.24995887</v>
      </c>
      <c r="I14" s="18" t="n">
        <v>543.6835638</v>
      </c>
      <c r="J14" s="20" t="n">
        <v>8.218521470000001</v>
      </c>
      <c r="K14" s="18" t="s">
        <v>404</v>
      </c>
      <c r="L14" s="20" t="s">
        <v>404</v>
      </c>
      <c r="M14" s="18" t="s">
        <v>404</v>
      </c>
      <c r="N14" s="20" t="s">
        <v>404</v>
      </c>
      <c r="O14" s="18" t="s">
        <v>404</v>
      </c>
      <c r="P14" s="20" t="s">
        <v>404</v>
      </c>
      <c r="Q14" s="18" t="s">
        <v>404</v>
      </c>
      <c r="R14" s="20" t="s">
        <v>404</v>
      </c>
      <c r="S14" s="18" t="s">
        <v>404</v>
      </c>
      <c r="T14" s="20" t="s">
        <v>404</v>
      </c>
    </row>
    <row r="15" spans="1:20">
      <c r="A15" s="15" t="s">
        <v>412</v>
      </c>
      <c r="B15" s="17" t="n">
        <v>5882</v>
      </c>
      <c r="C15" s="18">
        <f>(0.0/B15*100)</f>
        <v/>
      </c>
      <c r="D15" s="19" t="n">
        <v>5882</v>
      </c>
      <c r="E15" s="18" t="n">
        <v>513.19627866</v>
      </c>
      <c r="F15" s="20" t="n">
        <v>3.80444007</v>
      </c>
      <c r="G15" s="18" t="n">
        <v>508.12934196</v>
      </c>
      <c r="H15" s="20" t="n">
        <v>3.35953688</v>
      </c>
      <c r="I15" s="18" t="n">
        <v>518.3992868300001</v>
      </c>
      <c r="J15" s="20" t="n">
        <v>8.36593184</v>
      </c>
      <c r="K15" s="18" t="s">
        <v>404</v>
      </c>
      <c r="L15" s="20" t="s">
        <v>404</v>
      </c>
      <c r="M15" s="18" t="s">
        <v>404</v>
      </c>
      <c r="N15" s="20" t="s">
        <v>404</v>
      </c>
      <c r="O15" s="18" t="s">
        <v>404</v>
      </c>
      <c r="P15" s="20" t="s">
        <v>404</v>
      </c>
      <c r="Q15" s="18" t="s">
        <v>404</v>
      </c>
      <c r="R15" s="20" t="s">
        <v>404</v>
      </c>
      <c r="S15" s="18" t="n">
        <v>518.7266241</v>
      </c>
      <c r="T15" s="20" t="n">
        <v>17.61844194</v>
      </c>
    </row>
    <row r="16" spans="1:20">
      <c r="A16" s="15" t="s">
        <v>413</v>
      </c>
      <c r="B16" s="17" t="n">
        <v>6108</v>
      </c>
      <c r="C16" s="18">
        <f>(495.0/B16*100)</f>
        <v/>
      </c>
      <c r="D16" s="19" t="n">
        <v>5613</v>
      </c>
      <c r="E16" s="18" t="n">
        <v>500.58506515</v>
      </c>
      <c r="F16" s="20" t="n">
        <v>8.58628309</v>
      </c>
      <c r="G16" s="18" t="n">
        <v>487.09066463</v>
      </c>
      <c r="H16" s="20" t="n">
        <v>5.31039164</v>
      </c>
      <c r="I16" s="18" t="n">
        <v>506.43643651</v>
      </c>
      <c r="J16" s="20" t="n">
        <v>6.1299234</v>
      </c>
      <c r="K16" s="18" t="s">
        <v>404</v>
      </c>
      <c r="L16" s="20" t="s">
        <v>404</v>
      </c>
      <c r="M16" s="18" t="s">
        <v>404</v>
      </c>
      <c r="N16" s="20" t="s">
        <v>404</v>
      </c>
      <c r="O16" s="18" t="s">
        <v>404</v>
      </c>
      <c r="P16" s="20" t="s">
        <v>404</v>
      </c>
      <c r="Q16" s="18" t="s">
        <v>404</v>
      </c>
      <c r="R16" s="20" t="s">
        <v>404</v>
      </c>
      <c r="S16" s="18" t="n">
        <v>488.10033293</v>
      </c>
      <c r="T16" s="20" t="n">
        <v>19.71958535</v>
      </c>
    </row>
    <row r="17" spans="1:20">
      <c r="A17" s="15" t="s">
        <v>414</v>
      </c>
      <c r="B17" s="17" t="n">
        <v>6504</v>
      </c>
      <c r="C17" s="18">
        <f>(1325.0/B17*100)</f>
        <v/>
      </c>
      <c r="D17" s="19" t="n">
        <v>5179</v>
      </c>
      <c r="E17" s="18" t="n">
        <v>514.5811400699999</v>
      </c>
      <c r="F17" s="20" t="n">
        <v>7.6758846</v>
      </c>
      <c r="G17" s="18" t="n">
        <v>501.2341532</v>
      </c>
      <c r="H17" s="20" t="n">
        <v>4.64457937</v>
      </c>
      <c r="I17" s="18" t="n">
        <v>494.34472764</v>
      </c>
      <c r="J17" s="20" t="n">
        <v>15.4526423</v>
      </c>
      <c r="K17" s="18" t="s">
        <v>404</v>
      </c>
      <c r="L17" s="20" t="s">
        <v>404</v>
      </c>
      <c r="M17" s="18" t="s">
        <v>404</v>
      </c>
      <c r="N17" s="20" t="s">
        <v>404</v>
      </c>
      <c r="O17" s="18" t="s">
        <v>404</v>
      </c>
      <c r="P17" s="20" t="s">
        <v>404</v>
      </c>
      <c r="Q17" s="18" t="s">
        <v>404</v>
      </c>
      <c r="R17" s="20" t="s">
        <v>404</v>
      </c>
      <c r="S17" s="18" t="n">
        <v>537.30143633</v>
      </c>
      <c r="T17" s="20" t="n">
        <v>15.07439089</v>
      </c>
    </row>
    <row r="18" spans="1:20">
      <c r="A18" s="15" t="s">
        <v>415</v>
      </c>
      <c r="B18" s="17" t="n">
        <v>5532</v>
      </c>
      <c r="C18" s="18">
        <f>(0.0/B18*100)</f>
        <v/>
      </c>
      <c r="D18" s="19" t="n">
        <v>5532</v>
      </c>
      <c r="E18" s="18" t="n">
        <v>460.60516885</v>
      </c>
      <c r="F18" s="20" t="n">
        <v>4.98368113</v>
      </c>
      <c r="G18" s="18" t="n">
        <v>450.31318995</v>
      </c>
      <c r="H18" s="20" t="n">
        <v>9.156717390000001</v>
      </c>
      <c r="I18" s="18" t="n">
        <v>439.53000986</v>
      </c>
      <c r="J18" s="20" t="n">
        <v>9.829747770000001</v>
      </c>
      <c r="K18" s="18" t="s">
        <v>404</v>
      </c>
      <c r="L18" s="20" t="s">
        <v>404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n">
        <v>479.17942426</v>
      </c>
      <c r="F19" s="20" t="n">
        <v>7.51397503</v>
      </c>
      <c r="G19" s="18" t="n">
        <v>477.13813776</v>
      </c>
      <c r="H19" s="20" t="n">
        <v>5.75590342</v>
      </c>
      <c r="I19" s="18" t="n">
        <v>465.56500811</v>
      </c>
      <c r="J19" s="20" t="n">
        <v>15.3504546</v>
      </c>
      <c r="K19" s="18" t="s">
        <v>404</v>
      </c>
      <c r="L19" s="20" t="s">
        <v>404</v>
      </c>
      <c r="M19" s="18" t="s">
        <v>404</v>
      </c>
      <c r="N19" s="20" t="s">
        <v>404</v>
      </c>
      <c r="O19" s="18" t="s">
        <v>404</v>
      </c>
      <c r="P19" s="20" t="s">
        <v>404</v>
      </c>
      <c r="Q19" s="18" t="s">
        <v>404</v>
      </c>
      <c r="R19" s="20" t="s">
        <v>404</v>
      </c>
      <c r="S19" s="18" t="n">
        <v>498.24593954</v>
      </c>
      <c r="T19" s="20" t="n">
        <v>35.79130476</v>
      </c>
    </row>
    <row r="20" spans="1:20">
      <c r="A20" s="15" t="s">
        <v>417</v>
      </c>
      <c r="B20" s="17" t="n">
        <v>3371</v>
      </c>
      <c r="C20" s="18">
        <f>(24.0/B20*100)</f>
        <v/>
      </c>
      <c r="D20" s="19" t="n">
        <v>3347</v>
      </c>
      <c r="E20" s="18" t="n">
        <v>487.96167598</v>
      </c>
      <c r="F20" s="20" t="n">
        <v>2.19299033</v>
      </c>
      <c r="G20" s="18" t="n">
        <v>486.06551068</v>
      </c>
      <c r="H20" s="20" t="n">
        <v>4.52397133</v>
      </c>
      <c r="I20" s="18" t="n">
        <v>589.80436667</v>
      </c>
      <c r="J20" s="20" t="n">
        <v>49.54220819</v>
      </c>
      <c r="K20" s="18" t="s">
        <v>404</v>
      </c>
      <c r="L20" s="20" t="s">
        <v>404</v>
      </c>
      <c r="M20" s="18" t="s">
        <v>404</v>
      </c>
      <c r="N20" s="20" t="s">
        <v>404</v>
      </c>
      <c r="O20" s="18" t="s">
        <v>404</v>
      </c>
      <c r="P20" s="20" t="s">
        <v>404</v>
      </c>
      <c r="Q20" s="18" t="s">
        <v>404</v>
      </c>
      <c r="R20" s="20" t="s">
        <v>404</v>
      </c>
      <c r="S20" s="18" t="n">
        <v>495.70951262</v>
      </c>
      <c r="T20" s="20" t="n">
        <v>12.00978308</v>
      </c>
    </row>
    <row r="21" spans="1:20">
      <c r="A21" s="15" t="s">
        <v>418</v>
      </c>
      <c r="B21" s="17" t="n">
        <v>5741</v>
      </c>
      <c r="C21" s="18">
        <f>(0.0/B21*100)</f>
        <v/>
      </c>
      <c r="D21" s="19" t="n">
        <v>5741</v>
      </c>
      <c r="E21" s="18" t="n">
        <v>505.81141689</v>
      </c>
      <c r="F21" s="20" t="n">
        <v>2.41471239</v>
      </c>
      <c r="G21" s="18" t="n">
        <v>500.4423238</v>
      </c>
      <c r="H21" s="20" t="n">
        <v>4.93725379</v>
      </c>
      <c r="I21" s="18" t="s">
        <v>404</v>
      </c>
      <c r="J21" s="20" t="s">
        <v>404</v>
      </c>
      <c r="K21" s="18" t="s">
        <v>404</v>
      </c>
      <c r="L21" s="20" t="s">
        <v>404</v>
      </c>
      <c r="M21" s="18" t="s">
        <v>404</v>
      </c>
      <c r="N21" s="20" t="s">
        <v>404</v>
      </c>
      <c r="O21" s="18" t="s">
        <v>404</v>
      </c>
      <c r="P21" s="20" t="s">
        <v>404</v>
      </c>
      <c r="Q21" s="18" t="s">
        <v>404</v>
      </c>
      <c r="R21" s="20" t="s">
        <v>404</v>
      </c>
      <c r="S21" s="18" t="n">
        <v>497.64734531</v>
      </c>
      <c r="T21" s="20" t="n">
        <v>7.42804238</v>
      </c>
    </row>
    <row r="22" spans="1:20">
      <c r="A22" s="15" t="s">
        <v>419</v>
      </c>
      <c r="B22" s="17" t="n">
        <v>6598</v>
      </c>
      <c r="C22" s="18">
        <f>(0.0/B22*100)</f>
        <v/>
      </c>
      <c r="D22" s="19" t="n">
        <v>6598</v>
      </c>
      <c r="E22" s="18" t="n">
        <v>466.22653511</v>
      </c>
      <c r="F22" s="20" t="n">
        <v>10.51268225</v>
      </c>
      <c r="G22" s="18" t="n">
        <v>470.13209737</v>
      </c>
      <c r="H22" s="20" t="n">
        <v>5.67558321</v>
      </c>
      <c r="I22" s="18" t="n">
        <v>474.9745805</v>
      </c>
      <c r="J22" s="20" t="n">
        <v>28.10780616</v>
      </c>
      <c r="K22" s="18" t="s">
        <v>404</v>
      </c>
      <c r="L22" s="20" t="s">
        <v>404</v>
      </c>
      <c r="M22" s="18" t="s">
        <v>404</v>
      </c>
      <c r="N22" s="20" t="s">
        <v>404</v>
      </c>
      <c r="O22" s="18" t="s">
        <v>404</v>
      </c>
      <c r="P22" s="20" t="s">
        <v>404</v>
      </c>
      <c r="Q22" s="18" t="s">
        <v>404</v>
      </c>
      <c r="R22" s="20" t="s">
        <v>404</v>
      </c>
      <c r="S22" s="18" t="n">
        <v>489.87522366</v>
      </c>
      <c r="T22" s="20" t="n">
        <v>13.49937793</v>
      </c>
    </row>
    <row r="23" spans="1:20">
      <c r="A23" s="15" t="s">
        <v>420</v>
      </c>
      <c r="B23" s="17" t="n">
        <v>11583</v>
      </c>
      <c r="C23" s="18">
        <f>(3194.0/B23*100)</f>
        <v/>
      </c>
      <c r="D23" s="19" t="n">
        <v>8389</v>
      </c>
      <c r="E23" s="18" t="n">
        <v>494.89936626</v>
      </c>
      <c r="F23" s="20" t="n">
        <v>4.86725321</v>
      </c>
      <c r="G23" s="18" t="n">
        <v>485.96543007</v>
      </c>
      <c r="H23" s="20" t="n">
        <v>8.403019690000001</v>
      </c>
      <c r="I23" s="18" t="n">
        <v>530.3429443799999</v>
      </c>
      <c r="J23" s="20" t="n">
        <v>18.28820013</v>
      </c>
      <c r="K23" s="18" t="s">
        <v>404</v>
      </c>
      <c r="L23" s="20" t="s">
        <v>404</v>
      </c>
      <c r="M23" s="18" t="s">
        <v>404</v>
      </c>
      <c r="N23" s="20" t="s">
        <v>404</v>
      </c>
      <c r="O23" s="18" t="s">
        <v>404</v>
      </c>
      <c r="P23" s="20" t="s">
        <v>404</v>
      </c>
      <c r="Q23" s="18" t="s">
        <v>404</v>
      </c>
      <c r="R23" s="20" t="s">
        <v>404</v>
      </c>
      <c r="S23" s="18" t="n">
        <v>475.30037717</v>
      </c>
      <c r="T23" s="20" t="n">
        <v>18.10155635</v>
      </c>
    </row>
    <row r="24" spans="1:20">
      <c r="A24" s="15" t="s">
        <v>421</v>
      </c>
      <c r="B24" s="17" t="n">
        <v>6647</v>
      </c>
      <c r="C24" s="18">
        <f>(0.0/B24*100)</f>
        <v/>
      </c>
      <c r="D24" s="19" t="n">
        <v>6647</v>
      </c>
      <c r="E24" s="18" t="n">
        <v>530.85279574</v>
      </c>
      <c r="F24" s="20" t="n">
        <v>3.23556479</v>
      </c>
      <c r="G24" s="18" t="n">
        <v>537.99712884</v>
      </c>
      <c r="H24" s="20" t="n">
        <v>6.60612199</v>
      </c>
      <c r="I24" s="18" t="n">
        <v>488.61192077</v>
      </c>
      <c r="J24" s="20" t="n">
        <v>23.80050083</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525.3873181500001</v>
      </c>
      <c r="F25" s="20" t="n">
        <v>5.88472919</v>
      </c>
      <c r="G25" s="18" t="n">
        <v>521.77215947</v>
      </c>
      <c r="H25" s="20" t="n">
        <v>5.25686708</v>
      </c>
      <c r="I25" s="18" t="n">
        <v>535.4661194400001</v>
      </c>
      <c r="J25" s="20" t="n">
        <v>7.80154897</v>
      </c>
      <c r="K25" s="18" t="s">
        <v>404</v>
      </c>
      <c r="L25" s="20" t="s">
        <v>404</v>
      </c>
      <c r="M25" s="18" t="s">
        <v>404</v>
      </c>
      <c r="N25" s="20" t="s">
        <v>404</v>
      </c>
      <c r="O25" s="18" t="s">
        <v>404</v>
      </c>
      <c r="P25" s="20" t="s">
        <v>404</v>
      </c>
      <c r="Q25" s="18" t="s">
        <v>404</v>
      </c>
      <c r="R25" s="20" t="s">
        <v>404</v>
      </c>
      <c r="S25" s="18" t="n">
        <v>533.70300058</v>
      </c>
      <c r="T25" s="20" t="n">
        <v>8.406575549999999</v>
      </c>
    </row>
    <row r="26" spans="1:20">
      <c r="A26" s="15" t="s">
        <v>423</v>
      </c>
      <c r="B26" s="17" t="n">
        <v>4869</v>
      </c>
      <c r="C26" s="18">
        <f>(11.0/B26*100)</f>
        <v/>
      </c>
      <c r="D26" s="19" t="n">
        <v>4858</v>
      </c>
      <c r="E26" s="18" t="n">
        <v>481.73366395</v>
      </c>
      <c r="F26" s="20" t="n">
        <v>2.61992499</v>
      </c>
      <c r="G26" s="18" t="n">
        <v>484.30195046</v>
      </c>
      <c r="H26" s="20" t="n">
        <v>3.05534837</v>
      </c>
      <c r="I26" s="18" t="s">
        <v>404</v>
      </c>
      <c r="J26" s="20" t="s">
        <v>404</v>
      </c>
      <c r="K26" s="18" t="s">
        <v>404</v>
      </c>
      <c r="L26" s="20" t="s">
        <v>404</v>
      </c>
      <c r="M26" s="18" t="s">
        <v>404</v>
      </c>
      <c r="N26" s="20" t="s">
        <v>404</v>
      </c>
      <c r="O26" s="18" t="s">
        <v>404</v>
      </c>
      <c r="P26" s="20" t="s">
        <v>404</v>
      </c>
      <c r="Q26" s="18" t="s">
        <v>404</v>
      </c>
      <c r="R26" s="20" t="s">
        <v>404</v>
      </c>
      <c r="S26" s="18" t="n">
        <v>462.59385064</v>
      </c>
      <c r="T26" s="20" t="n">
        <v>12.20791708</v>
      </c>
    </row>
    <row r="27" spans="1:20">
      <c r="A27" s="15" t="s">
        <v>424</v>
      </c>
      <c r="B27" s="17" t="n">
        <v>5299</v>
      </c>
      <c r="C27" s="18">
        <f>(0.0/B27*100)</f>
        <v/>
      </c>
      <c r="D27" s="19" t="n">
        <v>5299</v>
      </c>
      <c r="E27" s="18" t="n">
        <v>470.7823743</v>
      </c>
      <c r="F27" s="20" t="n">
        <v>2.23886711</v>
      </c>
      <c r="G27" s="18" t="n">
        <v>488.77711335</v>
      </c>
      <c r="H27" s="20" t="n">
        <v>1.55768316</v>
      </c>
      <c r="I27" s="18" t="n">
        <v>486.57257766</v>
      </c>
      <c r="J27" s="20" t="n">
        <v>2.59108631</v>
      </c>
      <c r="K27" s="18" t="s">
        <v>404</v>
      </c>
      <c r="L27" s="20" t="s">
        <v>404</v>
      </c>
      <c r="M27" s="18" t="s">
        <v>404</v>
      </c>
      <c r="N27" s="20" t="s">
        <v>404</v>
      </c>
      <c r="O27" s="18" t="s">
        <v>404</v>
      </c>
      <c r="P27" s="20" t="s">
        <v>404</v>
      </c>
      <c r="Q27" s="18" t="s">
        <v>404</v>
      </c>
      <c r="R27" s="20" t="s">
        <v>404</v>
      </c>
      <c r="S27" s="18" t="n">
        <v>545.8519974</v>
      </c>
      <c r="T27" s="20" t="n">
        <v>6.58271203</v>
      </c>
    </row>
    <row r="28" spans="1:20">
      <c r="A28" s="15" t="s">
        <v>425</v>
      </c>
      <c r="B28" s="17" t="n">
        <v>7568</v>
      </c>
      <c r="C28" s="18">
        <f>(0.0/B28*100)</f>
        <v/>
      </c>
      <c r="D28" s="19" t="n">
        <v>7568</v>
      </c>
      <c r="E28" s="18" t="n">
        <v>410.87780022</v>
      </c>
      <c r="F28" s="20" t="n">
        <v>5.20849302</v>
      </c>
      <c r="G28" s="18" t="n">
        <v>407.93923384</v>
      </c>
      <c r="H28" s="20" t="n">
        <v>3.03218047</v>
      </c>
      <c r="I28" s="18" t="n">
        <v>401.30825086</v>
      </c>
      <c r="J28" s="20" t="n">
        <v>7.68607227</v>
      </c>
      <c r="K28" s="18" t="s">
        <v>404</v>
      </c>
      <c r="L28" s="20" t="s">
        <v>404</v>
      </c>
      <c r="M28" s="18" t="s">
        <v>404</v>
      </c>
      <c r="N28" s="20" t="s">
        <v>404</v>
      </c>
      <c r="O28" s="18" t="s">
        <v>404</v>
      </c>
      <c r="P28" s="20" t="s">
        <v>404</v>
      </c>
      <c r="Q28" s="18" t="s">
        <v>404</v>
      </c>
      <c r="R28" s="20" t="s">
        <v>404</v>
      </c>
      <c r="S28" s="18" t="n">
        <v>422.18791011</v>
      </c>
      <c r="T28" s="20" t="n">
        <v>13.7165491</v>
      </c>
    </row>
    <row r="29" spans="1:20">
      <c r="A29" s="15" t="s">
        <v>426</v>
      </c>
      <c r="B29" s="17" t="n">
        <v>5385</v>
      </c>
      <c r="C29" s="18">
        <f>(1123.0/B29*100)</f>
        <v/>
      </c>
      <c r="D29" s="19" t="n">
        <v>4262</v>
      </c>
      <c r="E29" s="18" t="n">
        <v>526.42910922</v>
      </c>
      <c r="F29" s="20" t="n">
        <v>16.29833113</v>
      </c>
      <c r="G29" s="18" t="n">
        <v>508.48194685</v>
      </c>
      <c r="H29" s="20" t="n">
        <v>6.81798792</v>
      </c>
      <c r="I29" s="18" t="n">
        <v>541.79179942</v>
      </c>
      <c r="J29" s="20" t="n">
        <v>28.09030375</v>
      </c>
      <c r="K29" s="18" t="s">
        <v>404</v>
      </c>
      <c r="L29" s="20" t="s">
        <v>404</v>
      </c>
      <c r="M29" s="18" t="s">
        <v>404</v>
      </c>
      <c r="N29" s="20" t="s">
        <v>404</v>
      </c>
      <c r="O29" s="18" t="s">
        <v>404</v>
      </c>
      <c r="P29" s="20" t="s">
        <v>404</v>
      </c>
      <c r="Q29" s="18" t="s">
        <v>404</v>
      </c>
      <c r="R29" s="20" t="s">
        <v>404</v>
      </c>
      <c r="S29" s="18" t="n">
        <v>503.96021826</v>
      </c>
      <c r="T29" s="20" t="n">
        <v>10.08150626</v>
      </c>
    </row>
    <row r="30" spans="1:20">
      <c r="A30" s="15" t="s">
        <v>427</v>
      </c>
      <c r="B30" s="17" t="n">
        <v>4520</v>
      </c>
      <c r="C30" s="18">
        <f>(1076.0/B30*100)</f>
        <v/>
      </c>
      <c r="D30" s="19" t="n">
        <v>3444</v>
      </c>
      <c r="E30" s="18" t="n">
        <v>493.59046756</v>
      </c>
      <c r="F30" s="20" t="n">
        <v>4.75035871</v>
      </c>
      <c r="G30" s="18" t="n">
        <v>499.50308063</v>
      </c>
      <c r="H30" s="20" t="n">
        <v>3.7143032</v>
      </c>
      <c r="I30" s="18" t="n">
        <v>496.50020437</v>
      </c>
      <c r="J30" s="20" t="n">
        <v>11.54749493</v>
      </c>
      <c r="K30" s="18" t="s">
        <v>404</v>
      </c>
      <c r="L30" s="20" t="s">
        <v>404</v>
      </c>
      <c r="M30" s="18" t="s">
        <v>404</v>
      </c>
      <c r="N30" s="20" t="s">
        <v>404</v>
      </c>
      <c r="O30" s="18" t="s">
        <v>404</v>
      </c>
      <c r="P30" s="20" t="s">
        <v>404</v>
      </c>
      <c r="Q30" s="18" t="s">
        <v>404</v>
      </c>
      <c r="R30" s="20" t="s">
        <v>404</v>
      </c>
      <c r="S30" s="18" t="n">
        <v>461.03381589</v>
      </c>
      <c r="T30" s="20" t="n">
        <v>7.32399704</v>
      </c>
    </row>
    <row r="31" spans="1:20">
      <c r="A31" s="15" t="s">
        <v>428</v>
      </c>
      <c r="B31" s="17" t="n">
        <v>5456</v>
      </c>
      <c r="C31" s="18">
        <f>(502.0/B31*100)</f>
        <v/>
      </c>
      <c r="D31" s="19" t="n">
        <v>4954</v>
      </c>
      <c r="E31" s="18" t="n">
        <v>501.17379647</v>
      </c>
      <c r="F31" s="20" t="n">
        <v>3.79156344</v>
      </c>
      <c r="G31" s="18" t="n">
        <v>503.83957889</v>
      </c>
      <c r="H31" s="20" t="n">
        <v>3.29903789</v>
      </c>
      <c r="I31" s="18" t="n">
        <v>508.03373938</v>
      </c>
      <c r="J31" s="20" t="n">
        <v>24.73226067</v>
      </c>
      <c r="K31" s="18" t="s">
        <v>404</v>
      </c>
      <c r="L31" s="20" t="s">
        <v>404</v>
      </c>
      <c r="M31" s="18" t="s">
        <v>404</v>
      </c>
      <c r="N31" s="20" t="s">
        <v>404</v>
      </c>
      <c r="O31" s="18" t="s">
        <v>404</v>
      </c>
      <c r="P31" s="20" t="s">
        <v>404</v>
      </c>
      <c r="Q31" s="18" t="s">
        <v>404</v>
      </c>
      <c r="R31" s="20" t="s">
        <v>404</v>
      </c>
      <c r="S31" s="18" t="n">
        <v>495.59336904</v>
      </c>
      <c r="T31" s="20" t="n">
        <v>8.880738790000001</v>
      </c>
    </row>
    <row r="32" spans="1:20">
      <c r="A32" s="15" t="s">
        <v>429</v>
      </c>
      <c r="B32" s="17" t="n">
        <v>4478</v>
      </c>
      <c r="C32" s="18">
        <f>(0.0/B32*100)</f>
        <v/>
      </c>
      <c r="D32" s="19" t="n">
        <v>4478</v>
      </c>
      <c r="E32" s="18" t="n">
        <v>501.20944503</v>
      </c>
      <c r="F32" s="20" t="n">
        <v>3.60116108</v>
      </c>
      <c r="G32" s="18" t="n">
        <v>508.16346819</v>
      </c>
      <c r="H32" s="20" t="n">
        <v>3.41630198</v>
      </c>
      <c r="I32" s="18" t="s">
        <v>404</v>
      </c>
      <c r="J32" s="20" t="s">
        <v>404</v>
      </c>
      <c r="K32" s="18" t="s">
        <v>404</v>
      </c>
      <c r="L32" s="20" t="s">
        <v>404</v>
      </c>
      <c r="M32" s="18" t="s">
        <v>404</v>
      </c>
      <c r="N32" s="20" t="s">
        <v>404</v>
      </c>
      <c r="O32" s="18" t="s">
        <v>404</v>
      </c>
      <c r="P32" s="20" t="s">
        <v>404</v>
      </c>
      <c r="Q32" s="18" t="s">
        <v>404</v>
      </c>
      <c r="R32" s="20" t="s">
        <v>404</v>
      </c>
      <c r="S32" s="18" t="n">
        <v>532.6318145</v>
      </c>
      <c r="T32" s="20" t="n">
        <v>10.24858506</v>
      </c>
    </row>
    <row r="33" spans="1:20">
      <c r="A33" s="15" t="s">
        <v>430</v>
      </c>
      <c r="B33" s="17" t="n">
        <v>7325</v>
      </c>
      <c r="C33" s="18">
        <f>(29.0/B33*100)</f>
        <v/>
      </c>
      <c r="D33" s="19" t="n">
        <v>7296</v>
      </c>
      <c r="E33" s="18" t="n">
        <v>484.22792083</v>
      </c>
      <c r="F33" s="20" t="n">
        <v>6.32361089</v>
      </c>
      <c r="G33" s="18" t="n">
        <v>495.3632005</v>
      </c>
      <c r="H33" s="20" t="n">
        <v>3.96238204</v>
      </c>
      <c r="I33" s="18" t="n">
        <v>470.11495611</v>
      </c>
      <c r="J33" s="20" t="n">
        <v>7.79358644</v>
      </c>
      <c r="K33" s="18" t="s">
        <v>404</v>
      </c>
      <c r="L33" s="20" t="s">
        <v>404</v>
      </c>
      <c r="M33" s="18" t="s">
        <v>404</v>
      </c>
      <c r="N33" s="20" t="s">
        <v>404</v>
      </c>
      <c r="O33" s="18" t="s">
        <v>404</v>
      </c>
      <c r="P33" s="20" t="s">
        <v>404</v>
      </c>
      <c r="Q33" s="18" t="s">
        <v>404</v>
      </c>
      <c r="R33" s="20" t="s">
        <v>404</v>
      </c>
      <c r="S33" s="18" t="n">
        <v>457.73639072</v>
      </c>
      <c r="T33" s="20" t="n">
        <v>14.63954755</v>
      </c>
    </row>
    <row r="34" spans="1:20">
      <c r="A34" s="15" t="s">
        <v>431</v>
      </c>
      <c r="B34" s="17" t="n">
        <v>6350</v>
      </c>
      <c r="C34" s="18">
        <f>(0.0/B34*100)</f>
        <v/>
      </c>
      <c r="D34" s="19" t="n">
        <v>6350</v>
      </c>
      <c r="E34" s="18" t="n">
        <v>469.71631538</v>
      </c>
      <c r="F34" s="20" t="n">
        <v>4.18057435</v>
      </c>
      <c r="G34" s="18" t="n">
        <v>480.98484538</v>
      </c>
      <c r="H34" s="20" t="n">
        <v>5.04019667</v>
      </c>
      <c r="I34" s="18" t="n">
        <v>496.51134335</v>
      </c>
      <c r="J34" s="20" t="n">
        <v>26.19820519</v>
      </c>
      <c r="K34" s="18" t="s">
        <v>404</v>
      </c>
      <c r="L34" s="20" t="s">
        <v>404</v>
      </c>
      <c r="M34" s="18" t="s">
        <v>404</v>
      </c>
      <c r="N34" s="20" t="s">
        <v>404</v>
      </c>
      <c r="O34" s="18" t="s">
        <v>404</v>
      </c>
      <c r="P34" s="20" t="s">
        <v>404</v>
      </c>
      <c r="Q34" s="18" t="s">
        <v>404</v>
      </c>
      <c r="R34" s="20" t="s">
        <v>404</v>
      </c>
      <c r="S34" s="18" t="n">
        <v>475.91491911</v>
      </c>
      <c r="T34" s="20" t="n">
        <v>20.12709705</v>
      </c>
    </row>
    <row r="35" spans="1:20">
      <c r="A35" s="15" t="s">
        <v>432</v>
      </c>
      <c r="B35" s="17" t="n">
        <v>6406</v>
      </c>
      <c r="C35" s="18">
        <f>(443.0/B35*100)</f>
        <v/>
      </c>
      <c r="D35" s="19" t="n">
        <v>5963</v>
      </c>
      <c r="E35" s="18" t="n">
        <v>517.98698351</v>
      </c>
      <c r="F35" s="20" t="n">
        <v>2.35850728</v>
      </c>
      <c r="G35" s="18" t="n">
        <v>508.88621832</v>
      </c>
      <c r="H35" s="20" t="n">
        <v>1.80146575</v>
      </c>
      <c r="I35" s="18" t="n">
        <v>485.90441787</v>
      </c>
      <c r="J35" s="20" t="n">
        <v>5.93793563</v>
      </c>
      <c r="K35" s="18" t="s">
        <v>404</v>
      </c>
      <c r="L35" s="20" t="s">
        <v>404</v>
      </c>
      <c r="M35" s="18" t="s">
        <v>404</v>
      </c>
      <c r="N35" s="20" t="s">
        <v>404</v>
      </c>
      <c r="O35" s="18" t="s">
        <v>404</v>
      </c>
      <c r="P35" s="20" t="s">
        <v>404</v>
      </c>
      <c r="Q35" s="18" t="s">
        <v>404</v>
      </c>
      <c r="R35" s="20" t="s">
        <v>404</v>
      </c>
      <c r="S35" s="18" t="n">
        <v>496.59809774</v>
      </c>
      <c r="T35" s="20" t="n">
        <v>9.30506748</v>
      </c>
    </row>
    <row r="36" spans="1:20">
      <c r="A36" s="15" t="s">
        <v>433</v>
      </c>
      <c r="B36" s="17" t="n">
        <v>6736</v>
      </c>
      <c r="C36" s="18">
        <f>(10.0/B36*100)</f>
        <v/>
      </c>
      <c r="D36" s="19" t="n">
        <v>6726</v>
      </c>
      <c r="E36" s="18" t="n">
        <v>478.56925105</v>
      </c>
      <c r="F36" s="20" t="n">
        <v>3.24078258</v>
      </c>
      <c r="G36" s="18" t="n">
        <v>491.23606741</v>
      </c>
      <c r="H36" s="20" t="n">
        <v>3.53680053</v>
      </c>
      <c r="I36" s="18" t="n">
        <v>485.17017373</v>
      </c>
      <c r="J36" s="20" t="n">
        <v>9.37256717</v>
      </c>
      <c r="K36" s="18" t="s">
        <v>404</v>
      </c>
      <c r="L36" s="20" t="s">
        <v>404</v>
      </c>
      <c r="M36" s="18" t="s">
        <v>404</v>
      </c>
      <c r="N36" s="20" t="s">
        <v>404</v>
      </c>
      <c r="O36" s="18" t="s">
        <v>404</v>
      </c>
      <c r="P36" s="20" t="s">
        <v>404</v>
      </c>
      <c r="Q36" s="18" t="s">
        <v>404</v>
      </c>
      <c r="R36" s="20" t="s">
        <v>404</v>
      </c>
      <c r="S36" s="18" t="n">
        <v>485.53930821</v>
      </c>
      <c r="T36" s="20" t="n">
        <v>11.77211676</v>
      </c>
    </row>
    <row r="37" spans="1:20">
      <c r="A37" s="15" t="s">
        <v>434</v>
      </c>
      <c r="B37" s="17" t="n">
        <v>5458</v>
      </c>
      <c r="C37" s="18">
        <f>(0.0/B37*100)</f>
        <v/>
      </c>
      <c r="D37" s="19" t="n">
        <v>5458</v>
      </c>
      <c r="E37" s="18" t="n">
        <v>493.41390497</v>
      </c>
      <c r="F37" s="20" t="n">
        <v>3.74156743</v>
      </c>
      <c r="G37" s="18" t="n">
        <v>495.37443028</v>
      </c>
      <c r="H37" s="20" t="n">
        <v>5.48342062</v>
      </c>
      <c r="I37" s="18" t="n">
        <v>478.34286915</v>
      </c>
      <c r="J37" s="20" t="n">
        <v>7.10955134</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534.19012733</v>
      </c>
      <c r="F38" s="20" t="n">
        <v>6.88352772</v>
      </c>
      <c r="G38" s="18" t="n">
        <v>515.1743529</v>
      </c>
      <c r="H38" s="20" t="n">
        <v>4.84495873</v>
      </c>
      <c r="I38" s="18" t="n">
        <v>510.26686984</v>
      </c>
      <c r="J38" s="20" t="n">
        <v>11.8578897</v>
      </c>
      <c r="K38" s="18" t="s">
        <v>404</v>
      </c>
      <c r="L38" s="20" t="s">
        <v>404</v>
      </c>
      <c r="M38" s="18" t="s">
        <v>404</v>
      </c>
      <c r="N38" s="20" t="s">
        <v>404</v>
      </c>
      <c r="O38" s="18" t="s">
        <v>404</v>
      </c>
      <c r="P38" s="20" t="s">
        <v>404</v>
      </c>
      <c r="Q38" s="18" t="s">
        <v>404</v>
      </c>
      <c r="R38" s="20" t="s">
        <v>404</v>
      </c>
      <c r="S38" s="18" t="n">
        <v>514.06681776</v>
      </c>
      <c r="T38" s="20" t="n">
        <v>28.22992991</v>
      </c>
    </row>
    <row r="39" spans="1:20">
      <c r="A39" s="15" t="s">
        <v>436</v>
      </c>
      <c r="B39" s="17" t="n">
        <v>5895</v>
      </c>
      <c r="C39" s="18">
        <f>(0.0/B39*100)</f>
        <v/>
      </c>
      <c r="D39" s="19" t="n">
        <v>5895</v>
      </c>
      <c r="E39" s="18" t="n">
        <v>422.16249066</v>
      </c>
      <c r="F39" s="20" t="n">
        <v>5.66507729</v>
      </c>
      <c r="G39" s="18" t="n">
        <v>418.38402865</v>
      </c>
      <c r="H39" s="20" t="n">
        <v>8.68327298</v>
      </c>
      <c r="I39" s="18" t="n">
        <v>411.63942425</v>
      </c>
      <c r="J39" s="20" t="n">
        <v>23.87905947</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486.0644745</v>
      </c>
      <c r="F40" s="20" t="n">
        <v>4.77906468</v>
      </c>
      <c r="G40" s="18" t="n">
        <v>498.8213454</v>
      </c>
      <c r="H40" s="20" t="n">
        <v>4.83765114</v>
      </c>
      <c r="I40" s="18" t="s">
        <v>404</v>
      </c>
      <c r="J40" s="20" t="s">
        <v>404</v>
      </c>
      <c r="K40" s="18" t="s">
        <v>404</v>
      </c>
      <c r="L40" s="20" t="s">
        <v>404</v>
      </c>
      <c r="M40" s="18" t="s">
        <v>404</v>
      </c>
      <c r="N40" s="20" t="s">
        <v>404</v>
      </c>
      <c r="O40" s="18" t="s">
        <v>404</v>
      </c>
      <c r="P40" s="20" t="s">
        <v>404</v>
      </c>
      <c r="Q40" s="18" t="s">
        <v>404</v>
      </c>
      <c r="R40" s="20" t="s">
        <v>404</v>
      </c>
      <c r="S40" s="18" t="n">
        <v>493.4048503</v>
      </c>
      <c r="T40" s="20" t="n">
        <v>7.81439036</v>
      </c>
    </row>
    <row r="41" spans="1:20">
      <c r="A41" s="15" t="s">
        <v>438</v>
      </c>
      <c r="B41" s="17" t="n">
        <v>5712</v>
      </c>
      <c r="C41" s="18">
        <f>(99.0/B41*100)</f>
        <v/>
      </c>
      <c r="D41" s="19" t="n">
        <v>5613</v>
      </c>
      <c r="E41" s="18" t="n">
        <v>468.50587944</v>
      </c>
      <c r="F41" s="20" t="n">
        <v>3.60636984</v>
      </c>
      <c r="G41" s="18" t="n">
        <v>470.6141542</v>
      </c>
      <c r="H41" s="20" t="n">
        <v>7.21192943</v>
      </c>
      <c r="I41" s="18" t="n">
        <v>506.05367102</v>
      </c>
      <c r="J41" s="20" t="n">
        <v>15.59171581</v>
      </c>
      <c r="K41" s="18" t="s">
        <v>404</v>
      </c>
      <c r="L41" s="20" t="s">
        <v>404</v>
      </c>
      <c r="M41" s="18" t="s">
        <v>404</v>
      </c>
      <c r="N41" s="20" t="s">
        <v>404</v>
      </c>
      <c r="O41" s="18" t="s">
        <v>404</v>
      </c>
      <c r="P41" s="20" t="s">
        <v>404</v>
      </c>
      <c r="Q41" s="18" t="s">
        <v>404</v>
      </c>
      <c r="R41" s="20" t="s">
        <v>404</v>
      </c>
      <c r="S41" s="18" t="n">
        <v>467.68434335</v>
      </c>
      <c r="T41" s="20" t="n">
        <v>22.60855636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409.81974487</v>
      </c>
      <c r="F44" s="20" t="n">
        <v>4.31581359</v>
      </c>
      <c r="G44" s="18" t="n">
        <v>416.60683728</v>
      </c>
      <c r="H44" s="20" t="n">
        <v>6.51518538</v>
      </c>
      <c r="I44" s="18" t="s">
        <v>404</v>
      </c>
      <c r="J44" s="20" t="s">
        <v>404</v>
      </c>
      <c r="K44" s="18" t="s">
        <v>404</v>
      </c>
      <c r="L44" s="20" t="s">
        <v>404</v>
      </c>
      <c r="M44" s="18" t="s">
        <v>404</v>
      </c>
      <c r="N44" s="20" t="s">
        <v>404</v>
      </c>
      <c r="O44" s="18" t="s">
        <v>404</v>
      </c>
      <c r="P44" s="20" t="s">
        <v>404</v>
      </c>
      <c r="Q44" s="18" t="n">
        <v>456.45328133</v>
      </c>
      <c r="R44" s="20" t="n">
        <v>24.08793949</v>
      </c>
      <c r="S44" s="18" t="n">
        <v>436.33363489</v>
      </c>
      <c r="T44" s="20" t="n">
        <v>18.78378549</v>
      </c>
    </row>
    <row r="45" spans="1:20">
      <c r="A45" s="15" t="s">
        <v>442</v>
      </c>
      <c r="B45" s="17" t="n">
        <v>5519</v>
      </c>
      <c r="C45" s="18">
        <f>(0.0/B45*100)</f>
        <v/>
      </c>
      <c r="D45" s="19" t="n">
        <v>5519</v>
      </c>
      <c r="E45" s="18" t="n">
        <v>359.80653054</v>
      </c>
      <c r="F45" s="20" t="n">
        <v>3.45984964</v>
      </c>
      <c r="G45" s="18" t="n">
        <v>359.96644566</v>
      </c>
      <c r="H45" s="20" t="n">
        <v>6.41573267</v>
      </c>
      <c r="I45" s="18" t="n">
        <v>336.13106816</v>
      </c>
      <c r="J45" s="20" t="n">
        <v>19.00206662</v>
      </c>
      <c r="K45" s="18" t="s">
        <v>404</v>
      </c>
      <c r="L45" s="20" t="s">
        <v>404</v>
      </c>
      <c r="M45" s="18" t="s">
        <v>404</v>
      </c>
      <c r="N45" s="20" t="s">
        <v>404</v>
      </c>
      <c r="O45" s="18" t="s">
        <v>404</v>
      </c>
      <c r="P45" s="20" t="s">
        <v>404</v>
      </c>
      <c r="Q45" s="18" t="s">
        <v>404</v>
      </c>
      <c r="R45" s="20" t="s">
        <v>404</v>
      </c>
      <c r="S45" s="18" t="n">
        <v>361.8099637</v>
      </c>
      <c r="T45" s="20" t="n">
        <v>25.0861571</v>
      </c>
    </row>
    <row r="46" spans="1:20">
      <c r="A46" s="15" t="s">
        <v>443</v>
      </c>
      <c r="B46" s="17" t="n">
        <v>23141</v>
      </c>
      <c r="C46" s="18">
        <f>(4196.0/B46*100)</f>
        <v/>
      </c>
      <c r="D46" s="19" t="n">
        <v>18945</v>
      </c>
      <c r="E46" s="18" t="n">
        <v>376.85164848</v>
      </c>
      <c r="F46" s="20" t="n">
        <v>5.5424316</v>
      </c>
      <c r="G46" s="18" t="n">
        <v>385.25707765</v>
      </c>
      <c r="H46" s="20" t="n">
        <v>4.24180079</v>
      </c>
      <c r="I46" s="18" t="n">
        <v>363.37776152</v>
      </c>
      <c r="J46" s="20" t="n">
        <v>8.65178015</v>
      </c>
      <c r="K46" s="18" t="s">
        <v>404</v>
      </c>
      <c r="L46" s="20" t="s">
        <v>404</v>
      </c>
      <c r="M46" s="18" t="s">
        <v>404</v>
      </c>
      <c r="N46" s="20" t="s">
        <v>404</v>
      </c>
      <c r="O46" s="18" t="s">
        <v>404</v>
      </c>
      <c r="P46" s="20" t="s">
        <v>404</v>
      </c>
      <c r="Q46" s="18" t="s">
        <v>404</v>
      </c>
      <c r="R46" s="20" t="s">
        <v>404</v>
      </c>
      <c r="S46" s="18" t="n">
        <v>349.20834492</v>
      </c>
      <c r="T46" s="20" t="n">
        <v>11.15154673</v>
      </c>
    </row>
    <row r="47" spans="1:20">
      <c r="A47" s="15" t="s">
        <v>444</v>
      </c>
      <c r="B47" s="17" t="n">
        <v>5928</v>
      </c>
      <c r="C47" s="18">
        <f>(0.0/B47*100)</f>
        <v/>
      </c>
      <c r="D47" s="19" t="n">
        <v>5928</v>
      </c>
      <c r="E47" s="18" t="n">
        <v>422.87190464</v>
      </c>
      <c r="F47" s="20" t="n">
        <v>7.02110816</v>
      </c>
      <c r="G47" s="18" t="n">
        <v>452.78178274</v>
      </c>
      <c r="H47" s="20" t="n">
        <v>6.81977915</v>
      </c>
      <c r="I47" s="18" t="n">
        <v>467.44694398</v>
      </c>
      <c r="J47" s="20" t="n">
        <v>15.7736353</v>
      </c>
      <c r="K47" s="18" t="s">
        <v>404</v>
      </c>
      <c r="L47" s="20" t="s">
        <v>404</v>
      </c>
      <c r="M47" s="18" t="s">
        <v>404</v>
      </c>
      <c r="N47" s="20" t="s">
        <v>404</v>
      </c>
      <c r="O47" s="18" t="s">
        <v>404</v>
      </c>
      <c r="P47" s="20" t="s">
        <v>404</v>
      </c>
      <c r="Q47" s="18" t="s">
        <v>404</v>
      </c>
      <c r="R47" s="20" t="s">
        <v>404</v>
      </c>
      <c r="S47" s="18" t="n">
        <v>488.10259981</v>
      </c>
      <c r="T47" s="20" t="n">
        <v>24.91894044</v>
      </c>
    </row>
    <row r="48" spans="1:20">
      <c r="A48" s="15" t="s">
        <v>445</v>
      </c>
      <c r="B48" s="17" t="n">
        <v>9841</v>
      </c>
      <c r="C48" s="18">
        <f>(40.0/B48*100)</f>
        <v/>
      </c>
      <c r="D48" s="19" t="n">
        <v>9801</v>
      </c>
      <c r="E48" s="18" t="n">
        <v>525.40632339</v>
      </c>
      <c r="F48" s="20" t="n">
        <v>14.75991979</v>
      </c>
      <c r="G48" s="18" t="n">
        <v>532.90227958</v>
      </c>
      <c r="H48" s="20" t="n">
        <v>6.1203087</v>
      </c>
      <c r="I48" s="18" t="n">
        <v>494.45911144</v>
      </c>
      <c r="J48" s="20" t="n">
        <v>24.8776051</v>
      </c>
      <c r="K48" s="18" t="s">
        <v>404</v>
      </c>
      <c r="L48" s="20" t="s">
        <v>404</v>
      </c>
      <c r="M48" s="18" t="s">
        <v>404</v>
      </c>
      <c r="N48" s="20" t="s">
        <v>404</v>
      </c>
      <c r="O48" s="18" t="s">
        <v>404</v>
      </c>
      <c r="P48" s="20" t="s">
        <v>404</v>
      </c>
      <c r="Q48" s="18" t="s">
        <v>404</v>
      </c>
      <c r="R48" s="20" t="s">
        <v>404</v>
      </c>
      <c r="S48" s="18" t="n">
        <v>665.84838039</v>
      </c>
      <c r="T48" s="20" t="n">
        <v>9.301242370000001</v>
      </c>
    </row>
    <row r="49" spans="1:20">
      <c r="A49" s="15" t="s">
        <v>446</v>
      </c>
      <c r="B49" s="17" t="n">
        <v>6349</v>
      </c>
      <c r="C49" s="18">
        <f>(52.0/B49*100)</f>
        <v/>
      </c>
      <c r="D49" s="19" t="n">
        <v>6297</v>
      </c>
      <c r="E49" s="18" t="n">
        <v>411.55260817</v>
      </c>
      <c r="F49" s="20" t="n">
        <v>6.27032954</v>
      </c>
      <c r="G49" s="18" t="n">
        <v>409.36809047</v>
      </c>
      <c r="H49" s="20" t="n">
        <v>4.16850577</v>
      </c>
      <c r="I49" s="18" t="n">
        <v>399.40858757</v>
      </c>
      <c r="J49" s="20" t="n">
        <v>15.17404031</v>
      </c>
      <c r="K49" s="18" t="s">
        <v>404</v>
      </c>
      <c r="L49" s="20" t="s">
        <v>404</v>
      </c>
      <c r="M49" s="18" t="s">
        <v>404</v>
      </c>
      <c r="N49" s="20" t="s">
        <v>404</v>
      </c>
      <c r="O49" s="18" t="s">
        <v>404</v>
      </c>
      <c r="P49" s="20" t="s">
        <v>404</v>
      </c>
      <c r="Q49" s="18" t="s">
        <v>404</v>
      </c>
      <c r="R49" s="20" t="s">
        <v>404</v>
      </c>
      <c r="S49" s="18" t="n">
        <v>373.71354774</v>
      </c>
      <c r="T49" s="20" t="n">
        <v>16.10608204</v>
      </c>
    </row>
    <row r="50" spans="1:20">
      <c r="A50" s="15" t="s">
        <v>447</v>
      </c>
      <c r="B50" s="17" t="n">
        <v>11795</v>
      </c>
      <c r="C50" s="18">
        <f>(1031.0/B50*100)</f>
        <v/>
      </c>
      <c r="D50" s="19" t="n">
        <v>10764</v>
      </c>
      <c r="E50" s="18" t="n">
        <v>391.59613177</v>
      </c>
      <c r="F50" s="20" t="n">
        <v>3.48876193</v>
      </c>
      <c r="G50" s="18" t="n">
        <v>394.2699933</v>
      </c>
      <c r="H50" s="20" t="n">
        <v>4.85083021</v>
      </c>
      <c r="I50" s="18" t="n">
        <v>375.84976908</v>
      </c>
      <c r="J50" s="20" t="n">
        <v>11.69202391</v>
      </c>
      <c r="K50" s="18" t="s">
        <v>404</v>
      </c>
      <c r="L50" s="20" t="s">
        <v>404</v>
      </c>
      <c r="M50" s="18" t="s">
        <v>404</v>
      </c>
      <c r="N50" s="20" t="s">
        <v>404</v>
      </c>
      <c r="O50" s="18" t="s">
        <v>404</v>
      </c>
      <c r="P50" s="20" t="s">
        <v>404</v>
      </c>
      <c r="Q50" s="18" t="s">
        <v>404</v>
      </c>
      <c r="R50" s="20" t="s">
        <v>404</v>
      </c>
      <c r="S50" s="18" t="n">
        <v>380.2339024</v>
      </c>
      <c r="T50" s="20" t="n">
        <v>11.13150618</v>
      </c>
    </row>
    <row r="51" spans="1:20">
      <c r="A51" s="15" t="s">
        <v>448</v>
      </c>
      <c r="B51" s="17" t="n">
        <v>6866</v>
      </c>
      <c r="C51" s="18">
        <f>(0.0/B51*100)</f>
        <v/>
      </c>
      <c r="D51" s="19" t="n">
        <v>6866</v>
      </c>
      <c r="E51" s="18" t="n">
        <v>404.77770685</v>
      </c>
      <c r="F51" s="20" t="n">
        <v>4.01417533</v>
      </c>
      <c r="G51" s="18" t="n">
        <v>394.80254502</v>
      </c>
      <c r="H51" s="20" t="n">
        <v>4.58496368</v>
      </c>
      <c r="I51" s="18" t="n">
        <v>393.93611133</v>
      </c>
      <c r="J51" s="20" t="n">
        <v>6.76240315</v>
      </c>
      <c r="K51" s="18" t="s">
        <v>404</v>
      </c>
      <c r="L51" s="20" t="s">
        <v>404</v>
      </c>
      <c r="M51" s="18" t="s">
        <v>404</v>
      </c>
      <c r="N51" s="20" t="s">
        <v>404</v>
      </c>
      <c r="O51" s="18" t="s">
        <v>404</v>
      </c>
      <c r="P51" s="20" t="s">
        <v>404</v>
      </c>
      <c r="Q51" s="18" t="s">
        <v>404</v>
      </c>
      <c r="R51" s="20" t="s">
        <v>404</v>
      </c>
      <c r="S51" s="18" t="n">
        <v>416.43636362</v>
      </c>
      <c r="T51" s="20" t="n">
        <v>9.41947227</v>
      </c>
    </row>
    <row r="52" spans="1:20">
      <c r="A52" s="15" t="s">
        <v>449</v>
      </c>
      <c r="B52" s="17" t="n">
        <v>5809</v>
      </c>
      <c r="C52" s="18">
        <f>(0.0/B52*100)</f>
        <v/>
      </c>
      <c r="D52" s="19" t="n">
        <v>5809</v>
      </c>
      <c r="E52" s="18" t="n">
        <v>454.29272389</v>
      </c>
      <c r="F52" s="20" t="n">
        <v>3.63525224</v>
      </c>
      <c r="G52" s="18" t="n">
        <v>484.39753037</v>
      </c>
      <c r="H52" s="20" t="n">
        <v>8.13759304</v>
      </c>
      <c r="I52" s="18" t="n">
        <v>552.00784442</v>
      </c>
      <c r="J52" s="20" t="n">
        <v>20.92530775</v>
      </c>
      <c r="K52" s="18" t="s">
        <v>404</v>
      </c>
      <c r="L52" s="20" t="s">
        <v>404</v>
      </c>
      <c r="M52" s="18" t="s">
        <v>404</v>
      </c>
      <c r="N52" s="20" t="s">
        <v>404</v>
      </c>
      <c r="O52" s="18" t="s">
        <v>404</v>
      </c>
      <c r="P52" s="20" t="s">
        <v>404</v>
      </c>
      <c r="Q52" s="18" t="s">
        <v>404</v>
      </c>
      <c r="R52" s="20" t="s">
        <v>404</v>
      </c>
      <c r="S52" s="18" t="n">
        <v>469.33000969</v>
      </c>
      <c r="T52" s="20" t="n">
        <v>14.33764468</v>
      </c>
    </row>
    <row r="53" spans="1:20">
      <c r="A53" s="15" t="s">
        <v>450</v>
      </c>
      <c r="B53" s="17" t="n">
        <v>5571</v>
      </c>
      <c r="C53" s="18">
        <f>(0.0/B53*100)</f>
        <v/>
      </c>
      <c r="D53" s="19" t="n">
        <v>5571</v>
      </c>
      <c r="E53" s="18" t="n">
        <v>427.90223583</v>
      </c>
      <c r="F53" s="20" t="n">
        <v>2.99050981</v>
      </c>
      <c r="G53" s="18" t="n">
        <v>439.57217525</v>
      </c>
      <c r="H53" s="20" t="n">
        <v>1.90122483</v>
      </c>
      <c r="I53" s="18" t="n">
        <v>447.87594702</v>
      </c>
      <c r="J53" s="20" t="n">
        <v>5.37421932</v>
      </c>
      <c r="K53" s="18" t="s">
        <v>404</v>
      </c>
      <c r="L53" s="20" t="s">
        <v>404</v>
      </c>
      <c r="M53" s="18" t="s">
        <v>404</v>
      </c>
      <c r="N53" s="20" t="s">
        <v>404</v>
      </c>
      <c r="O53" s="18" t="s">
        <v>404</v>
      </c>
      <c r="P53" s="20" t="s">
        <v>404</v>
      </c>
      <c r="Q53" s="18" t="s">
        <v>404</v>
      </c>
      <c r="R53" s="20" t="s">
        <v>404</v>
      </c>
      <c r="S53" s="18" t="n">
        <v>343.93995914</v>
      </c>
      <c r="T53" s="20" t="n">
        <v>35.59061878</v>
      </c>
    </row>
    <row r="54" spans="1:20">
      <c r="A54" s="15" t="s">
        <v>451</v>
      </c>
      <c r="B54" s="17" t="n">
        <v>4740</v>
      </c>
      <c r="C54" s="18">
        <f>(199.0/B54*100)</f>
        <v/>
      </c>
      <c r="D54" s="19" t="n">
        <v>4541</v>
      </c>
      <c r="E54" s="18" t="n">
        <v>326.57778276</v>
      </c>
      <c r="F54" s="20" t="n">
        <v>6.1052574</v>
      </c>
      <c r="G54" s="18" t="n">
        <v>328.58756455</v>
      </c>
      <c r="H54" s="20" t="n">
        <v>3.96174392</v>
      </c>
      <c r="I54" s="18" t="n">
        <v>320.06611841</v>
      </c>
      <c r="J54" s="20" t="n">
        <v>15.10865678</v>
      </c>
      <c r="K54" s="18" t="s">
        <v>404</v>
      </c>
      <c r="L54" s="20" t="s">
        <v>404</v>
      </c>
      <c r="M54" s="18" t="s">
        <v>404</v>
      </c>
      <c r="N54" s="20" t="s">
        <v>404</v>
      </c>
      <c r="O54" s="18" t="s">
        <v>404</v>
      </c>
      <c r="P54" s="20" t="s">
        <v>404</v>
      </c>
      <c r="Q54" s="18" t="s">
        <v>404</v>
      </c>
      <c r="R54" s="20" t="s">
        <v>404</v>
      </c>
      <c r="S54" s="18" t="n">
        <v>324.99435668</v>
      </c>
      <c r="T54" s="20" t="n">
        <v>8.725412990000001</v>
      </c>
    </row>
    <row r="55" spans="1:20">
      <c r="A55" s="15" t="s">
        <v>452</v>
      </c>
      <c r="B55" s="17" t="n">
        <v>5316</v>
      </c>
      <c r="C55" s="18">
        <f>(43.0/B55*100)</f>
        <v/>
      </c>
      <c r="D55" s="19" t="n">
        <v>5273</v>
      </c>
      <c r="E55" s="18" t="n">
        <v>401.57402917</v>
      </c>
      <c r="F55" s="20" t="n">
        <v>6.21426013</v>
      </c>
      <c r="G55" s="18" t="n">
        <v>405.82137469</v>
      </c>
      <c r="H55" s="20" t="n">
        <v>4.20621974</v>
      </c>
      <c r="I55" s="18" t="n">
        <v>393.23883463</v>
      </c>
      <c r="J55" s="20" t="n">
        <v>21.49900025</v>
      </c>
      <c r="K55" s="18" t="s">
        <v>404</v>
      </c>
      <c r="L55" s="20" t="s">
        <v>404</v>
      </c>
      <c r="M55" s="18" t="s">
        <v>404</v>
      </c>
      <c r="N55" s="20" t="s">
        <v>404</v>
      </c>
      <c r="O55" s="18" t="s">
        <v>404</v>
      </c>
      <c r="P55" s="20" t="s">
        <v>404</v>
      </c>
      <c r="Q55" s="18" t="n">
        <v>377.07359352</v>
      </c>
      <c r="R55" s="20" t="n">
        <v>14.54340828</v>
      </c>
      <c r="S55" s="18" t="n">
        <v>381.37583085</v>
      </c>
      <c r="T55" s="20" t="n">
        <v>12.49887587</v>
      </c>
    </row>
    <row r="56" spans="1:20">
      <c r="A56" s="15" t="s">
        <v>453</v>
      </c>
      <c r="B56" s="17" t="n">
        <v>5359</v>
      </c>
      <c r="C56" s="18">
        <f>(0.0/B56*100)</f>
        <v/>
      </c>
      <c r="D56" s="19" t="n">
        <v>5359</v>
      </c>
      <c r="E56" s="18" t="n">
        <v>529.6219139</v>
      </c>
      <c r="F56" s="20" t="n">
        <v>6.85635877</v>
      </c>
      <c r="G56" s="18" t="n">
        <v>557.73215147</v>
      </c>
      <c r="H56" s="20" t="n">
        <v>4.40837099</v>
      </c>
      <c r="I56" s="18" t="s">
        <v>404</v>
      </c>
      <c r="J56" s="20" t="s">
        <v>404</v>
      </c>
      <c r="K56" s="18" t="s">
        <v>404</v>
      </c>
      <c r="L56" s="20" t="s">
        <v>404</v>
      </c>
      <c r="M56" s="18" t="s">
        <v>404</v>
      </c>
      <c r="N56" s="20" t="s">
        <v>404</v>
      </c>
      <c r="O56" s="18" t="s">
        <v>404</v>
      </c>
      <c r="P56" s="20" t="s">
        <v>404</v>
      </c>
      <c r="Q56" s="18" t="s">
        <v>404</v>
      </c>
      <c r="R56" s="20" t="s">
        <v>404</v>
      </c>
      <c r="S56" s="18" t="n">
        <v>552.6435063599999</v>
      </c>
      <c r="T56" s="20" t="n">
        <v>18.99655445</v>
      </c>
    </row>
    <row r="57" spans="1:20">
      <c r="A57" s="15" t="s">
        <v>454</v>
      </c>
      <c r="B57" s="17" t="n">
        <v>6513</v>
      </c>
      <c r="C57" s="18">
        <f>(0.0/B57*100)</f>
        <v/>
      </c>
      <c r="D57" s="19" t="n">
        <v>6513</v>
      </c>
      <c r="E57" s="18" t="n">
        <v>384.28567739</v>
      </c>
      <c r="F57" s="20" t="n">
        <v>5.07310779</v>
      </c>
      <c r="G57" s="18" t="n">
        <v>388.63538455</v>
      </c>
      <c r="H57" s="20" t="n">
        <v>5.35890522</v>
      </c>
      <c r="I57" s="18" t="n">
        <v>381.60828762</v>
      </c>
      <c r="J57" s="20" t="n">
        <v>21.89383558</v>
      </c>
      <c r="K57" s="18" t="s">
        <v>404</v>
      </c>
      <c r="L57" s="20" t="s">
        <v>404</v>
      </c>
      <c r="M57" s="18" t="s">
        <v>404</v>
      </c>
      <c r="N57" s="20" t="s">
        <v>404</v>
      </c>
      <c r="O57" s="18" t="s">
        <v>404</v>
      </c>
      <c r="P57" s="20" t="s">
        <v>404</v>
      </c>
      <c r="Q57" s="18" t="n">
        <v>376.03091356</v>
      </c>
      <c r="R57" s="20" t="n">
        <v>20.76612316</v>
      </c>
      <c r="S57" s="18" t="n">
        <v>405.00545104</v>
      </c>
      <c r="T57" s="20" t="n">
        <v>13.04037113</v>
      </c>
    </row>
    <row r="58" spans="1:20">
      <c r="A58" s="15" t="s">
        <v>455</v>
      </c>
      <c r="B58" s="17" t="n">
        <v>7267</v>
      </c>
      <c r="C58" s="18">
        <f>(0.0/B58*100)</f>
        <v/>
      </c>
      <c r="D58" s="19" t="n">
        <v>7267</v>
      </c>
      <c r="E58" s="18" t="n">
        <v>382.35079439</v>
      </c>
      <c r="F58" s="20" t="n">
        <v>3.85942884</v>
      </c>
      <c r="G58" s="18" t="n">
        <v>378.16986143</v>
      </c>
      <c r="H58" s="20" t="n">
        <v>5.78627388</v>
      </c>
      <c r="I58" s="18" t="n">
        <v>369.87761482</v>
      </c>
      <c r="J58" s="20" t="n">
        <v>11.53691662</v>
      </c>
      <c r="K58" s="18" t="s">
        <v>404</v>
      </c>
      <c r="L58" s="20" t="s">
        <v>404</v>
      </c>
      <c r="M58" s="18" t="s">
        <v>404</v>
      </c>
      <c r="N58" s="20" t="s">
        <v>404</v>
      </c>
      <c r="O58" s="18" t="s">
        <v>404</v>
      </c>
      <c r="P58" s="20" t="s">
        <v>404</v>
      </c>
      <c r="Q58" s="18" t="n">
        <v>376.14894003</v>
      </c>
      <c r="R58" s="20" t="n">
        <v>17.97116166</v>
      </c>
      <c r="S58" s="18" t="n">
        <v>372.00686533</v>
      </c>
      <c r="T58" s="20" t="n">
        <v>32.27478212</v>
      </c>
    </row>
    <row r="59" spans="1:20">
      <c r="A59" s="15" t="s">
        <v>456</v>
      </c>
      <c r="B59" s="17" t="n">
        <v>4826</v>
      </c>
      <c r="C59" s="18">
        <f>(0.0/B59*100)</f>
        <v/>
      </c>
      <c r="D59" s="19" t="n">
        <v>4826</v>
      </c>
      <c r="E59" s="18" t="n">
        <v>357.11477251</v>
      </c>
      <c r="F59" s="20" t="n">
        <v>1.96173482</v>
      </c>
      <c r="G59" s="18" t="n">
        <v>364.22705647</v>
      </c>
      <c r="H59" s="20" t="n">
        <v>3.23973346</v>
      </c>
      <c r="I59" s="18" t="n">
        <v>373.76799624</v>
      </c>
      <c r="J59" s="20" t="n">
        <v>6.38737499</v>
      </c>
      <c r="K59" s="18" t="s">
        <v>404</v>
      </c>
      <c r="L59" s="20" t="s">
        <v>404</v>
      </c>
      <c r="M59" s="18" t="s">
        <v>404</v>
      </c>
      <c r="N59" s="20" t="s">
        <v>404</v>
      </c>
      <c r="O59" s="18" t="s">
        <v>404</v>
      </c>
      <c r="P59" s="20" t="s">
        <v>404</v>
      </c>
      <c r="Q59" s="18" t="n">
        <v>366.86121216</v>
      </c>
      <c r="R59" s="20" t="n">
        <v>8.450723869999999</v>
      </c>
      <c r="S59" s="18" t="n">
        <v>349.30314012</v>
      </c>
      <c r="T59" s="20" t="n">
        <v>15.29402692</v>
      </c>
    </row>
    <row r="60" spans="1:20">
      <c r="A60" s="15" t="s">
        <v>457</v>
      </c>
      <c r="B60" s="17" t="n">
        <v>4546</v>
      </c>
      <c r="C60" s="18">
        <f>(0.0/B60*100)</f>
        <v/>
      </c>
      <c r="D60" s="19" t="n">
        <v>4546</v>
      </c>
      <c r="E60" s="18" t="n">
        <v>368.79797266</v>
      </c>
      <c r="F60" s="20" t="n">
        <v>9.27409933</v>
      </c>
      <c r="G60" s="18" t="n">
        <v>406.0423435</v>
      </c>
      <c r="H60" s="20" t="n">
        <v>4.52542512</v>
      </c>
      <c r="I60" s="18" t="n">
        <v>389.61003059</v>
      </c>
      <c r="J60" s="20" t="n">
        <v>14.00728929</v>
      </c>
      <c r="K60" s="18" t="s">
        <v>404</v>
      </c>
      <c r="L60" s="20" t="s">
        <v>404</v>
      </c>
      <c r="M60" s="18" t="s">
        <v>404</v>
      </c>
      <c r="N60" s="20" t="s">
        <v>404</v>
      </c>
      <c r="O60" s="18" t="s">
        <v>404</v>
      </c>
      <c r="P60" s="20" t="s">
        <v>404</v>
      </c>
      <c r="Q60" s="18" t="n">
        <v>339.11143913</v>
      </c>
      <c r="R60" s="20" t="n">
        <v>11.2322991</v>
      </c>
      <c r="S60" s="18" t="n">
        <v>403.76170776</v>
      </c>
      <c r="T60" s="20" t="n">
        <v>18.73075006</v>
      </c>
    </row>
    <row r="61" spans="1:20">
      <c r="A61" s="15" t="s">
        <v>458</v>
      </c>
      <c r="B61" s="17" t="n">
        <v>6525</v>
      </c>
      <c r="C61" s="18">
        <f>(0.0/B61*100)</f>
        <v/>
      </c>
      <c r="D61" s="19" t="n">
        <v>6525</v>
      </c>
      <c r="E61" s="18" t="n">
        <v>475.21601555</v>
      </c>
      <c r="F61" s="20" t="n">
        <v>3.67411665</v>
      </c>
      <c r="G61" s="18" t="n">
        <v>482.23304302</v>
      </c>
      <c r="H61" s="20" t="n">
        <v>4.37490419</v>
      </c>
      <c r="I61" s="18" t="n">
        <v>486.17442681</v>
      </c>
      <c r="J61" s="20" t="n">
        <v>14.66249662</v>
      </c>
      <c r="K61" s="18" t="s">
        <v>404</v>
      </c>
      <c r="L61" s="20" t="s">
        <v>404</v>
      </c>
      <c r="M61" s="18" t="s">
        <v>404</v>
      </c>
      <c r="N61" s="20" t="s">
        <v>404</v>
      </c>
      <c r="O61" s="18" t="s">
        <v>404</v>
      </c>
      <c r="P61" s="20" t="s">
        <v>404</v>
      </c>
      <c r="Q61" s="18" t="s">
        <v>404</v>
      </c>
      <c r="R61" s="20" t="s">
        <v>404</v>
      </c>
      <c r="S61" s="18" t="n">
        <v>450.81199259</v>
      </c>
      <c r="T61" s="20" t="n">
        <v>8.29261823</v>
      </c>
    </row>
    <row r="62" spans="1:20">
      <c r="A62" s="15" t="s">
        <v>459</v>
      </c>
      <c r="B62" s="17" t="n">
        <v>4476</v>
      </c>
      <c r="C62" s="18">
        <f>(0.0/B62*100)</f>
        <v/>
      </c>
      <c r="D62" s="19" t="n">
        <v>4476</v>
      </c>
      <c r="E62" s="18" t="n">
        <v>528.04827831</v>
      </c>
      <c r="F62" s="20" t="n">
        <v>2.53936438</v>
      </c>
      <c r="G62" s="18" t="n">
        <v>549.80122064</v>
      </c>
      <c r="H62" s="20" t="n">
        <v>1.26466334</v>
      </c>
      <c r="I62" s="18" t="n">
        <v>497.33816548</v>
      </c>
      <c r="J62" s="20" t="n">
        <v>7.57627211</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369.24488439</v>
      </c>
      <c r="F63" s="20" t="n">
        <v>1.67422572</v>
      </c>
      <c r="G63" s="18" t="n">
        <v>367.97894626</v>
      </c>
      <c r="H63" s="20" t="n">
        <v>3.1489056</v>
      </c>
      <c r="I63" s="18" t="n">
        <v>318.62728574</v>
      </c>
      <c r="J63" s="20" t="n">
        <v>18.3675107</v>
      </c>
      <c r="K63" s="18" t="s">
        <v>404</v>
      </c>
      <c r="L63" s="20" t="s">
        <v>404</v>
      </c>
      <c r="M63" s="18" t="s">
        <v>404</v>
      </c>
      <c r="N63" s="20" t="s">
        <v>404</v>
      </c>
      <c r="O63" s="18" t="s">
        <v>404</v>
      </c>
      <c r="P63" s="20" t="s">
        <v>404</v>
      </c>
      <c r="Q63" s="18" t="n">
        <v>374.60243014</v>
      </c>
      <c r="R63" s="20" t="n">
        <v>13.02695344</v>
      </c>
      <c r="S63" s="18" t="n">
        <v>395.88560606</v>
      </c>
      <c r="T63" s="20" t="n">
        <v>5.15762509</v>
      </c>
    </row>
    <row r="64" spans="1:20">
      <c r="A64" s="15" t="s">
        <v>461</v>
      </c>
      <c r="B64" s="17" t="n">
        <v>3634</v>
      </c>
      <c r="C64" s="18">
        <f>(27.0/B64*100)</f>
        <v/>
      </c>
      <c r="D64" s="19" t="n">
        <v>3607</v>
      </c>
      <c r="E64" s="18" t="n">
        <v>457.96104571</v>
      </c>
      <c r="F64" s="20" t="n">
        <v>2.91325821</v>
      </c>
      <c r="G64" s="18" t="n">
        <v>493.24405131</v>
      </c>
      <c r="H64" s="20" t="n">
        <v>2.35759397</v>
      </c>
      <c r="I64" s="18" t="n">
        <v>538.3669869399999</v>
      </c>
      <c r="J64" s="20" t="n">
        <v>14.53478774</v>
      </c>
      <c r="K64" s="18" t="s">
        <v>404</v>
      </c>
      <c r="L64" s="20" t="s">
        <v>404</v>
      </c>
      <c r="M64" s="18" t="s">
        <v>404</v>
      </c>
      <c r="N64" s="20" t="s">
        <v>404</v>
      </c>
      <c r="O64" s="18" t="s">
        <v>404</v>
      </c>
      <c r="P64" s="20" t="s">
        <v>404</v>
      </c>
      <c r="Q64" s="18" t="n">
        <v>507.48375004</v>
      </c>
      <c r="R64" s="20" t="n">
        <v>7.04085074</v>
      </c>
      <c r="S64" s="18" t="s">
        <v>404</v>
      </c>
      <c r="T64" s="20" t="s">
        <v>404</v>
      </c>
    </row>
    <row r="65" spans="1:20">
      <c r="A65" s="15" t="s">
        <v>462</v>
      </c>
      <c r="B65" s="17" t="n">
        <v>5325</v>
      </c>
      <c r="C65" s="18">
        <f>(0.0/B65*100)</f>
        <v/>
      </c>
      <c r="D65" s="19" t="n">
        <v>5325</v>
      </c>
      <c r="E65" s="18" t="n">
        <v>414.52196597</v>
      </c>
      <c r="F65" s="20" t="n">
        <v>5.12446758</v>
      </c>
      <c r="G65" s="18" t="n">
        <v>422.44372911</v>
      </c>
      <c r="H65" s="20" t="n">
        <v>3.88247032</v>
      </c>
      <c r="I65" s="18" t="n">
        <v>381.064528</v>
      </c>
      <c r="J65" s="20" t="n">
        <v>17.54985175</v>
      </c>
      <c r="K65" s="18" t="s">
        <v>404</v>
      </c>
      <c r="L65" s="20" t="s">
        <v>404</v>
      </c>
      <c r="M65" s="18" t="s">
        <v>404</v>
      </c>
      <c r="N65" s="20" t="s">
        <v>404</v>
      </c>
      <c r="O65" s="18" t="n">
        <v>424.27974461</v>
      </c>
      <c r="P65" s="20" t="n">
        <v>13.64165995</v>
      </c>
      <c r="Q65" s="18" t="s">
        <v>404</v>
      </c>
      <c r="R65" s="20" t="s">
        <v>404</v>
      </c>
      <c r="S65" s="18" t="n">
        <v>419.76366885</v>
      </c>
      <c r="T65" s="20" t="n">
        <v>20.53799977</v>
      </c>
    </row>
    <row r="66" spans="1:20">
      <c r="A66" s="15" t="s">
        <v>463</v>
      </c>
      <c r="B66" s="17" t="n">
        <v>5665</v>
      </c>
      <c r="C66" s="18">
        <f>(0.0/B66*100)</f>
        <v/>
      </c>
      <c r="D66" s="19" t="n">
        <v>5665</v>
      </c>
      <c r="E66" s="18" t="n">
        <v>416.15797547</v>
      </c>
      <c r="F66" s="20" t="n">
        <v>1.99607806</v>
      </c>
      <c r="G66" s="18" t="n">
        <v>417.90093058</v>
      </c>
      <c r="H66" s="20" t="n">
        <v>3.88173229</v>
      </c>
      <c r="I66" s="18" t="n">
        <v>430.05971804</v>
      </c>
      <c r="J66" s="20" t="n">
        <v>3.82741289</v>
      </c>
      <c r="K66" s="18" t="s">
        <v>404</v>
      </c>
      <c r="L66" s="20" t="s">
        <v>404</v>
      </c>
      <c r="M66" s="18" t="s">
        <v>404</v>
      </c>
      <c r="N66" s="20" t="s">
        <v>404</v>
      </c>
      <c r="O66" s="18" t="s">
        <v>404</v>
      </c>
      <c r="P66" s="20" t="s">
        <v>404</v>
      </c>
      <c r="Q66" s="18" t="s">
        <v>404</v>
      </c>
      <c r="R66" s="20" t="s">
        <v>404</v>
      </c>
      <c r="S66" s="18" t="n">
        <v>464.97220039</v>
      </c>
      <c r="T66" s="20" t="n">
        <v>22.81039172</v>
      </c>
    </row>
    <row r="67" spans="1:20">
      <c r="A67" s="15" t="s">
        <v>464</v>
      </c>
      <c r="B67" s="17" t="n">
        <v>6971</v>
      </c>
      <c r="C67" s="18">
        <f>(0.0/B67*100)</f>
        <v/>
      </c>
      <c r="D67" s="19" t="n">
        <v>6971</v>
      </c>
      <c r="E67" s="18" t="n">
        <v>392.15155756</v>
      </c>
      <c r="F67" s="20" t="n">
        <v>6.73685029</v>
      </c>
      <c r="G67" s="18" t="n">
        <v>385.78560215</v>
      </c>
      <c r="H67" s="20" t="n">
        <v>3.26322638</v>
      </c>
      <c r="I67" s="18" t="n">
        <v>380.41640273</v>
      </c>
      <c r="J67" s="20" t="n">
        <v>11.03753233</v>
      </c>
      <c r="K67" s="18" t="s">
        <v>404</v>
      </c>
      <c r="L67" s="20" t="s">
        <v>404</v>
      </c>
      <c r="M67" s="18" t="s">
        <v>404</v>
      </c>
      <c r="N67" s="20" t="s">
        <v>404</v>
      </c>
      <c r="O67" s="18" t="s">
        <v>404</v>
      </c>
      <c r="P67" s="20" t="s">
        <v>404</v>
      </c>
      <c r="Q67" s="18" t="s">
        <v>404</v>
      </c>
      <c r="R67" s="20" t="s">
        <v>404</v>
      </c>
      <c r="S67" s="18" t="n">
        <v>388.96038523</v>
      </c>
      <c r="T67" s="20" t="n">
        <v>14.04714211</v>
      </c>
    </row>
    <row r="68" spans="1:20">
      <c r="A68" s="15" t="s">
        <v>465</v>
      </c>
      <c r="B68" s="17" t="n">
        <v>12083</v>
      </c>
      <c r="C68" s="18">
        <f>(0.0/B68*100)</f>
        <v/>
      </c>
      <c r="D68" s="19" t="n">
        <v>12083</v>
      </c>
      <c r="E68" s="18" t="n">
        <v>393.01631552</v>
      </c>
      <c r="F68" s="20" t="n">
        <v>1.83670481</v>
      </c>
      <c r="G68" s="18" t="n">
        <v>412.72102621</v>
      </c>
      <c r="H68" s="20" t="n">
        <v>1.56529509</v>
      </c>
      <c r="I68" s="18" t="n">
        <v>444.38077031</v>
      </c>
      <c r="J68" s="20" t="n">
        <v>9.59663254</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441.37492403</v>
      </c>
      <c r="F69" s="20" t="n">
        <v>4.33214816</v>
      </c>
      <c r="G69" s="18" t="n">
        <v>452.40918658</v>
      </c>
      <c r="H69" s="20" t="n">
        <v>8.72457893</v>
      </c>
      <c r="I69" s="18" t="s">
        <v>404</v>
      </c>
      <c r="J69" s="20" t="s">
        <v>404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497.64424949</v>
      </c>
      <c r="F70" s="20" t="n">
        <v>5.23821676</v>
      </c>
      <c r="G70" s="18" t="n">
        <v>492.22695742</v>
      </c>
      <c r="H70" s="20" t="n">
        <v>3.81511951</v>
      </c>
      <c r="I70" s="18" t="n">
        <v>480.91449504</v>
      </c>
      <c r="J70" s="20" t="n">
        <v>8.15251282</v>
      </c>
      <c r="K70" s="18" t="s">
        <v>404</v>
      </c>
      <c r="L70" s="20" t="s">
        <v>404</v>
      </c>
      <c r="M70" s="18" t="s">
        <v>404</v>
      </c>
      <c r="N70" s="20" t="s">
        <v>404</v>
      </c>
      <c r="O70" s="18" t="s">
        <v>404</v>
      </c>
      <c r="P70" s="20" t="s">
        <v>404</v>
      </c>
      <c r="Q70" s="18" t="s">
        <v>404</v>
      </c>
      <c r="R70" s="20" t="s">
        <v>404</v>
      </c>
      <c r="S70" s="18" t="n">
        <v>487.98056923</v>
      </c>
      <c r="T70" s="20" t="n">
        <v>7.82108414</v>
      </c>
    </row>
    <row r="71" spans="1:20">
      <c r="A71" s="15" t="s">
        <v>468</v>
      </c>
      <c r="B71" s="17" t="n">
        <v>6115</v>
      </c>
      <c r="C71" s="18">
        <f>(0.0/B71*100)</f>
        <v/>
      </c>
      <c r="D71" s="19" t="n">
        <v>6115</v>
      </c>
      <c r="E71" s="18" t="n">
        <v>559.66889673</v>
      </c>
      <c r="F71" s="20" t="n">
        <v>1.72436307</v>
      </c>
      <c r="G71" s="18" t="n">
        <v>571.36036647</v>
      </c>
      <c r="H71" s="20" t="n">
        <v>2.02811438</v>
      </c>
      <c r="I71" s="18" t="n">
        <v>550.77131937</v>
      </c>
      <c r="J71" s="20" t="n">
        <v>15.24866056</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537.65811674</v>
      </c>
      <c r="F72" s="20" t="n">
        <v>5.64306144</v>
      </c>
      <c r="G72" s="18" t="n">
        <v>551.2496425099999</v>
      </c>
      <c r="H72" s="20" t="n">
        <v>6.35426853</v>
      </c>
      <c r="I72" s="18" t="n">
        <v>526.4635782</v>
      </c>
      <c r="J72" s="20" t="n">
        <v>14.27246885</v>
      </c>
      <c r="K72" s="18" t="s">
        <v>404</v>
      </c>
      <c r="L72" s="20" t="s">
        <v>404</v>
      </c>
      <c r="M72" s="18" t="s">
        <v>404</v>
      </c>
      <c r="N72" s="20" t="s">
        <v>404</v>
      </c>
      <c r="O72" s="18" t="s">
        <v>404</v>
      </c>
      <c r="P72" s="20" t="s">
        <v>404</v>
      </c>
      <c r="Q72" s="18" t="s">
        <v>404</v>
      </c>
      <c r="R72" s="20" t="s">
        <v>404</v>
      </c>
      <c r="S72" s="18" t="n">
        <v>502.8401753</v>
      </c>
      <c r="T72" s="20" t="n">
        <v>17.79057698</v>
      </c>
    </row>
    <row r="73" spans="1:20">
      <c r="A73" s="15" t="s">
        <v>470</v>
      </c>
      <c r="B73" s="17" t="n">
        <v>8249</v>
      </c>
      <c r="C73" s="18">
        <f>(0.0/B73*100)</f>
        <v/>
      </c>
      <c r="D73" s="19" t="n">
        <v>8249</v>
      </c>
      <c r="E73" s="18" t="n">
        <v>417.37992565</v>
      </c>
      <c r="F73" s="20" t="n">
        <v>3.49162459</v>
      </c>
      <c r="G73" s="18" t="n">
        <v>404.7049312</v>
      </c>
      <c r="H73" s="20" t="n">
        <v>9.239240629999999</v>
      </c>
      <c r="I73" s="18" t="s">
        <v>404</v>
      </c>
      <c r="J73" s="20" t="s">
        <v>404</v>
      </c>
      <c r="K73" s="18" t="s">
        <v>404</v>
      </c>
      <c r="L73" s="20" t="s">
        <v>404</v>
      </c>
      <c r="M73" s="18" t="s">
        <v>404</v>
      </c>
      <c r="N73" s="20" t="s">
        <v>404</v>
      </c>
      <c r="O73" s="18" t="s">
        <v>404</v>
      </c>
      <c r="P73" s="20" t="s">
        <v>404</v>
      </c>
      <c r="Q73" s="18" t="s">
        <v>404</v>
      </c>
      <c r="R73" s="20" t="s">
        <v>404</v>
      </c>
      <c r="S73" s="18" t="n">
        <v>410.16077575</v>
      </c>
      <c r="T73" s="20" t="n">
        <v>20.11062317</v>
      </c>
    </row>
    <row r="74" spans="1:20">
      <c r="A74" s="15" t="s">
        <v>471</v>
      </c>
      <c r="B74" s="17" t="n">
        <v>4692</v>
      </c>
      <c r="C74" s="18">
        <f>(484.0/B74*100)</f>
        <v/>
      </c>
      <c r="D74" s="19" t="n">
        <v>4208</v>
      </c>
      <c r="E74" s="18" t="n">
        <v>393.53858602</v>
      </c>
      <c r="F74" s="20" t="n">
        <v>3.05926287</v>
      </c>
      <c r="G74" s="18" t="n">
        <v>430.14102925</v>
      </c>
      <c r="H74" s="20" t="n">
        <v>1.73364809</v>
      </c>
      <c r="I74" s="18" t="n">
        <v>397.63839348</v>
      </c>
      <c r="J74" s="20" t="n">
        <v>3.39508239</v>
      </c>
      <c r="K74" s="18" t="s">
        <v>404</v>
      </c>
      <c r="L74" s="20" t="s">
        <v>404</v>
      </c>
      <c r="M74" s="18" t="s">
        <v>404</v>
      </c>
      <c r="N74" s="20" t="s">
        <v>404</v>
      </c>
      <c r="O74" s="18" t="s">
        <v>404</v>
      </c>
      <c r="P74" s="20" t="s">
        <v>404</v>
      </c>
      <c r="Q74" s="18" t="n">
        <v>403.98787707</v>
      </c>
      <c r="R74" s="20" t="n">
        <v>9.13097381</v>
      </c>
      <c r="S74" s="18" t="n">
        <v>347.82877981</v>
      </c>
      <c r="T74" s="20" t="n">
        <v>11.42078493</v>
      </c>
    </row>
    <row r="75" spans="1:20">
      <c r="A75" s="15" t="s">
        <v>472</v>
      </c>
      <c r="B75" s="17" t="n">
        <v>5375</v>
      </c>
      <c r="C75" s="18">
        <f>(483.0/B75*100)</f>
        <v/>
      </c>
      <c r="D75" s="19" t="n">
        <v>4892</v>
      </c>
      <c r="E75" s="18" t="n">
        <v>361.93385249</v>
      </c>
      <c r="F75" s="20" t="n">
        <v>5.66392468</v>
      </c>
      <c r="G75" s="18" t="n">
        <v>376.41651638</v>
      </c>
      <c r="H75" s="20" t="n">
        <v>8.51030329</v>
      </c>
      <c r="I75" s="18" t="n">
        <v>369.67745437</v>
      </c>
      <c r="J75" s="20" t="n">
        <v>12.43115395</v>
      </c>
      <c r="K75" s="18" t="s">
        <v>404</v>
      </c>
      <c r="L75" s="20" t="s">
        <v>404</v>
      </c>
      <c r="M75" s="18" t="s">
        <v>404</v>
      </c>
      <c r="N75" s="20" t="s">
        <v>404</v>
      </c>
      <c r="O75" s="18" t="s">
        <v>404</v>
      </c>
      <c r="P75" s="20" t="s">
        <v>404</v>
      </c>
      <c r="Q75" s="18" t="s">
        <v>404</v>
      </c>
      <c r="R75" s="20" t="s">
        <v>404</v>
      </c>
      <c r="S75" s="18" t="n">
        <v>358.75670028</v>
      </c>
      <c r="T75" s="20" t="n">
        <v>16.83850653</v>
      </c>
    </row>
    <row r="76" spans="1:20">
      <c r="A76" s="15" t="s">
        <v>473</v>
      </c>
      <c r="B76" s="17" t="n">
        <v>14167</v>
      </c>
      <c r="C76" s="18">
        <f>(1400.0/B76*100)</f>
        <v/>
      </c>
      <c r="D76" s="19" t="n">
        <v>12767</v>
      </c>
      <c r="E76" s="18" t="n">
        <v>423.53140213</v>
      </c>
      <c r="F76" s="20" t="n">
        <v>3.94656959</v>
      </c>
      <c r="G76" s="18" t="n">
        <v>436.81167931</v>
      </c>
      <c r="H76" s="20" t="n">
        <v>4.9081703</v>
      </c>
      <c r="I76" s="18" t="n">
        <v>511.04411287</v>
      </c>
      <c r="J76" s="20" t="n">
        <v>7.93800238</v>
      </c>
      <c r="K76" s="18" t="s">
        <v>404</v>
      </c>
      <c r="L76" s="20" t="s">
        <v>404</v>
      </c>
      <c r="M76" s="18" t="s">
        <v>404</v>
      </c>
      <c r="N76" s="20" t="s">
        <v>404</v>
      </c>
      <c r="O76" s="18" t="s">
        <v>404</v>
      </c>
      <c r="P76" s="20" t="s">
        <v>404</v>
      </c>
      <c r="Q76" s="18" t="s">
        <v>404</v>
      </c>
      <c r="R76" s="20" t="s">
        <v>404</v>
      </c>
      <c r="S76" s="18" t="n">
        <v>424.92200338</v>
      </c>
      <c r="T76" s="20" t="n">
        <v>7.26985822</v>
      </c>
    </row>
    <row r="77" spans="1:20">
      <c r="A77" s="15" t="s">
        <v>474</v>
      </c>
      <c r="B77" s="17" t="n">
        <v>6062</v>
      </c>
      <c r="C77" s="18">
        <f>(0.0/B77*100)</f>
        <v/>
      </c>
      <c r="D77" s="19" t="n">
        <v>6062</v>
      </c>
      <c r="E77" s="18" t="n">
        <v>414.82662584</v>
      </c>
      <c r="F77" s="20" t="n">
        <v>6.19038326</v>
      </c>
      <c r="G77" s="18" t="n">
        <v>420.20394899</v>
      </c>
      <c r="H77" s="20" t="n">
        <v>3.54499607</v>
      </c>
      <c r="I77" s="18" t="n">
        <v>411.12116459</v>
      </c>
      <c r="J77" s="20" t="n">
        <v>13.02689404</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494.57856605</v>
      </c>
      <c r="F78" s="20" t="n">
        <v>4.79552048</v>
      </c>
      <c r="G78" s="18" t="n">
        <v>497.72029284</v>
      </c>
      <c r="H78" s="20" t="n">
        <v>13.37565269</v>
      </c>
      <c r="I78" s="18" t="s">
        <v>404</v>
      </c>
      <c r="J78" s="20" t="s">
        <v>404</v>
      </c>
      <c r="K78" s="18" t="s">
        <v>404</v>
      </c>
      <c r="L78" s="20" t="s">
        <v>404</v>
      </c>
      <c r="M78" s="18" t="s">
        <v>404</v>
      </c>
      <c r="N78" s="20" t="s">
        <v>404</v>
      </c>
      <c r="O78" s="18" t="s">
        <v>404</v>
      </c>
      <c r="P78" s="20" t="s">
        <v>404</v>
      </c>
      <c r="Q78" s="18" t="s">
        <v>404</v>
      </c>
      <c r="R78" s="20" t="s">
        <v>404</v>
      </c>
      <c r="S78" s="18" t="n">
        <v>451.06234687</v>
      </c>
      <c r="T78" s="20" t="n">
        <v>7.35829568</v>
      </c>
    </row>
    <row customHeight="1" ht="25" r="79" spans="1:20">
      <c r="A79" s="15" t="s">
        <v>476</v>
      </c>
      <c r="B79" s="17" t="n">
        <v>1657</v>
      </c>
      <c r="C79" s="18">
        <f>(21.0/B79*100)</f>
        <v/>
      </c>
      <c r="D79" s="19" t="n">
        <v>1636</v>
      </c>
      <c r="E79" s="18" t="n">
        <v>429.67556771</v>
      </c>
      <c r="F79" s="20" t="n">
        <v>17.8995321</v>
      </c>
      <c r="G79" s="18" t="n">
        <v>461.46263007</v>
      </c>
      <c r="H79" s="20" t="n">
        <v>9.076192710000001</v>
      </c>
      <c r="I79" s="18" t="n">
        <v>488.90672115</v>
      </c>
      <c r="J79" s="20" t="n">
        <v>23.45813182</v>
      </c>
      <c r="K79" s="18" t="s">
        <v>404</v>
      </c>
      <c r="L79" s="20" t="s">
        <v>404</v>
      </c>
      <c r="M79" s="18" t="s">
        <v>404</v>
      </c>
      <c r="N79" s="20" t="s">
        <v>404</v>
      </c>
      <c r="O79" s="18" t="s">
        <v>404</v>
      </c>
      <c r="P79" s="20" t="s">
        <v>404</v>
      </c>
      <c r="Q79" s="18" t="s">
        <v>404</v>
      </c>
      <c r="R79" s="20" t="s">
        <v>404</v>
      </c>
      <c r="S79" s="18" t="n">
        <v>397.28168275</v>
      </c>
      <c r="T79" s="20" t="n">
        <v>4.92242616</v>
      </c>
    </row>
    <row r="80" spans="1:20">
      <c r="A80" s="15" t="s">
        <v>477</v>
      </c>
      <c r="B80" s="17" t="n">
        <v>7841</v>
      </c>
      <c r="C80" s="18">
        <f>(0.0/B80*100)</f>
        <v/>
      </c>
      <c r="D80" s="19" t="n">
        <v>7841</v>
      </c>
      <c r="E80" s="18" t="n">
        <v>455.14930524</v>
      </c>
      <c r="F80" s="20" t="n">
        <v>9.829777849999999</v>
      </c>
      <c r="G80" s="18" t="n">
        <v>461.26590603</v>
      </c>
      <c r="H80" s="20" t="n">
        <v>4.49099245</v>
      </c>
      <c r="I80" s="18" t="s">
        <v>404</v>
      </c>
      <c r="J80" s="20" t="s">
        <v>404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441.63282436</v>
      </c>
      <c r="F81" s="20" t="n">
        <v>4.72807304</v>
      </c>
      <c r="G81" s="18" t="n">
        <v>451.22068476</v>
      </c>
      <c r="H81" s="20" t="n">
        <v>5.2168275</v>
      </c>
      <c r="I81" s="18" t="s">
        <v>404</v>
      </c>
      <c r="J81" s="20" t="s">
        <v>404</v>
      </c>
      <c r="K81" s="18" t="s">
        <v>404</v>
      </c>
      <c r="L81" s="20" t="s">
        <v>404</v>
      </c>
      <c r="M81" s="18" t="s">
        <v>404</v>
      </c>
      <c r="N81" s="20" t="s">
        <v>404</v>
      </c>
      <c r="O81" s="18" t="s">
        <v>404</v>
      </c>
      <c r="P81" s="20" t="s">
        <v>404</v>
      </c>
      <c r="Q81" s="18" t="s">
        <v>404</v>
      </c>
      <c r="R81" s="20" t="s">
        <v>404</v>
      </c>
      <c r="S81" s="18" t="n">
        <v>517.87743</v>
      </c>
      <c r="T81" s="20" t="n">
        <v>8.265864029999999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679</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492.15580157</v>
      </c>
      <c r="F7" s="20" t="n">
        <v>2.33846665</v>
      </c>
      <c r="G7" s="18" t="n">
        <v>504.47537615</v>
      </c>
      <c r="H7" s="20" t="n">
        <v>5.84557177</v>
      </c>
      <c r="I7" s="18" t="n">
        <v>501.52669549</v>
      </c>
      <c r="J7" s="20" t="n">
        <v>5.72402846</v>
      </c>
      <c r="K7" s="18" t="s">
        <v>404</v>
      </c>
      <c r="L7" s="20" t="s">
        <v>404</v>
      </c>
      <c r="M7" s="18" t="s">
        <v>404</v>
      </c>
      <c r="N7" s="20" t="s">
        <v>404</v>
      </c>
      <c r="O7" s="18" t="s">
        <v>404</v>
      </c>
      <c r="P7" s="20" t="s">
        <v>404</v>
      </c>
      <c r="Q7" s="18" t="s">
        <v>404</v>
      </c>
      <c r="R7" s="20" t="s">
        <v>404</v>
      </c>
      <c r="S7" s="18" t="n">
        <v>483.09153604</v>
      </c>
      <c r="T7" s="20" t="n">
        <v>8.00472093</v>
      </c>
    </row>
    <row r="8" spans="1:20">
      <c r="A8" s="15" t="s">
        <v>405</v>
      </c>
      <c r="B8" s="17" t="n">
        <v>7007</v>
      </c>
      <c r="C8" s="18">
        <f>(0.0/B8*100)</f>
        <v/>
      </c>
      <c r="D8" s="19" t="n">
        <v>7007</v>
      </c>
      <c r="E8" s="18" t="n">
        <v>477.99467677</v>
      </c>
      <c r="F8" s="20" t="n">
        <v>9.652367310000001</v>
      </c>
      <c r="G8" s="18" t="n">
        <v>504.28431105</v>
      </c>
      <c r="H8" s="20" t="n">
        <v>11.61328099</v>
      </c>
      <c r="I8" s="18" t="n">
        <v>501.72302447</v>
      </c>
      <c r="J8" s="20" t="n">
        <v>4.40488116</v>
      </c>
      <c r="K8" s="18" t="s">
        <v>404</v>
      </c>
      <c r="L8" s="20" t="s">
        <v>404</v>
      </c>
      <c r="M8" s="18" t="s">
        <v>404</v>
      </c>
      <c r="N8" s="20" t="s">
        <v>404</v>
      </c>
      <c r="O8" s="18" t="s">
        <v>404</v>
      </c>
      <c r="P8" s="20" t="s">
        <v>404</v>
      </c>
      <c r="Q8" s="18" t="s">
        <v>404</v>
      </c>
      <c r="R8" s="20" t="s">
        <v>404</v>
      </c>
      <c r="S8" s="18" t="n">
        <v>508.79801458</v>
      </c>
      <c r="T8" s="20" t="n">
        <v>27.45587732</v>
      </c>
    </row>
    <row r="9" spans="1:20">
      <c r="A9" s="15" t="s">
        <v>406</v>
      </c>
      <c r="B9" s="17" t="n">
        <v>9651</v>
      </c>
      <c r="C9" s="18">
        <f>(200.0/B9*100)</f>
        <v/>
      </c>
      <c r="D9" s="19" t="n">
        <v>9451</v>
      </c>
      <c r="E9" s="18" t="n">
        <v>511.26599712</v>
      </c>
      <c r="F9" s="20" t="n">
        <v>3.88062868</v>
      </c>
      <c r="G9" s="18" t="n">
        <v>529.69535903</v>
      </c>
      <c r="H9" s="20" t="n">
        <v>12.81294073</v>
      </c>
      <c r="I9" s="18" t="n">
        <v>487.07415675</v>
      </c>
      <c r="J9" s="20" t="n">
        <v>10.08797734</v>
      </c>
      <c r="K9" s="18" t="s">
        <v>404</v>
      </c>
      <c r="L9" s="20" t="s">
        <v>404</v>
      </c>
      <c r="M9" s="18" t="s">
        <v>404</v>
      </c>
      <c r="N9" s="20" t="s">
        <v>404</v>
      </c>
      <c r="O9" s="18" t="s">
        <v>404</v>
      </c>
      <c r="P9" s="20" t="s">
        <v>404</v>
      </c>
      <c r="Q9" s="18" t="s">
        <v>404</v>
      </c>
      <c r="R9" s="20" t="s">
        <v>404</v>
      </c>
      <c r="S9" s="18" t="n">
        <v>489.10101542</v>
      </c>
      <c r="T9" s="20" t="n">
        <v>11.81986429</v>
      </c>
    </row>
    <row r="10" spans="1:20">
      <c r="A10" s="15" t="s">
        <v>407</v>
      </c>
      <c r="B10" s="17" t="n">
        <v>20058</v>
      </c>
      <c r="C10" s="18">
        <f>(3112.0/B10*100)</f>
        <v/>
      </c>
      <c r="D10" s="19" t="n">
        <v>16946</v>
      </c>
      <c r="E10" s="18" t="n">
        <v>514.8743444200001</v>
      </c>
      <c r="F10" s="20" t="n">
        <v>3.48960995</v>
      </c>
      <c r="G10" s="18" t="n">
        <v>519.56845996</v>
      </c>
      <c r="H10" s="20" t="n">
        <v>7.9474038</v>
      </c>
      <c r="I10" s="18" t="n">
        <v>513.77564768</v>
      </c>
      <c r="J10" s="20" t="n">
        <v>4.53709487</v>
      </c>
      <c r="K10" s="18" t="s">
        <v>404</v>
      </c>
      <c r="L10" s="20" t="s">
        <v>404</v>
      </c>
      <c r="M10" s="18" t="s">
        <v>404</v>
      </c>
      <c r="N10" s="20" t="s">
        <v>404</v>
      </c>
      <c r="O10" s="18" t="s">
        <v>404</v>
      </c>
      <c r="P10" s="20" t="s">
        <v>404</v>
      </c>
      <c r="Q10" s="18" t="s">
        <v>404</v>
      </c>
      <c r="R10" s="20" t="s">
        <v>404</v>
      </c>
      <c r="S10" s="18" t="n">
        <v>535.25461587</v>
      </c>
      <c r="T10" s="20" t="n">
        <v>10.10968151</v>
      </c>
    </row>
    <row r="11" spans="1:20">
      <c r="A11" s="15" t="s">
        <v>408</v>
      </c>
      <c r="B11" s="17" t="n">
        <v>7053</v>
      </c>
      <c r="C11" s="18">
        <f>(212.0/B11*100)</f>
        <v/>
      </c>
      <c r="D11" s="19" t="n">
        <v>6841</v>
      </c>
      <c r="E11" s="18" t="n">
        <v>421.80537106</v>
      </c>
      <c r="F11" s="20" t="n">
        <v>4.98592291</v>
      </c>
      <c r="G11" s="18" t="n">
        <v>434.37478412</v>
      </c>
      <c r="H11" s="20" t="n">
        <v>7.30298002</v>
      </c>
      <c r="I11" s="18" t="n">
        <v>416.4033253</v>
      </c>
      <c r="J11" s="20" t="n">
        <v>6.69588941</v>
      </c>
      <c r="K11" s="18" t="s">
        <v>404</v>
      </c>
      <c r="L11" s="20" t="s">
        <v>404</v>
      </c>
      <c r="M11" s="18" t="s">
        <v>404</v>
      </c>
      <c r="N11" s="20" t="s">
        <v>404</v>
      </c>
      <c r="O11" s="18" t="s">
        <v>404</v>
      </c>
      <c r="P11" s="20" t="s">
        <v>404</v>
      </c>
      <c r="Q11" s="18" t="s">
        <v>404</v>
      </c>
      <c r="R11" s="20" t="s">
        <v>404</v>
      </c>
      <c r="S11" s="18" t="n">
        <v>397.76324808</v>
      </c>
      <c r="T11" s="20" t="n">
        <v>10.33070454</v>
      </c>
    </row>
    <row r="12" spans="1:20">
      <c r="A12" s="15" t="s">
        <v>409</v>
      </c>
      <c r="B12" s="17" t="n">
        <v>6894</v>
      </c>
      <c r="C12" s="18">
        <f>(106.0/B12*100)</f>
        <v/>
      </c>
      <c r="D12" s="19" t="n">
        <v>6788</v>
      </c>
      <c r="E12" s="18" t="n">
        <v>497.92992093</v>
      </c>
      <c r="F12" s="20" t="n">
        <v>5.646907</v>
      </c>
      <c r="G12" s="18" t="n">
        <v>489.42246528</v>
      </c>
      <c r="H12" s="20" t="n">
        <v>5.70093767</v>
      </c>
      <c r="I12" s="18" t="n">
        <v>489.68189423</v>
      </c>
      <c r="J12" s="20" t="n">
        <v>5.72176023</v>
      </c>
      <c r="K12" s="18" t="s">
        <v>404</v>
      </c>
      <c r="L12" s="20" t="s">
        <v>404</v>
      </c>
      <c r="M12" s="18" t="s">
        <v>404</v>
      </c>
      <c r="N12" s="20" t="s">
        <v>404</v>
      </c>
      <c r="O12" s="18" t="s">
        <v>404</v>
      </c>
      <c r="P12" s="20" t="s">
        <v>404</v>
      </c>
      <c r="Q12" s="18" t="s">
        <v>404</v>
      </c>
      <c r="R12" s="20" t="s">
        <v>404</v>
      </c>
      <c r="S12" s="18" t="n">
        <v>479.73199419</v>
      </c>
      <c r="T12" s="20" t="n">
        <v>22.68757238</v>
      </c>
    </row>
    <row r="13" spans="1:20">
      <c r="A13" s="15" t="s">
        <v>410</v>
      </c>
      <c r="B13" s="17" t="n">
        <v>7161</v>
      </c>
      <c r="C13" s="18">
        <f>(1175.0/B13*100)</f>
        <v/>
      </c>
      <c r="D13" s="19" t="n">
        <v>5986</v>
      </c>
      <c r="E13" s="18" t="n">
        <v>509.22731021</v>
      </c>
      <c r="F13" s="20" t="n">
        <v>2.85494045</v>
      </c>
      <c r="G13" s="18" t="n">
        <v>531.1687254</v>
      </c>
      <c r="H13" s="20" t="n">
        <v>10.8281835</v>
      </c>
      <c r="I13" s="18" t="n">
        <v>507.2663879</v>
      </c>
      <c r="J13" s="20" t="n">
        <v>4.88681668</v>
      </c>
      <c r="K13" s="18" t="s">
        <v>404</v>
      </c>
      <c r="L13" s="20" t="s">
        <v>404</v>
      </c>
      <c r="M13" s="18" t="s">
        <v>404</v>
      </c>
      <c r="N13" s="20" t="s">
        <v>404</v>
      </c>
      <c r="O13" s="18" t="s">
        <v>404</v>
      </c>
      <c r="P13" s="20" t="s">
        <v>404</v>
      </c>
      <c r="Q13" s="18" t="s">
        <v>404</v>
      </c>
      <c r="R13" s="20" t="s">
        <v>404</v>
      </c>
      <c r="S13" s="18" t="n">
        <v>517.20643704</v>
      </c>
      <c r="T13" s="20" t="n">
        <v>6.79860078</v>
      </c>
    </row>
    <row r="14" spans="1:20">
      <c r="A14" s="15" t="s">
        <v>411</v>
      </c>
      <c r="B14" s="17" t="n">
        <v>5587</v>
      </c>
      <c r="C14" s="18">
        <f>(0.0/B14*100)</f>
        <v/>
      </c>
      <c r="D14" s="19" t="n">
        <v>5587</v>
      </c>
      <c r="E14" s="18" t="n">
        <v>519.355017</v>
      </c>
      <c r="F14" s="20" t="n">
        <v>2.26156731</v>
      </c>
      <c r="G14" s="18" t="n">
        <v>523.22140761</v>
      </c>
      <c r="H14" s="20" t="n">
        <v>10.35770025</v>
      </c>
      <c r="I14" s="18" t="n">
        <v>515.20219811</v>
      </c>
      <c r="J14" s="20" t="n">
        <v>4.91297567</v>
      </c>
      <c r="K14" s="18" t="s">
        <v>404</v>
      </c>
      <c r="L14" s="20" t="s">
        <v>404</v>
      </c>
      <c r="M14" s="18" t="s">
        <v>404</v>
      </c>
      <c r="N14" s="20" t="s">
        <v>404</v>
      </c>
      <c r="O14" s="18" t="s">
        <v>404</v>
      </c>
      <c r="P14" s="20" t="s">
        <v>404</v>
      </c>
      <c r="Q14" s="18" t="s">
        <v>404</v>
      </c>
      <c r="R14" s="20" t="s">
        <v>404</v>
      </c>
      <c r="S14" s="18" t="n">
        <v>533.76630835</v>
      </c>
      <c r="T14" s="20" t="n">
        <v>22.14833473</v>
      </c>
    </row>
    <row r="15" spans="1:20">
      <c r="A15" s="15" t="s">
        <v>412</v>
      </c>
      <c r="B15" s="17" t="n">
        <v>5882</v>
      </c>
      <c r="C15" s="18">
        <f>(0.0/B15*100)</f>
        <v/>
      </c>
      <c r="D15" s="19" t="n">
        <v>5882</v>
      </c>
      <c r="E15" s="18" t="n">
        <v>513.14081114</v>
      </c>
      <c r="F15" s="20" t="n">
        <v>3.60605521</v>
      </c>
      <c r="G15" s="18" t="n">
        <v>502.87124691</v>
      </c>
      <c r="H15" s="20" t="n">
        <v>6.08569182</v>
      </c>
      <c r="I15" s="18" t="n">
        <v>511.94128803</v>
      </c>
      <c r="J15" s="20" t="n">
        <v>3.70139707</v>
      </c>
      <c r="K15" s="18" t="s">
        <v>404</v>
      </c>
      <c r="L15" s="20" t="s">
        <v>404</v>
      </c>
      <c r="M15" s="18" t="s">
        <v>404</v>
      </c>
      <c r="N15" s="20" t="s">
        <v>404</v>
      </c>
      <c r="O15" s="18" t="s">
        <v>404</v>
      </c>
      <c r="P15" s="20" t="s">
        <v>404</v>
      </c>
      <c r="Q15" s="18" t="s">
        <v>404</v>
      </c>
      <c r="R15" s="20" t="s">
        <v>404</v>
      </c>
      <c r="S15" s="18" t="n">
        <v>506.36715383</v>
      </c>
      <c r="T15" s="20" t="n">
        <v>12.61502639</v>
      </c>
    </row>
    <row r="16" spans="1:20">
      <c r="A16" s="15" t="s">
        <v>413</v>
      </c>
      <c r="B16" s="17" t="n">
        <v>6108</v>
      </c>
      <c r="C16" s="18">
        <f>(495.0/B16*100)</f>
        <v/>
      </c>
      <c r="D16" s="19" t="n">
        <v>5613</v>
      </c>
      <c r="E16" s="18" t="n">
        <v>484.23698666</v>
      </c>
      <c r="F16" s="20" t="n">
        <v>4.92190485</v>
      </c>
      <c r="G16" s="18" t="n">
        <v>495.9177644</v>
      </c>
      <c r="H16" s="20" t="n">
        <v>28.05253735</v>
      </c>
      <c r="I16" s="18" t="n">
        <v>510.54433711</v>
      </c>
      <c r="J16" s="20" t="n">
        <v>4.79244091</v>
      </c>
      <c r="K16" s="18" t="s">
        <v>404</v>
      </c>
      <c r="L16" s="20" t="s">
        <v>404</v>
      </c>
      <c r="M16" s="18" t="s">
        <v>404</v>
      </c>
      <c r="N16" s="20" t="s">
        <v>404</v>
      </c>
      <c r="O16" s="18" t="s">
        <v>404</v>
      </c>
      <c r="P16" s="20" t="s">
        <v>404</v>
      </c>
      <c r="Q16" s="18" t="s">
        <v>404</v>
      </c>
      <c r="R16" s="20" t="s">
        <v>404</v>
      </c>
      <c r="S16" s="18" t="n">
        <v>473.90069634</v>
      </c>
      <c r="T16" s="20" t="n">
        <v>19.65615798</v>
      </c>
    </row>
    <row r="17" spans="1:20">
      <c r="A17" s="15" t="s">
        <v>414</v>
      </c>
      <c r="B17" s="17" t="n">
        <v>6504</v>
      </c>
      <c r="C17" s="18">
        <f>(1325.0/B17*100)</f>
        <v/>
      </c>
      <c r="D17" s="19" t="n">
        <v>5179</v>
      </c>
      <c r="E17" s="18" t="n">
        <v>506.7714471</v>
      </c>
      <c r="F17" s="20" t="n">
        <v>4.82065732</v>
      </c>
      <c r="G17" s="18" t="n">
        <v>526.37850742</v>
      </c>
      <c r="H17" s="20" t="n">
        <v>19.21151329</v>
      </c>
      <c r="I17" s="18" t="n">
        <v>491.89050193</v>
      </c>
      <c r="J17" s="20" t="n">
        <v>7.32181285</v>
      </c>
      <c r="K17" s="18" t="s">
        <v>404</v>
      </c>
      <c r="L17" s="20" t="s">
        <v>404</v>
      </c>
      <c r="M17" s="18" t="s">
        <v>404</v>
      </c>
      <c r="N17" s="20" t="s">
        <v>404</v>
      </c>
      <c r="O17" s="18" t="s">
        <v>404</v>
      </c>
      <c r="P17" s="20" t="s">
        <v>404</v>
      </c>
      <c r="Q17" s="18" t="s">
        <v>404</v>
      </c>
      <c r="R17" s="20" t="s">
        <v>404</v>
      </c>
      <c r="S17" s="18" t="n">
        <v>538.46433271</v>
      </c>
      <c r="T17" s="20" t="n">
        <v>13.86369181</v>
      </c>
    </row>
    <row r="18" spans="1:20">
      <c r="A18" s="15" t="s">
        <v>415</v>
      </c>
      <c r="B18" s="17" t="n">
        <v>5532</v>
      </c>
      <c r="C18" s="18">
        <f>(0.0/B18*100)</f>
        <v/>
      </c>
      <c r="D18" s="19" t="n">
        <v>5532</v>
      </c>
      <c r="E18" s="18" t="n">
        <v>466.50337392</v>
      </c>
      <c r="F18" s="20" t="n">
        <v>11.33025509</v>
      </c>
      <c r="G18" s="18" t="n">
        <v>456.30514244</v>
      </c>
      <c r="H18" s="20" t="n">
        <v>17.94535871</v>
      </c>
      <c r="I18" s="18" t="n">
        <v>451.18091918</v>
      </c>
      <c r="J18" s="20" t="n">
        <v>4.44497787</v>
      </c>
      <c r="K18" s="18" t="s">
        <v>404</v>
      </c>
      <c r="L18" s="20" t="s">
        <v>404</v>
      </c>
      <c r="M18" s="18" t="s">
        <v>404</v>
      </c>
      <c r="N18" s="20" t="s">
        <v>404</v>
      </c>
      <c r="O18" s="18" t="s">
        <v>404</v>
      </c>
      <c r="P18" s="20" t="s">
        <v>404</v>
      </c>
      <c r="Q18" s="18" t="s">
        <v>404</v>
      </c>
      <c r="R18" s="20" t="s">
        <v>404</v>
      </c>
      <c r="S18" s="18" t="n">
        <v>460.51538821</v>
      </c>
      <c r="T18" s="20" t="n">
        <v>10.86650548</v>
      </c>
    </row>
    <row r="19" spans="1:20">
      <c r="A19" s="15" t="s">
        <v>416</v>
      </c>
      <c r="B19" s="17" t="n">
        <v>5658</v>
      </c>
      <c r="C19" s="18">
        <f>(327.0/B19*100)</f>
        <v/>
      </c>
      <c r="D19" s="19" t="n">
        <v>5331</v>
      </c>
      <c r="E19" s="18" t="n">
        <v>480.77106917</v>
      </c>
      <c r="F19" s="20" t="n">
        <v>4.88245383</v>
      </c>
      <c r="G19" s="18" t="n">
        <v>490.05130868</v>
      </c>
      <c r="H19" s="20" t="n">
        <v>14.96258399</v>
      </c>
      <c r="I19" s="18" t="n">
        <v>458.42935406</v>
      </c>
      <c r="J19" s="20" t="n">
        <v>9.345979420000001</v>
      </c>
      <c r="K19" s="18" t="s">
        <v>404</v>
      </c>
      <c r="L19" s="20" t="s">
        <v>404</v>
      </c>
      <c r="M19" s="18" t="s">
        <v>404</v>
      </c>
      <c r="N19" s="20" t="s">
        <v>404</v>
      </c>
      <c r="O19" s="18" t="s">
        <v>404</v>
      </c>
      <c r="P19" s="20" t="s">
        <v>404</v>
      </c>
      <c r="Q19" s="18" t="s">
        <v>404</v>
      </c>
      <c r="R19" s="20" t="s">
        <v>404</v>
      </c>
      <c r="S19" s="18" t="n">
        <v>510.66125637</v>
      </c>
      <c r="T19" s="20" t="n">
        <v>21.14161252</v>
      </c>
    </row>
    <row r="20" spans="1:20">
      <c r="A20" s="15" t="s">
        <v>417</v>
      </c>
      <c r="B20" s="17" t="n">
        <v>3371</v>
      </c>
      <c r="C20" s="18">
        <f>(24.0/B20*100)</f>
        <v/>
      </c>
      <c r="D20" s="19" t="n">
        <v>3347</v>
      </c>
      <c r="E20" s="18" t="n">
        <v>487.76307343</v>
      </c>
      <c r="F20" s="20" t="n">
        <v>2.02741271</v>
      </c>
      <c r="G20" s="18" t="n">
        <v>491.72488956</v>
      </c>
      <c r="H20" s="20" t="n">
        <v>7.55554083</v>
      </c>
      <c r="I20" s="18" t="n">
        <v>480.56872314</v>
      </c>
      <c r="J20" s="20" t="n">
        <v>7.14922439</v>
      </c>
      <c r="K20" s="18" t="s">
        <v>404</v>
      </c>
      <c r="L20" s="20" t="s">
        <v>404</v>
      </c>
      <c r="M20" s="18" t="s">
        <v>404</v>
      </c>
      <c r="N20" s="20" t="s">
        <v>404</v>
      </c>
      <c r="O20" s="18" t="s">
        <v>404</v>
      </c>
      <c r="P20" s="20" t="s">
        <v>404</v>
      </c>
      <c r="Q20" s="18" t="s">
        <v>404</v>
      </c>
      <c r="R20" s="20" t="s">
        <v>404</v>
      </c>
      <c r="S20" s="18" t="n">
        <v>499.92824615</v>
      </c>
      <c r="T20" s="20" t="n">
        <v>11.37620295</v>
      </c>
    </row>
    <row r="21" spans="1:20">
      <c r="A21" s="15" t="s">
        <v>418</v>
      </c>
      <c r="B21" s="17" t="n">
        <v>5741</v>
      </c>
      <c r="C21" s="18">
        <f>(0.0/B21*100)</f>
        <v/>
      </c>
      <c r="D21" s="19" t="n">
        <v>5741</v>
      </c>
      <c r="E21" s="18" t="n">
        <v>501.3586567</v>
      </c>
      <c r="F21" s="20" t="n">
        <v>2.52027931</v>
      </c>
      <c r="G21" s="18" t="n">
        <v>518.43848312</v>
      </c>
      <c r="H21" s="20" t="n">
        <v>8.890375390000001</v>
      </c>
      <c r="I21" s="18" t="n">
        <v>523.7593795</v>
      </c>
      <c r="J21" s="20" t="n">
        <v>11.10754054</v>
      </c>
      <c r="K21" s="18" t="s">
        <v>404</v>
      </c>
      <c r="L21" s="20" t="s">
        <v>404</v>
      </c>
      <c r="M21" s="18" t="s">
        <v>404</v>
      </c>
      <c r="N21" s="20" t="s">
        <v>404</v>
      </c>
      <c r="O21" s="18" t="s">
        <v>404</v>
      </c>
      <c r="P21" s="20" t="s">
        <v>404</v>
      </c>
      <c r="Q21" s="18" t="s">
        <v>404</v>
      </c>
      <c r="R21" s="20" t="s">
        <v>404</v>
      </c>
      <c r="S21" s="18" t="n">
        <v>499.20956713</v>
      </c>
      <c r="T21" s="20" t="n">
        <v>6.89326888</v>
      </c>
    </row>
    <row r="22" spans="1:20">
      <c r="A22" s="15" t="s">
        <v>419</v>
      </c>
      <c r="B22" s="17" t="n">
        <v>6598</v>
      </c>
      <c r="C22" s="18">
        <f>(0.0/B22*100)</f>
        <v/>
      </c>
      <c r="D22" s="19" t="n">
        <v>6598</v>
      </c>
      <c r="E22" s="18" t="n">
        <v>468.64923045</v>
      </c>
      <c r="F22" s="20" t="n">
        <v>4.4689025</v>
      </c>
      <c r="G22" s="18" t="n">
        <v>484.2061011</v>
      </c>
      <c r="H22" s="20" t="n">
        <v>12.0328737</v>
      </c>
      <c r="I22" s="18" t="n">
        <v>458.11055163</v>
      </c>
      <c r="J22" s="20" t="n">
        <v>17.89193706</v>
      </c>
      <c r="K22" s="18" t="s">
        <v>404</v>
      </c>
      <c r="L22" s="20" t="s">
        <v>404</v>
      </c>
      <c r="M22" s="18" t="s">
        <v>404</v>
      </c>
      <c r="N22" s="20" t="s">
        <v>404</v>
      </c>
      <c r="O22" s="18" t="s">
        <v>404</v>
      </c>
      <c r="P22" s="20" t="s">
        <v>404</v>
      </c>
      <c r="Q22" s="18" t="s">
        <v>404</v>
      </c>
      <c r="R22" s="20" t="s">
        <v>404</v>
      </c>
      <c r="S22" s="18" t="n">
        <v>485.34358157</v>
      </c>
      <c r="T22" s="20" t="n">
        <v>37.13254867</v>
      </c>
    </row>
    <row r="23" spans="1:20">
      <c r="A23" s="15" t="s">
        <v>420</v>
      </c>
      <c r="B23" s="17" t="n">
        <v>11583</v>
      </c>
      <c r="C23" s="18">
        <f>(3194.0/B23*100)</f>
        <v/>
      </c>
      <c r="D23" s="19" t="n">
        <v>8389</v>
      </c>
      <c r="E23" s="18" t="n">
        <v>489.95840109</v>
      </c>
      <c r="F23" s="20" t="n">
        <v>8.025729780000001</v>
      </c>
      <c r="G23" s="18" t="n">
        <v>486.48018704</v>
      </c>
      <c r="H23" s="20" t="n">
        <v>16.17570269</v>
      </c>
      <c r="I23" s="18" t="n">
        <v>495.16520193</v>
      </c>
      <c r="J23" s="20" t="n">
        <v>5.85712116</v>
      </c>
      <c r="K23" s="18" t="s">
        <v>404</v>
      </c>
      <c r="L23" s="20" t="s">
        <v>404</v>
      </c>
      <c r="M23" s="18" t="s">
        <v>404</v>
      </c>
      <c r="N23" s="20" t="s">
        <v>404</v>
      </c>
      <c r="O23" s="18" t="s">
        <v>404</v>
      </c>
      <c r="P23" s="20" t="s">
        <v>404</v>
      </c>
      <c r="Q23" s="18" t="s">
        <v>404</v>
      </c>
      <c r="R23" s="20" t="s">
        <v>404</v>
      </c>
      <c r="S23" s="18" t="n">
        <v>490.28414202</v>
      </c>
      <c r="T23" s="20" t="n">
        <v>17.77443262</v>
      </c>
    </row>
    <row r="24" spans="1:20">
      <c r="A24" s="15" t="s">
        <v>421</v>
      </c>
      <c r="B24" s="17" t="n">
        <v>6647</v>
      </c>
      <c r="C24" s="18">
        <f>(0.0/B24*100)</f>
        <v/>
      </c>
      <c r="D24" s="19" t="n">
        <v>6647</v>
      </c>
      <c r="E24" s="18" t="n">
        <v>528.22244629</v>
      </c>
      <c r="F24" s="20" t="n">
        <v>4.32735265</v>
      </c>
      <c r="G24" s="18" t="n">
        <v>537.34167981</v>
      </c>
      <c r="H24" s="20" t="n">
        <v>8.429537890000001</v>
      </c>
      <c r="I24" s="18" t="n">
        <v>536.50656183</v>
      </c>
      <c r="J24" s="20" t="n">
        <v>8.607014299999999</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521.59572709</v>
      </c>
      <c r="F25" s="20" t="n">
        <v>4.5195576</v>
      </c>
      <c r="G25" s="18" t="n">
        <v>533.95674736</v>
      </c>
      <c r="H25" s="20" t="n">
        <v>10.51133673</v>
      </c>
      <c r="I25" s="18" t="n">
        <v>524.01916407</v>
      </c>
      <c r="J25" s="20" t="n">
        <v>8.69259651</v>
      </c>
      <c r="K25" s="18" t="s">
        <v>404</v>
      </c>
      <c r="L25" s="20" t="s">
        <v>404</v>
      </c>
      <c r="M25" s="18" t="s">
        <v>404</v>
      </c>
      <c r="N25" s="20" t="s">
        <v>404</v>
      </c>
      <c r="O25" s="18" t="s">
        <v>404</v>
      </c>
      <c r="P25" s="20" t="s">
        <v>404</v>
      </c>
      <c r="Q25" s="18" t="s">
        <v>404</v>
      </c>
      <c r="R25" s="20" t="s">
        <v>404</v>
      </c>
      <c r="S25" s="18" t="n">
        <v>539.01414571</v>
      </c>
      <c r="T25" s="20" t="n">
        <v>7.51438237</v>
      </c>
    </row>
    <row r="26" spans="1:20">
      <c r="A26" s="15" t="s">
        <v>423</v>
      </c>
      <c r="B26" s="17" t="n">
        <v>4869</v>
      </c>
      <c r="C26" s="18">
        <f>(11.0/B26*100)</f>
        <v/>
      </c>
      <c r="D26" s="19" t="n">
        <v>4858</v>
      </c>
      <c r="E26" s="18" t="n">
        <v>482.55865845</v>
      </c>
      <c r="F26" s="20" t="n">
        <v>1.93653311</v>
      </c>
      <c r="G26" s="18" t="n">
        <v>488.13401538</v>
      </c>
      <c r="H26" s="20" t="n">
        <v>12.00903001</v>
      </c>
      <c r="I26" s="18" t="n">
        <v>485.37957061</v>
      </c>
      <c r="J26" s="20" t="n">
        <v>6.36183548</v>
      </c>
      <c r="K26" s="18" t="s">
        <v>404</v>
      </c>
      <c r="L26" s="20" t="s">
        <v>404</v>
      </c>
      <c r="M26" s="18" t="s">
        <v>404</v>
      </c>
      <c r="N26" s="20" t="s">
        <v>404</v>
      </c>
      <c r="O26" s="18" t="s">
        <v>404</v>
      </c>
      <c r="P26" s="20" t="s">
        <v>404</v>
      </c>
      <c r="Q26" s="18" t="s">
        <v>404</v>
      </c>
      <c r="R26" s="20" t="s">
        <v>404</v>
      </c>
      <c r="S26" s="18" t="n">
        <v>462.59385064</v>
      </c>
      <c r="T26" s="20" t="n">
        <v>12.20791708</v>
      </c>
    </row>
    <row r="27" spans="1:20">
      <c r="A27" s="15" t="s">
        <v>424</v>
      </c>
      <c r="B27" s="17" t="n">
        <v>5299</v>
      </c>
      <c r="C27" s="18">
        <f>(0.0/B27*100)</f>
        <v/>
      </c>
      <c r="D27" s="19" t="n">
        <v>5299</v>
      </c>
      <c r="E27" s="18" t="n">
        <v>484.46489106</v>
      </c>
      <c r="F27" s="20" t="n">
        <v>1.32479031</v>
      </c>
      <c r="G27" s="18" t="n">
        <v>501.74887129</v>
      </c>
      <c r="H27" s="20" t="n">
        <v>4.07400907</v>
      </c>
      <c r="I27" s="18" t="n">
        <v>431.73409845</v>
      </c>
      <c r="J27" s="20" t="n">
        <v>5.24467044</v>
      </c>
      <c r="K27" s="18" t="s">
        <v>404</v>
      </c>
      <c r="L27" s="20" t="s">
        <v>404</v>
      </c>
      <c r="M27" s="18" t="s">
        <v>404</v>
      </c>
      <c r="N27" s="20" t="s">
        <v>404</v>
      </c>
      <c r="O27" s="18" t="s">
        <v>404</v>
      </c>
      <c r="P27" s="20" t="s">
        <v>404</v>
      </c>
      <c r="Q27" s="18" t="s">
        <v>404</v>
      </c>
      <c r="R27" s="20" t="s">
        <v>404</v>
      </c>
      <c r="S27" s="18" t="n">
        <v>545.8519974</v>
      </c>
      <c r="T27" s="20" t="n">
        <v>6.58271203</v>
      </c>
    </row>
    <row r="28" spans="1:20">
      <c r="A28" s="15" t="s">
        <v>425</v>
      </c>
      <c r="B28" s="17" t="n">
        <v>7568</v>
      </c>
      <c r="C28" s="18">
        <f>(0.0/B28*100)</f>
        <v/>
      </c>
      <c r="D28" s="19" t="n">
        <v>7568</v>
      </c>
      <c r="E28" s="18" t="n">
        <v>408.94824658</v>
      </c>
      <c r="F28" s="20" t="n">
        <v>2.85329778</v>
      </c>
      <c r="G28" s="18" t="n">
        <v>437.38397377</v>
      </c>
      <c r="H28" s="20" t="n">
        <v>10.15637894</v>
      </c>
      <c r="I28" s="18" t="n">
        <v>400.33198046</v>
      </c>
      <c r="J28" s="20" t="n">
        <v>5.03875482</v>
      </c>
      <c r="K28" s="18" t="s">
        <v>404</v>
      </c>
      <c r="L28" s="20" t="s">
        <v>404</v>
      </c>
      <c r="M28" s="18" t="s">
        <v>404</v>
      </c>
      <c r="N28" s="20" t="s">
        <v>404</v>
      </c>
      <c r="O28" s="18" t="s">
        <v>404</v>
      </c>
      <c r="P28" s="20" t="s">
        <v>404</v>
      </c>
      <c r="Q28" s="18" t="s">
        <v>404</v>
      </c>
      <c r="R28" s="20" t="s">
        <v>404</v>
      </c>
      <c r="S28" s="18" t="n">
        <v>358.75903106</v>
      </c>
      <c r="T28" s="20" t="n">
        <v>18.79450006</v>
      </c>
    </row>
    <row r="29" spans="1:20">
      <c r="A29" s="15" t="s">
        <v>426</v>
      </c>
      <c r="B29" s="17" t="n">
        <v>5385</v>
      </c>
      <c r="C29" s="18">
        <f>(1123.0/B29*100)</f>
        <v/>
      </c>
      <c r="D29" s="19" t="n">
        <v>4262</v>
      </c>
      <c r="E29" s="18" t="n">
        <v>506.22247436</v>
      </c>
      <c r="F29" s="20" t="n">
        <v>8.21189049</v>
      </c>
      <c r="G29" s="18" t="n">
        <v>516.00330109</v>
      </c>
      <c r="H29" s="20" t="n">
        <v>11.78416665</v>
      </c>
      <c r="I29" s="18" t="n">
        <v>539.68482264</v>
      </c>
      <c r="J29" s="20" t="n">
        <v>14.74152193</v>
      </c>
      <c r="K29" s="18" t="s">
        <v>404</v>
      </c>
      <c r="L29" s="20" t="s">
        <v>404</v>
      </c>
      <c r="M29" s="18" t="s">
        <v>404</v>
      </c>
      <c r="N29" s="20" t="s">
        <v>404</v>
      </c>
      <c r="O29" s="18" t="s">
        <v>404</v>
      </c>
      <c r="P29" s="20" t="s">
        <v>404</v>
      </c>
      <c r="Q29" s="18" t="s">
        <v>404</v>
      </c>
      <c r="R29" s="20" t="s">
        <v>404</v>
      </c>
      <c r="S29" s="18" t="n">
        <v>503.96021826</v>
      </c>
      <c r="T29" s="20" t="n">
        <v>10.08150626</v>
      </c>
    </row>
    <row r="30" spans="1:20">
      <c r="A30" s="15" t="s">
        <v>427</v>
      </c>
      <c r="B30" s="17" t="n">
        <v>4520</v>
      </c>
      <c r="C30" s="18">
        <f>(1076.0/B30*100)</f>
        <v/>
      </c>
      <c r="D30" s="19" t="n">
        <v>3444</v>
      </c>
      <c r="E30" s="18" t="n">
        <v>497.39546503</v>
      </c>
      <c r="F30" s="20" t="n">
        <v>2.91122916</v>
      </c>
      <c r="G30" s="18" t="n">
        <v>493.97268986</v>
      </c>
      <c r="H30" s="20" t="n">
        <v>16.15935276</v>
      </c>
      <c r="I30" s="18" t="n">
        <v>487.98699724</v>
      </c>
      <c r="J30" s="20" t="n">
        <v>29.05945058</v>
      </c>
      <c r="K30" s="18" t="s">
        <v>404</v>
      </c>
      <c r="L30" s="20" t="s">
        <v>404</v>
      </c>
      <c r="M30" s="18" t="s">
        <v>404</v>
      </c>
      <c r="N30" s="20" t="s">
        <v>404</v>
      </c>
      <c r="O30" s="18" t="s">
        <v>404</v>
      </c>
      <c r="P30" s="20" t="s">
        <v>404</v>
      </c>
      <c r="Q30" s="18" t="s">
        <v>404</v>
      </c>
      <c r="R30" s="20" t="s">
        <v>404</v>
      </c>
      <c r="S30" s="18" t="n">
        <v>461.03381589</v>
      </c>
      <c r="T30" s="20" t="n">
        <v>7.32399704</v>
      </c>
    </row>
    <row r="31" spans="1:20">
      <c r="A31" s="15" t="s">
        <v>428</v>
      </c>
      <c r="B31" s="17" t="n">
        <v>5456</v>
      </c>
      <c r="C31" s="18">
        <f>(502.0/B31*100)</f>
        <v/>
      </c>
      <c r="D31" s="19" t="n">
        <v>4954</v>
      </c>
      <c r="E31" s="18" t="n">
        <v>502.38385978</v>
      </c>
      <c r="F31" s="20" t="n">
        <v>3.14121831</v>
      </c>
      <c r="G31" s="18" t="n">
        <v>491.89526239</v>
      </c>
      <c r="H31" s="20" t="n">
        <v>11.31525099</v>
      </c>
      <c r="I31" s="18" t="n">
        <v>502.32980493</v>
      </c>
      <c r="J31" s="20" t="n">
        <v>4.00825828</v>
      </c>
      <c r="K31" s="18" t="s">
        <v>404</v>
      </c>
      <c r="L31" s="20" t="s">
        <v>404</v>
      </c>
      <c r="M31" s="18" t="s">
        <v>404</v>
      </c>
      <c r="N31" s="20" t="s">
        <v>404</v>
      </c>
      <c r="O31" s="18" t="s">
        <v>404</v>
      </c>
      <c r="P31" s="20" t="s">
        <v>404</v>
      </c>
      <c r="Q31" s="18" t="s">
        <v>404</v>
      </c>
      <c r="R31" s="20" t="s">
        <v>404</v>
      </c>
      <c r="S31" s="18" t="n">
        <v>502.40276778</v>
      </c>
      <c r="T31" s="20" t="n">
        <v>8.339677460000001</v>
      </c>
    </row>
    <row r="32" spans="1:20">
      <c r="A32" s="15" t="s">
        <v>429</v>
      </c>
      <c r="B32" s="17" t="n">
        <v>4478</v>
      </c>
      <c r="C32" s="18">
        <f>(0.0/B32*100)</f>
        <v/>
      </c>
      <c r="D32" s="19" t="n">
        <v>4478</v>
      </c>
      <c r="E32" s="18" t="n">
        <v>503.02613954</v>
      </c>
      <c r="F32" s="20" t="n">
        <v>2.6882766</v>
      </c>
      <c r="G32" s="18" t="n">
        <v>514.06297426</v>
      </c>
      <c r="H32" s="20" t="n">
        <v>17.43015263</v>
      </c>
      <c r="I32" s="18" t="n">
        <v>513.1739419</v>
      </c>
      <c r="J32" s="20" t="n">
        <v>7.4256664</v>
      </c>
      <c r="K32" s="18" t="s">
        <v>404</v>
      </c>
      <c r="L32" s="20" t="s">
        <v>404</v>
      </c>
      <c r="M32" s="18" t="s">
        <v>404</v>
      </c>
      <c r="N32" s="20" t="s">
        <v>404</v>
      </c>
      <c r="O32" s="18" t="s">
        <v>404</v>
      </c>
      <c r="P32" s="20" t="s">
        <v>404</v>
      </c>
      <c r="Q32" s="18" t="s">
        <v>404</v>
      </c>
      <c r="R32" s="20" t="s">
        <v>404</v>
      </c>
      <c r="S32" s="18" t="n">
        <v>532.6318145</v>
      </c>
      <c r="T32" s="20" t="n">
        <v>10.24858506</v>
      </c>
    </row>
    <row r="33" spans="1:20">
      <c r="A33" s="15" t="s">
        <v>430</v>
      </c>
      <c r="B33" s="17" t="n">
        <v>7325</v>
      </c>
      <c r="C33" s="18">
        <f>(29.0/B33*100)</f>
        <v/>
      </c>
      <c r="D33" s="19" t="n">
        <v>7296</v>
      </c>
      <c r="E33" s="18" t="n">
        <v>493.70388314</v>
      </c>
      <c r="F33" s="20" t="n">
        <v>2.75500114</v>
      </c>
      <c r="G33" s="18" t="n">
        <v>451.88456388</v>
      </c>
      <c r="H33" s="20" t="n">
        <v>13.45664761</v>
      </c>
      <c r="I33" s="18" t="n">
        <v>463.21479162</v>
      </c>
      <c r="J33" s="20" t="n">
        <v>22.60264842</v>
      </c>
      <c r="K33" s="18" t="s">
        <v>404</v>
      </c>
      <c r="L33" s="20" t="s">
        <v>404</v>
      </c>
      <c r="M33" s="18" t="s">
        <v>404</v>
      </c>
      <c r="N33" s="20" t="s">
        <v>404</v>
      </c>
      <c r="O33" s="18" t="s">
        <v>404</v>
      </c>
      <c r="P33" s="20" t="s">
        <v>404</v>
      </c>
      <c r="Q33" s="18" t="s">
        <v>404</v>
      </c>
      <c r="R33" s="20" t="s">
        <v>404</v>
      </c>
      <c r="S33" s="18" t="n">
        <v>457.49185815</v>
      </c>
      <c r="T33" s="20" t="n">
        <v>14.57506242</v>
      </c>
    </row>
    <row r="34" spans="1:20">
      <c r="A34" s="15" t="s">
        <v>431</v>
      </c>
      <c r="B34" s="17" t="n">
        <v>6350</v>
      </c>
      <c r="C34" s="18">
        <f>(0.0/B34*100)</f>
        <v/>
      </c>
      <c r="D34" s="19" t="n">
        <v>6350</v>
      </c>
      <c r="E34" s="18" t="n">
        <v>486.1122069</v>
      </c>
      <c r="F34" s="20" t="n">
        <v>6.07179298</v>
      </c>
      <c r="G34" s="18" t="n">
        <v>459.77983295</v>
      </c>
      <c r="H34" s="20" t="n">
        <v>9.62080812</v>
      </c>
      <c r="I34" s="18" t="n">
        <v>470.20738838</v>
      </c>
      <c r="J34" s="20" t="n">
        <v>6.52456636</v>
      </c>
      <c r="K34" s="18" t="s">
        <v>404</v>
      </c>
      <c r="L34" s="20" t="s">
        <v>404</v>
      </c>
      <c r="M34" s="18" t="s">
        <v>404</v>
      </c>
      <c r="N34" s="20" t="s">
        <v>404</v>
      </c>
      <c r="O34" s="18" t="s">
        <v>404</v>
      </c>
      <c r="P34" s="20" t="s">
        <v>404</v>
      </c>
      <c r="Q34" s="18" t="s">
        <v>404</v>
      </c>
      <c r="R34" s="20" t="s">
        <v>404</v>
      </c>
      <c r="S34" s="18" t="n">
        <v>459.11797352</v>
      </c>
      <c r="T34" s="20" t="n">
        <v>21.2972325</v>
      </c>
    </row>
    <row r="35" spans="1:20">
      <c r="A35" s="15" t="s">
        <v>432</v>
      </c>
      <c r="B35" s="17" t="n">
        <v>6406</v>
      </c>
      <c r="C35" s="18">
        <f>(443.0/B35*100)</f>
        <v/>
      </c>
      <c r="D35" s="19" t="n">
        <v>5963</v>
      </c>
      <c r="E35" s="18" t="n">
        <v>489.93423289</v>
      </c>
      <c r="F35" s="20" t="n">
        <v>2.54675561</v>
      </c>
      <c r="G35" s="18" t="n">
        <v>519.38080626</v>
      </c>
      <c r="H35" s="20" t="n">
        <v>3.17905528</v>
      </c>
      <c r="I35" s="18" t="n">
        <v>517.7614198799999</v>
      </c>
      <c r="J35" s="20" t="n">
        <v>1.91298195</v>
      </c>
      <c r="K35" s="18" t="s">
        <v>404</v>
      </c>
      <c r="L35" s="20" t="s">
        <v>404</v>
      </c>
      <c r="M35" s="18" t="s">
        <v>404</v>
      </c>
      <c r="N35" s="20" t="s">
        <v>404</v>
      </c>
      <c r="O35" s="18" t="s">
        <v>404</v>
      </c>
      <c r="P35" s="20" t="s">
        <v>404</v>
      </c>
      <c r="Q35" s="18" t="s">
        <v>404</v>
      </c>
      <c r="R35" s="20" t="s">
        <v>404</v>
      </c>
      <c r="S35" s="18" t="n">
        <v>499.52631819</v>
      </c>
      <c r="T35" s="20" t="n">
        <v>7.39497316</v>
      </c>
    </row>
    <row r="36" spans="1:20">
      <c r="A36" s="15" t="s">
        <v>433</v>
      </c>
      <c r="B36" s="17" t="n">
        <v>6736</v>
      </c>
      <c r="C36" s="18">
        <f>(10.0/B36*100)</f>
        <v/>
      </c>
      <c r="D36" s="19" t="n">
        <v>6726</v>
      </c>
      <c r="E36" s="18" t="n">
        <v>486.79088444</v>
      </c>
      <c r="F36" s="20" t="n">
        <v>3.05320478</v>
      </c>
      <c r="G36" s="18" t="n">
        <v>489.63689706</v>
      </c>
      <c r="H36" s="20" t="n">
        <v>5.85989487</v>
      </c>
      <c r="I36" s="18" t="n">
        <v>481.96847331</v>
      </c>
      <c r="J36" s="20" t="n">
        <v>4.94573533</v>
      </c>
      <c r="K36" s="18" t="s">
        <v>404</v>
      </c>
      <c r="L36" s="20" t="s">
        <v>404</v>
      </c>
      <c r="M36" s="18" t="s">
        <v>404</v>
      </c>
      <c r="N36" s="20" t="s">
        <v>404</v>
      </c>
      <c r="O36" s="18" t="s">
        <v>404</v>
      </c>
      <c r="P36" s="20" t="s">
        <v>404</v>
      </c>
      <c r="Q36" s="18" t="s">
        <v>404</v>
      </c>
      <c r="R36" s="20" t="s">
        <v>404</v>
      </c>
      <c r="S36" s="18" t="n">
        <v>482.82997038</v>
      </c>
      <c r="T36" s="20" t="n">
        <v>8.263477269999999</v>
      </c>
    </row>
    <row r="37" spans="1:20">
      <c r="A37" s="15" t="s">
        <v>434</v>
      </c>
      <c r="B37" s="17" t="n">
        <v>5458</v>
      </c>
      <c r="C37" s="18">
        <f>(0.0/B37*100)</f>
        <v/>
      </c>
      <c r="D37" s="19" t="n">
        <v>5458</v>
      </c>
      <c r="E37" s="18" t="n">
        <v>493.6631639</v>
      </c>
      <c r="F37" s="20" t="n">
        <v>4.35704728</v>
      </c>
      <c r="G37" s="18" t="n">
        <v>489.47677594</v>
      </c>
      <c r="H37" s="20" t="n">
        <v>9.24611801</v>
      </c>
      <c r="I37" s="18" t="n">
        <v>495.8310364</v>
      </c>
      <c r="J37" s="20" t="n">
        <v>5.18182491</v>
      </c>
      <c r="K37" s="18" t="s">
        <v>404</v>
      </c>
      <c r="L37" s="20" t="s">
        <v>404</v>
      </c>
      <c r="M37" s="18" t="s">
        <v>404</v>
      </c>
      <c r="N37" s="20" t="s">
        <v>404</v>
      </c>
      <c r="O37" s="18" t="s">
        <v>404</v>
      </c>
      <c r="P37" s="20" t="s">
        <v>404</v>
      </c>
      <c r="Q37" s="18" t="s">
        <v>404</v>
      </c>
      <c r="R37" s="20" t="s">
        <v>404</v>
      </c>
      <c r="S37" s="18" t="n">
        <v>493.70511826</v>
      </c>
      <c r="T37" s="20" t="n">
        <v>10.40669273</v>
      </c>
    </row>
    <row r="38" spans="1:20">
      <c r="A38" s="15" t="s">
        <v>435</v>
      </c>
      <c r="B38" s="17" t="n">
        <v>5860</v>
      </c>
      <c r="C38" s="18">
        <f>(268.0/B38*100)</f>
        <v/>
      </c>
      <c r="D38" s="19" t="n">
        <v>5592</v>
      </c>
      <c r="E38" s="18" t="n">
        <v>514.91898768</v>
      </c>
      <c r="F38" s="20" t="n">
        <v>4.22365375</v>
      </c>
      <c r="G38" s="18" t="n">
        <v>513.33299519</v>
      </c>
      <c r="H38" s="20" t="n">
        <v>13.33749514</v>
      </c>
      <c r="I38" s="18" t="n">
        <v>532.29435695</v>
      </c>
      <c r="J38" s="20" t="n">
        <v>7.5627542</v>
      </c>
      <c r="K38" s="18" t="s">
        <v>404</v>
      </c>
      <c r="L38" s="20" t="s">
        <v>404</v>
      </c>
      <c r="M38" s="18" t="s">
        <v>404</v>
      </c>
      <c r="N38" s="20" t="s">
        <v>404</v>
      </c>
      <c r="O38" s="18" t="s">
        <v>404</v>
      </c>
      <c r="P38" s="20" t="s">
        <v>404</v>
      </c>
      <c r="Q38" s="18" t="s">
        <v>404</v>
      </c>
      <c r="R38" s="20" t="s">
        <v>404</v>
      </c>
      <c r="S38" s="18" t="n">
        <v>562.32109983</v>
      </c>
      <c r="T38" s="20" t="n">
        <v>14.11593327</v>
      </c>
    </row>
    <row r="39" spans="1:20">
      <c r="A39" s="15" t="s">
        <v>436</v>
      </c>
      <c r="B39" s="17" t="n">
        <v>5895</v>
      </c>
      <c r="C39" s="18">
        <f>(0.0/B39*100)</f>
        <v/>
      </c>
      <c r="D39" s="19" t="n">
        <v>5895</v>
      </c>
      <c r="E39" s="18" t="n">
        <v>424.6332847</v>
      </c>
      <c r="F39" s="20" t="n">
        <v>5.51760346</v>
      </c>
      <c r="G39" s="18" t="n">
        <v>421.62547768</v>
      </c>
      <c r="H39" s="20" t="n">
        <v>13.22852922</v>
      </c>
      <c r="I39" s="18" t="n">
        <v>407.87136</v>
      </c>
      <c r="J39" s="20" t="n">
        <v>10.09935413</v>
      </c>
      <c r="K39" s="18" t="s">
        <v>404</v>
      </c>
      <c r="L39" s="20" t="s">
        <v>404</v>
      </c>
      <c r="M39" s="18" t="s">
        <v>404</v>
      </c>
      <c r="N39" s="20" t="s">
        <v>404</v>
      </c>
      <c r="O39" s="18" t="s">
        <v>404</v>
      </c>
      <c r="P39" s="20" t="s">
        <v>404</v>
      </c>
      <c r="Q39" s="18" t="s">
        <v>404</v>
      </c>
      <c r="R39" s="20" t="s">
        <v>404</v>
      </c>
      <c r="S39" s="18" t="n">
        <v>344.74343619</v>
      </c>
      <c r="T39" s="20" t="n">
        <v>10.9669103</v>
      </c>
    </row>
    <row r="40" spans="1:20">
      <c r="A40" s="15" t="s">
        <v>437</v>
      </c>
      <c r="B40" s="17" t="n">
        <v>14157</v>
      </c>
      <c r="C40" s="18">
        <f>(2978.0/B40*100)</f>
        <v/>
      </c>
      <c r="D40" s="19" t="n">
        <v>11179</v>
      </c>
      <c r="E40" s="18" t="n">
        <v>494.78197812</v>
      </c>
      <c r="F40" s="20" t="n">
        <v>4.01278786</v>
      </c>
      <c r="G40" s="18" t="n">
        <v>489.2401186</v>
      </c>
      <c r="H40" s="20" t="n">
        <v>7.52337396</v>
      </c>
      <c r="I40" s="18" t="n">
        <v>513.2874573300001</v>
      </c>
      <c r="J40" s="20" t="n">
        <v>19.4319183</v>
      </c>
      <c r="K40" s="18" t="s">
        <v>404</v>
      </c>
      <c r="L40" s="20" t="s">
        <v>404</v>
      </c>
      <c r="M40" s="18" t="s">
        <v>404</v>
      </c>
      <c r="N40" s="20" t="s">
        <v>404</v>
      </c>
      <c r="O40" s="18" t="s">
        <v>404</v>
      </c>
      <c r="P40" s="20" t="s">
        <v>404</v>
      </c>
      <c r="Q40" s="18" t="s">
        <v>404</v>
      </c>
      <c r="R40" s="20" t="s">
        <v>404</v>
      </c>
      <c r="S40" s="18" t="n">
        <v>483.99321277</v>
      </c>
      <c r="T40" s="20" t="n">
        <v>14.67937598</v>
      </c>
    </row>
    <row r="41" spans="1:20">
      <c r="A41" s="15" t="s">
        <v>438</v>
      </c>
      <c r="B41" s="17" t="n">
        <v>5712</v>
      </c>
      <c r="C41" s="18">
        <f>(99.0/B41*100)</f>
        <v/>
      </c>
      <c r="D41" s="19" t="n">
        <v>5613</v>
      </c>
      <c r="E41" s="18" t="n">
        <v>465.96486102</v>
      </c>
      <c r="F41" s="20" t="n">
        <v>4.24809885</v>
      </c>
      <c r="G41" s="18" t="n">
        <v>481.38792008</v>
      </c>
      <c r="H41" s="20" t="n">
        <v>9.410210340000001</v>
      </c>
      <c r="I41" s="18" t="n">
        <v>482.82749306</v>
      </c>
      <c r="J41" s="20" t="n">
        <v>6.21728266</v>
      </c>
      <c r="K41" s="18" t="s">
        <v>404</v>
      </c>
      <c r="L41" s="20" t="s">
        <v>404</v>
      </c>
      <c r="M41" s="18" t="s">
        <v>404</v>
      </c>
      <c r="N41" s="20" t="s">
        <v>404</v>
      </c>
      <c r="O41" s="18" t="s">
        <v>404</v>
      </c>
      <c r="P41" s="20" t="s">
        <v>404</v>
      </c>
      <c r="Q41" s="18" t="s">
        <v>404</v>
      </c>
      <c r="R41" s="20" t="s">
        <v>404</v>
      </c>
      <c r="S41" s="18" t="n">
        <v>443.57145006</v>
      </c>
      <c r="T41" s="20" t="n">
        <v>21.52446585</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413.8131207</v>
      </c>
      <c r="F44" s="20" t="n">
        <v>3.97260815</v>
      </c>
      <c r="G44" s="18" t="n">
        <v>405.64232028</v>
      </c>
      <c r="H44" s="20" t="n">
        <v>10.91142898</v>
      </c>
      <c r="I44" s="18" t="n">
        <v>392.24654116</v>
      </c>
      <c r="J44" s="20" t="n">
        <v>12.41104711</v>
      </c>
      <c r="K44" s="18" t="s">
        <v>404</v>
      </c>
      <c r="L44" s="20" t="s">
        <v>404</v>
      </c>
      <c r="M44" s="18" t="s">
        <v>404</v>
      </c>
      <c r="N44" s="20" t="s">
        <v>404</v>
      </c>
      <c r="O44" s="18" t="s">
        <v>404</v>
      </c>
      <c r="P44" s="20" t="s">
        <v>404</v>
      </c>
      <c r="Q44" s="18" t="s">
        <v>404</v>
      </c>
      <c r="R44" s="20" t="s">
        <v>404</v>
      </c>
      <c r="S44" s="18" t="n">
        <v>427.86216519</v>
      </c>
      <c r="T44" s="20" t="n">
        <v>9.598729820000001</v>
      </c>
    </row>
    <row r="45" spans="1:20">
      <c r="A45" s="15" t="s">
        <v>442</v>
      </c>
      <c r="B45" s="17" t="n">
        <v>5519</v>
      </c>
      <c r="C45" s="18">
        <f>(0.0/B45*100)</f>
        <v/>
      </c>
      <c r="D45" s="19" t="n">
        <v>5519</v>
      </c>
      <c r="E45" s="18" t="n">
        <v>367.05673924</v>
      </c>
      <c r="F45" s="20" t="n">
        <v>6.26420348</v>
      </c>
      <c r="G45" s="18" t="n">
        <v>342.58389327</v>
      </c>
      <c r="H45" s="20" t="n">
        <v>8.554185070000001</v>
      </c>
      <c r="I45" s="18" t="n">
        <v>354.8453985</v>
      </c>
      <c r="J45" s="20" t="n">
        <v>4.02830317</v>
      </c>
      <c r="K45" s="18" t="s">
        <v>404</v>
      </c>
      <c r="L45" s="20" t="s">
        <v>404</v>
      </c>
      <c r="M45" s="18" t="s">
        <v>404</v>
      </c>
      <c r="N45" s="20" t="s">
        <v>404</v>
      </c>
      <c r="O45" s="18" t="s">
        <v>404</v>
      </c>
      <c r="P45" s="20" t="s">
        <v>404</v>
      </c>
      <c r="Q45" s="18" t="s">
        <v>404</v>
      </c>
      <c r="R45" s="20" t="s">
        <v>404</v>
      </c>
      <c r="S45" s="18" t="n">
        <v>358.0169033</v>
      </c>
      <c r="T45" s="20" t="n">
        <v>10.27855102</v>
      </c>
    </row>
    <row r="46" spans="1:20">
      <c r="A46" s="15" t="s">
        <v>443</v>
      </c>
      <c r="B46" s="17" t="n">
        <v>23141</v>
      </c>
      <c r="C46" s="18">
        <f>(4196.0/B46*100)</f>
        <v/>
      </c>
      <c r="D46" s="19" t="n">
        <v>18945</v>
      </c>
      <c r="E46" s="18" t="n">
        <v>370.98161748</v>
      </c>
      <c r="F46" s="20" t="n">
        <v>3.75485781</v>
      </c>
      <c r="G46" s="18" t="n">
        <v>431.5243203</v>
      </c>
      <c r="H46" s="20" t="n">
        <v>10.588202</v>
      </c>
      <c r="I46" s="18" t="n">
        <v>406.95748125</v>
      </c>
      <c r="J46" s="20" t="n">
        <v>9.430815109999999</v>
      </c>
      <c r="K46" s="18" t="s">
        <v>404</v>
      </c>
      <c r="L46" s="20" t="s">
        <v>404</v>
      </c>
      <c r="M46" s="18" t="s">
        <v>404</v>
      </c>
      <c r="N46" s="20" t="s">
        <v>404</v>
      </c>
      <c r="O46" s="18" t="s">
        <v>404</v>
      </c>
      <c r="P46" s="20" t="s">
        <v>404</v>
      </c>
      <c r="Q46" s="18" t="s">
        <v>404</v>
      </c>
      <c r="R46" s="20" t="s">
        <v>404</v>
      </c>
      <c r="S46" s="18" t="n">
        <v>361.03657426</v>
      </c>
      <c r="T46" s="20" t="n">
        <v>11.96313317</v>
      </c>
    </row>
    <row r="47" spans="1:20">
      <c r="A47" s="15" t="s">
        <v>444</v>
      </c>
      <c r="B47" s="17" t="n">
        <v>5928</v>
      </c>
      <c r="C47" s="18">
        <f>(0.0/B47*100)</f>
        <v/>
      </c>
      <c r="D47" s="19" t="n">
        <v>5928</v>
      </c>
      <c r="E47" s="18" t="n">
        <v>437.87456982</v>
      </c>
      <c r="F47" s="20" t="n">
        <v>4.25745377</v>
      </c>
      <c r="G47" s="18" t="n">
        <v>417.69731086</v>
      </c>
      <c r="H47" s="20" t="n">
        <v>47.15103455</v>
      </c>
      <c r="I47" s="18" t="n">
        <v>479.49204789</v>
      </c>
      <c r="J47" s="20" t="n">
        <v>11.28077091</v>
      </c>
      <c r="K47" s="18" t="s">
        <v>404</v>
      </c>
      <c r="L47" s="20" t="s">
        <v>404</v>
      </c>
      <c r="M47" s="18" t="s">
        <v>404</v>
      </c>
      <c r="N47" s="20" t="s">
        <v>404</v>
      </c>
      <c r="O47" s="18" t="s">
        <v>404</v>
      </c>
      <c r="P47" s="20" t="s">
        <v>404</v>
      </c>
      <c r="Q47" s="18" t="s">
        <v>404</v>
      </c>
      <c r="R47" s="20" t="s">
        <v>404</v>
      </c>
      <c r="S47" s="18" t="n">
        <v>503.46585398</v>
      </c>
      <c r="T47" s="20" t="n">
        <v>24.07614068</v>
      </c>
    </row>
    <row r="48" spans="1:20">
      <c r="A48" s="15" t="s">
        <v>445</v>
      </c>
      <c r="B48" s="17" t="n">
        <v>9841</v>
      </c>
      <c r="C48" s="18">
        <f>(40.0/B48*100)</f>
        <v/>
      </c>
      <c r="D48" s="19" t="n">
        <v>9801</v>
      </c>
      <c r="E48" s="18" t="n">
        <v>542.6269751900001</v>
      </c>
      <c r="F48" s="20" t="n">
        <v>5.99774842</v>
      </c>
      <c r="G48" s="18" t="n">
        <v>537.41128974</v>
      </c>
      <c r="H48" s="20" t="n">
        <v>25.21812217</v>
      </c>
      <c r="I48" s="18" t="n">
        <v>489.26638558</v>
      </c>
      <c r="J48" s="20" t="n">
        <v>10.47049071</v>
      </c>
      <c r="K48" s="18" t="s">
        <v>404</v>
      </c>
      <c r="L48" s="20" t="s">
        <v>404</v>
      </c>
      <c r="M48" s="18" t="s">
        <v>404</v>
      </c>
      <c r="N48" s="20" t="s">
        <v>404</v>
      </c>
      <c r="O48" s="18" t="s">
        <v>404</v>
      </c>
      <c r="P48" s="20" t="s">
        <v>404</v>
      </c>
      <c r="Q48" s="18" t="s">
        <v>404</v>
      </c>
      <c r="R48" s="20" t="s">
        <v>404</v>
      </c>
      <c r="S48" s="18" t="n">
        <v>559.16378637</v>
      </c>
      <c r="T48" s="20" t="n">
        <v>39.01391438</v>
      </c>
    </row>
    <row r="49" spans="1:20">
      <c r="A49" s="15" t="s">
        <v>446</v>
      </c>
      <c r="B49" s="17" t="n">
        <v>6349</v>
      </c>
      <c r="C49" s="18">
        <f>(52.0/B49*100)</f>
        <v/>
      </c>
      <c r="D49" s="19" t="n">
        <v>6297</v>
      </c>
      <c r="E49" s="18" t="n">
        <v>397.07473903</v>
      </c>
      <c r="F49" s="20" t="n">
        <v>4.69248326</v>
      </c>
      <c r="G49" s="18" t="n">
        <v>414.85723815</v>
      </c>
      <c r="H49" s="20" t="n">
        <v>17.41226943</v>
      </c>
      <c r="I49" s="18" t="n">
        <v>418.98866493</v>
      </c>
      <c r="J49" s="20" t="n">
        <v>5.04503083</v>
      </c>
      <c r="K49" s="18" t="s">
        <v>404</v>
      </c>
      <c r="L49" s="20" t="s">
        <v>404</v>
      </c>
      <c r="M49" s="18" t="s">
        <v>404</v>
      </c>
      <c r="N49" s="20" t="s">
        <v>404</v>
      </c>
      <c r="O49" s="18" t="s">
        <v>404</v>
      </c>
      <c r="P49" s="20" t="s">
        <v>404</v>
      </c>
      <c r="Q49" s="18" t="s">
        <v>404</v>
      </c>
      <c r="R49" s="20" t="s">
        <v>404</v>
      </c>
      <c r="S49" s="18" t="n">
        <v>415.23476363</v>
      </c>
      <c r="T49" s="20" t="n">
        <v>16.2147704</v>
      </c>
    </row>
    <row r="50" spans="1:20">
      <c r="A50" s="15" t="s">
        <v>447</v>
      </c>
      <c r="B50" s="17" t="n">
        <v>11795</v>
      </c>
      <c r="C50" s="18">
        <f>(1031.0/B50*100)</f>
        <v/>
      </c>
      <c r="D50" s="19" t="n">
        <v>10764</v>
      </c>
      <c r="E50" s="18" t="n">
        <v>390.26966392</v>
      </c>
      <c r="F50" s="20" t="n">
        <v>3.65454586</v>
      </c>
      <c r="G50" s="18" t="n">
        <v>397.9433393</v>
      </c>
      <c r="H50" s="20" t="n">
        <v>6.70159963</v>
      </c>
      <c r="I50" s="18" t="n">
        <v>398.94878736</v>
      </c>
      <c r="J50" s="20" t="n">
        <v>13.86768033</v>
      </c>
      <c r="K50" s="18" t="s">
        <v>404</v>
      </c>
      <c r="L50" s="20" t="s">
        <v>404</v>
      </c>
      <c r="M50" s="18" t="s">
        <v>404</v>
      </c>
      <c r="N50" s="20" t="s">
        <v>404</v>
      </c>
      <c r="O50" s="18" t="s">
        <v>404</v>
      </c>
      <c r="P50" s="20" t="s">
        <v>404</v>
      </c>
      <c r="Q50" s="18" t="s">
        <v>404</v>
      </c>
      <c r="R50" s="20" t="s">
        <v>404</v>
      </c>
      <c r="S50" s="18" t="n">
        <v>380.28240037</v>
      </c>
      <c r="T50" s="20" t="n">
        <v>11.12214777</v>
      </c>
    </row>
    <row r="51" spans="1:20">
      <c r="A51" s="15" t="s">
        <v>448</v>
      </c>
      <c r="B51" s="17" t="n">
        <v>6866</v>
      </c>
      <c r="C51" s="18">
        <f>(0.0/B51*100)</f>
        <v/>
      </c>
      <c r="D51" s="19" t="n">
        <v>6866</v>
      </c>
      <c r="E51" s="18" t="n">
        <v>400.86416965</v>
      </c>
      <c r="F51" s="20" t="n">
        <v>4.14618776</v>
      </c>
      <c r="G51" s="18" t="n">
        <v>395.28574344</v>
      </c>
      <c r="H51" s="20" t="n">
        <v>7.8400692</v>
      </c>
      <c r="I51" s="18" t="n">
        <v>400.98589641</v>
      </c>
      <c r="J51" s="20" t="n">
        <v>4.43322294</v>
      </c>
      <c r="K51" s="18" t="s">
        <v>404</v>
      </c>
      <c r="L51" s="20" t="s">
        <v>404</v>
      </c>
      <c r="M51" s="18" t="s">
        <v>404</v>
      </c>
      <c r="N51" s="20" t="s">
        <v>404</v>
      </c>
      <c r="O51" s="18" t="s">
        <v>404</v>
      </c>
      <c r="P51" s="20" t="s">
        <v>404</v>
      </c>
      <c r="Q51" s="18" t="s">
        <v>404</v>
      </c>
      <c r="R51" s="20" t="s">
        <v>404</v>
      </c>
      <c r="S51" s="18" t="n">
        <v>416.43636362</v>
      </c>
      <c r="T51" s="20" t="n">
        <v>9.41947227</v>
      </c>
    </row>
    <row r="52" spans="1:20">
      <c r="A52" s="15" t="s">
        <v>449</v>
      </c>
      <c r="B52" s="17" t="n">
        <v>5809</v>
      </c>
      <c r="C52" s="18">
        <f>(0.0/B52*100)</f>
        <v/>
      </c>
      <c r="D52" s="19" t="n">
        <v>5809</v>
      </c>
      <c r="E52" s="18" t="n">
        <v>462.93643918</v>
      </c>
      <c r="F52" s="20" t="n">
        <v>3.19283821</v>
      </c>
      <c r="G52" s="18" t="n">
        <v>464.19297445</v>
      </c>
      <c r="H52" s="20" t="n">
        <v>14.21376819</v>
      </c>
      <c r="I52" s="18" t="n">
        <v>475.21198881</v>
      </c>
      <c r="J52" s="20" t="n">
        <v>15.31073643</v>
      </c>
      <c r="K52" s="18" t="s">
        <v>404</v>
      </c>
      <c r="L52" s="20" t="s">
        <v>404</v>
      </c>
      <c r="M52" s="18" t="s">
        <v>404</v>
      </c>
      <c r="N52" s="20" t="s">
        <v>404</v>
      </c>
      <c r="O52" s="18" t="s">
        <v>404</v>
      </c>
      <c r="P52" s="20" t="s">
        <v>404</v>
      </c>
      <c r="Q52" s="18" t="s">
        <v>404</v>
      </c>
      <c r="R52" s="20" t="s">
        <v>404</v>
      </c>
      <c r="S52" s="18" t="n">
        <v>469.33000969</v>
      </c>
      <c r="T52" s="20" t="n">
        <v>14.33764468</v>
      </c>
    </row>
    <row r="53" spans="1:20">
      <c r="A53" s="15" t="s">
        <v>450</v>
      </c>
      <c r="B53" s="17" t="n">
        <v>5571</v>
      </c>
      <c r="C53" s="18">
        <f>(0.0/B53*100)</f>
        <v/>
      </c>
      <c r="D53" s="19" t="n">
        <v>5571</v>
      </c>
      <c r="E53" s="18" t="n">
        <v>427.54045809</v>
      </c>
      <c r="F53" s="20" t="n">
        <v>1.97887499</v>
      </c>
      <c r="G53" s="18" t="n">
        <v>448.01171501</v>
      </c>
      <c r="H53" s="20" t="n">
        <v>3.90526791</v>
      </c>
      <c r="I53" s="18" t="n">
        <v>453.19591093</v>
      </c>
      <c r="J53" s="20" t="n">
        <v>2.39359587</v>
      </c>
      <c r="K53" s="18" t="s">
        <v>404</v>
      </c>
      <c r="L53" s="20" t="s">
        <v>404</v>
      </c>
      <c r="M53" s="18" t="s">
        <v>404</v>
      </c>
      <c r="N53" s="20" t="s">
        <v>404</v>
      </c>
      <c r="O53" s="18" t="s">
        <v>404</v>
      </c>
      <c r="P53" s="20" t="s">
        <v>404</v>
      </c>
      <c r="Q53" s="18" t="s">
        <v>404</v>
      </c>
      <c r="R53" s="20" t="s">
        <v>404</v>
      </c>
      <c r="S53" s="18" t="n">
        <v>343.93995914</v>
      </c>
      <c r="T53" s="20" t="n">
        <v>35.59061878</v>
      </c>
    </row>
    <row r="54" spans="1:20">
      <c r="A54" s="15" t="s">
        <v>451</v>
      </c>
      <c r="B54" s="17" t="n">
        <v>4740</v>
      </c>
      <c r="C54" s="18">
        <f>(199.0/B54*100)</f>
        <v/>
      </c>
      <c r="D54" s="19" t="n">
        <v>4541</v>
      </c>
      <c r="E54" s="18" t="n">
        <v>321.27179915</v>
      </c>
      <c r="F54" s="20" t="n">
        <v>3.55377537</v>
      </c>
      <c r="G54" s="18" t="n">
        <v>363.72525659</v>
      </c>
      <c r="H54" s="20" t="n">
        <v>11.24881517</v>
      </c>
      <c r="I54" s="18" t="n">
        <v>326.14132761</v>
      </c>
      <c r="J54" s="20" t="n">
        <v>7.71256983</v>
      </c>
      <c r="K54" s="18" t="s">
        <v>404</v>
      </c>
      <c r="L54" s="20" t="s">
        <v>404</v>
      </c>
      <c r="M54" s="18" t="s">
        <v>404</v>
      </c>
      <c r="N54" s="20" t="s">
        <v>404</v>
      </c>
      <c r="O54" s="18" t="s">
        <v>404</v>
      </c>
      <c r="P54" s="20" t="s">
        <v>404</v>
      </c>
      <c r="Q54" s="18" t="s">
        <v>404</v>
      </c>
      <c r="R54" s="20" t="s">
        <v>404</v>
      </c>
      <c r="S54" s="18" t="n">
        <v>332.20316561</v>
      </c>
      <c r="T54" s="20" t="n">
        <v>19.38869387</v>
      </c>
    </row>
    <row r="55" spans="1:20">
      <c r="A55" s="15" t="s">
        <v>452</v>
      </c>
      <c r="B55" s="17" t="n">
        <v>5316</v>
      </c>
      <c r="C55" s="18">
        <f>(43.0/B55*100)</f>
        <v/>
      </c>
      <c r="D55" s="19" t="n">
        <v>5273</v>
      </c>
      <c r="E55" s="18" t="n">
        <v>402.70972113</v>
      </c>
      <c r="F55" s="20" t="n">
        <v>4.37497491</v>
      </c>
      <c r="G55" s="18" t="n">
        <v>402.75662416</v>
      </c>
      <c r="H55" s="20" t="n">
        <v>8.418706569999999</v>
      </c>
      <c r="I55" s="18" t="n">
        <v>410.48742852</v>
      </c>
      <c r="J55" s="20" t="n">
        <v>6.72887274</v>
      </c>
      <c r="K55" s="18" t="s">
        <v>404</v>
      </c>
      <c r="L55" s="20" t="s">
        <v>404</v>
      </c>
      <c r="M55" s="18" t="s">
        <v>404</v>
      </c>
      <c r="N55" s="20" t="s">
        <v>404</v>
      </c>
      <c r="O55" s="18" t="s">
        <v>404</v>
      </c>
      <c r="P55" s="20" t="s">
        <v>404</v>
      </c>
      <c r="Q55" s="18" t="n">
        <v>426.42412405</v>
      </c>
      <c r="R55" s="20" t="n">
        <v>7.89455771</v>
      </c>
      <c r="S55" s="18" t="n">
        <v>384.98860157</v>
      </c>
      <c r="T55" s="20" t="n">
        <v>17.80951066</v>
      </c>
    </row>
    <row r="56" spans="1:20">
      <c r="A56" s="15" t="s">
        <v>453</v>
      </c>
      <c r="B56" s="17" t="n">
        <v>5359</v>
      </c>
      <c r="C56" s="18">
        <f>(0.0/B56*100)</f>
        <v/>
      </c>
      <c r="D56" s="19" t="n">
        <v>5359</v>
      </c>
      <c r="E56" s="18" t="n">
        <v>546.17424676</v>
      </c>
      <c r="F56" s="20" t="n">
        <v>3.5952729</v>
      </c>
      <c r="G56" s="18" t="n">
        <v>539.28778125</v>
      </c>
      <c r="H56" s="20" t="n">
        <v>20.83309811</v>
      </c>
      <c r="I56" s="18" t="n">
        <v>582.62105961</v>
      </c>
      <c r="J56" s="20" t="n">
        <v>10.25359356</v>
      </c>
      <c r="K56" s="18" t="s">
        <v>404</v>
      </c>
      <c r="L56" s="20" t="s">
        <v>404</v>
      </c>
      <c r="M56" s="18" t="s">
        <v>404</v>
      </c>
      <c r="N56" s="20" t="s">
        <v>404</v>
      </c>
      <c r="O56" s="18" t="s">
        <v>404</v>
      </c>
      <c r="P56" s="20" t="s">
        <v>404</v>
      </c>
      <c r="Q56" s="18" t="s">
        <v>404</v>
      </c>
      <c r="R56" s="20" t="s">
        <v>404</v>
      </c>
      <c r="S56" s="18" t="n">
        <v>547.07255172</v>
      </c>
      <c r="T56" s="20" t="n">
        <v>20.13799537</v>
      </c>
    </row>
    <row r="57" spans="1:20">
      <c r="A57" s="15" t="s">
        <v>454</v>
      </c>
      <c r="B57" s="17" t="n">
        <v>6513</v>
      </c>
      <c r="C57" s="18">
        <f>(0.0/B57*100)</f>
        <v/>
      </c>
      <c r="D57" s="19" t="n">
        <v>6513</v>
      </c>
      <c r="E57" s="18" t="n">
        <v>391.70507778</v>
      </c>
      <c r="F57" s="20" t="n">
        <v>4.71169665</v>
      </c>
      <c r="G57" s="18" t="n">
        <v>384.25918041</v>
      </c>
      <c r="H57" s="20" t="n">
        <v>6.12922866</v>
      </c>
      <c r="I57" s="18" t="n">
        <v>367.5620328</v>
      </c>
      <c r="J57" s="20" t="n">
        <v>9.5733306</v>
      </c>
      <c r="K57" s="18" t="s">
        <v>404</v>
      </c>
      <c r="L57" s="20" t="s">
        <v>404</v>
      </c>
      <c r="M57" s="18" t="s">
        <v>404</v>
      </c>
      <c r="N57" s="20" t="s">
        <v>404</v>
      </c>
      <c r="O57" s="18" t="s">
        <v>404</v>
      </c>
      <c r="P57" s="20" t="s">
        <v>404</v>
      </c>
      <c r="Q57" s="18" t="n">
        <v>380.52251277</v>
      </c>
      <c r="R57" s="20" t="n">
        <v>15.68949066</v>
      </c>
      <c r="S57" s="18" t="n">
        <v>381.13124465</v>
      </c>
      <c r="T57" s="20" t="n">
        <v>17.18484725</v>
      </c>
    </row>
    <row r="58" spans="1:20">
      <c r="A58" s="15" t="s">
        <v>455</v>
      </c>
      <c r="B58" s="17" t="n">
        <v>7267</v>
      </c>
      <c r="C58" s="18">
        <f>(0.0/B58*100)</f>
        <v/>
      </c>
      <c r="D58" s="19" t="n">
        <v>7267</v>
      </c>
      <c r="E58" s="18" t="n">
        <v>376.96556198</v>
      </c>
      <c r="F58" s="20" t="n">
        <v>4.1578259</v>
      </c>
      <c r="G58" s="18" t="n">
        <v>388.53756833</v>
      </c>
      <c r="H58" s="20" t="n">
        <v>9.03699162</v>
      </c>
      <c r="I58" s="18" t="n">
        <v>380.55775905</v>
      </c>
      <c r="J58" s="20" t="n">
        <v>6.32105672</v>
      </c>
      <c r="K58" s="18" t="s">
        <v>404</v>
      </c>
      <c r="L58" s="20" t="s">
        <v>404</v>
      </c>
      <c r="M58" s="18" t="s">
        <v>404</v>
      </c>
      <c r="N58" s="20" t="s">
        <v>404</v>
      </c>
      <c r="O58" s="18" t="s">
        <v>404</v>
      </c>
      <c r="P58" s="20" t="s">
        <v>404</v>
      </c>
      <c r="Q58" s="18" t="s">
        <v>404</v>
      </c>
      <c r="R58" s="20" t="s">
        <v>404</v>
      </c>
      <c r="S58" s="18" t="n">
        <v>397.09133224</v>
      </c>
      <c r="T58" s="20" t="n">
        <v>11.01137746</v>
      </c>
    </row>
    <row r="59" spans="1:20">
      <c r="A59" s="15" t="s">
        <v>456</v>
      </c>
      <c r="B59" s="17" t="n">
        <v>4826</v>
      </c>
      <c r="C59" s="18">
        <f>(0.0/B59*100)</f>
        <v/>
      </c>
      <c r="D59" s="19" t="n">
        <v>4826</v>
      </c>
      <c r="E59" s="18" t="n">
        <v>361.63363499</v>
      </c>
      <c r="F59" s="20" t="n">
        <v>1.9550996</v>
      </c>
      <c r="G59" s="18" t="n">
        <v>358.15037462</v>
      </c>
      <c r="H59" s="20" t="n">
        <v>9.052274710000001</v>
      </c>
      <c r="I59" s="18" t="n">
        <v>362.38409437</v>
      </c>
      <c r="J59" s="20" t="n">
        <v>4.40416571</v>
      </c>
      <c r="K59" s="18" t="s">
        <v>404</v>
      </c>
      <c r="L59" s="20" t="s">
        <v>404</v>
      </c>
      <c r="M59" s="18" t="s">
        <v>404</v>
      </c>
      <c r="N59" s="20" t="s">
        <v>404</v>
      </c>
      <c r="O59" s="18" t="s">
        <v>404</v>
      </c>
      <c r="P59" s="20" t="s">
        <v>404</v>
      </c>
      <c r="Q59" s="18" t="n">
        <v>340.80051961</v>
      </c>
      <c r="R59" s="20" t="n">
        <v>8.354271519999999</v>
      </c>
      <c r="S59" s="18" t="n">
        <v>359.3025126</v>
      </c>
      <c r="T59" s="20" t="n">
        <v>11.10349587</v>
      </c>
    </row>
    <row r="60" spans="1:20">
      <c r="A60" s="15" t="s">
        <v>457</v>
      </c>
      <c r="B60" s="17" t="n">
        <v>4546</v>
      </c>
      <c r="C60" s="18">
        <f>(0.0/B60*100)</f>
        <v/>
      </c>
      <c r="D60" s="19" t="n">
        <v>4546</v>
      </c>
      <c r="E60" s="18" t="n">
        <v>387.74981801</v>
      </c>
      <c r="F60" s="20" t="n">
        <v>8.11401657</v>
      </c>
      <c r="G60" s="18" t="n">
        <v>408.40347876</v>
      </c>
      <c r="H60" s="20" t="n">
        <v>9.60742859</v>
      </c>
      <c r="I60" s="18" t="n">
        <v>396.18166456</v>
      </c>
      <c r="J60" s="20" t="n">
        <v>7.81933753</v>
      </c>
      <c r="K60" s="18" t="s">
        <v>404</v>
      </c>
      <c r="L60" s="20" t="s">
        <v>404</v>
      </c>
      <c r="M60" s="18" t="s">
        <v>404</v>
      </c>
      <c r="N60" s="20" t="s">
        <v>404</v>
      </c>
      <c r="O60" s="18" t="s">
        <v>404</v>
      </c>
      <c r="P60" s="20" t="s">
        <v>404</v>
      </c>
      <c r="Q60" s="18" t="n">
        <v>339.11143913</v>
      </c>
      <c r="R60" s="20" t="n">
        <v>11.2322991</v>
      </c>
      <c r="S60" s="18" t="n">
        <v>398.56657054</v>
      </c>
      <c r="T60" s="20" t="n">
        <v>16.57765836</v>
      </c>
    </row>
    <row r="61" spans="1:20">
      <c r="A61" s="15" t="s">
        <v>458</v>
      </c>
      <c r="B61" s="17" t="n">
        <v>6525</v>
      </c>
      <c r="C61" s="18">
        <f>(0.0/B61*100)</f>
        <v/>
      </c>
      <c r="D61" s="19" t="n">
        <v>6525</v>
      </c>
      <c r="E61" s="18" t="n">
        <v>475.28364285</v>
      </c>
      <c r="F61" s="20" t="n">
        <v>2.57556166</v>
      </c>
      <c r="G61" s="18" t="n">
        <v>492.3346264</v>
      </c>
      <c r="H61" s="20" t="n">
        <v>9.469978770000001</v>
      </c>
      <c r="I61" s="18" t="n">
        <v>485.50154985</v>
      </c>
      <c r="J61" s="20" t="n">
        <v>7.98825212</v>
      </c>
      <c r="K61" s="18" t="s">
        <v>404</v>
      </c>
      <c r="L61" s="20" t="s">
        <v>404</v>
      </c>
      <c r="M61" s="18" t="s">
        <v>404</v>
      </c>
      <c r="N61" s="20" t="s">
        <v>404</v>
      </c>
      <c r="O61" s="18" t="s">
        <v>404</v>
      </c>
      <c r="P61" s="20" t="s">
        <v>404</v>
      </c>
      <c r="Q61" s="18" t="s">
        <v>404</v>
      </c>
      <c r="R61" s="20" t="s">
        <v>404</v>
      </c>
      <c r="S61" s="18" t="n">
        <v>450.81199259</v>
      </c>
      <c r="T61" s="20" t="n">
        <v>8.29261823</v>
      </c>
    </row>
    <row r="62" spans="1:20">
      <c r="A62" s="15" t="s">
        <v>459</v>
      </c>
      <c r="B62" s="17" t="n">
        <v>4476</v>
      </c>
      <c r="C62" s="18">
        <f>(0.0/B62*100)</f>
        <v/>
      </c>
      <c r="D62" s="19" t="n">
        <v>4476</v>
      </c>
      <c r="E62" s="18" t="n">
        <v>539.03397906</v>
      </c>
      <c r="F62" s="20" t="n">
        <v>1.45361271</v>
      </c>
      <c r="G62" s="18" t="n">
        <v>550.961776</v>
      </c>
      <c r="H62" s="20" t="n">
        <v>2.36899257</v>
      </c>
      <c r="I62" s="18" t="n">
        <v>548.53180701</v>
      </c>
      <c r="J62" s="20" t="n">
        <v>2.77794377</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368.68484887</v>
      </c>
      <c r="F63" s="20" t="n">
        <v>1.46882155</v>
      </c>
      <c r="G63" s="18" t="n">
        <v>311.50882309</v>
      </c>
      <c r="H63" s="20" t="n">
        <v>12.29447158</v>
      </c>
      <c r="I63" s="18" t="n">
        <v>424.06466432</v>
      </c>
      <c r="J63" s="20" t="n">
        <v>13.51429342</v>
      </c>
      <c r="K63" s="18" t="s">
        <v>404</v>
      </c>
      <c r="L63" s="20" t="s">
        <v>404</v>
      </c>
      <c r="M63" s="18" t="s">
        <v>404</v>
      </c>
      <c r="N63" s="20" t="s">
        <v>404</v>
      </c>
      <c r="O63" s="18" t="s">
        <v>404</v>
      </c>
      <c r="P63" s="20" t="s">
        <v>404</v>
      </c>
      <c r="Q63" s="18" t="n">
        <v>347.17713763</v>
      </c>
      <c r="R63" s="20" t="n">
        <v>24.10092566</v>
      </c>
      <c r="S63" s="18" t="n">
        <v>401.142904</v>
      </c>
      <c r="T63" s="20" t="n">
        <v>5.56295195</v>
      </c>
    </row>
    <row r="64" spans="1:20">
      <c r="A64" s="15" t="s">
        <v>461</v>
      </c>
      <c r="B64" s="17" t="n">
        <v>3634</v>
      </c>
      <c r="C64" s="18">
        <f>(27.0/B64*100)</f>
        <v/>
      </c>
      <c r="D64" s="19" t="n">
        <v>3607</v>
      </c>
      <c r="E64" s="18" t="n">
        <v>477.96047816</v>
      </c>
      <c r="F64" s="20" t="n">
        <v>1.97217814</v>
      </c>
      <c r="G64" s="18" t="n">
        <v>497.93831054</v>
      </c>
      <c r="H64" s="20" t="n">
        <v>7.90938376</v>
      </c>
      <c r="I64" s="18" t="n">
        <v>467.39661647</v>
      </c>
      <c r="J64" s="20" t="n">
        <v>4.81962308</v>
      </c>
      <c r="K64" s="18" t="s">
        <v>404</v>
      </c>
      <c r="L64" s="20" t="s">
        <v>404</v>
      </c>
      <c r="M64" s="18" t="s">
        <v>404</v>
      </c>
      <c r="N64" s="20" t="s">
        <v>404</v>
      </c>
      <c r="O64" s="18" t="s">
        <v>404</v>
      </c>
      <c r="P64" s="20" t="s">
        <v>404</v>
      </c>
      <c r="Q64" s="18" t="n">
        <v>513.63849508</v>
      </c>
      <c r="R64" s="20" t="n">
        <v>12.29194258</v>
      </c>
      <c r="S64" s="18" t="s">
        <v>404</v>
      </c>
      <c r="T64" s="20" t="s">
        <v>404</v>
      </c>
    </row>
    <row r="65" spans="1:20">
      <c r="A65" s="15" t="s">
        <v>462</v>
      </c>
      <c r="B65" s="17" t="n">
        <v>5325</v>
      </c>
      <c r="C65" s="18">
        <f>(0.0/B65*100)</f>
        <v/>
      </c>
      <c r="D65" s="19" t="n">
        <v>5325</v>
      </c>
      <c r="E65" s="18" t="n">
        <v>421.19369573</v>
      </c>
      <c r="F65" s="20" t="n">
        <v>2.84734429</v>
      </c>
      <c r="G65" s="18" t="n">
        <v>404.16587341</v>
      </c>
      <c r="H65" s="20" t="n">
        <v>18.10319547</v>
      </c>
      <c r="I65" s="18" t="n">
        <v>408.87174321</v>
      </c>
      <c r="J65" s="20" t="n">
        <v>14.87425326</v>
      </c>
      <c r="K65" s="18" t="s">
        <v>404</v>
      </c>
      <c r="L65" s="20" t="s">
        <v>404</v>
      </c>
      <c r="M65" s="18" t="s">
        <v>404</v>
      </c>
      <c r="N65" s="20" t="s">
        <v>404</v>
      </c>
      <c r="O65" s="18" t="n">
        <v>431.96968902</v>
      </c>
      <c r="P65" s="20" t="n">
        <v>15.12023039</v>
      </c>
      <c r="Q65" s="18" t="s">
        <v>404</v>
      </c>
      <c r="R65" s="20" t="s">
        <v>404</v>
      </c>
      <c r="S65" s="18" t="n">
        <v>373.67709579</v>
      </c>
      <c r="T65" s="20" t="n">
        <v>10.04020185</v>
      </c>
    </row>
    <row r="66" spans="1:20">
      <c r="A66" s="15" t="s">
        <v>463</v>
      </c>
      <c r="B66" s="17" t="n">
        <v>5665</v>
      </c>
      <c r="C66" s="18">
        <f>(0.0/B66*100)</f>
        <v/>
      </c>
      <c r="D66" s="19" t="n">
        <v>5665</v>
      </c>
      <c r="E66" s="18" t="n">
        <v>418.26185399</v>
      </c>
      <c r="F66" s="20" t="n">
        <v>1.48049868</v>
      </c>
      <c r="G66" s="18" t="n">
        <v>416.48385298</v>
      </c>
      <c r="H66" s="20" t="n">
        <v>16.86934086</v>
      </c>
      <c r="I66" s="18" t="n">
        <v>367.55944307</v>
      </c>
      <c r="J66" s="20" t="n">
        <v>14.71799953</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386.01298459</v>
      </c>
      <c r="F67" s="20" t="n">
        <v>3.68517406</v>
      </c>
      <c r="G67" s="18" t="n">
        <v>385.77125134</v>
      </c>
      <c r="H67" s="20" t="n">
        <v>10.59887217</v>
      </c>
      <c r="I67" s="18" t="n">
        <v>386.80357124</v>
      </c>
      <c r="J67" s="20" t="n">
        <v>6.13055735</v>
      </c>
      <c r="K67" s="18" t="s">
        <v>404</v>
      </c>
      <c r="L67" s="20" t="s">
        <v>404</v>
      </c>
      <c r="M67" s="18" t="s">
        <v>404</v>
      </c>
      <c r="N67" s="20" t="s">
        <v>404</v>
      </c>
      <c r="O67" s="18" t="s">
        <v>404</v>
      </c>
      <c r="P67" s="20" t="s">
        <v>404</v>
      </c>
      <c r="Q67" s="18" t="s">
        <v>404</v>
      </c>
      <c r="R67" s="20" t="s">
        <v>404</v>
      </c>
      <c r="S67" s="18" t="n">
        <v>406.24230914</v>
      </c>
      <c r="T67" s="20" t="n">
        <v>24.53511548</v>
      </c>
    </row>
    <row r="68" spans="1:20">
      <c r="A68" s="15" t="s">
        <v>465</v>
      </c>
      <c r="B68" s="17" t="n">
        <v>12083</v>
      </c>
      <c r="C68" s="18">
        <f>(0.0/B68*100)</f>
        <v/>
      </c>
      <c r="D68" s="19" t="n">
        <v>12083</v>
      </c>
      <c r="E68" s="18" t="n">
        <v>388.24635189</v>
      </c>
      <c r="F68" s="20" t="n">
        <v>1.36026253</v>
      </c>
      <c r="G68" s="18" t="n">
        <v>441.34759217</v>
      </c>
      <c r="H68" s="20" t="n">
        <v>2.04139844</v>
      </c>
      <c r="I68" s="18" t="n">
        <v>389.72400244</v>
      </c>
      <c r="J68" s="20" t="n">
        <v>7.00836025</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440.45529075</v>
      </c>
      <c r="F69" s="20" t="n">
        <v>4.67805525</v>
      </c>
      <c r="G69" s="18" t="n">
        <v>450.75348125</v>
      </c>
      <c r="H69" s="20" t="n">
        <v>10.48454156</v>
      </c>
      <c r="I69" s="18" t="n">
        <v>492.39128783</v>
      </c>
      <c r="J69" s="20" t="n">
        <v>18.68500524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493.85171755</v>
      </c>
      <c r="F70" s="20" t="n">
        <v>3.3245643</v>
      </c>
      <c r="G70" s="18" t="n">
        <v>501.00922781</v>
      </c>
      <c r="H70" s="20" t="n">
        <v>11.21238943</v>
      </c>
      <c r="I70" s="18" t="n">
        <v>478.02997452</v>
      </c>
      <c r="J70" s="20" t="n">
        <v>11.72821319</v>
      </c>
      <c r="K70" s="18" t="s">
        <v>404</v>
      </c>
      <c r="L70" s="20" t="s">
        <v>404</v>
      </c>
      <c r="M70" s="18" t="s">
        <v>404</v>
      </c>
      <c r="N70" s="20" t="s">
        <v>404</v>
      </c>
      <c r="O70" s="18" t="s">
        <v>404</v>
      </c>
      <c r="P70" s="20" t="s">
        <v>404</v>
      </c>
      <c r="Q70" s="18" t="s">
        <v>404</v>
      </c>
      <c r="R70" s="20" t="s">
        <v>404</v>
      </c>
      <c r="S70" s="18" t="n">
        <v>487.98056923</v>
      </c>
      <c r="T70" s="20" t="n">
        <v>7.82108414</v>
      </c>
    </row>
    <row r="71" spans="1:20">
      <c r="A71" s="15" t="s">
        <v>468</v>
      </c>
      <c r="B71" s="17" t="n">
        <v>6115</v>
      </c>
      <c r="C71" s="18">
        <f>(0.0/B71*100)</f>
        <v/>
      </c>
      <c r="D71" s="19" t="n">
        <v>6115</v>
      </c>
      <c r="E71" s="18" t="n">
        <v>562.8248117000001</v>
      </c>
      <c r="F71" s="20" t="n">
        <v>1.58946134</v>
      </c>
      <c r="G71" s="18" t="n">
        <v>580.40242209</v>
      </c>
      <c r="H71" s="20" t="n">
        <v>7.954447</v>
      </c>
      <c r="I71" s="18" t="n">
        <v>593.81320365</v>
      </c>
      <c r="J71" s="20" t="n">
        <v>11.77018356</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542.52271007</v>
      </c>
      <c r="F72" s="20" t="n">
        <v>3.72877914</v>
      </c>
      <c r="G72" s="18" t="n">
        <v>566.44159685</v>
      </c>
      <c r="H72" s="20" t="n">
        <v>14.44463857</v>
      </c>
      <c r="I72" s="18" t="n">
        <v>519.74312808</v>
      </c>
      <c r="J72" s="20" t="n">
        <v>15.30797503</v>
      </c>
      <c r="K72" s="18" t="s">
        <v>404</v>
      </c>
      <c r="L72" s="20" t="s">
        <v>404</v>
      </c>
      <c r="M72" s="18" t="s">
        <v>404</v>
      </c>
      <c r="N72" s="20" t="s">
        <v>404</v>
      </c>
      <c r="O72" s="18" t="s">
        <v>404</v>
      </c>
      <c r="P72" s="20" t="s">
        <v>404</v>
      </c>
      <c r="Q72" s="18" t="s">
        <v>404</v>
      </c>
      <c r="R72" s="20" t="s">
        <v>404</v>
      </c>
      <c r="S72" s="18" t="n">
        <v>506.22129612</v>
      </c>
      <c r="T72" s="20" t="n">
        <v>20.25219428</v>
      </c>
    </row>
    <row r="73" spans="1:20">
      <c r="A73" s="15" t="s">
        <v>470</v>
      </c>
      <c r="B73" s="17" t="n">
        <v>8249</v>
      </c>
      <c r="C73" s="18">
        <f>(0.0/B73*100)</f>
        <v/>
      </c>
      <c r="D73" s="19" t="n">
        <v>8249</v>
      </c>
      <c r="E73" s="18" t="n">
        <v>415.71351772</v>
      </c>
      <c r="F73" s="20" t="n">
        <v>3.05397731</v>
      </c>
      <c r="G73" s="18" t="n">
        <v>423.31785939</v>
      </c>
      <c r="H73" s="20" t="n">
        <v>30.11154475</v>
      </c>
      <c r="I73" s="18" t="n">
        <v>382.4076</v>
      </c>
      <c r="J73" s="20" t="n">
        <v>15.90767301</v>
      </c>
      <c r="K73" s="18" t="s">
        <v>404</v>
      </c>
      <c r="L73" s="20" t="s">
        <v>404</v>
      </c>
      <c r="M73" s="18" t="s">
        <v>404</v>
      </c>
      <c r="N73" s="20" t="s">
        <v>404</v>
      </c>
      <c r="O73" s="18" t="s">
        <v>404</v>
      </c>
      <c r="P73" s="20" t="s">
        <v>404</v>
      </c>
      <c r="Q73" s="18" t="s">
        <v>404</v>
      </c>
      <c r="R73" s="20" t="s">
        <v>404</v>
      </c>
      <c r="S73" s="18" t="n">
        <v>407.10392057</v>
      </c>
      <c r="T73" s="20" t="n">
        <v>16.48313195</v>
      </c>
    </row>
    <row r="74" spans="1:20">
      <c r="A74" s="15" t="s">
        <v>471</v>
      </c>
      <c r="B74" s="17" t="n">
        <v>4692</v>
      </c>
      <c r="C74" s="18">
        <f>(484.0/B74*100)</f>
        <v/>
      </c>
      <c r="D74" s="19" t="n">
        <v>4208</v>
      </c>
      <c r="E74" s="18" t="n">
        <v>424.2630103</v>
      </c>
      <c r="F74" s="20" t="n">
        <v>1.93532913</v>
      </c>
      <c r="G74" s="18" t="n">
        <v>381.9959756</v>
      </c>
      <c r="H74" s="20" t="n">
        <v>5.27299993</v>
      </c>
      <c r="I74" s="18" t="n">
        <v>400.68141803</v>
      </c>
      <c r="J74" s="20" t="n">
        <v>2.51503461</v>
      </c>
      <c r="K74" s="18" t="s">
        <v>404</v>
      </c>
      <c r="L74" s="20" t="s">
        <v>404</v>
      </c>
      <c r="M74" s="18" t="s">
        <v>404</v>
      </c>
      <c r="N74" s="20" t="s">
        <v>404</v>
      </c>
      <c r="O74" s="18" t="s">
        <v>404</v>
      </c>
      <c r="P74" s="20" t="s">
        <v>404</v>
      </c>
      <c r="Q74" s="18" t="s">
        <v>404</v>
      </c>
      <c r="R74" s="20" t="s">
        <v>404</v>
      </c>
      <c r="S74" s="18" t="n">
        <v>433.55244352</v>
      </c>
      <c r="T74" s="20" t="n">
        <v>5.52681518</v>
      </c>
    </row>
    <row r="75" spans="1:20">
      <c r="A75" s="15" t="s">
        <v>472</v>
      </c>
      <c r="B75" s="17" t="n">
        <v>5375</v>
      </c>
      <c r="C75" s="18">
        <f>(483.0/B75*100)</f>
        <v/>
      </c>
      <c r="D75" s="19" t="n">
        <v>4892</v>
      </c>
      <c r="E75" s="18" t="n">
        <v>368.401774</v>
      </c>
      <c r="F75" s="20" t="n">
        <v>5.20092231</v>
      </c>
      <c r="G75" s="18" t="n">
        <v>375.61751822</v>
      </c>
      <c r="H75" s="20" t="n">
        <v>12.40182034</v>
      </c>
      <c r="I75" s="18" t="n">
        <v>367.83637634</v>
      </c>
      <c r="J75" s="20" t="n">
        <v>10.07194499</v>
      </c>
      <c r="K75" s="18" t="s">
        <v>404</v>
      </c>
      <c r="L75" s="20" t="s">
        <v>404</v>
      </c>
      <c r="M75" s="18" t="s">
        <v>404</v>
      </c>
      <c r="N75" s="20" t="s">
        <v>404</v>
      </c>
      <c r="O75" s="18" t="s">
        <v>404</v>
      </c>
      <c r="P75" s="20" t="s">
        <v>404</v>
      </c>
      <c r="Q75" s="18" t="s">
        <v>404</v>
      </c>
      <c r="R75" s="20" t="s">
        <v>404</v>
      </c>
      <c r="S75" s="18" t="n">
        <v>353.44344122</v>
      </c>
      <c r="T75" s="20" t="n">
        <v>14.54285846</v>
      </c>
    </row>
    <row r="76" spans="1:20">
      <c r="A76" s="15" t="s">
        <v>473</v>
      </c>
      <c r="B76" s="17" t="n">
        <v>14167</v>
      </c>
      <c r="C76" s="18">
        <f>(1400.0/B76*100)</f>
        <v/>
      </c>
      <c r="D76" s="19" t="n">
        <v>12767</v>
      </c>
      <c r="E76" s="18" t="n">
        <v>430.47809662</v>
      </c>
      <c r="F76" s="20" t="n">
        <v>3.02775655</v>
      </c>
      <c r="G76" s="18" t="n">
        <v>419.44057551</v>
      </c>
      <c r="H76" s="20" t="n">
        <v>11.70173422</v>
      </c>
      <c r="I76" s="18" t="n">
        <v>348.00781207</v>
      </c>
      <c r="J76" s="20" t="n">
        <v>16.11986809</v>
      </c>
      <c r="K76" s="18" t="s">
        <v>404</v>
      </c>
      <c r="L76" s="20" t="s">
        <v>404</v>
      </c>
      <c r="M76" s="18" t="s">
        <v>404</v>
      </c>
      <c r="N76" s="20" t="s">
        <v>404</v>
      </c>
      <c r="O76" s="18" t="s">
        <v>404</v>
      </c>
      <c r="P76" s="20" t="s">
        <v>404</v>
      </c>
      <c r="Q76" s="18" t="s">
        <v>404</v>
      </c>
      <c r="R76" s="20" t="s">
        <v>404</v>
      </c>
      <c r="S76" s="18" t="n">
        <v>424.11791562</v>
      </c>
      <c r="T76" s="20" t="n">
        <v>6.93688543</v>
      </c>
    </row>
    <row r="77" spans="1:20">
      <c r="A77" s="15" t="s">
        <v>474</v>
      </c>
      <c r="B77" s="17" t="n">
        <v>6062</v>
      </c>
      <c r="C77" s="18">
        <f>(0.0/B77*100)</f>
        <v/>
      </c>
      <c r="D77" s="19" t="n">
        <v>6062</v>
      </c>
      <c r="E77" s="18" t="n">
        <v>400.58970914</v>
      </c>
      <c r="F77" s="20" t="n">
        <v>4.45019202</v>
      </c>
      <c r="G77" s="18" t="n">
        <v>455.81647409</v>
      </c>
      <c r="H77" s="20" t="n">
        <v>16.5194725</v>
      </c>
      <c r="I77" s="18" t="n">
        <v>425.72558693</v>
      </c>
      <c r="J77" s="20" t="n">
        <v>4.04193972</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499.2319526</v>
      </c>
      <c r="F78" s="20" t="n">
        <v>5.89084964</v>
      </c>
      <c r="G78" s="18" t="n">
        <v>498.84136658</v>
      </c>
      <c r="H78" s="20" t="n">
        <v>16.14707516</v>
      </c>
      <c r="I78" s="18" t="n">
        <v>482.80519293</v>
      </c>
      <c r="J78" s="20" t="n">
        <v>8.47553452</v>
      </c>
      <c r="K78" s="18" t="s">
        <v>404</v>
      </c>
      <c r="L78" s="20" t="s">
        <v>404</v>
      </c>
      <c r="M78" s="18" t="s">
        <v>404</v>
      </c>
      <c r="N78" s="20" t="s">
        <v>404</v>
      </c>
      <c r="O78" s="18" t="s">
        <v>404</v>
      </c>
      <c r="P78" s="20" t="s">
        <v>404</v>
      </c>
      <c r="Q78" s="18" t="s">
        <v>404</v>
      </c>
      <c r="R78" s="20" t="s">
        <v>404</v>
      </c>
      <c r="S78" s="18" t="n">
        <v>476.68544055</v>
      </c>
      <c r="T78" s="20" t="n">
        <v>22.84462755</v>
      </c>
    </row>
    <row customHeight="1" ht="25" r="79" spans="1:20">
      <c r="A79" s="15" t="s">
        <v>476</v>
      </c>
      <c r="B79" s="17" t="n">
        <v>1657</v>
      </c>
      <c r="C79" s="18">
        <f>(21.0/B79*100)</f>
        <v/>
      </c>
      <c r="D79" s="19" t="n">
        <v>1636</v>
      </c>
      <c r="E79" s="18" t="n">
        <v>450.57874811</v>
      </c>
      <c r="F79" s="20" t="n">
        <v>10.73153511</v>
      </c>
      <c r="G79" s="18" t="n">
        <v>477.89715779</v>
      </c>
      <c r="H79" s="20" t="n">
        <v>13.61131453</v>
      </c>
      <c r="I79" s="18" t="n">
        <v>456.52467952</v>
      </c>
      <c r="J79" s="20" t="n">
        <v>14.0671941</v>
      </c>
      <c r="K79" s="18" t="s">
        <v>404</v>
      </c>
      <c r="L79" s="20" t="s">
        <v>404</v>
      </c>
      <c r="M79" s="18" t="s">
        <v>404</v>
      </c>
      <c r="N79" s="20" t="s">
        <v>404</v>
      </c>
      <c r="O79" s="18" t="s">
        <v>404</v>
      </c>
      <c r="P79" s="20" t="s">
        <v>404</v>
      </c>
      <c r="Q79" s="18" t="s">
        <v>404</v>
      </c>
      <c r="R79" s="20" t="s">
        <v>404</v>
      </c>
      <c r="S79" s="18" t="n">
        <v>397.28168275</v>
      </c>
      <c r="T79" s="20" t="n">
        <v>4.92242616</v>
      </c>
    </row>
    <row r="80" spans="1:20">
      <c r="A80" s="15" t="s">
        <v>477</v>
      </c>
      <c r="B80" s="17" t="n">
        <v>7841</v>
      </c>
      <c r="C80" s="18">
        <f>(0.0/B80*100)</f>
        <v/>
      </c>
      <c r="D80" s="19" t="n">
        <v>7841</v>
      </c>
      <c r="E80" s="18" t="n">
        <v>464.12024023</v>
      </c>
      <c r="F80" s="20" t="n">
        <v>4.82372813</v>
      </c>
      <c r="G80" s="18" t="n">
        <v>435.18535878</v>
      </c>
      <c r="H80" s="20" t="n">
        <v>8.34495267</v>
      </c>
      <c r="I80" s="18" t="n">
        <v>452.50507388</v>
      </c>
      <c r="J80" s="20" t="n">
        <v>21.01752951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446.3867851</v>
      </c>
      <c r="F81" s="20" t="n">
        <v>3.87077307</v>
      </c>
      <c r="G81" s="18" t="n">
        <v>448.3282737</v>
      </c>
      <c r="H81" s="20" t="n">
        <v>6.8049732</v>
      </c>
      <c r="I81" s="18" t="n">
        <v>438.86496105</v>
      </c>
      <c r="J81" s="20" t="n">
        <v>11.57602875</v>
      </c>
      <c r="K81" s="18" t="s">
        <v>404</v>
      </c>
      <c r="L81" s="20" t="s">
        <v>404</v>
      </c>
      <c r="M81" s="18" t="s">
        <v>404</v>
      </c>
      <c r="N81" s="20" t="s">
        <v>404</v>
      </c>
      <c r="O81" s="18" t="s">
        <v>404</v>
      </c>
      <c r="P81" s="20" t="s">
        <v>404</v>
      </c>
      <c r="Q81" s="18" t="s">
        <v>404</v>
      </c>
      <c r="R81" s="20" t="s">
        <v>404</v>
      </c>
      <c r="S81" s="18" t="n">
        <v>473.33566261</v>
      </c>
      <c r="T81" s="20" t="n">
        <v>14.32302172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680</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494.37606334</v>
      </c>
      <c r="F7" s="20" t="n">
        <v>2.53078355</v>
      </c>
      <c r="G7" s="18" t="n">
        <v>497.35536441</v>
      </c>
      <c r="H7" s="20" t="n">
        <v>3.30890337</v>
      </c>
      <c r="I7" s="18" t="n">
        <v>484.73709722</v>
      </c>
      <c r="J7" s="20" t="n">
        <v>10.48746685</v>
      </c>
      <c r="K7" s="18" t="s">
        <v>404</v>
      </c>
      <c r="L7" s="20" t="s">
        <v>404</v>
      </c>
      <c r="M7" s="18" t="s">
        <v>404</v>
      </c>
      <c r="N7" s="20" t="s">
        <v>404</v>
      </c>
      <c r="O7" s="18" t="s">
        <v>404</v>
      </c>
      <c r="P7" s="20" t="s">
        <v>404</v>
      </c>
      <c r="Q7" s="18" t="s">
        <v>404</v>
      </c>
      <c r="R7" s="20" t="s">
        <v>404</v>
      </c>
      <c r="S7" s="18" t="n">
        <v>486.57894746</v>
      </c>
      <c r="T7" s="20" t="n">
        <v>7.44789926</v>
      </c>
    </row>
    <row r="8" spans="1:20">
      <c r="A8" s="15" t="s">
        <v>405</v>
      </c>
      <c r="B8" s="17" t="n">
        <v>7007</v>
      </c>
      <c r="C8" s="18">
        <f>(0.0/B8*100)</f>
        <v/>
      </c>
      <c r="D8" s="19" t="n">
        <v>7007</v>
      </c>
      <c r="E8" s="18" t="n">
        <v>496.64657699</v>
      </c>
      <c r="F8" s="20" t="n">
        <v>7.00813312</v>
      </c>
      <c r="G8" s="18" t="n">
        <v>499.90932071</v>
      </c>
      <c r="H8" s="20" t="n">
        <v>7.10152048</v>
      </c>
      <c r="I8" s="18" t="n">
        <v>498.27483288</v>
      </c>
      <c r="J8" s="20" t="n">
        <v>11.36282016</v>
      </c>
      <c r="K8" s="18" t="s">
        <v>404</v>
      </c>
      <c r="L8" s="20" t="s">
        <v>404</v>
      </c>
      <c r="M8" s="18" t="s">
        <v>404</v>
      </c>
      <c r="N8" s="20" t="s">
        <v>404</v>
      </c>
      <c r="O8" s="18" t="s">
        <v>404</v>
      </c>
      <c r="P8" s="20" t="s">
        <v>404</v>
      </c>
      <c r="Q8" s="18" t="s">
        <v>404</v>
      </c>
      <c r="R8" s="20" t="s">
        <v>404</v>
      </c>
      <c r="S8" s="18" t="n">
        <v>473.9110799</v>
      </c>
      <c r="T8" s="20" t="n">
        <v>21.47880485</v>
      </c>
    </row>
    <row r="9" spans="1:20">
      <c r="A9" s="15" t="s">
        <v>406</v>
      </c>
      <c r="B9" s="17" t="n">
        <v>9651</v>
      </c>
      <c r="C9" s="18">
        <f>(200.0/B9*100)</f>
        <v/>
      </c>
      <c r="D9" s="19" t="n">
        <v>9451</v>
      </c>
      <c r="E9" s="18" t="n">
        <v>515.89706232</v>
      </c>
      <c r="F9" s="20" t="n">
        <v>4.14606063</v>
      </c>
      <c r="G9" s="18" t="n">
        <v>503.4448959</v>
      </c>
      <c r="H9" s="20" t="n">
        <v>6.56345002</v>
      </c>
      <c r="I9" s="18" t="n">
        <v>474.96731404</v>
      </c>
      <c r="J9" s="20" t="n">
        <v>16.2214725</v>
      </c>
      <c r="K9" s="18" t="s">
        <v>404</v>
      </c>
      <c r="L9" s="20" t="s">
        <v>404</v>
      </c>
      <c r="M9" s="18" t="s">
        <v>404</v>
      </c>
      <c r="N9" s="20" t="s">
        <v>404</v>
      </c>
      <c r="O9" s="18" t="s">
        <v>404</v>
      </c>
      <c r="P9" s="20" t="s">
        <v>404</v>
      </c>
      <c r="Q9" s="18" t="s">
        <v>404</v>
      </c>
      <c r="R9" s="20" t="s">
        <v>404</v>
      </c>
      <c r="S9" s="18" t="n">
        <v>490.56002828</v>
      </c>
      <c r="T9" s="20" t="n">
        <v>12.93945254</v>
      </c>
    </row>
    <row r="10" spans="1:20">
      <c r="A10" s="15" t="s">
        <v>407</v>
      </c>
      <c r="B10" s="17" t="n">
        <v>20058</v>
      </c>
      <c r="C10" s="18">
        <f>(3112.0/B10*100)</f>
        <v/>
      </c>
      <c r="D10" s="19" t="n">
        <v>16946</v>
      </c>
      <c r="E10" s="18" t="n">
        <v>513.80923867</v>
      </c>
      <c r="F10" s="20" t="n">
        <v>3.23555907</v>
      </c>
      <c r="G10" s="18" t="n">
        <v>518.31959583</v>
      </c>
      <c r="H10" s="20" t="n">
        <v>5.46310125</v>
      </c>
      <c r="I10" s="18" t="n">
        <v>517.8279696</v>
      </c>
      <c r="J10" s="20" t="n">
        <v>7.92782362</v>
      </c>
      <c r="K10" s="18" t="s">
        <v>404</v>
      </c>
      <c r="L10" s="20" t="s">
        <v>404</v>
      </c>
      <c r="M10" s="18" t="s">
        <v>404</v>
      </c>
      <c r="N10" s="20" t="s">
        <v>404</v>
      </c>
      <c r="O10" s="18" t="s">
        <v>404</v>
      </c>
      <c r="P10" s="20" t="s">
        <v>404</v>
      </c>
      <c r="Q10" s="18" t="s">
        <v>404</v>
      </c>
      <c r="R10" s="20" t="s">
        <v>404</v>
      </c>
      <c r="S10" s="18" t="n">
        <v>535.02097408</v>
      </c>
      <c r="T10" s="20" t="n">
        <v>11.97494472</v>
      </c>
    </row>
    <row r="11" spans="1:20">
      <c r="A11" s="15" t="s">
        <v>408</v>
      </c>
      <c r="B11" s="17" t="n">
        <v>7053</v>
      </c>
      <c r="C11" s="18">
        <f>(212.0/B11*100)</f>
        <v/>
      </c>
      <c r="D11" s="19" t="n">
        <v>6841</v>
      </c>
      <c r="E11" s="18" t="n">
        <v>415.28085208</v>
      </c>
      <c r="F11" s="20" t="n">
        <v>5.60433999</v>
      </c>
      <c r="G11" s="18" t="n">
        <v>435.98775274</v>
      </c>
      <c r="H11" s="20" t="n">
        <v>4.75874826</v>
      </c>
      <c r="I11" s="18" t="n">
        <v>400.67036187</v>
      </c>
      <c r="J11" s="20" t="n">
        <v>8.55137371</v>
      </c>
      <c r="K11" s="18" t="s">
        <v>404</v>
      </c>
      <c r="L11" s="20" t="s">
        <v>404</v>
      </c>
      <c r="M11" s="18" t="s">
        <v>404</v>
      </c>
      <c r="N11" s="20" t="s">
        <v>404</v>
      </c>
      <c r="O11" s="18" t="s">
        <v>404</v>
      </c>
      <c r="P11" s="20" t="s">
        <v>404</v>
      </c>
      <c r="Q11" s="18" t="s">
        <v>404</v>
      </c>
      <c r="R11" s="20" t="s">
        <v>404</v>
      </c>
      <c r="S11" s="18" t="n">
        <v>404.36946274</v>
      </c>
      <c r="T11" s="20" t="n">
        <v>11.02159204</v>
      </c>
    </row>
    <row r="12" spans="1:20">
      <c r="A12" s="15" t="s">
        <v>409</v>
      </c>
      <c r="B12" s="17" t="n">
        <v>6894</v>
      </c>
      <c r="C12" s="18">
        <f>(106.0/B12*100)</f>
        <v/>
      </c>
      <c r="D12" s="19" t="n">
        <v>6788</v>
      </c>
      <c r="E12" s="18" t="n">
        <v>489.04808182</v>
      </c>
      <c r="F12" s="20" t="n">
        <v>3.67722651</v>
      </c>
      <c r="G12" s="18" t="n">
        <v>504.57060793</v>
      </c>
      <c r="H12" s="20" t="n">
        <v>7.79059826</v>
      </c>
      <c r="I12" s="18" t="n">
        <v>454.09807334</v>
      </c>
      <c r="J12" s="20" t="n">
        <v>13.56000717</v>
      </c>
      <c r="K12" s="18" t="s">
        <v>404</v>
      </c>
      <c r="L12" s="20" t="s">
        <v>404</v>
      </c>
      <c r="M12" s="18" t="s">
        <v>404</v>
      </c>
      <c r="N12" s="20" t="s">
        <v>404</v>
      </c>
      <c r="O12" s="18" t="s">
        <v>404</v>
      </c>
      <c r="P12" s="20" t="s">
        <v>404</v>
      </c>
      <c r="Q12" s="18" t="s">
        <v>404</v>
      </c>
      <c r="R12" s="20" t="s">
        <v>404</v>
      </c>
      <c r="S12" s="18" t="n">
        <v>425.12108492</v>
      </c>
      <c r="T12" s="20" t="n">
        <v>11.20357421</v>
      </c>
    </row>
    <row r="13" spans="1:20">
      <c r="A13" s="15" t="s">
        <v>410</v>
      </c>
      <c r="B13" s="17" t="n">
        <v>7161</v>
      </c>
      <c r="C13" s="18">
        <f>(1175.0/B13*100)</f>
        <v/>
      </c>
      <c r="D13" s="19" t="n">
        <v>5986</v>
      </c>
      <c r="E13" s="18" t="n">
        <v>505.0325922</v>
      </c>
      <c r="F13" s="20" t="n">
        <v>3.60865801</v>
      </c>
      <c r="G13" s="18" t="n">
        <v>521.20248722</v>
      </c>
      <c r="H13" s="20" t="n">
        <v>4.49905812</v>
      </c>
      <c r="I13" s="18" t="n">
        <v>507.52367944</v>
      </c>
      <c r="J13" s="20" t="n">
        <v>6.5511092</v>
      </c>
      <c r="K13" s="18" t="s">
        <v>404</v>
      </c>
      <c r="L13" s="20" t="s">
        <v>404</v>
      </c>
      <c r="M13" s="18" t="s">
        <v>404</v>
      </c>
      <c r="N13" s="20" t="s">
        <v>404</v>
      </c>
      <c r="O13" s="18" t="s">
        <v>404</v>
      </c>
      <c r="P13" s="20" t="s">
        <v>404</v>
      </c>
      <c r="Q13" s="18" t="s">
        <v>404</v>
      </c>
      <c r="R13" s="20" t="s">
        <v>404</v>
      </c>
      <c r="S13" s="18" t="n">
        <v>510.5105166</v>
      </c>
      <c r="T13" s="20" t="n">
        <v>6.05948181</v>
      </c>
    </row>
    <row r="14" spans="1:20">
      <c r="A14" s="15" t="s">
        <v>411</v>
      </c>
      <c r="B14" s="17" t="n">
        <v>5587</v>
      </c>
      <c r="C14" s="18">
        <f>(0.0/B14*100)</f>
        <v/>
      </c>
      <c r="D14" s="19" t="n">
        <v>5587</v>
      </c>
      <c r="E14" s="18" t="n">
        <v>519.26965714</v>
      </c>
      <c r="F14" s="20" t="n">
        <v>2.75049221</v>
      </c>
      <c r="G14" s="18" t="n">
        <v>518.91299234</v>
      </c>
      <c r="H14" s="20" t="n">
        <v>3.33299755</v>
      </c>
      <c r="I14" s="18" t="n">
        <v>529.23065516</v>
      </c>
      <c r="J14" s="20" t="n">
        <v>11.28133884</v>
      </c>
      <c r="K14" s="18" t="s">
        <v>404</v>
      </c>
      <c r="L14" s="20" t="s">
        <v>404</v>
      </c>
      <c r="M14" s="18" t="s">
        <v>404</v>
      </c>
      <c r="N14" s="20" t="s">
        <v>404</v>
      </c>
      <c r="O14" s="18" t="s">
        <v>404</v>
      </c>
      <c r="P14" s="20" t="s">
        <v>404</v>
      </c>
      <c r="Q14" s="18" t="s">
        <v>404</v>
      </c>
      <c r="R14" s="20" t="s">
        <v>404</v>
      </c>
      <c r="S14" s="18" t="n">
        <v>593.0264</v>
      </c>
      <c r="T14" s="20" t="n">
        <v>43.56332581</v>
      </c>
    </row>
    <row r="15" spans="1:20">
      <c r="A15" s="15" t="s">
        <v>412</v>
      </c>
      <c r="B15" s="17" t="n">
        <v>5882</v>
      </c>
      <c r="C15" s="18">
        <f>(0.0/B15*100)</f>
        <v/>
      </c>
      <c r="D15" s="19" t="n">
        <v>5882</v>
      </c>
      <c r="E15" s="18" t="n">
        <v>510.17094471</v>
      </c>
      <c r="F15" s="20" t="n">
        <v>3.46315617</v>
      </c>
      <c r="G15" s="18" t="n">
        <v>514.37237053</v>
      </c>
      <c r="H15" s="20" t="n">
        <v>4.14692036</v>
      </c>
      <c r="I15" s="18" t="n">
        <v>506.65155929</v>
      </c>
      <c r="J15" s="20" t="n">
        <v>5.68011861</v>
      </c>
      <c r="K15" s="18" t="s">
        <v>404</v>
      </c>
      <c r="L15" s="20" t="s">
        <v>404</v>
      </c>
      <c r="M15" s="18" t="s">
        <v>404</v>
      </c>
      <c r="N15" s="20" t="s">
        <v>404</v>
      </c>
      <c r="O15" s="18" t="s">
        <v>404</v>
      </c>
      <c r="P15" s="20" t="s">
        <v>404</v>
      </c>
      <c r="Q15" s="18" t="s">
        <v>404</v>
      </c>
      <c r="R15" s="20" t="s">
        <v>404</v>
      </c>
      <c r="S15" s="18" t="n">
        <v>520.13569469</v>
      </c>
      <c r="T15" s="20" t="n">
        <v>11.75419249</v>
      </c>
    </row>
    <row r="16" spans="1:20">
      <c r="A16" s="15" t="s">
        <v>413</v>
      </c>
      <c r="B16" s="17" t="n">
        <v>6108</v>
      </c>
      <c r="C16" s="18">
        <f>(495.0/B16*100)</f>
        <v/>
      </c>
      <c r="D16" s="19" t="n">
        <v>5613</v>
      </c>
      <c r="E16" s="18" t="n">
        <v>496.18653436</v>
      </c>
      <c r="F16" s="20" t="n">
        <v>5.4820137</v>
      </c>
      <c r="G16" s="18" t="n">
        <v>486.02866333</v>
      </c>
      <c r="H16" s="20" t="n">
        <v>7.79430009</v>
      </c>
      <c r="I16" s="18" t="n">
        <v>507.33680938</v>
      </c>
      <c r="J16" s="20" t="n">
        <v>9.67290137</v>
      </c>
      <c r="K16" s="18" t="s">
        <v>404</v>
      </c>
      <c r="L16" s="20" t="s">
        <v>404</v>
      </c>
      <c r="M16" s="18" t="s">
        <v>404</v>
      </c>
      <c r="N16" s="20" t="s">
        <v>404</v>
      </c>
      <c r="O16" s="18" t="s">
        <v>404</v>
      </c>
      <c r="P16" s="20" t="s">
        <v>404</v>
      </c>
      <c r="Q16" s="18" t="s">
        <v>404</v>
      </c>
      <c r="R16" s="20" t="s">
        <v>404</v>
      </c>
      <c r="S16" s="18" t="n">
        <v>487.52216135</v>
      </c>
      <c r="T16" s="20" t="n">
        <v>15.6837052</v>
      </c>
    </row>
    <row r="17" spans="1:20">
      <c r="A17" s="15" t="s">
        <v>414</v>
      </c>
      <c r="B17" s="17" t="n">
        <v>6504</v>
      </c>
      <c r="C17" s="18">
        <f>(1325.0/B17*100)</f>
        <v/>
      </c>
      <c r="D17" s="19" t="n">
        <v>5179</v>
      </c>
      <c r="E17" s="18" t="n">
        <v>508.8897746</v>
      </c>
      <c r="F17" s="20" t="n">
        <v>6.05133043</v>
      </c>
      <c r="G17" s="18" t="n">
        <v>497.58449996</v>
      </c>
      <c r="H17" s="20" t="n">
        <v>5.7745467</v>
      </c>
      <c r="I17" s="18" t="n">
        <v>511.27242448</v>
      </c>
      <c r="J17" s="20" t="n">
        <v>15.49398789</v>
      </c>
      <c r="K17" s="18" t="s">
        <v>404</v>
      </c>
      <c r="L17" s="20" t="s">
        <v>404</v>
      </c>
      <c r="M17" s="18" t="s">
        <v>404</v>
      </c>
      <c r="N17" s="20" t="s">
        <v>404</v>
      </c>
      <c r="O17" s="18" t="s">
        <v>404</v>
      </c>
      <c r="P17" s="20" t="s">
        <v>404</v>
      </c>
      <c r="Q17" s="18" t="s">
        <v>404</v>
      </c>
      <c r="R17" s="20" t="s">
        <v>404</v>
      </c>
      <c r="S17" s="18" t="n">
        <v>535.80698191</v>
      </c>
      <c r="T17" s="20" t="n">
        <v>13.08632495</v>
      </c>
    </row>
    <row r="18" spans="1:20">
      <c r="A18" s="15" t="s">
        <v>415</v>
      </c>
      <c r="B18" s="17" t="n">
        <v>5532</v>
      </c>
      <c r="C18" s="18">
        <f>(0.0/B18*100)</f>
        <v/>
      </c>
      <c r="D18" s="19" t="n">
        <v>5532</v>
      </c>
      <c r="E18" s="18" t="n">
        <v>460.88552972</v>
      </c>
      <c r="F18" s="20" t="n">
        <v>5.23128797</v>
      </c>
      <c r="G18" s="18" t="n">
        <v>453.3128811</v>
      </c>
      <c r="H18" s="20" t="n">
        <v>7.04075811</v>
      </c>
      <c r="I18" s="18" t="n">
        <v>445.46364808</v>
      </c>
      <c r="J18" s="20" t="n">
        <v>8.78085362</v>
      </c>
      <c r="K18" s="18" t="s">
        <v>404</v>
      </c>
      <c r="L18" s="20" t="s">
        <v>404</v>
      </c>
      <c r="M18" s="18" t="s">
        <v>404</v>
      </c>
      <c r="N18" s="20" t="s">
        <v>404</v>
      </c>
      <c r="O18" s="18" t="s">
        <v>404</v>
      </c>
      <c r="P18" s="20" t="s">
        <v>404</v>
      </c>
      <c r="Q18" s="18" t="s">
        <v>404</v>
      </c>
      <c r="R18" s="20" t="s">
        <v>404</v>
      </c>
      <c r="S18" s="18" t="n">
        <v>436.27363745</v>
      </c>
      <c r="T18" s="20" t="n">
        <v>17.11000339</v>
      </c>
    </row>
    <row r="19" spans="1:20">
      <c r="A19" s="15" t="s">
        <v>416</v>
      </c>
      <c r="B19" s="17" t="n">
        <v>5658</v>
      </c>
      <c r="C19" s="18">
        <f>(327.0/B19*100)</f>
        <v/>
      </c>
      <c r="D19" s="19" t="n">
        <v>5331</v>
      </c>
      <c r="E19" s="18" t="n">
        <v>476.57905688</v>
      </c>
      <c r="F19" s="20" t="n">
        <v>3.42992043</v>
      </c>
      <c r="G19" s="18" t="n">
        <v>478.16508527</v>
      </c>
      <c r="H19" s="20" t="n">
        <v>11.58532435</v>
      </c>
      <c r="I19" s="18" t="n">
        <v>451.26022</v>
      </c>
      <c r="J19" s="20" t="n">
        <v>16.22445891</v>
      </c>
      <c r="K19" s="18" t="s">
        <v>404</v>
      </c>
      <c r="L19" s="20" t="s">
        <v>404</v>
      </c>
      <c r="M19" s="18" t="s">
        <v>404</v>
      </c>
      <c r="N19" s="20" t="s">
        <v>404</v>
      </c>
      <c r="O19" s="18" t="s">
        <v>404</v>
      </c>
      <c r="P19" s="20" t="s">
        <v>404</v>
      </c>
      <c r="Q19" s="18" t="s">
        <v>404</v>
      </c>
      <c r="R19" s="20" t="s">
        <v>404</v>
      </c>
      <c r="S19" s="18" t="n">
        <v>498.24593954</v>
      </c>
      <c r="T19" s="20" t="n">
        <v>35.79130476</v>
      </c>
    </row>
    <row r="20" spans="1:20">
      <c r="A20" s="15" t="s">
        <v>417</v>
      </c>
      <c r="B20" s="17" t="n">
        <v>3371</v>
      </c>
      <c r="C20" s="18">
        <f>(24.0/B20*100)</f>
        <v/>
      </c>
      <c r="D20" s="19" t="n">
        <v>3347</v>
      </c>
      <c r="E20" s="18" t="n">
        <v>479.74639637</v>
      </c>
      <c r="F20" s="20" t="n">
        <v>3.14152427</v>
      </c>
      <c r="G20" s="18" t="n">
        <v>489.95726245</v>
      </c>
      <c r="H20" s="20" t="n">
        <v>2.58327448</v>
      </c>
      <c r="I20" s="18" t="n">
        <v>496.92671034</v>
      </c>
      <c r="J20" s="20" t="n">
        <v>4.92791182</v>
      </c>
      <c r="K20" s="18" t="s">
        <v>404</v>
      </c>
      <c r="L20" s="20" t="s">
        <v>404</v>
      </c>
      <c r="M20" s="18" t="s">
        <v>404</v>
      </c>
      <c r="N20" s="20" t="s">
        <v>404</v>
      </c>
      <c r="O20" s="18" t="s">
        <v>404</v>
      </c>
      <c r="P20" s="20" t="s">
        <v>404</v>
      </c>
      <c r="Q20" s="18" t="s">
        <v>404</v>
      </c>
      <c r="R20" s="20" t="s">
        <v>404</v>
      </c>
      <c r="S20" s="18" t="n">
        <v>497.5530378</v>
      </c>
      <c r="T20" s="20" t="n">
        <v>10.54537782</v>
      </c>
    </row>
    <row r="21" spans="1:20">
      <c r="A21" s="15" t="s">
        <v>418</v>
      </c>
      <c r="B21" s="17" t="n">
        <v>5741</v>
      </c>
      <c r="C21" s="18">
        <f>(0.0/B21*100)</f>
        <v/>
      </c>
      <c r="D21" s="19" t="n">
        <v>5741</v>
      </c>
      <c r="E21" s="18" t="n">
        <v>495.2775305</v>
      </c>
      <c r="F21" s="20" t="n">
        <v>4.40632708</v>
      </c>
      <c r="G21" s="18" t="n">
        <v>510.33079101</v>
      </c>
      <c r="H21" s="20" t="n">
        <v>3.1154764</v>
      </c>
      <c r="I21" s="18" t="n">
        <v>499.99271189</v>
      </c>
      <c r="J21" s="20" t="n">
        <v>5.8258641</v>
      </c>
      <c r="K21" s="18" t="s">
        <v>404</v>
      </c>
      <c r="L21" s="20" t="s">
        <v>404</v>
      </c>
      <c r="M21" s="18" t="s">
        <v>404</v>
      </c>
      <c r="N21" s="20" t="s">
        <v>404</v>
      </c>
      <c r="O21" s="18" t="s">
        <v>404</v>
      </c>
      <c r="P21" s="20" t="s">
        <v>404</v>
      </c>
      <c r="Q21" s="18" t="s">
        <v>404</v>
      </c>
      <c r="R21" s="20" t="s">
        <v>404</v>
      </c>
      <c r="S21" s="18" t="n">
        <v>497.05251121</v>
      </c>
      <c r="T21" s="20" t="n">
        <v>6.99157603</v>
      </c>
    </row>
    <row r="22" spans="1:20">
      <c r="A22" s="15" t="s">
        <v>419</v>
      </c>
      <c r="B22" s="17" t="n">
        <v>6598</v>
      </c>
      <c r="C22" s="18">
        <f>(0.0/B22*100)</f>
        <v/>
      </c>
      <c r="D22" s="19" t="n">
        <v>6598</v>
      </c>
      <c r="E22" s="18" t="n">
        <v>461.80945303</v>
      </c>
      <c r="F22" s="20" t="n">
        <v>7.2459604</v>
      </c>
      <c r="G22" s="18" t="n">
        <v>474.18669282</v>
      </c>
      <c r="H22" s="20" t="n">
        <v>6.32573114</v>
      </c>
      <c r="I22" s="18" t="n">
        <v>492.98487286</v>
      </c>
      <c r="J22" s="20" t="n">
        <v>56.81212495</v>
      </c>
      <c r="K22" s="18" t="s">
        <v>404</v>
      </c>
      <c r="L22" s="20" t="s">
        <v>404</v>
      </c>
      <c r="M22" s="18" t="s">
        <v>404</v>
      </c>
      <c r="N22" s="20" t="s">
        <v>404</v>
      </c>
      <c r="O22" s="18" t="s">
        <v>404</v>
      </c>
      <c r="P22" s="20" t="s">
        <v>404</v>
      </c>
      <c r="Q22" s="18" t="s">
        <v>404</v>
      </c>
      <c r="R22" s="20" t="s">
        <v>404</v>
      </c>
      <c r="S22" s="18" t="n">
        <v>508.96848057</v>
      </c>
      <c r="T22" s="20" t="n">
        <v>22.5055839</v>
      </c>
    </row>
    <row r="23" spans="1:20">
      <c r="A23" s="15" t="s">
        <v>420</v>
      </c>
      <c r="B23" s="17" t="n">
        <v>11583</v>
      </c>
      <c r="C23" s="18">
        <f>(3194.0/B23*100)</f>
        <v/>
      </c>
      <c r="D23" s="19" t="n">
        <v>8389</v>
      </c>
      <c r="E23" s="18" t="n">
        <v>494.83643632</v>
      </c>
      <c r="F23" s="20" t="n">
        <v>8.69920804</v>
      </c>
      <c r="G23" s="18" t="n">
        <v>492.99962702</v>
      </c>
      <c r="H23" s="20" t="n">
        <v>4.45439413</v>
      </c>
      <c r="I23" s="18" t="n">
        <v>494.5762914</v>
      </c>
      <c r="J23" s="20" t="n">
        <v>15.1436555</v>
      </c>
      <c r="K23" s="18" t="s">
        <v>404</v>
      </c>
      <c r="L23" s="20" t="s">
        <v>404</v>
      </c>
      <c r="M23" s="18" t="s">
        <v>404</v>
      </c>
      <c r="N23" s="20" t="s">
        <v>404</v>
      </c>
      <c r="O23" s="18" t="s">
        <v>404</v>
      </c>
      <c r="P23" s="20" t="s">
        <v>404</v>
      </c>
      <c r="Q23" s="18" t="s">
        <v>404</v>
      </c>
      <c r="R23" s="20" t="s">
        <v>404</v>
      </c>
      <c r="S23" s="18" t="n">
        <v>476.40711682</v>
      </c>
      <c r="T23" s="20" t="n">
        <v>19.371335</v>
      </c>
    </row>
    <row r="24" spans="1:20">
      <c r="A24" s="15" t="s">
        <v>421</v>
      </c>
      <c r="B24" s="17" t="n">
        <v>6647</v>
      </c>
      <c r="C24" s="18">
        <f>(0.0/B24*100)</f>
        <v/>
      </c>
      <c r="D24" s="19" t="n">
        <v>6647</v>
      </c>
      <c r="E24" s="18" t="n">
        <v>526.27737968</v>
      </c>
      <c r="F24" s="20" t="n">
        <v>5.2075262</v>
      </c>
      <c r="G24" s="18" t="n">
        <v>536.80711555</v>
      </c>
      <c r="H24" s="20" t="n">
        <v>4.80352357</v>
      </c>
      <c r="I24" s="18" t="n">
        <v>537.28529885</v>
      </c>
      <c r="J24" s="20" t="n">
        <v>27.81122684</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528.63441812</v>
      </c>
      <c r="F25" s="20" t="n">
        <v>5.41535656</v>
      </c>
      <c r="G25" s="18" t="n">
        <v>518.44807866</v>
      </c>
      <c r="H25" s="20" t="n">
        <v>6.04655005</v>
      </c>
      <c r="I25" s="18" t="n">
        <v>500.21584091</v>
      </c>
      <c r="J25" s="20" t="n">
        <v>16.89006095</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484.71312441</v>
      </c>
      <c r="F26" s="20" t="n">
        <v>2.58977541</v>
      </c>
      <c r="G26" s="18" t="n">
        <v>482.63045353</v>
      </c>
      <c r="H26" s="20" t="n">
        <v>3.43060575</v>
      </c>
      <c r="I26" s="18" t="n">
        <v>467.95465016</v>
      </c>
      <c r="J26" s="20" t="n">
        <v>7.36013302</v>
      </c>
      <c r="K26" s="18" t="s">
        <v>404</v>
      </c>
      <c r="L26" s="20" t="s">
        <v>404</v>
      </c>
      <c r="M26" s="18" t="s">
        <v>404</v>
      </c>
      <c r="N26" s="20" t="s">
        <v>404</v>
      </c>
      <c r="O26" s="18" t="s">
        <v>404</v>
      </c>
      <c r="P26" s="20" t="s">
        <v>404</v>
      </c>
      <c r="Q26" s="18" t="s">
        <v>404</v>
      </c>
      <c r="R26" s="20" t="s">
        <v>404</v>
      </c>
      <c r="S26" s="18" t="n">
        <v>470.57355152</v>
      </c>
      <c r="T26" s="20" t="n">
        <v>8.7514342</v>
      </c>
    </row>
    <row r="27" spans="1:20">
      <c r="A27" s="15" t="s">
        <v>424</v>
      </c>
      <c r="B27" s="17" t="n">
        <v>5299</v>
      </c>
      <c r="C27" s="18">
        <f>(0.0/B27*100)</f>
        <v/>
      </c>
      <c r="D27" s="19" t="n">
        <v>5299</v>
      </c>
      <c r="E27" s="18" t="n">
        <v>489.49238385</v>
      </c>
      <c r="F27" s="20" t="n">
        <v>1.8399464</v>
      </c>
      <c r="G27" s="18" t="n">
        <v>477.78518508</v>
      </c>
      <c r="H27" s="20" t="n">
        <v>2.02660531</v>
      </c>
      <c r="I27" s="18" t="n">
        <v>483.67850226</v>
      </c>
      <c r="J27" s="20" t="n">
        <v>2.08120121</v>
      </c>
      <c r="K27" s="18" t="s">
        <v>404</v>
      </c>
      <c r="L27" s="20" t="s">
        <v>404</v>
      </c>
      <c r="M27" s="18" t="s">
        <v>404</v>
      </c>
      <c r="N27" s="20" t="s">
        <v>404</v>
      </c>
      <c r="O27" s="18" t="s">
        <v>404</v>
      </c>
      <c r="P27" s="20" t="s">
        <v>404</v>
      </c>
      <c r="Q27" s="18" t="s">
        <v>404</v>
      </c>
      <c r="R27" s="20" t="s">
        <v>404</v>
      </c>
      <c r="S27" s="18" t="n">
        <v>545.8519974</v>
      </c>
      <c r="T27" s="20" t="n">
        <v>6.58271203</v>
      </c>
    </row>
    <row r="28" spans="1:20">
      <c r="A28" s="15" t="s">
        <v>425</v>
      </c>
      <c r="B28" s="17" t="n">
        <v>7568</v>
      </c>
      <c r="C28" s="18">
        <f>(0.0/B28*100)</f>
        <v/>
      </c>
      <c r="D28" s="19" t="n">
        <v>7568</v>
      </c>
      <c r="E28" s="18" t="n">
        <v>405.58933424</v>
      </c>
      <c r="F28" s="20" t="n">
        <v>3.24142802</v>
      </c>
      <c r="G28" s="18" t="n">
        <v>412.49696814</v>
      </c>
      <c r="H28" s="20" t="n">
        <v>5.65409011</v>
      </c>
      <c r="I28" s="18" t="n">
        <v>403.44066075</v>
      </c>
      <c r="J28" s="20" t="n">
        <v>9.08982542</v>
      </c>
      <c r="K28" s="18" t="s">
        <v>404</v>
      </c>
      <c r="L28" s="20" t="s">
        <v>404</v>
      </c>
      <c r="M28" s="18" t="s">
        <v>404</v>
      </c>
      <c r="N28" s="20" t="s">
        <v>404</v>
      </c>
      <c r="O28" s="18" t="s">
        <v>404</v>
      </c>
      <c r="P28" s="20" t="s">
        <v>404</v>
      </c>
      <c r="Q28" s="18" t="s">
        <v>404</v>
      </c>
      <c r="R28" s="20" t="s">
        <v>404</v>
      </c>
      <c r="S28" s="18" t="n">
        <v>416.04875794</v>
      </c>
      <c r="T28" s="20" t="n">
        <v>8.70351466</v>
      </c>
    </row>
    <row r="29" spans="1:20">
      <c r="A29" s="15" t="s">
        <v>426</v>
      </c>
      <c r="B29" s="17" t="n">
        <v>5385</v>
      </c>
      <c r="C29" s="18">
        <f>(1123.0/B29*100)</f>
        <v/>
      </c>
      <c r="D29" s="19" t="n">
        <v>4262</v>
      </c>
      <c r="E29" s="18" t="n">
        <v>512.27889801</v>
      </c>
      <c r="F29" s="20" t="n">
        <v>9.49103964</v>
      </c>
      <c r="G29" s="18" t="n">
        <v>520.5046853600001</v>
      </c>
      <c r="H29" s="20" t="n">
        <v>9.394716259999999</v>
      </c>
      <c r="I29" s="18" t="n">
        <v>500.62867336</v>
      </c>
      <c r="J29" s="20" t="n">
        <v>17.74659789</v>
      </c>
      <c r="K29" s="18" t="s">
        <v>404</v>
      </c>
      <c r="L29" s="20" t="s">
        <v>404</v>
      </c>
      <c r="M29" s="18" t="s">
        <v>404</v>
      </c>
      <c r="N29" s="20" t="s">
        <v>404</v>
      </c>
      <c r="O29" s="18" t="s">
        <v>404</v>
      </c>
      <c r="P29" s="20" t="s">
        <v>404</v>
      </c>
      <c r="Q29" s="18" t="s">
        <v>404</v>
      </c>
      <c r="R29" s="20" t="s">
        <v>404</v>
      </c>
      <c r="S29" s="18" t="n">
        <v>503.4175516</v>
      </c>
      <c r="T29" s="20" t="n">
        <v>9.93803941</v>
      </c>
    </row>
    <row r="30" spans="1:20">
      <c r="A30" s="15" t="s">
        <v>427</v>
      </c>
      <c r="B30" s="17" t="n">
        <v>4520</v>
      </c>
      <c r="C30" s="18">
        <f>(1076.0/B30*100)</f>
        <v/>
      </c>
      <c r="D30" s="19" t="n">
        <v>3444</v>
      </c>
      <c r="E30" s="18" t="n">
        <v>493.86507739</v>
      </c>
      <c r="F30" s="20" t="n">
        <v>3.9413455</v>
      </c>
      <c r="G30" s="18" t="n">
        <v>507.71453837</v>
      </c>
      <c r="H30" s="20" t="n">
        <v>5.66540563</v>
      </c>
      <c r="I30" s="18" t="n">
        <v>474.49128134</v>
      </c>
      <c r="J30" s="20" t="n">
        <v>15.57000952</v>
      </c>
      <c r="K30" s="18" t="s">
        <v>404</v>
      </c>
      <c r="L30" s="20" t="s">
        <v>404</v>
      </c>
      <c r="M30" s="18" t="s">
        <v>404</v>
      </c>
      <c r="N30" s="20" t="s">
        <v>404</v>
      </c>
      <c r="O30" s="18" t="s">
        <v>404</v>
      </c>
      <c r="P30" s="20" t="s">
        <v>404</v>
      </c>
      <c r="Q30" s="18" t="s">
        <v>404</v>
      </c>
      <c r="R30" s="20" t="s">
        <v>404</v>
      </c>
      <c r="S30" s="18" t="n">
        <v>425.21019573</v>
      </c>
      <c r="T30" s="20" t="n">
        <v>17.94252221</v>
      </c>
    </row>
    <row r="31" spans="1:20">
      <c r="A31" s="15" t="s">
        <v>428</v>
      </c>
      <c r="B31" s="17" t="n">
        <v>5456</v>
      </c>
      <c r="C31" s="18">
        <f>(502.0/B31*100)</f>
        <v/>
      </c>
      <c r="D31" s="19" t="n">
        <v>4954</v>
      </c>
      <c r="E31" s="18" t="n">
        <v>504.29990972</v>
      </c>
      <c r="F31" s="20" t="n">
        <v>3.02180282</v>
      </c>
      <c r="G31" s="18" t="n">
        <v>500.30857432</v>
      </c>
      <c r="H31" s="20" t="n">
        <v>4.73409186</v>
      </c>
      <c r="I31" s="18" t="n">
        <v>501.6955438</v>
      </c>
      <c r="J31" s="20" t="n">
        <v>6.33254327</v>
      </c>
      <c r="K31" s="18" t="s">
        <v>404</v>
      </c>
      <c r="L31" s="20" t="s">
        <v>404</v>
      </c>
      <c r="M31" s="18" t="s">
        <v>404</v>
      </c>
      <c r="N31" s="20" t="s">
        <v>404</v>
      </c>
      <c r="O31" s="18" t="s">
        <v>404</v>
      </c>
      <c r="P31" s="20" t="s">
        <v>404</v>
      </c>
      <c r="Q31" s="18" t="s">
        <v>404</v>
      </c>
      <c r="R31" s="20" t="s">
        <v>404</v>
      </c>
      <c r="S31" s="18" t="n">
        <v>496.86412913</v>
      </c>
      <c r="T31" s="20" t="n">
        <v>8.0107198</v>
      </c>
    </row>
    <row r="32" spans="1:20">
      <c r="A32" s="15" t="s">
        <v>429</v>
      </c>
      <c r="B32" s="17" t="n">
        <v>4478</v>
      </c>
      <c r="C32" s="18">
        <f>(0.0/B32*100)</f>
        <v/>
      </c>
      <c r="D32" s="19" t="n">
        <v>4478</v>
      </c>
      <c r="E32" s="18" t="n">
        <v>505.01946626</v>
      </c>
      <c r="F32" s="20" t="n">
        <v>6.34875051</v>
      </c>
      <c r="G32" s="18" t="n">
        <v>510.77942143</v>
      </c>
      <c r="H32" s="20" t="n">
        <v>4.37624695</v>
      </c>
      <c r="I32" s="18" t="n">
        <v>497.53313483</v>
      </c>
      <c r="J32" s="20" t="n">
        <v>4.15547664</v>
      </c>
      <c r="K32" s="18" t="s">
        <v>404</v>
      </c>
      <c r="L32" s="20" t="s">
        <v>404</v>
      </c>
      <c r="M32" s="18" t="s">
        <v>404</v>
      </c>
      <c r="N32" s="20" t="s">
        <v>404</v>
      </c>
      <c r="O32" s="18" t="s">
        <v>404</v>
      </c>
      <c r="P32" s="20" t="s">
        <v>404</v>
      </c>
      <c r="Q32" s="18" t="s">
        <v>404</v>
      </c>
      <c r="R32" s="20" t="s">
        <v>404</v>
      </c>
      <c r="S32" s="18" t="n">
        <v>510.54547009</v>
      </c>
      <c r="T32" s="20" t="n">
        <v>9.96199571</v>
      </c>
    </row>
    <row r="33" spans="1:20">
      <c r="A33" s="15" t="s">
        <v>430</v>
      </c>
      <c r="B33" s="17" t="n">
        <v>7325</v>
      </c>
      <c r="C33" s="18">
        <f>(29.0/B33*100)</f>
        <v/>
      </c>
      <c r="D33" s="19" t="n">
        <v>7296</v>
      </c>
      <c r="E33" s="18" t="n">
        <v>483.56123321</v>
      </c>
      <c r="F33" s="20" t="n">
        <v>6.20980015</v>
      </c>
      <c r="G33" s="18" t="n">
        <v>497.09905634</v>
      </c>
      <c r="H33" s="20" t="n">
        <v>3.92162727</v>
      </c>
      <c r="I33" s="18" t="n">
        <v>483.51259079</v>
      </c>
      <c r="J33" s="20" t="n">
        <v>14.75888885</v>
      </c>
      <c r="K33" s="18" t="s">
        <v>404</v>
      </c>
      <c r="L33" s="20" t="s">
        <v>404</v>
      </c>
      <c r="M33" s="18" t="s">
        <v>404</v>
      </c>
      <c r="N33" s="20" t="s">
        <v>404</v>
      </c>
      <c r="O33" s="18" t="s">
        <v>404</v>
      </c>
      <c r="P33" s="20" t="s">
        <v>404</v>
      </c>
      <c r="Q33" s="18" t="s">
        <v>404</v>
      </c>
      <c r="R33" s="20" t="s">
        <v>404</v>
      </c>
      <c r="S33" s="18" t="n">
        <v>461.23943066</v>
      </c>
      <c r="T33" s="20" t="n">
        <v>6.58872859</v>
      </c>
    </row>
    <row r="34" spans="1:20">
      <c r="A34" s="15" t="s">
        <v>431</v>
      </c>
      <c r="B34" s="17" t="n">
        <v>6350</v>
      </c>
      <c r="C34" s="18">
        <f>(0.0/B34*100)</f>
        <v/>
      </c>
      <c r="D34" s="19" t="n">
        <v>6350</v>
      </c>
      <c r="E34" s="18" t="n">
        <v>480.56081501</v>
      </c>
      <c r="F34" s="20" t="n">
        <v>3.83084919</v>
      </c>
      <c r="G34" s="18" t="n">
        <v>464.29620787</v>
      </c>
      <c r="H34" s="20" t="n">
        <v>7.79780556</v>
      </c>
      <c r="I34" s="18" t="n">
        <v>443.61846487</v>
      </c>
      <c r="J34" s="20" t="n">
        <v>20.48209271</v>
      </c>
      <c r="K34" s="18" t="s">
        <v>404</v>
      </c>
      <c r="L34" s="20" t="s">
        <v>404</v>
      </c>
      <c r="M34" s="18" t="s">
        <v>404</v>
      </c>
      <c r="N34" s="20" t="s">
        <v>404</v>
      </c>
      <c r="O34" s="18" t="s">
        <v>404</v>
      </c>
      <c r="P34" s="20" t="s">
        <v>404</v>
      </c>
      <c r="Q34" s="18" t="s">
        <v>404</v>
      </c>
      <c r="R34" s="20" t="s">
        <v>404</v>
      </c>
      <c r="S34" s="18" t="n">
        <v>488.73348174</v>
      </c>
      <c r="T34" s="20" t="n">
        <v>31.73986855</v>
      </c>
    </row>
    <row r="35" spans="1:20">
      <c r="A35" s="15" t="s">
        <v>432</v>
      </c>
      <c r="B35" s="17" t="n">
        <v>6406</v>
      </c>
      <c r="C35" s="18">
        <f>(443.0/B35*100)</f>
        <v/>
      </c>
      <c r="D35" s="19" t="n">
        <v>5963</v>
      </c>
      <c r="E35" s="18" t="n">
        <v>517.82541886</v>
      </c>
      <c r="F35" s="20" t="n">
        <v>1.60306858</v>
      </c>
      <c r="G35" s="18" t="n">
        <v>498.69976317</v>
      </c>
      <c r="H35" s="20" t="n">
        <v>2.30473893</v>
      </c>
      <c r="I35" s="18" t="n">
        <v>530.46997784</v>
      </c>
      <c r="J35" s="20" t="n">
        <v>15.35835392</v>
      </c>
      <c r="K35" s="18" t="s">
        <v>404</v>
      </c>
      <c r="L35" s="20" t="s">
        <v>404</v>
      </c>
      <c r="M35" s="18" t="s">
        <v>404</v>
      </c>
      <c r="N35" s="20" t="s">
        <v>404</v>
      </c>
      <c r="O35" s="18" t="s">
        <v>404</v>
      </c>
      <c r="P35" s="20" t="s">
        <v>404</v>
      </c>
      <c r="Q35" s="18" t="s">
        <v>404</v>
      </c>
      <c r="R35" s="20" t="s">
        <v>404</v>
      </c>
      <c r="S35" s="18" t="n">
        <v>477.06745104</v>
      </c>
      <c r="T35" s="20" t="n">
        <v>7.0722974</v>
      </c>
    </row>
    <row r="36" spans="1:20">
      <c r="A36" s="15" t="s">
        <v>433</v>
      </c>
      <c r="B36" s="17" t="n">
        <v>6736</v>
      </c>
      <c r="C36" s="18">
        <f>(10.0/B36*100)</f>
        <v/>
      </c>
      <c r="D36" s="19" t="n">
        <v>6726</v>
      </c>
      <c r="E36" s="18" t="n">
        <v>486.5574151</v>
      </c>
      <c r="F36" s="20" t="n">
        <v>4.04857983</v>
      </c>
      <c r="G36" s="18" t="n">
        <v>486.78164693</v>
      </c>
      <c r="H36" s="20" t="n">
        <v>3.53906593</v>
      </c>
      <c r="I36" s="18" t="n">
        <v>481.32230537</v>
      </c>
      <c r="J36" s="20" t="n">
        <v>8.03156675</v>
      </c>
      <c r="K36" s="18" t="s">
        <v>404</v>
      </c>
      <c r="L36" s="20" t="s">
        <v>404</v>
      </c>
      <c r="M36" s="18" t="s">
        <v>404</v>
      </c>
      <c r="N36" s="20" t="s">
        <v>404</v>
      </c>
      <c r="O36" s="18" t="s">
        <v>404</v>
      </c>
      <c r="P36" s="20" t="s">
        <v>404</v>
      </c>
      <c r="Q36" s="18" t="s">
        <v>404</v>
      </c>
      <c r="R36" s="20" t="s">
        <v>404</v>
      </c>
      <c r="S36" s="18" t="n">
        <v>487.05359537</v>
      </c>
      <c r="T36" s="20" t="n">
        <v>24.2430645</v>
      </c>
    </row>
    <row r="37" spans="1:20">
      <c r="A37" s="15" t="s">
        <v>434</v>
      </c>
      <c r="B37" s="17" t="n">
        <v>5458</v>
      </c>
      <c r="C37" s="18">
        <f>(0.0/B37*100)</f>
        <v/>
      </c>
      <c r="D37" s="19" t="n">
        <v>5458</v>
      </c>
      <c r="E37" s="18" t="n">
        <v>497.95614758</v>
      </c>
      <c r="F37" s="20" t="n">
        <v>4.81999867</v>
      </c>
      <c r="G37" s="18" t="n">
        <v>488.87310899</v>
      </c>
      <c r="H37" s="20" t="n">
        <v>5.34599586</v>
      </c>
      <c r="I37" s="18" t="n">
        <v>489.41732548</v>
      </c>
      <c r="J37" s="20" t="n">
        <v>6.08643391</v>
      </c>
      <c r="K37" s="18" t="s">
        <v>404</v>
      </c>
      <c r="L37" s="20" t="s">
        <v>404</v>
      </c>
      <c r="M37" s="18" t="s">
        <v>404</v>
      </c>
      <c r="N37" s="20" t="s">
        <v>404</v>
      </c>
      <c r="O37" s="18" t="s">
        <v>404</v>
      </c>
      <c r="P37" s="20" t="s">
        <v>404</v>
      </c>
      <c r="Q37" s="18" t="s">
        <v>404</v>
      </c>
      <c r="R37" s="20" t="s">
        <v>404</v>
      </c>
      <c r="S37" s="18" t="n">
        <v>517.59459892</v>
      </c>
      <c r="T37" s="20" t="n">
        <v>17.27929342</v>
      </c>
    </row>
    <row r="38" spans="1:20">
      <c r="A38" s="15" t="s">
        <v>435</v>
      </c>
      <c r="B38" s="17" t="n">
        <v>5860</v>
      </c>
      <c r="C38" s="18">
        <f>(268.0/B38*100)</f>
        <v/>
      </c>
      <c r="D38" s="19" t="n">
        <v>5592</v>
      </c>
      <c r="E38" s="18" t="n">
        <v>534.63972921</v>
      </c>
      <c r="F38" s="20" t="n">
        <v>5.79941899</v>
      </c>
      <c r="G38" s="18" t="n">
        <v>516.38910178</v>
      </c>
      <c r="H38" s="20" t="n">
        <v>6.01969749</v>
      </c>
      <c r="I38" s="18" t="n">
        <v>499.3611523</v>
      </c>
      <c r="J38" s="20" t="n">
        <v>8.120319820000001</v>
      </c>
      <c r="K38" s="18" t="s">
        <v>404</v>
      </c>
      <c r="L38" s="20" t="s">
        <v>404</v>
      </c>
      <c r="M38" s="18" t="s">
        <v>404</v>
      </c>
      <c r="N38" s="20" t="s">
        <v>404</v>
      </c>
      <c r="O38" s="18" t="s">
        <v>404</v>
      </c>
      <c r="P38" s="20" t="s">
        <v>404</v>
      </c>
      <c r="Q38" s="18" t="s">
        <v>404</v>
      </c>
      <c r="R38" s="20" t="s">
        <v>404</v>
      </c>
      <c r="S38" s="18" t="n">
        <v>535.4612066</v>
      </c>
      <c r="T38" s="20" t="n">
        <v>19.37008818</v>
      </c>
    </row>
    <row r="39" spans="1:20">
      <c r="A39" s="15" t="s">
        <v>436</v>
      </c>
      <c r="B39" s="17" t="n">
        <v>5895</v>
      </c>
      <c r="C39" s="18">
        <f>(0.0/B39*100)</f>
        <v/>
      </c>
      <c r="D39" s="19" t="n">
        <v>5895</v>
      </c>
      <c r="E39" s="18" t="n">
        <v>419.1803081</v>
      </c>
      <c r="F39" s="20" t="n">
        <v>5.26003658</v>
      </c>
      <c r="G39" s="18" t="n">
        <v>427.47882951</v>
      </c>
      <c r="H39" s="20" t="n">
        <v>11.4979591</v>
      </c>
      <c r="I39" s="18" t="n">
        <v>413.87696592</v>
      </c>
      <c r="J39" s="20" t="n">
        <v>19.11272874</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491.56655349</v>
      </c>
      <c r="F40" s="20" t="n">
        <v>4.60585226</v>
      </c>
      <c r="G40" s="18" t="n">
        <v>494.8621985</v>
      </c>
      <c r="H40" s="20" t="n">
        <v>5.77537077</v>
      </c>
      <c r="I40" s="18" t="n">
        <v>504.38680122</v>
      </c>
      <c r="J40" s="20" t="n">
        <v>9.30147537</v>
      </c>
      <c r="K40" s="18" t="s">
        <v>404</v>
      </c>
      <c r="L40" s="20" t="s">
        <v>404</v>
      </c>
      <c r="M40" s="18" t="s">
        <v>404</v>
      </c>
      <c r="N40" s="20" t="s">
        <v>404</v>
      </c>
      <c r="O40" s="18" t="s">
        <v>404</v>
      </c>
      <c r="P40" s="20" t="s">
        <v>404</v>
      </c>
      <c r="Q40" s="18" t="s">
        <v>404</v>
      </c>
      <c r="R40" s="20" t="s">
        <v>404</v>
      </c>
      <c r="S40" s="18" t="n">
        <v>492.73607281</v>
      </c>
      <c r="T40" s="20" t="n">
        <v>7.74031489</v>
      </c>
    </row>
    <row r="41" spans="1:20">
      <c r="A41" s="15" t="s">
        <v>438</v>
      </c>
      <c r="B41" s="17" t="n">
        <v>5712</v>
      </c>
      <c r="C41" s="18">
        <f>(99.0/B41*100)</f>
        <v/>
      </c>
      <c r="D41" s="19" t="n">
        <v>5613</v>
      </c>
      <c r="E41" s="18" t="n">
        <v>468.18668731</v>
      </c>
      <c r="F41" s="20" t="n">
        <v>4.332685</v>
      </c>
      <c r="G41" s="18" t="n">
        <v>476.17197286</v>
      </c>
      <c r="H41" s="20" t="n">
        <v>4.9145878</v>
      </c>
      <c r="I41" s="18" t="n">
        <v>481.78610054</v>
      </c>
      <c r="J41" s="20" t="n">
        <v>10.06239239</v>
      </c>
      <c r="K41" s="18" t="s">
        <v>404</v>
      </c>
      <c r="L41" s="20" t="s">
        <v>404</v>
      </c>
      <c r="M41" s="18" t="s">
        <v>404</v>
      </c>
      <c r="N41" s="20" t="s">
        <v>404</v>
      </c>
      <c r="O41" s="18" t="s">
        <v>404</v>
      </c>
      <c r="P41" s="20" t="s">
        <v>404</v>
      </c>
      <c r="Q41" s="18" t="s">
        <v>404</v>
      </c>
      <c r="R41" s="20" t="s">
        <v>404</v>
      </c>
      <c r="S41" s="18" t="n">
        <v>444.25965052</v>
      </c>
      <c r="T41" s="20" t="n">
        <v>24.28287123</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411.97434572</v>
      </c>
      <c r="F44" s="20" t="n">
        <v>4.84074462</v>
      </c>
      <c r="G44" s="18" t="n">
        <v>416.34930533</v>
      </c>
      <c r="H44" s="20" t="n">
        <v>4.86662657</v>
      </c>
      <c r="I44" s="18" t="n">
        <v>368.32043184</v>
      </c>
      <c r="J44" s="20" t="n">
        <v>16.47656275</v>
      </c>
      <c r="K44" s="18" t="s">
        <v>404</v>
      </c>
      <c r="L44" s="20" t="s">
        <v>404</v>
      </c>
      <c r="M44" s="18" t="s">
        <v>404</v>
      </c>
      <c r="N44" s="20" t="s">
        <v>404</v>
      </c>
      <c r="O44" s="18" t="s">
        <v>404</v>
      </c>
      <c r="P44" s="20" t="s">
        <v>404</v>
      </c>
      <c r="Q44" s="18" t="n">
        <v>397.65190166</v>
      </c>
      <c r="R44" s="20" t="n">
        <v>11.18781996</v>
      </c>
      <c r="S44" s="18" t="n">
        <v>424.55367533</v>
      </c>
      <c r="T44" s="20" t="n">
        <v>12.25755545</v>
      </c>
    </row>
    <row r="45" spans="1:20">
      <c r="A45" s="15" t="s">
        <v>442</v>
      </c>
      <c r="B45" s="17" t="n">
        <v>5519</v>
      </c>
      <c r="C45" s="18">
        <f>(0.0/B45*100)</f>
        <v/>
      </c>
      <c r="D45" s="19" t="n">
        <v>5519</v>
      </c>
      <c r="E45" s="18" t="n">
        <v>359.01879936</v>
      </c>
      <c r="F45" s="20" t="n">
        <v>3.26283043</v>
      </c>
      <c r="G45" s="18" t="n">
        <v>449.13275689</v>
      </c>
      <c r="H45" s="20" t="n">
        <v>44.04014019</v>
      </c>
      <c r="I45" s="18" t="n">
        <v>357.46702643</v>
      </c>
      <c r="J45" s="20" t="n">
        <v>10.07674407</v>
      </c>
      <c r="K45" s="18" t="s">
        <v>404</v>
      </c>
      <c r="L45" s="20" t="s">
        <v>404</v>
      </c>
      <c r="M45" s="18" t="s">
        <v>404</v>
      </c>
      <c r="N45" s="20" t="s">
        <v>404</v>
      </c>
      <c r="O45" s="18" t="s">
        <v>404</v>
      </c>
      <c r="P45" s="20" t="s">
        <v>404</v>
      </c>
      <c r="Q45" s="18" t="s">
        <v>404</v>
      </c>
      <c r="R45" s="20" t="s">
        <v>404</v>
      </c>
      <c r="S45" s="18" t="n">
        <v>357.80004712</v>
      </c>
      <c r="T45" s="20" t="n">
        <v>15.1020287</v>
      </c>
    </row>
    <row r="46" spans="1:20">
      <c r="A46" s="15" t="s">
        <v>443</v>
      </c>
      <c r="B46" s="17" t="n">
        <v>23141</v>
      </c>
      <c r="C46" s="18">
        <f>(4196.0/B46*100)</f>
        <v/>
      </c>
      <c r="D46" s="19" t="n">
        <v>18945</v>
      </c>
      <c r="E46" s="18" t="n">
        <v>383.64368816</v>
      </c>
      <c r="F46" s="20" t="n">
        <v>4.74569633</v>
      </c>
      <c r="G46" s="18" t="n">
        <v>377.39047242</v>
      </c>
      <c r="H46" s="20" t="n">
        <v>4.95688914</v>
      </c>
      <c r="I46" s="18" t="n">
        <v>396.89495147</v>
      </c>
      <c r="J46" s="20" t="n">
        <v>26.54346754</v>
      </c>
      <c r="K46" s="18" t="s">
        <v>404</v>
      </c>
      <c r="L46" s="20" t="s">
        <v>404</v>
      </c>
      <c r="M46" s="18" t="s">
        <v>404</v>
      </c>
      <c r="N46" s="20" t="s">
        <v>404</v>
      </c>
      <c r="O46" s="18" t="s">
        <v>404</v>
      </c>
      <c r="P46" s="20" t="s">
        <v>404</v>
      </c>
      <c r="Q46" s="18" t="s">
        <v>404</v>
      </c>
      <c r="R46" s="20" t="s">
        <v>404</v>
      </c>
      <c r="S46" s="18" t="n">
        <v>357.53105582</v>
      </c>
      <c r="T46" s="20" t="n">
        <v>12.82093077</v>
      </c>
    </row>
    <row r="47" spans="1:20">
      <c r="A47" s="15" t="s">
        <v>444</v>
      </c>
      <c r="B47" s="17" t="n">
        <v>5928</v>
      </c>
      <c r="C47" s="18">
        <f>(0.0/B47*100)</f>
        <v/>
      </c>
      <c r="D47" s="19" t="n">
        <v>5928</v>
      </c>
      <c r="E47" s="18" t="n">
        <v>437.95753531</v>
      </c>
      <c r="F47" s="20" t="n">
        <v>5.96510723</v>
      </c>
      <c r="G47" s="18" t="n">
        <v>428.66052326</v>
      </c>
      <c r="H47" s="20" t="n">
        <v>8.904421810000001</v>
      </c>
      <c r="I47" s="18" t="n">
        <v>467.96597695</v>
      </c>
      <c r="J47" s="20" t="n">
        <v>16.90278683</v>
      </c>
      <c r="K47" s="18" t="s">
        <v>404</v>
      </c>
      <c r="L47" s="20" t="s">
        <v>404</v>
      </c>
      <c r="M47" s="18" t="s">
        <v>404</v>
      </c>
      <c r="N47" s="20" t="s">
        <v>404</v>
      </c>
      <c r="O47" s="18" t="s">
        <v>404</v>
      </c>
      <c r="P47" s="20" t="s">
        <v>404</v>
      </c>
      <c r="Q47" s="18" t="s">
        <v>404</v>
      </c>
      <c r="R47" s="20" t="s">
        <v>404</v>
      </c>
      <c r="S47" s="18" t="n">
        <v>452.45231738</v>
      </c>
      <c r="T47" s="20" t="n">
        <v>19.73486011</v>
      </c>
    </row>
    <row r="48" spans="1:20">
      <c r="A48" s="15" t="s">
        <v>445</v>
      </c>
      <c r="B48" s="17" t="n">
        <v>9841</v>
      </c>
      <c r="C48" s="18">
        <f>(40.0/B48*100)</f>
        <v/>
      </c>
      <c r="D48" s="19" t="n">
        <v>9801</v>
      </c>
      <c r="E48" s="18" t="n">
        <v>529.08711217</v>
      </c>
      <c r="F48" s="20" t="n">
        <v>7.84172746</v>
      </c>
      <c r="G48" s="18" t="n">
        <v>538.13087072</v>
      </c>
      <c r="H48" s="20" t="n">
        <v>9.510589700000001</v>
      </c>
      <c r="I48" s="18" t="n">
        <v>474.06794517</v>
      </c>
      <c r="J48" s="20" t="n">
        <v>29.66364012</v>
      </c>
      <c r="K48" s="18" t="s">
        <v>404</v>
      </c>
      <c r="L48" s="20" t="s">
        <v>404</v>
      </c>
      <c r="M48" s="18" t="s">
        <v>404</v>
      </c>
      <c r="N48" s="20" t="s">
        <v>404</v>
      </c>
      <c r="O48" s="18" t="s">
        <v>404</v>
      </c>
      <c r="P48" s="20" t="s">
        <v>404</v>
      </c>
      <c r="Q48" s="18" t="s">
        <v>404</v>
      </c>
      <c r="R48" s="20" t="s">
        <v>404</v>
      </c>
      <c r="S48" s="18" t="n">
        <v>662.75940329</v>
      </c>
      <c r="T48" s="20" t="n">
        <v>11.44747807</v>
      </c>
    </row>
    <row r="49" spans="1:20">
      <c r="A49" s="15" t="s">
        <v>446</v>
      </c>
      <c r="B49" s="17" t="n">
        <v>6349</v>
      </c>
      <c r="C49" s="18">
        <f>(52.0/B49*100)</f>
        <v/>
      </c>
      <c r="D49" s="19" t="n">
        <v>6297</v>
      </c>
      <c r="E49" s="18" t="n">
        <v>410.33624538</v>
      </c>
      <c r="F49" s="20" t="n">
        <v>4.4506558</v>
      </c>
      <c r="G49" s="18" t="n">
        <v>411.8231767</v>
      </c>
      <c r="H49" s="20" t="n">
        <v>4.38482404</v>
      </c>
      <c r="I49" s="18" t="n">
        <v>389.64743575</v>
      </c>
      <c r="J49" s="20" t="n">
        <v>16.97116115</v>
      </c>
      <c r="K49" s="18" t="s">
        <v>404</v>
      </c>
      <c r="L49" s="20" t="s">
        <v>404</v>
      </c>
      <c r="M49" s="18" t="s">
        <v>404</v>
      </c>
      <c r="N49" s="20" t="s">
        <v>404</v>
      </c>
      <c r="O49" s="18" t="s">
        <v>404</v>
      </c>
      <c r="P49" s="20" t="s">
        <v>404</v>
      </c>
      <c r="Q49" s="18" t="s">
        <v>404</v>
      </c>
      <c r="R49" s="20" t="s">
        <v>404</v>
      </c>
      <c r="S49" s="18" t="n">
        <v>383.84478829</v>
      </c>
      <c r="T49" s="20" t="n">
        <v>11.08189432</v>
      </c>
    </row>
    <row r="50" spans="1:20">
      <c r="A50" s="15" t="s">
        <v>447</v>
      </c>
      <c r="B50" s="17" t="n">
        <v>11795</v>
      </c>
      <c r="C50" s="18">
        <f>(1031.0/B50*100)</f>
        <v/>
      </c>
      <c r="D50" s="19" t="n">
        <v>10764</v>
      </c>
      <c r="E50" s="18" t="n">
        <v>389.47582481</v>
      </c>
      <c r="F50" s="20" t="n">
        <v>5.23164542</v>
      </c>
      <c r="G50" s="18" t="n">
        <v>393.8255822</v>
      </c>
      <c r="H50" s="20" t="n">
        <v>4.02717504</v>
      </c>
      <c r="I50" s="18" t="n">
        <v>399.30713826</v>
      </c>
      <c r="J50" s="20" t="n">
        <v>10.7492101</v>
      </c>
      <c r="K50" s="18" t="s">
        <v>404</v>
      </c>
      <c r="L50" s="20" t="s">
        <v>404</v>
      </c>
      <c r="M50" s="18" t="s">
        <v>404</v>
      </c>
      <c r="N50" s="20" t="s">
        <v>404</v>
      </c>
      <c r="O50" s="18" t="s">
        <v>404</v>
      </c>
      <c r="P50" s="20" t="s">
        <v>404</v>
      </c>
      <c r="Q50" s="18" t="s">
        <v>404</v>
      </c>
      <c r="R50" s="20" t="s">
        <v>404</v>
      </c>
      <c r="S50" s="18" t="n">
        <v>379.28433937</v>
      </c>
      <c r="T50" s="20" t="n">
        <v>10.62991675</v>
      </c>
    </row>
    <row r="51" spans="1:20">
      <c r="A51" s="15" t="s">
        <v>448</v>
      </c>
      <c r="B51" s="17" t="n">
        <v>6866</v>
      </c>
      <c r="C51" s="18">
        <f>(0.0/B51*100)</f>
        <v/>
      </c>
      <c r="D51" s="19" t="n">
        <v>6866</v>
      </c>
      <c r="E51" s="18" t="n">
        <v>403.76276457</v>
      </c>
      <c r="F51" s="20" t="n">
        <v>3.54971795</v>
      </c>
      <c r="G51" s="18" t="n">
        <v>398.34445319</v>
      </c>
      <c r="H51" s="20" t="n">
        <v>4.78842439</v>
      </c>
      <c r="I51" s="18" t="n">
        <v>388.23419585</v>
      </c>
      <c r="J51" s="20" t="n">
        <v>5.94973777</v>
      </c>
      <c r="K51" s="18" t="s">
        <v>404</v>
      </c>
      <c r="L51" s="20" t="s">
        <v>404</v>
      </c>
      <c r="M51" s="18" t="s">
        <v>404</v>
      </c>
      <c r="N51" s="20" t="s">
        <v>404</v>
      </c>
      <c r="O51" s="18" t="s">
        <v>404</v>
      </c>
      <c r="P51" s="20" t="s">
        <v>404</v>
      </c>
      <c r="Q51" s="18" t="s">
        <v>404</v>
      </c>
      <c r="R51" s="20" t="s">
        <v>404</v>
      </c>
      <c r="S51" s="18" t="n">
        <v>402.75803512</v>
      </c>
      <c r="T51" s="20" t="n">
        <v>7.44844764</v>
      </c>
    </row>
    <row r="52" spans="1:20">
      <c r="A52" s="15" t="s">
        <v>449</v>
      </c>
      <c r="B52" s="17" t="n">
        <v>5809</v>
      </c>
      <c r="C52" s="18">
        <f>(0.0/B52*100)</f>
        <v/>
      </c>
      <c r="D52" s="19" t="n">
        <v>5809</v>
      </c>
      <c r="E52" s="18" t="n">
        <v>470.86308203</v>
      </c>
      <c r="F52" s="20" t="n">
        <v>3.81727935</v>
      </c>
      <c r="G52" s="18" t="n">
        <v>454.38603184</v>
      </c>
      <c r="H52" s="20" t="n">
        <v>8.645252749999999</v>
      </c>
      <c r="I52" s="18" t="n">
        <v>441.95081395</v>
      </c>
      <c r="J52" s="20" t="n">
        <v>15.80788872</v>
      </c>
      <c r="K52" s="18" t="s">
        <v>404</v>
      </c>
      <c r="L52" s="20" t="s">
        <v>404</v>
      </c>
      <c r="M52" s="18" t="s">
        <v>404</v>
      </c>
      <c r="N52" s="20" t="s">
        <v>404</v>
      </c>
      <c r="O52" s="18" t="s">
        <v>404</v>
      </c>
      <c r="P52" s="20" t="s">
        <v>404</v>
      </c>
      <c r="Q52" s="18" t="s">
        <v>404</v>
      </c>
      <c r="R52" s="20" t="s">
        <v>404</v>
      </c>
      <c r="S52" s="18" t="n">
        <v>426.0496817</v>
      </c>
      <c r="T52" s="20" t="n">
        <v>19.27440412</v>
      </c>
    </row>
    <row r="53" spans="1:20">
      <c r="A53" s="15" t="s">
        <v>450</v>
      </c>
      <c r="B53" s="17" t="n">
        <v>5571</v>
      </c>
      <c r="C53" s="18">
        <f>(0.0/B53*100)</f>
        <v/>
      </c>
      <c r="D53" s="19" t="n">
        <v>5571</v>
      </c>
      <c r="E53" s="18" t="n">
        <v>431.30928391</v>
      </c>
      <c r="F53" s="20" t="n">
        <v>2.04754673</v>
      </c>
      <c r="G53" s="18" t="n">
        <v>455.79117359</v>
      </c>
      <c r="H53" s="20" t="n">
        <v>2.63696085</v>
      </c>
      <c r="I53" s="18" t="n">
        <v>427.19581481</v>
      </c>
      <c r="J53" s="20" t="n">
        <v>7.28326364</v>
      </c>
      <c r="K53" s="18" t="s">
        <v>404</v>
      </c>
      <c r="L53" s="20" t="s">
        <v>404</v>
      </c>
      <c r="M53" s="18" t="s">
        <v>404</v>
      </c>
      <c r="N53" s="20" t="s">
        <v>404</v>
      </c>
      <c r="O53" s="18" t="s">
        <v>404</v>
      </c>
      <c r="P53" s="20" t="s">
        <v>404</v>
      </c>
      <c r="Q53" s="18" t="s">
        <v>404</v>
      </c>
      <c r="R53" s="20" t="s">
        <v>404</v>
      </c>
      <c r="S53" s="18" t="n">
        <v>352.17345194</v>
      </c>
      <c r="T53" s="20" t="n">
        <v>14.88135491</v>
      </c>
    </row>
    <row r="54" spans="1:20">
      <c r="A54" s="15" t="s">
        <v>451</v>
      </c>
      <c r="B54" s="17" t="n">
        <v>4740</v>
      </c>
      <c r="C54" s="18">
        <f>(199.0/B54*100)</f>
        <v/>
      </c>
      <c r="D54" s="19" t="n">
        <v>4541</v>
      </c>
      <c r="E54" s="18" t="n">
        <v>325.2949086</v>
      </c>
      <c r="F54" s="20" t="n">
        <v>4.14946142</v>
      </c>
      <c r="G54" s="18" t="n">
        <v>335.7705127</v>
      </c>
      <c r="H54" s="20" t="n">
        <v>6.3188891</v>
      </c>
      <c r="I54" s="18" t="n">
        <v>319.70869013</v>
      </c>
      <c r="J54" s="20" t="n">
        <v>15.10390079</v>
      </c>
      <c r="K54" s="18" t="s">
        <v>404</v>
      </c>
      <c r="L54" s="20" t="s">
        <v>404</v>
      </c>
      <c r="M54" s="18" t="s">
        <v>404</v>
      </c>
      <c r="N54" s="20" t="s">
        <v>404</v>
      </c>
      <c r="O54" s="18" t="s">
        <v>404</v>
      </c>
      <c r="P54" s="20" t="s">
        <v>404</v>
      </c>
      <c r="Q54" s="18" t="s">
        <v>404</v>
      </c>
      <c r="R54" s="20" t="s">
        <v>404</v>
      </c>
      <c r="S54" s="18" t="n">
        <v>327.87681862</v>
      </c>
      <c r="T54" s="20" t="n">
        <v>9.847213200000001</v>
      </c>
    </row>
    <row r="55" spans="1:20">
      <c r="A55" s="15" t="s">
        <v>452</v>
      </c>
      <c r="B55" s="17" t="n">
        <v>5316</v>
      </c>
      <c r="C55" s="18">
        <f>(43.0/B55*100)</f>
        <v/>
      </c>
      <c r="D55" s="19" t="n">
        <v>5273</v>
      </c>
      <c r="E55" s="18" t="n">
        <v>404.94134667</v>
      </c>
      <c r="F55" s="20" t="n">
        <v>5.55296792</v>
      </c>
      <c r="G55" s="18" t="n">
        <v>404.333612</v>
      </c>
      <c r="H55" s="20" t="n">
        <v>4.1463919</v>
      </c>
      <c r="I55" s="18" t="n">
        <v>397.70094732</v>
      </c>
      <c r="J55" s="20" t="n">
        <v>9.26450251</v>
      </c>
      <c r="K55" s="18" t="s">
        <v>404</v>
      </c>
      <c r="L55" s="20" t="s">
        <v>404</v>
      </c>
      <c r="M55" s="18" t="s">
        <v>404</v>
      </c>
      <c r="N55" s="20" t="s">
        <v>404</v>
      </c>
      <c r="O55" s="18" t="s">
        <v>404</v>
      </c>
      <c r="P55" s="20" t="s">
        <v>404</v>
      </c>
      <c r="Q55" s="18" t="n">
        <v>399.53016741</v>
      </c>
      <c r="R55" s="20" t="n">
        <v>8.71428966</v>
      </c>
      <c r="S55" s="18" t="n">
        <v>387.7555745</v>
      </c>
      <c r="T55" s="20" t="n">
        <v>13.9515674</v>
      </c>
    </row>
    <row r="56" spans="1:20">
      <c r="A56" s="15" t="s">
        <v>453</v>
      </c>
      <c r="B56" s="17" t="n">
        <v>5359</v>
      </c>
      <c r="C56" s="18">
        <f>(0.0/B56*100)</f>
        <v/>
      </c>
      <c r="D56" s="19" t="n">
        <v>5359</v>
      </c>
      <c r="E56" s="18" t="n">
        <v>536.97800977</v>
      </c>
      <c r="F56" s="20" t="n">
        <v>7.31982859</v>
      </c>
      <c r="G56" s="18" t="n">
        <v>555.76226478</v>
      </c>
      <c r="H56" s="20" t="n">
        <v>4.73173246</v>
      </c>
      <c r="I56" s="18" t="n">
        <v>497.93862396</v>
      </c>
      <c r="J56" s="20" t="n">
        <v>20.15304928</v>
      </c>
      <c r="K56" s="18" t="s">
        <v>404</v>
      </c>
      <c r="L56" s="20" t="s">
        <v>404</v>
      </c>
      <c r="M56" s="18" t="s">
        <v>404</v>
      </c>
      <c r="N56" s="20" t="s">
        <v>404</v>
      </c>
      <c r="O56" s="18" t="s">
        <v>404</v>
      </c>
      <c r="P56" s="20" t="s">
        <v>404</v>
      </c>
      <c r="Q56" s="18" t="s">
        <v>404</v>
      </c>
      <c r="R56" s="20" t="s">
        <v>404</v>
      </c>
      <c r="S56" s="18" t="n">
        <v>547.07255172</v>
      </c>
      <c r="T56" s="20" t="n">
        <v>20.13799537</v>
      </c>
    </row>
    <row r="57" spans="1:20">
      <c r="A57" s="15" t="s">
        <v>454</v>
      </c>
      <c r="B57" s="17" t="n">
        <v>6513</v>
      </c>
      <c r="C57" s="18">
        <f>(0.0/B57*100)</f>
        <v/>
      </c>
      <c r="D57" s="19" t="n">
        <v>6513</v>
      </c>
      <c r="E57" s="18" t="n">
        <v>391.23035258</v>
      </c>
      <c r="F57" s="20" t="n">
        <v>6.13791824</v>
      </c>
      <c r="G57" s="18" t="n">
        <v>382.24743699</v>
      </c>
      <c r="H57" s="20" t="n">
        <v>4.98644115</v>
      </c>
      <c r="I57" s="18" t="n">
        <v>360.23187708</v>
      </c>
      <c r="J57" s="20" t="n">
        <v>17.38416403</v>
      </c>
      <c r="K57" s="18" t="s">
        <v>404</v>
      </c>
      <c r="L57" s="20" t="s">
        <v>404</v>
      </c>
      <c r="M57" s="18" t="s">
        <v>404</v>
      </c>
      <c r="N57" s="20" t="s">
        <v>404</v>
      </c>
      <c r="O57" s="18" t="s">
        <v>404</v>
      </c>
      <c r="P57" s="20" t="s">
        <v>404</v>
      </c>
      <c r="Q57" s="18" t="n">
        <v>384.38888502</v>
      </c>
      <c r="R57" s="20" t="n">
        <v>20.05984657</v>
      </c>
      <c r="S57" s="18" t="n">
        <v>386.65356223</v>
      </c>
      <c r="T57" s="20" t="n">
        <v>13.79413046</v>
      </c>
    </row>
    <row r="58" spans="1:20">
      <c r="A58" s="15" t="s">
        <v>455</v>
      </c>
      <c r="B58" s="17" t="n">
        <v>7267</v>
      </c>
      <c r="C58" s="18">
        <f>(0.0/B58*100)</f>
        <v/>
      </c>
      <c r="D58" s="19" t="n">
        <v>7267</v>
      </c>
      <c r="E58" s="18" t="n">
        <v>380.56711936</v>
      </c>
      <c r="F58" s="20" t="n">
        <v>3.20118606</v>
      </c>
      <c r="G58" s="18" t="n">
        <v>380.42177954</v>
      </c>
      <c r="H58" s="20" t="n">
        <v>10.72114386</v>
      </c>
      <c r="I58" s="18" t="n">
        <v>371.62879653</v>
      </c>
      <c r="J58" s="20" t="n">
        <v>14.4039525</v>
      </c>
      <c r="K58" s="18" t="s">
        <v>404</v>
      </c>
      <c r="L58" s="20" t="s">
        <v>404</v>
      </c>
      <c r="M58" s="18" t="s">
        <v>404</v>
      </c>
      <c r="N58" s="20" t="s">
        <v>404</v>
      </c>
      <c r="O58" s="18" t="s">
        <v>404</v>
      </c>
      <c r="P58" s="20" t="s">
        <v>404</v>
      </c>
      <c r="Q58" s="18" t="n">
        <v>428.55275088</v>
      </c>
      <c r="R58" s="20" t="n">
        <v>12.18207281</v>
      </c>
      <c r="S58" s="18" t="n">
        <v>372.89849274</v>
      </c>
      <c r="T58" s="20" t="n">
        <v>12.29639889</v>
      </c>
    </row>
    <row r="59" spans="1:20">
      <c r="A59" s="15" t="s">
        <v>456</v>
      </c>
      <c r="B59" s="17" t="n">
        <v>4826</v>
      </c>
      <c r="C59" s="18">
        <f>(0.0/B59*100)</f>
        <v/>
      </c>
      <c r="D59" s="19" t="n">
        <v>4826</v>
      </c>
      <c r="E59" s="18" t="n">
        <v>359.83714708</v>
      </c>
      <c r="F59" s="20" t="n">
        <v>1.83662303</v>
      </c>
      <c r="G59" s="18" t="n">
        <v>361.78016439</v>
      </c>
      <c r="H59" s="20" t="n">
        <v>4.02118666</v>
      </c>
      <c r="I59" s="18" t="n">
        <v>354.30818073</v>
      </c>
      <c r="J59" s="20" t="n">
        <v>5.69219483</v>
      </c>
      <c r="K59" s="18" t="s">
        <v>404</v>
      </c>
      <c r="L59" s="20" t="s">
        <v>404</v>
      </c>
      <c r="M59" s="18" t="s">
        <v>404</v>
      </c>
      <c r="N59" s="20" t="s">
        <v>404</v>
      </c>
      <c r="O59" s="18" t="s">
        <v>404</v>
      </c>
      <c r="P59" s="20" t="s">
        <v>404</v>
      </c>
      <c r="Q59" s="18" t="n">
        <v>424.22395342</v>
      </c>
      <c r="R59" s="20" t="n">
        <v>8.100673309999999</v>
      </c>
      <c r="S59" s="18" t="n">
        <v>354.66104356</v>
      </c>
      <c r="T59" s="20" t="n">
        <v>8.228771350000001</v>
      </c>
    </row>
    <row r="60" spans="1:20">
      <c r="A60" s="15" t="s">
        <v>457</v>
      </c>
      <c r="B60" s="17" t="n">
        <v>4546</v>
      </c>
      <c r="C60" s="18">
        <f>(0.0/B60*100)</f>
        <v/>
      </c>
      <c r="D60" s="19" t="n">
        <v>4546</v>
      </c>
      <c r="E60" s="18" t="n">
        <v>376.5050084</v>
      </c>
      <c r="F60" s="20" t="n">
        <v>7.8086174</v>
      </c>
      <c r="G60" s="18" t="n">
        <v>409.35039686</v>
      </c>
      <c r="H60" s="20" t="n">
        <v>5.62480508</v>
      </c>
      <c r="I60" s="18" t="n">
        <v>412.83778198</v>
      </c>
      <c r="J60" s="20" t="n">
        <v>21.41729627</v>
      </c>
      <c r="K60" s="18" t="s">
        <v>404</v>
      </c>
      <c r="L60" s="20" t="s">
        <v>404</v>
      </c>
      <c r="M60" s="18" t="s">
        <v>404</v>
      </c>
      <c r="N60" s="20" t="s">
        <v>404</v>
      </c>
      <c r="O60" s="18" t="s">
        <v>404</v>
      </c>
      <c r="P60" s="20" t="s">
        <v>404</v>
      </c>
      <c r="Q60" s="18" t="n">
        <v>339.11143913</v>
      </c>
      <c r="R60" s="20" t="n">
        <v>11.2322991</v>
      </c>
      <c r="S60" s="18" t="n">
        <v>393.68199618</v>
      </c>
      <c r="T60" s="20" t="n">
        <v>15.31435049</v>
      </c>
    </row>
    <row r="61" spans="1:20">
      <c r="A61" s="15" t="s">
        <v>458</v>
      </c>
      <c r="B61" s="17" t="n">
        <v>6525</v>
      </c>
      <c r="C61" s="18">
        <f>(0.0/B61*100)</f>
        <v/>
      </c>
      <c r="D61" s="19" t="n">
        <v>6525</v>
      </c>
      <c r="E61" s="18" t="n">
        <v>481.36552199</v>
      </c>
      <c r="F61" s="20" t="n">
        <v>3.22217642</v>
      </c>
      <c r="G61" s="18" t="n">
        <v>473.33430598</v>
      </c>
      <c r="H61" s="20" t="n">
        <v>4.59213675</v>
      </c>
      <c r="I61" s="18" t="n">
        <v>492.25911627</v>
      </c>
      <c r="J61" s="20" t="n">
        <v>20.20065448</v>
      </c>
      <c r="K61" s="18" t="s">
        <v>404</v>
      </c>
      <c r="L61" s="20" t="s">
        <v>404</v>
      </c>
      <c r="M61" s="18" t="s">
        <v>404</v>
      </c>
      <c r="N61" s="20" t="s">
        <v>404</v>
      </c>
      <c r="O61" s="18" t="s">
        <v>404</v>
      </c>
      <c r="P61" s="20" t="s">
        <v>404</v>
      </c>
      <c r="Q61" s="18" t="s">
        <v>404</v>
      </c>
      <c r="R61" s="20" t="s">
        <v>404</v>
      </c>
      <c r="S61" s="18" t="n">
        <v>450.81199259</v>
      </c>
      <c r="T61" s="20" t="n">
        <v>8.29261823</v>
      </c>
    </row>
    <row r="62" spans="1:20">
      <c r="A62" s="15" t="s">
        <v>459</v>
      </c>
      <c r="B62" s="17" t="n">
        <v>4476</v>
      </c>
      <c r="C62" s="18">
        <f>(0.0/B62*100)</f>
        <v/>
      </c>
      <c r="D62" s="19" t="n">
        <v>4476</v>
      </c>
      <c r="E62" s="18" t="n">
        <v>542.9269107</v>
      </c>
      <c r="F62" s="20" t="n">
        <v>2.99269095</v>
      </c>
      <c r="G62" s="18" t="n">
        <v>545.30199261</v>
      </c>
      <c r="H62" s="20" t="n">
        <v>1.24964594</v>
      </c>
      <c r="I62" s="18" t="n">
        <v>526.51718538</v>
      </c>
      <c r="J62" s="20" t="n">
        <v>4.35211636</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376.42210582</v>
      </c>
      <c r="F63" s="20" t="n">
        <v>1.8028182</v>
      </c>
      <c r="G63" s="18" t="n">
        <v>341.49194527</v>
      </c>
      <c r="H63" s="20" t="n">
        <v>5.38863578</v>
      </c>
      <c r="I63" s="18" t="n">
        <v>356.47663073</v>
      </c>
      <c r="J63" s="20" t="n">
        <v>3.91490661</v>
      </c>
      <c r="K63" s="18" t="s">
        <v>404</v>
      </c>
      <c r="L63" s="20" t="s">
        <v>404</v>
      </c>
      <c r="M63" s="18" t="s">
        <v>404</v>
      </c>
      <c r="N63" s="20" t="s">
        <v>404</v>
      </c>
      <c r="O63" s="18" t="s">
        <v>404</v>
      </c>
      <c r="P63" s="20" t="s">
        <v>404</v>
      </c>
      <c r="Q63" s="18" t="n">
        <v>347.17713763</v>
      </c>
      <c r="R63" s="20" t="n">
        <v>24.10092566</v>
      </c>
      <c r="S63" s="18" t="n">
        <v>376.82947626</v>
      </c>
      <c r="T63" s="20" t="n">
        <v>4.25819666</v>
      </c>
    </row>
    <row r="64" spans="1:20">
      <c r="A64" s="15" t="s">
        <v>461</v>
      </c>
      <c r="B64" s="17" t="n">
        <v>3634</v>
      </c>
      <c r="C64" s="18">
        <f>(27.0/B64*100)</f>
        <v/>
      </c>
      <c r="D64" s="19" t="n">
        <v>3607</v>
      </c>
      <c r="E64" s="18" t="n">
        <v>461.04218884</v>
      </c>
      <c r="F64" s="20" t="n">
        <v>2.24956697</v>
      </c>
      <c r="G64" s="18" t="n">
        <v>502.44625507</v>
      </c>
      <c r="H64" s="20" t="n">
        <v>2.90526465</v>
      </c>
      <c r="I64" s="18" t="n">
        <v>535.59486177</v>
      </c>
      <c r="J64" s="20" t="n">
        <v>6.83090205</v>
      </c>
      <c r="K64" s="18" t="s">
        <v>404</v>
      </c>
      <c r="L64" s="20" t="s">
        <v>404</v>
      </c>
      <c r="M64" s="18" t="s">
        <v>404</v>
      </c>
      <c r="N64" s="20" t="s">
        <v>404</v>
      </c>
      <c r="O64" s="18" t="s">
        <v>404</v>
      </c>
      <c r="P64" s="20" t="s">
        <v>404</v>
      </c>
      <c r="Q64" s="18" t="s">
        <v>404</v>
      </c>
      <c r="R64" s="20" t="s">
        <v>404</v>
      </c>
      <c r="S64" s="18" t="n">
        <v>509.58661035</v>
      </c>
      <c r="T64" s="20" t="n">
        <v>9.03237126</v>
      </c>
    </row>
    <row r="65" spans="1:20">
      <c r="A65" s="15" t="s">
        <v>462</v>
      </c>
      <c r="B65" s="17" t="n">
        <v>5325</v>
      </c>
      <c r="C65" s="18">
        <f>(0.0/B65*100)</f>
        <v/>
      </c>
      <c r="D65" s="19" t="n">
        <v>5325</v>
      </c>
      <c r="E65" s="18" t="n">
        <v>417.66794135</v>
      </c>
      <c r="F65" s="20" t="n">
        <v>3.39136103</v>
      </c>
      <c r="G65" s="18" t="n">
        <v>421.52252985</v>
      </c>
      <c r="H65" s="20" t="n">
        <v>6.06040137</v>
      </c>
      <c r="I65" s="18" t="n">
        <v>418.01130454</v>
      </c>
      <c r="J65" s="20" t="n">
        <v>21.8575809</v>
      </c>
      <c r="K65" s="18" t="s">
        <v>404</v>
      </c>
      <c r="L65" s="20" t="s">
        <v>404</v>
      </c>
      <c r="M65" s="18" t="s">
        <v>404</v>
      </c>
      <c r="N65" s="20" t="s">
        <v>404</v>
      </c>
      <c r="O65" s="18" t="n">
        <v>431.96968902</v>
      </c>
      <c r="P65" s="20" t="n">
        <v>15.12023039</v>
      </c>
      <c r="Q65" s="18" t="n">
        <v>463.96818571</v>
      </c>
      <c r="R65" s="20" t="n">
        <v>11.01946362</v>
      </c>
      <c r="S65" s="18" t="n">
        <v>428.77512489</v>
      </c>
      <c r="T65" s="20" t="n">
        <v>12.38641802</v>
      </c>
    </row>
    <row r="66" spans="1:20">
      <c r="A66" s="15" t="s">
        <v>463</v>
      </c>
      <c r="B66" s="17" t="n">
        <v>5665</v>
      </c>
      <c r="C66" s="18">
        <f>(0.0/B66*100)</f>
        <v/>
      </c>
      <c r="D66" s="19" t="n">
        <v>5665</v>
      </c>
      <c r="E66" s="18" t="n">
        <v>418.89731285</v>
      </c>
      <c r="F66" s="20" t="n">
        <v>1.65928424</v>
      </c>
      <c r="G66" s="18" t="n">
        <v>411.63092327</v>
      </c>
      <c r="H66" s="20" t="n">
        <v>2.96410401</v>
      </c>
      <c r="I66" s="18" t="n">
        <v>438.97686722</v>
      </c>
      <c r="J66" s="20" t="n">
        <v>7.767487</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383.19900974</v>
      </c>
      <c r="F67" s="20" t="n">
        <v>4.7933855</v>
      </c>
      <c r="G67" s="18" t="n">
        <v>392.89894924</v>
      </c>
      <c r="H67" s="20" t="n">
        <v>4.24175826</v>
      </c>
      <c r="I67" s="18" t="n">
        <v>352.38745097</v>
      </c>
      <c r="J67" s="20" t="n">
        <v>10.27499813</v>
      </c>
      <c r="K67" s="18" t="s">
        <v>404</v>
      </c>
      <c r="L67" s="20" t="s">
        <v>404</v>
      </c>
      <c r="M67" s="18" t="s">
        <v>404</v>
      </c>
      <c r="N67" s="20" t="s">
        <v>404</v>
      </c>
      <c r="O67" s="18" t="s">
        <v>404</v>
      </c>
      <c r="P67" s="20" t="s">
        <v>404</v>
      </c>
      <c r="Q67" s="18" t="s">
        <v>404</v>
      </c>
      <c r="R67" s="20" t="s">
        <v>404</v>
      </c>
      <c r="S67" s="18" t="n">
        <v>375.22481156</v>
      </c>
      <c r="T67" s="20" t="n">
        <v>15.74620602</v>
      </c>
    </row>
    <row r="68" spans="1:20">
      <c r="A68" s="15" t="s">
        <v>465</v>
      </c>
      <c r="B68" s="17" t="n">
        <v>12083</v>
      </c>
      <c r="C68" s="18">
        <f>(0.0/B68*100)</f>
        <v/>
      </c>
      <c r="D68" s="19" t="n">
        <v>12083</v>
      </c>
      <c r="E68" s="18" t="n">
        <v>374.81487633</v>
      </c>
      <c r="F68" s="20" t="n">
        <v>1.44748948</v>
      </c>
      <c r="G68" s="18" t="n">
        <v>448.3283062</v>
      </c>
      <c r="H68" s="20" t="n">
        <v>1.84443156</v>
      </c>
      <c r="I68" s="18" t="n">
        <v>430.33208606</v>
      </c>
      <c r="J68" s="20" t="n">
        <v>3.99999825</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449.31902461</v>
      </c>
      <c r="F69" s="20" t="n">
        <v>5.18400359</v>
      </c>
      <c r="G69" s="18" t="n">
        <v>436.31260928</v>
      </c>
      <c r="H69" s="20" t="n">
        <v>7.13589464</v>
      </c>
      <c r="I69" s="18" t="n">
        <v>426.73729975</v>
      </c>
      <c r="J69" s="20" t="n">
        <v>14.17164653</v>
      </c>
      <c r="K69" s="18" t="s">
        <v>404</v>
      </c>
      <c r="L69" s="20" t="s">
        <v>404</v>
      </c>
      <c r="M69" s="18" t="s">
        <v>404</v>
      </c>
      <c r="N69" s="20" t="s">
        <v>404</v>
      </c>
      <c r="O69" s="18" t="s">
        <v>404</v>
      </c>
      <c r="P69" s="20" t="s">
        <v>404</v>
      </c>
      <c r="Q69" s="18" t="s">
        <v>404</v>
      </c>
      <c r="R69" s="20" t="s">
        <v>404</v>
      </c>
      <c r="S69" s="18" t="n">
        <v>403.66408933</v>
      </c>
      <c r="T69" s="20" t="n">
        <v>16.17949524</v>
      </c>
    </row>
    <row r="70" spans="1:20">
      <c r="A70" s="15" t="s">
        <v>467</v>
      </c>
      <c r="B70" s="17" t="n">
        <v>6036</v>
      </c>
      <c r="C70" s="18">
        <f>(0.0/B70*100)</f>
        <v/>
      </c>
      <c r="D70" s="19" t="n">
        <v>6036</v>
      </c>
      <c r="E70" s="18" t="n">
        <v>489.72815343</v>
      </c>
      <c r="F70" s="20" t="n">
        <v>4.36261882</v>
      </c>
      <c r="G70" s="18" t="n">
        <v>500.58632222</v>
      </c>
      <c r="H70" s="20" t="n">
        <v>4.05777596</v>
      </c>
      <c r="I70" s="18" t="s">
        <v>404</v>
      </c>
      <c r="J70" s="20" t="s">
        <v>404</v>
      </c>
      <c r="K70" s="18" t="s">
        <v>404</v>
      </c>
      <c r="L70" s="20" t="s">
        <v>404</v>
      </c>
      <c r="M70" s="18" t="s">
        <v>404</v>
      </c>
      <c r="N70" s="20" t="s">
        <v>404</v>
      </c>
      <c r="O70" s="18" t="s">
        <v>404</v>
      </c>
      <c r="P70" s="20" t="s">
        <v>404</v>
      </c>
      <c r="Q70" s="18" t="s">
        <v>404</v>
      </c>
      <c r="R70" s="20" t="s">
        <v>404</v>
      </c>
      <c r="S70" s="18" t="n">
        <v>487.98056923</v>
      </c>
      <c r="T70" s="20" t="n">
        <v>7.82108414</v>
      </c>
    </row>
    <row r="71" spans="1:20">
      <c r="A71" s="15" t="s">
        <v>468</v>
      </c>
      <c r="B71" s="17" t="n">
        <v>6115</v>
      </c>
      <c r="C71" s="18">
        <f>(0.0/B71*100)</f>
        <v/>
      </c>
      <c r="D71" s="19" t="n">
        <v>6115</v>
      </c>
      <c r="E71" s="18" t="n">
        <v>562.11454455</v>
      </c>
      <c r="F71" s="20" t="n">
        <v>2.49730456</v>
      </c>
      <c r="G71" s="18" t="n">
        <v>564.37849684</v>
      </c>
      <c r="H71" s="20" t="n">
        <v>1.7342705</v>
      </c>
      <c r="I71" s="18" t="n">
        <v>567.34762705</v>
      </c>
      <c r="J71" s="20" t="n">
        <v>8.07064469</v>
      </c>
      <c r="K71" s="18" t="s">
        <v>404</v>
      </c>
      <c r="L71" s="20" t="s">
        <v>404</v>
      </c>
      <c r="M71" s="18" t="s">
        <v>404</v>
      </c>
      <c r="N71" s="20" t="s">
        <v>404</v>
      </c>
      <c r="O71" s="18" t="s">
        <v>404</v>
      </c>
      <c r="P71" s="20" t="s">
        <v>404</v>
      </c>
      <c r="Q71" s="18" t="s">
        <v>404</v>
      </c>
      <c r="R71" s="20" t="s">
        <v>404</v>
      </c>
      <c r="S71" s="18" t="n">
        <v>618.61442715</v>
      </c>
      <c r="T71" s="20" t="n">
        <v>9.60495659</v>
      </c>
    </row>
    <row r="72" spans="1:20">
      <c r="A72" s="15" t="s">
        <v>469</v>
      </c>
      <c r="B72" s="17" t="n">
        <v>7708</v>
      </c>
      <c r="C72" s="18">
        <f>(0.0/B72*100)</f>
        <v/>
      </c>
      <c r="D72" s="19" t="n">
        <v>7708</v>
      </c>
      <c r="E72" s="18" t="n">
        <v>534.54431232</v>
      </c>
      <c r="F72" s="20" t="n">
        <v>5.18487857</v>
      </c>
      <c r="G72" s="18" t="n">
        <v>551.9117563999999</v>
      </c>
      <c r="H72" s="20" t="n">
        <v>5.81752017</v>
      </c>
      <c r="I72" s="18" t="n">
        <v>548.44721983</v>
      </c>
      <c r="J72" s="20" t="n">
        <v>38.68382292</v>
      </c>
      <c r="K72" s="18" t="s">
        <v>404</v>
      </c>
      <c r="L72" s="20" t="s">
        <v>404</v>
      </c>
      <c r="M72" s="18" t="s">
        <v>404</v>
      </c>
      <c r="N72" s="20" t="s">
        <v>404</v>
      </c>
      <c r="O72" s="18" t="s">
        <v>404</v>
      </c>
      <c r="P72" s="20" t="s">
        <v>404</v>
      </c>
      <c r="Q72" s="18" t="s">
        <v>404</v>
      </c>
      <c r="R72" s="20" t="s">
        <v>404</v>
      </c>
      <c r="S72" s="18" t="n">
        <v>542.50328442</v>
      </c>
      <c r="T72" s="20" t="n">
        <v>25.69392068</v>
      </c>
    </row>
    <row r="73" spans="1:20">
      <c r="A73" s="15" t="s">
        <v>470</v>
      </c>
      <c r="B73" s="17" t="n">
        <v>8249</v>
      </c>
      <c r="C73" s="18">
        <f>(0.0/B73*100)</f>
        <v/>
      </c>
      <c r="D73" s="19" t="n">
        <v>8249</v>
      </c>
      <c r="E73" s="18" t="n">
        <v>410.7324015</v>
      </c>
      <c r="F73" s="20" t="n">
        <v>5.09320849</v>
      </c>
      <c r="G73" s="18" t="n">
        <v>420.06229128</v>
      </c>
      <c r="H73" s="20" t="n">
        <v>4.7155402</v>
      </c>
      <c r="I73" s="18" t="n">
        <v>360.50475</v>
      </c>
      <c r="J73" s="20" t="n">
        <v>10.4065523</v>
      </c>
      <c r="K73" s="18" t="s">
        <v>404</v>
      </c>
      <c r="L73" s="20" t="s">
        <v>404</v>
      </c>
      <c r="M73" s="18" t="s">
        <v>404</v>
      </c>
      <c r="N73" s="20" t="s">
        <v>404</v>
      </c>
      <c r="O73" s="18" t="s">
        <v>404</v>
      </c>
      <c r="P73" s="20" t="s">
        <v>404</v>
      </c>
      <c r="Q73" s="18" t="s">
        <v>404</v>
      </c>
      <c r="R73" s="20" t="s">
        <v>404</v>
      </c>
      <c r="S73" s="18" t="n">
        <v>411.02748829</v>
      </c>
      <c r="T73" s="20" t="n">
        <v>17.47077674</v>
      </c>
    </row>
    <row r="74" spans="1:20">
      <c r="A74" s="15" t="s">
        <v>471</v>
      </c>
      <c r="B74" s="17" t="n">
        <v>4692</v>
      </c>
      <c r="C74" s="18">
        <f>(484.0/B74*100)</f>
        <v/>
      </c>
      <c r="D74" s="19" t="n">
        <v>4208</v>
      </c>
      <c r="E74" s="18" t="n">
        <v>423.44725752</v>
      </c>
      <c r="F74" s="20" t="n">
        <v>2.09432455</v>
      </c>
      <c r="G74" s="18" t="n">
        <v>410.07050969</v>
      </c>
      <c r="H74" s="20" t="n">
        <v>2.4257079</v>
      </c>
      <c r="I74" s="18" t="n">
        <v>400.13453047</v>
      </c>
      <c r="J74" s="20" t="n">
        <v>5.14827305</v>
      </c>
      <c r="K74" s="18" t="s">
        <v>404</v>
      </c>
      <c r="L74" s="20" t="s">
        <v>404</v>
      </c>
      <c r="M74" s="18" t="s">
        <v>404</v>
      </c>
      <c r="N74" s="20" t="s">
        <v>404</v>
      </c>
      <c r="O74" s="18" t="s">
        <v>404</v>
      </c>
      <c r="P74" s="20" t="s">
        <v>404</v>
      </c>
      <c r="Q74" s="18" t="n">
        <v>413.52927379</v>
      </c>
      <c r="R74" s="20" t="n">
        <v>8.13955372</v>
      </c>
      <c r="S74" s="18" t="n">
        <v>392.43858565</v>
      </c>
      <c r="T74" s="20" t="n">
        <v>7.42221197</v>
      </c>
    </row>
    <row r="75" spans="1:20">
      <c r="A75" s="15" t="s">
        <v>472</v>
      </c>
      <c r="B75" s="17" t="n">
        <v>5375</v>
      </c>
      <c r="C75" s="18">
        <f>(483.0/B75*100)</f>
        <v/>
      </c>
      <c r="D75" s="19" t="n">
        <v>4892</v>
      </c>
      <c r="E75" s="18" t="n">
        <v>363.70904842</v>
      </c>
      <c r="F75" s="20" t="n">
        <v>5.32983952</v>
      </c>
      <c r="G75" s="18" t="n">
        <v>361.63525663</v>
      </c>
      <c r="H75" s="20" t="n">
        <v>5.84727927</v>
      </c>
      <c r="I75" s="18" t="n">
        <v>374.42081158</v>
      </c>
      <c r="J75" s="20" t="n">
        <v>7.79726652</v>
      </c>
      <c r="K75" s="18" t="s">
        <v>404</v>
      </c>
      <c r="L75" s="20" t="s">
        <v>404</v>
      </c>
      <c r="M75" s="18" t="s">
        <v>404</v>
      </c>
      <c r="N75" s="20" t="s">
        <v>404</v>
      </c>
      <c r="O75" s="18" t="s">
        <v>404</v>
      </c>
      <c r="P75" s="20" t="s">
        <v>404</v>
      </c>
      <c r="Q75" s="18" t="s">
        <v>404</v>
      </c>
      <c r="R75" s="20" t="s">
        <v>404</v>
      </c>
      <c r="S75" s="18" t="n">
        <v>363.68640593</v>
      </c>
      <c r="T75" s="20" t="n">
        <v>15.07384569</v>
      </c>
    </row>
    <row r="76" spans="1:20">
      <c r="A76" s="15" t="s">
        <v>473</v>
      </c>
      <c r="B76" s="17" t="n">
        <v>14167</v>
      </c>
      <c r="C76" s="18">
        <f>(1400.0/B76*100)</f>
        <v/>
      </c>
      <c r="D76" s="19" t="n">
        <v>12767</v>
      </c>
      <c r="E76" s="18" t="n">
        <v>418.81106474</v>
      </c>
      <c r="F76" s="20" t="n">
        <v>4.39607699</v>
      </c>
      <c r="G76" s="18" t="n">
        <v>442.8103739</v>
      </c>
      <c r="H76" s="20" t="n">
        <v>5.17029078</v>
      </c>
      <c r="I76" s="18" t="n">
        <v>454.55465816</v>
      </c>
      <c r="J76" s="20" t="n">
        <v>43.2335753</v>
      </c>
      <c r="K76" s="18" t="s">
        <v>404</v>
      </c>
      <c r="L76" s="20" t="s">
        <v>404</v>
      </c>
      <c r="M76" s="18" t="s">
        <v>404</v>
      </c>
      <c r="N76" s="20" t="s">
        <v>404</v>
      </c>
      <c r="O76" s="18" t="s">
        <v>404</v>
      </c>
      <c r="P76" s="20" t="s">
        <v>404</v>
      </c>
      <c r="Q76" s="18" t="s">
        <v>404</v>
      </c>
      <c r="R76" s="20" t="s">
        <v>404</v>
      </c>
      <c r="S76" s="18" t="n">
        <v>425.86729901</v>
      </c>
      <c r="T76" s="20" t="n">
        <v>6.17458998</v>
      </c>
    </row>
    <row r="77" spans="1:20">
      <c r="A77" s="15" t="s">
        <v>474</v>
      </c>
      <c r="B77" s="17" t="n">
        <v>6062</v>
      </c>
      <c r="C77" s="18">
        <f>(0.0/B77*100)</f>
        <v/>
      </c>
      <c r="D77" s="19" t="n">
        <v>6062</v>
      </c>
      <c r="E77" s="18" t="n">
        <v>406.14979832</v>
      </c>
      <c r="F77" s="20" t="n">
        <v>4.62057001</v>
      </c>
      <c r="G77" s="18" t="n">
        <v>428.62561428</v>
      </c>
      <c r="H77" s="20" t="n">
        <v>3.86224019</v>
      </c>
      <c r="I77" s="18" t="n">
        <v>406.76476832</v>
      </c>
      <c r="J77" s="20" t="n">
        <v>7.61694373</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489.08873102</v>
      </c>
      <c r="F78" s="20" t="n">
        <v>4.68767101</v>
      </c>
      <c r="G78" s="18" t="n">
        <v>514.1875601199999</v>
      </c>
      <c r="H78" s="20" t="n">
        <v>8.508426780000001</v>
      </c>
      <c r="I78" s="18" t="n">
        <v>409.67156913</v>
      </c>
      <c r="J78" s="20" t="n">
        <v>13.15434549</v>
      </c>
      <c r="K78" s="18" t="s">
        <v>404</v>
      </c>
      <c r="L78" s="20" t="s">
        <v>404</v>
      </c>
      <c r="M78" s="18" t="s">
        <v>404</v>
      </c>
      <c r="N78" s="20" t="s">
        <v>404</v>
      </c>
      <c r="O78" s="18" t="s">
        <v>404</v>
      </c>
      <c r="P78" s="20" t="s">
        <v>404</v>
      </c>
      <c r="Q78" s="18" t="s">
        <v>404</v>
      </c>
      <c r="R78" s="20" t="s">
        <v>404</v>
      </c>
      <c r="S78" s="18" t="n">
        <v>451.06234687</v>
      </c>
      <c r="T78" s="20" t="n">
        <v>7.35829568</v>
      </c>
    </row>
    <row customHeight="1" ht="25" r="79" spans="1:20">
      <c r="A79" s="15" t="s">
        <v>476</v>
      </c>
      <c r="B79" s="17" t="n">
        <v>1657</v>
      </c>
      <c r="C79" s="18">
        <f>(21.0/B79*100)</f>
        <v/>
      </c>
      <c r="D79" s="19" t="n">
        <v>1636</v>
      </c>
      <c r="E79" s="18" t="n">
        <v>419.60913486</v>
      </c>
      <c r="F79" s="20" t="n">
        <v>9.05935174</v>
      </c>
      <c r="G79" s="18" t="n">
        <v>477.46581718</v>
      </c>
      <c r="H79" s="20" t="n">
        <v>10.56253561</v>
      </c>
      <c r="I79" s="18" t="n">
        <v>497.82377842</v>
      </c>
      <c r="J79" s="20" t="n">
        <v>31.88802579</v>
      </c>
      <c r="K79" s="18" t="s">
        <v>404</v>
      </c>
      <c r="L79" s="20" t="s">
        <v>404</v>
      </c>
      <c r="M79" s="18" t="s">
        <v>404</v>
      </c>
      <c r="N79" s="20" t="s">
        <v>404</v>
      </c>
      <c r="O79" s="18" t="s">
        <v>404</v>
      </c>
      <c r="P79" s="20" t="s">
        <v>404</v>
      </c>
      <c r="Q79" s="18" t="s">
        <v>404</v>
      </c>
      <c r="R79" s="20" t="s">
        <v>404</v>
      </c>
      <c r="S79" s="18" t="n">
        <v>471.29320811</v>
      </c>
      <c r="T79" s="20" t="n">
        <v>45.69351004</v>
      </c>
    </row>
    <row r="80" spans="1:20">
      <c r="A80" s="15" t="s">
        <v>477</v>
      </c>
      <c r="B80" s="17" t="n">
        <v>7841</v>
      </c>
      <c r="C80" s="18">
        <f>(0.0/B80*100)</f>
        <v/>
      </c>
      <c r="D80" s="19" t="n">
        <v>7841</v>
      </c>
      <c r="E80" s="18" t="n">
        <v>453.60712249</v>
      </c>
      <c r="F80" s="20" t="n">
        <v>5.17566609</v>
      </c>
      <c r="G80" s="18" t="n">
        <v>467.18096054</v>
      </c>
      <c r="H80" s="20" t="n">
        <v>7.12619408</v>
      </c>
      <c r="I80" s="18" t="n">
        <v>407.38082758</v>
      </c>
      <c r="J80" s="20" t="n">
        <v>13.36894288</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445.77162365</v>
      </c>
      <c r="F81" s="20" t="n">
        <v>3.59722007</v>
      </c>
      <c r="G81" s="18" t="n">
        <v>453.63574049</v>
      </c>
      <c r="H81" s="20" t="n">
        <v>8.428473759999999</v>
      </c>
      <c r="I81" s="18" t="n">
        <v>411.77740682</v>
      </c>
      <c r="J81" s="20" t="n">
        <v>10.10080388</v>
      </c>
      <c r="K81" s="18" t="s">
        <v>404</v>
      </c>
      <c r="L81" s="20" t="s">
        <v>404</v>
      </c>
      <c r="M81" s="18" t="s">
        <v>404</v>
      </c>
      <c r="N81" s="20" t="s">
        <v>404</v>
      </c>
      <c r="O81" s="18" t="s">
        <v>404</v>
      </c>
      <c r="P81" s="20" t="s">
        <v>404</v>
      </c>
      <c r="Q81" s="18" t="s">
        <v>404</v>
      </c>
      <c r="R81" s="20" t="s">
        <v>404</v>
      </c>
      <c r="S81" s="18" t="n">
        <v>409.42445737</v>
      </c>
      <c r="T81" s="20" t="n">
        <v>30.15959771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681</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492.44103415</v>
      </c>
      <c r="F7" s="20" t="n">
        <v>2.5211116</v>
      </c>
      <c r="G7" s="18" t="n">
        <v>501.95896935</v>
      </c>
      <c r="H7" s="20" t="n">
        <v>3.49909298</v>
      </c>
      <c r="I7" s="18" t="n">
        <v>494.45647552</v>
      </c>
      <c r="J7" s="20" t="n">
        <v>8.573053099999999</v>
      </c>
      <c r="K7" s="18" t="s">
        <v>404</v>
      </c>
      <c r="L7" s="20" t="s">
        <v>404</v>
      </c>
      <c r="M7" s="18" t="s">
        <v>404</v>
      </c>
      <c r="N7" s="20" t="s">
        <v>404</v>
      </c>
      <c r="O7" s="18" t="s">
        <v>404</v>
      </c>
      <c r="P7" s="20" t="s">
        <v>404</v>
      </c>
      <c r="Q7" s="18" t="s">
        <v>404</v>
      </c>
      <c r="R7" s="20" t="s">
        <v>404</v>
      </c>
      <c r="S7" s="18" t="n">
        <v>479.08070813</v>
      </c>
      <c r="T7" s="20" t="n">
        <v>9.110514</v>
      </c>
    </row>
    <row r="8" spans="1:20">
      <c r="A8" s="15" t="s">
        <v>405</v>
      </c>
      <c r="B8" s="17" t="n">
        <v>7007</v>
      </c>
      <c r="C8" s="18">
        <f>(0.0/B8*100)</f>
        <v/>
      </c>
      <c r="D8" s="19" t="n">
        <v>7007</v>
      </c>
      <c r="E8" s="18" t="n">
        <v>505.22686816</v>
      </c>
      <c r="F8" s="20" t="n">
        <v>7.84881845</v>
      </c>
      <c r="G8" s="18" t="n">
        <v>487.97967471</v>
      </c>
      <c r="H8" s="20" t="n">
        <v>7.69763395</v>
      </c>
      <c r="I8" s="18" t="n">
        <v>497.42972916</v>
      </c>
      <c r="J8" s="20" t="n">
        <v>7.47445829</v>
      </c>
      <c r="K8" s="18" t="s">
        <v>404</v>
      </c>
      <c r="L8" s="20" t="s">
        <v>404</v>
      </c>
      <c r="M8" s="18" t="s">
        <v>404</v>
      </c>
      <c r="N8" s="20" t="s">
        <v>404</v>
      </c>
      <c r="O8" s="18" t="s">
        <v>404</v>
      </c>
      <c r="P8" s="20" t="s">
        <v>404</v>
      </c>
      <c r="Q8" s="18" t="s">
        <v>404</v>
      </c>
      <c r="R8" s="20" t="s">
        <v>404</v>
      </c>
      <c r="S8" s="18" t="n">
        <v>498.99537186</v>
      </c>
      <c r="T8" s="20" t="n">
        <v>15.63212581</v>
      </c>
    </row>
    <row r="9" spans="1:20">
      <c r="A9" s="15" t="s">
        <v>406</v>
      </c>
      <c r="B9" s="17" t="n">
        <v>9651</v>
      </c>
      <c r="C9" s="18">
        <f>(200.0/B9*100)</f>
        <v/>
      </c>
      <c r="D9" s="19" t="n">
        <v>9451</v>
      </c>
      <c r="E9" s="18" t="n">
        <v>514.0585814999999</v>
      </c>
      <c r="F9" s="20" t="n">
        <v>7.20304503</v>
      </c>
      <c r="G9" s="18" t="n">
        <v>515.83535826</v>
      </c>
      <c r="H9" s="20" t="n">
        <v>6.55262517</v>
      </c>
      <c r="I9" s="18" t="n">
        <v>501.86775887</v>
      </c>
      <c r="J9" s="20" t="n">
        <v>5.67591227</v>
      </c>
      <c r="K9" s="18" t="s">
        <v>404</v>
      </c>
      <c r="L9" s="20" t="s">
        <v>404</v>
      </c>
      <c r="M9" s="18" t="s">
        <v>404</v>
      </c>
      <c r="N9" s="20" t="s">
        <v>404</v>
      </c>
      <c r="O9" s="18" t="s">
        <v>404</v>
      </c>
      <c r="P9" s="20" t="s">
        <v>404</v>
      </c>
      <c r="Q9" s="18" t="s">
        <v>404</v>
      </c>
      <c r="R9" s="20" t="s">
        <v>404</v>
      </c>
      <c r="S9" s="18" t="n">
        <v>486.83979487</v>
      </c>
      <c r="T9" s="20" t="n">
        <v>11.80416664</v>
      </c>
    </row>
    <row r="10" spans="1:20">
      <c r="A10" s="15" t="s">
        <v>407</v>
      </c>
      <c r="B10" s="17" t="n">
        <v>20058</v>
      </c>
      <c r="C10" s="18">
        <f>(3112.0/B10*100)</f>
        <v/>
      </c>
      <c r="D10" s="19" t="n">
        <v>16946</v>
      </c>
      <c r="E10" s="18" t="n">
        <v>515.85376966</v>
      </c>
      <c r="F10" s="20" t="n">
        <v>3.54228578</v>
      </c>
      <c r="G10" s="18" t="n">
        <v>512.85317247</v>
      </c>
      <c r="H10" s="20" t="n">
        <v>5.23497674</v>
      </c>
      <c r="I10" s="18" t="n">
        <v>517.57575447</v>
      </c>
      <c r="J10" s="20" t="n">
        <v>5.95267383</v>
      </c>
      <c r="K10" s="18" t="s">
        <v>404</v>
      </c>
      <c r="L10" s="20" t="s">
        <v>404</v>
      </c>
      <c r="M10" s="18" t="s">
        <v>404</v>
      </c>
      <c r="N10" s="20" t="s">
        <v>404</v>
      </c>
      <c r="O10" s="18" t="s">
        <v>404</v>
      </c>
      <c r="P10" s="20" t="s">
        <v>404</v>
      </c>
      <c r="Q10" s="18" t="s">
        <v>404</v>
      </c>
      <c r="R10" s="20" t="s">
        <v>404</v>
      </c>
      <c r="S10" s="18" t="n">
        <v>537.29322026</v>
      </c>
      <c r="T10" s="20" t="n">
        <v>12.18562554</v>
      </c>
    </row>
    <row r="11" spans="1:20">
      <c r="A11" s="15" t="s">
        <v>408</v>
      </c>
      <c r="B11" s="17" t="n">
        <v>7053</v>
      </c>
      <c r="C11" s="18">
        <f>(212.0/B11*100)</f>
        <v/>
      </c>
      <c r="D11" s="19" t="n">
        <v>6841</v>
      </c>
      <c r="E11" s="18" t="n">
        <v>416.53384645</v>
      </c>
      <c r="F11" s="20" t="n">
        <v>6.14372018</v>
      </c>
      <c r="G11" s="18" t="n">
        <v>435.04392594</v>
      </c>
      <c r="H11" s="20" t="n">
        <v>5.19921952</v>
      </c>
      <c r="I11" s="18" t="n">
        <v>415.16668006</v>
      </c>
      <c r="J11" s="20" t="n">
        <v>7.78034491</v>
      </c>
      <c r="K11" s="18" t="s">
        <v>404</v>
      </c>
      <c r="L11" s="20" t="s">
        <v>404</v>
      </c>
      <c r="M11" s="18" t="s">
        <v>404</v>
      </c>
      <c r="N11" s="20" t="s">
        <v>404</v>
      </c>
      <c r="O11" s="18" t="s">
        <v>404</v>
      </c>
      <c r="P11" s="20" t="s">
        <v>404</v>
      </c>
      <c r="Q11" s="18" t="s">
        <v>404</v>
      </c>
      <c r="R11" s="20" t="s">
        <v>404</v>
      </c>
      <c r="S11" s="18" t="n">
        <v>394.91967414</v>
      </c>
      <c r="T11" s="20" t="n">
        <v>9.8876381</v>
      </c>
    </row>
    <row r="12" spans="1:20">
      <c r="A12" s="15" t="s">
        <v>409</v>
      </c>
      <c r="B12" s="17" t="n">
        <v>6894</v>
      </c>
      <c r="C12" s="18">
        <f>(106.0/B12*100)</f>
        <v/>
      </c>
      <c r="D12" s="19" t="n">
        <v>6788</v>
      </c>
      <c r="E12" s="18" t="n">
        <v>490.04346848</v>
      </c>
      <c r="F12" s="20" t="n">
        <v>3.71056381</v>
      </c>
      <c r="G12" s="18" t="n">
        <v>499.26934403</v>
      </c>
      <c r="H12" s="20" t="n">
        <v>6.68958475</v>
      </c>
      <c r="I12" s="18" t="n">
        <v>494.37699526</v>
      </c>
      <c r="J12" s="20" t="n">
        <v>8.7347219</v>
      </c>
      <c r="K12" s="18" t="s">
        <v>404</v>
      </c>
      <c r="L12" s="20" t="s">
        <v>404</v>
      </c>
      <c r="M12" s="18" t="s">
        <v>404</v>
      </c>
      <c r="N12" s="20" t="s">
        <v>404</v>
      </c>
      <c r="O12" s="18" t="s">
        <v>404</v>
      </c>
      <c r="P12" s="20" t="s">
        <v>404</v>
      </c>
      <c r="Q12" s="18" t="s">
        <v>404</v>
      </c>
      <c r="R12" s="20" t="s">
        <v>404</v>
      </c>
      <c r="S12" s="18" t="n">
        <v>437.90811328</v>
      </c>
      <c r="T12" s="20" t="n">
        <v>11.92179894</v>
      </c>
    </row>
    <row r="13" spans="1:20">
      <c r="A13" s="15" t="s">
        <v>410</v>
      </c>
      <c r="B13" s="17" t="n">
        <v>7161</v>
      </c>
      <c r="C13" s="18">
        <f>(1175.0/B13*100)</f>
        <v/>
      </c>
      <c r="D13" s="19" t="n">
        <v>5986</v>
      </c>
      <c r="E13" s="18" t="n">
        <v>507.69252112</v>
      </c>
      <c r="F13" s="20" t="n">
        <v>3.32224112</v>
      </c>
      <c r="G13" s="18" t="n">
        <v>515.87898263</v>
      </c>
      <c r="H13" s="20" t="n">
        <v>5.59218181</v>
      </c>
      <c r="I13" s="18" t="n">
        <v>509.93490506</v>
      </c>
      <c r="J13" s="20" t="n">
        <v>6.25729439</v>
      </c>
      <c r="K13" s="18" t="s">
        <v>404</v>
      </c>
      <c r="L13" s="20" t="s">
        <v>404</v>
      </c>
      <c r="M13" s="18" t="s">
        <v>404</v>
      </c>
      <c r="N13" s="20" t="s">
        <v>404</v>
      </c>
      <c r="O13" s="18" t="s">
        <v>404</v>
      </c>
      <c r="P13" s="20" t="s">
        <v>404</v>
      </c>
      <c r="Q13" s="18" t="s">
        <v>404</v>
      </c>
      <c r="R13" s="20" t="s">
        <v>404</v>
      </c>
      <c r="S13" s="18" t="n">
        <v>517.14008058</v>
      </c>
      <c r="T13" s="20" t="n">
        <v>5.22183887</v>
      </c>
    </row>
    <row r="14" spans="1:20">
      <c r="A14" s="15" t="s">
        <v>411</v>
      </c>
      <c r="B14" s="17" t="n">
        <v>5587</v>
      </c>
      <c r="C14" s="18">
        <f>(0.0/B14*100)</f>
        <v/>
      </c>
      <c r="D14" s="19" t="n">
        <v>5587</v>
      </c>
      <c r="E14" s="18" t="n">
        <v>517.16635279</v>
      </c>
      <c r="F14" s="20" t="n">
        <v>3.53976403</v>
      </c>
      <c r="G14" s="18" t="n">
        <v>521.11968945</v>
      </c>
      <c r="H14" s="20" t="n">
        <v>3.94036174</v>
      </c>
      <c r="I14" s="18" t="n">
        <v>519.43926547</v>
      </c>
      <c r="J14" s="20" t="n">
        <v>3.5996484</v>
      </c>
      <c r="K14" s="18" t="s">
        <v>404</v>
      </c>
      <c r="L14" s="20" t="s">
        <v>404</v>
      </c>
      <c r="M14" s="18" t="s">
        <v>404</v>
      </c>
      <c r="N14" s="20" t="s">
        <v>404</v>
      </c>
      <c r="O14" s="18" t="s">
        <v>404</v>
      </c>
      <c r="P14" s="20" t="s">
        <v>404</v>
      </c>
      <c r="Q14" s="18" t="s">
        <v>404</v>
      </c>
      <c r="R14" s="20" t="s">
        <v>404</v>
      </c>
      <c r="S14" s="18" t="n">
        <v>536.46060295</v>
      </c>
      <c r="T14" s="20" t="n">
        <v>10.46596611</v>
      </c>
    </row>
    <row r="15" spans="1:20">
      <c r="A15" s="15" t="s">
        <v>412</v>
      </c>
      <c r="B15" s="17" t="n">
        <v>5882</v>
      </c>
      <c r="C15" s="18">
        <f>(0.0/B15*100)</f>
        <v/>
      </c>
      <c r="D15" s="19" t="n">
        <v>5882</v>
      </c>
      <c r="E15" s="18" t="n">
        <v>509.69904687</v>
      </c>
      <c r="F15" s="20" t="n">
        <v>3.37420811</v>
      </c>
      <c r="G15" s="18" t="n">
        <v>509.30318361</v>
      </c>
      <c r="H15" s="20" t="n">
        <v>5.85937856</v>
      </c>
      <c r="I15" s="18" t="n">
        <v>514.36500215</v>
      </c>
      <c r="J15" s="20" t="n">
        <v>4.62823563</v>
      </c>
      <c r="K15" s="18" t="s">
        <v>404</v>
      </c>
      <c r="L15" s="20" t="s">
        <v>404</v>
      </c>
      <c r="M15" s="18" t="s">
        <v>404</v>
      </c>
      <c r="N15" s="20" t="s">
        <v>404</v>
      </c>
      <c r="O15" s="18" t="s">
        <v>404</v>
      </c>
      <c r="P15" s="20" t="s">
        <v>404</v>
      </c>
      <c r="Q15" s="18" t="s">
        <v>404</v>
      </c>
      <c r="R15" s="20" t="s">
        <v>404</v>
      </c>
      <c r="S15" s="18" t="n">
        <v>517.07163473</v>
      </c>
      <c r="T15" s="20" t="n">
        <v>14.66682251</v>
      </c>
    </row>
    <row r="16" spans="1:20">
      <c r="A16" s="15" t="s">
        <v>413</v>
      </c>
      <c r="B16" s="17" t="n">
        <v>6108</v>
      </c>
      <c r="C16" s="18">
        <f>(495.0/B16*100)</f>
        <v/>
      </c>
      <c r="D16" s="19" t="n">
        <v>5613</v>
      </c>
      <c r="E16" s="18" t="n">
        <v>497.6252055</v>
      </c>
      <c r="F16" s="20" t="n">
        <v>6.40824949</v>
      </c>
      <c r="G16" s="18" t="n">
        <v>489.25757624</v>
      </c>
      <c r="H16" s="20" t="n">
        <v>13.23990433</v>
      </c>
      <c r="I16" s="18" t="n">
        <v>491.11112571</v>
      </c>
      <c r="J16" s="20" t="n">
        <v>6.48413209</v>
      </c>
      <c r="K16" s="18" t="s">
        <v>404</v>
      </c>
      <c r="L16" s="20" t="s">
        <v>404</v>
      </c>
      <c r="M16" s="18" t="s">
        <v>404</v>
      </c>
      <c r="N16" s="20" t="s">
        <v>404</v>
      </c>
      <c r="O16" s="18" t="s">
        <v>404</v>
      </c>
      <c r="P16" s="20" t="s">
        <v>404</v>
      </c>
      <c r="Q16" s="18" t="s">
        <v>404</v>
      </c>
      <c r="R16" s="20" t="s">
        <v>404</v>
      </c>
      <c r="S16" s="18" t="n">
        <v>504.02307911</v>
      </c>
      <c r="T16" s="20" t="n">
        <v>17.13018775</v>
      </c>
    </row>
    <row r="17" spans="1:20">
      <c r="A17" s="15" t="s">
        <v>414</v>
      </c>
      <c r="B17" s="17" t="n">
        <v>6504</v>
      </c>
      <c r="C17" s="18">
        <f>(1325.0/B17*100)</f>
        <v/>
      </c>
      <c r="D17" s="19" t="n">
        <v>5179</v>
      </c>
      <c r="E17" s="18" t="n">
        <v>513.86194973</v>
      </c>
      <c r="F17" s="20" t="n">
        <v>7.06544288</v>
      </c>
      <c r="G17" s="18" t="n">
        <v>488.22756397</v>
      </c>
      <c r="H17" s="20" t="n">
        <v>6.5499981</v>
      </c>
      <c r="I17" s="18" t="n">
        <v>513.34340872</v>
      </c>
      <c r="J17" s="20" t="n">
        <v>8.87806048</v>
      </c>
      <c r="K17" s="18" t="s">
        <v>404</v>
      </c>
      <c r="L17" s="20" t="s">
        <v>404</v>
      </c>
      <c r="M17" s="18" t="s">
        <v>404</v>
      </c>
      <c r="N17" s="20" t="s">
        <v>404</v>
      </c>
      <c r="O17" s="18" t="s">
        <v>404</v>
      </c>
      <c r="P17" s="20" t="s">
        <v>404</v>
      </c>
      <c r="Q17" s="18" t="s">
        <v>404</v>
      </c>
      <c r="R17" s="20" t="s">
        <v>404</v>
      </c>
      <c r="S17" s="18" t="n">
        <v>536.42513434</v>
      </c>
      <c r="T17" s="20" t="n">
        <v>14.12611442</v>
      </c>
    </row>
    <row r="18" spans="1:20">
      <c r="A18" s="15" t="s">
        <v>415</v>
      </c>
      <c r="B18" s="17" t="n">
        <v>5532</v>
      </c>
      <c r="C18" s="18">
        <f>(0.0/B18*100)</f>
        <v/>
      </c>
      <c r="D18" s="19" t="n">
        <v>5532</v>
      </c>
      <c r="E18" s="18" t="n">
        <v>453.25191748</v>
      </c>
      <c r="F18" s="20" t="n">
        <v>7.08604248</v>
      </c>
      <c r="G18" s="18" t="n">
        <v>459.11597789</v>
      </c>
      <c r="H18" s="20" t="n">
        <v>8.86321448</v>
      </c>
      <c r="I18" s="18" t="n">
        <v>452.82976198</v>
      </c>
      <c r="J18" s="20" t="n">
        <v>5.81227489</v>
      </c>
      <c r="K18" s="18" t="s">
        <v>404</v>
      </c>
      <c r="L18" s="20" t="s">
        <v>404</v>
      </c>
      <c r="M18" s="18" t="s">
        <v>404</v>
      </c>
      <c r="N18" s="20" t="s">
        <v>404</v>
      </c>
      <c r="O18" s="18" t="s">
        <v>404</v>
      </c>
      <c r="P18" s="20" t="s">
        <v>404</v>
      </c>
      <c r="Q18" s="18" t="s">
        <v>404</v>
      </c>
      <c r="R18" s="20" t="s">
        <v>404</v>
      </c>
      <c r="S18" s="18" t="n">
        <v>420.39084727</v>
      </c>
      <c r="T18" s="20" t="n">
        <v>36.38883115</v>
      </c>
    </row>
    <row r="19" spans="1:20">
      <c r="A19" s="15" t="s">
        <v>416</v>
      </c>
      <c r="B19" s="17" t="n">
        <v>5658</v>
      </c>
      <c r="C19" s="18">
        <f>(327.0/B19*100)</f>
        <v/>
      </c>
      <c r="D19" s="19" t="n">
        <v>5331</v>
      </c>
      <c r="E19" s="18" t="n">
        <v>478.60190854</v>
      </c>
      <c r="F19" s="20" t="n">
        <v>5.5893572</v>
      </c>
      <c r="G19" s="18" t="n">
        <v>472.5712978</v>
      </c>
      <c r="H19" s="20" t="n">
        <v>6.1235595</v>
      </c>
      <c r="I19" s="18" t="n">
        <v>510.35741297</v>
      </c>
      <c r="J19" s="20" t="n">
        <v>19.63921098</v>
      </c>
      <c r="K19" s="18" t="s">
        <v>404</v>
      </c>
      <c r="L19" s="20" t="s">
        <v>404</v>
      </c>
      <c r="M19" s="18" t="s">
        <v>404</v>
      </c>
      <c r="N19" s="20" t="s">
        <v>404</v>
      </c>
      <c r="O19" s="18" t="s">
        <v>404</v>
      </c>
      <c r="P19" s="20" t="s">
        <v>404</v>
      </c>
      <c r="Q19" s="18" t="s">
        <v>404</v>
      </c>
      <c r="R19" s="20" t="s">
        <v>404</v>
      </c>
      <c r="S19" s="18" t="n">
        <v>508.78423596</v>
      </c>
      <c r="T19" s="20" t="n">
        <v>31.46410328</v>
      </c>
    </row>
    <row r="20" spans="1:20">
      <c r="A20" s="15" t="s">
        <v>417</v>
      </c>
      <c r="B20" s="17" t="n">
        <v>3371</v>
      </c>
      <c r="C20" s="18">
        <f>(24.0/B20*100)</f>
        <v/>
      </c>
      <c r="D20" s="19" t="n">
        <v>3347</v>
      </c>
      <c r="E20" s="18" t="n">
        <v>488.09181543</v>
      </c>
      <c r="F20" s="20" t="n">
        <v>2.98144408</v>
      </c>
      <c r="G20" s="18" t="n">
        <v>486.0044173</v>
      </c>
      <c r="H20" s="20" t="n">
        <v>2.56687286</v>
      </c>
      <c r="I20" s="18" t="n">
        <v>494.16725568</v>
      </c>
      <c r="J20" s="20" t="n">
        <v>5.31718657</v>
      </c>
      <c r="K20" s="18" t="s">
        <v>404</v>
      </c>
      <c r="L20" s="20" t="s">
        <v>404</v>
      </c>
      <c r="M20" s="18" t="s">
        <v>404</v>
      </c>
      <c r="N20" s="20" t="s">
        <v>404</v>
      </c>
      <c r="O20" s="18" t="s">
        <v>404</v>
      </c>
      <c r="P20" s="20" t="s">
        <v>404</v>
      </c>
      <c r="Q20" s="18" t="s">
        <v>404</v>
      </c>
      <c r="R20" s="20" t="s">
        <v>404</v>
      </c>
      <c r="S20" s="18" t="n">
        <v>495.28320594</v>
      </c>
      <c r="T20" s="20" t="n">
        <v>9.214149129999999</v>
      </c>
    </row>
    <row r="21" spans="1:20">
      <c r="A21" s="15" t="s">
        <v>418</v>
      </c>
      <c r="B21" s="17" t="n">
        <v>5741</v>
      </c>
      <c r="C21" s="18">
        <f>(0.0/B21*100)</f>
        <v/>
      </c>
      <c r="D21" s="19" t="n">
        <v>5741</v>
      </c>
      <c r="E21" s="18" t="n">
        <v>490.18134083</v>
      </c>
      <c r="F21" s="20" t="n">
        <v>6.48780322</v>
      </c>
      <c r="G21" s="18" t="n">
        <v>509.46551322</v>
      </c>
      <c r="H21" s="20" t="n">
        <v>3.54798663</v>
      </c>
      <c r="I21" s="18" t="n">
        <v>503.56938799</v>
      </c>
      <c r="J21" s="20" t="n">
        <v>4.47397093</v>
      </c>
      <c r="K21" s="18" t="s">
        <v>404</v>
      </c>
      <c r="L21" s="20" t="s">
        <v>404</v>
      </c>
      <c r="M21" s="18" t="s">
        <v>404</v>
      </c>
      <c r="N21" s="20" t="s">
        <v>404</v>
      </c>
      <c r="O21" s="18" t="s">
        <v>404</v>
      </c>
      <c r="P21" s="20" t="s">
        <v>404</v>
      </c>
      <c r="Q21" s="18" t="s">
        <v>404</v>
      </c>
      <c r="R21" s="20" t="s">
        <v>404</v>
      </c>
      <c r="S21" s="18" t="n">
        <v>501.66942895</v>
      </c>
      <c r="T21" s="20" t="n">
        <v>6.55165211</v>
      </c>
    </row>
    <row r="22" spans="1:20">
      <c r="A22" s="15" t="s">
        <v>419</v>
      </c>
      <c r="B22" s="17" t="n">
        <v>6598</v>
      </c>
      <c r="C22" s="18">
        <f>(0.0/B22*100)</f>
        <v/>
      </c>
      <c r="D22" s="19" t="n">
        <v>6598</v>
      </c>
      <c r="E22" s="18" t="n">
        <v>447.77045842</v>
      </c>
      <c r="F22" s="20" t="n">
        <v>11.14456503</v>
      </c>
      <c r="G22" s="18" t="n">
        <v>471.11329293</v>
      </c>
      <c r="H22" s="20" t="n">
        <v>6.84272975</v>
      </c>
      <c r="I22" s="18" t="n">
        <v>487.41621113</v>
      </c>
      <c r="J22" s="20" t="n">
        <v>10.69279032</v>
      </c>
      <c r="K22" s="18" t="s">
        <v>404</v>
      </c>
      <c r="L22" s="20" t="s">
        <v>404</v>
      </c>
      <c r="M22" s="18" t="s">
        <v>404</v>
      </c>
      <c r="N22" s="20" t="s">
        <v>404</v>
      </c>
      <c r="O22" s="18" t="s">
        <v>404</v>
      </c>
      <c r="P22" s="20" t="s">
        <v>404</v>
      </c>
      <c r="Q22" s="18" t="s">
        <v>404</v>
      </c>
      <c r="R22" s="20" t="s">
        <v>404</v>
      </c>
      <c r="S22" s="18" t="n">
        <v>499.40941479</v>
      </c>
      <c r="T22" s="20" t="n">
        <v>14.0649724</v>
      </c>
    </row>
    <row r="23" spans="1:20">
      <c r="A23" s="15" t="s">
        <v>420</v>
      </c>
      <c r="B23" s="17" t="n">
        <v>11583</v>
      </c>
      <c r="C23" s="18">
        <f>(3194.0/B23*100)</f>
        <v/>
      </c>
      <c r="D23" s="19" t="n">
        <v>8389</v>
      </c>
      <c r="E23" s="18" t="n">
        <v>490.59788623</v>
      </c>
      <c r="F23" s="20" t="n">
        <v>10.22409319</v>
      </c>
      <c r="G23" s="18" t="n">
        <v>488.9410837</v>
      </c>
      <c r="H23" s="20" t="n">
        <v>5.72644342</v>
      </c>
      <c r="I23" s="18" t="n">
        <v>500.75724806</v>
      </c>
      <c r="J23" s="20" t="n">
        <v>7.05933989</v>
      </c>
      <c r="K23" s="18" t="s">
        <v>404</v>
      </c>
      <c r="L23" s="20" t="s">
        <v>404</v>
      </c>
      <c r="M23" s="18" t="s">
        <v>404</v>
      </c>
      <c r="N23" s="20" t="s">
        <v>404</v>
      </c>
      <c r="O23" s="18" t="s">
        <v>404</v>
      </c>
      <c r="P23" s="20" t="s">
        <v>404</v>
      </c>
      <c r="Q23" s="18" t="s">
        <v>404</v>
      </c>
      <c r="R23" s="20" t="s">
        <v>404</v>
      </c>
      <c r="S23" s="18" t="n">
        <v>486.35394001</v>
      </c>
      <c r="T23" s="20" t="n">
        <v>16.46602003</v>
      </c>
    </row>
    <row r="24" spans="1:20">
      <c r="A24" s="15" t="s">
        <v>421</v>
      </c>
      <c r="B24" s="17" t="n">
        <v>6647</v>
      </c>
      <c r="C24" s="18">
        <f>(0.0/B24*100)</f>
        <v/>
      </c>
      <c r="D24" s="19" t="n">
        <v>6647</v>
      </c>
      <c r="E24" s="18" t="n">
        <v>529.04061404</v>
      </c>
      <c r="F24" s="20" t="n">
        <v>11.12873883</v>
      </c>
      <c r="G24" s="18" t="n">
        <v>523.79926584</v>
      </c>
      <c r="H24" s="20" t="n">
        <v>5.14902878</v>
      </c>
      <c r="I24" s="18" t="n">
        <v>548.81045973</v>
      </c>
      <c r="J24" s="20" t="n">
        <v>6.9274446</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530.24505893</v>
      </c>
      <c r="F25" s="20" t="n">
        <v>5.6068344</v>
      </c>
      <c r="G25" s="18" t="n">
        <v>517.07728267</v>
      </c>
      <c r="H25" s="20" t="n">
        <v>5.18918566</v>
      </c>
      <c r="I25" s="18" t="s">
        <v>404</v>
      </c>
      <c r="J25" s="20" t="s">
        <v>404</v>
      </c>
      <c r="K25" s="18" t="s">
        <v>404</v>
      </c>
      <c r="L25" s="20" t="s">
        <v>404</v>
      </c>
      <c r="M25" s="18" t="s">
        <v>404</v>
      </c>
      <c r="N25" s="20" t="s">
        <v>404</v>
      </c>
      <c r="O25" s="18" t="s">
        <v>404</v>
      </c>
      <c r="P25" s="20" t="s">
        <v>404</v>
      </c>
      <c r="Q25" s="18" t="s">
        <v>404</v>
      </c>
      <c r="R25" s="20" t="s">
        <v>404</v>
      </c>
      <c r="S25" s="18" t="n">
        <v>438.40463556</v>
      </c>
      <c r="T25" s="20" t="n">
        <v>10.20926781</v>
      </c>
    </row>
    <row r="26" spans="1:20">
      <c r="A26" s="15" t="s">
        <v>423</v>
      </c>
      <c r="B26" s="17" t="n">
        <v>4869</v>
      </c>
      <c r="C26" s="18">
        <f>(11.0/B26*100)</f>
        <v/>
      </c>
      <c r="D26" s="19" t="n">
        <v>4858</v>
      </c>
      <c r="E26" s="18" t="n">
        <v>482.47341517</v>
      </c>
      <c r="F26" s="20" t="n">
        <v>2.69699725</v>
      </c>
      <c r="G26" s="18" t="n">
        <v>483.59389187</v>
      </c>
      <c r="H26" s="20" t="n">
        <v>3.34800447</v>
      </c>
      <c r="I26" s="18" t="n">
        <v>482.74196294</v>
      </c>
      <c r="J26" s="20" t="n">
        <v>5.6660271</v>
      </c>
      <c r="K26" s="18" t="s">
        <v>404</v>
      </c>
      <c r="L26" s="20" t="s">
        <v>404</v>
      </c>
      <c r="M26" s="18" t="s">
        <v>404</v>
      </c>
      <c r="N26" s="20" t="s">
        <v>404</v>
      </c>
      <c r="O26" s="18" t="s">
        <v>404</v>
      </c>
      <c r="P26" s="20" t="s">
        <v>404</v>
      </c>
      <c r="Q26" s="18" t="s">
        <v>404</v>
      </c>
      <c r="R26" s="20" t="s">
        <v>404</v>
      </c>
      <c r="S26" s="18" t="n">
        <v>469.41725695</v>
      </c>
      <c r="T26" s="20" t="n">
        <v>11.65581106</v>
      </c>
    </row>
    <row r="27" spans="1:20">
      <c r="A27" s="15" t="s">
        <v>424</v>
      </c>
      <c r="B27" s="17" t="n">
        <v>5299</v>
      </c>
      <c r="C27" s="18">
        <f>(0.0/B27*100)</f>
        <v/>
      </c>
      <c r="D27" s="19" t="n">
        <v>5299</v>
      </c>
      <c r="E27" s="18" t="n">
        <v>491.02691579</v>
      </c>
      <c r="F27" s="20" t="n">
        <v>2.10965313</v>
      </c>
      <c r="G27" s="18" t="n">
        <v>531.5637901</v>
      </c>
      <c r="H27" s="20" t="n">
        <v>3.68528555</v>
      </c>
      <c r="I27" s="18" t="n">
        <v>472.12109052</v>
      </c>
      <c r="J27" s="20" t="n">
        <v>1.4603812</v>
      </c>
      <c r="K27" s="18" t="s">
        <v>404</v>
      </c>
      <c r="L27" s="20" t="s">
        <v>404</v>
      </c>
      <c r="M27" s="18" t="s">
        <v>404</v>
      </c>
      <c r="N27" s="20" t="s">
        <v>404</v>
      </c>
      <c r="O27" s="18" t="s">
        <v>404</v>
      </c>
      <c r="P27" s="20" t="s">
        <v>404</v>
      </c>
      <c r="Q27" s="18" t="s">
        <v>404</v>
      </c>
      <c r="R27" s="20" t="s">
        <v>404</v>
      </c>
      <c r="S27" s="18" t="n">
        <v>545.8519974</v>
      </c>
      <c r="T27" s="20" t="n">
        <v>6.58271203</v>
      </c>
    </row>
    <row r="28" spans="1:20">
      <c r="A28" s="15" t="s">
        <v>425</v>
      </c>
      <c r="B28" s="17" t="n">
        <v>7568</v>
      </c>
      <c r="C28" s="18">
        <f>(0.0/B28*100)</f>
        <v/>
      </c>
      <c r="D28" s="19" t="n">
        <v>7568</v>
      </c>
      <c r="E28" s="18" t="n">
        <v>404.67074683</v>
      </c>
      <c r="F28" s="20" t="n">
        <v>3.14081016</v>
      </c>
      <c r="G28" s="18" t="n">
        <v>410.86692712</v>
      </c>
      <c r="H28" s="20" t="n">
        <v>5.16851534</v>
      </c>
      <c r="I28" s="18" t="n">
        <v>416.92992955</v>
      </c>
      <c r="J28" s="20" t="n">
        <v>7.88732894</v>
      </c>
      <c r="K28" s="18" t="s">
        <v>404</v>
      </c>
      <c r="L28" s="20" t="s">
        <v>404</v>
      </c>
      <c r="M28" s="18" t="s">
        <v>404</v>
      </c>
      <c r="N28" s="20" t="s">
        <v>404</v>
      </c>
      <c r="O28" s="18" t="s">
        <v>404</v>
      </c>
      <c r="P28" s="20" t="s">
        <v>404</v>
      </c>
      <c r="Q28" s="18" t="s">
        <v>404</v>
      </c>
      <c r="R28" s="20" t="s">
        <v>404</v>
      </c>
      <c r="S28" s="18" t="n">
        <v>403.95805483</v>
      </c>
      <c r="T28" s="20" t="n">
        <v>14.89422555</v>
      </c>
    </row>
    <row r="29" spans="1:20">
      <c r="A29" s="15" t="s">
        <v>426</v>
      </c>
      <c r="B29" s="17" t="n">
        <v>5385</v>
      </c>
      <c r="C29" s="18">
        <f>(1123.0/B29*100)</f>
        <v/>
      </c>
      <c r="D29" s="19" t="n">
        <v>4262</v>
      </c>
      <c r="E29" s="18" t="n">
        <v>500.91537897</v>
      </c>
      <c r="F29" s="20" t="n">
        <v>10.69378051</v>
      </c>
      <c r="G29" s="18" t="n">
        <v>512.79403371</v>
      </c>
      <c r="H29" s="20" t="n">
        <v>10.9151404</v>
      </c>
      <c r="I29" s="18" t="n">
        <v>524.99193695</v>
      </c>
      <c r="J29" s="20" t="n">
        <v>12.04652314</v>
      </c>
      <c r="K29" s="18" t="s">
        <v>404</v>
      </c>
      <c r="L29" s="20" t="s">
        <v>404</v>
      </c>
      <c r="M29" s="18" t="s">
        <v>404</v>
      </c>
      <c r="N29" s="20" t="s">
        <v>404</v>
      </c>
      <c r="O29" s="18" t="s">
        <v>404</v>
      </c>
      <c r="P29" s="20" t="s">
        <v>404</v>
      </c>
      <c r="Q29" s="18" t="s">
        <v>404</v>
      </c>
      <c r="R29" s="20" t="s">
        <v>404</v>
      </c>
      <c r="S29" s="18" t="n">
        <v>502.62824044</v>
      </c>
      <c r="T29" s="20" t="n">
        <v>10.00061901</v>
      </c>
    </row>
    <row r="30" spans="1:20">
      <c r="A30" s="15" t="s">
        <v>427</v>
      </c>
      <c r="B30" s="17" t="n">
        <v>4520</v>
      </c>
      <c r="C30" s="18">
        <f>(1076.0/B30*100)</f>
        <v/>
      </c>
      <c r="D30" s="19" t="n">
        <v>3444</v>
      </c>
      <c r="E30" s="18" t="n">
        <v>492.31952102</v>
      </c>
      <c r="F30" s="20" t="n">
        <v>4.26730676</v>
      </c>
      <c r="G30" s="18" t="n">
        <v>506.4016275</v>
      </c>
      <c r="H30" s="20" t="n">
        <v>4.96249608</v>
      </c>
      <c r="I30" s="18" t="n">
        <v>478.20555923</v>
      </c>
      <c r="J30" s="20" t="n">
        <v>21.38611797</v>
      </c>
      <c r="K30" s="18" t="s">
        <v>404</v>
      </c>
      <c r="L30" s="20" t="s">
        <v>404</v>
      </c>
      <c r="M30" s="18" t="s">
        <v>404</v>
      </c>
      <c r="N30" s="20" t="s">
        <v>404</v>
      </c>
      <c r="O30" s="18" t="s">
        <v>404</v>
      </c>
      <c r="P30" s="20" t="s">
        <v>404</v>
      </c>
      <c r="Q30" s="18" t="s">
        <v>404</v>
      </c>
      <c r="R30" s="20" t="s">
        <v>404</v>
      </c>
      <c r="S30" s="18" t="n">
        <v>450.94074513</v>
      </c>
      <c r="T30" s="20" t="n">
        <v>9.25272256</v>
      </c>
    </row>
    <row r="31" spans="1:20">
      <c r="A31" s="15" t="s">
        <v>428</v>
      </c>
      <c r="B31" s="17" t="n">
        <v>5456</v>
      </c>
      <c r="C31" s="18">
        <f>(502.0/B31*100)</f>
        <v/>
      </c>
      <c r="D31" s="19" t="n">
        <v>4954</v>
      </c>
      <c r="E31" s="18" t="n">
        <v>500.88120761</v>
      </c>
      <c r="F31" s="20" t="n">
        <v>4.00511146</v>
      </c>
      <c r="G31" s="18" t="n">
        <v>503.46771473</v>
      </c>
      <c r="H31" s="20" t="n">
        <v>3.06602079</v>
      </c>
      <c r="I31" s="18" t="n">
        <v>506.96940405</v>
      </c>
      <c r="J31" s="20" t="n">
        <v>5.88714975</v>
      </c>
      <c r="K31" s="18" t="s">
        <v>404</v>
      </c>
      <c r="L31" s="20" t="s">
        <v>404</v>
      </c>
      <c r="M31" s="18" t="s">
        <v>404</v>
      </c>
      <c r="N31" s="20" t="s">
        <v>404</v>
      </c>
      <c r="O31" s="18" t="s">
        <v>404</v>
      </c>
      <c r="P31" s="20" t="s">
        <v>404</v>
      </c>
      <c r="Q31" s="18" t="s">
        <v>404</v>
      </c>
      <c r="R31" s="20" t="s">
        <v>404</v>
      </c>
      <c r="S31" s="18" t="n">
        <v>494.25649424</v>
      </c>
      <c r="T31" s="20" t="n">
        <v>8.736266260000001</v>
      </c>
    </row>
    <row r="32" spans="1:20">
      <c r="A32" s="15" t="s">
        <v>429</v>
      </c>
      <c r="B32" s="17" t="n">
        <v>4478</v>
      </c>
      <c r="C32" s="18">
        <f>(0.0/B32*100)</f>
        <v/>
      </c>
      <c r="D32" s="19" t="n">
        <v>4478</v>
      </c>
      <c r="E32" s="18" t="n">
        <v>497.81880362</v>
      </c>
      <c r="F32" s="20" t="n">
        <v>4.93753122</v>
      </c>
      <c r="G32" s="18" t="n">
        <v>505.62428422</v>
      </c>
      <c r="H32" s="20" t="n">
        <v>3.53295117</v>
      </c>
      <c r="I32" s="18" t="n">
        <v>507.1598691</v>
      </c>
      <c r="J32" s="20" t="n">
        <v>6.54197863</v>
      </c>
      <c r="K32" s="18" t="s">
        <v>404</v>
      </c>
      <c r="L32" s="20" t="s">
        <v>404</v>
      </c>
      <c r="M32" s="18" t="s">
        <v>404</v>
      </c>
      <c r="N32" s="20" t="s">
        <v>404</v>
      </c>
      <c r="O32" s="18" t="s">
        <v>404</v>
      </c>
      <c r="P32" s="20" t="s">
        <v>404</v>
      </c>
      <c r="Q32" s="18" t="s">
        <v>404</v>
      </c>
      <c r="R32" s="20" t="s">
        <v>404</v>
      </c>
      <c r="S32" s="18" t="n">
        <v>520.6317598099999</v>
      </c>
      <c r="T32" s="20" t="n">
        <v>10.33766721</v>
      </c>
    </row>
    <row r="33" spans="1:20">
      <c r="A33" s="15" t="s">
        <v>430</v>
      </c>
      <c r="B33" s="17" t="n">
        <v>7325</v>
      </c>
      <c r="C33" s="18">
        <f>(29.0/B33*100)</f>
        <v/>
      </c>
      <c r="D33" s="19" t="n">
        <v>7296</v>
      </c>
      <c r="E33" s="18" t="n">
        <v>483.70951686</v>
      </c>
      <c r="F33" s="20" t="n">
        <v>7.98774509</v>
      </c>
      <c r="G33" s="18" t="n">
        <v>492.64695</v>
      </c>
      <c r="H33" s="20" t="n">
        <v>3.99095761</v>
      </c>
      <c r="I33" s="18" t="n">
        <v>495.96456357</v>
      </c>
      <c r="J33" s="20" t="n">
        <v>8.12404036</v>
      </c>
      <c r="K33" s="18" t="s">
        <v>404</v>
      </c>
      <c r="L33" s="20" t="s">
        <v>404</v>
      </c>
      <c r="M33" s="18" t="s">
        <v>404</v>
      </c>
      <c r="N33" s="20" t="s">
        <v>404</v>
      </c>
      <c r="O33" s="18" t="s">
        <v>404</v>
      </c>
      <c r="P33" s="20" t="s">
        <v>404</v>
      </c>
      <c r="Q33" s="18" t="s">
        <v>404</v>
      </c>
      <c r="R33" s="20" t="s">
        <v>404</v>
      </c>
      <c r="S33" s="18" t="n">
        <v>502.37577957</v>
      </c>
      <c r="T33" s="20" t="n">
        <v>13.22743763</v>
      </c>
    </row>
    <row r="34" spans="1:20">
      <c r="A34" s="15" t="s">
        <v>431</v>
      </c>
      <c r="B34" s="17" t="n">
        <v>6350</v>
      </c>
      <c r="C34" s="18">
        <f>(0.0/B34*100)</f>
        <v/>
      </c>
      <c r="D34" s="19" t="n">
        <v>6350</v>
      </c>
      <c r="E34" s="18" t="n">
        <v>480.91343497</v>
      </c>
      <c r="F34" s="20" t="n">
        <v>3.50945557</v>
      </c>
      <c r="G34" s="18" t="n">
        <v>461.92989255</v>
      </c>
      <c r="H34" s="20" t="n">
        <v>9.433591870000001</v>
      </c>
      <c r="I34" s="18" t="n">
        <v>472.00136606</v>
      </c>
      <c r="J34" s="20" t="n">
        <v>10.6768929</v>
      </c>
      <c r="K34" s="18" t="s">
        <v>404</v>
      </c>
      <c r="L34" s="20" t="s">
        <v>404</v>
      </c>
      <c r="M34" s="18" t="s">
        <v>404</v>
      </c>
      <c r="N34" s="20" t="s">
        <v>404</v>
      </c>
      <c r="O34" s="18" t="s">
        <v>404</v>
      </c>
      <c r="P34" s="20" t="s">
        <v>404</v>
      </c>
      <c r="Q34" s="18" t="s">
        <v>404</v>
      </c>
      <c r="R34" s="20" t="s">
        <v>404</v>
      </c>
      <c r="S34" s="18" t="n">
        <v>434.83139418</v>
      </c>
      <c r="T34" s="20" t="n">
        <v>32.12587114</v>
      </c>
    </row>
    <row r="35" spans="1:20">
      <c r="A35" s="15" t="s">
        <v>432</v>
      </c>
      <c r="B35" s="17" t="n">
        <v>6406</v>
      </c>
      <c r="C35" s="18">
        <f>(443.0/B35*100)</f>
        <v/>
      </c>
      <c r="D35" s="19" t="n">
        <v>5963</v>
      </c>
      <c r="E35" s="18" t="n">
        <v>512.87424032</v>
      </c>
      <c r="F35" s="20" t="n">
        <v>1.55078601</v>
      </c>
      <c r="G35" s="18" t="n">
        <v>508.88619976</v>
      </c>
      <c r="H35" s="20" t="n">
        <v>2.53452733</v>
      </c>
      <c r="I35" s="18" t="n">
        <v>528.35325203</v>
      </c>
      <c r="J35" s="20" t="n">
        <v>14.28370116</v>
      </c>
      <c r="K35" s="18" t="s">
        <v>404</v>
      </c>
      <c r="L35" s="20" t="s">
        <v>404</v>
      </c>
      <c r="M35" s="18" t="s">
        <v>404</v>
      </c>
      <c r="N35" s="20" t="s">
        <v>404</v>
      </c>
      <c r="O35" s="18" t="s">
        <v>404</v>
      </c>
      <c r="P35" s="20" t="s">
        <v>404</v>
      </c>
      <c r="Q35" s="18" t="s">
        <v>404</v>
      </c>
      <c r="R35" s="20" t="s">
        <v>404</v>
      </c>
      <c r="S35" s="18" t="n">
        <v>479.80123038</v>
      </c>
      <c r="T35" s="20" t="n">
        <v>9.91123537</v>
      </c>
    </row>
    <row r="36" spans="1:20">
      <c r="A36" s="15" t="s">
        <v>433</v>
      </c>
      <c r="B36" s="17" t="n">
        <v>6736</v>
      </c>
      <c r="C36" s="18">
        <f>(10.0/B36*100)</f>
        <v/>
      </c>
      <c r="D36" s="19" t="n">
        <v>6726</v>
      </c>
      <c r="E36" s="18" t="n">
        <v>481.25134907</v>
      </c>
      <c r="F36" s="20" t="n">
        <v>3.71538098</v>
      </c>
      <c r="G36" s="18" t="n">
        <v>488.1267201</v>
      </c>
      <c r="H36" s="20" t="n">
        <v>3.18013232</v>
      </c>
      <c r="I36" s="18" t="n">
        <v>490.37068353</v>
      </c>
      <c r="J36" s="20" t="n">
        <v>7.12069247</v>
      </c>
      <c r="K36" s="18" t="s">
        <v>404</v>
      </c>
      <c r="L36" s="20" t="s">
        <v>404</v>
      </c>
      <c r="M36" s="18" t="s">
        <v>404</v>
      </c>
      <c r="N36" s="20" t="s">
        <v>404</v>
      </c>
      <c r="O36" s="18" t="s">
        <v>404</v>
      </c>
      <c r="P36" s="20" t="s">
        <v>404</v>
      </c>
      <c r="Q36" s="18" t="s">
        <v>404</v>
      </c>
      <c r="R36" s="20" t="s">
        <v>404</v>
      </c>
      <c r="S36" s="18" t="n">
        <v>484.65121671</v>
      </c>
      <c r="T36" s="20" t="n">
        <v>6.53662273</v>
      </c>
    </row>
    <row r="37" spans="1:20">
      <c r="A37" s="15" t="s">
        <v>434</v>
      </c>
      <c r="B37" s="17" t="n">
        <v>5458</v>
      </c>
      <c r="C37" s="18">
        <f>(0.0/B37*100)</f>
        <v/>
      </c>
      <c r="D37" s="19" t="n">
        <v>5458</v>
      </c>
      <c r="E37" s="18" t="n">
        <v>496.37355724</v>
      </c>
      <c r="F37" s="20" t="n">
        <v>4.43991428</v>
      </c>
      <c r="G37" s="18" t="n">
        <v>491.22653399</v>
      </c>
      <c r="H37" s="20" t="n">
        <v>4.44715054</v>
      </c>
      <c r="I37" s="18" t="n">
        <v>481.14016091</v>
      </c>
      <c r="J37" s="20" t="n">
        <v>24.65209997</v>
      </c>
      <c r="K37" s="18" t="s">
        <v>404</v>
      </c>
      <c r="L37" s="20" t="s">
        <v>404</v>
      </c>
      <c r="M37" s="18" t="s">
        <v>404</v>
      </c>
      <c r="N37" s="20" t="s">
        <v>404</v>
      </c>
      <c r="O37" s="18" t="s">
        <v>404</v>
      </c>
      <c r="P37" s="20" t="s">
        <v>404</v>
      </c>
      <c r="Q37" s="18" t="s">
        <v>404</v>
      </c>
      <c r="R37" s="20" t="s">
        <v>404</v>
      </c>
      <c r="S37" s="18" t="n">
        <v>481.84928818</v>
      </c>
      <c r="T37" s="20" t="n">
        <v>6.37185216</v>
      </c>
    </row>
    <row r="38" spans="1:20">
      <c r="A38" s="15" t="s">
        <v>435</v>
      </c>
      <c r="B38" s="17" t="n">
        <v>5860</v>
      </c>
      <c r="C38" s="18">
        <f>(268.0/B38*100)</f>
        <v/>
      </c>
      <c r="D38" s="19" t="n">
        <v>5592</v>
      </c>
      <c r="E38" s="18" t="n">
        <v>521.6180917200001</v>
      </c>
      <c r="F38" s="20" t="n">
        <v>7.6568905</v>
      </c>
      <c r="G38" s="18" t="n">
        <v>509.18199523</v>
      </c>
      <c r="H38" s="20" t="n">
        <v>8.54573418</v>
      </c>
      <c r="I38" s="18" t="n">
        <v>523.21201364</v>
      </c>
      <c r="J38" s="20" t="n">
        <v>5.44712367</v>
      </c>
      <c r="K38" s="18" t="s">
        <v>404</v>
      </c>
      <c r="L38" s="20" t="s">
        <v>404</v>
      </c>
      <c r="M38" s="18" t="s">
        <v>404</v>
      </c>
      <c r="N38" s="20" t="s">
        <v>404</v>
      </c>
      <c r="O38" s="18" t="s">
        <v>404</v>
      </c>
      <c r="P38" s="20" t="s">
        <v>404</v>
      </c>
      <c r="Q38" s="18" t="s">
        <v>404</v>
      </c>
      <c r="R38" s="20" t="s">
        <v>404</v>
      </c>
      <c r="S38" s="18" t="n">
        <v>552.5943397999999</v>
      </c>
      <c r="T38" s="20" t="n">
        <v>27.63466202</v>
      </c>
    </row>
    <row r="39" spans="1:20">
      <c r="A39" s="15" t="s">
        <v>436</v>
      </c>
      <c r="B39" s="17" t="n">
        <v>5895</v>
      </c>
      <c r="C39" s="18">
        <f>(0.0/B39*100)</f>
        <v/>
      </c>
      <c r="D39" s="19" t="n">
        <v>5895</v>
      </c>
      <c r="E39" s="18" t="n">
        <v>426.72946783</v>
      </c>
      <c r="F39" s="20" t="n">
        <v>5.98011494</v>
      </c>
      <c r="G39" s="18" t="n">
        <v>413.77722508</v>
      </c>
      <c r="H39" s="20" t="n">
        <v>9.381985090000001</v>
      </c>
      <c r="I39" s="18" t="n">
        <v>409.93601334</v>
      </c>
      <c r="J39" s="20" t="n">
        <v>11.9095247</v>
      </c>
      <c r="K39" s="18" t="s">
        <v>404</v>
      </c>
      <c r="L39" s="20" t="s">
        <v>404</v>
      </c>
      <c r="M39" s="18" t="s">
        <v>404</v>
      </c>
      <c r="N39" s="20" t="s">
        <v>404</v>
      </c>
      <c r="O39" s="18" t="s">
        <v>404</v>
      </c>
      <c r="P39" s="20" t="s">
        <v>404</v>
      </c>
      <c r="Q39" s="18" t="s">
        <v>404</v>
      </c>
      <c r="R39" s="20" t="s">
        <v>404</v>
      </c>
      <c r="S39" s="18" t="n">
        <v>431.9448068</v>
      </c>
      <c r="T39" s="20" t="n">
        <v>36.60872978</v>
      </c>
    </row>
    <row r="40" spans="1:20">
      <c r="A40" s="15" t="s">
        <v>437</v>
      </c>
      <c r="B40" s="17" t="n">
        <v>14157</v>
      </c>
      <c r="C40" s="18">
        <f>(2978.0/B40*100)</f>
        <v/>
      </c>
      <c r="D40" s="19" t="n">
        <v>11179</v>
      </c>
      <c r="E40" s="18" t="n">
        <v>487.01729351</v>
      </c>
      <c r="F40" s="20" t="n">
        <v>4.47223203</v>
      </c>
      <c r="G40" s="18" t="n">
        <v>501.77723734</v>
      </c>
      <c r="H40" s="20" t="n">
        <v>5.76102435</v>
      </c>
      <c r="I40" s="18" t="n">
        <v>509.92308134</v>
      </c>
      <c r="J40" s="20" t="n">
        <v>8.861230669999999</v>
      </c>
      <c r="K40" s="18" t="s">
        <v>404</v>
      </c>
      <c r="L40" s="20" t="s">
        <v>404</v>
      </c>
      <c r="M40" s="18" t="s">
        <v>404</v>
      </c>
      <c r="N40" s="20" t="s">
        <v>404</v>
      </c>
      <c r="O40" s="18" t="s">
        <v>404</v>
      </c>
      <c r="P40" s="20" t="s">
        <v>404</v>
      </c>
      <c r="Q40" s="18" t="s">
        <v>404</v>
      </c>
      <c r="R40" s="20" t="s">
        <v>404</v>
      </c>
      <c r="S40" s="18" t="n">
        <v>495.49663889</v>
      </c>
      <c r="T40" s="20" t="n">
        <v>6.5957557</v>
      </c>
    </row>
    <row r="41" spans="1:20">
      <c r="A41" s="15" t="s">
        <v>438</v>
      </c>
      <c r="B41" s="17" t="n">
        <v>5712</v>
      </c>
      <c r="C41" s="18">
        <f>(99.0/B41*100)</f>
        <v/>
      </c>
      <c r="D41" s="19" t="n">
        <v>5613</v>
      </c>
      <c r="E41" s="18" t="n">
        <v>465.26644475</v>
      </c>
      <c r="F41" s="20" t="n">
        <v>4.32277079</v>
      </c>
      <c r="G41" s="18" t="n">
        <v>481.41364458</v>
      </c>
      <c r="H41" s="20" t="n">
        <v>5.87714413</v>
      </c>
      <c r="I41" s="18" t="n">
        <v>501.38309966</v>
      </c>
      <c r="J41" s="20" t="n">
        <v>12.65698157</v>
      </c>
      <c r="K41" s="18" t="s">
        <v>404</v>
      </c>
      <c r="L41" s="20" t="s">
        <v>404</v>
      </c>
      <c r="M41" s="18" t="s">
        <v>404</v>
      </c>
      <c r="N41" s="20" t="s">
        <v>404</v>
      </c>
      <c r="O41" s="18" t="s">
        <v>404</v>
      </c>
      <c r="P41" s="20" t="s">
        <v>404</v>
      </c>
      <c r="Q41" s="18" t="s">
        <v>404</v>
      </c>
      <c r="R41" s="20" t="s">
        <v>404</v>
      </c>
      <c r="S41" s="18" t="n">
        <v>467.68434335</v>
      </c>
      <c r="T41" s="20" t="n">
        <v>22.60855636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411.30514347</v>
      </c>
      <c r="F44" s="20" t="n">
        <v>4.44113443</v>
      </c>
      <c r="G44" s="18" t="n">
        <v>414.90296564</v>
      </c>
      <c r="H44" s="20" t="n">
        <v>5.58270632</v>
      </c>
      <c r="I44" s="18" t="n">
        <v>393.10377587</v>
      </c>
      <c r="J44" s="20" t="n">
        <v>12.69593129</v>
      </c>
      <c r="K44" s="18" t="s">
        <v>404</v>
      </c>
      <c r="L44" s="20" t="s">
        <v>404</v>
      </c>
      <c r="M44" s="18" t="s">
        <v>404</v>
      </c>
      <c r="N44" s="20" t="s">
        <v>404</v>
      </c>
      <c r="O44" s="18" t="s">
        <v>404</v>
      </c>
      <c r="P44" s="20" t="s">
        <v>404</v>
      </c>
      <c r="Q44" s="18" t="n">
        <v>463.82688693</v>
      </c>
      <c r="R44" s="20" t="n">
        <v>21.76914436</v>
      </c>
      <c r="S44" s="18" t="n">
        <v>461.02619302</v>
      </c>
      <c r="T44" s="20" t="n">
        <v>21.77419372</v>
      </c>
    </row>
    <row r="45" spans="1:20">
      <c r="A45" s="15" t="s">
        <v>442</v>
      </c>
      <c r="B45" s="17" t="n">
        <v>5519</v>
      </c>
      <c r="C45" s="18">
        <f>(0.0/B45*100)</f>
        <v/>
      </c>
      <c r="D45" s="19" t="n">
        <v>5519</v>
      </c>
      <c r="E45" s="18" t="n">
        <v>360.95828667</v>
      </c>
      <c r="F45" s="20" t="n">
        <v>5.19397989</v>
      </c>
      <c r="G45" s="18" t="n">
        <v>357.96565928</v>
      </c>
      <c r="H45" s="20" t="n">
        <v>5.73051456</v>
      </c>
      <c r="I45" s="18" t="n">
        <v>355.90918843</v>
      </c>
      <c r="J45" s="20" t="n">
        <v>7.1787275</v>
      </c>
      <c r="K45" s="18" t="s">
        <v>404</v>
      </c>
      <c r="L45" s="20" t="s">
        <v>404</v>
      </c>
      <c r="M45" s="18" t="s">
        <v>404</v>
      </c>
      <c r="N45" s="20" t="s">
        <v>404</v>
      </c>
      <c r="O45" s="18" t="s">
        <v>404</v>
      </c>
      <c r="P45" s="20" t="s">
        <v>404</v>
      </c>
      <c r="Q45" s="18" t="s">
        <v>404</v>
      </c>
      <c r="R45" s="20" t="s">
        <v>404</v>
      </c>
      <c r="S45" s="18" t="n">
        <v>365.97923576</v>
      </c>
      <c r="T45" s="20" t="n">
        <v>14.74827045</v>
      </c>
    </row>
    <row r="46" spans="1:20">
      <c r="A46" s="15" t="s">
        <v>443</v>
      </c>
      <c r="B46" s="17" t="n">
        <v>23141</v>
      </c>
      <c r="C46" s="18">
        <f>(4196.0/B46*100)</f>
        <v/>
      </c>
      <c r="D46" s="19" t="n">
        <v>18945</v>
      </c>
      <c r="E46" s="18" t="n">
        <v>375.78285386</v>
      </c>
      <c r="F46" s="20" t="n">
        <v>4.44825899</v>
      </c>
      <c r="G46" s="18" t="n">
        <v>389.83768953</v>
      </c>
      <c r="H46" s="20" t="n">
        <v>6.87054357</v>
      </c>
      <c r="I46" s="18" t="n">
        <v>392.5766262</v>
      </c>
      <c r="J46" s="20" t="n">
        <v>9.21235375</v>
      </c>
      <c r="K46" s="18" t="s">
        <v>404</v>
      </c>
      <c r="L46" s="20" t="s">
        <v>404</v>
      </c>
      <c r="M46" s="18" t="s">
        <v>404</v>
      </c>
      <c r="N46" s="20" t="s">
        <v>404</v>
      </c>
      <c r="O46" s="18" t="s">
        <v>404</v>
      </c>
      <c r="P46" s="20" t="s">
        <v>404</v>
      </c>
      <c r="Q46" s="18" t="s">
        <v>404</v>
      </c>
      <c r="R46" s="20" t="s">
        <v>404</v>
      </c>
      <c r="S46" s="18" t="n">
        <v>356.20160676</v>
      </c>
      <c r="T46" s="20" t="n">
        <v>13.28523979</v>
      </c>
    </row>
    <row r="47" spans="1:20">
      <c r="A47" s="15" t="s">
        <v>444</v>
      </c>
      <c r="B47" s="17" t="n">
        <v>5928</v>
      </c>
      <c r="C47" s="18">
        <f>(0.0/B47*100)</f>
        <v/>
      </c>
      <c r="D47" s="19" t="n">
        <v>5928</v>
      </c>
      <c r="E47" s="18" t="n">
        <v>432.60944975</v>
      </c>
      <c r="F47" s="20" t="n">
        <v>5.27568806</v>
      </c>
      <c r="G47" s="18" t="n">
        <v>447.82133193</v>
      </c>
      <c r="H47" s="20" t="n">
        <v>11.6653767</v>
      </c>
      <c r="I47" s="18" t="n">
        <v>448.25167285</v>
      </c>
      <c r="J47" s="20" t="n">
        <v>16.67919446</v>
      </c>
      <c r="K47" s="18" t="s">
        <v>404</v>
      </c>
      <c r="L47" s="20" t="s">
        <v>404</v>
      </c>
      <c r="M47" s="18" t="s">
        <v>404</v>
      </c>
      <c r="N47" s="20" t="s">
        <v>404</v>
      </c>
      <c r="O47" s="18" t="s">
        <v>404</v>
      </c>
      <c r="P47" s="20" t="s">
        <v>404</v>
      </c>
      <c r="Q47" s="18" t="s">
        <v>404</v>
      </c>
      <c r="R47" s="20" t="s">
        <v>404</v>
      </c>
      <c r="S47" s="18" t="n">
        <v>511.2555476</v>
      </c>
      <c r="T47" s="20" t="n">
        <v>30.13158828</v>
      </c>
    </row>
    <row r="48" spans="1:20">
      <c r="A48" s="15" t="s">
        <v>445</v>
      </c>
      <c r="B48" s="17" t="n">
        <v>9841</v>
      </c>
      <c r="C48" s="18">
        <f>(40.0/B48*100)</f>
        <v/>
      </c>
      <c r="D48" s="19" t="n">
        <v>9801</v>
      </c>
      <c r="E48" s="18" t="n">
        <v>544.7809453900001</v>
      </c>
      <c r="F48" s="20" t="n">
        <v>9.71157504</v>
      </c>
      <c r="G48" s="18" t="n">
        <v>539.65381069</v>
      </c>
      <c r="H48" s="20" t="n">
        <v>9.01734821</v>
      </c>
      <c r="I48" s="18" t="n">
        <v>498.31311889</v>
      </c>
      <c r="J48" s="20" t="n">
        <v>9.598756720000001</v>
      </c>
      <c r="K48" s="18" t="s">
        <v>404</v>
      </c>
      <c r="L48" s="20" t="s">
        <v>404</v>
      </c>
      <c r="M48" s="18" t="s">
        <v>404</v>
      </c>
      <c r="N48" s="20" t="s">
        <v>404</v>
      </c>
      <c r="O48" s="18" t="s">
        <v>404</v>
      </c>
      <c r="P48" s="20" t="s">
        <v>404</v>
      </c>
      <c r="Q48" s="18" t="s">
        <v>404</v>
      </c>
      <c r="R48" s="20" t="s">
        <v>404</v>
      </c>
      <c r="S48" s="18" t="n">
        <v>589.82735805</v>
      </c>
      <c r="T48" s="20" t="n">
        <v>20.82247489</v>
      </c>
    </row>
    <row r="49" spans="1:20">
      <c r="A49" s="15" t="s">
        <v>446</v>
      </c>
      <c r="B49" s="17" t="n">
        <v>6349</v>
      </c>
      <c r="C49" s="18">
        <f>(52.0/B49*100)</f>
        <v/>
      </c>
      <c r="D49" s="19" t="n">
        <v>6297</v>
      </c>
      <c r="E49" s="18" t="n">
        <v>402.97637111</v>
      </c>
      <c r="F49" s="20" t="n">
        <v>5.48705554</v>
      </c>
      <c r="G49" s="18" t="n">
        <v>416.65259185</v>
      </c>
      <c r="H49" s="20" t="n">
        <v>5.64674249</v>
      </c>
      <c r="I49" s="18" t="n">
        <v>406.07067569</v>
      </c>
      <c r="J49" s="20" t="n">
        <v>5.72500241</v>
      </c>
      <c r="K49" s="18" t="s">
        <v>404</v>
      </c>
      <c r="L49" s="20" t="s">
        <v>404</v>
      </c>
      <c r="M49" s="18" t="s">
        <v>404</v>
      </c>
      <c r="N49" s="20" t="s">
        <v>404</v>
      </c>
      <c r="O49" s="18" t="s">
        <v>404</v>
      </c>
      <c r="P49" s="20" t="s">
        <v>404</v>
      </c>
      <c r="Q49" s="18" t="s">
        <v>404</v>
      </c>
      <c r="R49" s="20" t="s">
        <v>404</v>
      </c>
      <c r="S49" s="18" t="n">
        <v>408.74218191</v>
      </c>
      <c r="T49" s="20" t="n">
        <v>17.98437849</v>
      </c>
    </row>
    <row r="50" spans="1:20">
      <c r="A50" s="15" t="s">
        <v>447</v>
      </c>
      <c r="B50" s="17" t="n">
        <v>11795</v>
      </c>
      <c r="C50" s="18">
        <f>(1031.0/B50*100)</f>
        <v/>
      </c>
      <c r="D50" s="19" t="n">
        <v>10764</v>
      </c>
      <c r="E50" s="18" t="n">
        <v>387.13404847</v>
      </c>
      <c r="F50" s="20" t="n">
        <v>4.8430448</v>
      </c>
      <c r="G50" s="18" t="n">
        <v>398.7581868</v>
      </c>
      <c r="H50" s="20" t="n">
        <v>4.60409448</v>
      </c>
      <c r="I50" s="18" t="n">
        <v>394.31845775</v>
      </c>
      <c r="J50" s="20" t="n">
        <v>12.88491021</v>
      </c>
      <c r="K50" s="18" t="s">
        <v>404</v>
      </c>
      <c r="L50" s="20" t="s">
        <v>404</v>
      </c>
      <c r="M50" s="18" t="s">
        <v>404</v>
      </c>
      <c r="N50" s="20" t="s">
        <v>404</v>
      </c>
      <c r="O50" s="18" t="s">
        <v>404</v>
      </c>
      <c r="P50" s="20" t="s">
        <v>404</v>
      </c>
      <c r="Q50" s="18" t="s">
        <v>404</v>
      </c>
      <c r="R50" s="20" t="s">
        <v>404</v>
      </c>
      <c r="S50" s="18" t="n">
        <v>381.40001457</v>
      </c>
      <c r="T50" s="20" t="n">
        <v>10.31263205</v>
      </c>
    </row>
    <row r="51" spans="1:20">
      <c r="A51" s="15" t="s">
        <v>448</v>
      </c>
      <c r="B51" s="17" t="n">
        <v>6866</v>
      </c>
      <c r="C51" s="18">
        <f>(0.0/B51*100)</f>
        <v/>
      </c>
      <c r="D51" s="19" t="n">
        <v>6866</v>
      </c>
      <c r="E51" s="18" t="n">
        <v>405.53059129</v>
      </c>
      <c r="F51" s="20" t="n">
        <v>3.9470442</v>
      </c>
      <c r="G51" s="18" t="n">
        <v>396.39139965</v>
      </c>
      <c r="H51" s="20" t="n">
        <v>5.20694534</v>
      </c>
      <c r="I51" s="18" t="n">
        <v>398.09398313</v>
      </c>
      <c r="J51" s="20" t="n">
        <v>5.0150141</v>
      </c>
      <c r="K51" s="18" t="s">
        <v>404</v>
      </c>
      <c r="L51" s="20" t="s">
        <v>404</v>
      </c>
      <c r="M51" s="18" t="s">
        <v>404</v>
      </c>
      <c r="N51" s="20" t="s">
        <v>404</v>
      </c>
      <c r="O51" s="18" t="s">
        <v>404</v>
      </c>
      <c r="P51" s="20" t="s">
        <v>404</v>
      </c>
      <c r="Q51" s="18" t="s">
        <v>404</v>
      </c>
      <c r="R51" s="20" t="s">
        <v>404</v>
      </c>
      <c r="S51" s="18" t="n">
        <v>397.42189886</v>
      </c>
      <c r="T51" s="20" t="n">
        <v>18.73876723</v>
      </c>
    </row>
    <row r="52" spans="1:20">
      <c r="A52" s="15" t="s">
        <v>449</v>
      </c>
      <c r="B52" s="17" t="n">
        <v>5809</v>
      </c>
      <c r="C52" s="18">
        <f>(0.0/B52*100)</f>
        <v/>
      </c>
      <c r="D52" s="19" t="n">
        <v>5809</v>
      </c>
      <c r="E52" s="18" t="n">
        <v>463.56371164</v>
      </c>
      <c r="F52" s="20" t="n">
        <v>4.53968587</v>
      </c>
      <c r="G52" s="18" t="n">
        <v>470.04615902</v>
      </c>
      <c r="H52" s="20" t="n">
        <v>8.01015696</v>
      </c>
      <c r="I52" s="18" t="n">
        <v>454.49285976</v>
      </c>
      <c r="J52" s="20" t="n">
        <v>11.44837399</v>
      </c>
      <c r="K52" s="18" t="s">
        <v>404</v>
      </c>
      <c r="L52" s="20" t="s">
        <v>404</v>
      </c>
      <c r="M52" s="18" t="s">
        <v>404</v>
      </c>
      <c r="N52" s="20" t="s">
        <v>404</v>
      </c>
      <c r="O52" s="18" t="s">
        <v>404</v>
      </c>
      <c r="P52" s="20" t="s">
        <v>404</v>
      </c>
      <c r="Q52" s="18" t="s">
        <v>404</v>
      </c>
      <c r="R52" s="20" t="s">
        <v>404</v>
      </c>
      <c r="S52" s="18" t="n">
        <v>474.20817594</v>
      </c>
      <c r="T52" s="20" t="n">
        <v>9.50632854</v>
      </c>
    </row>
    <row r="53" spans="1:20">
      <c r="A53" s="15" t="s">
        <v>450</v>
      </c>
      <c r="B53" s="17" t="n">
        <v>5571</v>
      </c>
      <c r="C53" s="18">
        <f>(0.0/B53*100)</f>
        <v/>
      </c>
      <c r="D53" s="19" t="n">
        <v>5571</v>
      </c>
      <c r="E53" s="18" t="n">
        <v>427.82061745</v>
      </c>
      <c r="F53" s="20" t="n">
        <v>2.53993402</v>
      </c>
      <c r="G53" s="18" t="n">
        <v>455.27958694</v>
      </c>
      <c r="H53" s="20" t="n">
        <v>2.55152531</v>
      </c>
      <c r="I53" s="18" t="n">
        <v>421.44989806</v>
      </c>
      <c r="J53" s="20" t="n">
        <v>3.49277314</v>
      </c>
      <c r="K53" s="18" t="s">
        <v>404</v>
      </c>
      <c r="L53" s="20" t="s">
        <v>404</v>
      </c>
      <c r="M53" s="18" t="s">
        <v>404</v>
      </c>
      <c r="N53" s="20" t="s">
        <v>404</v>
      </c>
      <c r="O53" s="18" t="s">
        <v>404</v>
      </c>
      <c r="P53" s="20" t="s">
        <v>404</v>
      </c>
      <c r="Q53" s="18" t="s">
        <v>404</v>
      </c>
      <c r="R53" s="20" t="s">
        <v>404</v>
      </c>
      <c r="S53" s="18" t="n">
        <v>447.49810104</v>
      </c>
      <c r="T53" s="20" t="n">
        <v>10.18307351</v>
      </c>
    </row>
    <row r="54" spans="1:20">
      <c r="A54" s="15" t="s">
        <v>451</v>
      </c>
      <c r="B54" s="17" t="n">
        <v>4740</v>
      </c>
      <c r="C54" s="18">
        <f>(199.0/B54*100)</f>
        <v/>
      </c>
      <c r="D54" s="19" t="n">
        <v>4541</v>
      </c>
      <c r="E54" s="18" t="n">
        <v>322.37784888</v>
      </c>
      <c r="F54" s="20" t="n">
        <v>4.62951808</v>
      </c>
      <c r="G54" s="18" t="n">
        <v>330.34703648</v>
      </c>
      <c r="H54" s="20" t="n">
        <v>4.53599845</v>
      </c>
      <c r="I54" s="18" t="n">
        <v>342.01543029</v>
      </c>
      <c r="J54" s="20" t="n">
        <v>19.78168597</v>
      </c>
      <c r="K54" s="18" t="s">
        <v>404</v>
      </c>
      <c r="L54" s="20" t="s">
        <v>404</v>
      </c>
      <c r="M54" s="18" t="s">
        <v>404</v>
      </c>
      <c r="N54" s="20" t="s">
        <v>404</v>
      </c>
      <c r="O54" s="18" t="s">
        <v>404</v>
      </c>
      <c r="P54" s="20" t="s">
        <v>404</v>
      </c>
      <c r="Q54" s="18" t="s">
        <v>404</v>
      </c>
      <c r="R54" s="20" t="s">
        <v>404</v>
      </c>
      <c r="S54" s="18" t="n">
        <v>318.84444768</v>
      </c>
      <c r="T54" s="20" t="n">
        <v>9.914971639999999</v>
      </c>
    </row>
    <row r="55" spans="1:20">
      <c r="A55" s="15" t="s">
        <v>452</v>
      </c>
      <c r="B55" s="17" t="n">
        <v>5316</v>
      </c>
      <c r="C55" s="18">
        <f>(43.0/B55*100)</f>
        <v/>
      </c>
      <c r="D55" s="19" t="n">
        <v>5273</v>
      </c>
      <c r="E55" s="18" t="n">
        <v>399.9888786</v>
      </c>
      <c r="F55" s="20" t="n">
        <v>8.828671330000001</v>
      </c>
      <c r="G55" s="18" t="n">
        <v>406.02900929</v>
      </c>
      <c r="H55" s="20" t="n">
        <v>3.97208998</v>
      </c>
      <c r="I55" s="18" t="n">
        <v>402.34126076</v>
      </c>
      <c r="J55" s="20" t="n">
        <v>6.70936401</v>
      </c>
      <c r="K55" s="18" t="s">
        <v>404</v>
      </c>
      <c r="L55" s="20" t="s">
        <v>404</v>
      </c>
      <c r="M55" s="18" t="s">
        <v>404</v>
      </c>
      <c r="N55" s="20" t="s">
        <v>404</v>
      </c>
      <c r="O55" s="18" t="s">
        <v>404</v>
      </c>
      <c r="P55" s="20" t="s">
        <v>404</v>
      </c>
      <c r="Q55" s="18" t="s">
        <v>404</v>
      </c>
      <c r="R55" s="20" t="s">
        <v>404</v>
      </c>
      <c r="S55" s="18" t="n">
        <v>396.17708604</v>
      </c>
      <c r="T55" s="20" t="n">
        <v>14.27359061</v>
      </c>
    </row>
    <row r="56" spans="1:20">
      <c r="A56" s="15" t="s">
        <v>453</v>
      </c>
      <c r="B56" s="17" t="n">
        <v>5359</v>
      </c>
      <c r="C56" s="18">
        <f>(0.0/B56*100)</f>
        <v/>
      </c>
      <c r="D56" s="19" t="n">
        <v>5359</v>
      </c>
      <c r="E56" s="18" t="n">
        <v>521.4344929599999</v>
      </c>
      <c r="F56" s="20" t="n">
        <v>9.730157589999999</v>
      </c>
      <c r="G56" s="18" t="n">
        <v>554.92430011</v>
      </c>
      <c r="H56" s="20" t="n">
        <v>4.23112314</v>
      </c>
      <c r="I56" s="18" t="n">
        <v>549.04111673</v>
      </c>
      <c r="J56" s="20" t="n">
        <v>12.72238796</v>
      </c>
      <c r="K56" s="18" t="s">
        <v>404</v>
      </c>
      <c r="L56" s="20" t="s">
        <v>404</v>
      </c>
      <c r="M56" s="18" t="s">
        <v>404</v>
      </c>
      <c r="N56" s="20" t="s">
        <v>404</v>
      </c>
      <c r="O56" s="18" t="s">
        <v>404</v>
      </c>
      <c r="P56" s="20" t="s">
        <v>404</v>
      </c>
      <c r="Q56" s="18" t="s">
        <v>404</v>
      </c>
      <c r="R56" s="20" t="s">
        <v>404</v>
      </c>
      <c r="S56" s="18" t="n">
        <v>541.88970791</v>
      </c>
      <c r="T56" s="20" t="n">
        <v>15.00933864</v>
      </c>
    </row>
    <row r="57" spans="1:20">
      <c r="A57" s="15" t="s">
        <v>454</v>
      </c>
      <c r="B57" s="17" t="n">
        <v>6513</v>
      </c>
      <c r="C57" s="18">
        <f>(0.0/B57*100)</f>
        <v/>
      </c>
      <c r="D57" s="19" t="n">
        <v>6513</v>
      </c>
      <c r="E57" s="18" t="n">
        <v>391.19268896</v>
      </c>
      <c r="F57" s="20" t="n">
        <v>6.20098342</v>
      </c>
      <c r="G57" s="18" t="n">
        <v>385.34127839</v>
      </c>
      <c r="H57" s="20" t="n">
        <v>4.83012019</v>
      </c>
      <c r="I57" s="18" t="n">
        <v>368.89968597</v>
      </c>
      <c r="J57" s="20" t="n">
        <v>15.06750952</v>
      </c>
      <c r="K57" s="18" t="s">
        <v>404</v>
      </c>
      <c r="L57" s="20" t="s">
        <v>404</v>
      </c>
      <c r="M57" s="18" t="s">
        <v>404</v>
      </c>
      <c r="N57" s="20" t="s">
        <v>404</v>
      </c>
      <c r="O57" s="18" t="s">
        <v>404</v>
      </c>
      <c r="P57" s="20" t="s">
        <v>404</v>
      </c>
      <c r="Q57" s="18" t="n">
        <v>373.56067216</v>
      </c>
      <c r="R57" s="20" t="n">
        <v>18.68478812</v>
      </c>
      <c r="S57" s="18" t="n">
        <v>403.98155088</v>
      </c>
      <c r="T57" s="20" t="n">
        <v>24.48671853</v>
      </c>
    </row>
    <row r="58" spans="1:20">
      <c r="A58" s="15" t="s">
        <v>455</v>
      </c>
      <c r="B58" s="17" t="n">
        <v>7267</v>
      </c>
      <c r="C58" s="18">
        <f>(0.0/B58*100)</f>
        <v/>
      </c>
      <c r="D58" s="19" t="n">
        <v>7267</v>
      </c>
      <c r="E58" s="18" t="n">
        <v>384.03924374</v>
      </c>
      <c r="F58" s="20" t="n">
        <v>3.77071724</v>
      </c>
      <c r="G58" s="18" t="n">
        <v>373.16837702</v>
      </c>
      <c r="H58" s="20" t="n">
        <v>5.59306591</v>
      </c>
      <c r="I58" s="18" t="n">
        <v>336.2967844</v>
      </c>
      <c r="J58" s="20" t="n">
        <v>10.12232891</v>
      </c>
      <c r="K58" s="18" t="s">
        <v>404</v>
      </c>
      <c r="L58" s="20" t="s">
        <v>404</v>
      </c>
      <c r="M58" s="18" t="s">
        <v>404</v>
      </c>
      <c r="N58" s="20" t="s">
        <v>404</v>
      </c>
      <c r="O58" s="18" t="s">
        <v>404</v>
      </c>
      <c r="P58" s="20" t="s">
        <v>404</v>
      </c>
      <c r="Q58" s="18" t="n">
        <v>406.46571186</v>
      </c>
      <c r="R58" s="20" t="n">
        <v>20.95602349</v>
      </c>
      <c r="S58" s="18" t="n">
        <v>403.16837928</v>
      </c>
      <c r="T58" s="20" t="n">
        <v>16.01096743</v>
      </c>
    </row>
    <row r="59" spans="1:20">
      <c r="A59" s="15" t="s">
        <v>456</v>
      </c>
      <c r="B59" s="17" t="n">
        <v>4826</v>
      </c>
      <c r="C59" s="18">
        <f>(0.0/B59*100)</f>
        <v/>
      </c>
      <c r="D59" s="19" t="n">
        <v>4826</v>
      </c>
      <c r="E59" s="18" t="n">
        <v>362.01091652</v>
      </c>
      <c r="F59" s="20" t="n">
        <v>2.38930182</v>
      </c>
      <c r="G59" s="18" t="n">
        <v>365.32545934</v>
      </c>
      <c r="H59" s="20" t="n">
        <v>2.47225757</v>
      </c>
      <c r="I59" s="18" t="n">
        <v>349.51725838</v>
      </c>
      <c r="J59" s="20" t="n">
        <v>3.2991998</v>
      </c>
      <c r="K59" s="18" t="s">
        <v>404</v>
      </c>
      <c r="L59" s="20" t="s">
        <v>404</v>
      </c>
      <c r="M59" s="18" t="s">
        <v>404</v>
      </c>
      <c r="N59" s="20" t="s">
        <v>404</v>
      </c>
      <c r="O59" s="18" t="s">
        <v>404</v>
      </c>
      <c r="P59" s="20" t="s">
        <v>404</v>
      </c>
      <c r="Q59" s="18" t="n">
        <v>439.52717143</v>
      </c>
      <c r="R59" s="20" t="n">
        <v>11.63134276</v>
      </c>
      <c r="S59" s="18" t="n">
        <v>357.34393974</v>
      </c>
      <c r="T59" s="20" t="n">
        <v>8.01650193</v>
      </c>
    </row>
    <row r="60" spans="1:20">
      <c r="A60" s="15" t="s">
        <v>457</v>
      </c>
      <c r="B60" s="17" t="n">
        <v>4546</v>
      </c>
      <c r="C60" s="18">
        <f>(0.0/B60*100)</f>
        <v/>
      </c>
      <c r="D60" s="19" t="n">
        <v>4546</v>
      </c>
      <c r="E60" s="18" t="n">
        <v>384.14756531</v>
      </c>
      <c r="F60" s="20" t="n">
        <v>9.18763805</v>
      </c>
      <c r="G60" s="18" t="n">
        <v>401.38196131</v>
      </c>
      <c r="H60" s="20" t="n">
        <v>4.95136442</v>
      </c>
      <c r="I60" s="18" t="n">
        <v>389.78298209</v>
      </c>
      <c r="J60" s="20" t="n">
        <v>16.34019695</v>
      </c>
      <c r="K60" s="18" t="s">
        <v>404</v>
      </c>
      <c r="L60" s="20" t="s">
        <v>404</v>
      </c>
      <c r="M60" s="18" t="s">
        <v>404</v>
      </c>
      <c r="N60" s="20" t="s">
        <v>404</v>
      </c>
      <c r="O60" s="18" t="s">
        <v>404</v>
      </c>
      <c r="P60" s="20" t="s">
        <v>404</v>
      </c>
      <c r="Q60" s="18" t="n">
        <v>339.11143913</v>
      </c>
      <c r="R60" s="20" t="n">
        <v>11.2322991</v>
      </c>
      <c r="S60" s="18" t="n">
        <v>394.96341894</v>
      </c>
      <c r="T60" s="20" t="n">
        <v>16.24094036</v>
      </c>
    </row>
    <row r="61" spans="1:20">
      <c r="A61" s="15" t="s">
        <v>458</v>
      </c>
      <c r="B61" s="17" t="n">
        <v>6525</v>
      </c>
      <c r="C61" s="18">
        <f>(0.0/B61*100)</f>
        <v/>
      </c>
      <c r="D61" s="19" t="n">
        <v>6525</v>
      </c>
      <c r="E61" s="18" t="n">
        <v>478.2646468</v>
      </c>
      <c r="F61" s="20" t="n">
        <v>5.37608057</v>
      </c>
      <c r="G61" s="18" t="n">
        <v>472.83916072</v>
      </c>
      <c r="H61" s="20" t="n">
        <v>3.62390268</v>
      </c>
      <c r="I61" s="18" t="n">
        <v>486.90122553</v>
      </c>
      <c r="J61" s="20" t="n">
        <v>5.07859659</v>
      </c>
      <c r="K61" s="18" t="s">
        <v>404</v>
      </c>
      <c r="L61" s="20" t="s">
        <v>404</v>
      </c>
      <c r="M61" s="18" t="s">
        <v>404</v>
      </c>
      <c r="N61" s="20" t="s">
        <v>404</v>
      </c>
      <c r="O61" s="18" t="s">
        <v>404</v>
      </c>
      <c r="P61" s="20" t="s">
        <v>404</v>
      </c>
      <c r="Q61" s="18" t="s">
        <v>404</v>
      </c>
      <c r="R61" s="20" t="s">
        <v>404</v>
      </c>
      <c r="S61" s="18" t="n">
        <v>466.47916846</v>
      </c>
      <c r="T61" s="20" t="n">
        <v>12.68711912</v>
      </c>
    </row>
    <row r="62" spans="1:20">
      <c r="A62" s="15" t="s">
        <v>459</v>
      </c>
      <c r="B62" s="17" t="n">
        <v>4476</v>
      </c>
      <c r="C62" s="18">
        <f>(0.0/B62*100)</f>
        <v/>
      </c>
      <c r="D62" s="19" t="n">
        <v>4476</v>
      </c>
      <c r="E62" s="18" t="n">
        <v>541.0245317599999</v>
      </c>
      <c r="F62" s="20" t="n">
        <v>3.04926117</v>
      </c>
      <c r="G62" s="18" t="n">
        <v>547.75287725</v>
      </c>
      <c r="H62" s="20" t="n">
        <v>1.26672089</v>
      </c>
      <c r="I62" s="18" t="n">
        <v>525.2902973499999</v>
      </c>
      <c r="J62" s="20" t="n">
        <v>3.08913827</v>
      </c>
      <c r="K62" s="18" t="s">
        <v>404</v>
      </c>
      <c r="L62" s="20" t="s">
        <v>404</v>
      </c>
      <c r="M62" s="18" t="s">
        <v>404</v>
      </c>
      <c r="N62" s="20" t="s">
        <v>404</v>
      </c>
      <c r="O62" s="18" t="s">
        <v>404</v>
      </c>
      <c r="P62" s="20" t="s">
        <v>404</v>
      </c>
      <c r="Q62" s="18" t="s">
        <v>404</v>
      </c>
      <c r="R62" s="20" t="s">
        <v>404</v>
      </c>
      <c r="S62" s="18" t="n">
        <v>556.45057951</v>
      </c>
      <c r="T62" s="20" t="n">
        <v>7.1272383</v>
      </c>
    </row>
    <row r="63" spans="1:20">
      <c r="A63" s="15" t="s">
        <v>460</v>
      </c>
      <c r="B63" s="17" t="n">
        <v>5324</v>
      </c>
      <c r="C63" s="18">
        <f>(0.0/B63*100)</f>
        <v/>
      </c>
      <c r="D63" s="19" t="n">
        <v>5324</v>
      </c>
      <c r="E63" s="18" t="n">
        <v>375.5022848</v>
      </c>
      <c r="F63" s="20" t="n">
        <v>2.16221557</v>
      </c>
      <c r="G63" s="18" t="n">
        <v>354.56207776</v>
      </c>
      <c r="H63" s="20" t="n">
        <v>3.38119574</v>
      </c>
      <c r="I63" s="18" t="n">
        <v>362.06834202</v>
      </c>
      <c r="J63" s="20" t="n">
        <v>4.15038466</v>
      </c>
      <c r="K63" s="18" t="s">
        <v>404</v>
      </c>
      <c r="L63" s="20" t="s">
        <v>404</v>
      </c>
      <c r="M63" s="18" t="s">
        <v>404</v>
      </c>
      <c r="N63" s="20" t="s">
        <v>404</v>
      </c>
      <c r="O63" s="18" t="s">
        <v>404</v>
      </c>
      <c r="P63" s="20" t="s">
        <v>404</v>
      </c>
      <c r="Q63" s="18" t="n">
        <v>347.17713763</v>
      </c>
      <c r="R63" s="20" t="n">
        <v>24.10092566</v>
      </c>
      <c r="S63" s="18" t="n">
        <v>393.31064456</v>
      </c>
      <c r="T63" s="20" t="n">
        <v>5.34688522</v>
      </c>
    </row>
    <row r="64" spans="1:20">
      <c r="A64" s="15" t="s">
        <v>461</v>
      </c>
      <c r="B64" s="17" t="n">
        <v>3634</v>
      </c>
      <c r="C64" s="18">
        <f>(27.0/B64*100)</f>
        <v/>
      </c>
      <c r="D64" s="19" t="n">
        <v>3607</v>
      </c>
      <c r="E64" s="18" t="n">
        <v>454.90860931</v>
      </c>
      <c r="F64" s="20" t="n">
        <v>3.57555266</v>
      </c>
      <c r="G64" s="18" t="n">
        <v>504.90747609</v>
      </c>
      <c r="H64" s="20" t="n">
        <v>2.443285</v>
      </c>
      <c r="I64" s="18" t="n">
        <v>456.98494002</v>
      </c>
      <c r="J64" s="20" t="n">
        <v>2.61133633</v>
      </c>
      <c r="K64" s="18" t="s">
        <v>404</v>
      </c>
      <c r="L64" s="20" t="s">
        <v>404</v>
      </c>
      <c r="M64" s="18" t="s">
        <v>404</v>
      </c>
      <c r="N64" s="20" t="s">
        <v>404</v>
      </c>
      <c r="O64" s="18" t="s">
        <v>404</v>
      </c>
      <c r="P64" s="20" t="s">
        <v>404</v>
      </c>
      <c r="Q64" s="18" t="s">
        <v>404</v>
      </c>
      <c r="R64" s="20" t="s">
        <v>404</v>
      </c>
      <c r="S64" s="18" t="s">
        <v>404</v>
      </c>
      <c r="T64" s="20" t="s">
        <v>404</v>
      </c>
    </row>
    <row r="65" spans="1:20">
      <c r="A65" s="15" t="s">
        <v>462</v>
      </c>
      <c r="B65" s="17" t="n">
        <v>5325</v>
      </c>
      <c r="C65" s="18">
        <f>(0.0/B65*100)</f>
        <v/>
      </c>
      <c r="D65" s="19" t="n">
        <v>5325</v>
      </c>
      <c r="E65" s="18" t="n">
        <v>417.86189907</v>
      </c>
      <c r="F65" s="20" t="n">
        <v>3.75932751</v>
      </c>
      <c r="G65" s="18" t="n">
        <v>419.06540795</v>
      </c>
      <c r="H65" s="20" t="n">
        <v>8.68478367</v>
      </c>
      <c r="I65" s="18" t="n">
        <v>430.29482766</v>
      </c>
      <c r="J65" s="20" t="n">
        <v>14.50474803</v>
      </c>
      <c r="K65" s="18" t="s">
        <v>404</v>
      </c>
      <c r="L65" s="20" t="s">
        <v>404</v>
      </c>
      <c r="M65" s="18" t="s">
        <v>404</v>
      </c>
      <c r="N65" s="20" t="s">
        <v>404</v>
      </c>
      <c r="O65" s="18" t="s">
        <v>404</v>
      </c>
      <c r="P65" s="20" t="s">
        <v>404</v>
      </c>
      <c r="Q65" s="18" t="n">
        <v>463.96818571</v>
      </c>
      <c r="R65" s="20" t="n">
        <v>11.01946362</v>
      </c>
      <c r="S65" s="18" t="n">
        <v>432.16949178</v>
      </c>
      <c r="T65" s="20" t="n">
        <v>14.34361215</v>
      </c>
    </row>
    <row r="66" spans="1:20">
      <c r="A66" s="15" t="s">
        <v>463</v>
      </c>
      <c r="B66" s="17" t="n">
        <v>5665</v>
      </c>
      <c r="C66" s="18">
        <f>(0.0/B66*100)</f>
        <v/>
      </c>
      <c r="D66" s="19" t="n">
        <v>5665</v>
      </c>
      <c r="E66" s="18" t="n">
        <v>416.20100982</v>
      </c>
      <c r="F66" s="20" t="n">
        <v>1.78230719</v>
      </c>
      <c r="G66" s="18" t="n">
        <v>411.40835969</v>
      </c>
      <c r="H66" s="20" t="n">
        <v>3.09176494</v>
      </c>
      <c r="I66" s="18" t="n">
        <v>442.61124445</v>
      </c>
      <c r="J66" s="20" t="n">
        <v>4.27963327</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385.9485558</v>
      </c>
      <c r="F67" s="20" t="n">
        <v>3.84700137</v>
      </c>
      <c r="G67" s="18" t="n">
        <v>390.73319636</v>
      </c>
      <c r="H67" s="20" t="n">
        <v>5.38418542</v>
      </c>
      <c r="I67" s="18" t="n">
        <v>373.13949247</v>
      </c>
      <c r="J67" s="20" t="n">
        <v>8.99313534</v>
      </c>
      <c r="K67" s="18" t="s">
        <v>404</v>
      </c>
      <c r="L67" s="20" t="s">
        <v>404</v>
      </c>
      <c r="M67" s="18" t="s">
        <v>404</v>
      </c>
      <c r="N67" s="20" t="s">
        <v>404</v>
      </c>
      <c r="O67" s="18" t="s">
        <v>404</v>
      </c>
      <c r="P67" s="20" t="s">
        <v>404</v>
      </c>
      <c r="Q67" s="18" t="s">
        <v>404</v>
      </c>
      <c r="R67" s="20" t="s">
        <v>404</v>
      </c>
      <c r="S67" s="18" t="n">
        <v>334.32773845</v>
      </c>
      <c r="T67" s="20" t="n">
        <v>21.68935825</v>
      </c>
    </row>
    <row r="68" spans="1:20">
      <c r="A68" s="15" t="s">
        <v>465</v>
      </c>
      <c r="B68" s="17" t="n">
        <v>12083</v>
      </c>
      <c r="C68" s="18">
        <f>(0.0/B68*100)</f>
        <v/>
      </c>
      <c r="D68" s="19" t="n">
        <v>12083</v>
      </c>
      <c r="E68" s="18" t="n">
        <v>388.39714855</v>
      </c>
      <c r="F68" s="20" t="n">
        <v>1.77252978</v>
      </c>
      <c r="G68" s="18" t="n">
        <v>424.89117742</v>
      </c>
      <c r="H68" s="20" t="n">
        <v>2.08614384</v>
      </c>
      <c r="I68" s="18" t="n">
        <v>462.58091259</v>
      </c>
      <c r="J68" s="20" t="n">
        <v>16.94734534</v>
      </c>
      <c r="K68" s="18" t="s">
        <v>404</v>
      </c>
      <c r="L68" s="20" t="s">
        <v>404</v>
      </c>
      <c r="M68" s="18" t="s">
        <v>404</v>
      </c>
      <c r="N68" s="20" t="s">
        <v>404</v>
      </c>
      <c r="O68" s="18" t="s">
        <v>404</v>
      </c>
      <c r="P68" s="20" t="s">
        <v>404</v>
      </c>
      <c r="Q68" s="18" t="s">
        <v>404</v>
      </c>
      <c r="R68" s="20" t="s">
        <v>404</v>
      </c>
      <c r="S68" s="18" t="n">
        <v>413.62630448</v>
      </c>
      <c r="T68" s="20" t="n">
        <v>8.456196780000001</v>
      </c>
    </row>
    <row r="69" spans="1:20">
      <c r="A69" s="15" t="s">
        <v>466</v>
      </c>
      <c r="B69" s="17" t="n">
        <v>4876</v>
      </c>
      <c r="C69" s="18">
        <f>(0.0/B69*100)</f>
        <v/>
      </c>
      <c r="D69" s="19" t="n">
        <v>4876</v>
      </c>
      <c r="E69" s="18" t="n">
        <v>445.03816833</v>
      </c>
      <c r="F69" s="20" t="n">
        <v>5.12018192</v>
      </c>
      <c r="G69" s="18" t="n">
        <v>439.12419963</v>
      </c>
      <c r="H69" s="20" t="n">
        <v>7.18158356</v>
      </c>
      <c r="I69" s="18" t="n">
        <v>468.75880957</v>
      </c>
      <c r="J69" s="20" t="n">
        <v>23.32686766</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494.45556581</v>
      </c>
      <c r="F70" s="20" t="n">
        <v>3.70290979</v>
      </c>
      <c r="G70" s="18" t="n">
        <v>493.78503866</v>
      </c>
      <c r="H70" s="20" t="n">
        <v>6.1123351</v>
      </c>
      <c r="I70" s="18" t="s">
        <v>404</v>
      </c>
      <c r="J70" s="20" t="s">
        <v>404</v>
      </c>
      <c r="K70" s="18" t="s">
        <v>404</v>
      </c>
      <c r="L70" s="20" t="s">
        <v>404</v>
      </c>
      <c r="M70" s="18" t="s">
        <v>404</v>
      </c>
      <c r="N70" s="20" t="s">
        <v>404</v>
      </c>
      <c r="O70" s="18" t="s">
        <v>404</v>
      </c>
      <c r="P70" s="20" t="s">
        <v>404</v>
      </c>
      <c r="Q70" s="18" t="s">
        <v>404</v>
      </c>
      <c r="R70" s="20" t="s">
        <v>404</v>
      </c>
      <c r="S70" s="18" t="n">
        <v>478.83786431</v>
      </c>
      <c r="T70" s="20" t="n">
        <v>20.14764473</v>
      </c>
    </row>
    <row r="71" spans="1:20">
      <c r="A71" s="15" t="s">
        <v>468</v>
      </c>
      <c r="B71" s="17" t="n">
        <v>6115</v>
      </c>
      <c r="C71" s="18">
        <f>(0.0/B71*100)</f>
        <v/>
      </c>
      <c r="D71" s="19" t="n">
        <v>6115</v>
      </c>
      <c r="E71" s="18" t="n">
        <v>556.63325681</v>
      </c>
      <c r="F71" s="20" t="n">
        <v>2.43335681</v>
      </c>
      <c r="G71" s="18" t="n">
        <v>567.91663898</v>
      </c>
      <c r="H71" s="20" t="n">
        <v>1.60439579</v>
      </c>
      <c r="I71" s="18" t="n">
        <v>569.39899307</v>
      </c>
      <c r="J71" s="20" t="n">
        <v>5.60311418</v>
      </c>
      <c r="K71" s="18" t="s">
        <v>404</v>
      </c>
      <c r="L71" s="20" t="s">
        <v>404</v>
      </c>
      <c r="M71" s="18" t="s">
        <v>404</v>
      </c>
      <c r="N71" s="20" t="s">
        <v>404</v>
      </c>
      <c r="O71" s="18" t="s">
        <v>404</v>
      </c>
      <c r="P71" s="20" t="s">
        <v>404</v>
      </c>
      <c r="Q71" s="18" t="s">
        <v>404</v>
      </c>
      <c r="R71" s="20" t="s">
        <v>404</v>
      </c>
      <c r="S71" s="18" t="n">
        <v>557.82542083</v>
      </c>
      <c r="T71" s="20" t="n">
        <v>14.2145468</v>
      </c>
    </row>
    <row r="72" spans="1:20">
      <c r="A72" s="15" t="s">
        <v>469</v>
      </c>
      <c r="B72" s="17" t="n">
        <v>7708</v>
      </c>
      <c r="C72" s="18">
        <f>(0.0/B72*100)</f>
        <v/>
      </c>
      <c r="D72" s="19" t="n">
        <v>7708</v>
      </c>
      <c r="E72" s="18" t="n">
        <v>539.31875107</v>
      </c>
      <c r="F72" s="20" t="n">
        <v>8.055605</v>
      </c>
      <c r="G72" s="18" t="n">
        <v>541.59927242</v>
      </c>
      <c r="H72" s="20" t="n">
        <v>5.05861359</v>
      </c>
      <c r="I72" s="18" t="n">
        <v>551.77411704</v>
      </c>
      <c r="J72" s="20" t="n">
        <v>12.51902922</v>
      </c>
      <c r="K72" s="18" t="s">
        <v>404</v>
      </c>
      <c r="L72" s="20" t="s">
        <v>404</v>
      </c>
      <c r="M72" s="18" t="s">
        <v>404</v>
      </c>
      <c r="N72" s="20" t="s">
        <v>404</v>
      </c>
      <c r="O72" s="18" t="s">
        <v>404</v>
      </c>
      <c r="P72" s="20" t="s">
        <v>404</v>
      </c>
      <c r="Q72" s="18" t="s">
        <v>404</v>
      </c>
      <c r="R72" s="20" t="s">
        <v>404</v>
      </c>
      <c r="S72" s="18" t="n">
        <v>568.43377019</v>
      </c>
      <c r="T72" s="20" t="n">
        <v>34.7949321</v>
      </c>
    </row>
    <row r="73" spans="1:20">
      <c r="A73" s="15" t="s">
        <v>470</v>
      </c>
      <c r="B73" s="17" t="n">
        <v>8249</v>
      </c>
      <c r="C73" s="18">
        <f>(0.0/B73*100)</f>
        <v/>
      </c>
      <c r="D73" s="19" t="n">
        <v>8249</v>
      </c>
      <c r="E73" s="18" t="n">
        <v>416.37342594</v>
      </c>
      <c r="F73" s="20" t="n">
        <v>4.2340616</v>
      </c>
      <c r="G73" s="18" t="n">
        <v>414.35890161</v>
      </c>
      <c r="H73" s="20" t="n">
        <v>5.43327822</v>
      </c>
      <c r="I73" s="18" t="n">
        <v>365.19935</v>
      </c>
      <c r="J73" s="20" t="n">
        <v>24.1079366</v>
      </c>
      <c r="K73" s="18" t="s">
        <v>404</v>
      </c>
      <c r="L73" s="20" t="s">
        <v>404</v>
      </c>
      <c r="M73" s="18" t="s">
        <v>404</v>
      </c>
      <c r="N73" s="20" t="s">
        <v>404</v>
      </c>
      <c r="O73" s="18" t="s">
        <v>404</v>
      </c>
      <c r="P73" s="20" t="s">
        <v>404</v>
      </c>
      <c r="Q73" s="18" t="s">
        <v>404</v>
      </c>
      <c r="R73" s="20" t="s">
        <v>404</v>
      </c>
      <c r="S73" s="18" t="n">
        <v>410.16077575</v>
      </c>
      <c r="T73" s="20" t="n">
        <v>20.11062317</v>
      </c>
    </row>
    <row r="74" spans="1:20">
      <c r="A74" s="15" t="s">
        <v>471</v>
      </c>
      <c r="B74" s="17" t="n">
        <v>4692</v>
      </c>
      <c r="C74" s="18">
        <f>(484.0/B74*100)</f>
        <v/>
      </c>
      <c r="D74" s="19" t="n">
        <v>4208</v>
      </c>
      <c r="E74" s="18" t="n">
        <v>416.01428252</v>
      </c>
      <c r="F74" s="20" t="n">
        <v>3.03427538</v>
      </c>
      <c r="G74" s="18" t="n">
        <v>421.51684827</v>
      </c>
      <c r="H74" s="20" t="n">
        <v>2.29120102</v>
      </c>
      <c r="I74" s="18" t="n">
        <v>404.96510713</v>
      </c>
      <c r="J74" s="20" t="n">
        <v>2.96133091</v>
      </c>
      <c r="K74" s="18" t="s">
        <v>404</v>
      </c>
      <c r="L74" s="20" t="s">
        <v>404</v>
      </c>
      <c r="M74" s="18" t="s">
        <v>404</v>
      </c>
      <c r="N74" s="20" t="s">
        <v>404</v>
      </c>
      <c r="O74" s="18" t="s">
        <v>404</v>
      </c>
      <c r="P74" s="20" t="s">
        <v>404</v>
      </c>
      <c r="Q74" s="18" t="n">
        <v>445.02559047</v>
      </c>
      <c r="R74" s="20" t="n">
        <v>8.601957029999999</v>
      </c>
      <c r="S74" s="18" t="n">
        <v>377.78782646</v>
      </c>
      <c r="T74" s="20" t="n">
        <v>6.83666567</v>
      </c>
    </row>
    <row r="75" spans="1:20">
      <c r="A75" s="15" t="s">
        <v>472</v>
      </c>
      <c r="B75" s="17" t="n">
        <v>5375</v>
      </c>
      <c r="C75" s="18">
        <f>(483.0/B75*100)</f>
        <v/>
      </c>
      <c r="D75" s="19" t="n">
        <v>4892</v>
      </c>
      <c r="E75" s="18" t="n">
        <v>366.58163424</v>
      </c>
      <c r="F75" s="20" t="n">
        <v>5.11189124</v>
      </c>
      <c r="G75" s="18" t="n">
        <v>356.17014318</v>
      </c>
      <c r="H75" s="20" t="n">
        <v>9.3321416</v>
      </c>
      <c r="I75" s="18" t="n">
        <v>394.19138282</v>
      </c>
      <c r="J75" s="20" t="n">
        <v>9.763878010000001</v>
      </c>
      <c r="K75" s="18" t="s">
        <v>404</v>
      </c>
      <c r="L75" s="20" t="s">
        <v>404</v>
      </c>
      <c r="M75" s="18" t="s">
        <v>404</v>
      </c>
      <c r="N75" s="20" t="s">
        <v>404</v>
      </c>
      <c r="O75" s="18" t="s">
        <v>404</v>
      </c>
      <c r="P75" s="20" t="s">
        <v>404</v>
      </c>
      <c r="Q75" s="18" t="s">
        <v>404</v>
      </c>
      <c r="R75" s="20" t="s">
        <v>404</v>
      </c>
      <c r="S75" s="18" t="n">
        <v>355.75666863</v>
      </c>
      <c r="T75" s="20" t="n">
        <v>13.51326955</v>
      </c>
    </row>
    <row r="76" spans="1:20">
      <c r="A76" s="15" t="s">
        <v>473</v>
      </c>
      <c r="B76" s="17" t="n">
        <v>14167</v>
      </c>
      <c r="C76" s="18">
        <f>(1400.0/B76*100)</f>
        <v/>
      </c>
      <c r="D76" s="19" t="n">
        <v>12767</v>
      </c>
      <c r="E76" s="18" t="n">
        <v>416.59904319</v>
      </c>
      <c r="F76" s="20" t="n">
        <v>4.46351123</v>
      </c>
      <c r="G76" s="18" t="n">
        <v>441.12059429</v>
      </c>
      <c r="H76" s="20" t="n">
        <v>4.47303862</v>
      </c>
      <c r="I76" s="18" t="n">
        <v>463.03446846</v>
      </c>
      <c r="J76" s="20" t="n">
        <v>37.60749398</v>
      </c>
      <c r="K76" s="18" t="s">
        <v>404</v>
      </c>
      <c r="L76" s="20" t="s">
        <v>404</v>
      </c>
      <c r="M76" s="18" t="s">
        <v>404</v>
      </c>
      <c r="N76" s="20" t="s">
        <v>404</v>
      </c>
      <c r="O76" s="18" t="s">
        <v>404</v>
      </c>
      <c r="P76" s="20" t="s">
        <v>404</v>
      </c>
      <c r="Q76" s="18" t="s">
        <v>404</v>
      </c>
      <c r="R76" s="20" t="s">
        <v>404</v>
      </c>
      <c r="S76" s="18" t="n">
        <v>431.65388464</v>
      </c>
      <c r="T76" s="20" t="n">
        <v>10.37538876</v>
      </c>
    </row>
    <row r="77" spans="1:20">
      <c r="A77" s="15" t="s">
        <v>474</v>
      </c>
      <c r="B77" s="17" t="n">
        <v>6062</v>
      </c>
      <c r="C77" s="18">
        <f>(0.0/B77*100)</f>
        <v/>
      </c>
      <c r="D77" s="19" t="n">
        <v>6062</v>
      </c>
      <c r="E77" s="18" t="n">
        <v>405.30381974</v>
      </c>
      <c r="F77" s="20" t="n">
        <v>5.89644758</v>
      </c>
      <c r="G77" s="18" t="n">
        <v>418.65376179</v>
      </c>
      <c r="H77" s="20" t="n">
        <v>5.66300481</v>
      </c>
      <c r="I77" s="18" t="n">
        <v>428.23965394</v>
      </c>
      <c r="J77" s="20" t="n">
        <v>6.16798633</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498.28779661</v>
      </c>
      <c r="F78" s="20" t="n">
        <v>6.25603066</v>
      </c>
      <c r="G78" s="18" t="n">
        <v>497.4053845</v>
      </c>
      <c r="H78" s="20" t="n">
        <v>6.8961325</v>
      </c>
      <c r="I78" s="18" t="n">
        <v>456.53218895</v>
      </c>
      <c r="J78" s="20" t="n">
        <v>15.54079443</v>
      </c>
      <c r="K78" s="18" t="s">
        <v>404</v>
      </c>
      <c r="L78" s="20" t="s">
        <v>404</v>
      </c>
      <c r="M78" s="18" t="s">
        <v>404</v>
      </c>
      <c r="N78" s="20" t="s">
        <v>404</v>
      </c>
      <c r="O78" s="18" t="s">
        <v>404</v>
      </c>
      <c r="P78" s="20" t="s">
        <v>404</v>
      </c>
      <c r="Q78" s="18" t="s">
        <v>404</v>
      </c>
      <c r="R78" s="20" t="s">
        <v>404</v>
      </c>
      <c r="S78" s="18" t="n">
        <v>454.20753684</v>
      </c>
      <c r="T78" s="20" t="n">
        <v>7.29814419</v>
      </c>
    </row>
    <row customHeight="1" ht="25" r="79" spans="1:20">
      <c r="A79" s="15" t="s">
        <v>476</v>
      </c>
      <c r="B79" s="17" t="n">
        <v>1657</v>
      </c>
      <c r="C79" s="18">
        <f>(21.0/B79*100)</f>
        <v/>
      </c>
      <c r="D79" s="19" t="n">
        <v>1636</v>
      </c>
      <c r="E79" s="18" t="n">
        <v>416.5903932</v>
      </c>
      <c r="F79" s="20" t="n">
        <v>12.27613896</v>
      </c>
      <c r="G79" s="18" t="n">
        <v>466.77460012</v>
      </c>
      <c r="H79" s="20" t="n">
        <v>12.05486842</v>
      </c>
      <c r="I79" s="18" t="n">
        <v>469.58686187</v>
      </c>
      <c r="J79" s="20" t="n">
        <v>15.68255263</v>
      </c>
      <c r="K79" s="18" t="s">
        <v>404</v>
      </c>
      <c r="L79" s="20" t="s">
        <v>404</v>
      </c>
      <c r="M79" s="18" t="s">
        <v>404</v>
      </c>
      <c r="N79" s="20" t="s">
        <v>404</v>
      </c>
      <c r="O79" s="18" t="s">
        <v>404</v>
      </c>
      <c r="P79" s="20" t="s">
        <v>404</v>
      </c>
      <c r="Q79" s="18" t="s">
        <v>404</v>
      </c>
      <c r="R79" s="20" t="s">
        <v>404</v>
      </c>
      <c r="S79" s="18" t="n">
        <v>471.29320811</v>
      </c>
      <c r="T79" s="20" t="n">
        <v>45.69351004</v>
      </c>
    </row>
    <row r="80" spans="1:20">
      <c r="A80" s="15" t="s">
        <v>477</v>
      </c>
      <c r="B80" s="17" t="n">
        <v>7841</v>
      </c>
      <c r="C80" s="18">
        <f>(0.0/B80*100)</f>
        <v/>
      </c>
      <c r="D80" s="19" t="n">
        <v>7841</v>
      </c>
      <c r="E80" s="18" t="n">
        <v>467.6879596</v>
      </c>
      <c r="F80" s="20" t="n">
        <v>5.63548696</v>
      </c>
      <c r="G80" s="18" t="n">
        <v>453.48829115</v>
      </c>
      <c r="H80" s="20" t="n">
        <v>5.78436782</v>
      </c>
      <c r="I80" s="18" t="n">
        <v>499.41646796</v>
      </c>
      <c r="J80" s="20" t="n">
        <v>19.74751345</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443.6710461</v>
      </c>
      <c r="F81" s="20" t="n">
        <v>3.77460859</v>
      </c>
      <c r="G81" s="18" t="n">
        <v>452.88586009</v>
      </c>
      <c r="H81" s="20" t="n">
        <v>7.4194828</v>
      </c>
      <c r="I81" s="18" t="n">
        <v>420.05913115</v>
      </c>
      <c r="J81" s="20" t="n">
        <v>13.26253754</v>
      </c>
      <c r="K81" s="18" t="s">
        <v>404</v>
      </c>
      <c r="L81" s="20" t="s">
        <v>404</v>
      </c>
      <c r="M81" s="18" t="s">
        <v>404</v>
      </c>
      <c r="N81" s="20" t="s">
        <v>404</v>
      </c>
      <c r="O81" s="18" t="s">
        <v>404</v>
      </c>
      <c r="P81" s="20" t="s">
        <v>404</v>
      </c>
      <c r="Q81" s="18" t="s">
        <v>404</v>
      </c>
      <c r="R81" s="20" t="s">
        <v>404</v>
      </c>
      <c r="S81" s="18" t="n">
        <v>517.87743</v>
      </c>
      <c r="T81" s="20" t="n">
        <v>8.265864029999999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682</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495.17771977</v>
      </c>
      <c r="F7" s="20" t="n">
        <v>2.32139352</v>
      </c>
      <c r="G7" s="18" t="n">
        <v>495.03503191</v>
      </c>
      <c r="H7" s="20" t="n">
        <v>3.52672997</v>
      </c>
      <c r="I7" s="18" t="n">
        <v>502.28443226</v>
      </c>
      <c r="J7" s="20" t="n">
        <v>18.07401976</v>
      </c>
      <c r="K7" s="18" t="s">
        <v>404</v>
      </c>
      <c r="L7" s="20" t="s">
        <v>404</v>
      </c>
      <c r="M7" s="18" t="s">
        <v>404</v>
      </c>
      <c r="N7" s="20" t="s">
        <v>404</v>
      </c>
      <c r="O7" s="18" t="s">
        <v>404</v>
      </c>
      <c r="P7" s="20" t="s">
        <v>404</v>
      </c>
      <c r="Q7" s="18" t="s">
        <v>404</v>
      </c>
      <c r="R7" s="20" t="s">
        <v>404</v>
      </c>
      <c r="S7" s="18" t="n">
        <v>485.25510344</v>
      </c>
      <c r="T7" s="20" t="n">
        <v>7.91659717</v>
      </c>
    </row>
    <row r="8" spans="1:20">
      <c r="A8" s="15" t="s">
        <v>405</v>
      </c>
      <c r="B8" s="17" t="n">
        <v>7007</v>
      </c>
      <c r="C8" s="18">
        <f>(0.0/B8*100)</f>
        <v/>
      </c>
      <c r="D8" s="19" t="n">
        <v>7007</v>
      </c>
      <c r="E8" s="18" t="n">
        <v>497.28733403</v>
      </c>
      <c r="F8" s="20" t="n">
        <v>6.86671397</v>
      </c>
      <c r="G8" s="18" t="n">
        <v>496.05537213</v>
      </c>
      <c r="H8" s="20" t="n">
        <v>5.94382194</v>
      </c>
      <c r="I8" s="18" t="n">
        <v>493.55883801</v>
      </c>
      <c r="J8" s="20" t="n">
        <v>10.75914079</v>
      </c>
      <c r="K8" s="18" t="s">
        <v>404</v>
      </c>
      <c r="L8" s="20" t="s">
        <v>404</v>
      </c>
      <c r="M8" s="18" t="s">
        <v>404</v>
      </c>
      <c r="N8" s="20" t="s">
        <v>404</v>
      </c>
      <c r="O8" s="18" t="s">
        <v>404</v>
      </c>
      <c r="P8" s="20" t="s">
        <v>404</v>
      </c>
      <c r="Q8" s="18" t="s">
        <v>404</v>
      </c>
      <c r="R8" s="20" t="s">
        <v>404</v>
      </c>
      <c r="S8" s="18" t="n">
        <v>506.75115926</v>
      </c>
      <c r="T8" s="20" t="n">
        <v>21.77125522</v>
      </c>
    </row>
    <row r="9" spans="1:20">
      <c r="A9" s="15" t="s">
        <v>406</v>
      </c>
      <c r="B9" s="17" t="n">
        <v>9651</v>
      </c>
      <c r="C9" s="18">
        <f>(200.0/B9*100)</f>
        <v/>
      </c>
      <c r="D9" s="19" t="n">
        <v>9451</v>
      </c>
      <c r="E9" s="18" t="n">
        <v>512.26535001</v>
      </c>
      <c r="F9" s="20" t="n">
        <v>5.49738469</v>
      </c>
      <c r="G9" s="18" t="n">
        <v>510.02783896</v>
      </c>
      <c r="H9" s="20" t="n">
        <v>5.45844454</v>
      </c>
      <c r="I9" s="18" t="n">
        <v>496.56839459</v>
      </c>
      <c r="J9" s="20" t="n">
        <v>10.93059947</v>
      </c>
      <c r="K9" s="18" t="s">
        <v>404</v>
      </c>
      <c r="L9" s="20" t="s">
        <v>404</v>
      </c>
      <c r="M9" s="18" t="s">
        <v>404</v>
      </c>
      <c r="N9" s="20" t="s">
        <v>404</v>
      </c>
      <c r="O9" s="18" t="s">
        <v>404</v>
      </c>
      <c r="P9" s="20" t="s">
        <v>404</v>
      </c>
      <c r="Q9" s="18" t="s">
        <v>404</v>
      </c>
      <c r="R9" s="20" t="s">
        <v>404</v>
      </c>
      <c r="S9" s="18" t="n">
        <v>489.71185464</v>
      </c>
      <c r="T9" s="20" t="n">
        <v>11.95074444</v>
      </c>
    </row>
    <row r="10" spans="1:20">
      <c r="A10" s="15" t="s">
        <v>407</v>
      </c>
      <c r="B10" s="17" t="n">
        <v>20058</v>
      </c>
      <c r="C10" s="18">
        <f>(3112.0/B10*100)</f>
        <v/>
      </c>
      <c r="D10" s="19" t="n">
        <v>16946</v>
      </c>
      <c r="E10" s="18" t="n">
        <v>513.20960235</v>
      </c>
      <c r="F10" s="20" t="n">
        <v>3.31535257</v>
      </c>
      <c r="G10" s="18" t="n">
        <v>517.45070432</v>
      </c>
      <c r="H10" s="20" t="n">
        <v>5.44145855</v>
      </c>
      <c r="I10" s="18" t="n">
        <v>519.54023317</v>
      </c>
      <c r="J10" s="20" t="n">
        <v>5.08320382</v>
      </c>
      <c r="K10" s="18" t="s">
        <v>404</v>
      </c>
      <c r="L10" s="20" t="s">
        <v>404</v>
      </c>
      <c r="M10" s="18" t="s">
        <v>404</v>
      </c>
      <c r="N10" s="20" t="s">
        <v>404</v>
      </c>
      <c r="O10" s="18" t="s">
        <v>404</v>
      </c>
      <c r="P10" s="20" t="s">
        <v>404</v>
      </c>
      <c r="Q10" s="18" t="s">
        <v>404</v>
      </c>
      <c r="R10" s="20" t="s">
        <v>404</v>
      </c>
      <c r="S10" s="18" t="n">
        <v>530.02415781</v>
      </c>
      <c r="T10" s="20" t="n">
        <v>9.49319217</v>
      </c>
    </row>
    <row r="11" spans="1:20">
      <c r="A11" s="15" t="s">
        <v>408</v>
      </c>
      <c r="B11" s="17" t="n">
        <v>7053</v>
      </c>
      <c r="C11" s="18">
        <f>(212.0/B11*100)</f>
        <v/>
      </c>
      <c r="D11" s="19" t="n">
        <v>6841</v>
      </c>
      <c r="E11" s="18" t="n">
        <v>406.62414468</v>
      </c>
      <c r="F11" s="20" t="n">
        <v>7.59012909</v>
      </c>
      <c r="G11" s="18" t="n">
        <v>432.92285412</v>
      </c>
      <c r="H11" s="20" t="n">
        <v>3.46567377</v>
      </c>
      <c r="I11" s="18" t="n">
        <v>395.19234391</v>
      </c>
      <c r="J11" s="20" t="n">
        <v>12.76897645</v>
      </c>
      <c r="K11" s="18" t="s">
        <v>404</v>
      </c>
      <c r="L11" s="20" t="s">
        <v>404</v>
      </c>
      <c r="M11" s="18" t="s">
        <v>404</v>
      </c>
      <c r="N11" s="20" t="s">
        <v>404</v>
      </c>
      <c r="O11" s="18" t="s">
        <v>404</v>
      </c>
      <c r="P11" s="20" t="s">
        <v>404</v>
      </c>
      <c r="Q11" s="18" t="s">
        <v>404</v>
      </c>
      <c r="R11" s="20" t="s">
        <v>404</v>
      </c>
      <c r="S11" s="18" t="n">
        <v>402.8064943</v>
      </c>
      <c r="T11" s="20" t="n">
        <v>22.64101356</v>
      </c>
    </row>
    <row r="12" spans="1:20">
      <c r="A12" s="15" t="s">
        <v>409</v>
      </c>
      <c r="B12" s="17" t="n">
        <v>6894</v>
      </c>
      <c r="C12" s="18">
        <f>(106.0/B12*100)</f>
        <v/>
      </c>
      <c r="D12" s="19" t="n">
        <v>6788</v>
      </c>
      <c r="E12" s="18" t="n">
        <v>496.0105126</v>
      </c>
      <c r="F12" s="20" t="n">
        <v>4.96359646</v>
      </c>
      <c r="G12" s="18" t="n">
        <v>486.62697426</v>
      </c>
      <c r="H12" s="20" t="n">
        <v>4.60695428</v>
      </c>
      <c r="I12" s="18" t="n">
        <v>529.34140803</v>
      </c>
      <c r="J12" s="20" t="n">
        <v>29.72938014</v>
      </c>
      <c r="K12" s="18" t="s">
        <v>404</v>
      </c>
      <c r="L12" s="20" t="s">
        <v>404</v>
      </c>
      <c r="M12" s="18" t="s">
        <v>404</v>
      </c>
      <c r="N12" s="20" t="s">
        <v>404</v>
      </c>
      <c r="O12" s="18" t="s">
        <v>404</v>
      </c>
      <c r="P12" s="20" t="s">
        <v>404</v>
      </c>
      <c r="Q12" s="18" t="s">
        <v>404</v>
      </c>
      <c r="R12" s="20" t="s">
        <v>404</v>
      </c>
      <c r="S12" s="18" t="n">
        <v>459.45616527</v>
      </c>
      <c r="T12" s="20" t="n">
        <v>27.7190686</v>
      </c>
    </row>
    <row r="13" spans="1:20">
      <c r="A13" s="15" t="s">
        <v>410</v>
      </c>
      <c r="B13" s="17" t="n">
        <v>7161</v>
      </c>
      <c r="C13" s="18">
        <f>(1175.0/B13*100)</f>
        <v/>
      </c>
      <c r="D13" s="19" t="n">
        <v>5986</v>
      </c>
      <c r="E13" s="18" t="n">
        <v>506.67448042</v>
      </c>
      <c r="F13" s="20" t="n">
        <v>3.0911027</v>
      </c>
      <c r="G13" s="18" t="n">
        <v>517.04148458</v>
      </c>
      <c r="H13" s="20" t="n">
        <v>4.8692663</v>
      </c>
      <c r="I13" s="18" t="n">
        <v>516.01313667</v>
      </c>
      <c r="J13" s="20" t="n">
        <v>8.003657219999999</v>
      </c>
      <c r="K13" s="18" t="s">
        <v>404</v>
      </c>
      <c r="L13" s="20" t="s">
        <v>404</v>
      </c>
      <c r="M13" s="18" t="s">
        <v>404</v>
      </c>
      <c r="N13" s="20" t="s">
        <v>404</v>
      </c>
      <c r="O13" s="18" t="s">
        <v>404</v>
      </c>
      <c r="P13" s="20" t="s">
        <v>404</v>
      </c>
      <c r="Q13" s="18" t="s">
        <v>404</v>
      </c>
      <c r="R13" s="20" t="s">
        <v>404</v>
      </c>
      <c r="S13" s="18" t="n">
        <v>514.59678082</v>
      </c>
      <c r="T13" s="20" t="n">
        <v>5.7662079</v>
      </c>
    </row>
    <row r="14" spans="1:20">
      <c r="A14" s="15" t="s">
        <v>411</v>
      </c>
      <c r="B14" s="17" t="n">
        <v>5587</v>
      </c>
      <c r="C14" s="18">
        <f>(0.0/B14*100)</f>
        <v/>
      </c>
      <c r="D14" s="19" t="n">
        <v>5587</v>
      </c>
      <c r="E14" s="18" t="n">
        <v>519.78913732</v>
      </c>
      <c r="F14" s="20" t="n">
        <v>3.53230398</v>
      </c>
      <c r="G14" s="18" t="n">
        <v>519.64169092</v>
      </c>
      <c r="H14" s="20" t="n">
        <v>2.78014052</v>
      </c>
      <c r="I14" s="18" t="n">
        <v>515.53387877</v>
      </c>
      <c r="J14" s="20" t="n">
        <v>6.93011202</v>
      </c>
      <c r="K14" s="18" t="s">
        <v>404</v>
      </c>
      <c r="L14" s="20" t="s">
        <v>404</v>
      </c>
      <c r="M14" s="18" t="s">
        <v>404</v>
      </c>
      <c r="N14" s="20" t="s">
        <v>404</v>
      </c>
      <c r="O14" s="18" t="s">
        <v>404</v>
      </c>
      <c r="P14" s="20" t="s">
        <v>404</v>
      </c>
      <c r="Q14" s="18" t="s">
        <v>404</v>
      </c>
      <c r="R14" s="20" t="s">
        <v>404</v>
      </c>
      <c r="S14" s="18" t="n">
        <v>519.85968012</v>
      </c>
      <c r="T14" s="20" t="n">
        <v>13.54472132</v>
      </c>
    </row>
    <row r="15" spans="1:20">
      <c r="A15" s="15" t="s">
        <v>412</v>
      </c>
      <c r="B15" s="17" t="n">
        <v>5882</v>
      </c>
      <c r="C15" s="18">
        <f>(0.0/B15*100)</f>
        <v/>
      </c>
      <c r="D15" s="19" t="n">
        <v>5882</v>
      </c>
      <c r="E15" s="18" t="n">
        <v>510.22813546</v>
      </c>
      <c r="F15" s="20" t="n">
        <v>3.58422454</v>
      </c>
      <c r="G15" s="18" t="n">
        <v>509.74193863</v>
      </c>
      <c r="H15" s="20" t="n">
        <v>3.57351696</v>
      </c>
      <c r="I15" s="18" t="n">
        <v>517.15641755</v>
      </c>
      <c r="J15" s="20" t="n">
        <v>6.38364619</v>
      </c>
      <c r="K15" s="18" t="s">
        <v>404</v>
      </c>
      <c r="L15" s="20" t="s">
        <v>404</v>
      </c>
      <c r="M15" s="18" t="s">
        <v>404</v>
      </c>
      <c r="N15" s="20" t="s">
        <v>404</v>
      </c>
      <c r="O15" s="18" t="s">
        <v>404</v>
      </c>
      <c r="P15" s="20" t="s">
        <v>404</v>
      </c>
      <c r="Q15" s="18" t="s">
        <v>404</v>
      </c>
      <c r="R15" s="20" t="s">
        <v>404</v>
      </c>
      <c r="S15" s="18" t="n">
        <v>516.37755023</v>
      </c>
      <c r="T15" s="20" t="n">
        <v>11.98350578</v>
      </c>
    </row>
    <row r="16" spans="1:20">
      <c r="A16" s="15" t="s">
        <v>413</v>
      </c>
      <c r="B16" s="17" t="n">
        <v>6108</v>
      </c>
      <c r="C16" s="18">
        <f>(495.0/B16*100)</f>
        <v/>
      </c>
      <c r="D16" s="19" t="n">
        <v>5613</v>
      </c>
      <c r="E16" s="18" t="n">
        <v>494.49619144</v>
      </c>
      <c r="F16" s="20" t="n">
        <v>6.70325943</v>
      </c>
      <c r="G16" s="18" t="n">
        <v>495.81465855</v>
      </c>
      <c r="H16" s="20" t="n">
        <v>5.97613707</v>
      </c>
      <c r="I16" s="18" t="n">
        <v>491.03467357</v>
      </c>
      <c r="J16" s="20" t="n">
        <v>8.9735815</v>
      </c>
      <c r="K16" s="18" t="s">
        <v>404</v>
      </c>
      <c r="L16" s="20" t="s">
        <v>404</v>
      </c>
      <c r="M16" s="18" t="s">
        <v>404</v>
      </c>
      <c r="N16" s="20" t="s">
        <v>404</v>
      </c>
      <c r="O16" s="18" t="s">
        <v>404</v>
      </c>
      <c r="P16" s="20" t="s">
        <v>404</v>
      </c>
      <c r="Q16" s="18" t="s">
        <v>404</v>
      </c>
      <c r="R16" s="20" t="s">
        <v>404</v>
      </c>
      <c r="S16" s="18" t="n">
        <v>497.80947465</v>
      </c>
      <c r="T16" s="20" t="n">
        <v>18.41587579</v>
      </c>
    </row>
    <row r="17" spans="1:20">
      <c r="A17" s="15" t="s">
        <v>414</v>
      </c>
      <c r="B17" s="17" t="n">
        <v>6504</v>
      </c>
      <c r="C17" s="18">
        <f>(1325.0/B17*100)</f>
        <v/>
      </c>
      <c r="D17" s="19" t="n">
        <v>5179</v>
      </c>
      <c r="E17" s="18" t="n">
        <v>495.42538364</v>
      </c>
      <c r="F17" s="20" t="n">
        <v>7.20580787</v>
      </c>
      <c r="G17" s="18" t="n">
        <v>507.59202227</v>
      </c>
      <c r="H17" s="20" t="n">
        <v>5.66234231</v>
      </c>
      <c r="I17" s="18" t="n">
        <v>518.6461068999999</v>
      </c>
      <c r="J17" s="20" t="n">
        <v>9.180435259999999</v>
      </c>
      <c r="K17" s="18" t="s">
        <v>404</v>
      </c>
      <c r="L17" s="20" t="s">
        <v>404</v>
      </c>
      <c r="M17" s="18" t="s">
        <v>404</v>
      </c>
      <c r="N17" s="20" t="s">
        <v>404</v>
      </c>
      <c r="O17" s="18" t="s">
        <v>404</v>
      </c>
      <c r="P17" s="20" t="s">
        <v>404</v>
      </c>
      <c r="Q17" s="18" t="s">
        <v>404</v>
      </c>
      <c r="R17" s="20" t="s">
        <v>404</v>
      </c>
      <c r="S17" s="18" t="n">
        <v>535.31058762</v>
      </c>
      <c r="T17" s="20" t="n">
        <v>14.23367588</v>
      </c>
    </row>
    <row r="18" spans="1:20">
      <c r="A18" s="15" t="s">
        <v>415</v>
      </c>
      <c r="B18" s="17" t="n">
        <v>5532</v>
      </c>
      <c r="C18" s="18">
        <f>(0.0/B18*100)</f>
        <v/>
      </c>
      <c r="D18" s="19" t="n">
        <v>5532</v>
      </c>
      <c r="E18" s="18" t="n">
        <v>454.08314259</v>
      </c>
      <c r="F18" s="20" t="n">
        <v>4.06247855</v>
      </c>
      <c r="G18" s="18" t="n">
        <v>451.96684231</v>
      </c>
      <c r="H18" s="20" t="n">
        <v>9.062429849999999</v>
      </c>
      <c r="I18" s="18" t="n">
        <v>458.5523258</v>
      </c>
      <c r="J18" s="20" t="n">
        <v>11.39915982</v>
      </c>
      <c r="K18" s="18" t="s">
        <v>404</v>
      </c>
      <c r="L18" s="20" t="s">
        <v>404</v>
      </c>
      <c r="M18" s="18" t="s">
        <v>404</v>
      </c>
      <c r="N18" s="20" t="s">
        <v>404</v>
      </c>
      <c r="O18" s="18" t="s">
        <v>404</v>
      </c>
      <c r="P18" s="20" t="s">
        <v>404</v>
      </c>
      <c r="Q18" s="18" t="s">
        <v>404</v>
      </c>
      <c r="R18" s="20" t="s">
        <v>404</v>
      </c>
      <c r="S18" s="18" t="n">
        <v>395.61566231</v>
      </c>
      <c r="T18" s="20" t="n">
        <v>49.37388037</v>
      </c>
    </row>
    <row r="19" spans="1:20">
      <c r="A19" s="15" t="s">
        <v>416</v>
      </c>
      <c r="B19" s="17" t="n">
        <v>5658</v>
      </c>
      <c r="C19" s="18">
        <f>(327.0/B19*100)</f>
        <v/>
      </c>
      <c r="D19" s="19" t="n">
        <v>5331</v>
      </c>
      <c r="E19" s="18" t="n">
        <v>478.80542881</v>
      </c>
      <c r="F19" s="20" t="n">
        <v>5.1622584</v>
      </c>
      <c r="G19" s="18" t="n">
        <v>473.955618</v>
      </c>
      <c r="H19" s="20" t="n">
        <v>6.529916</v>
      </c>
      <c r="I19" s="18" t="s">
        <v>404</v>
      </c>
      <c r="J19" s="20" t="s">
        <v>404</v>
      </c>
      <c r="K19" s="18" t="s">
        <v>404</v>
      </c>
      <c r="L19" s="20" t="s">
        <v>404</v>
      </c>
      <c r="M19" s="18" t="s">
        <v>404</v>
      </c>
      <c r="N19" s="20" t="s">
        <v>404</v>
      </c>
      <c r="O19" s="18" t="s">
        <v>404</v>
      </c>
      <c r="P19" s="20" t="s">
        <v>404</v>
      </c>
      <c r="Q19" s="18" t="s">
        <v>404</v>
      </c>
      <c r="R19" s="20" t="s">
        <v>404</v>
      </c>
      <c r="S19" s="18" t="n">
        <v>498.24593954</v>
      </c>
      <c r="T19" s="20" t="n">
        <v>35.79130476</v>
      </c>
    </row>
    <row r="20" spans="1:20">
      <c r="A20" s="15" t="s">
        <v>417</v>
      </c>
      <c r="B20" s="17" t="n">
        <v>3371</v>
      </c>
      <c r="C20" s="18">
        <f>(24.0/B20*100)</f>
        <v/>
      </c>
      <c r="D20" s="19" t="n">
        <v>3347</v>
      </c>
      <c r="E20" s="18" t="n">
        <v>487.93105147</v>
      </c>
      <c r="F20" s="20" t="n">
        <v>3.42711978</v>
      </c>
      <c r="G20" s="18" t="n">
        <v>486.6324972</v>
      </c>
      <c r="H20" s="20" t="n">
        <v>2.34089228</v>
      </c>
      <c r="I20" s="18" t="n">
        <v>501.92737409</v>
      </c>
      <c r="J20" s="20" t="n">
        <v>12.55690509</v>
      </c>
      <c r="K20" s="18" t="s">
        <v>404</v>
      </c>
      <c r="L20" s="20" t="s">
        <v>404</v>
      </c>
      <c r="M20" s="18" t="s">
        <v>404</v>
      </c>
      <c r="N20" s="20" t="s">
        <v>404</v>
      </c>
      <c r="O20" s="18" t="s">
        <v>404</v>
      </c>
      <c r="P20" s="20" t="s">
        <v>404</v>
      </c>
      <c r="Q20" s="18" t="s">
        <v>404</v>
      </c>
      <c r="R20" s="20" t="s">
        <v>404</v>
      </c>
      <c r="S20" s="18" t="n">
        <v>498.13192706</v>
      </c>
      <c r="T20" s="20" t="n">
        <v>7.92651994</v>
      </c>
    </row>
    <row r="21" spans="1:20">
      <c r="A21" s="15" t="s">
        <v>418</v>
      </c>
      <c r="B21" s="17" t="n">
        <v>5741</v>
      </c>
      <c r="C21" s="18">
        <f>(0.0/B21*100)</f>
        <v/>
      </c>
      <c r="D21" s="19" t="n">
        <v>5741</v>
      </c>
      <c r="E21" s="18" t="n">
        <v>502.55556504</v>
      </c>
      <c r="F21" s="20" t="n">
        <v>3.51577845</v>
      </c>
      <c r="G21" s="18" t="n">
        <v>506.82189883</v>
      </c>
      <c r="H21" s="20" t="n">
        <v>4.04828465</v>
      </c>
      <c r="I21" s="18" t="n">
        <v>492.4449801</v>
      </c>
      <c r="J21" s="20" t="n">
        <v>9.7223174</v>
      </c>
      <c r="K21" s="18" t="s">
        <v>404</v>
      </c>
      <c r="L21" s="20" t="s">
        <v>404</v>
      </c>
      <c r="M21" s="18" t="s">
        <v>404</v>
      </c>
      <c r="N21" s="20" t="s">
        <v>404</v>
      </c>
      <c r="O21" s="18" t="s">
        <v>404</v>
      </c>
      <c r="P21" s="20" t="s">
        <v>404</v>
      </c>
      <c r="Q21" s="18" t="s">
        <v>404</v>
      </c>
      <c r="R21" s="20" t="s">
        <v>404</v>
      </c>
      <c r="S21" s="18" t="n">
        <v>499.86729335</v>
      </c>
      <c r="T21" s="20" t="n">
        <v>6.88549368</v>
      </c>
    </row>
    <row r="22" spans="1:20">
      <c r="A22" s="15" t="s">
        <v>419</v>
      </c>
      <c r="B22" s="17" t="n">
        <v>6598</v>
      </c>
      <c r="C22" s="18">
        <f>(0.0/B22*100)</f>
        <v/>
      </c>
      <c r="D22" s="19" t="n">
        <v>6598</v>
      </c>
      <c r="E22" s="18" t="n">
        <v>449.12553162</v>
      </c>
      <c r="F22" s="20" t="n">
        <v>9.990757029999999</v>
      </c>
      <c r="G22" s="18" t="n">
        <v>475.98073957</v>
      </c>
      <c r="H22" s="20" t="n">
        <v>5.06638598</v>
      </c>
      <c r="I22" s="18" t="n">
        <v>614.2524967099999</v>
      </c>
      <c r="J22" s="20" t="n">
        <v>7.30876883</v>
      </c>
      <c r="K22" s="18" t="s">
        <v>404</v>
      </c>
      <c r="L22" s="20" t="s">
        <v>404</v>
      </c>
      <c r="M22" s="18" t="s">
        <v>404</v>
      </c>
      <c r="N22" s="20" t="s">
        <v>404</v>
      </c>
      <c r="O22" s="18" t="s">
        <v>404</v>
      </c>
      <c r="P22" s="20" t="s">
        <v>404</v>
      </c>
      <c r="Q22" s="18" t="s">
        <v>404</v>
      </c>
      <c r="R22" s="20" t="s">
        <v>404</v>
      </c>
      <c r="S22" s="18" t="n">
        <v>511.63628905</v>
      </c>
      <c r="T22" s="20" t="n">
        <v>19.44139197</v>
      </c>
    </row>
    <row r="23" spans="1:20">
      <c r="A23" s="15" t="s">
        <v>420</v>
      </c>
      <c r="B23" s="17" t="n">
        <v>11583</v>
      </c>
      <c r="C23" s="18">
        <f>(3194.0/B23*100)</f>
        <v/>
      </c>
      <c r="D23" s="19" t="n">
        <v>8389</v>
      </c>
      <c r="E23" s="18" t="n">
        <v>492.37074279</v>
      </c>
      <c r="F23" s="20" t="n">
        <v>8.33687005</v>
      </c>
      <c r="G23" s="18" t="n">
        <v>493.67277175</v>
      </c>
      <c r="H23" s="20" t="n">
        <v>5.77783263</v>
      </c>
      <c r="I23" s="18" t="n">
        <v>494.29553054</v>
      </c>
      <c r="J23" s="20" t="n">
        <v>10.76214993</v>
      </c>
      <c r="K23" s="18" t="s">
        <v>404</v>
      </c>
      <c r="L23" s="20" t="s">
        <v>404</v>
      </c>
      <c r="M23" s="18" t="s">
        <v>404</v>
      </c>
      <c r="N23" s="20" t="s">
        <v>404</v>
      </c>
      <c r="O23" s="18" t="s">
        <v>404</v>
      </c>
      <c r="P23" s="20" t="s">
        <v>404</v>
      </c>
      <c r="Q23" s="18" t="s">
        <v>404</v>
      </c>
      <c r="R23" s="20" t="s">
        <v>404</v>
      </c>
      <c r="S23" s="18" t="n">
        <v>479.27217192</v>
      </c>
      <c r="T23" s="20" t="n">
        <v>18.57622438</v>
      </c>
    </row>
    <row r="24" spans="1:20">
      <c r="A24" s="15" t="s">
        <v>421</v>
      </c>
      <c r="B24" s="17" t="n">
        <v>6647</v>
      </c>
      <c r="C24" s="18">
        <f>(0.0/B24*100)</f>
        <v/>
      </c>
      <c r="D24" s="19" t="n">
        <v>6647</v>
      </c>
      <c r="E24" s="18" t="n">
        <v>535.25739073</v>
      </c>
      <c r="F24" s="20" t="n">
        <v>6.35171596</v>
      </c>
      <c r="G24" s="18" t="n">
        <v>521.45580237</v>
      </c>
      <c r="H24" s="20" t="n">
        <v>5.8453509</v>
      </c>
      <c r="I24" s="18" t="n">
        <v>550.61780666</v>
      </c>
      <c r="J24" s="20" t="n">
        <v>9.521359820000001</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522.2716902</v>
      </c>
      <c r="F25" s="20" t="n">
        <v>5.42491874</v>
      </c>
      <c r="G25" s="18" t="n">
        <v>525.72415241</v>
      </c>
      <c r="H25" s="20" t="n">
        <v>5.40525333</v>
      </c>
      <c r="I25" s="18" t="n">
        <v>534.74365962</v>
      </c>
      <c r="J25" s="20" t="n">
        <v>28.59657778</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480.64233252</v>
      </c>
      <c r="F26" s="20" t="n">
        <v>2.33586108</v>
      </c>
      <c r="G26" s="18" t="n">
        <v>486.5671517</v>
      </c>
      <c r="H26" s="20" t="n">
        <v>3.16544485</v>
      </c>
      <c r="I26" s="18" t="n">
        <v>426.99484494</v>
      </c>
      <c r="J26" s="20" t="n">
        <v>9.99041321</v>
      </c>
      <c r="K26" s="18" t="s">
        <v>404</v>
      </c>
      <c r="L26" s="20" t="s">
        <v>404</v>
      </c>
      <c r="M26" s="18" t="s">
        <v>404</v>
      </c>
      <c r="N26" s="20" t="s">
        <v>404</v>
      </c>
      <c r="O26" s="18" t="s">
        <v>404</v>
      </c>
      <c r="P26" s="20" t="s">
        <v>404</v>
      </c>
      <c r="Q26" s="18" t="s">
        <v>404</v>
      </c>
      <c r="R26" s="20" t="s">
        <v>404</v>
      </c>
      <c r="S26" s="18" t="n">
        <v>462.59385064</v>
      </c>
      <c r="T26" s="20" t="n">
        <v>12.20791708</v>
      </c>
    </row>
    <row r="27" spans="1:20">
      <c r="A27" s="15" t="s">
        <v>424</v>
      </c>
      <c r="B27" s="17" t="n">
        <v>5299</v>
      </c>
      <c r="C27" s="18">
        <f>(0.0/B27*100)</f>
        <v/>
      </c>
      <c r="D27" s="19" t="n">
        <v>5299</v>
      </c>
      <c r="E27" s="18" t="n">
        <v>482.49436132</v>
      </c>
      <c r="F27" s="20" t="n">
        <v>2.24548915</v>
      </c>
      <c r="G27" s="18" t="n">
        <v>481.44572674</v>
      </c>
      <c r="H27" s="20" t="n">
        <v>1.90600221</v>
      </c>
      <c r="I27" s="18" t="n">
        <v>491.22893879</v>
      </c>
      <c r="J27" s="20" t="n">
        <v>2.15315914</v>
      </c>
      <c r="K27" s="18" t="s">
        <v>404</v>
      </c>
      <c r="L27" s="20" t="s">
        <v>404</v>
      </c>
      <c r="M27" s="18" t="s">
        <v>404</v>
      </c>
      <c r="N27" s="20" t="s">
        <v>404</v>
      </c>
      <c r="O27" s="18" t="s">
        <v>404</v>
      </c>
      <c r="P27" s="20" t="s">
        <v>404</v>
      </c>
      <c r="Q27" s="18" t="s">
        <v>404</v>
      </c>
      <c r="R27" s="20" t="s">
        <v>404</v>
      </c>
      <c r="S27" s="18" t="n">
        <v>545.8519974</v>
      </c>
      <c r="T27" s="20" t="n">
        <v>6.58271203</v>
      </c>
    </row>
    <row r="28" spans="1:20">
      <c r="A28" s="15" t="s">
        <v>425</v>
      </c>
      <c r="B28" s="17" t="n">
        <v>7568</v>
      </c>
      <c r="C28" s="18">
        <f>(0.0/B28*100)</f>
        <v/>
      </c>
      <c r="D28" s="19" t="n">
        <v>7568</v>
      </c>
      <c r="E28" s="18" t="n">
        <v>409.2978456</v>
      </c>
      <c r="F28" s="20" t="n">
        <v>3.8754887</v>
      </c>
      <c r="G28" s="18" t="n">
        <v>406.15974499</v>
      </c>
      <c r="H28" s="20" t="n">
        <v>3.67104205</v>
      </c>
      <c r="I28" s="18" t="n">
        <v>418.79881864</v>
      </c>
      <c r="J28" s="20" t="n">
        <v>13.15584767</v>
      </c>
      <c r="K28" s="18" t="s">
        <v>404</v>
      </c>
      <c r="L28" s="20" t="s">
        <v>404</v>
      </c>
      <c r="M28" s="18" t="s">
        <v>404</v>
      </c>
      <c r="N28" s="20" t="s">
        <v>404</v>
      </c>
      <c r="O28" s="18" t="s">
        <v>404</v>
      </c>
      <c r="P28" s="20" t="s">
        <v>404</v>
      </c>
      <c r="Q28" s="18" t="s">
        <v>404</v>
      </c>
      <c r="R28" s="20" t="s">
        <v>404</v>
      </c>
      <c r="S28" s="18" t="n">
        <v>404.87130345</v>
      </c>
      <c r="T28" s="20" t="n">
        <v>9.71633059</v>
      </c>
    </row>
    <row r="29" spans="1:20">
      <c r="A29" s="15" t="s">
        <v>426</v>
      </c>
      <c r="B29" s="17" t="n">
        <v>5385</v>
      </c>
      <c r="C29" s="18">
        <f>(1123.0/B29*100)</f>
        <v/>
      </c>
      <c r="D29" s="19" t="n">
        <v>4262</v>
      </c>
      <c r="E29" s="18" t="n">
        <v>499.88872887</v>
      </c>
      <c r="F29" s="20" t="n">
        <v>11.39629958</v>
      </c>
      <c r="G29" s="18" t="n">
        <v>517.28849802</v>
      </c>
      <c r="H29" s="20" t="n">
        <v>7.91138302</v>
      </c>
      <c r="I29" s="18" t="n">
        <v>522.60348972</v>
      </c>
      <c r="J29" s="20" t="n">
        <v>24.26701188</v>
      </c>
      <c r="K29" s="18" t="s">
        <v>404</v>
      </c>
      <c r="L29" s="20" t="s">
        <v>404</v>
      </c>
      <c r="M29" s="18" t="s">
        <v>404</v>
      </c>
      <c r="N29" s="20" t="s">
        <v>404</v>
      </c>
      <c r="O29" s="18" t="s">
        <v>404</v>
      </c>
      <c r="P29" s="20" t="s">
        <v>404</v>
      </c>
      <c r="Q29" s="18" t="s">
        <v>404</v>
      </c>
      <c r="R29" s="20" t="s">
        <v>404</v>
      </c>
      <c r="S29" s="18" t="n">
        <v>503.96021826</v>
      </c>
      <c r="T29" s="20" t="n">
        <v>10.08150626</v>
      </c>
    </row>
    <row r="30" spans="1:20">
      <c r="A30" s="15" t="s">
        <v>427</v>
      </c>
      <c r="B30" s="17" t="n">
        <v>4520</v>
      </c>
      <c r="C30" s="18">
        <f>(1076.0/B30*100)</f>
        <v/>
      </c>
      <c r="D30" s="19" t="n">
        <v>3444</v>
      </c>
      <c r="E30" s="18" t="n">
        <v>502.45764498</v>
      </c>
      <c r="F30" s="20" t="n">
        <v>4.48547087</v>
      </c>
      <c r="G30" s="18" t="n">
        <v>492.47263534</v>
      </c>
      <c r="H30" s="20" t="n">
        <v>4.9566996</v>
      </c>
      <c r="I30" s="18" t="n">
        <v>506.12685223</v>
      </c>
      <c r="J30" s="20" t="n">
        <v>17.00769073</v>
      </c>
      <c r="K30" s="18" t="s">
        <v>404</v>
      </c>
      <c r="L30" s="20" t="s">
        <v>404</v>
      </c>
      <c r="M30" s="18" t="s">
        <v>404</v>
      </c>
      <c r="N30" s="20" t="s">
        <v>404</v>
      </c>
      <c r="O30" s="18" t="s">
        <v>404</v>
      </c>
      <c r="P30" s="20" t="s">
        <v>404</v>
      </c>
      <c r="Q30" s="18" t="s">
        <v>404</v>
      </c>
      <c r="R30" s="20" t="s">
        <v>404</v>
      </c>
      <c r="S30" s="18" t="n">
        <v>440.0873117</v>
      </c>
      <c r="T30" s="20" t="n">
        <v>13.50002891</v>
      </c>
    </row>
    <row r="31" spans="1:20">
      <c r="A31" s="15" t="s">
        <v>428</v>
      </c>
      <c r="B31" s="17" t="n">
        <v>5456</v>
      </c>
      <c r="C31" s="18">
        <f>(502.0/B31*100)</f>
        <v/>
      </c>
      <c r="D31" s="19" t="n">
        <v>4954</v>
      </c>
      <c r="E31" s="18" t="n">
        <v>504.09351355</v>
      </c>
      <c r="F31" s="20" t="n">
        <v>4.57490936</v>
      </c>
      <c r="G31" s="18" t="n">
        <v>502.72571202</v>
      </c>
      <c r="H31" s="20" t="n">
        <v>3.42010838</v>
      </c>
      <c r="I31" s="18" t="n">
        <v>499.51128109</v>
      </c>
      <c r="J31" s="20" t="n">
        <v>7.05072841</v>
      </c>
      <c r="K31" s="18" t="s">
        <v>404</v>
      </c>
      <c r="L31" s="20" t="s">
        <v>404</v>
      </c>
      <c r="M31" s="18" t="s">
        <v>404</v>
      </c>
      <c r="N31" s="20" t="s">
        <v>404</v>
      </c>
      <c r="O31" s="18" t="s">
        <v>404</v>
      </c>
      <c r="P31" s="20" t="s">
        <v>404</v>
      </c>
      <c r="Q31" s="18" t="s">
        <v>404</v>
      </c>
      <c r="R31" s="20" t="s">
        <v>404</v>
      </c>
      <c r="S31" s="18" t="n">
        <v>496.7718489</v>
      </c>
      <c r="T31" s="20" t="n">
        <v>8.526595560000001</v>
      </c>
    </row>
    <row r="32" spans="1:20">
      <c r="A32" s="15" t="s">
        <v>429</v>
      </c>
      <c r="B32" s="17" t="n">
        <v>4478</v>
      </c>
      <c r="C32" s="18">
        <f>(0.0/B32*100)</f>
        <v/>
      </c>
      <c r="D32" s="19" t="n">
        <v>4478</v>
      </c>
      <c r="E32" s="18" t="n">
        <v>502.64462053</v>
      </c>
      <c r="F32" s="20" t="n">
        <v>4.33594352</v>
      </c>
      <c r="G32" s="18" t="n">
        <v>505.41614858</v>
      </c>
      <c r="H32" s="20" t="n">
        <v>3.03994248</v>
      </c>
      <c r="I32" s="18" t="n">
        <v>484.06113916</v>
      </c>
      <c r="J32" s="20" t="n">
        <v>7.51553842</v>
      </c>
      <c r="K32" s="18" t="s">
        <v>404</v>
      </c>
      <c r="L32" s="20" t="s">
        <v>404</v>
      </c>
      <c r="M32" s="18" t="s">
        <v>404</v>
      </c>
      <c r="N32" s="20" t="s">
        <v>404</v>
      </c>
      <c r="O32" s="18" t="s">
        <v>404</v>
      </c>
      <c r="P32" s="20" t="s">
        <v>404</v>
      </c>
      <c r="Q32" s="18" t="s">
        <v>404</v>
      </c>
      <c r="R32" s="20" t="s">
        <v>404</v>
      </c>
      <c r="S32" s="18" t="n">
        <v>520.28783416</v>
      </c>
      <c r="T32" s="20" t="n">
        <v>11.31289887</v>
      </c>
    </row>
    <row r="33" spans="1:20">
      <c r="A33" s="15" t="s">
        <v>430</v>
      </c>
      <c r="B33" s="17" t="n">
        <v>7325</v>
      </c>
      <c r="C33" s="18">
        <f>(29.0/B33*100)</f>
        <v/>
      </c>
      <c r="D33" s="19" t="n">
        <v>7296</v>
      </c>
      <c r="E33" s="18" t="n">
        <v>485.57986868</v>
      </c>
      <c r="F33" s="20" t="n">
        <v>6.71911405</v>
      </c>
      <c r="G33" s="18" t="n">
        <v>492.03570143</v>
      </c>
      <c r="H33" s="20" t="n">
        <v>4.68466418</v>
      </c>
      <c r="I33" s="18" t="n">
        <v>501.91109122</v>
      </c>
      <c r="J33" s="20" t="n">
        <v>10.13092178</v>
      </c>
      <c r="K33" s="18" t="s">
        <v>404</v>
      </c>
      <c r="L33" s="20" t="s">
        <v>404</v>
      </c>
      <c r="M33" s="18" t="s">
        <v>404</v>
      </c>
      <c r="N33" s="20" t="s">
        <v>404</v>
      </c>
      <c r="O33" s="18" t="s">
        <v>404</v>
      </c>
      <c r="P33" s="20" t="s">
        <v>404</v>
      </c>
      <c r="Q33" s="18" t="s">
        <v>404</v>
      </c>
      <c r="R33" s="20" t="s">
        <v>404</v>
      </c>
      <c r="S33" s="18" t="n">
        <v>481.58491329</v>
      </c>
      <c r="T33" s="20" t="n">
        <v>15.50568998</v>
      </c>
    </row>
    <row r="34" spans="1:20">
      <c r="A34" s="15" t="s">
        <v>431</v>
      </c>
      <c r="B34" s="17" t="n">
        <v>6350</v>
      </c>
      <c r="C34" s="18">
        <f>(0.0/B34*100)</f>
        <v/>
      </c>
      <c r="D34" s="19" t="n">
        <v>6350</v>
      </c>
      <c r="E34" s="18" t="n">
        <v>478.60724486</v>
      </c>
      <c r="F34" s="20" t="n">
        <v>2.97840465</v>
      </c>
      <c r="G34" s="18" t="n">
        <v>465.03619882</v>
      </c>
      <c r="H34" s="20" t="n">
        <v>8.531440480000001</v>
      </c>
      <c r="I34" s="18" t="n">
        <v>465.32938026</v>
      </c>
      <c r="J34" s="20" t="n">
        <v>30.16098783</v>
      </c>
      <c r="K34" s="18" t="s">
        <v>404</v>
      </c>
      <c r="L34" s="20" t="s">
        <v>404</v>
      </c>
      <c r="M34" s="18" t="s">
        <v>404</v>
      </c>
      <c r="N34" s="20" t="s">
        <v>404</v>
      </c>
      <c r="O34" s="18" t="s">
        <v>404</v>
      </c>
      <c r="P34" s="20" t="s">
        <v>404</v>
      </c>
      <c r="Q34" s="18" t="s">
        <v>404</v>
      </c>
      <c r="R34" s="20" t="s">
        <v>404</v>
      </c>
      <c r="S34" s="18" t="n">
        <v>490.20945724</v>
      </c>
      <c r="T34" s="20" t="n">
        <v>8.99461983</v>
      </c>
    </row>
    <row r="35" spans="1:20">
      <c r="A35" s="15" t="s">
        <v>432</v>
      </c>
      <c r="B35" s="17" t="n">
        <v>6406</v>
      </c>
      <c r="C35" s="18">
        <f>(443.0/B35*100)</f>
        <v/>
      </c>
      <c r="D35" s="19" t="n">
        <v>5963</v>
      </c>
      <c r="E35" s="18" t="n">
        <v>512.47687669</v>
      </c>
      <c r="F35" s="20" t="n">
        <v>2.1938887</v>
      </c>
      <c r="G35" s="18" t="n">
        <v>512.47734457</v>
      </c>
      <c r="H35" s="20" t="n">
        <v>1.85137131</v>
      </c>
      <c r="I35" s="18" t="n">
        <v>435.56767966</v>
      </c>
      <c r="J35" s="20" t="n">
        <v>65.39356506</v>
      </c>
      <c r="K35" s="18" t="s">
        <v>404</v>
      </c>
      <c r="L35" s="20" t="s">
        <v>404</v>
      </c>
      <c r="M35" s="18" t="s">
        <v>404</v>
      </c>
      <c r="N35" s="20" t="s">
        <v>404</v>
      </c>
      <c r="O35" s="18" t="s">
        <v>404</v>
      </c>
      <c r="P35" s="20" t="s">
        <v>404</v>
      </c>
      <c r="Q35" s="18" t="s">
        <v>404</v>
      </c>
      <c r="R35" s="20" t="s">
        <v>404</v>
      </c>
      <c r="S35" s="18" t="n">
        <v>486.10870761</v>
      </c>
      <c r="T35" s="20" t="n">
        <v>9.69428321</v>
      </c>
    </row>
    <row r="36" spans="1:20">
      <c r="A36" s="15" t="s">
        <v>433</v>
      </c>
      <c r="B36" s="17" t="n">
        <v>6736</v>
      </c>
      <c r="C36" s="18">
        <f>(10.0/B36*100)</f>
        <v/>
      </c>
      <c r="D36" s="19" t="n">
        <v>6726</v>
      </c>
      <c r="E36" s="18" t="n">
        <v>477.00018843</v>
      </c>
      <c r="F36" s="20" t="n">
        <v>3.11185259</v>
      </c>
      <c r="G36" s="18" t="n">
        <v>494.34623226</v>
      </c>
      <c r="H36" s="20" t="n">
        <v>3.86422338</v>
      </c>
      <c r="I36" s="18" t="n">
        <v>486.58622842</v>
      </c>
      <c r="J36" s="20" t="n">
        <v>6.90764179</v>
      </c>
      <c r="K36" s="18" t="s">
        <v>404</v>
      </c>
      <c r="L36" s="20" t="s">
        <v>404</v>
      </c>
      <c r="M36" s="18" t="s">
        <v>404</v>
      </c>
      <c r="N36" s="20" t="s">
        <v>404</v>
      </c>
      <c r="O36" s="18" t="s">
        <v>404</v>
      </c>
      <c r="P36" s="20" t="s">
        <v>404</v>
      </c>
      <c r="Q36" s="18" t="s">
        <v>404</v>
      </c>
      <c r="R36" s="20" t="s">
        <v>404</v>
      </c>
      <c r="S36" s="18" t="n">
        <v>487.42385377</v>
      </c>
      <c r="T36" s="20" t="n">
        <v>9.52134863</v>
      </c>
    </row>
    <row r="37" spans="1:20">
      <c r="A37" s="15" t="s">
        <v>434</v>
      </c>
      <c r="B37" s="17" t="n">
        <v>5458</v>
      </c>
      <c r="C37" s="18">
        <f>(0.0/B37*100)</f>
        <v/>
      </c>
      <c r="D37" s="19" t="n">
        <v>5458</v>
      </c>
      <c r="E37" s="18" t="n">
        <v>496.09960101</v>
      </c>
      <c r="F37" s="20" t="n">
        <v>4.4955087</v>
      </c>
      <c r="G37" s="18" t="n">
        <v>490.86858447</v>
      </c>
      <c r="H37" s="20" t="n">
        <v>4.55237686</v>
      </c>
      <c r="I37" s="18" t="n">
        <v>492.49364912</v>
      </c>
      <c r="J37" s="20" t="n">
        <v>11.52523455</v>
      </c>
      <c r="K37" s="18" t="s">
        <v>404</v>
      </c>
      <c r="L37" s="20" t="s">
        <v>404</v>
      </c>
      <c r="M37" s="18" t="s">
        <v>404</v>
      </c>
      <c r="N37" s="20" t="s">
        <v>404</v>
      </c>
      <c r="O37" s="18" t="s">
        <v>404</v>
      </c>
      <c r="P37" s="20" t="s">
        <v>404</v>
      </c>
      <c r="Q37" s="18" t="s">
        <v>404</v>
      </c>
      <c r="R37" s="20" t="s">
        <v>404</v>
      </c>
      <c r="S37" s="18" t="n">
        <v>505.10629612</v>
      </c>
      <c r="T37" s="20" t="n">
        <v>18.30463845</v>
      </c>
    </row>
    <row r="38" spans="1:20">
      <c r="A38" s="15" t="s">
        <v>435</v>
      </c>
      <c r="B38" s="17" t="n">
        <v>5860</v>
      </c>
      <c r="C38" s="18">
        <f>(268.0/B38*100)</f>
        <v/>
      </c>
      <c r="D38" s="19" t="n">
        <v>5592</v>
      </c>
      <c r="E38" s="18" t="n">
        <v>522.2352373</v>
      </c>
      <c r="F38" s="20" t="n">
        <v>7.64639223</v>
      </c>
      <c r="G38" s="18" t="n">
        <v>518.82001037</v>
      </c>
      <c r="H38" s="20" t="n">
        <v>5.92591266</v>
      </c>
      <c r="I38" s="18" t="n">
        <v>521.45369778</v>
      </c>
      <c r="J38" s="20" t="n">
        <v>7.48562916</v>
      </c>
      <c r="K38" s="18" t="s">
        <v>404</v>
      </c>
      <c r="L38" s="20" t="s">
        <v>404</v>
      </c>
      <c r="M38" s="18" t="s">
        <v>404</v>
      </c>
      <c r="N38" s="20" t="s">
        <v>404</v>
      </c>
      <c r="O38" s="18" t="s">
        <v>404</v>
      </c>
      <c r="P38" s="20" t="s">
        <v>404</v>
      </c>
      <c r="Q38" s="18" t="s">
        <v>404</v>
      </c>
      <c r="R38" s="20" t="s">
        <v>404</v>
      </c>
      <c r="S38" s="18" t="n">
        <v>533.22572</v>
      </c>
      <c r="T38" s="20" t="n">
        <v>20.09311256</v>
      </c>
    </row>
    <row r="39" spans="1:20">
      <c r="A39" s="15" t="s">
        <v>436</v>
      </c>
      <c r="B39" s="17" t="n">
        <v>5895</v>
      </c>
      <c r="C39" s="18">
        <f>(0.0/B39*100)</f>
        <v/>
      </c>
      <c r="D39" s="19" t="n">
        <v>5895</v>
      </c>
      <c r="E39" s="18" t="n">
        <v>412.79043135</v>
      </c>
      <c r="F39" s="20" t="n">
        <v>4.88308371</v>
      </c>
      <c r="G39" s="18" t="n">
        <v>445.60824016</v>
      </c>
      <c r="H39" s="20" t="n">
        <v>11.55797928</v>
      </c>
      <c r="I39" s="18" t="n">
        <v>445.15428451</v>
      </c>
      <c r="J39" s="20" t="n">
        <v>16.46673787</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495.37496046</v>
      </c>
      <c r="F40" s="20" t="n">
        <v>4.34701051</v>
      </c>
      <c r="G40" s="18" t="n">
        <v>491.23183562</v>
      </c>
      <c r="H40" s="20" t="n">
        <v>5.99048836</v>
      </c>
      <c r="I40" s="18" t="n">
        <v>460.11336988</v>
      </c>
      <c r="J40" s="20" t="n">
        <v>5.58270125</v>
      </c>
      <c r="K40" s="18" t="s">
        <v>404</v>
      </c>
      <c r="L40" s="20" t="s">
        <v>404</v>
      </c>
      <c r="M40" s="18" t="s">
        <v>404</v>
      </c>
      <c r="N40" s="20" t="s">
        <v>404</v>
      </c>
      <c r="O40" s="18" t="s">
        <v>404</v>
      </c>
      <c r="P40" s="20" t="s">
        <v>404</v>
      </c>
      <c r="Q40" s="18" t="s">
        <v>404</v>
      </c>
      <c r="R40" s="20" t="s">
        <v>404</v>
      </c>
      <c r="S40" s="18" t="n">
        <v>495.65877958</v>
      </c>
      <c r="T40" s="20" t="n">
        <v>6.50295376</v>
      </c>
    </row>
    <row r="41" spans="1:20">
      <c r="A41" s="15" t="s">
        <v>438</v>
      </c>
      <c r="B41" s="17" t="n">
        <v>5712</v>
      </c>
      <c r="C41" s="18">
        <f>(99.0/B41*100)</f>
        <v/>
      </c>
      <c r="D41" s="19" t="n">
        <v>5613</v>
      </c>
      <c r="E41" s="18" t="n">
        <v>471.51998907</v>
      </c>
      <c r="F41" s="20" t="n">
        <v>4.18812469</v>
      </c>
      <c r="G41" s="18" t="n">
        <v>464.08933916</v>
      </c>
      <c r="H41" s="20" t="n">
        <v>5.98002754</v>
      </c>
      <c r="I41" s="18" t="n">
        <v>481.59835307</v>
      </c>
      <c r="J41" s="20" t="n">
        <v>11.44887757</v>
      </c>
      <c r="K41" s="18" t="s">
        <v>404</v>
      </c>
      <c r="L41" s="20" t="s">
        <v>404</v>
      </c>
      <c r="M41" s="18" t="s">
        <v>404</v>
      </c>
      <c r="N41" s="20" t="s">
        <v>404</v>
      </c>
      <c r="O41" s="18" t="s">
        <v>404</v>
      </c>
      <c r="P41" s="20" t="s">
        <v>404</v>
      </c>
      <c r="Q41" s="18" t="s">
        <v>404</v>
      </c>
      <c r="R41" s="20" t="s">
        <v>404</v>
      </c>
      <c r="S41" s="18" t="n">
        <v>475.76739063</v>
      </c>
      <c r="T41" s="20" t="n">
        <v>10.9409701</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414.71368657</v>
      </c>
      <c r="F44" s="20" t="n">
        <v>5.21331469</v>
      </c>
      <c r="G44" s="18" t="n">
        <v>408.27042447</v>
      </c>
      <c r="H44" s="20" t="n">
        <v>4.73165249</v>
      </c>
      <c r="I44" s="18" t="n">
        <v>426.19908561</v>
      </c>
      <c r="J44" s="20" t="n">
        <v>12.85969265</v>
      </c>
      <c r="K44" s="18" t="s">
        <v>404</v>
      </c>
      <c r="L44" s="20" t="s">
        <v>404</v>
      </c>
      <c r="M44" s="18" t="s">
        <v>404</v>
      </c>
      <c r="N44" s="20" t="s">
        <v>404</v>
      </c>
      <c r="O44" s="18" t="s">
        <v>404</v>
      </c>
      <c r="P44" s="20" t="s">
        <v>404</v>
      </c>
      <c r="Q44" s="18" t="n">
        <v>394.03028537</v>
      </c>
      <c r="R44" s="20" t="n">
        <v>13.84185426</v>
      </c>
      <c r="S44" s="18" t="n">
        <v>466.71079798</v>
      </c>
      <c r="T44" s="20" t="n">
        <v>18.56994111</v>
      </c>
    </row>
    <row r="45" spans="1:20">
      <c r="A45" s="15" t="s">
        <v>442</v>
      </c>
      <c r="B45" s="17" t="n">
        <v>5519</v>
      </c>
      <c r="C45" s="18">
        <f>(0.0/B45*100)</f>
        <v/>
      </c>
      <c r="D45" s="19" t="n">
        <v>5519</v>
      </c>
      <c r="E45" s="18" t="n">
        <v>362.25152944</v>
      </c>
      <c r="F45" s="20" t="n">
        <v>3.60650414</v>
      </c>
      <c r="G45" s="18" t="n">
        <v>352.41657684</v>
      </c>
      <c r="H45" s="20" t="n">
        <v>6.50694081</v>
      </c>
      <c r="I45" s="18" t="n">
        <v>349.7435788</v>
      </c>
      <c r="J45" s="20" t="n">
        <v>21.31968577</v>
      </c>
      <c r="K45" s="18" t="s">
        <v>404</v>
      </c>
      <c r="L45" s="20" t="s">
        <v>404</v>
      </c>
      <c r="M45" s="18" t="s">
        <v>404</v>
      </c>
      <c r="N45" s="20" t="s">
        <v>404</v>
      </c>
      <c r="O45" s="18" t="s">
        <v>404</v>
      </c>
      <c r="P45" s="20" t="s">
        <v>404</v>
      </c>
      <c r="Q45" s="18" t="n">
        <v>317.55811854</v>
      </c>
      <c r="R45" s="20" t="n">
        <v>14.18249634</v>
      </c>
      <c r="S45" s="18" t="n">
        <v>389.07836847</v>
      </c>
      <c r="T45" s="20" t="n">
        <v>9.42750833</v>
      </c>
    </row>
    <row r="46" spans="1:20">
      <c r="A46" s="15" t="s">
        <v>443</v>
      </c>
      <c r="B46" s="17" t="n">
        <v>23141</v>
      </c>
      <c r="C46" s="18">
        <f>(4196.0/B46*100)</f>
        <v/>
      </c>
      <c r="D46" s="19" t="n">
        <v>18945</v>
      </c>
      <c r="E46" s="18" t="n">
        <v>386.01280181</v>
      </c>
      <c r="F46" s="20" t="n">
        <v>4.97636096</v>
      </c>
      <c r="G46" s="18" t="n">
        <v>378.843779</v>
      </c>
      <c r="H46" s="20" t="n">
        <v>4.97221049</v>
      </c>
      <c r="I46" s="18" t="n">
        <v>367.99126049</v>
      </c>
      <c r="J46" s="20" t="n">
        <v>7.57027792</v>
      </c>
      <c r="K46" s="18" t="s">
        <v>404</v>
      </c>
      <c r="L46" s="20" t="s">
        <v>404</v>
      </c>
      <c r="M46" s="18" t="s">
        <v>404</v>
      </c>
      <c r="N46" s="20" t="s">
        <v>404</v>
      </c>
      <c r="O46" s="18" t="s">
        <v>404</v>
      </c>
      <c r="P46" s="20" t="s">
        <v>404</v>
      </c>
      <c r="Q46" s="18" t="s">
        <v>404</v>
      </c>
      <c r="R46" s="20" t="s">
        <v>404</v>
      </c>
      <c r="S46" s="18" t="n">
        <v>354.68528507</v>
      </c>
      <c r="T46" s="20" t="n">
        <v>12.19986812</v>
      </c>
    </row>
    <row r="47" spans="1:20">
      <c r="A47" s="15" t="s">
        <v>444</v>
      </c>
      <c r="B47" s="17" t="n">
        <v>5928</v>
      </c>
      <c r="C47" s="18">
        <f>(0.0/B47*100)</f>
        <v/>
      </c>
      <c r="D47" s="19" t="n">
        <v>5928</v>
      </c>
      <c r="E47" s="18" t="n">
        <v>439.93665459</v>
      </c>
      <c r="F47" s="20" t="n">
        <v>7.2556696</v>
      </c>
      <c r="G47" s="18" t="n">
        <v>442.16103193</v>
      </c>
      <c r="H47" s="20" t="n">
        <v>6.52122742</v>
      </c>
      <c r="I47" s="18" t="n">
        <v>390.91463965</v>
      </c>
      <c r="J47" s="20" t="n">
        <v>24.19833776</v>
      </c>
      <c r="K47" s="18" t="s">
        <v>404</v>
      </c>
      <c r="L47" s="20" t="s">
        <v>404</v>
      </c>
      <c r="M47" s="18" t="s">
        <v>404</v>
      </c>
      <c r="N47" s="20" t="s">
        <v>404</v>
      </c>
      <c r="O47" s="18" t="s">
        <v>404</v>
      </c>
      <c r="P47" s="20" t="s">
        <v>404</v>
      </c>
      <c r="Q47" s="18" t="s">
        <v>404</v>
      </c>
      <c r="R47" s="20" t="s">
        <v>404</v>
      </c>
      <c r="S47" s="18" t="n">
        <v>480.72818851</v>
      </c>
      <c r="T47" s="20" t="n">
        <v>28.03148578</v>
      </c>
    </row>
    <row r="48" spans="1:20">
      <c r="A48" s="15" t="s">
        <v>445</v>
      </c>
      <c r="B48" s="17" t="n">
        <v>9841</v>
      </c>
      <c r="C48" s="18">
        <f>(40.0/B48*100)</f>
        <v/>
      </c>
      <c r="D48" s="19" t="n">
        <v>9801</v>
      </c>
      <c r="E48" s="18" t="n">
        <v>567.71130778</v>
      </c>
      <c r="F48" s="20" t="n">
        <v>15.41322018</v>
      </c>
      <c r="G48" s="18" t="n">
        <v>527.60845525</v>
      </c>
      <c r="H48" s="20" t="n">
        <v>5.6878494</v>
      </c>
      <c r="I48" s="18" t="n">
        <v>527.7687760699999</v>
      </c>
      <c r="J48" s="20" t="n">
        <v>35.20558274</v>
      </c>
      <c r="K48" s="18" t="s">
        <v>404</v>
      </c>
      <c r="L48" s="20" t="s">
        <v>404</v>
      </c>
      <c r="M48" s="18" t="s">
        <v>404</v>
      </c>
      <c r="N48" s="20" t="s">
        <v>404</v>
      </c>
      <c r="O48" s="18" t="s">
        <v>404</v>
      </c>
      <c r="P48" s="20" t="s">
        <v>404</v>
      </c>
      <c r="Q48" s="18" t="s">
        <v>404</v>
      </c>
      <c r="R48" s="20" t="s">
        <v>404</v>
      </c>
      <c r="S48" s="18" t="n">
        <v>549.37701623</v>
      </c>
      <c r="T48" s="20" t="n">
        <v>72.86890384</v>
      </c>
    </row>
    <row r="49" spans="1:20">
      <c r="A49" s="15" t="s">
        <v>446</v>
      </c>
      <c r="B49" s="17" t="n">
        <v>6349</v>
      </c>
      <c r="C49" s="18">
        <f>(52.0/B49*100)</f>
        <v/>
      </c>
      <c r="D49" s="19" t="n">
        <v>6297</v>
      </c>
      <c r="E49" s="18" t="n">
        <v>403.00535357</v>
      </c>
      <c r="F49" s="20" t="n">
        <v>5.69536519</v>
      </c>
      <c r="G49" s="18" t="n">
        <v>413.79440244</v>
      </c>
      <c r="H49" s="20" t="n">
        <v>4.2978448</v>
      </c>
      <c r="I49" s="18" t="n">
        <v>411.0817919</v>
      </c>
      <c r="J49" s="20" t="n">
        <v>10.93276035</v>
      </c>
      <c r="K49" s="18" t="s">
        <v>404</v>
      </c>
      <c r="L49" s="20" t="s">
        <v>404</v>
      </c>
      <c r="M49" s="18" t="s">
        <v>404</v>
      </c>
      <c r="N49" s="20" t="s">
        <v>404</v>
      </c>
      <c r="O49" s="18" t="s">
        <v>404</v>
      </c>
      <c r="P49" s="20" t="s">
        <v>404</v>
      </c>
      <c r="Q49" s="18" t="s">
        <v>404</v>
      </c>
      <c r="R49" s="20" t="s">
        <v>404</v>
      </c>
      <c r="S49" s="18" t="n">
        <v>411.45014457</v>
      </c>
      <c r="T49" s="20" t="n">
        <v>15.64648972</v>
      </c>
    </row>
    <row r="50" spans="1:20">
      <c r="A50" s="15" t="s">
        <v>447</v>
      </c>
      <c r="B50" s="17" t="n">
        <v>11795</v>
      </c>
      <c r="C50" s="18">
        <f>(1031.0/B50*100)</f>
        <v/>
      </c>
      <c r="D50" s="19" t="n">
        <v>10764</v>
      </c>
      <c r="E50" s="18" t="n">
        <v>378.21046351</v>
      </c>
      <c r="F50" s="20" t="n">
        <v>5.70878486</v>
      </c>
      <c r="G50" s="18" t="n">
        <v>394.00038461</v>
      </c>
      <c r="H50" s="20" t="n">
        <v>3.31378099</v>
      </c>
      <c r="I50" s="18" t="n">
        <v>432.33772314</v>
      </c>
      <c r="J50" s="20" t="n">
        <v>19.60441207</v>
      </c>
      <c r="K50" s="18" t="s">
        <v>404</v>
      </c>
      <c r="L50" s="20" t="s">
        <v>404</v>
      </c>
      <c r="M50" s="18" t="s">
        <v>404</v>
      </c>
      <c r="N50" s="20" t="s">
        <v>404</v>
      </c>
      <c r="O50" s="18" t="s">
        <v>404</v>
      </c>
      <c r="P50" s="20" t="s">
        <v>404</v>
      </c>
      <c r="Q50" s="18" t="s">
        <v>404</v>
      </c>
      <c r="R50" s="20" t="s">
        <v>404</v>
      </c>
      <c r="S50" s="18" t="n">
        <v>380.30100433</v>
      </c>
      <c r="T50" s="20" t="n">
        <v>11.25370633</v>
      </c>
    </row>
    <row r="51" spans="1:20">
      <c r="A51" s="15" t="s">
        <v>448</v>
      </c>
      <c r="B51" s="17" t="n">
        <v>6866</v>
      </c>
      <c r="C51" s="18">
        <f>(0.0/B51*100)</f>
        <v/>
      </c>
      <c r="D51" s="19" t="n">
        <v>6866</v>
      </c>
      <c r="E51" s="18" t="n">
        <v>401.90811412</v>
      </c>
      <c r="F51" s="20" t="n">
        <v>3.74911404</v>
      </c>
      <c r="G51" s="18" t="n">
        <v>397.39434119</v>
      </c>
      <c r="H51" s="20" t="n">
        <v>4.46343064</v>
      </c>
      <c r="I51" s="18" t="n">
        <v>418.09857225</v>
      </c>
      <c r="J51" s="20" t="n">
        <v>11.13507397</v>
      </c>
      <c r="K51" s="18" t="s">
        <v>404</v>
      </c>
      <c r="L51" s="20" t="s">
        <v>404</v>
      </c>
      <c r="M51" s="18" t="s">
        <v>404</v>
      </c>
      <c r="N51" s="20" t="s">
        <v>404</v>
      </c>
      <c r="O51" s="18" t="s">
        <v>404</v>
      </c>
      <c r="P51" s="20" t="s">
        <v>404</v>
      </c>
      <c r="Q51" s="18" t="s">
        <v>404</v>
      </c>
      <c r="R51" s="20" t="s">
        <v>404</v>
      </c>
      <c r="S51" s="18" t="n">
        <v>395.10485653</v>
      </c>
      <c r="T51" s="20" t="n">
        <v>11.67739086</v>
      </c>
    </row>
    <row r="52" spans="1:20">
      <c r="A52" s="15" t="s">
        <v>449</v>
      </c>
      <c r="B52" s="17" t="n">
        <v>5809</v>
      </c>
      <c r="C52" s="18">
        <f>(0.0/B52*100)</f>
        <v/>
      </c>
      <c r="D52" s="19" t="n">
        <v>5809</v>
      </c>
      <c r="E52" s="18" t="n">
        <v>466.8612694</v>
      </c>
      <c r="F52" s="20" t="n">
        <v>3.69170432</v>
      </c>
      <c r="G52" s="18" t="n">
        <v>458.98638551</v>
      </c>
      <c r="H52" s="20" t="n">
        <v>6.54323899</v>
      </c>
      <c r="I52" s="18" t="n">
        <v>460.86819971</v>
      </c>
      <c r="J52" s="20" t="n">
        <v>20.61180457</v>
      </c>
      <c r="K52" s="18" t="s">
        <v>404</v>
      </c>
      <c r="L52" s="20" t="s">
        <v>404</v>
      </c>
      <c r="M52" s="18" t="s">
        <v>404</v>
      </c>
      <c r="N52" s="20" t="s">
        <v>404</v>
      </c>
      <c r="O52" s="18" t="s">
        <v>404</v>
      </c>
      <c r="P52" s="20" t="s">
        <v>404</v>
      </c>
      <c r="Q52" s="18" t="s">
        <v>404</v>
      </c>
      <c r="R52" s="20" t="s">
        <v>404</v>
      </c>
      <c r="S52" s="18" t="n">
        <v>469.33000969</v>
      </c>
      <c r="T52" s="20" t="n">
        <v>14.33764468</v>
      </c>
    </row>
    <row r="53" spans="1:20">
      <c r="A53" s="15" t="s">
        <v>450</v>
      </c>
      <c r="B53" s="17" t="n">
        <v>5571</v>
      </c>
      <c r="C53" s="18">
        <f>(0.0/B53*100)</f>
        <v/>
      </c>
      <c r="D53" s="19" t="n">
        <v>5571</v>
      </c>
      <c r="E53" s="18" t="n">
        <v>426.85491999</v>
      </c>
      <c r="F53" s="20" t="n">
        <v>2.0622767</v>
      </c>
      <c r="G53" s="18" t="n">
        <v>470.22369119</v>
      </c>
      <c r="H53" s="20" t="n">
        <v>3.14324742</v>
      </c>
      <c r="I53" s="18" t="n">
        <v>436.8324384</v>
      </c>
      <c r="J53" s="20" t="n">
        <v>5.71353054</v>
      </c>
      <c r="K53" s="18" t="s">
        <v>404</v>
      </c>
      <c r="L53" s="20" t="s">
        <v>404</v>
      </c>
      <c r="M53" s="18" t="s">
        <v>404</v>
      </c>
      <c r="N53" s="20" t="s">
        <v>404</v>
      </c>
      <c r="O53" s="18" t="s">
        <v>404</v>
      </c>
      <c r="P53" s="20" t="s">
        <v>404</v>
      </c>
      <c r="Q53" s="18" t="s">
        <v>404</v>
      </c>
      <c r="R53" s="20" t="s">
        <v>404</v>
      </c>
      <c r="S53" s="18" t="n">
        <v>445.13369139</v>
      </c>
      <c r="T53" s="20" t="n">
        <v>10.49835223</v>
      </c>
    </row>
    <row r="54" spans="1:20">
      <c r="A54" s="15" t="s">
        <v>451</v>
      </c>
      <c r="B54" s="17" t="n">
        <v>4740</v>
      </c>
      <c r="C54" s="18">
        <f>(199.0/B54*100)</f>
        <v/>
      </c>
      <c r="D54" s="19" t="n">
        <v>4541</v>
      </c>
      <c r="E54" s="18" t="n">
        <v>327.43582867</v>
      </c>
      <c r="F54" s="20" t="n">
        <v>3.89974413</v>
      </c>
      <c r="G54" s="18" t="n">
        <v>329.78311946</v>
      </c>
      <c r="H54" s="20" t="n">
        <v>4.81647874</v>
      </c>
      <c r="I54" s="18" t="n">
        <v>293.11393969</v>
      </c>
      <c r="J54" s="20" t="n">
        <v>11.22671691</v>
      </c>
      <c r="K54" s="18" t="s">
        <v>404</v>
      </c>
      <c r="L54" s="20" t="s">
        <v>404</v>
      </c>
      <c r="M54" s="18" t="s">
        <v>404</v>
      </c>
      <c r="N54" s="20" t="s">
        <v>404</v>
      </c>
      <c r="O54" s="18" t="s">
        <v>404</v>
      </c>
      <c r="P54" s="20" t="s">
        <v>404</v>
      </c>
      <c r="Q54" s="18" t="s">
        <v>404</v>
      </c>
      <c r="R54" s="20" t="s">
        <v>404</v>
      </c>
      <c r="S54" s="18" t="n">
        <v>324.99435668</v>
      </c>
      <c r="T54" s="20" t="n">
        <v>8.725412990000001</v>
      </c>
    </row>
    <row r="55" spans="1:20">
      <c r="A55" s="15" t="s">
        <v>452</v>
      </c>
      <c r="B55" s="17" t="n">
        <v>5316</v>
      </c>
      <c r="C55" s="18">
        <f>(43.0/B55*100)</f>
        <v/>
      </c>
      <c r="D55" s="19" t="n">
        <v>5273</v>
      </c>
      <c r="E55" s="18" t="n">
        <v>403.36817647</v>
      </c>
      <c r="F55" s="20" t="n">
        <v>6.83910515</v>
      </c>
      <c r="G55" s="18" t="n">
        <v>405.57270794</v>
      </c>
      <c r="H55" s="20" t="n">
        <v>3.32844956</v>
      </c>
      <c r="I55" s="18" t="n">
        <v>380.11083341</v>
      </c>
      <c r="J55" s="20" t="n">
        <v>11.52794423</v>
      </c>
      <c r="K55" s="18" t="s">
        <v>404</v>
      </c>
      <c r="L55" s="20" t="s">
        <v>404</v>
      </c>
      <c r="M55" s="18" t="s">
        <v>404</v>
      </c>
      <c r="N55" s="20" t="s">
        <v>404</v>
      </c>
      <c r="O55" s="18" t="s">
        <v>404</v>
      </c>
      <c r="P55" s="20" t="s">
        <v>404</v>
      </c>
      <c r="Q55" s="18" t="n">
        <v>382.66702196</v>
      </c>
      <c r="R55" s="20" t="n">
        <v>8.30414292</v>
      </c>
      <c r="S55" s="18" t="n">
        <v>415.12583581</v>
      </c>
      <c r="T55" s="20" t="n">
        <v>27.39684928</v>
      </c>
    </row>
    <row r="56" spans="1:20">
      <c r="A56" s="15" t="s">
        <v>453</v>
      </c>
      <c r="B56" s="17" t="n">
        <v>5359</v>
      </c>
      <c r="C56" s="18">
        <f>(0.0/B56*100)</f>
        <v/>
      </c>
      <c r="D56" s="19" t="n">
        <v>5359</v>
      </c>
      <c r="E56" s="18" t="n">
        <v>540.74937109</v>
      </c>
      <c r="F56" s="20" t="n">
        <v>6.76661918</v>
      </c>
      <c r="G56" s="18" t="n">
        <v>551.94401817</v>
      </c>
      <c r="H56" s="20" t="n">
        <v>4.58074008</v>
      </c>
      <c r="I56" s="18" t="n">
        <v>569.69390714</v>
      </c>
      <c r="J56" s="20" t="n">
        <v>7.76850215</v>
      </c>
      <c r="K56" s="18" t="s">
        <v>404</v>
      </c>
      <c r="L56" s="20" t="s">
        <v>404</v>
      </c>
      <c r="M56" s="18" t="s">
        <v>404</v>
      </c>
      <c r="N56" s="20" t="s">
        <v>404</v>
      </c>
      <c r="O56" s="18" t="s">
        <v>404</v>
      </c>
      <c r="P56" s="20" t="s">
        <v>404</v>
      </c>
      <c r="Q56" s="18" t="s">
        <v>404</v>
      </c>
      <c r="R56" s="20" t="s">
        <v>404</v>
      </c>
      <c r="S56" s="18" t="n">
        <v>547.07255172</v>
      </c>
      <c r="T56" s="20" t="n">
        <v>20.13799537</v>
      </c>
    </row>
    <row r="57" spans="1:20">
      <c r="A57" s="15" t="s">
        <v>454</v>
      </c>
      <c r="B57" s="17" t="n">
        <v>6513</v>
      </c>
      <c r="C57" s="18">
        <f>(0.0/B57*100)</f>
        <v/>
      </c>
      <c r="D57" s="19" t="n">
        <v>6513</v>
      </c>
      <c r="E57" s="18" t="n">
        <v>388.97043061</v>
      </c>
      <c r="F57" s="20" t="n">
        <v>6.70279965</v>
      </c>
      <c r="G57" s="18" t="n">
        <v>385.27249173</v>
      </c>
      <c r="H57" s="20" t="n">
        <v>4.16623024</v>
      </c>
      <c r="I57" s="18" t="n">
        <v>365.72841865</v>
      </c>
      <c r="J57" s="20" t="n">
        <v>15.31223274</v>
      </c>
      <c r="K57" s="18" t="s">
        <v>404</v>
      </c>
      <c r="L57" s="20" t="s">
        <v>404</v>
      </c>
      <c r="M57" s="18" t="s">
        <v>404</v>
      </c>
      <c r="N57" s="20" t="s">
        <v>404</v>
      </c>
      <c r="O57" s="18" t="s">
        <v>404</v>
      </c>
      <c r="P57" s="20" t="s">
        <v>404</v>
      </c>
      <c r="Q57" s="18" t="n">
        <v>368.83743158</v>
      </c>
      <c r="R57" s="20" t="n">
        <v>15.7589711</v>
      </c>
      <c r="S57" s="18" t="n">
        <v>405.00545104</v>
      </c>
      <c r="T57" s="20" t="n">
        <v>13.04037113</v>
      </c>
    </row>
    <row r="58" spans="1:20">
      <c r="A58" s="15" t="s">
        <v>455</v>
      </c>
      <c r="B58" s="17" t="n">
        <v>7267</v>
      </c>
      <c r="C58" s="18">
        <f>(0.0/B58*100)</f>
        <v/>
      </c>
      <c r="D58" s="19" t="n">
        <v>7267</v>
      </c>
      <c r="E58" s="18" t="n">
        <v>382.23875103</v>
      </c>
      <c r="F58" s="20" t="n">
        <v>3.73789201</v>
      </c>
      <c r="G58" s="18" t="n">
        <v>377.10387206</v>
      </c>
      <c r="H58" s="20" t="n">
        <v>5.11649299</v>
      </c>
      <c r="I58" s="18" t="n">
        <v>324.87246746</v>
      </c>
      <c r="J58" s="20" t="n">
        <v>16.25746577</v>
      </c>
      <c r="K58" s="18" t="s">
        <v>404</v>
      </c>
      <c r="L58" s="20" t="s">
        <v>404</v>
      </c>
      <c r="M58" s="18" t="s">
        <v>404</v>
      </c>
      <c r="N58" s="20" t="s">
        <v>404</v>
      </c>
      <c r="O58" s="18" t="s">
        <v>404</v>
      </c>
      <c r="P58" s="20" t="s">
        <v>404</v>
      </c>
      <c r="Q58" s="18" t="n">
        <v>372.7911249</v>
      </c>
      <c r="R58" s="20" t="n">
        <v>22.1094197</v>
      </c>
      <c r="S58" s="18" t="n">
        <v>417.66682921</v>
      </c>
      <c r="T58" s="20" t="n">
        <v>14.77665854</v>
      </c>
    </row>
    <row r="59" spans="1:20">
      <c r="A59" s="15" t="s">
        <v>456</v>
      </c>
      <c r="B59" s="17" t="n">
        <v>4826</v>
      </c>
      <c r="C59" s="18">
        <f>(0.0/B59*100)</f>
        <v/>
      </c>
      <c r="D59" s="19" t="n">
        <v>4826</v>
      </c>
      <c r="E59" s="18" t="n">
        <v>362.86887649</v>
      </c>
      <c r="F59" s="20" t="n">
        <v>2.47540485</v>
      </c>
      <c r="G59" s="18" t="n">
        <v>360.60013949</v>
      </c>
      <c r="H59" s="20" t="n">
        <v>2.73687526</v>
      </c>
      <c r="I59" s="18" t="n">
        <v>356.27756193</v>
      </c>
      <c r="J59" s="20" t="n">
        <v>5.20751733</v>
      </c>
      <c r="K59" s="18" t="s">
        <v>404</v>
      </c>
      <c r="L59" s="20" t="s">
        <v>404</v>
      </c>
      <c r="M59" s="18" t="s">
        <v>404</v>
      </c>
      <c r="N59" s="20" t="s">
        <v>404</v>
      </c>
      <c r="O59" s="18" t="s">
        <v>404</v>
      </c>
      <c r="P59" s="20" t="s">
        <v>404</v>
      </c>
      <c r="Q59" s="18" t="n">
        <v>392.94295138</v>
      </c>
      <c r="R59" s="20" t="n">
        <v>10.70568251</v>
      </c>
      <c r="S59" s="18" t="n">
        <v>324.65715483</v>
      </c>
      <c r="T59" s="20" t="n">
        <v>9.094255390000001</v>
      </c>
    </row>
    <row r="60" spans="1:20">
      <c r="A60" s="15" t="s">
        <v>457</v>
      </c>
      <c r="B60" s="17" t="n">
        <v>4546</v>
      </c>
      <c r="C60" s="18">
        <f>(0.0/B60*100)</f>
        <v/>
      </c>
      <c r="D60" s="19" t="n">
        <v>4546</v>
      </c>
      <c r="E60" s="18" t="n">
        <v>373.38932466</v>
      </c>
      <c r="F60" s="20" t="n">
        <v>9.00737208</v>
      </c>
      <c r="G60" s="18" t="n">
        <v>406.20699877</v>
      </c>
      <c r="H60" s="20" t="n">
        <v>4.69460614</v>
      </c>
      <c r="I60" s="18" t="n">
        <v>386.50192008</v>
      </c>
      <c r="J60" s="20" t="n">
        <v>20.68233441</v>
      </c>
      <c r="K60" s="18" t="s">
        <v>404</v>
      </c>
      <c r="L60" s="20" t="s">
        <v>404</v>
      </c>
      <c r="M60" s="18" t="s">
        <v>404</v>
      </c>
      <c r="N60" s="20" t="s">
        <v>404</v>
      </c>
      <c r="O60" s="18" t="s">
        <v>404</v>
      </c>
      <c r="P60" s="20" t="s">
        <v>404</v>
      </c>
      <c r="Q60" s="18" t="n">
        <v>339.11143913</v>
      </c>
      <c r="R60" s="20" t="n">
        <v>11.2322991</v>
      </c>
      <c r="S60" s="18" t="n">
        <v>406.75695163</v>
      </c>
      <c r="T60" s="20" t="n">
        <v>16.20292615</v>
      </c>
    </row>
    <row r="61" spans="1:20">
      <c r="A61" s="15" t="s">
        <v>458</v>
      </c>
      <c r="B61" s="17" t="n">
        <v>6525</v>
      </c>
      <c r="C61" s="18">
        <f>(0.0/B61*100)</f>
        <v/>
      </c>
      <c r="D61" s="19" t="n">
        <v>6525</v>
      </c>
      <c r="E61" s="18" t="n">
        <v>472.28124823</v>
      </c>
      <c r="F61" s="20" t="n">
        <v>6.02825072</v>
      </c>
      <c r="G61" s="18" t="n">
        <v>480.38358842</v>
      </c>
      <c r="H61" s="20" t="n">
        <v>2.65089967</v>
      </c>
      <c r="I61" s="18" t="n">
        <v>448.68986343</v>
      </c>
      <c r="J61" s="20" t="n">
        <v>15.93076639</v>
      </c>
      <c r="K61" s="18" t="s">
        <v>404</v>
      </c>
      <c r="L61" s="20" t="s">
        <v>404</v>
      </c>
      <c r="M61" s="18" t="s">
        <v>404</v>
      </c>
      <c r="N61" s="20" t="s">
        <v>404</v>
      </c>
      <c r="O61" s="18" t="s">
        <v>404</v>
      </c>
      <c r="P61" s="20" t="s">
        <v>404</v>
      </c>
      <c r="Q61" s="18" t="s">
        <v>404</v>
      </c>
      <c r="R61" s="20" t="s">
        <v>404</v>
      </c>
      <c r="S61" s="18" t="n">
        <v>451.92145909</v>
      </c>
      <c r="T61" s="20" t="n">
        <v>6.95474615</v>
      </c>
    </row>
    <row r="62" spans="1:20">
      <c r="A62" s="15" t="s">
        <v>459</v>
      </c>
      <c r="B62" s="17" t="n">
        <v>4476</v>
      </c>
      <c r="C62" s="18">
        <f>(0.0/B62*100)</f>
        <v/>
      </c>
      <c r="D62" s="19" t="n">
        <v>4476</v>
      </c>
      <c r="E62" s="18" t="n">
        <v>565.97228341</v>
      </c>
      <c r="F62" s="20" t="n">
        <v>3.63186906</v>
      </c>
      <c r="G62" s="18" t="n">
        <v>541.65767569</v>
      </c>
      <c r="H62" s="20" t="n">
        <v>1.11825548</v>
      </c>
      <c r="I62" s="18" t="s">
        <v>404</v>
      </c>
      <c r="J62" s="20" t="s">
        <v>404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368.93458103</v>
      </c>
      <c r="F63" s="20" t="n">
        <v>2.61343912</v>
      </c>
      <c r="G63" s="18" t="n">
        <v>364.25496203</v>
      </c>
      <c r="H63" s="20" t="n">
        <v>2.62322637</v>
      </c>
      <c r="I63" s="18" t="n">
        <v>379.53369924</v>
      </c>
      <c r="J63" s="20" t="n">
        <v>5.68500828</v>
      </c>
      <c r="K63" s="18" t="s">
        <v>404</v>
      </c>
      <c r="L63" s="20" t="s">
        <v>404</v>
      </c>
      <c r="M63" s="18" t="s">
        <v>404</v>
      </c>
      <c r="N63" s="20" t="s">
        <v>404</v>
      </c>
      <c r="O63" s="18" t="s">
        <v>404</v>
      </c>
      <c r="P63" s="20" t="s">
        <v>404</v>
      </c>
      <c r="Q63" s="18" t="n">
        <v>356.28292019</v>
      </c>
      <c r="R63" s="20" t="n">
        <v>15.67869081</v>
      </c>
      <c r="S63" s="18" t="n">
        <v>392.31951209</v>
      </c>
      <c r="T63" s="20" t="n">
        <v>4.33155187</v>
      </c>
    </row>
    <row r="64" spans="1:20">
      <c r="A64" s="15" t="s">
        <v>461</v>
      </c>
      <c r="B64" s="17" t="n">
        <v>3634</v>
      </c>
      <c r="C64" s="18">
        <f>(27.0/B64*100)</f>
        <v/>
      </c>
      <c r="D64" s="19" t="n">
        <v>3607</v>
      </c>
      <c r="E64" s="18" t="n">
        <v>464.69388838</v>
      </c>
      <c r="F64" s="20" t="n">
        <v>1.96917098</v>
      </c>
      <c r="G64" s="18" t="n">
        <v>517.04377948</v>
      </c>
      <c r="H64" s="20" t="n">
        <v>3.51857874</v>
      </c>
      <c r="I64" s="18" t="n">
        <v>551.21930488</v>
      </c>
      <c r="J64" s="20" t="n">
        <v>10.04916206</v>
      </c>
      <c r="K64" s="18" t="s">
        <v>404</v>
      </c>
      <c r="L64" s="20" t="s">
        <v>404</v>
      </c>
      <c r="M64" s="18" t="s">
        <v>404</v>
      </c>
      <c r="N64" s="20" t="s">
        <v>404</v>
      </c>
      <c r="O64" s="18" t="s">
        <v>404</v>
      </c>
      <c r="P64" s="20" t="s">
        <v>404</v>
      </c>
      <c r="Q64" s="18" t="s">
        <v>404</v>
      </c>
      <c r="R64" s="20" t="s">
        <v>404</v>
      </c>
      <c r="S64" s="18" t="n">
        <v>500.44068313</v>
      </c>
      <c r="T64" s="20" t="n">
        <v>8.40737328</v>
      </c>
    </row>
    <row r="65" spans="1:20">
      <c r="A65" s="15" t="s">
        <v>462</v>
      </c>
      <c r="B65" s="17" t="n">
        <v>5325</v>
      </c>
      <c r="C65" s="18">
        <f>(0.0/B65*100)</f>
        <v/>
      </c>
      <c r="D65" s="19" t="n">
        <v>5325</v>
      </c>
      <c r="E65" s="18" t="n">
        <v>421.9928844</v>
      </c>
      <c r="F65" s="20" t="n">
        <v>5.34742592</v>
      </c>
      <c r="G65" s="18" t="n">
        <v>417.83116375</v>
      </c>
      <c r="H65" s="20" t="n">
        <v>4.12813886</v>
      </c>
      <c r="I65" s="18" t="n">
        <v>354.01004425</v>
      </c>
      <c r="J65" s="20" t="n">
        <v>9.9815065</v>
      </c>
      <c r="K65" s="18" t="s">
        <v>404</v>
      </c>
      <c r="L65" s="20" t="s">
        <v>404</v>
      </c>
      <c r="M65" s="18" t="s">
        <v>404</v>
      </c>
      <c r="N65" s="20" t="s">
        <v>404</v>
      </c>
      <c r="O65" s="18" t="n">
        <v>409.89026094</v>
      </c>
      <c r="P65" s="20" t="n">
        <v>17.62068682</v>
      </c>
      <c r="Q65" s="18" t="n">
        <v>460.52582842</v>
      </c>
      <c r="R65" s="20" t="n">
        <v>11.95694816</v>
      </c>
      <c r="S65" s="18" t="n">
        <v>426.69630905</v>
      </c>
      <c r="T65" s="20" t="n">
        <v>17.31580817</v>
      </c>
    </row>
    <row r="66" spans="1:20">
      <c r="A66" s="15" t="s">
        <v>463</v>
      </c>
      <c r="B66" s="17" t="n">
        <v>5665</v>
      </c>
      <c r="C66" s="18">
        <f>(0.0/B66*100)</f>
        <v/>
      </c>
      <c r="D66" s="19" t="n">
        <v>5665</v>
      </c>
      <c r="E66" s="18" t="n">
        <v>395.92408672</v>
      </c>
      <c r="F66" s="20" t="n">
        <v>1.95469622</v>
      </c>
      <c r="G66" s="18" t="n">
        <v>433.91525328</v>
      </c>
      <c r="H66" s="20" t="n">
        <v>1.97841856</v>
      </c>
      <c r="I66" s="18" t="s">
        <v>404</v>
      </c>
      <c r="J66" s="20" t="s">
        <v>404</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380.99415735</v>
      </c>
      <c r="F67" s="20" t="n">
        <v>7.81816226</v>
      </c>
      <c r="G67" s="18" t="n">
        <v>388.37307548</v>
      </c>
      <c r="H67" s="20" t="n">
        <v>3.2591844</v>
      </c>
      <c r="I67" s="18" t="n">
        <v>370.93189026</v>
      </c>
      <c r="J67" s="20" t="n">
        <v>13.39753829</v>
      </c>
      <c r="K67" s="18" t="s">
        <v>404</v>
      </c>
      <c r="L67" s="20" t="s">
        <v>404</v>
      </c>
      <c r="M67" s="18" t="s">
        <v>404</v>
      </c>
      <c r="N67" s="20" t="s">
        <v>404</v>
      </c>
      <c r="O67" s="18" t="s">
        <v>404</v>
      </c>
      <c r="P67" s="20" t="s">
        <v>404</v>
      </c>
      <c r="Q67" s="18" t="s">
        <v>404</v>
      </c>
      <c r="R67" s="20" t="s">
        <v>404</v>
      </c>
      <c r="S67" s="18" t="n">
        <v>425.52475413</v>
      </c>
      <c r="T67" s="20" t="n">
        <v>33.4269378</v>
      </c>
    </row>
    <row r="68" spans="1:20">
      <c r="A68" s="15" t="s">
        <v>465</v>
      </c>
      <c r="B68" s="17" t="n">
        <v>12083</v>
      </c>
      <c r="C68" s="18">
        <f>(0.0/B68*100)</f>
        <v/>
      </c>
      <c r="D68" s="19" t="n">
        <v>12083</v>
      </c>
      <c r="E68" s="18" t="n">
        <v>389.45856038</v>
      </c>
      <c r="F68" s="20" t="n">
        <v>1.90097361</v>
      </c>
      <c r="G68" s="18" t="n">
        <v>417.62606278</v>
      </c>
      <c r="H68" s="20" t="n">
        <v>1.87593637</v>
      </c>
      <c r="I68" s="18" t="n">
        <v>422.73086303</v>
      </c>
      <c r="J68" s="20" t="n">
        <v>14.7157914</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450.33800346</v>
      </c>
      <c r="F69" s="20" t="n">
        <v>6.09394318</v>
      </c>
      <c r="G69" s="18" t="n">
        <v>436.70153471</v>
      </c>
      <c r="H69" s="20" t="n">
        <v>5.78885049</v>
      </c>
      <c r="I69" s="18" t="n">
        <v>402.69220515</v>
      </c>
      <c r="J69" s="20" t="n">
        <v>11.15152482</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494.9967166</v>
      </c>
      <c r="F70" s="20" t="n">
        <v>6.65029369</v>
      </c>
      <c r="G70" s="18" t="n">
        <v>493.59670478</v>
      </c>
      <c r="H70" s="20" t="n">
        <v>3.42625394</v>
      </c>
      <c r="I70" s="18" t="n">
        <v>500.8429178</v>
      </c>
      <c r="J70" s="20" t="n">
        <v>11.22210514</v>
      </c>
      <c r="K70" s="18" t="s">
        <v>404</v>
      </c>
      <c r="L70" s="20" t="s">
        <v>404</v>
      </c>
      <c r="M70" s="18" t="s">
        <v>404</v>
      </c>
      <c r="N70" s="20" t="s">
        <v>404</v>
      </c>
      <c r="O70" s="18" t="s">
        <v>404</v>
      </c>
      <c r="P70" s="20" t="s">
        <v>404</v>
      </c>
      <c r="Q70" s="18" t="s">
        <v>404</v>
      </c>
      <c r="R70" s="20" t="s">
        <v>404</v>
      </c>
      <c r="S70" s="18" t="n">
        <v>487.98056923</v>
      </c>
      <c r="T70" s="20" t="n">
        <v>7.82108414</v>
      </c>
    </row>
    <row r="71" spans="1:20">
      <c r="A71" s="15" t="s">
        <v>468</v>
      </c>
      <c r="B71" s="17" t="n">
        <v>6115</v>
      </c>
      <c r="C71" s="18">
        <f>(0.0/B71*100)</f>
        <v/>
      </c>
      <c r="D71" s="19" t="n">
        <v>6115</v>
      </c>
      <c r="E71" s="18" t="n">
        <v>564.25060731</v>
      </c>
      <c r="F71" s="20" t="n">
        <v>2.16963111</v>
      </c>
      <c r="G71" s="18" t="n">
        <v>563.7135711</v>
      </c>
      <c r="H71" s="20" t="n">
        <v>1.97409857</v>
      </c>
      <c r="I71" s="18" t="n">
        <v>591.4730336699999</v>
      </c>
      <c r="J71" s="20" t="n">
        <v>16.26163207</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540.21744341</v>
      </c>
      <c r="F72" s="20" t="n">
        <v>7.11867264</v>
      </c>
      <c r="G72" s="18" t="n">
        <v>542.641989</v>
      </c>
      <c r="H72" s="20" t="n">
        <v>4.85165939</v>
      </c>
      <c r="I72" s="18" t="n">
        <v>583.37100466</v>
      </c>
      <c r="J72" s="20" t="n">
        <v>19.41925652</v>
      </c>
      <c r="K72" s="18" t="s">
        <v>404</v>
      </c>
      <c r="L72" s="20" t="s">
        <v>404</v>
      </c>
      <c r="M72" s="18" t="s">
        <v>404</v>
      </c>
      <c r="N72" s="20" t="s">
        <v>404</v>
      </c>
      <c r="O72" s="18" t="s">
        <v>404</v>
      </c>
      <c r="P72" s="20" t="s">
        <v>404</v>
      </c>
      <c r="Q72" s="18" t="s">
        <v>404</v>
      </c>
      <c r="R72" s="20" t="s">
        <v>404</v>
      </c>
      <c r="S72" s="18" t="n">
        <v>537.57615661</v>
      </c>
      <c r="T72" s="20" t="n">
        <v>44.1471215</v>
      </c>
    </row>
    <row r="73" spans="1:20">
      <c r="A73" s="15" t="s">
        <v>470</v>
      </c>
      <c r="B73" s="17" t="n">
        <v>8249</v>
      </c>
      <c r="C73" s="18">
        <f>(0.0/B73*100)</f>
        <v/>
      </c>
      <c r="D73" s="19" t="n">
        <v>8249</v>
      </c>
      <c r="E73" s="18" t="n">
        <v>417.31466057</v>
      </c>
      <c r="F73" s="20" t="n">
        <v>7.00600699</v>
      </c>
      <c r="G73" s="18" t="n">
        <v>414.8476795</v>
      </c>
      <c r="H73" s="20" t="n">
        <v>3.75370742</v>
      </c>
      <c r="I73" s="18" t="n">
        <v>413.59588618</v>
      </c>
      <c r="J73" s="20" t="n">
        <v>14.82247372</v>
      </c>
      <c r="K73" s="18" t="s">
        <v>404</v>
      </c>
      <c r="L73" s="20" t="s">
        <v>404</v>
      </c>
      <c r="M73" s="18" t="s">
        <v>404</v>
      </c>
      <c r="N73" s="20" t="s">
        <v>404</v>
      </c>
      <c r="O73" s="18" t="s">
        <v>404</v>
      </c>
      <c r="P73" s="20" t="s">
        <v>404</v>
      </c>
      <c r="Q73" s="18" t="s">
        <v>404</v>
      </c>
      <c r="R73" s="20" t="s">
        <v>404</v>
      </c>
      <c r="S73" s="18" t="n">
        <v>410.16077575</v>
      </c>
      <c r="T73" s="20" t="n">
        <v>20.11062317</v>
      </c>
    </row>
    <row r="74" spans="1:20">
      <c r="A74" s="15" t="s">
        <v>471</v>
      </c>
      <c r="B74" s="17" t="n">
        <v>4692</v>
      </c>
      <c r="C74" s="18">
        <f>(484.0/B74*100)</f>
        <v/>
      </c>
      <c r="D74" s="19" t="n">
        <v>4208</v>
      </c>
      <c r="E74" s="18" t="n">
        <v>414.64805359</v>
      </c>
      <c r="F74" s="20" t="n">
        <v>1.75572124</v>
      </c>
      <c r="G74" s="18" t="n">
        <v>427.22550045</v>
      </c>
      <c r="H74" s="20" t="n">
        <v>2.42150511</v>
      </c>
      <c r="I74" s="18" t="n">
        <v>346.45743572</v>
      </c>
      <c r="J74" s="20" t="n">
        <v>7.0363229</v>
      </c>
      <c r="K74" s="18" t="s">
        <v>404</v>
      </c>
      <c r="L74" s="20" t="s">
        <v>404</v>
      </c>
      <c r="M74" s="18" t="s">
        <v>404</v>
      </c>
      <c r="N74" s="20" t="s">
        <v>404</v>
      </c>
      <c r="O74" s="18" t="s">
        <v>404</v>
      </c>
      <c r="P74" s="20" t="s">
        <v>404</v>
      </c>
      <c r="Q74" s="18" t="n">
        <v>386.82346599</v>
      </c>
      <c r="R74" s="20" t="n">
        <v>8.92498509</v>
      </c>
      <c r="S74" s="18" t="n">
        <v>364.18148267</v>
      </c>
      <c r="T74" s="20" t="n">
        <v>6.59587967</v>
      </c>
    </row>
    <row r="75" spans="1:20">
      <c r="A75" s="15" t="s">
        <v>472</v>
      </c>
      <c r="B75" s="17" t="n">
        <v>5375</v>
      </c>
      <c r="C75" s="18">
        <f>(483.0/B75*100)</f>
        <v/>
      </c>
      <c r="D75" s="19" t="n">
        <v>4892</v>
      </c>
      <c r="E75" s="18" t="n">
        <v>372.62892246</v>
      </c>
      <c r="F75" s="20" t="n">
        <v>5.17871902</v>
      </c>
      <c r="G75" s="18" t="n">
        <v>356.79647854</v>
      </c>
      <c r="H75" s="20" t="n">
        <v>7.28401524</v>
      </c>
      <c r="I75" s="18" t="n">
        <v>371.42960935</v>
      </c>
      <c r="J75" s="20" t="n">
        <v>16.04925723</v>
      </c>
      <c r="K75" s="18" t="s">
        <v>404</v>
      </c>
      <c r="L75" s="20" t="s">
        <v>404</v>
      </c>
      <c r="M75" s="18" t="s">
        <v>404</v>
      </c>
      <c r="N75" s="20" t="s">
        <v>404</v>
      </c>
      <c r="O75" s="18" t="s">
        <v>404</v>
      </c>
      <c r="P75" s="20" t="s">
        <v>404</v>
      </c>
      <c r="Q75" s="18" t="s">
        <v>404</v>
      </c>
      <c r="R75" s="20" t="s">
        <v>404</v>
      </c>
      <c r="S75" s="18" t="n">
        <v>360.86853852</v>
      </c>
      <c r="T75" s="20" t="n">
        <v>15.92241485</v>
      </c>
    </row>
    <row r="76" spans="1:20">
      <c r="A76" s="15" t="s">
        <v>473</v>
      </c>
      <c r="B76" s="17" t="n">
        <v>14167</v>
      </c>
      <c r="C76" s="18">
        <f>(1400.0/B76*100)</f>
        <v/>
      </c>
      <c r="D76" s="19" t="n">
        <v>12767</v>
      </c>
      <c r="E76" s="18" t="n">
        <v>417.08811918</v>
      </c>
      <c r="F76" s="20" t="n">
        <v>4.20246847</v>
      </c>
      <c r="G76" s="18" t="n">
        <v>444.28635634</v>
      </c>
      <c r="H76" s="20" t="n">
        <v>4.95659971</v>
      </c>
      <c r="I76" s="18" t="n">
        <v>395.26702222</v>
      </c>
      <c r="J76" s="20" t="n">
        <v>28.17333864</v>
      </c>
      <c r="K76" s="18" t="s">
        <v>404</v>
      </c>
      <c r="L76" s="20" t="s">
        <v>404</v>
      </c>
      <c r="M76" s="18" t="s">
        <v>404</v>
      </c>
      <c r="N76" s="20" t="s">
        <v>404</v>
      </c>
      <c r="O76" s="18" t="s">
        <v>404</v>
      </c>
      <c r="P76" s="20" t="s">
        <v>404</v>
      </c>
      <c r="Q76" s="18" t="s">
        <v>404</v>
      </c>
      <c r="R76" s="20" t="s">
        <v>404</v>
      </c>
      <c r="S76" s="18" t="n">
        <v>435.43025609</v>
      </c>
      <c r="T76" s="20" t="n">
        <v>8.59783923</v>
      </c>
    </row>
    <row r="77" spans="1:20">
      <c r="A77" s="15" t="s">
        <v>474</v>
      </c>
      <c r="B77" s="17" t="n">
        <v>6062</v>
      </c>
      <c r="C77" s="18">
        <f>(0.0/B77*100)</f>
        <v/>
      </c>
      <c r="D77" s="19" t="n">
        <v>6062</v>
      </c>
      <c r="E77" s="18" t="n">
        <v>412.69603998</v>
      </c>
      <c r="F77" s="20" t="n">
        <v>3.86045469</v>
      </c>
      <c r="G77" s="18" t="n">
        <v>428.20751628</v>
      </c>
      <c r="H77" s="20" t="n">
        <v>5.52860689</v>
      </c>
      <c r="I77" s="18" t="n">
        <v>393.11639933</v>
      </c>
      <c r="J77" s="20" t="n">
        <v>11.75184837</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491.53229487</v>
      </c>
      <c r="F78" s="20" t="n">
        <v>4.93632748</v>
      </c>
      <c r="G78" s="18" t="n">
        <v>502.01485884</v>
      </c>
      <c r="H78" s="20" t="n">
        <v>9.40372808</v>
      </c>
      <c r="I78" s="18" t="n">
        <v>488.29709565</v>
      </c>
      <c r="J78" s="20" t="n">
        <v>18.50496554</v>
      </c>
      <c r="K78" s="18" t="s">
        <v>404</v>
      </c>
      <c r="L78" s="20" t="s">
        <v>404</v>
      </c>
      <c r="M78" s="18" t="s">
        <v>404</v>
      </c>
      <c r="N78" s="20" t="s">
        <v>404</v>
      </c>
      <c r="O78" s="18" t="s">
        <v>404</v>
      </c>
      <c r="P78" s="20" t="s">
        <v>404</v>
      </c>
      <c r="Q78" s="18" t="n">
        <v>477.59411176</v>
      </c>
      <c r="R78" s="20" t="n">
        <v>9.49516071</v>
      </c>
      <c r="S78" s="18" t="n">
        <v>451.06234687</v>
      </c>
      <c r="T78" s="20" t="n">
        <v>7.35829568</v>
      </c>
    </row>
    <row customHeight="1" ht="25" r="79" spans="1:20">
      <c r="A79" s="15" t="s">
        <v>476</v>
      </c>
      <c r="B79" s="17" t="n">
        <v>1657</v>
      </c>
      <c r="C79" s="18">
        <f>(21.0/B79*100)</f>
        <v/>
      </c>
      <c r="D79" s="19" t="n">
        <v>1636</v>
      </c>
      <c r="E79" s="18" t="n">
        <v>420.54208409</v>
      </c>
      <c r="F79" s="20" t="n">
        <v>14.632212</v>
      </c>
      <c r="G79" s="18" t="n">
        <v>466.0673377</v>
      </c>
      <c r="H79" s="20" t="n">
        <v>9.825012879999999</v>
      </c>
      <c r="I79" s="18" t="n">
        <v>489.53082228</v>
      </c>
      <c r="J79" s="20" t="n">
        <v>18.3269254</v>
      </c>
      <c r="K79" s="18" t="s">
        <v>404</v>
      </c>
      <c r="L79" s="20" t="s">
        <v>404</v>
      </c>
      <c r="M79" s="18" t="s">
        <v>404</v>
      </c>
      <c r="N79" s="20" t="s">
        <v>404</v>
      </c>
      <c r="O79" s="18" t="s">
        <v>404</v>
      </c>
      <c r="P79" s="20" t="s">
        <v>404</v>
      </c>
      <c r="Q79" s="18" t="s">
        <v>404</v>
      </c>
      <c r="R79" s="20" t="s">
        <v>404</v>
      </c>
      <c r="S79" s="18" t="n">
        <v>384.95423141</v>
      </c>
      <c r="T79" s="20" t="n">
        <v>16.0125814</v>
      </c>
    </row>
    <row r="80" spans="1:20">
      <c r="A80" s="15" t="s">
        <v>477</v>
      </c>
      <c r="B80" s="17" t="n">
        <v>7841</v>
      </c>
      <c r="C80" s="18">
        <f>(0.0/B80*100)</f>
        <v/>
      </c>
      <c r="D80" s="19" t="n">
        <v>7841</v>
      </c>
      <c r="E80" s="18" t="n">
        <v>470.59036791</v>
      </c>
      <c r="F80" s="20" t="n">
        <v>9.567964249999999</v>
      </c>
      <c r="G80" s="18" t="n">
        <v>456.78637149</v>
      </c>
      <c r="H80" s="20" t="n">
        <v>5.0286302</v>
      </c>
      <c r="I80" s="18" t="n">
        <v>469.72417068</v>
      </c>
      <c r="J80" s="20" t="n">
        <v>15.16920214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445.64747532</v>
      </c>
      <c r="F81" s="20" t="n">
        <v>3.77022042</v>
      </c>
      <c r="G81" s="18" t="n">
        <v>448.84736158</v>
      </c>
      <c r="H81" s="20" t="n">
        <v>7.44300101</v>
      </c>
      <c r="I81" s="18" t="s">
        <v>404</v>
      </c>
      <c r="J81" s="20" t="s">
        <v>404</v>
      </c>
      <c r="K81" s="18" t="s">
        <v>404</v>
      </c>
      <c r="L81" s="20" t="s">
        <v>404</v>
      </c>
      <c r="M81" s="18" t="s">
        <v>404</v>
      </c>
      <c r="N81" s="20" t="s">
        <v>404</v>
      </c>
      <c r="O81" s="18" t="s">
        <v>404</v>
      </c>
      <c r="P81" s="20" t="s">
        <v>404</v>
      </c>
      <c r="Q81" s="18" t="s">
        <v>404</v>
      </c>
      <c r="R81" s="20" t="s">
        <v>404</v>
      </c>
      <c r="S81" s="18" t="n">
        <v>383.90151494</v>
      </c>
      <c r="T81" s="20" t="n">
        <v>10.14003222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683</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495.35938644</v>
      </c>
      <c r="F7" s="20" t="n">
        <v>2.74665649</v>
      </c>
      <c r="G7" s="18" t="n">
        <v>495.14571945</v>
      </c>
      <c r="H7" s="20" t="n">
        <v>3.31002268</v>
      </c>
      <c r="I7" s="18" t="n">
        <v>492.77698286</v>
      </c>
      <c r="J7" s="20" t="n">
        <v>11.93682277</v>
      </c>
      <c r="K7" s="18" t="s">
        <v>404</v>
      </c>
      <c r="L7" s="20" t="s">
        <v>404</v>
      </c>
      <c r="M7" s="18" t="s">
        <v>404</v>
      </c>
      <c r="N7" s="20" t="s">
        <v>404</v>
      </c>
      <c r="O7" s="18" t="s">
        <v>404</v>
      </c>
      <c r="P7" s="20" t="s">
        <v>404</v>
      </c>
      <c r="Q7" s="18" t="s">
        <v>404</v>
      </c>
      <c r="R7" s="20" t="s">
        <v>404</v>
      </c>
      <c r="S7" s="18" t="n">
        <v>483.94327904</v>
      </c>
      <c r="T7" s="20" t="n">
        <v>7.97192797</v>
      </c>
    </row>
    <row r="8" spans="1:20">
      <c r="A8" s="15" t="s">
        <v>405</v>
      </c>
      <c r="B8" s="17" t="n">
        <v>7007</v>
      </c>
      <c r="C8" s="18">
        <f>(0.0/B8*100)</f>
        <v/>
      </c>
      <c r="D8" s="19" t="n">
        <v>7007</v>
      </c>
      <c r="E8" s="18" t="n">
        <v>511.48757777</v>
      </c>
      <c r="F8" s="20" t="n">
        <v>6.28355737</v>
      </c>
      <c r="G8" s="18" t="n">
        <v>486.26529627</v>
      </c>
      <c r="H8" s="20" t="n">
        <v>7.58253515</v>
      </c>
      <c r="I8" s="18" t="n">
        <v>474.15972649</v>
      </c>
      <c r="J8" s="20" t="n">
        <v>10.9928023</v>
      </c>
      <c r="K8" s="18" t="s">
        <v>404</v>
      </c>
      <c r="L8" s="20" t="s">
        <v>404</v>
      </c>
      <c r="M8" s="18" t="s">
        <v>404</v>
      </c>
      <c r="N8" s="20" t="s">
        <v>404</v>
      </c>
      <c r="O8" s="18" t="s">
        <v>404</v>
      </c>
      <c r="P8" s="20" t="s">
        <v>404</v>
      </c>
      <c r="Q8" s="18" t="s">
        <v>404</v>
      </c>
      <c r="R8" s="20" t="s">
        <v>404</v>
      </c>
      <c r="S8" s="18" t="n">
        <v>492.08190493</v>
      </c>
      <c r="T8" s="20" t="n">
        <v>19.61410722</v>
      </c>
    </row>
    <row r="9" spans="1:20">
      <c r="A9" s="15" t="s">
        <v>406</v>
      </c>
      <c r="B9" s="17" t="n">
        <v>9651</v>
      </c>
      <c r="C9" s="18">
        <f>(200.0/B9*100)</f>
        <v/>
      </c>
      <c r="D9" s="19" t="n">
        <v>9451</v>
      </c>
      <c r="E9" s="18" t="n">
        <v>511.06732101</v>
      </c>
      <c r="F9" s="20" t="n">
        <v>6.50520857</v>
      </c>
      <c r="G9" s="18" t="n">
        <v>514.40146079</v>
      </c>
      <c r="H9" s="20" t="n">
        <v>3.93673525</v>
      </c>
      <c r="I9" s="18" t="n">
        <v>470.80461815</v>
      </c>
      <c r="J9" s="20" t="n">
        <v>15.07672768</v>
      </c>
      <c r="K9" s="18" t="s">
        <v>404</v>
      </c>
      <c r="L9" s="20" t="s">
        <v>404</v>
      </c>
      <c r="M9" s="18" t="s">
        <v>404</v>
      </c>
      <c r="N9" s="20" t="s">
        <v>404</v>
      </c>
      <c r="O9" s="18" t="s">
        <v>404</v>
      </c>
      <c r="P9" s="20" t="s">
        <v>404</v>
      </c>
      <c r="Q9" s="18" t="s">
        <v>404</v>
      </c>
      <c r="R9" s="20" t="s">
        <v>404</v>
      </c>
      <c r="S9" s="18" t="n">
        <v>485.13544602</v>
      </c>
      <c r="T9" s="20" t="n">
        <v>13.46878775</v>
      </c>
    </row>
    <row r="10" spans="1:20">
      <c r="A10" s="15" t="s">
        <v>407</v>
      </c>
      <c r="B10" s="17" t="n">
        <v>20058</v>
      </c>
      <c r="C10" s="18">
        <f>(3112.0/B10*100)</f>
        <v/>
      </c>
      <c r="D10" s="19" t="n">
        <v>16946</v>
      </c>
      <c r="E10" s="18" t="n">
        <v>512.15644633</v>
      </c>
      <c r="F10" s="20" t="n">
        <v>2.89688812</v>
      </c>
      <c r="G10" s="18" t="n">
        <v>528.09440388</v>
      </c>
      <c r="H10" s="20" t="n">
        <v>6.47541464</v>
      </c>
      <c r="I10" s="18" t="n">
        <v>517.39900355</v>
      </c>
      <c r="J10" s="20" t="n">
        <v>11.33757714</v>
      </c>
      <c r="K10" s="18" t="s">
        <v>404</v>
      </c>
      <c r="L10" s="20" t="s">
        <v>404</v>
      </c>
      <c r="M10" s="18" t="s">
        <v>404</v>
      </c>
      <c r="N10" s="20" t="s">
        <v>404</v>
      </c>
      <c r="O10" s="18" t="s">
        <v>404</v>
      </c>
      <c r="P10" s="20" t="s">
        <v>404</v>
      </c>
      <c r="Q10" s="18" t="s">
        <v>404</v>
      </c>
      <c r="R10" s="20" t="s">
        <v>404</v>
      </c>
      <c r="S10" s="18" t="n">
        <v>528.73180546</v>
      </c>
      <c r="T10" s="20" t="n">
        <v>12.93940718</v>
      </c>
    </row>
    <row r="11" spans="1:20">
      <c r="A11" s="15" t="s">
        <v>408</v>
      </c>
      <c r="B11" s="17" t="n">
        <v>7053</v>
      </c>
      <c r="C11" s="18">
        <f>(212.0/B11*100)</f>
        <v/>
      </c>
      <c r="D11" s="19" t="n">
        <v>6841</v>
      </c>
      <c r="E11" s="18" t="n">
        <v>408.98934342</v>
      </c>
      <c r="F11" s="20" t="n">
        <v>7.40156537</v>
      </c>
      <c r="G11" s="18" t="n">
        <v>428.54503352</v>
      </c>
      <c r="H11" s="20" t="n">
        <v>3.23652268</v>
      </c>
      <c r="I11" s="18" t="n">
        <v>434.52319234</v>
      </c>
      <c r="J11" s="20" t="n">
        <v>16.88506368</v>
      </c>
      <c r="K11" s="18" t="s">
        <v>404</v>
      </c>
      <c r="L11" s="20" t="s">
        <v>404</v>
      </c>
      <c r="M11" s="18" t="s">
        <v>404</v>
      </c>
      <c r="N11" s="20" t="s">
        <v>404</v>
      </c>
      <c r="O11" s="18" t="s">
        <v>404</v>
      </c>
      <c r="P11" s="20" t="s">
        <v>404</v>
      </c>
      <c r="Q11" s="18" t="s">
        <v>404</v>
      </c>
      <c r="R11" s="20" t="s">
        <v>404</v>
      </c>
      <c r="S11" s="18" t="n">
        <v>407.39898312</v>
      </c>
      <c r="T11" s="20" t="n">
        <v>12.40706975</v>
      </c>
    </row>
    <row r="12" spans="1:20">
      <c r="A12" s="15" t="s">
        <v>409</v>
      </c>
      <c r="B12" s="17" t="n">
        <v>6894</v>
      </c>
      <c r="C12" s="18">
        <f>(106.0/B12*100)</f>
        <v/>
      </c>
      <c r="D12" s="19" t="n">
        <v>6788</v>
      </c>
      <c r="E12" s="18" t="n">
        <v>481.41948045</v>
      </c>
      <c r="F12" s="20" t="n">
        <v>6.12731858</v>
      </c>
      <c r="G12" s="18" t="n">
        <v>496.46309518</v>
      </c>
      <c r="H12" s="20" t="n">
        <v>3.09875948</v>
      </c>
      <c r="I12" s="18" t="n">
        <v>466.33940645</v>
      </c>
      <c r="J12" s="20" t="n">
        <v>13.30843938</v>
      </c>
      <c r="K12" s="18" t="s">
        <v>404</v>
      </c>
      <c r="L12" s="20" t="s">
        <v>404</v>
      </c>
      <c r="M12" s="18" t="s">
        <v>404</v>
      </c>
      <c r="N12" s="20" t="s">
        <v>404</v>
      </c>
      <c r="O12" s="18" t="s">
        <v>404</v>
      </c>
      <c r="P12" s="20" t="s">
        <v>404</v>
      </c>
      <c r="Q12" s="18" t="s">
        <v>404</v>
      </c>
      <c r="R12" s="20" t="s">
        <v>404</v>
      </c>
      <c r="S12" s="18" t="n">
        <v>434.5846067</v>
      </c>
      <c r="T12" s="20" t="n">
        <v>14.85774849</v>
      </c>
    </row>
    <row r="13" spans="1:20">
      <c r="A13" s="15" t="s">
        <v>410</v>
      </c>
      <c r="B13" s="17" t="n">
        <v>7161</v>
      </c>
      <c r="C13" s="18">
        <f>(1175.0/B13*100)</f>
        <v/>
      </c>
      <c r="D13" s="19" t="n">
        <v>5986</v>
      </c>
      <c r="E13" s="18" t="n">
        <v>509.19325113</v>
      </c>
      <c r="F13" s="20" t="n">
        <v>2.76859815</v>
      </c>
      <c r="G13" s="18" t="n">
        <v>509.09856703</v>
      </c>
      <c r="H13" s="20" t="n">
        <v>6.79616996</v>
      </c>
      <c r="I13" s="18" t="n">
        <v>522.96188353</v>
      </c>
      <c r="J13" s="20" t="n">
        <v>8.999269569999999</v>
      </c>
      <c r="K13" s="18" t="s">
        <v>404</v>
      </c>
      <c r="L13" s="20" t="s">
        <v>404</v>
      </c>
      <c r="M13" s="18" t="s">
        <v>404</v>
      </c>
      <c r="N13" s="20" t="s">
        <v>404</v>
      </c>
      <c r="O13" s="18" t="s">
        <v>404</v>
      </c>
      <c r="P13" s="20" t="s">
        <v>404</v>
      </c>
      <c r="Q13" s="18" t="s">
        <v>404</v>
      </c>
      <c r="R13" s="20" t="s">
        <v>404</v>
      </c>
      <c r="S13" s="18" t="n">
        <v>518.1437908</v>
      </c>
      <c r="T13" s="20" t="n">
        <v>6.08426431</v>
      </c>
    </row>
    <row r="14" spans="1:20">
      <c r="A14" s="15" t="s">
        <v>411</v>
      </c>
      <c r="B14" s="17" t="n">
        <v>5587</v>
      </c>
      <c r="C14" s="18">
        <f>(0.0/B14*100)</f>
        <v/>
      </c>
      <c r="D14" s="19" t="n">
        <v>5587</v>
      </c>
      <c r="E14" s="18" t="n">
        <v>525.51729573</v>
      </c>
      <c r="F14" s="20" t="n">
        <v>3.41007483</v>
      </c>
      <c r="G14" s="18" t="n">
        <v>517.91579025</v>
      </c>
      <c r="H14" s="20" t="n">
        <v>2.6524471</v>
      </c>
      <c r="I14" s="18" t="n">
        <v>503.24778029</v>
      </c>
      <c r="J14" s="20" t="n">
        <v>9.93351114</v>
      </c>
      <c r="K14" s="18" t="s">
        <v>404</v>
      </c>
      <c r="L14" s="20" t="s">
        <v>404</v>
      </c>
      <c r="M14" s="18" t="s">
        <v>404</v>
      </c>
      <c r="N14" s="20" t="s">
        <v>404</v>
      </c>
      <c r="O14" s="18" t="s">
        <v>404</v>
      </c>
      <c r="P14" s="20" t="s">
        <v>404</v>
      </c>
      <c r="Q14" s="18" t="s">
        <v>404</v>
      </c>
      <c r="R14" s="20" t="s">
        <v>404</v>
      </c>
      <c r="S14" s="18" t="n">
        <v>556.86857752</v>
      </c>
      <c r="T14" s="20" t="n">
        <v>16.28815978</v>
      </c>
    </row>
    <row r="15" spans="1:20">
      <c r="A15" s="15" t="s">
        <v>412</v>
      </c>
      <c r="B15" s="17" t="n">
        <v>5882</v>
      </c>
      <c r="C15" s="18">
        <f>(0.0/B15*100)</f>
        <v/>
      </c>
      <c r="D15" s="19" t="n">
        <v>5882</v>
      </c>
      <c r="E15" s="18" t="n">
        <v>506.94614116</v>
      </c>
      <c r="F15" s="20" t="n">
        <v>3.4840258</v>
      </c>
      <c r="G15" s="18" t="n">
        <v>512.64132306</v>
      </c>
      <c r="H15" s="20" t="n">
        <v>3.5929667</v>
      </c>
      <c r="I15" s="18" t="n">
        <v>515.0897218699999</v>
      </c>
      <c r="J15" s="20" t="n">
        <v>5.83041705</v>
      </c>
      <c r="K15" s="18" t="s">
        <v>404</v>
      </c>
      <c r="L15" s="20" t="s">
        <v>404</v>
      </c>
      <c r="M15" s="18" t="s">
        <v>404</v>
      </c>
      <c r="N15" s="20" t="s">
        <v>404</v>
      </c>
      <c r="O15" s="18" t="s">
        <v>404</v>
      </c>
      <c r="P15" s="20" t="s">
        <v>404</v>
      </c>
      <c r="Q15" s="18" t="s">
        <v>404</v>
      </c>
      <c r="R15" s="20" t="s">
        <v>404</v>
      </c>
      <c r="S15" s="18" t="n">
        <v>530.5042853899999</v>
      </c>
      <c r="T15" s="20" t="n">
        <v>13.64792705</v>
      </c>
    </row>
    <row r="16" spans="1:20">
      <c r="A16" s="15" t="s">
        <v>413</v>
      </c>
      <c r="B16" s="17" t="n">
        <v>6108</v>
      </c>
      <c r="C16" s="18">
        <f>(495.0/B16*100)</f>
        <v/>
      </c>
      <c r="D16" s="19" t="n">
        <v>5613</v>
      </c>
      <c r="E16" s="18" t="n">
        <v>488.30322485</v>
      </c>
      <c r="F16" s="20" t="n">
        <v>5.01964254</v>
      </c>
      <c r="G16" s="18" t="n">
        <v>502.17667835</v>
      </c>
      <c r="H16" s="20" t="n">
        <v>5.57487111</v>
      </c>
      <c r="I16" s="18" t="n">
        <v>485.39784397</v>
      </c>
      <c r="J16" s="20" t="n">
        <v>16.9834953</v>
      </c>
      <c r="K16" s="18" t="s">
        <v>404</v>
      </c>
      <c r="L16" s="20" t="s">
        <v>404</v>
      </c>
      <c r="M16" s="18" t="s">
        <v>404</v>
      </c>
      <c r="N16" s="20" t="s">
        <v>404</v>
      </c>
      <c r="O16" s="18" t="s">
        <v>404</v>
      </c>
      <c r="P16" s="20" t="s">
        <v>404</v>
      </c>
      <c r="Q16" s="18" t="s">
        <v>404</v>
      </c>
      <c r="R16" s="20" t="s">
        <v>404</v>
      </c>
      <c r="S16" s="18" t="n">
        <v>494.51262421</v>
      </c>
      <c r="T16" s="20" t="n">
        <v>17.06289252</v>
      </c>
    </row>
    <row r="17" spans="1:20">
      <c r="A17" s="15" t="s">
        <v>414</v>
      </c>
      <c r="B17" s="17" t="n">
        <v>6504</v>
      </c>
      <c r="C17" s="18">
        <f>(1325.0/B17*100)</f>
        <v/>
      </c>
      <c r="D17" s="19" t="n">
        <v>5179</v>
      </c>
      <c r="E17" s="18" t="n">
        <v>504.01383278</v>
      </c>
      <c r="F17" s="20" t="n">
        <v>4.93178964</v>
      </c>
      <c r="G17" s="18" t="n">
        <v>510.75575915</v>
      </c>
      <c r="H17" s="20" t="n">
        <v>6.67229109</v>
      </c>
      <c r="I17" s="18" t="n">
        <v>470.43613749</v>
      </c>
      <c r="J17" s="20" t="n">
        <v>23.25491999</v>
      </c>
      <c r="K17" s="18" t="s">
        <v>404</v>
      </c>
      <c r="L17" s="20" t="s">
        <v>404</v>
      </c>
      <c r="M17" s="18" t="s">
        <v>404</v>
      </c>
      <c r="N17" s="20" t="s">
        <v>404</v>
      </c>
      <c r="O17" s="18" t="s">
        <v>404</v>
      </c>
      <c r="P17" s="20" t="s">
        <v>404</v>
      </c>
      <c r="Q17" s="18" t="s">
        <v>404</v>
      </c>
      <c r="R17" s="20" t="s">
        <v>404</v>
      </c>
      <c r="S17" s="18" t="n">
        <v>541.68074269</v>
      </c>
      <c r="T17" s="20" t="n">
        <v>15.58428816</v>
      </c>
    </row>
    <row r="18" spans="1:20">
      <c r="A18" s="15" t="s">
        <v>415</v>
      </c>
      <c r="B18" s="17" t="n">
        <v>5532</v>
      </c>
      <c r="C18" s="18">
        <f>(0.0/B18*100)</f>
        <v/>
      </c>
      <c r="D18" s="19" t="n">
        <v>5532</v>
      </c>
      <c r="E18" s="18" t="n">
        <v>451.71603648</v>
      </c>
      <c r="F18" s="20" t="n">
        <v>4.54456041</v>
      </c>
      <c r="G18" s="18" t="n">
        <v>458.7115093</v>
      </c>
      <c r="H18" s="20" t="n">
        <v>6.78572298</v>
      </c>
      <c r="I18" s="18" t="n">
        <v>449.79427261</v>
      </c>
      <c r="J18" s="20" t="n">
        <v>13.20148533</v>
      </c>
      <c r="K18" s="18" t="s">
        <v>404</v>
      </c>
      <c r="L18" s="20" t="s">
        <v>404</v>
      </c>
      <c r="M18" s="18" t="s">
        <v>404</v>
      </c>
      <c r="N18" s="20" t="s">
        <v>404</v>
      </c>
      <c r="O18" s="18" t="s">
        <v>404</v>
      </c>
      <c r="P18" s="20" t="s">
        <v>404</v>
      </c>
      <c r="Q18" s="18" t="s">
        <v>404</v>
      </c>
      <c r="R18" s="20" t="s">
        <v>404</v>
      </c>
      <c r="S18" s="18" t="n">
        <v>425.86827297</v>
      </c>
      <c r="T18" s="20" t="n">
        <v>39.90701626</v>
      </c>
    </row>
    <row r="19" spans="1:20">
      <c r="A19" s="15" t="s">
        <v>416</v>
      </c>
      <c r="B19" s="17" t="n">
        <v>5658</v>
      </c>
      <c r="C19" s="18">
        <f>(327.0/B19*100)</f>
        <v/>
      </c>
      <c r="D19" s="19" t="n">
        <v>5331</v>
      </c>
      <c r="E19" s="18" t="n">
        <v>471.45813898</v>
      </c>
      <c r="F19" s="20" t="n">
        <v>6.22456809</v>
      </c>
      <c r="G19" s="18" t="n">
        <v>482.46161843</v>
      </c>
      <c r="H19" s="20" t="n">
        <v>5.7805662</v>
      </c>
      <c r="I19" s="18" t="n">
        <v>327.24672673</v>
      </c>
      <c r="J19" s="20" t="n">
        <v>20.35261423</v>
      </c>
      <c r="K19" s="18" t="s">
        <v>404</v>
      </c>
      <c r="L19" s="20" t="s">
        <v>404</v>
      </c>
      <c r="M19" s="18" t="s">
        <v>404</v>
      </c>
      <c r="N19" s="20" t="s">
        <v>404</v>
      </c>
      <c r="O19" s="18" t="s">
        <v>404</v>
      </c>
      <c r="P19" s="20" t="s">
        <v>404</v>
      </c>
      <c r="Q19" s="18" t="s">
        <v>404</v>
      </c>
      <c r="R19" s="20" t="s">
        <v>404</v>
      </c>
      <c r="S19" s="18" t="n">
        <v>508.87570757</v>
      </c>
      <c r="T19" s="20" t="n">
        <v>25.07733436</v>
      </c>
    </row>
    <row r="20" spans="1:20">
      <c r="A20" s="15" t="s">
        <v>417</v>
      </c>
      <c r="B20" s="17" t="n">
        <v>3371</v>
      </c>
      <c r="C20" s="18">
        <f>(24.0/B20*100)</f>
        <v/>
      </c>
      <c r="D20" s="19" t="n">
        <v>3347</v>
      </c>
      <c r="E20" s="18" t="n">
        <v>486.35487142</v>
      </c>
      <c r="F20" s="20" t="n">
        <v>2.74563879</v>
      </c>
      <c r="G20" s="18" t="n">
        <v>489.48275009</v>
      </c>
      <c r="H20" s="20" t="n">
        <v>2.63669048</v>
      </c>
      <c r="I20" s="18" t="n">
        <v>472.13122834</v>
      </c>
      <c r="J20" s="20" t="n">
        <v>9.985964729999999</v>
      </c>
      <c r="K20" s="18" t="s">
        <v>404</v>
      </c>
      <c r="L20" s="20" t="s">
        <v>404</v>
      </c>
      <c r="M20" s="18" t="s">
        <v>404</v>
      </c>
      <c r="N20" s="20" t="s">
        <v>404</v>
      </c>
      <c r="O20" s="18" t="s">
        <v>404</v>
      </c>
      <c r="P20" s="20" t="s">
        <v>404</v>
      </c>
      <c r="Q20" s="18" t="s">
        <v>404</v>
      </c>
      <c r="R20" s="20" t="s">
        <v>404</v>
      </c>
      <c r="S20" s="18" t="n">
        <v>498.90262583</v>
      </c>
      <c r="T20" s="20" t="n">
        <v>11.79424855</v>
      </c>
    </row>
    <row r="21" spans="1:20">
      <c r="A21" s="15" t="s">
        <v>418</v>
      </c>
      <c r="B21" s="17" t="n">
        <v>5741</v>
      </c>
      <c r="C21" s="18">
        <f>(0.0/B21*100)</f>
        <v/>
      </c>
      <c r="D21" s="19" t="n">
        <v>5741</v>
      </c>
      <c r="E21" s="18" t="n">
        <v>494.06374807</v>
      </c>
      <c r="F21" s="20" t="n">
        <v>6.73793455</v>
      </c>
      <c r="G21" s="18" t="n">
        <v>507.80347861</v>
      </c>
      <c r="H21" s="20" t="n">
        <v>2.6551267</v>
      </c>
      <c r="I21" s="18" t="n">
        <v>492.99734967</v>
      </c>
      <c r="J21" s="20" t="n">
        <v>15.38714789</v>
      </c>
      <c r="K21" s="18" t="s">
        <v>404</v>
      </c>
      <c r="L21" s="20" t="s">
        <v>404</v>
      </c>
      <c r="M21" s="18" t="s">
        <v>404</v>
      </c>
      <c r="N21" s="20" t="s">
        <v>404</v>
      </c>
      <c r="O21" s="18" t="s">
        <v>404</v>
      </c>
      <c r="P21" s="20" t="s">
        <v>404</v>
      </c>
      <c r="Q21" s="18" t="s">
        <v>404</v>
      </c>
      <c r="R21" s="20" t="s">
        <v>404</v>
      </c>
      <c r="S21" s="18" t="n">
        <v>499.95213747</v>
      </c>
      <c r="T21" s="20" t="n">
        <v>6.9075924</v>
      </c>
    </row>
    <row r="22" spans="1:20">
      <c r="A22" s="15" t="s">
        <v>419</v>
      </c>
      <c r="B22" s="17" t="n">
        <v>6598</v>
      </c>
      <c r="C22" s="18">
        <f>(0.0/B22*100)</f>
        <v/>
      </c>
      <c r="D22" s="19" t="n">
        <v>6598</v>
      </c>
      <c r="E22" s="18" t="n">
        <v>454.39716358</v>
      </c>
      <c r="F22" s="20" t="n">
        <v>7.14117365</v>
      </c>
      <c r="G22" s="18" t="n">
        <v>482.26202521</v>
      </c>
      <c r="H22" s="20" t="n">
        <v>6.38909232</v>
      </c>
      <c r="I22" s="18" t="n">
        <v>468.80228579</v>
      </c>
      <c r="J22" s="20" t="n">
        <v>12.62780939</v>
      </c>
      <c r="K22" s="18" t="s">
        <v>404</v>
      </c>
      <c r="L22" s="20" t="s">
        <v>404</v>
      </c>
      <c r="M22" s="18" t="s">
        <v>404</v>
      </c>
      <c r="N22" s="20" t="s">
        <v>404</v>
      </c>
      <c r="O22" s="18" t="s">
        <v>404</v>
      </c>
      <c r="P22" s="20" t="s">
        <v>404</v>
      </c>
      <c r="Q22" s="18" t="s">
        <v>404</v>
      </c>
      <c r="R22" s="20" t="s">
        <v>404</v>
      </c>
      <c r="S22" s="18" t="n">
        <v>500.04257798</v>
      </c>
      <c r="T22" s="20" t="n">
        <v>11.59164419</v>
      </c>
    </row>
    <row r="23" spans="1:20">
      <c r="A23" s="15" t="s">
        <v>420</v>
      </c>
      <c r="B23" s="17" t="n">
        <v>11583</v>
      </c>
      <c r="C23" s="18">
        <f>(3194.0/B23*100)</f>
        <v/>
      </c>
      <c r="D23" s="19" t="n">
        <v>8389</v>
      </c>
      <c r="E23" s="18" t="n">
        <v>487.50123021</v>
      </c>
      <c r="F23" s="20" t="n">
        <v>8.284507830000001</v>
      </c>
      <c r="G23" s="18" t="n">
        <v>495.91623459</v>
      </c>
      <c r="H23" s="20" t="n">
        <v>5.41948487</v>
      </c>
      <c r="I23" s="18" t="n">
        <v>496.4754626</v>
      </c>
      <c r="J23" s="20" t="n">
        <v>19.0805764</v>
      </c>
      <c r="K23" s="18" t="s">
        <v>404</v>
      </c>
      <c r="L23" s="20" t="s">
        <v>404</v>
      </c>
      <c r="M23" s="18" t="s">
        <v>404</v>
      </c>
      <c r="N23" s="20" t="s">
        <v>404</v>
      </c>
      <c r="O23" s="18" t="s">
        <v>404</v>
      </c>
      <c r="P23" s="20" t="s">
        <v>404</v>
      </c>
      <c r="Q23" s="18" t="s">
        <v>404</v>
      </c>
      <c r="R23" s="20" t="s">
        <v>404</v>
      </c>
      <c r="S23" s="18" t="n">
        <v>476.51603291</v>
      </c>
      <c r="T23" s="20" t="n">
        <v>19.32677322</v>
      </c>
    </row>
    <row r="24" spans="1:20">
      <c r="A24" s="15" t="s">
        <v>421</v>
      </c>
      <c r="B24" s="17" t="n">
        <v>6647</v>
      </c>
      <c r="C24" s="18">
        <f>(0.0/B24*100)</f>
        <v/>
      </c>
      <c r="D24" s="19" t="n">
        <v>6647</v>
      </c>
      <c r="E24" s="18" t="n">
        <v>546.20907003</v>
      </c>
      <c r="F24" s="20" t="n">
        <v>8.200771749999999</v>
      </c>
      <c r="G24" s="18" t="n">
        <v>525.66877498</v>
      </c>
      <c r="H24" s="20" t="n">
        <v>4.14804627</v>
      </c>
      <c r="I24" s="18" t="n">
        <v>543.24718819</v>
      </c>
      <c r="J24" s="20" t="n">
        <v>12.27875551</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518.6022987600001</v>
      </c>
      <c r="F25" s="20" t="n">
        <v>5.55356862</v>
      </c>
      <c r="G25" s="18" t="n">
        <v>533.1242257599999</v>
      </c>
      <c r="H25" s="20" t="n">
        <v>5.69647645</v>
      </c>
      <c r="I25" s="18" t="n">
        <v>502.27405137</v>
      </c>
      <c r="J25" s="20" t="n">
        <v>19.16882367</v>
      </c>
      <c r="K25" s="18" t="s">
        <v>404</v>
      </c>
      <c r="L25" s="20" t="s">
        <v>404</v>
      </c>
      <c r="M25" s="18" t="s">
        <v>404</v>
      </c>
      <c r="N25" s="20" t="s">
        <v>404</v>
      </c>
      <c r="O25" s="18" t="s">
        <v>404</v>
      </c>
      <c r="P25" s="20" t="s">
        <v>404</v>
      </c>
      <c r="Q25" s="18" t="s">
        <v>404</v>
      </c>
      <c r="R25" s="20" t="s">
        <v>404</v>
      </c>
      <c r="S25" s="18" t="n">
        <v>539.01414571</v>
      </c>
      <c r="T25" s="20" t="n">
        <v>7.51438237</v>
      </c>
    </row>
    <row r="26" spans="1:20">
      <c r="A26" s="15" t="s">
        <v>423</v>
      </c>
      <c r="B26" s="17" t="n">
        <v>4869</v>
      </c>
      <c r="C26" s="18">
        <f>(11.0/B26*100)</f>
        <v/>
      </c>
      <c r="D26" s="19" t="n">
        <v>4858</v>
      </c>
      <c r="E26" s="18" t="n">
        <v>480.93893909</v>
      </c>
      <c r="F26" s="20" t="n">
        <v>2.67820466</v>
      </c>
      <c r="G26" s="18" t="n">
        <v>486.00787028</v>
      </c>
      <c r="H26" s="20" t="n">
        <v>3.52853309</v>
      </c>
      <c r="I26" s="18" t="s">
        <v>404</v>
      </c>
      <c r="J26" s="20" t="s">
        <v>404</v>
      </c>
      <c r="K26" s="18" t="s">
        <v>404</v>
      </c>
      <c r="L26" s="20" t="s">
        <v>404</v>
      </c>
      <c r="M26" s="18" t="s">
        <v>404</v>
      </c>
      <c r="N26" s="20" t="s">
        <v>404</v>
      </c>
      <c r="O26" s="18" t="s">
        <v>404</v>
      </c>
      <c r="P26" s="20" t="s">
        <v>404</v>
      </c>
      <c r="Q26" s="18" t="s">
        <v>404</v>
      </c>
      <c r="R26" s="20" t="s">
        <v>404</v>
      </c>
      <c r="S26" s="18" t="n">
        <v>462.59385064</v>
      </c>
      <c r="T26" s="20" t="n">
        <v>12.20791708</v>
      </c>
    </row>
    <row r="27" spans="1:20">
      <c r="A27" s="15" t="s">
        <v>424</v>
      </c>
      <c r="B27" s="17" t="n">
        <v>5299</v>
      </c>
      <c r="C27" s="18">
        <f>(0.0/B27*100)</f>
        <v/>
      </c>
      <c r="D27" s="19" t="n">
        <v>5299</v>
      </c>
      <c r="E27" s="18" t="n">
        <v>484.19930121</v>
      </c>
      <c r="F27" s="20" t="n">
        <v>1.63276108</v>
      </c>
      <c r="G27" s="18" t="n">
        <v>493.68765287</v>
      </c>
      <c r="H27" s="20" t="n">
        <v>3.18779644</v>
      </c>
      <c r="I27" s="18" t="n">
        <v>478.1596042</v>
      </c>
      <c r="J27" s="20" t="n">
        <v>2.02715809</v>
      </c>
      <c r="K27" s="18" t="s">
        <v>404</v>
      </c>
      <c r="L27" s="20" t="s">
        <v>404</v>
      </c>
      <c r="M27" s="18" t="s">
        <v>404</v>
      </c>
      <c r="N27" s="20" t="s">
        <v>404</v>
      </c>
      <c r="O27" s="18" t="s">
        <v>404</v>
      </c>
      <c r="P27" s="20" t="s">
        <v>404</v>
      </c>
      <c r="Q27" s="18" t="s">
        <v>404</v>
      </c>
      <c r="R27" s="20" t="s">
        <v>404</v>
      </c>
      <c r="S27" s="18" t="n">
        <v>545.8519974</v>
      </c>
      <c r="T27" s="20" t="n">
        <v>6.58271203</v>
      </c>
    </row>
    <row r="28" spans="1:20">
      <c r="A28" s="15" t="s">
        <v>425</v>
      </c>
      <c r="B28" s="17" t="n">
        <v>7568</v>
      </c>
      <c r="C28" s="18">
        <f>(0.0/B28*100)</f>
        <v/>
      </c>
      <c r="D28" s="19" t="n">
        <v>7568</v>
      </c>
      <c r="E28" s="18" t="n">
        <v>407.22854999</v>
      </c>
      <c r="F28" s="20" t="n">
        <v>3.4372405</v>
      </c>
      <c r="G28" s="18" t="n">
        <v>409.28554537</v>
      </c>
      <c r="H28" s="20" t="n">
        <v>4.01971419</v>
      </c>
      <c r="I28" s="18" t="n">
        <v>399.62354545</v>
      </c>
      <c r="J28" s="20" t="n">
        <v>16.00890491</v>
      </c>
      <c r="K28" s="18" t="s">
        <v>404</v>
      </c>
      <c r="L28" s="20" t="s">
        <v>404</v>
      </c>
      <c r="M28" s="18" t="s">
        <v>404</v>
      </c>
      <c r="N28" s="20" t="s">
        <v>404</v>
      </c>
      <c r="O28" s="18" t="s">
        <v>404</v>
      </c>
      <c r="P28" s="20" t="s">
        <v>404</v>
      </c>
      <c r="Q28" s="18" t="s">
        <v>404</v>
      </c>
      <c r="R28" s="20" t="s">
        <v>404</v>
      </c>
      <c r="S28" s="18" t="n">
        <v>411.06590724</v>
      </c>
      <c r="T28" s="20" t="n">
        <v>8.247071699999999</v>
      </c>
    </row>
    <row r="29" spans="1:20">
      <c r="A29" s="15" t="s">
        <v>426</v>
      </c>
      <c r="B29" s="17" t="n">
        <v>5385</v>
      </c>
      <c r="C29" s="18">
        <f>(1123.0/B29*100)</f>
        <v/>
      </c>
      <c r="D29" s="19" t="n">
        <v>4262</v>
      </c>
      <c r="E29" s="18" t="n">
        <v>519.93253484</v>
      </c>
      <c r="F29" s="20" t="n">
        <v>10.26876518</v>
      </c>
      <c r="G29" s="18" t="n">
        <v>517.2481044899999</v>
      </c>
      <c r="H29" s="20" t="n">
        <v>7.54948841</v>
      </c>
      <c r="I29" s="18" t="n">
        <v>346.3982404</v>
      </c>
      <c r="J29" s="20" t="n">
        <v>19.91378642</v>
      </c>
      <c r="K29" s="18" t="s">
        <v>404</v>
      </c>
      <c r="L29" s="20" t="s">
        <v>404</v>
      </c>
      <c r="M29" s="18" t="s">
        <v>404</v>
      </c>
      <c r="N29" s="20" t="s">
        <v>404</v>
      </c>
      <c r="O29" s="18" t="s">
        <v>404</v>
      </c>
      <c r="P29" s="20" t="s">
        <v>404</v>
      </c>
      <c r="Q29" s="18" t="s">
        <v>404</v>
      </c>
      <c r="R29" s="20" t="s">
        <v>404</v>
      </c>
      <c r="S29" s="18" t="n">
        <v>504.40311306</v>
      </c>
      <c r="T29" s="20" t="n">
        <v>10.01958406</v>
      </c>
    </row>
    <row r="30" spans="1:20">
      <c r="A30" s="15" t="s">
        <v>427</v>
      </c>
      <c r="B30" s="17" t="n">
        <v>4520</v>
      </c>
      <c r="C30" s="18">
        <f>(1076.0/B30*100)</f>
        <v/>
      </c>
      <c r="D30" s="19" t="n">
        <v>3444</v>
      </c>
      <c r="E30" s="18" t="n">
        <v>496.1015732</v>
      </c>
      <c r="F30" s="20" t="n">
        <v>4.66800716</v>
      </c>
      <c r="G30" s="18" t="n">
        <v>498.32130022</v>
      </c>
      <c r="H30" s="20" t="n">
        <v>4.87753542</v>
      </c>
      <c r="I30" s="18" t="n">
        <v>513.11442271</v>
      </c>
      <c r="J30" s="20" t="n">
        <v>8.752831219999999</v>
      </c>
      <c r="K30" s="18" t="s">
        <v>404</v>
      </c>
      <c r="L30" s="20" t="s">
        <v>404</v>
      </c>
      <c r="M30" s="18" t="s">
        <v>404</v>
      </c>
      <c r="N30" s="20" t="s">
        <v>404</v>
      </c>
      <c r="O30" s="18" t="s">
        <v>404</v>
      </c>
      <c r="P30" s="20" t="s">
        <v>404</v>
      </c>
      <c r="Q30" s="18" t="s">
        <v>404</v>
      </c>
      <c r="R30" s="20" t="s">
        <v>404</v>
      </c>
      <c r="S30" s="18" t="n">
        <v>448.24867139</v>
      </c>
      <c r="T30" s="20" t="n">
        <v>11.54476157</v>
      </c>
    </row>
    <row r="31" spans="1:20">
      <c r="A31" s="15" t="s">
        <v>428</v>
      </c>
      <c r="B31" s="17" t="n">
        <v>5456</v>
      </c>
      <c r="C31" s="18">
        <f>(502.0/B31*100)</f>
        <v/>
      </c>
      <c r="D31" s="19" t="n">
        <v>4954</v>
      </c>
      <c r="E31" s="18" t="n">
        <v>503.77433122</v>
      </c>
      <c r="F31" s="20" t="n">
        <v>3.34262252</v>
      </c>
      <c r="G31" s="18" t="n">
        <v>500.94561235</v>
      </c>
      <c r="H31" s="20" t="n">
        <v>3.69439845</v>
      </c>
      <c r="I31" s="18" t="n">
        <v>508.32432813</v>
      </c>
      <c r="J31" s="20" t="n">
        <v>13.3229446</v>
      </c>
      <c r="K31" s="18" t="s">
        <v>404</v>
      </c>
      <c r="L31" s="20" t="s">
        <v>404</v>
      </c>
      <c r="M31" s="18" t="s">
        <v>404</v>
      </c>
      <c r="N31" s="20" t="s">
        <v>404</v>
      </c>
      <c r="O31" s="18" t="s">
        <v>404</v>
      </c>
      <c r="P31" s="20" t="s">
        <v>404</v>
      </c>
      <c r="Q31" s="18" t="s">
        <v>404</v>
      </c>
      <c r="R31" s="20" t="s">
        <v>404</v>
      </c>
      <c r="S31" s="18" t="n">
        <v>495.70413081</v>
      </c>
      <c r="T31" s="20" t="n">
        <v>9.33207078</v>
      </c>
    </row>
    <row r="32" spans="1:20">
      <c r="A32" s="15" t="s">
        <v>429</v>
      </c>
      <c r="B32" s="17" t="n">
        <v>4478</v>
      </c>
      <c r="C32" s="18">
        <f>(0.0/B32*100)</f>
        <v/>
      </c>
      <c r="D32" s="19" t="n">
        <v>4478</v>
      </c>
      <c r="E32" s="18" t="n">
        <v>506.30766179</v>
      </c>
      <c r="F32" s="20" t="n">
        <v>4.45244875</v>
      </c>
      <c r="G32" s="18" t="n">
        <v>503.03321853</v>
      </c>
      <c r="H32" s="20" t="n">
        <v>3.14910574</v>
      </c>
      <c r="I32" s="18" t="n">
        <v>475.98296273</v>
      </c>
      <c r="J32" s="20" t="n">
        <v>8.25431538</v>
      </c>
      <c r="K32" s="18" t="s">
        <v>404</v>
      </c>
      <c r="L32" s="20" t="s">
        <v>404</v>
      </c>
      <c r="M32" s="18" t="s">
        <v>404</v>
      </c>
      <c r="N32" s="20" t="s">
        <v>404</v>
      </c>
      <c r="O32" s="18" t="s">
        <v>404</v>
      </c>
      <c r="P32" s="20" t="s">
        <v>404</v>
      </c>
      <c r="Q32" s="18" t="s">
        <v>404</v>
      </c>
      <c r="R32" s="20" t="s">
        <v>404</v>
      </c>
      <c r="S32" s="18" t="n">
        <v>532.6318145</v>
      </c>
      <c r="T32" s="20" t="n">
        <v>10.24858506</v>
      </c>
    </row>
    <row r="33" spans="1:20">
      <c r="A33" s="15" t="s">
        <v>430</v>
      </c>
      <c r="B33" s="17" t="n">
        <v>7325</v>
      </c>
      <c r="C33" s="18">
        <f>(29.0/B33*100)</f>
        <v/>
      </c>
      <c r="D33" s="19" t="n">
        <v>7296</v>
      </c>
      <c r="E33" s="18" t="n">
        <v>483.20229015</v>
      </c>
      <c r="F33" s="20" t="n">
        <v>8.08591912</v>
      </c>
      <c r="G33" s="18" t="n">
        <v>492.40953938</v>
      </c>
      <c r="H33" s="20" t="n">
        <v>3.34750778</v>
      </c>
      <c r="I33" s="18" t="n">
        <v>549.3794466099999</v>
      </c>
      <c r="J33" s="20" t="n">
        <v>11.31385244</v>
      </c>
      <c r="K33" s="18" t="s">
        <v>404</v>
      </c>
      <c r="L33" s="20" t="s">
        <v>404</v>
      </c>
      <c r="M33" s="18" t="s">
        <v>404</v>
      </c>
      <c r="N33" s="20" t="s">
        <v>404</v>
      </c>
      <c r="O33" s="18" t="s">
        <v>404</v>
      </c>
      <c r="P33" s="20" t="s">
        <v>404</v>
      </c>
      <c r="Q33" s="18" t="s">
        <v>404</v>
      </c>
      <c r="R33" s="20" t="s">
        <v>404</v>
      </c>
      <c r="S33" s="18" t="n">
        <v>457.73639072</v>
      </c>
      <c r="T33" s="20" t="n">
        <v>14.63954755</v>
      </c>
    </row>
    <row r="34" spans="1:20">
      <c r="A34" s="15" t="s">
        <v>431</v>
      </c>
      <c r="B34" s="17" t="n">
        <v>6350</v>
      </c>
      <c r="C34" s="18">
        <f>(0.0/B34*100)</f>
        <v/>
      </c>
      <c r="D34" s="19" t="n">
        <v>6350</v>
      </c>
      <c r="E34" s="18" t="n">
        <v>475.85219817</v>
      </c>
      <c r="F34" s="20" t="n">
        <v>4.74303615</v>
      </c>
      <c r="G34" s="18" t="n">
        <v>475.86480557</v>
      </c>
      <c r="H34" s="20" t="n">
        <v>5.59240724</v>
      </c>
      <c r="I34" s="18" t="n">
        <v>444.90250259</v>
      </c>
      <c r="J34" s="20" t="n">
        <v>33.05720953</v>
      </c>
      <c r="K34" s="18" t="s">
        <v>404</v>
      </c>
      <c r="L34" s="20" t="s">
        <v>404</v>
      </c>
      <c r="M34" s="18" t="s">
        <v>404</v>
      </c>
      <c r="N34" s="20" t="s">
        <v>404</v>
      </c>
      <c r="O34" s="18" t="s">
        <v>404</v>
      </c>
      <c r="P34" s="20" t="s">
        <v>404</v>
      </c>
      <c r="Q34" s="18" t="s">
        <v>404</v>
      </c>
      <c r="R34" s="20" t="s">
        <v>404</v>
      </c>
      <c r="S34" s="18" t="n">
        <v>475.91491911</v>
      </c>
      <c r="T34" s="20" t="n">
        <v>20.12709705</v>
      </c>
    </row>
    <row r="35" spans="1:20">
      <c r="A35" s="15" t="s">
        <v>432</v>
      </c>
      <c r="B35" s="17" t="n">
        <v>6406</v>
      </c>
      <c r="C35" s="18">
        <f>(443.0/B35*100)</f>
        <v/>
      </c>
      <c r="D35" s="19" t="n">
        <v>5963</v>
      </c>
      <c r="E35" s="18" t="n">
        <v>513.06489646</v>
      </c>
      <c r="F35" s="20" t="n">
        <v>2.08814991</v>
      </c>
      <c r="G35" s="18" t="n">
        <v>513.08656896</v>
      </c>
      <c r="H35" s="20" t="n">
        <v>1.92393242</v>
      </c>
      <c r="I35" s="18" t="n">
        <v>484.59083022</v>
      </c>
      <c r="J35" s="20" t="n">
        <v>9.013149569999999</v>
      </c>
      <c r="K35" s="18" t="s">
        <v>404</v>
      </c>
      <c r="L35" s="20" t="s">
        <v>404</v>
      </c>
      <c r="M35" s="18" t="s">
        <v>404</v>
      </c>
      <c r="N35" s="20" t="s">
        <v>404</v>
      </c>
      <c r="O35" s="18" t="s">
        <v>404</v>
      </c>
      <c r="P35" s="20" t="s">
        <v>404</v>
      </c>
      <c r="Q35" s="18" t="s">
        <v>404</v>
      </c>
      <c r="R35" s="20" t="s">
        <v>404</v>
      </c>
      <c r="S35" s="18" t="n">
        <v>486.10870761</v>
      </c>
      <c r="T35" s="20" t="n">
        <v>9.69428321</v>
      </c>
    </row>
    <row r="36" spans="1:20">
      <c r="A36" s="15" t="s">
        <v>433</v>
      </c>
      <c r="B36" s="17" t="n">
        <v>6736</v>
      </c>
      <c r="C36" s="18">
        <f>(10.0/B36*100)</f>
        <v/>
      </c>
      <c r="D36" s="19" t="n">
        <v>6726</v>
      </c>
      <c r="E36" s="18" t="n">
        <v>480.51517311</v>
      </c>
      <c r="F36" s="20" t="n">
        <v>3.21687243</v>
      </c>
      <c r="G36" s="18" t="n">
        <v>491.35032804</v>
      </c>
      <c r="H36" s="20" t="n">
        <v>3.39717922</v>
      </c>
      <c r="I36" s="18" t="n">
        <v>483.17162694</v>
      </c>
      <c r="J36" s="20" t="n">
        <v>11.67455531</v>
      </c>
      <c r="K36" s="18" t="s">
        <v>404</v>
      </c>
      <c r="L36" s="20" t="s">
        <v>404</v>
      </c>
      <c r="M36" s="18" t="s">
        <v>404</v>
      </c>
      <c r="N36" s="20" t="s">
        <v>404</v>
      </c>
      <c r="O36" s="18" t="s">
        <v>404</v>
      </c>
      <c r="P36" s="20" t="s">
        <v>404</v>
      </c>
      <c r="Q36" s="18" t="s">
        <v>404</v>
      </c>
      <c r="R36" s="20" t="s">
        <v>404</v>
      </c>
      <c r="S36" s="18" t="n">
        <v>481.69281243</v>
      </c>
      <c r="T36" s="20" t="n">
        <v>8.31287629</v>
      </c>
    </row>
    <row r="37" spans="1:20">
      <c r="A37" s="15" t="s">
        <v>434</v>
      </c>
      <c r="B37" s="17" t="n">
        <v>5458</v>
      </c>
      <c r="C37" s="18">
        <f>(0.0/B37*100)</f>
        <v/>
      </c>
      <c r="D37" s="19" t="n">
        <v>5458</v>
      </c>
      <c r="E37" s="18" t="n">
        <v>491.17695902</v>
      </c>
      <c r="F37" s="20" t="n">
        <v>4.09401248</v>
      </c>
      <c r="G37" s="18" t="n">
        <v>497.88975163</v>
      </c>
      <c r="H37" s="20" t="n">
        <v>6.09085278</v>
      </c>
      <c r="I37" s="18" t="n">
        <v>493.85002433</v>
      </c>
      <c r="J37" s="20" t="n">
        <v>7.07059378</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524.01835365</v>
      </c>
      <c r="F38" s="20" t="n">
        <v>6.84463751</v>
      </c>
      <c r="G38" s="18" t="n">
        <v>528.3659010600001</v>
      </c>
      <c r="H38" s="20" t="n">
        <v>6.24907724</v>
      </c>
      <c r="I38" s="18" t="n">
        <v>512.42141006</v>
      </c>
      <c r="J38" s="20" t="n">
        <v>7.46783932</v>
      </c>
      <c r="K38" s="18" t="s">
        <v>404</v>
      </c>
      <c r="L38" s="20" t="s">
        <v>404</v>
      </c>
      <c r="M38" s="18" t="s">
        <v>404</v>
      </c>
      <c r="N38" s="20" t="s">
        <v>404</v>
      </c>
      <c r="O38" s="18" t="s">
        <v>404</v>
      </c>
      <c r="P38" s="20" t="s">
        <v>404</v>
      </c>
      <c r="Q38" s="18" t="s">
        <v>404</v>
      </c>
      <c r="R38" s="20" t="s">
        <v>404</v>
      </c>
      <c r="S38" s="18" t="n">
        <v>507.76762485</v>
      </c>
      <c r="T38" s="20" t="n">
        <v>16.07340487</v>
      </c>
    </row>
    <row r="39" spans="1:20">
      <c r="A39" s="15" t="s">
        <v>436</v>
      </c>
      <c r="B39" s="17" t="n">
        <v>5895</v>
      </c>
      <c r="C39" s="18">
        <f>(0.0/B39*100)</f>
        <v/>
      </c>
      <c r="D39" s="19" t="n">
        <v>5895</v>
      </c>
      <c r="E39" s="18" t="n">
        <v>417.38238227</v>
      </c>
      <c r="F39" s="20" t="n">
        <v>4.31185981</v>
      </c>
      <c r="G39" s="18" t="n">
        <v>448.79086428</v>
      </c>
      <c r="H39" s="20" t="n">
        <v>14.9791595</v>
      </c>
      <c r="I39" s="18" t="s">
        <v>404</v>
      </c>
      <c r="J39" s="20" t="s">
        <v>404</v>
      </c>
      <c r="K39" s="18" t="s">
        <v>404</v>
      </c>
      <c r="L39" s="20" t="s">
        <v>404</v>
      </c>
      <c r="M39" s="18" t="s">
        <v>404</v>
      </c>
      <c r="N39" s="20" t="s">
        <v>404</v>
      </c>
      <c r="O39" s="18" t="s">
        <v>404</v>
      </c>
      <c r="P39" s="20" t="s">
        <v>404</v>
      </c>
      <c r="Q39" s="18" t="s">
        <v>404</v>
      </c>
      <c r="R39" s="20" t="s">
        <v>404</v>
      </c>
      <c r="S39" s="18" t="n">
        <v>377.85098719</v>
      </c>
      <c r="T39" s="20" t="n">
        <v>19.1484505</v>
      </c>
    </row>
    <row r="40" spans="1:20">
      <c r="A40" s="15" t="s">
        <v>437</v>
      </c>
      <c r="B40" s="17" t="n">
        <v>14157</v>
      </c>
      <c r="C40" s="18">
        <f>(2978.0/B40*100)</f>
        <v/>
      </c>
      <c r="D40" s="19" t="n">
        <v>11179</v>
      </c>
      <c r="E40" s="18" t="n">
        <v>492.47358636</v>
      </c>
      <c r="F40" s="20" t="n">
        <v>4.87729283</v>
      </c>
      <c r="G40" s="18" t="n">
        <v>494.45922658</v>
      </c>
      <c r="H40" s="20" t="n">
        <v>4.9572367</v>
      </c>
      <c r="I40" s="18" t="n">
        <v>504.85850069</v>
      </c>
      <c r="J40" s="20" t="n">
        <v>16.76996493</v>
      </c>
      <c r="K40" s="18" t="s">
        <v>404</v>
      </c>
      <c r="L40" s="20" t="s">
        <v>404</v>
      </c>
      <c r="M40" s="18" t="s">
        <v>404</v>
      </c>
      <c r="N40" s="20" t="s">
        <v>404</v>
      </c>
      <c r="O40" s="18" t="s">
        <v>404</v>
      </c>
      <c r="P40" s="20" t="s">
        <v>404</v>
      </c>
      <c r="Q40" s="18" t="s">
        <v>404</v>
      </c>
      <c r="R40" s="20" t="s">
        <v>404</v>
      </c>
      <c r="S40" s="18" t="n">
        <v>494.94497169</v>
      </c>
      <c r="T40" s="20" t="n">
        <v>6.84483525</v>
      </c>
    </row>
    <row r="41" spans="1:20">
      <c r="A41" s="15" t="s">
        <v>438</v>
      </c>
      <c r="B41" s="17" t="n">
        <v>5712</v>
      </c>
      <c r="C41" s="18">
        <f>(99.0/B41*100)</f>
        <v/>
      </c>
      <c r="D41" s="19" t="n">
        <v>5613</v>
      </c>
      <c r="E41" s="18" t="n">
        <v>469.65320148</v>
      </c>
      <c r="F41" s="20" t="n">
        <v>3.63753095</v>
      </c>
      <c r="G41" s="18" t="n">
        <v>474.75129844</v>
      </c>
      <c r="H41" s="20" t="n">
        <v>9.522415540000001</v>
      </c>
      <c r="I41" s="18" t="n">
        <v>459.28670446</v>
      </c>
      <c r="J41" s="20" t="n">
        <v>8.89243315</v>
      </c>
      <c r="K41" s="18" t="s">
        <v>404</v>
      </c>
      <c r="L41" s="20" t="s">
        <v>404</v>
      </c>
      <c r="M41" s="18" t="s">
        <v>404</v>
      </c>
      <c r="N41" s="20" t="s">
        <v>404</v>
      </c>
      <c r="O41" s="18" t="s">
        <v>404</v>
      </c>
      <c r="P41" s="20" t="s">
        <v>404</v>
      </c>
      <c r="Q41" s="18" t="s">
        <v>404</v>
      </c>
      <c r="R41" s="20" t="s">
        <v>404</v>
      </c>
      <c r="S41" s="18" t="n">
        <v>464.69897455</v>
      </c>
      <c r="T41" s="20" t="n">
        <v>17.55370466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414.06705267</v>
      </c>
      <c r="F44" s="20" t="n">
        <v>6.80677495</v>
      </c>
      <c r="G44" s="18" t="n">
        <v>410.47438504</v>
      </c>
      <c r="H44" s="20" t="n">
        <v>3.88425434</v>
      </c>
      <c r="I44" s="18" t="s">
        <v>404</v>
      </c>
      <c r="J44" s="20" t="s">
        <v>404</v>
      </c>
      <c r="K44" s="18" t="s">
        <v>404</v>
      </c>
      <c r="L44" s="20" t="s">
        <v>404</v>
      </c>
      <c r="M44" s="18" t="s">
        <v>404</v>
      </c>
      <c r="N44" s="20" t="s">
        <v>404</v>
      </c>
      <c r="O44" s="18" t="s">
        <v>404</v>
      </c>
      <c r="P44" s="20" t="s">
        <v>404</v>
      </c>
      <c r="Q44" s="18" t="n">
        <v>485.44165658</v>
      </c>
      <c r="R44" s="20" t="n">
        <v>16.20535896</v>
      </c>
      <c r="S44" s="18" t="n">
        <v>436.33363489</v>
      </c>
      <c r="T44" s="20" t="n">
        <v>18.78378549</v>
      </c>
    </row>
    <row r="45" spans="1:20">
      <c r="A45" s="15" t="s">
        <v>442</v>
      </c>
      <c r="B45" s="17" t="n">
        <v>5519</v>
      </c>
      <c r="C45" s="18">
        <f>(0.0/B45*100)</f>
        <v/>
      </c>
      <c r="D45" s="19" t="n">
        <v>5519</v>
      </c>
      <c r="E45" s="18" t="n">
        <v>359.1036374</v>
      </c>
      <c r="F45" s="20" t="n">
        <v>3.40511759</v>
      </c>
      <c r="G45" s="18" t="n">
        <v>360.02336276</v>
      </c>
      <c r="H45" s="20" t="n">
        <v>7.32834814</v>
      </c>
      <c r="I45" s="18" t="n">
        <v>359.33107586</v>
      </c>
      <c r="J45" s="20" t="n">
        <v>15.7715087</v>
      </c>
      <c r="K45" s="18" t="s">
        <v>404</v>
      </c>
      <c r="L45" s="20" t="s">
        <v>404</v>
      </c>
      <c r="M45" s="18" t="s">
        <v>404</v>
      </c>
      <c r="N45" s="20" t="s">
        <v>404</v>
      </c>
      <c r="O45" s="18" t="s">
        <v>404</v>
      </c>
      <c r="P45" s="20" t="s">
        <v>404</v>
      </c>
      <c r="Q45" s="18" t="s">
        <v>404</v>
      </c>
      <c r="R45" s="20" t="s">
        <v>404</v>
      </c>
      <c r="S45" s="18" t="n">
        <v>379.16210259</v>
      </c>
      <c r="T45" s="20" t="n">
        <v>14.63549104</v>
      </c>
    </row>
    <row r="46" spans="1:20">
      <c r="A46" s="15" t="s">
        <v>443</v>
      </c>
      <c r="B46" s="17" t="n">
        <v>23141</v>
      </c>
      <c r="C46" s="18">
        <f>(4196.0/B46*100)</f>
        <v/>
      </c>
      <c r="D46" s="19" t="n">
        <v>18945</v>
      </c>
      <c r="E46" s="18" t="n">
        <v>382.41915249</v>
      </c>
      <c r="F46" s="20" t="n">
        <v>4.77044083</v>
      </c>
      <c r="G46" s="18" t="n">
        <v>384.48460515</v>
      </c>
      <c r="H46" s="20" t="n">
        <v>5.77268641</v>
      </c>
      <c r="I46" s="18" t="n">
        <v>367.87779676</v>
      </c>
      <c r="J46" s="20" t="n">
        <v>6.7292012</v>
      </c>
      <c r="K46" s="18" t="s">
        <v>404</v>
      </c>
      <c r="L46" s="20" t="s">
        <v>404</v>
      </c>
      <c r="M46" s="18" t="s">
        <v>404</v>
      </c>
      <c r="N46" s="20" t="s">
        <v>404</v>
      </c>
      <c r="O46" s="18" t="s">
        <v>404</v>
      </c>
      <c r="P46" s="20" t="s">
        <v>404</v>
      </c>
      <c r="Q46" s="18" t="s">
        <v>404</v>
      </c>
      <c r="R46" s="20" t="s">
        <v>404</v>
      </c>
      <c r="S46" s="18" t="n">
        <v>357.55431632</v>
      </c>
      <c r="T46" s="20" t="n">
        <v>12.78940739</v>
      </c>
    </row>
    <row r="47" spans="1:20">
      <c r="A47" s="15" t="s">
        <v>444</v>
      </c>
      <c r="B47" s="17" t="n">
        <v>5928</v>
      </c>
      <c r="C47" s="18">
        <f>(0.0/B47*100)</f>
        <v/>
      </c>
      <c r="D47" s="19" t="n">
        <v>5928</v>
      </c>
      <c r="E47" s="18" t="n">
        <v>436.8756172</v>
      </c>
      <c r="F47" s="20" t="n">
        <v>6.30360374</v>
      </c>
      <c r="G47" s="18" t="n">
        <v>442.5444146</v>
      </c>
      <c r="H47" s="20" t="n">
        <v>7.59973799</v>
      </c>
      <c r="I47" s="18" t="n">
        <v>449.31899213</v>
      </c>
      <c r="J47" s="20" t="n">
        <v>68.33972338</v>
      </c>
      <c r="K47" s="18" t="s">
        <v>404</v>
      </c>
      <c r="L47" s="20" t="s">
        <v>404</v>
      </c>
      <c r="M47" s="18" t="s">
        <v>404</v>
      </c>
      <c r="N47" s="20" t="s">
        <v>404</v>
      </c>
      <c r="O47" s="18" t="s">
        <v>404</v>
      </c>
      <c r="P47" s="20" t="s">
        <v>404</v>
      </c>
      <c r="Q47" s="18" t="s">
        <v>404</v>
      </c>
      <c r="R47" s="20" t="s">
        <v>404</v>
      </c>
      <c r="S47" s="18" t="n">
        <v>500.51742783</v>
      </c>
      <c r="T47" s="20" t="n">
        <v>23.75065903</v>
      </c>
    </row>
    <row r="48" spans="1:20">
      <c r="A48" s="15" t="s">
        <v>445</v>
      </c>
      <c r="B48" s="17" t="n">
        <v>9841</v>
      </c>
      <c r="C48" s="18">
        <f>(40.0/B48*100)</f>
        <v/>
      </c>
      <c r="D48" s="19" t="n">
        <v>9801</v>
      </c>
      <c r="E48" s="18" t="n">
        <v>529.56142659</v>
      </c>
      <c r="F48" s="20" t="n">
        <v>9.96779759</v>
      </c>
      <c r="G48" s="18" t="n">
        <v>536.6385695</v>
      </c>
      <c r="H48" s="20" t="n">
        <v>7.58837535</v>
      </c>
      <c r="I48" s="18" t="n">
        <v>487.90183815</v>
      </c>
      <c r="J48" s="20" t="n">
        <v>14.98619594</v>
      </c>
      <c r="K48" s="18" t="s">
        <v>404</v>
      </c>
      <c r="L48" s="20" t="s">
        <v>404</v>
      </c>
      <c r="M48" s="18" t="s">
        <v>404</v>
      </c>
      <c r="N48" s="20" t="s">
        <v>404</v>
      </c>
      <c r="O48" s="18" t="s">
        <v>404</v>
      </c>
      <c r="P48" s="20" t="s">
        <v>404</v>
      </c>
      <c r="Q48" s="18" t="s">
        <v>404</v>
      </c>
      <c r="R48" s="20" t="s">
        <v>404</v>
      </c>
      <c r="S48" s="18" t="n">
        <v>658.86053093</v>
      </c>
      <c r="T48" s="20" t="n">
        <v>14.53202102</v>
      </c>
    </row>
    <row r="49" spans="1:20">
      <c r="A49" s="15" t="s">
        <v>446</v>
      </c>
      <c r="B49" s="17" t="n">
        <v>6349</v>
      </c>
      <c r="C49" s="18">
        <f>(52.0/B49*100)</f>
        <v/>
      </c>
      <c r="D49" s="19" t="n">
        <v>6297</v>
      </c>
      <c r="E49" s="18" t="n">
        <v>404.42953766</v>
      </c>
      <c r="F49" s="20" t="n">
        <v>5.79127137</v>
      </c>
      <c r="G49" s="18" t="n">
        <v>414.25912727</v>
      </c>
      <c r="H49" s="20" t="n">
        <v>4.44161174</v>
      </c>
      <c r="I49" s="18" t="n">
        <v>404.11767399</v>
      </c>
      <c r="J49" s="20" t="n">
        <v>11.31709186</v>
      </c>
      <c r="K49" s="18" t="s">
        <v>404</v>
      </c>
      <c r="L49" s="20" t="s">
        <v>404</v>
      </c>
      <c r="M49" s="18" t="s">
        <v>404</v>
      </c>
      <c r="N49" s="20" t="s">
        <v>404</v>
      </c>
      <c r="O49" s="18" t="s">
        <v>404</v>
      </c>
      <c r="P49" s="20" t="s">
        <v>404</v>
      </c>
      <c r="Q49" s="18" t="s">
        <v>404</v>
      </c>
      <c r="R49" s="20" t="s">
        <v>404</v>
      </c>
      <c r="S49" s="18" t="n">
        <v>417.24538526</v>
      </c>
      <c r="T49" s="20" t="n">
        <v>23.72446017</v>
      </c>
    </row>
    <row r="50" spans="1:20">
      <c r="A50" s="15" t="s">
        <v>447</v>
      </c>
      <c r="B50" s="17" t="n">
        <v>11795</v>
      </c>
      <c r="C50" s="18">
        <f>(1031.0/B50*100)</f>
        <v/>
      </c>
      <c r="D50" s="19" t="n">
        <v>10764</v>
      </c>
      <c r="E50" s="18" t="n">
        <v>388.023197</v>
      </c>
      <c r="F50" s="20" t="n">
        <v>5.67596415</v>
      </c>
      <c r="G50" s="18" t="n">
        <v>393.74730246</v>
      </c>
      <c r="H50" s="20" t="n">
        <v>3.02593743</v>
      </c>
      <c r="I50" s="18" t="n">
        <v>372.49598079</v>
      </c>
      <c r="J50" s="20" t="n">
        <v>22.21655923</v>
      </c>
      <c r="K50" s="18" t="s">
        <v>404</v>
      </c>
      <c r="L50" s="20" t="s">
        <v>404</v>
      </c>
      <c r="M50" s="18" t="s">
        <v>404</v>
      </c>
      <c r="N50" s="20" t="s">
        <v>404</v>
      </c>
      <c r="O50" s="18" t="s">
        <v>404</v>
      </c>
      <c r="P50" s="20" t="s">
        <v>404</v>
      </c>
      <c r="Q50" s="18" t="s">
        <v>404</v>
      </c>
      <c r="R50" s="20" t="s">
        <v>404</v>
      </c>
      <c r="S50" s="18" t="n">
        <v>394.64710574</v>
      </c>
      <c r="T50" s="20" t="n">
        <v>20.23091886</v>
      </c>
    </row>
    <row r="51" spans="1:20">
      <c r="A51" s="15" t="s">
        <v>448</v>
      </c>
      <c r="B51" s="17" t="n">
        <v>6866</v>
      </c>
      <c r="C51" s="18">
        <f>(0.0/B51*100)</f>
        <v/>
      </c>
      <c r="D51" s="19" t="n">
        <v>6866</v>
      </c>
      <c r="E51" s="18" t="n">
        <v>395.92879439</v>
      </c>
      <c r="F51" s="20" t="n">
        <v>3.6379291</v>
      </c>
      <c r="G51" s="18" t="n">
        <v>403.56011121</v>
      </c>
      <c r="H51" s="20" t="n">
        <v>4.19063704</v>
      </c>
      <c r="I51" s="18" t="n">
        <v>421.86213367</v>
      </c>
      <c r="J51" s="20" t="n">
        <v>18.0113942</v>
      </c>
      <c r="K51" s="18" t="s">
        <v>404</v>
      </c>
      <c r="L51" s="20" t="s">
        <v>404</v>
      </c>
      <c r="M51" s="18" t="s">
        <v>404</v>
      </c>
      <c r="N51" s="20" t="s">
        <v>404</v>
      </c>
      <c r="O51" s="18" t="s">
        <v>404</v>
      </c>
      <c r="P51" s="20" t="s">
        <v>404</v>
      </c>
      <c r="Q51" s="18" t="s">
        <v>404</v>
      </c>
      <c r="R51" s="20" t="s">
        <v>404</v>
      </c>
      <c r="S51" s="18" t="n">
        <v>416.43636362</v>
      </c>
      <c r="T51" s="20" t="n">
        <v>9.41947227</v>
      </c>
    </row>
    <row r="52" spans="1:20">
      <c r="A52" s="15" t="s">
        <v>449</v>
      </c>
      <c r="B52" s="17" t="n">
        <v>5809</v>
      </c>
      <c r="C52" s="18">
        <f>(0.0/B52*100)</f>
        <v/>
      </c>
      <c r="D52" s="19" t="n">
        <v>5809</v>
      </c>
      <c r="E52" s="18" t="n">
        <v>465.8307862</v>
      </c>
      <c r="F52" s="20" t="n">
        <v>6.16990955</v>
      </c>
      <c r="G52" s="18" t="n">
        <v>461.88651682</v>
      </c>
      <c r="H52" s="20" t="n">
        <v>5.032606</v>
      </c>
      <c r="I52" s="18" t="n">
        <v>469.50709045</v>
      </c>
      <c r="J52" s="20" t="n">
        <v>13.38525414</v>
      </c>
      <c r="K52" s="18" t="s">
        <v>404</v>
      </c>
      <c r="L52" s="20" t="s">
        <v>404</v>
      </c>
      <c r="M52" s="18" t="s">
        <v>404</v>
      </c>
      <c r="N52" s="20" t="s">
        <v>404</v>
      </c>
      <c r="O52" s="18" t="s">
        <v>404</v>
      </c>
      <c r="P52" s="20" t="s">
        <v>404</v>
      </c>
      <c r="Q52" s="18" t="s">
        <v>404</v>
      </c>
      <c r="R52" s="20" t="s">
        <v>404</v>
      </c>
      <c r="S52" s="18" t="n">
        <v>469.33000969</v>
      </c>
      <c r="T52" s="20" t="n">
        <v>14.33764468</v>
      </c>
    </row>
    <row r="53" spans="1:20">
      <c r="A53" s="15" t="s">
        <v>450</v>
      </c>
      <c r="B53" s="17" t="n">
        <v>5571</v>
      </c>
      <c r="C53" s="18">
        <f>(0.0/B53*100)</f>
        <v/>
      </c>
      <c r="D53" s="19" t="n">
        <v>5571</v>
      </c>
      <c r="E53" s="18" t="n">
        <v>426.87686845</v>
      </c>
      <c r="F53" s="20" t="n">
        <v>2.13627725</v>
      </c>
      <c r="G53" s="18" t="n">
        <v>455.71066016</v>
      </c>
      <c r="H53" s="20" t="n">
        <v>2.49268437</v>
      </c>
      <c r="I53" s="18" t="n">
        <v>432.55807015</v>
      </c>
      <c r="J53" s="20" t="n">
        <v>5.89350563</v>
      </c>
      <c r="K53" s="18" t="s">
        <v>404</v>
      </c>
      <c r="L53" s="20" t="s">
        <v>404</v>
      </c>
      <c r="M53" s="18" t="s">
        <v>404</v>
      </c>
      <c r="N53" s="20" t="s">
        <v>404</v>
      </c>
      <c r="O53" s="18" t="s">
        <v>404</v>
      </c>
      <c r="P53" s="20" t="s">
        <v>404</v>
      </c>
      <c r="Q53" s="18" t="s">
        <v>404</v>
      </c>
      <c r="R53" s="20" t="s">
        <v>404</v>
      </c>
      <c r="S53" s="18" t="n">
        <v>343.93995914</v>
      </c>
      <c r="T53" s="20" t="n">
        <v>35.59061878</v>
      </c>
    </row>
    <row r="54" spans="1:20">
      <c r="A54" s="15" t="s">
        <v>451</v>
      </c>
      <c r="B54" s="17" t="n">
        <v>4740</v>
      </c>
      <c r="C54" s="18">
        <f>(199.0/B54*100)</f>
        <v/>
      </c>
      <c r="D54" s="19" t="n">
        <v>4541</v>
      </c>
      <c r="E54" s="18" t="n">
        <v>326.32392534</v>
      </c>
      <c r="F54" s="20" t="n">
        <v>4.78644351</v>
      </c>
      <c r="G54" s="18" t="n">
        <v>331.6285362</v>
      </c>
      <c r="H54" s="20" t="n">
        <v>4.68179178</v>
      </c>
      <c r="I54" s="18" t="n">
        <v>312.72446905</v>
      </c>
      <c r="J54" s="20" t="n">
        <v>7.61421221</v>
      </c>
      <c r="K54" s="18" t="s">
        <v>404</v>
      </c>
      <c r="L54" s="20" t="s">
        <v>404</v>
      </c>
      <c r="M54" s="18" t="s">
        <v>404</v>
      </c>
      <c r="N54" s="20" t="s">
        <v>404</v>
      </c>
      <c r="O54" s="18" t="s">
        <v>404</v>
      </c>
      <c r="P54" s="20" t="s">
        <v>404</v>
      </c>
      <c r="Q54" s="18" t="s">
        <v>404</v>
      </c>
      <c r="R54" s="20" t="s">
        <v>404</v>
      </c>
      <c r="S54" s="18" t="n">
        <v>312.82085844</v>
      </c>
      <c r="T54" s="20" t="n">
        <v>10.60842096</v>
      </c>
    </row>
    <row r="55" spans="1:20">
      <c r="A55" s="15" t="s">
        <v>452</v>
      </c>
      <c r="B55" s="17" t="n">
        <v>5316</v>
      </c>
      <c r="C55" s="18">
        <f>(43.0/B55*100)</f>
        <v/>
      </c>
      <c r="D55" s="19" t="n">
        <v>5273</v>
      </c>
      <c r="E55" s="18" t="n">
        <v>395.62996008</v>
      </c>
      <c r="F55" s="20" t="n">
        <v>5.85388938</v>
      </c>
      <c r="G55" s="18" t="n">
        <v>407.13332347</v>
      </c>
      <c r="H55" s="20" t="n">
        <v>3.51356202</v>
      </c>
      <c r="I55" s="18" t="n">
        <v>405.58728837</v>
      </c>
      <c r="J55" s="20" t="n">
        <v>19.9162387</v>
      </c>
      <c r="K55" s="18" t="s">
        <v>404</v>
      </c>
      <c r="L55" s="20" t="s">
        <v>404</v>
      </c>
      <c r="M55" s="18" t="s">
        <v>404</v>
      </c>
      <c r="N55" s="20" t="s">
        <v>404</v>
      </c>
      <c r="O55" s="18" t="s">
        <v>404</v>
      </c>
      <c r="P55" s="20" t="s">
        <v>404</v>
      </c>
      <c r="Q55" s="18" t="n">
        <v>418.53624347</v>
      </c>
      <c r="R55" s="20" t="n">
        <v>25.09016974</v>
      </c>
      <c r="S55" s="18" t="n">
        <v>387.8524488</v>
      </c>
      <c r="T55" s="20" t="n">
        <v>11.37670346</v>
      </c>
    </row>
    <row r="56" spans="1:20">
      <c r="A56" s="15" t="s">
        <v>453</v>
      </c>
      <c r="B56" s="17" t="n">
        <v>5359</v>
      </c>
      <c r="C56" s="18">
        <f>(0.0/B56*100)</f>
        <v/>
      </c>
      <c r="D56" s="19" t="n">
        <v>5359</v>
      </c>
      <c r="E56" s="18" t="n">
        <v>512.98430706</v>
      </c>
      <c r="F56" s="20" t="n">
        <v>11.09353779</v>
      </c>
      <c r="G56" s="18" t="n">
        <v>554.14143223</v>
      </c>
      <c r="H56" s="20" t="n">
        <v>3.7941027</v>
      </c>
      <c r="I56" s="18" t="n">
        <v>569.16806806</v>
      </c>
      <c r="J56" s="20" t="n">
        <v>28.13521521</v>
      </c>
      <c r="K56" s="18" t="s">
        <v>404</v>
      </c>
      <c r="L56" s="20" t="s">
        <v>404</v>
      </c>
      <c r="M56" s="18" t="s">
        <v>404</v>
      </c>
      <c r="N56" s="20" t="s">
        <v>404</v>
      </c>
      <c r="O56" s="18" t="s">
        <v>404</v>
      </c>
      <c r="P56" s="20" t="s">
        <v>404</v>
      </c>
      <c r="Q56" s="18" t="s">
        <v>404</v>
      </c>
      <c r="R56" s="20" t="s">
        <v>404</v>
      </c>
      <c r="S56" s="18" t="n">
        <v>554.76117039</v>
      </c>
      <c r="T56" s="20" t="n">
        <v>19.98881915</v>
      </c>
    </row>
    <row r="57" spans="1:20">
      <c r="A57" s="15" t="s">
        <v>454</v>
      </c>
      <c r="B57" s="17" t="n">
        <v>6513</v>
      </c>
      <c r="C57" s="18">
        <f>(0.0/B57*100)</f>
        <v/>
      </c>
      <c r="D57" s="19" t="n">
        <v>6513</v>
      </c>
      <c r="E57" s="18" t="n">
        <v>383.52825225</v>
      </c>
      <c r="F57" s="20" t="n">
        <v>5.06728499</v>
      </c>
      <c r="G57" s="18" t="n">
        <v>389.17379549</v>
      </c>
      <c r="H57" s="20" t="n">
        <v>4.98941814</v>
      </c>
      <c r="I57" s="18" t="n">
        <v>379.94487714</v>
      </c>
      <c r="J57" s="20" t="n">
        <v>11.86699247</v>
      </c>
      <c r="K57" s="18" t="s">
        <v>404</v>
      </c>
      <c r="L57" s="20" t="s">
        <v>404</v>
      </c>
      <c r="M57" s="18" t="s">
        <v>404</v>
      </c>
      <c r="N57" s="20" t="s">
        <v>404</v>
      </c>
      <c r="O57" s="18" t="s">
        <v>404</v>
      </c>
      <c r="P57" s="20" t="s">
        <v>404</v>
      </c>
      <c r="Q57" s="18" t="n">
        <v>359.67809253</v>
      </c>
      <c r="R57" s="20" t="n">
        <v>12.40241519</v>
      </c>
      <c r="S57" s="18" t="n">
        <v>405.00545104</v>
      </c>
      <c r="T57" s="20" t="n">
        <v>13.04037113</v>
      </c>
    </row>
    <row r="58" spans="1:20">
      <c r="A58" s="15" t="s">
        <v>455</v>
      </c>
      <c r="B58" s="17" t="n">
        <v>7267</v>
      </c>
      <c r="C58" s="18">
        <f>(0.0/B58*100)</f>
        <v/>
      </c>
      <c r="D58" s="19" t="n">
        <v>7267</v>
      </c>
      <c r="E58" s="18" t="n">
        <v>378.68938513</v>
      </c>
      <c r="F58" s="20" t="n">
        <v>3.55133139</v>
      </c>
      <c r="G58" s="18" t="n">
        <v>380.53196731</v>
      </c>
      <c r="H58" s="20" t="n">
        <v>5.88015046</v>
      </c>
      <c r="I58" s="18" t="n">
        <v>366.41235502</v>
      </c>
      <c r="J58" s="20" t="n">
        <v>32.11127296</v>
      </c>
      <c r="K58" s="18" t="s">
        <v>404</v>
      </c>
      <c r="L58" s="20" t="s">
        <v>404</v>
      </c>
      <c r="M58" s="18" t="s">
        <v>404</v>
      </c>
      <c r="N58" s="20" t="s">
        <v>404</v>
      </c>
      <c r="O58" s="18" t="s">
        <v>404</v>
      </c>
      <c r="P58" s="20" t="s">
        <v>404</v>
      </c>
      <c r="Q58" s="18" t="n">
        <v>408.92786914</v>
      </c>
      <c r="R58" s="20" t="n">
        <v>22.03029804</v>
      </c>
      <c r="S58" s="18" t="n">
        <v>407.75002406</v>
      </c>
      <c r="T58" s="20" t="n">
        <v>22.03913769</v>
      </c>
    </row>
    <row r="59" spans="1:20">
      <c r="A59" s="15" t="s">
        <v>456</v>
      </c>
      <c r="B59" s="17" t="n">
        <v>4826</v>
      </c>
      <c r="C59" s="18">
        <f>(0.0/B59*100)</f>
        <v/>
      </c>
      <c r="D59" s="19" t="n">
        <v>4826</v>
      </c>
      <c r="E59" s="18" t="n">
        <v>357.30512687</v>
      </c>
      <c r="F59" s="20" t="n">
        <v>2.0259629</v>
      </c>
      <c r="G59" s="18" t="n">
        <v>366.27908822</v>
      </c>
      <c r="H59" s="20" t="n">
        <v>3.29319532</v>
      </c>
      <c r="I59" s="18" t="n">
        <v>345.71668541</v>
      </c>
      <c r="J59" s="20" t="n">
        <v>6.67443105</v>
      </c>
      <c r="K59" s="18" t="s">
        <v>404</v>
      </c>
      <c r="L59" s="20" t="s">
        <v>404</v>
      </c>
      <c r="M59" s="18" t="s">
        <v>404</v>
      </c>
      <c r="N59" s="20" t="s">
        <v>404</v>
      </c>
      <c r="O59" s="18" t="s">
        <v>404</v>
      </c>
      <c r="P59" s="20" t="s">
        <v>404</v>
      </c>
      <c r="Q59" s="18" t="n">
        <v>415.69280588</v>
      </c>
      <c r="R59" s="20" t="n">
        <v>9.26732065</v>
      </c>
      <c r="S59" s="18" t="n">
        <v>319.59399015</v>
      </c>
      <c r="T59" s="20" t="n">
        <v>7.74661701</v>
      </c>
    </row>
    <row r="60" spans="1:20">
      <c r="A60" s="15" t="s">
        <v>457</v>
      </c>
      <c r="B60" s="17" t="n">
        <v>4546</v>
      </c>
      <c r="C60" s="18">
        <f>(0.0/B60*100)</f>
        <v/>
      </c>
      <c r="D60" s="19" t="n">
        <v>4546</v>
      </c>
      <c r="E60" s="18" t="n">
        <v>382.25907987</v>
      </c>
      <c r="F60" s="20" t="n">
        <v>7.74318744</v>
      </c>
      <c r="G60" s="18" t="n">
        <v>403.65926161</v>
      </c>
      <c r="H60" s="20" t="n">
        <v>5.49306135</v>
      </c>
      <c r="I60" s="18" t="n">
        <v>383.10309653</v>
      </c>
      <c r="J60" s="20" t="n">
        <v>29.78755652</v>
      </c>
      <c r="K60" s="18" t="s">
        <v>404</v>
      </c>
      <c r="L60" s="20" t="s">
        <v>404</v>
      </c>
      <c r="M60" s="18" t="s">
        <v>404</v>
      </c>
      <c r="N60" s="20" t="s">
        <v>404</v>
      </c>
      <c r="O60" s="18" t="s">
        <v>404</v>
      </c>
      <c r="P60" s="20" t="s">
        <v>404</v>
      </c>
      <c r="Q60" s="18" t="n">
        <v>339.11143913</v>
      </c>
      <c r="R60" s="20" t="n">
        <v>11.2322991</v>
      </c>
      <c r="S60" s="18" t="n">
        <v>402.7934015</v>
      </c>
      <c r="T60" s="20" t="n">
        <v>17.2125344</v>
      </c>
    </row>
    <row r="61" spans="1:20">
      <c r="A61" s="15" t="s">
        <v>458</v>
      </c>
      <c r="B61" s="17" t="n">
        <v>6525</v>
      </c>
      <c r="C61" s="18">
        <f>(0.0/B61*100)</f>
        <v/>
      </c>
      <c r="D61" s="19" t="n">
        <v>6525</v>
      </c>
      <c r="E61" s="18" t="n">
        <v>465.09922559</v>
      </c>
      <c r="F61" s="20" t="n">
        <v>5.59203546</v>
      </c>
      <c r="G61" s="18" t="n">
        <v>482.29384474</v>
      </c>
      <c r="H61" s="20" t="n">
        <v>2.80767171</v>
      </c>
      <c r="I61" s="18" t="n">
        <v>477.63533466</v>
      </c>
      <c r="J61" s="20" t="n">
        <v>8.52938752</v>
      </c>
      <c r="K61" s="18" t="s">
        <v>404</v>
      </c>
      <c r="L61" s="20" t="s">
        <v>404</v>
      </c>
      <c r="M61" s="18" t="s">
        <v>404</v>
      </c>
      <c r="N61" s="20" t="s">
        <v>404</v>
      </c>
      <c r="O61" s="18" t="s">
        <v>404</v>
      </c>
      <c r="P61" s="20" t="s">
        <v>404</v>
      </c>
      <c r="Q61" s="18" t="s">
        <v>404</v>
      </c>
      <c r="R61" s="20" t="s">
        <v>404</v>
      </c>
      <c r="S61" s="18" t="n">
        <v>450.81199259</v>
      </c>
      <c r="T61" s="20" t="n">
        <v>8.29261823</v>
      </c>
    </row>
    <row r="62" spans="1:20">
      <c r="A62" s="15" t="s">
        <v>459</v>
      </c>
      <c r="B62" s="17" t="n">
        <v>4476</v>
      </c>
      <c r="C62" s="18">
        <f>(0.0/B62*100)</f>
        <v/>
      </c>
      <c r="D62" s="19" t="n">
        <v>4476</v>
      </c>
      <c r="E62" s="18" t="n">
        <v>548.14312879</v>
      </c>
      <c r="F62" s="20" t="n">
        <v>10.25024581</v>
      </c>
      <c r="G62" s="18" t="n">
        <v>543.75027008</v>
      </c>
      <c r="H62" s="20" t="n">
        <v>1.10769001</v>
      </c>
      <c r="I62" s="18" t="s">
        <v>404</v>
      </c>
      <c r="J62" s="20" t="s">
        <v>404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366.33203278</v>
      </c>
      <c r="F63" s="20" t="n">
        <v>2.1583183</v>
      </c>
      <c r="G63" s="18" t="n">
        <v>366.35053243</v>
      </c>
      <c r="H63" s="20" t="n">
        <v>2.55454525</v>
      </c>
      <c r="I63" s="18" t="n">
        <v>401.99854144</v>
      </c>
      <c r="J63" s="20" t="n">
        <v>6.42782687</v>
      </c>
      <c r="K63" s="18" t="s">
        <v>404</v>
      </c>
      <c r="L63" s="20" t="s">
        <v>404</v>
      </c>
      <c r="M63" s="18" t="s">
        <v>404</v>
      </c>
      <c r="N63" s="20" t="s">
        <v>404</v>
      </c>
      <c r="O63" s="18" t="s">
        <v>404</v>
      </c>
      <c r="P63" s="20" t="s">
        <v>404</v>
      </c>
      <c r="Q63" s="18" t="n">
        <v>372.83998233</v>
      </c>
      <c r="R63" s="20" t="n">
        <v>11.04932484</v>
      </c>
      <c r="S63" s="18" t="n">
        <v>396.15909201</v>
      </c>
      <c r="T63" s="20" t="n">
        <v>7.07955155</v>
      </c>
    </row>
    <row r="64" spans="1:20">
      <c r="A64" s="15" t="s">
        <v>461</v>
      </c>
      <c r="B64" s="17" t="n">
        <v>3634</v>
      </c>
      <c r="C64" s="18">
        <f>(27.0/B64*100)</f>
        <v/>
      </c>
      <c r="D64" s="19" t="n">
        <v>3607</v>
      </c>
      <c r="E64" s="18" t="n">
        <v>448.45227565</v>
      </c>
      <c r="F64" s="20" t="n">
        <v>2.34332334</v>
      </c>
      <c r="G64" s="18" t="n">
        <v>512.7539367099999</v>
      </c>
      <c r="H64" s="20" t="n">
        <v>2.46321705</v>
      </c>
      <c r="I64" s="18" t="n">
        <v>493.69894498</v>
      </c>
      <c r="J64" s="20" t="n">
        <v>7.09329317</v>
      </c>
      <c r="K64" s="18" t="s">
        <v>404</v>
      </c>
      <c r="L64" s="20" t="s">
        <v>404</v>
      </c>
      <c r="M64" s="18" t="s">
        <v>404</v>
      </c>
      <c r="N64" s="20" t="s">
        <v>404</v>
      </c>
      <c r="O64" s="18" t="s">
        <v>404</v>
      </c>
      <c r="P64" s="20" t="s">
        <v>404</v>
      </c>
      <c r="Q64" s="18" t="s">
        <v>404</v>
      </c>
      <c r="R64" s="20" t="s">
        <v>404</v>
      </c>
      <c r="S64" s="18" t="s">
        <v>404</v>
      </c>
      <c r="T64" s="20" t="s">
        <v>404</v>
      </c>
    </row>
    <row r="65" spans="1:20">
      <c r="A65" s="15" t="s">
        <v>462</v>
      </c>
      <c r="B65" s="17" t="n">
        <v>5325</v>
      </c>
      <c r="C65" s="18">
        <f>(0.0/B65*100)</f>
        <v/>
      </c>
      <c r="D65" s="19" t="n">
        <v>5325</v>
      </c>
      <c r="E65" s="18" t="n">
        <v>422.2817029</v>
      </c>
      <c r="F65" s="20" t="n">
        <v>4.80548675</v>
      </c>
      <c r="G65" s="18" t="n">
        <v>417.76198788</v>
      </c>
      <c r="H65" s="20" t="n">
        <v>3.61454304</v>
      </c>
      <c r="I65" s="18" t="n">
        <v>411.65802333</v>
      </c>
      <c r="J65" s="20" t="n">
        <v>17.23690681</v>
      </c>
      <c r="K65" s="18" t="s">
        <v>404</v>
      </c>
      <c r="L65" s="20" t="s">
        <v>404</v>
      </c>
      <c r="M65" s="18" t="s">
        <v>404</v>
      </c>
      <c r="N65" s="20" t="s">
        <v>404</v>
      </c>
      <c r="O65" s="18" t="n">
        <v>431.96968902</v>
      </c>
      <c r="P65" s="20" t="n">
        <v>15.12023039</v>
      </c>
      <c r="Q65" s="18" t="n">
        <v>463.96818571</v>
      </c>
      <c r="R65" s="20" t="n">
        <v>11.01946362</v>
      </c>
      <c r="S65" s="18" t="n">
        <v>401.09903323</v>
      </c>
      <c r="T65" s="20" t="n">
        <v>17.0787756</v>
      </c>
    </row>
    <row r="66" spans="1:20">
      <c r="A66" s="15" t="s">
        <v>463</v>
      </c>
      <c r="B66" s="17" t="n">
        <v>5665</v>
      </c>
      <c r="C66" s="18">
        <f>(0.0/B66*100)</f>
        <v/>
      </c>
      <c r="D66" s="19" t="n">
        <v>5665</v>
      </c>
      <c r="E66" s="18" t="n">
        <v>400.89703572</v>
      </c>
      <c r="F66" s="20" t="n">
        <v>1.99576462</v>
      </c>
      <c r="G66" s="18" t="n">
        <v>432.33597013</v>
      </c>
      <c r="H66" s="20" t="n">
        <v>2.05604647</v>
      </c>
      <c r="I66" s="18" t="n">
        <v>453.42480483</v>
      </c>
      <c r="J66" s="20" t="n">
        <v>6.08174534</v>
      </c>
      <c r="K66" s="18" t="s">
        <v>404</v>
      </c>
      <c r="L66" s="20" t="s">
        <v>404</v>
      </c>
      <c r="M66" s="18" t="s">
        <v>404</v>
      </c>
      <c r="N66" s="20" t="s">
        <v>404</v>
      </c>
      <c r="O66" s="18" t="s">
        <v>404</v>
      </c>
      <c r="P66" s="20" t="s">
        <v>404</v>
      </c>
      <c r="Q66" s="18" t="s">
        <v>404</v>
      </c>
      <c r="R66" s="20" t="s">
        <v>404</v>
      </c>
      <c r="S66" s="18" t="n">
        <v>332.14474286</v>
      </c>
      <c r="T66" s="20" t="n">
        <v>17.2190742</v>
      </c>
    </row>
    <row r="67" spans="1:20">
      <c r="A67" s="15" t="s">
        <v>464</v>
      </c>
      <c r="B67" s="17" t="n">
        <v>6971</v>
      </c>
      <c r="C67" s="18">
        <f>(0.0/B67*100)</f>
        <v/>
      </c>
      <c r="D67" s="19" t="n">
        <v>6971</v>
      </c>
      <c r="E67" s="18" t="n">
        <v>383.57087628</v>
      </c>
      <c r="F67" s="20" t="n">
        <v>6.80637779</v>
      </c>
      <c r="G67" s="18" t="n">
        <v>391.33238678</v>
      </c>
      <c r="H67" s="20" t="n">
        <v>3.70128294</v>
      </c>
      <c r="I67" s="18" t="n">
        <v>370.23446205</v>
      </c>
      <c r="J67" s="20" t="n">
        <v>8.692362019999999</v>
      </c>
      <c r="K67" s="18" t="s">
        <v>404</v>
      </c>
      <c r="L67" s="20" t="s">
        <v>404</v>
      </c>
      <c r="M67" s="18" t="s">
        <v>404</v>
      </c>
      <c r="N67" s="20" t="s">
        <v>404</v>
      </c>
      <c r="O67" s="18" t="s">
        <v>404</v>
      </c>
      <c r="P67" s="20" t="s">
        <v>404</v>
      </c>
      <c r="Q67" s="18" t="s">
        <v>404</v>
      </c>
      <c r="R67" s="20" t="s">
        <v>404</v>
      </c>
      <c r="S67" s="18" t="n">
        <v>330.62726298</v>
      </c>
      <c r="T67" s="20" t="n">
        <v>26.12996927</v>
      </c>
    </row>
    <row r="68" spans="1:20">
      <c r="A68" s="15" t="s">
        <v>465</v>
      </c>
      <c r="B68" s="17" t="n">
        <v>12083</v>
      </c>
      <c r="C68" s="18">
        <f>(0.0/B68*100)</f>
        <v/>
      </c>
      <c r="D68" s="19" t="n">
        <v>12083</v>
      </c>
      <c r="E68" s="18" t="n">
        <v>381.76092255</v>
      </c>
      <c r="F68" s="20" t="n">
        <v>1.46568509</v>
      </c>
      <c r="G68" s="18" t="n">
        <v>431.3431799</v>
      </c>
      <c r="H68" s="20" t="n">
        <v>1.96525473</v>
      </c>
      <c r="I68" s="18" t="n">
        <v>333.15481667</v>
      </c>
      <c r="J68" s="20" t="n">
        <v>40.11829004</v>
      </c>
      <c r="K68" s="18" t="s">
        <v>404</v>
      </c>
      <c r="L68" s="20" t="s">
        <v>404</v>
      </c>
      <c r="M68" s="18" t="s">
        <v>404</v>
      </c>
      <c r="N68" s="20" t="s">
        <v>404</v>
      </c>
      <c r="O68" s="18" t="s">
        <v>404</v>
      </c>
      <c r="P68" s="20" t="s">
        <v>404</v>
      </c>
      <c r="Q68" s="18" t="s">
        <v>404</v>
      </c>
      <c r="R68" s="20" t="s">
        <v>404</v>
      </c>
      <c r="S68" s="18" t="n">
        <v>419.1213168</v>
      </c>
      <c r="T68" s="20" t="n">
        <v>12.09889507</v>
      </c>
    </row>
    <row r="69" spans="1:20">
      <c r="A69" s="15" t="s">
        <v>466</v>
      </c>
      <c r="B69" s="17" t="n">
        <v>4876</v>
      </c>
      <c r="C69" s="18">
        <f>(0.0/B69*100)</f>
        <v/>
      </c>
      <c r="D69" s="19" t="n">
        <v>4876</v>
      </c>
      <c r="E69" s="18" t="n">
        <v>444.84854411</v>
      </c>
      <c r="F69" s="20" t="n">
        <v>5.25838263</v>
      </c>
      <c r="G69" s="18" t="n">
        <v>442.68168175</v>
      </c>
      <c r="H69" s="20" t="n">
        <v>6.35004954</v>
      </c>
      <c r="I69" s="18" t="s">
        <v>404</v>
      </c>
      <c r="J69" s="20" t="s">
        <v>404</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494.78267144</v>
      </c>
      <c r="F70" s="20" t="n">
        <v>4.82838169</v>
      </c>
      <c r="G70" s="18" t="n">
        <v>493.69792666</v>
      </c>
      <c r="H70" s="20" t="n">
        <v>3.61020498</v>
      </c>
      <c r="I70" s="18" t="n">
        <v>455.17569891</v>
      </c>
      <c r="J70" s="20" t="n">
        <v>16.56159562</v>
      </c>
      <c r="K70" s="18" t="s">
        <v>404</v>
      </c>
      <c r="L70" s="20" t="s">
        <v>404</v>
      </c>
      <c r="M70" s="18" t="s">
        <v>404</v>
      </c>
      <c r="N70" s="20" t="s">
        <v>404</v>
      </c>
      <c r="O70" s="18" t="s">
        <v>404</v>
      </c>
      <c r="P70" s="20" t="s">
        <v>404</v>
      </c>
      <c r="Q70" s="18" t="s">
        <v>404</v>
      </c>
      <c r="R70" s="20" t="s">
        <v>404</v>
      </c>
      <c r="S70" s="18" t="n">
        <v>487.98056923</v>
      </c>
      <c r="T70" s="20" t="n">
        <v>7.82108414</v>
      </c>
    </row>
    <row r="71" spans="1:20">
      <c r="A71" s="15" t="s">
        <v>468</v>
      </c>
      <c r="B71" s="17" t="n">
        <v>6115</v>
      </c>
      <c r="C71" s="18">
        <f>(0.0/B71*100)</f>
        <v/>
      </c>
      <c r="D71" s="19" t="n">
        <v>6115</v>
      </c>
      <c r="E71" s="18" t="n">
        <v>563.76382616</v>
      </c>
      <c r="F71" s="20" t="n">
        <v>1.91499756</v>
      </c>
      <c r="G71" s="18" t="n">
        <v>563.49023478</v>
      </c>
      <c r="H71" s="20" t="n">
        <v>2.24063712</v>
      </c>
      <c r="I71" s="18" t="s">
        <v>404</v>
      </c>
      <c r="J71" s="20" t="s">
        <v>404</v>
      </c>
      <c r="K71" s="18" t="s">
        <v>404</v>
      </c>
      <c r="L71" s="20" t="s">
        <v>404</v>
      </c>
      <c r="M71" s="18" t="s">
        <v>404</v>
      </c>
      <c r="N71" s="20" t="s">
        <v>404</v>
      </c>
      <c r="O71" s="18" t="s">
        <v>404</v>
      </c>
      <c r="P71" s="20" t="s">
        <v>404</v>
      </c>
      <c r="Q71" s="18" t="s">
        <v>404</v>
      </c>
      <c r="R71" s="20" t="s">
        <v>404</v>
      </c>
      <c r="S71" s="18" t="n">
        <v>653.09130119</v>
      </c>
      <c r="T71" s="20" t="n">
        <v>14.31641101</v>
      </c>
    </row>
    <row r="72" spans="1:20">
      <c r="A72" s="15" t="s">
        <v>469</v>
      </c>
      <c r="B72" s="17" t="n">
        <v>7708</v>
      </c>
      <c r="C72" s="18">
        <f>(0.0/B72*100)</f>
        <v/>
      </c>
      <c r="D72" s="19" t="n">
        <v>7708</v>
      </c>
      <c r="E72" s="18" t="n">
        <v>530.301208</v>
      </c>
      <c r="F72" s="20" t="n">
        <v>6.18451722</v>
      </c>
      <c r="G72" s="18" t="n">
        <v>551.00532456</v>
      </c>
      <c r="H72" s="20" t="n">
        <v>5.0929079</v>
      </c>
      <c r="I72" s="18" t="n">
        <v>531.77876087</v>
      </c>
      <c r="J72" s="20" t="n">
        <v>16.03773516</v>
      </c>
      <c r="K72" s="18" t="s">
        <v>404</v>
      </c>
      <c r="L72" s="20" t="s">
        <v>404</v>
      </c>
      <c r="M72" s="18" t="s">
        <v>404</v>
      </c>
      <c r="N72" s="20" t="s">
        <v>404</v>
      </c>
      <c r="O72" s="18" t="s">
        <v>404</v>
      </c>
      <c r="P72" s="20" t="s">
        <v>404</v>
      </c>
      <c r="Q72" s="18" t="s">
        <v>404</v>
      </c>
      <c r="R72" s="20" t="s">
        <v>404</v>
      </c>
      <c r="S72" s="18" t="n">
        <v>577.29553093</v>
      </c>
      <c r="T72" s="20" t="n">
        <v>54.08823708</v>
      </c>
    </row>
    <row r="73" spans="1:20">
      <c r="A73" s="15" t="s">
        <v>470</v>
      </c>
      <c r="B73" s="17" t="n">
        <v>8249</v>
      </c>
      <c r="C73" s="18">
        <f>(0.0/B73*100)</f>
        <v/>
      </c>
      <c r="D73" s="19" t="n">
        <v>8249</v>
      </c>
      <c r="E73" s="18" t="n">
        <v>416.3849757</v>
      </c>
      <c r="F73" s="20" t="n">
        <v>4.35909097</v>
      </c>
      <c r="G73" s="18" t="n">
        <v>413.74694336</v>
      </c>
      <c r="H73" s="20" t="n">
        <v>4.86596581</v>
      </c>
      <c r="I73" s="18" t="s">
        <v>404</v>
      </c>
      <c r="J73" s="20" t="s">
        <v>404</v>
      </c>
      <c r="K73" s="18" t="s">
        <v>404</v>
      </c>
      <c r="L73" s="20" t="s">
        <v>404</v>
      </c>
      <c r="M73" s="18" t="s">
        <v>404</v>
      </c>
      <c r="N73" s="20" t="s">
        <v>404</v>
      </c>
      <c r="O73" s="18" t="s">
        <v>404</v>
      </c>
      <c r="P73" s="20" t="s">
        <v>404</v>
      </c>
      <c r="Q73" s="18" t="s">
        <v>404</v>
      </c>
      <c r="R73" s="20" t="s">
        <v>404</v>
      </c>
      <c r="S73" s="18" t="n">
        <v>421.26321026</v>
      </c>
      <c r="T73" s="20" t="n">
        <v>18.40389606</v>
      </c>
    </row>
    <row r="74" spans="1:20">
      <c r="A74" s="15" t="s">
        <v>471</v>
      </c>
      <c r="B74" s="17" t="n">
        <v>4692</v>
      </c>
      <c r="C74" s="18">
        <f>(484.0/B74*100)</f>
        <v/>
      </c>
      <c r="D74" s="19" t="n">
        <v>4208</v>
      </c>
      <c r="E74" s="18" t="n">
        <v>407.44669564</v>
      </c>
      <c r="F74" s="20" t="n">
        <v>2.20613358</v>
      </c>
      <c r="G74" s="18" t="n">
        <v>430.88333889</v>
      </c>
      <c r="H74" s="20" t="n">
        <v>2.09699084</v>
      </c>
      <c r="I74" s="18" t="n">
        <v>351.88758213</v>
      </c>
      <c r="J74" s="20" t="n">
        <v>8.53670548</v>
      </c>
      <c r="K74" s="18" t="s">
        <v>404</v>
      </c>
      <c r="L74" s="20" t="s">
        <v>404</v>
      </c>
      <c r="M74" s="18" t="s">
        <v>404</v>
      </c>
      <c r="N74" s="20" t="s">
        <v>404</v>
      </c>
      <c r="O74" s="18" t="s">
        <v>404</v>
      </c>
      <c r="P74" s="20" t="s">
        <v>404</v>
      </c>
      <c r="Q74" s="18" t="n">
        <v>361.40283359</v>
      </c>
      <c r="R74" s="20" t="n">
        <v>8.233401560000001</v>
      </c>
      <c r="S74" s="18" t="n">
        <v>378.59758455</v>
      </c>
      <c r="T74" s="20" t="n">
        <v>6.1466829</v>
      </c>
    </row>
    <row r="75" spans="1:20">
      <c r="A75" s="15" t="s">
        <v>472</v>
      </c>
      <c r="B75" s="17" t="n">
        <v>5375</v>
      </c>
      <c r="C75" s="18">
        <f>(483.0/B75*100)</f>
        <v/>
      </c>
      <c r="D75" s="19" t="n">
        <v>4892</v>
      </c>
      <c r="E75" s="18" t="n">
        <v>371.75307609</v>
      </c>
      <c r="F75" s="20" t="n">
        <v>4.82314831</v>
      </c>
      <c r="G75" s="18" t="n">
        <v>358.25446559</v>
      </c>
      <c r="H75" s="20" t="n">
        <v>7.998879</v>
      </c>
      <c r="I75" s="18" t="n">
        <v>367.69866533</v>
      </c>
      <c r="J75" s="20" t="n">
        <v>40.88937982</v>
      </c>
      <c r="K75" s="18" t="s">
        <v>404</v>
      </c>
      <c r="L75" s="20" t="s">
        <v>404</v>
      </c>
      <c r="M75" s="18" t="s">
        <v>404</v>
      </c>
      <c r="N75" s="20" t="s">
        <v>404</v>
      </c>
      <c r="O75" s="18" t="s">
        <v>404</v>
      </c>
      <c r="P75" s="20" t="s">
        <v>404</v>
      </c>
      <c r="Q75" s="18" t="s">
        <v>404</v>
      </c>
      <c r="R75" s="20" t="s">
        <v>404</v>
      </c>
      <c r="S75" s="18" t="n">
        <v>358.75670028</v>
      </c>
      <c r="T75" s="20" t="n">
        <v>16.83850653</v>
      </c>
    </row>
    <row r="76" spans="1:20">
      <c r="A76" s="15" t="s">
        <v>473</v>
      </c>
      <c r="B76" s="17" t="n">
        <v>14167</v>
      </c>
      <c r="C76" s="18">
        <f>(1400.0/B76*100)</f>
        <v/>
      </c>
      <c r="D76" s="19" t="n">
        <v>12767</v>
      </c>
      <c r="E76" s="18" t="n">
        <v>419.33676733</v>
      </c>
      <c r="F76" s="20" t="n">
        <v>3.3774463</v>
      </c>
      <c r="G76" s="18" t="n">
        <v>452.8691539</v>
      </c>
      <c r="H76" s="20" t="n">
        <v>6.57045171</v>
      </c>
      <c r="I76" s="18" t="n">
        <v>501.02358314</v>
      </c>
      <c r="J76" s="20" t="n">
        <v>18.0261838</v>
      </c>
      <c r="K76" s="18" t="s">
        <v>404</v>
      </c>
      <c r="L76" s="20" t="s">
        <v>404</v>
      </c>
      <c r="M76" s="18" t="s">
        <v>404</v>
      </c>
      <c r="N76" s="20" t="s">
        <v>404</v>
      </c>
      <c r="O76" s="18" t="s">
        <v>404</v>
      </c>
      <c r="P76" s="20" t="s">
        <v>404</v>
      </c>
      <c r="Q76" s="18" t="s">
        <v>404</v>
      </c>
      <c r="R76" s="20" t="s">
        <v>404</v>
      </c>
      <c r="S76" s="18" t="n">
        <v>424.71902881</v>
      </c>
      <c r="T76" s="20" t="n">
        <v>6.81716548</v>
      </c>
    </row>
    <row r="77" spans="1:20">
      <c r="A77" s="15" t="s">
        <v>474</v>
      </c>
      <c r="B77" s="17" t="n">
        <v>6062</v>
      </c>
      <c r="C77" s="18">
        <f>(0.0/B77*100)</f>
        <v/>
      </c>
      <c r="D77" s="19" t="n">
        <v>6062</v>
      </c>
      <c r="E77" s="18" t="n">
        <v>415.64152278</v>
      </c>
      <c r="F77" s="20" t="n">
        <v>3.61684414</v>
      </c>
      <c r="G77" s="18" t="n">
        <v>419.56775658</v>
      </c>
      <c r="H77" s="20" t="n">
        <v>5.82049025</v>
      </c>
      <c r="I77" s="18" t="n">
        <v>447.32367144</v>
      </c>
      <c r="J77" s="20" t="n">
        <v>22.72262353</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490.29961509</v>
      </c>
      <c r="F78" s="20" t="n">
        <v>5.84109653</v>
      </c>
      <c r="G78" s="18" t="n">
        <v>501.03988392</v>
      </c>
      <c r="H78" s="20" t="n">
        <v>7.30688619</v>
      </c>
      <c r="I78" s="18" t="n">
        <v>464.48631644</v>
      </c>
      <c r="J78" s="20" t="n">
        <v>11.85800808</v>
      </c>
      <c r="K78" s="18" t="s">
        <v>404</v>
      </c>
      <c r="L78" s="20" t="s">
        <v>404</v>
      </c>
      <c r="M78" s="18" t="s">
        <v>404</v>
      </c>
      <c r="N78" s="20" t="s">
        <v>404</v>
      </c>
      <c r="O78" s="18" t="s">
        <v>404</v>
      </c>
      <c r="P78" s="20" t="s">
        <v>404</v>
      </c>
      <c r="Q78" s="18" t="s">
        <v>404</v>
      </c>
      <c r="R78" s="20" t="s">
        <v>404</v>
      </c>
      <c r="S78" s="18" t="n">
        <v>482.85346292</v>
      </c>
      <c r="T78" s="20" t="n">
        <v>16.90658642</v>
      </c>
    </row>
    <row customHeight="1" ht="25" r="79" spans="1:20">
      <c r="A79" s="15" t="s">
        <v>476</v>
      </c>
      <c r="B79" s="17" t="n">
        <v>1657</v>
      </c>
      <c r="C79" s="18">
        <f>(21.0/B79*100)</f>
        <v/>
      </c>
      <c r="D79" s="19" t="n">
        <v>1636</v>
      </c>
      <c r="E79" s="18" t="n">
        <v>404.04775763</v>
      </c>
      <c r="F79" s="20" t="n">
        <v>11.14064543</v>
      </c>
      <c r="G79" s="18" t="n">
        <v>479.66527267</v>
      </c>
      <c r="H79" s="20" t="n">
        <v>9.13855779</v>
      </c>
      <c r="I79" s="18" t="n">
        <v>463.72085416</v>
      </c>
      <c r="J79" s="20" t="n">
        <v>21.04462618</v>
      </c>
      <c r="K79" s="18" t="s">
        <v>404</v>
      </c>
      <c r="L79" s="20" t="s">
        <v>404</v>
      </c>
      <c r="M79" s="18" t="s">
        <v>404</v>
      </c>
      <c r="N79" s="20" t="s">
        <v>404</v>
      </c>
      <c r="O79" s="18" t="s">
        <v>404</v>
      </c>
      <c r="P79" s="20" t="s">
        <v>404</v>
      </c>
      <c r="Q79" s="18" t="s">
        <v>404</v>
      </c>
      <c r="R79" s="20" t="s">
        <v>404</v>
      </c>
      <c r="S79" s="18" t="n">
        <v>384.95423141</v>
      </c>
      <c r="T79" s="20" t="n">
        <v>16.0125814</v>
      </c>
    </row>
    <row r="80" spans="1:20">
      <c r="A80" s="15" t="s">
        <v>477</v>
      </c>
      <c r="B80" s="17" t="n">
        <v>7841</v>
      </c>
      <c r="C80" s="18">
        <f>(0.0/B80*100)</f>
        <v/>
      </c>
      <c r="D80" s="19" t="n">
        <v>7841</v>
      </c>
      <c r="E80" s="18" t="n">
        <v>460.01613282</v>
      </c>
      <c r="F80" s="20" t="n">
        <v>5.54919673</v>
      </c>
      <c r="G80" s="18" t="n">
        <v>459.5971231</v>
      </c>
      <c r="H80" s="20" t="n">
        <v>5.96342675</v>
      </c>
      <c r="I80" s="18" t="s">
        <v>404</v>
      </c>
      <c r="J80" s="20" t="s">
        <v>404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441.7797889</v>
      </c>
      <c r="F81" s="20" t="n">
        <v>4.17299659</v>
      </c>
      <c r="G81" s="18" t="n">
        <v>453.41592393</v>
      </c>
      <c r="H81" s="20" t="n">
        <v>5.52374755</v>
      </c>
      <c r="I81" s="18" t="s">
        <v>404</v>
      </c>
      <c r="J81" s="20" t="s">
        <v>404</v>
      </c>
      <c r="K81" s="18" t="s">
        <v>404</v>
      </c>
      <c r="L81" s="20" t="s">
        <v>404</v>
      </c>
      <c r="M81" s="18" t="s">
        <v>404</v>
      </c>
      <c r="N81" s="20" t="s">
        <v>404</v>
      </c>
      <c r="O81" s="18" t="s">
        <v>404</v>
      </c>
      <c r="P81" s="20" t="s">
        <v>404</v>
      </c>
      <c r="Q81" s="18" t="s">
        <v>404</v>
      </c>
      <c r="R81" s="20" t="s">
        <v>404</v>
      </c>
      <c r="S81" s="18" t="n">
        <v>447.39251416</v>
      </c>
      <c r="T81" s="20" t="n">
        <v>11.81556555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684</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508.14994181</v>
      </c>
      <c r="F7" s="20" t="n">
        <v>8.19033093</v>
      </c>
      <c r="G7" s="18" t="n">
        <v>495.68368866</v>
      </c>
      <c r="H7" s="20" t="n">
        <v>2.3114952</v>
      </c>
      <c r="I7" s="18" t="n">
        <v>487.24212089</v>
      </c>
      <c r="J7" s="20" t="n">
        <v>4.80745921</v>
      </c>
      <c r="K7" s="18" t="s">
        <v>404</v>
      </c>
      <c r="L7" s="20" t="s">
        <v>404</v>
      </c>
      <c r="M7" s="18" t="s">
        <v>404</v>
      </c>
      <c r="N7" s="20" t="s">
        <v>404</v>
      </c>
      <c r="O7" s="18" t="s">
        <v>404</v>
      </c>
      <c r="P7" s="20" t="s">
        <v>404</v>
      </c>
      <c r="Q7" s="18" t="s">
        <v>404</v>
      </c>
      <c r="R7" s="20" t="s">
        <v>404</v>
      </c>
      <c r="S7" s="18" t="n">
        <v>482.08175555</v>
      </c>
      <c r="T7" s="20" t="n">
        <v>8.291808359999999</v>
      </c>
    </row>
    <row r="8" spans="1:20">
      <c r="A8" s="15" t="s">
        <v>405</v>
      </c>
      <c r="B8" s="17" t="n">
        <v>7007</v>
      </c>
      <c r="C8" s="18">
        <f>(0.0/B8*100)</f>
        <v/>
      </c>
      <c r="D8" s="19" t="n">
        <v>7007</v>
      </c>
      <c r="E8" s="18" t="n">
        <v>490.33302508</v>
      </c>
      <c r="F8" s="20" t="n">
        <v>8.49691734</v>
      </c>
      <c r="G8" s="18" t="n">
        <v>503.39777498</v>
      </c>
      <c r="H8" s="20" t="n">
        <v>4.37489383</v>
      </c>
      <c r="I8" s="18" t="n">
        <v>476.23626782</v>
      </c>
      <c r="J8" s="20" t="n">
        <v>16.12604726</v>
      </c>
      <c r="K8" s="18" t="s">
        <v>404</v>
      </c>
      <c r="L8" s="20" t="s">
        <v>404</v>
      </c>
      <c r="M8" s="18" t="s">
        <v>404</v>
      </c>
      <c r="N8" s="20" t="s">
        <v>404</v>
      </c>
      <c r="O8" s="18" t="s">
        <v>404</v>
      </c>
      <c r="P8" s="20" t="s">
        <v>404</v>
      </c>
      <c r="Q8" s="18" t="s">
        <v>404</v>
      </c>
      <c r="R8" s="20" t="s">
        <v>404</v>
      </c>
      <c r="S8" s="18" t="n">
        <v>482.57909392</v>
      </c>
      <c r="T8" s="20" t="n">
        <v>19.84878343</v>
      </c>
    </row>
    <row r="9" spans="1:20">
      <c r="A9" s="15" t="s">
        <v>406</v>
      </c>
      <c r="B9" s="17" t="n">
        <v>9651</v>
      </c>
      <c r="C9" s="18">
        <f>(200.0/B9*100)</f>
        <v/>
      </c>
      <c r="D9" s="19" t="n">
        <v>9451</v>
      </c>
      <c r="E9" s="18" t="n">
        <v>511.38106863</v>
      </c>
      <c r="F9" s="20" t="n">
        <v>25.660252</v>
      </c>
      <c r="G9" s="18" t="n">
        <v>521.18827308</v>
      </c>
      <c r="H9" s="20" t="n">
        <v>3.79812432</v>
      </c>
      <c r="I9" s="18" t="n">
        <v>498.37854735</v>
      </c>
      <c r="J9" s="20" t="n">
        <v>5.45434219</v>
      </c>
      <c r="K9" s="18" t="s">
        <v>404</v>
      </c>
      <c r="L9" s="20" t="s">
        <v>404</v>
      </c>
      <c r="M9" s="18" t="s">
        <v>404</v>
      </c>
      <c r="N9" s="20" t="s">
        <v>404</v>
      </c>
      <c r="O9" s="18" t="s">
        <v>404</v>
      </c>
      <c r="P9" s="20" t="s">
        <v>404</v>
      </c>
      <c r="Q9" s="18" t="s">
        <v>404</v>
      </c>
      <c r="R9" s="20" t="s">
        <v>404</v>
      </c>
      <c r="S9" s="18" t="n">
        <v>486.86305859</v>
      </c>
      <c r="T9" s="20" t="n">
        <v>12.19414437</v>
      </c>
    </row>
    <row r="10" spans="1:20">
      <c r="A10" s="15" t="s">
        <v>407</v>
      </c>
      <c r="B10" s="17" t="n">
        <v>20058</v>
      </c>
      <c r="C10" s="18">
        <f>(3112.0/B10*100)</f>
        <v/>
      </c>
      <c r="D10" s="19" t="n">
        <v>16946</v>
      </c>
      <c r="E10" s="18" t="n">
        <v>514.23146701</v>
      </c>
      <c r="F10" s="20" t="n">
        <v>6.41112934</v>
      </c>
      <c r="G10" s="18" t="n">
        <v>511.79207015</v>
      </c>
      <c r="H10" s="20" t="n">
        <v>3.86249439</v>
      </c>
      <c r="I10" s="18" t="n">
        <v>519.61116384</v>
      </c>
      <c r="J10" s="20" t="n">
        <v>3.56251001</v>
      </c>
      <c r="K10" s="18" t="s">
        <v>404</v>
      </c>
      <c r="L10" s="20" t="s">
        <v>404</v>
      </c>
      <c r="M10" s="18" t="s">
        <v>404</v>
      </c>
      <c r="N10" s="20" t="s">
        <v>404</v>
      </c>
      <c r="O10" s="18" t="s">
        <v>404</v>
      </c>
      <c r="P10" s="20" t="s">
        <v>404</v>
      </c>
      <c r="Q10" s="18" t="s">
        <v>404</v>
      </c>
      <c r="R10" s="20" t="s">
        <v>404</v>
      </c>
      <c r="S10" s="18" t="n">
        <v>525.40496927</v>
      </c>
      <c r="T10" s="20" t="n">
        <v>8.685066640000001</v>
      </c>
    </row>
    <row r="11" spans="1:20">
      <c r="A11" s="15" t="s">
        <v>408</v>
      </c>
      <c r="B11" s="17" t="n">
        <v>7053</v>
      </c>
      <c r="C11" s="18">
        <f>(212.0/B11*100)</f>
        <v/>
      </c>
      <c r="D11" s="19" t="n">
        <v>6841</v>
      </c>
      <c r="E11" s="18" t="n">
        <v>365.51412929</v>
      </c>
      <c r="F11" s="20" t="n">
        <v>15.3837401</v>
      </c>
      <c r="G11" s="18" t="n">
        <v>427.72391923</v>
      </c>
      <c r="H11" s="20" t="n">
        <v>4.020816</v>
      </c>
      <c r="I11" s="18" t="n">
        <v>420.57850021</v>
      </c>
      <c r="J11" s="20" t="n">
        <v>6.89320106</v>
      </c>
      <c r="K11" s="18" t="s">
        <v>404</v>
      </c>
      <c r="L11" s="20" t="s">
        <v>404</v>
      </c>
      <c r="M11" s="18" t="s">
        <v>404</v>
      </c>
      <c r="N11" s="20" t="s">
        <v>404</v>
      </c>
      <c r="O11" s="18" t="s">
        <v>404</v>
      </c>
      <c r="P11" s="20" t="s">
        <v>404</v>
      </c>
      <c r="Q11" s="18" t="s">
        <v>404</v>
      </c>
      <c r="R11" s="20" t="s">
        <v>404</v>
      </c>
      <c r="S11" s="18" t="n">
        <v>394.91967414</v>
      </c>
      <c r="T11" s="20" t="n">
        <v>9.8876381</v>
      </c>
    </row>
    <row r="12" spans="1:20">
      <c r="A12" s="15" t="s">
        <v>409</v>
      </c>
      <c r="B12" s="17" t="n">
        <v>6894</v>
      </c>
      <c r="C12" s="18">
        <f>(106.0/B12*100)</f>
        <v/>
      </c>
      <c r="D12" s="19" t="n">
        <v>6788</v>
      </c>
      <c r="E12" s="18" t="n">
        <v>430.76727897</v>
      </c>
      <c r="F12" s="20" t="n">
        <v>46.92101445</v>
      </c>
      <c r="G12" s="18" t="n">
        <v>497.24918242</v>
      </c>
      <c r="H12" s="20" t="n">
        <v>3.29738421</v>
      </c>
      <c r="I12" s="18" t="n">
        <v>481.25067859</v>
      </c>
      <c r="J12" s="20" t="n">
        <v>5.60822292</v>
      </c>
      <c r="K12" s="18" t="s">
        <v>404</v>
      </c>
      <c r="L12" s="20" t="s">
        <v>404</v>
      </c>
      <c r="M12" s="18" t="s">
        <v>404</v>
      </c>
      <c r="N12" s="20" t="s">
        <v>404</v>
      </c>
      <c r="O12" s="18" t="s">
        <v>404</v>
      </c>
      <c r="P12" s="20" t="s">
        <v>404</v>
      </c>
      <c r="Q12" s="18" t="s">
        <v>404</v>
      </c>
      <c r="R12" s="20" t="s">
        <v>404</v>
      </c>
      <c r="S12" s="18" t="n">
        <v>445.24074089</v>
      </c>
      <c r="T12" s="20" t="n">
        <v>10.48983537</v>
      </c>
    </row>
    <row r="13" spans="1:20">
      <c r="A13" s="15" t="s">
        <v>410</v>
      </c>
      <c r="B13" s="17" t="n">
        <v>7161</v>
      </c>
      <c r="C13" s="18">
        <f>(1175.0/B13*100)</f>
        <v/>
      </c>
      <c r="D13" s="19" t="n">
        <v>5986</v>
      </c>
      <c r="E13" s="18" t="n">
        <v>497.02589688</v>
      </c>
      <c r="F13" s="20" t="n">
        <v>9.3965484</v>
      </c>
      <c r="G13" s="18" t="n">
        <v>517.49658046</v>
      </c>
      <c r="H13" s="20" t="n">
        <v>3.29907364</v>
      </c>
      <c r="I13" s="18" t="n">
        <v>506.18678977</v>
      </c>
      <c r="J13" s="20" t="n">
        <v>3.5358927</v>
      </c>
      <c r="K13" s="18" t="s">
        <v>404</v>
      </c>
      <c r="L13" s="20" t="s">
        <v>404</v>
      </c>
      <c r="M13" s="18" t="s">
        <v>404</v>
      </c>
      <c r="N13" s="20" t="s">
        <v>404</v>
      </c>
      <c r="O13" s="18" t="s">
        <v>404</v>
      </c>
      <c r="P13" s="20" t="s">
        <v>404</v>
      </c>
      <c r="Q13" s="18" t="s">
        <v>404</v>
      </c>
      <c r="R13" s="20" t="s">
        <v>404</v>
      </c>
      <c r="S13" s="18" t="n">
        <v>513.04972653</v>
      </c>
      <c r="T13" s="20" t="n">
        <v>5.8566507</v>
      </c>
    </row>
    <row r="14" spans="1:20">
      <c r="A14" s="15" t="s">
        <v>411</v>
      </c>
      <c r="B14" s="17" t="n">
        <v>5587</v>
      </c>
      <c r="C14" s="18">
        <f>(0.0/B14*100)</f>
        <v/>
      </c>
      <c r="D14" s="19" t="n">
        <v>5587</v>
      </c>
      <c r="E14" s="18" t="n">
        <v>534.1658343300001</v>
      </c>
      <c r="F14" s="20" t="n">
        <v>10.86070307</v>
      </c>
      <c r="G14" s="18" t="n">
        <v>519.1621387500001</v>
      </c>
      <c r="H14" s="20" t="n">
        <v>2.18102717</v>
      </c>
      <c r="I14" s="18" t="n">
        <v>516.19940293</v>
      </c>
      <c r="J14" s="20" t="n">
        <v>7.31503908</v>
      </c>
      <c r="K14" s="18" t="s">
        <v>404</v>
      </c>
      <c r="L14" s="20" t="s">
        <v>404</v>
      </c>
      <c r="M14" s="18" t="s">
        <v>404</v>
      </c>
      <c r="N14" s="20" t="s">
        <v>404</v>
      </c>
      <c r="O14" s="18" t="s">
        <v>404</v>
      </c>
      <c r="P14" s="20" t="s">
        <v>404</v>
      </c>
      <c r="Q14" s="18" t="s">
        <v>404</v>
      </c>
      <c r="R14" s="20" t="s">
        <v>404</v>
      </c>
      <c r="S14" s="18" t="s">
        <v>404</v>
      </c>
      <c r="T14" s="20" t="s">
        <v>404</v>
      </c>
    </row>
    <row r="15" spans="1:20">
      <c r="A15" s="15" t="s">
        <v>412</v>
      </c>
      <c r="B15" s="17" t="n">
        <v>5882</v>
      </c>
      <c r="C15" s="18">
        <f>(0.0/B15*100)</f>
        <v/>
      </c>
      <c r="D15" s="19" t="n">
        <v>5882</v>
      </c>
      <c r="E15" s="18" t="n">
        <v>517.7127361</v>
      </c>
      <c r="F15" s="20" t="n">
        <v>8.27097504</v>
      </c>
      <c r="G15" s="18" t="n">
        <v>511.8632437</v>
      </c>
      <c r="H15" s="20" t="n">
        <v>2.85308659</v>
      </c>
      <c r="I15" s="18" t="n">
        <v>506.41277959</v>
      </c>
      <c r="J15" s="20" t="n">
        <v>4.74618586</v>
      </c>
      <c r="K15" s="18" t="s">
        <v>404</v>
      </c>
      <c r="L15" s="20" t="s">
        <v>404</v>
      </c>
      <c r="M15" s="18" t="s">
        <v>404</v>
      </c>
      <c r="N15" s="20" t="s">
        <v>404</v>
      </c>
      <c r="O15" s="18" t="s">
        <v>404</v>
      </c>
      <c r="P15" s="20" t="s">
        <v>404</v>
      </c>
      <c r="Q15" s="18" t="s">
        <v>404</v>
      </c>
      <c r="R15" s="20" t="s">
        <v>404</v>
      </c>
      <c r="S15" s="18" t="n">
        <v>524.29031359</v>
      </c>
      <c r="T15" s="20" t="n">
        <v>14.88442332</v>
      </c>
    </row>
    <row r="16" spans="1:20">
      <c r="A16" s="15" t="s">
        <v>413</v>
      </c>
      <c r="B16" s="17" t="n">
        <v>6108</v>
      </c>
      <c r="C16" s="18">
        <f>(495.0/B16*100)</f>
        <v/>
      </c>
      <c r="D16" s="19" t="n">
        <v>5613</v>
      </c>
      <c r="E16" s="18" t="n">
        <v>472.83927541</v>
      </c>
      <c r="F16" s="20" t="n">
        <v>23.13914198</v>
      </c>
      <c r="G16" s="18" t="n">
        <v>482.67539842</v>
      </c>
      <c r="H16" s="20" t="n">
        <v>8.80150448</v>
      </c>
      <c r="I16" s="18" t="n">
        <v>498.17523692</v>
      </c>
      <c r="J16" s="20" t="n">
        <v>3.23577556</v>
      </c>
      <c r="K16" s="18" t="s">
        <v>404</v>
      </c>
      <c r="L16" s="20" t="s">
        <v>404</v>
      </c>
      <c r="M16" s="18" t="s">
        <v>404</v>
      </c>
      <c r="N16" s="20" t="s">
        <v>404</v>
      </c>
      <c r="O16" s="18" t="s">
        <v>404</v>
      </c>
      <c r="P16" s="20" t="s">
        <v>404</v>
      </c>
      <c r="Q16" s="18" t="s">
        <v>404</v>
      </c>
      <c r="R16" s="20" t="s">
        <v>404</v>
      </c>
      <c r="S16" s="18" t="n">
        <v>496.0477036</v>
      </c>
      <c r="T16" s="20" t="n">
        <v>16.5932701</v>
      </c>
    </row>
    <row r="17" spans="1:20">
      <c r="A17" s="15" t="s">
        <v>414</v>
      </c>
      <c r="B17" s="17" t="n">
        <v>6504</v>
      </c>
      <c r="C17" s="18">
        <f>(1325.0/B17*100)</f>
        <v/>
      </c>
      <c r="D17" s="19" t="n">
        <v>5179</v>
      </c>
      <c r="E17" s="18" t="n">
        <v>484.64767121</v>
      </c>
      <c r="F17" s="20" t="n">
        <v>21.25180641</v>
      </c>
      <c r="G17" s="18" t="n">
        <v>512.33197807</v>
      </c>
      <c r="H17" s="20" t="n">
        <v>5.45272075</v>
      </c>
      <c r="I17" s="18" t="n">
        <v>492.36624236</v>
      </c>
      <c r="J17" s="20" t="n">
        <v>6.81235993</v>
      </c>
      <c r="K17" s="18" t="s">
        <v>404</v>
      </c>
      <c r="L17" s="20" t="s">
        <v>404</v>
      </c>
      <c r="M17" s="18" t="s">
        <v>404</v>
      </c>
      <c r="N17" s="20" t="s">
        <v>404</v>
      </c>
      <c r="O17" s="18" t="s">
        <v>404</v>
      </c>
      <c r="P17" s="20" t="s">
        <v>404</v>
      </c>
      <c r="Q17" s="18" t="s">
        <v>404</v>
      </c>
      <c r="R17" s="20" t="s">
        <v>404</v>
      </c>
      <c r="S17" s="18" t="n">
        <v>541.68074269</v>
      </c>
      <c r="T17" s="20" t="n">
        <v>15.58428816</v>
      </c>
    </row>
    <row r="18" spans="1:20">
      <c r="A18" s="15" t="s">
        <v>415</v>
      </c>
      <c r="B18" s="17" t="n">
        <v>5532</v>
      </c>
      <c r="C18" s="18">
        <f>(0.0/B18*100)</f>
        <v/>
      </c>
      <c r="D18" s="19" t="n">
        <v>5532</v>
      </c>
      <c r="E18" s="18" t="n">
        <v>428.74853222</v>
      </c>
      <c r="F18" s="20" t="n">
        <v>16.56308078</v>
      </c>
      <c r="G18" s="18" t="n">
        <v>454.67852823</v>
      </c>
      <c r="H18" s="20" t="n">
        <v>6.68017925</v>
      </c>
      <c r="I18" s="18" t="n">
        <v>454.59655591</v>
      </c>
      <c r="J18" s="20" t="n">
        <v>5.24147109</v>
      </c>
      <c r="K18" s="18" t="s">
        <v>404</v>
      </c>
      <c r="L18" s="20" t="s">
        <v>404</v>
      </c>
      <c r="M18" s="18" t="s">
        <v>404</v>
      </c>
      <c r="N18" s="20" t="s">
        <v>404</v>
      </c>
      <c r="O18" s="18" t="s">
        <v>404</v>
      </c>
      <c r="P18" s="20" t="s">
        <v>404</v>
      </c>
      <c r="Q18" s="18" t="s">
        <v>404</v>
      </c>
      <c r="R18" s="20" t="s">
        <v>404</v>
      </c>
      <c r="S18" s="18" t="n">
        <v>448.42741364</v>
      </c>
      <c r="T18" s="20" t="n">
        <v>27.66783531</v>
      </c>
    </row>
    <row r="19" spans="1:20">
      <c r="A19" s="15" t="s">
        <v>416</v>
      </c>
      <c r="B19" s="17" t="n">
        <v>5658</v>
      </c>
      <c r="C19" s="18">
        <f>(327.0/B19*100)</f>
        <v/>
      </c>
      <c r="D19" s="19" t="n">
        <v>5331</v>
      </c>
      <c r="E19" s="18" t="n">
        <v>484.14962396</v>
      </c>
      <c r="F19" s="20" t="n">
        <v>22.246231</v>
      </c>
      <c r="G19" s="18" t="n">
        <v>483.58865582</v>
      </c>
      <c r="H19" s="20" t="n">
        <v>4.5502072</v>
      </c>
      <c r="I19" s="18" t="n">
        <v>464.30314874</v>
      </c>
      <c r="J19" s="20" t="n">
        <v>8.028246510000001</v>
      </c>
      <c r="K19" s="18" t="s">
        <v>404</v>
      </c>
      <c r="L19" s="20" t="s">
        <v>404</v>
      </c>
      <c r="M19" s="18" t="s">
        <v>404</v>
      </c>
      <c r="N19" s="20" t="s">
        <v>404</v>
      </c>
      <c r="O19" s="18" t="s">
        <v>404</v>
      </c>
      <c r="P19" s="20" t="s">
        <v>404</v>
      </c>
      <c r="Q19" s="18" t="s">
        <v>404</v>
      </c>
      <c r="R19" s="20" t="s">
        <v>404</v>
      </c>
      <c r="S19" s="18" t="n">
        <v>498.24593954</v>
      </c>
      <c r="T19" s="20" t="n">
        <v>35.79130476</v>
      </c>
    </row>
    <row r="20" spans="1:20">
      <c r="A20" s="15" t="s">
        <v>417</v>
      </c>
      <c r="B20" s="17" t="n">
        <v>3371</v>
      </c>
      <c r="C20" s="18">
        <f>(24.0/B20*100)</f>
        <v/>
      </c>
      <c r="D20" s="19" t="n">
        <v>3347</v>
      </c>
      <c r="E20" s="18" t="n">
        <v>482.01321676</v>
      </c>
      <c r="F20" s="20" t="n">
        <v>8.022608249999999</v>
      </c>
      <c r="G20" s="18" t="n">
        <v>486.80356004</v>
      </c>
      <c r="H20" s="20" t="n">
        <v>2.57188255</v>
      </c>
      <c r="I20" s="18" t="n">
        <v>489.54333231</v>
      </c>
      <c r="J20" s="20" t="n">
        <v>2.78955705</v>
      </c>
      <c r="K20" s="18" t="s">
        <v>404</v>
      </c>
      <c r="L20" s="20" t="s">
        <v>404</v>
      </c>
      <c r="M20" s="18" t="s">
        <v>404</v>
      </c>
      <c r="N20" s="20" t="s">
        <v>404</v>
      </c>
      <c r="O20" s="18" t="s">
        <v>404</v>
      </c>
      <c r="P20" s="20" t="s">
        <v>404</v>
      </c>
      <c r="Q20" s="18" t="s">
        <v>404</v>
      </c>
      <c r="R20" s="20" t="s">
        <v>404</v>
      </c>
      <c r="S20" s="18" t="n">
        <v>488.30739007</v>
      </c>
      <c r="T20" s="20" t="n">
        <v>9.76382113</v>
      </c>
    </row>
    <row r="21" spans="1:20">
      <c r="A21" s="15" t="s">
        <v>418</v>
      </c>
      <c r="B21" s="17" t="n">
        <v>5741</v>
      </c>
      <c r="C21" s="18">
        <f>(0.0/B21*100)</f>
        <v/>
      </c>
      <c r="D21" s="19" t="n">
        <v>5741</v>
      </c>
      <c r="E21" s="18" t="n">
        <v>468.91335086</v>
      </c>
      <c r="F21" s="20" t="n">
        <v>20.28719314</v>
      </c>
      <c r="G21" s="18" t="n">
        <v>510.97340343</v>
      </c>
      <c r="H21" s="20" t="n">
        <v>3.33605957</v>
      </c>
      <c r="I21" s="18" t="n">
        <v>502.21652655</v>
      </c>
      <c r="J21" s="20" t="n">
        <v>3.22605092</v>
      </c>
      <c r="K21" s="18" t="s">
        <v>404</v>
      </c>
      <c r="L21" s="20" t="s">
        <v>404</v>
      </c>
      <c r="M21" s="18" t="s">
        <v>404</v>
      </c>
      <c r="N21" s="20" t="s">
        <v>404</v>
      </c>
      <c r="O21" s="18" t="s">
        <v>404</v>
      </c>
      <c r="P21" s="20" t="s">
        <v>404</v>
      </c>
      <c r="Q21" s="18" t="s">
        <v>404</v>
      </c>
      <c r="R21" s="20" t="s">
        <v>404</v>
      </c>
      <c r="S21" s="18" t="n">
        <v>497.64734531</v>
      </c>
      <c r="T21" s="20" t="n">
        <v>7.42804238</v>
      </c>
    </row>
    <row r="22" spans="1:20">
      <c r="A22" s="15" t="s">
        <v>419</v>
      </c>
      <c r="B22" s="17" t="n">
        <v>6598</v>
      </c>
      <c r="C22" s="18">
        <f>(0.0/B22*100)</f>
        <v/>
      </c>
      <c r="D22" s="19" t="n">
        <v>6598</v>
      </c>
      <c r="E22" s="18" t="n">
        <v>468.41168623</v>
      </c>
      <c r="F22" s="20" t="n">
        <v>19.54077402</v>
      </c>
      <c r="G22" s="18" t="n">
        <v>463.15999693</v>
      </c>
      <c r="H22" s="20" t="n">
        <v>6.78906322</v>
      </c>
      <c r="I22" s="18" t="n">
        <v>476.74534635</v>
      </c>
      <c r="J22" s="20" t="n">
        <v>7.28109942</v>
      </c>
      <c r="K22" s="18" t="s">
        <v>404</v>
      </c>
      <c r="L22" s="20" t="s">
        <v>404</v>
      </c>
      <c r="M22" s="18" t="s">
        <v>404</v>
      </c>
      <c r="N22" s="20" t="s">
        <v>404</v>
      </c>
      <c r="O22" s="18" t="s">
        <v>404</v>
      </c>
      <c r="P22" s="20" t="s">
        <v>404</v>
      </c>
      <c r="Q22" s="18" t="s">
        <v>404</v>
      </c>
      <c r="R22" s="20" t="s">
        <v>404</v>
      </c>
      <c r="S22" s="18" t="n">
        <v>478.95506543</v>
      </c>
      <c r="T22" s="20" t="n">
        <v>17.22687604</v>
      </c>
    </row>
    <row r="23" spans="1:20">
      <c r="A23" s="15" t="s">
        <v>420</v>
      </c>
      <c r="B23" s="17" t="n">
        <v>11583</v>
      </c>
      <c r="C23" s="18">
        <f>(3194.0/B23*100)</f>
        <v/>
      </c>
      <c r="D23" s="19" t="n">
        <v>8389</v>
      </c>
      <c r="E23" s="18" t="n">
        <v>436.97311314</v>
      </c>
      <c r="F23" s="20" t="n">
        <v>25.66426056</v>
      </c>
      <c r="G23" s="18" t="n">
        <v>495.95843103</v>
      </c>
      <c r="H23" s="20" t="n">
        <v>7.19063478</v>
      </c>
      <c r="I23" s="18" t="n">
        <v>492.93065301</v>
      </c>
      <c r="J23" s="20" t="n">
        <v>4.73053047</v>
      </c>
      <c r="K23" s="18" t="s">
        <v>404</v>
      </c>
      <c r="L23" s="20" t="s">
        <v>404</v>
      </c>
      <c r="M23" s="18" t="s">
        <v>404</v>
      </c>
      <c r="N23" s="20" t="s">
        <v>404</v>
      </c>
      <c r="O23" s="18" t="s">
        <v>404</v>
      </c>
      <c r="P23" s="20" t="s">
        <v>404</v>
      </c>
      <c r="Q23" s="18" t="s">
        <v>404</v>
      </c>
      <c r="R23" s="20" t="s">
        <v>404</v>
      </c>
      <c r="S23" s="18" t="n">
        <v>476.40711682</v>
      </c>
      <c r="T23" s="20" t="n">
        <v>19.371335</v>
      </c>
    </row>
    <row r="24" spans="1:20">
      <c r="A24" s="15" t="s">
        <v>421</v>
      </c>
      <c r="B24" s="17" t="n">
        <v>6647</v>
      </c>
      <c r="C24" s="18">
        <f>(0.0/B24*100)</f>
        <v/>
      </c>
      <c r="D24" s="19" t="n">
        <v>6647</v>
      </c>
      <c r="E24" s="18" t="n">
        <v>530.35178515</v>
      </c>
      <c r="F24" s="20" t="n">
        <v>10.27210327</v>
      </c>
      <c r="G24" s="18" t="n">
        <v>530.55023066</v>
      </c>
      <c r="H24" s="20" t="n">
        <v>4.80090023</v>
      </c>
      <c r="I24" s="18" t="n">
        <v>543.20250404</v>
      </c>
      <c r="J24" s="20" t="n">
        <v>11.67497396</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523.09723299</v>
      </c>
      <c r="F25" s="20" t="n">
        <v>5.96901515</v>
      </c>
      <c r="G25" s="18" t="n">
        <v>524.63069884</v>
      </c>
      <c r="H25" s="20" t="n">
        <v>5.34801641</v>
      </c>
      <c r="I25" s="18" t="n">
        <v>533.61757737</v>
      </c>
      <c r="J25" s="20" t="n">
        <v>16.24899832</v>
      </c>
      <c r="K25" s="18" t="s">
        <v>404</v>
      </c>
      <c r="L25" s="20" t="s">
        <v>404</v>
      </c>
      <c r="M25" s="18" t="s">
        <v>404</v>
      </c>
      <c r="N25" s="20" t="s">
        <v>404</v>
      </c>
      <c r="O25" s="18" t="s">
        <v>404</v>
      </c>
      <c r="P25" s="20" t="s">
        <v>404</v>
      </c>
      <c r="Q25" s="18" t="s">
        <v>404</v>
      </c>
      <c r="R25" s="20" t="s">
        <v>404</v>
      </c>
      <c r="S25" s="18" t="n">
        <v>433.77519706</v>
      </c>
      <c r="T25" s="20" t="n">
        <v>10.27026199</v>
      </c>
    </row>
    <row r="26" spans="1:20">
      <c r="A26" s="15" t="s">
        <v>423</v>
      </c>
      <c r="B26" s="17" t="n">
        <v>4869</v>
      </c>
      <c r="C26" s="18">
        <f>(11.0/B26*100)</f>
        <v/>
      </c>
      <c r="D26" s="19" t="n">
        <v>4858</v>
      </c>
      <c r="E26" s="18" t="n">
        <v>489.86709516</v>
      </c>
      <c r="F26" s="20" t="n">
        <v>8.796118480000001</v>
      </c>
      <c r="G26" s="18" t="n">
        <v>482.61510969</v>
      </c>
      <c r="H26" s="20" t="n">
        <v>2.10258375</v>
      </c>
      <c r="I26" s="18" t="n">
        <v>481.89573577</v>
      </c>
      <c r="J26" s="20" t="n">
        <v>4.49679181</v>
      </c>
      <c r="K26" s="18" t="s">
        <v>404</v>
      </c>
      <c r="L26" s="20" t="s">
        <v>404</v>
      </c>
      <c r="M26" s="18" t="s">
        <v>404</v>
      </c>
      <c r="N26" s="20" t="s">
        <v>404</v>
      </c>
      <c r="O26" s="18" t="s">
        <v>404</v>
      </c>
      <c r="P26" s="20" t="s">
        <v>404</v>
      </c>
      <c r="Q26" s="18" t="s">
        <v>404</v>
      </c>
      <c r="R26" s="20" t="s">
        <v>404</v>
      </c>
      <c r="S26" s="18" t="n">
        <v>462.59385064</v>
      </c>
      <c r="T26" s="20" t="n">
        <v>12.20791708</v>
      </c>
    </row>
    <row r="27" spans="1:20">
      <c r="A27" s="15" t="s">
        <v>424</v>
      </c>
      <c r="B27" s="17" t="n">
        <v>5299</v>
      </c>
      <c r="C27" s="18">
        <f>(0.0/B27*100)</f>
        <v/>
      </c>
      <c r="D27" s="19" t="n">
        <v>5299</v>
      </c>
      <c r="E27" s="18" t="n">
        <v>478.67857569</v>
      </c>
      <c r="F27" s="20" t="n">
        <v>6.31519027</v>
      </c>
      <c r="G27" s="18" t="n">
        <v>506.68463147</v>
      </c>
      <c r="H27" s="20" t="n">
        <v>2.34099927</v>
      </c>
      <c r="I27" s="18" t="n">
        <v>478.05310979</v>
      </c>
      <c r="J27" s="20" t="n">
        <v>1.45926762</v>
      </c>
      <c r="K27" s="18" t="s">
        <v>404</v>
      </c>
      <c r="L27" s="20" t="s">
        <v>404</v>
      </c>
      <c r="M27" s="18" t="s">
        <v>404</v>
      </c>
      <c r="N27" s="20" t="s">
        <v>404</v>
      </c>
      <c r="O27" s="18" t="s">
        <v>404</v>
      </c>
      <c r="P27" s="20" t="s">
        <v>404</v>
      </c>
      <c r="Q27" s="18" t="s">
        <v>404</v>
      </c>
      <c r="R27" s="20" t="s">
        <v>404</v>
      </c>
      <c r="S27" s="18" t="n">
        <v>545.8519974</v>
      </c>
      <c r="T27" s="20" t="n">
        <v>6.58271203</v>
      </c>
    </row>
    <row r="28" spans="1:20">
      <c r="A28" s="15" t="s">
        <v>425</v>
      </c>
      <c r="B28" s="17" t="n">
        <v>7568</v>
      </c>
      <c r="C28" s="18">
        <f>(0.0/B28*100)</f>
        <v/>
      </c>
      <c r="D28" s="19" t="n">
        <v>7568</v>
      </c>
      <c r="E28" s="18" t="n">
        <v>417.94311104</v>
      </c>
      <c r="F28" s="20" t="n">
        <v>5.31283307</v>
      </c>
      <c r="G28" s="18" t="n">
        <v>409.68425304</v>
      </c>
      <c r="H28" s="20" t="n">
        <v>3.36476115</v>
      </c>
      <c r="I28" s="18" t="n">
        <v>397.54142951</v>
      </c>
      <c r="J28" s="20" t="n">
        <v>5.84780172</v>
      </c>
      <c r="K28" s="18" t="s">
        <v>404</v>
      </c>
      <c r="L28" s="20" t="s">
        <v>404</v>
      </c>
      <c r="M28" s="18" t="s">
        <v>404</v>
      </c>
      <c r="N28" s="20" t="s">
        <v>404</v>
      </c>
      <c r="O28" s="18" t="s">
        <v>404</v>
      </c>
      <c r="P28" s="20" t="s">
        <v>404</v>
      </c>
      <c r="Q28" s="18" t="s">
        <v>404</v>
      </c>
      <c r="R28" s="20" t="s">
        <v>404</v>
      </c>
      <c r="S28" s="18" t="n">
        <v>393.21713371</v>
      </c>
      <c r="T28" s="20" t="n">
        <v>10.21082248</v>
      </c>
    </row>
    <row r="29" spans="1:20">
      <c r="A29" s="15" t="s">
        <v>426</v>
      </c>
      <c r="B29" s="17" t="n">
        <v>5385</v>
      </c>
      <c r="C29" s="18">
        <f>(1123.0/B29*100)</f>
        <v/>
      </c>
      <c r="D29" s="19" t="n">
        <v>4262</v>
      </c>
      <c r="E29" s="18" t="n">
        <v>558.81540606</v>
      </c>
      <c r="F29" s="20" t="n">
        <v>18.50712499</v>
      </c>
      <c r="G29" s="18" t="n">
        <v>519.56307571</v>
      </c>
      <c r="H29" s="20" t="n">
        <v>6.20509899</v>
      </c>
      <c r="I29" s="18" t="n">
        <v>479.8163545</v>
      </c>
      <c r="J29" s="20" t="n">
        <v>18.45405176</v>
      </c>
      <c r="K29" s="18" t="s">
        <v>404</v>
      </c>
      <c r="L29" s="20" t="s">
        <v>404</v>
      </c>
      <c r="M29" s="18" t="s">
        <v>404</v>
      </c>
      <c r="N29" s="20" t="s">
        <v>404</v>
      </c>
      <c r="O29" s="18" t="s">
        <v>404</v>
      </c>
      <c r="P29" s="20" t="s">
        <v>404</v>
      </c>
      <c r="Q29" s="18" t="s">
        <v>404</v>
      </c>
      <c r="R29" s="20" t="s">
        <v>404</v>
      </c>
      <c r="S29" s="18" t="n">
        <v>502.46396547</v>
      </c>
      <c r="T29" s="20" t="n">
        <v>10.14669125</v>
      </c>
    </row>
    <row r="30" spans="1:20">
      <c r="A30" s="15" t="s">
        <v>427</v>
      </c>
      <c r="B30" s="17" t="n">
        <v>4520</v>
      </c>
      <c r="C30" s="18">
        <f>(1076.0/B30*100)</f>
        <v/>
      </c>
      <c r="D30" s="19" t="n">
        <v>3444</v>
      </c>
      <c r="E30" s="18" t="n">
        <v>470.21990342</v>
      </c>
      <c r="F30" s="20" t="n">
        <v>20.28391856</v>
      </c>
      <c r="G30" s="18" t="n">
        <v>497.57472178</v>
      </c>
      <c r="H30" s="20" t="n">
        <v>2.89026269</v>
      </c>
      <c r="I30" s="18" t="n">
        <v>520.75652418</v>
      </c>
      <c r="J30" s="20" t="n">
        <v>26.56009281</v>
      </c>
      <c r="K30" s="18" t="s">
        <v>404</v>
      </c>
      <c r="L30" s="20" t="s">
        <v>404</v>
      </c>
      <c r="M30" s="18" t="s">
        <v>404</v>
      </c>
      <c r="N30" s="20" t="s">
        <v>404</v>
      </c>
      <c r="O30" s="18" t="s">
        <v>404</v>
      </c>
      <c r="P30" s="20" t="s">
        <v>404</v>
      </c>
      <c r="Q30" s="18" t="s">
        <v>404</v>
      </c>
      <c r="R30" s="20" t="s">
        <v>404</v>
      </c>
      <c r="S30" s="18" t="n">
        <v>448.24867139</v>
      </c>
      <c r="T30" s="20" t="n">
        <v>11.54476157</v>
      </c>
    </row>
    <row r="31" spans="1:20">
      <c r="A31" s="15" t="s">
        <v>428</v>
      </c>
      <c r="B31" s="17" t="n">
        <v>5456</v>
      </c>
      <c r="C31" s="18">
        <f>(502.0/B31*100)</f>
        <v/>
      </c>
      <c r="D31" s="19" t="n">
        <v>4954</v>
      </c>
      <c r="E31" s="18" t="n">
        <v>504.83106448</v>
      </c>
      <c r="F31" s="20" t="n">
        <v>5.32054859</v>
      </c>
      <c r="G31" s="18" t="n">
        <v>505.50294148</v>
      </c>
      <c r="H31" s="20" t="n">
        <v>3.77092557</v>
      </c>
      <c r="I31" s="18" t="n">
        <v>498.18581595</v>
      </c>
      <c r="J31" s="20" t="n">
        <v>4.04494854</v>
      </c>
      <c r="K31" s="18" t="s">
        <v>404</v>
      </c>
      <c r="L31" s="20" t="s">
        <v>404</v>
      </c>
      <c r="M31" s="18" t="s">
        <v>404</v>
      </c>
      <c r="N31" s="20" t="s">
        <v>404</v>
      </c>
      <c r="O31" s="18" t="s">
        <v>404</v>
      </c>
      <c r="P31" s="20" t="s">
        <v>404</v>
      </c>
      <c r="Q31" s="18" t="s">
        <v>404</v>
      </c>
      <c r="R31" s="20" t="s">
        <v>404</v>
      </c>
      <c r="S31" s="18" t="n">
        <v>496.07670844</v>
      </c>
      <c r="T31" s="20" t="n">
        <v>8.6921254</v>
      </c>
    </row>
    <row r="32" spans="1:20">
      <c r="A32" s="15" t="s">
        <v>429</v>
      </c>
      <c r="B32" s="17" t="n">
        <v>4478</v>
      </c>
      <c r="C32" s="18">
        <f>(0.0/B32*100)</f>
        <v/>
      </c>
      <c r="D32" s="19" t="n">
        <v>4478</v>
      </c>
      <c r="E32" s="18" t="n">
        <v>488.38275391</v>
      </c>
      <c r="F32" s="20" t="n">
        <v>9.519936059999999</v>
      </c>
      <c r="G32" s="18" t="n">
        <v>504.49598099</v>
      </c>
      <c r="H32" s="20" t="n">
        <v>2.99535612</v>
      </c>
      <c r="I32" s="18" t="n">
        <v>504.84981002</v>
      </c>
      <c r="J32" s="20" t="n">
        <v>7.12148733</v>
      </c>
      <c r="K32" s="18" t="s">
        <v>404</v>
      </c>
      <c r="L32" s="20" t="s">
        <v>404</v>
      </c>
      <c r="M32" s="18" t="s">
        <v>404</v>
      </c>
      <c r="N32" s="20" t="s">
        <v>404</v>
      </c>
      <c r="O32" s="18" t="s">
        <v>404</v>
      </c>
      <c r="P32" s="20" t="s">
        <v>404</v>
      </c>
      <c r="Q32" s="18" t="s">
        <v>404</v>
      </c>
      <c r="R32" s="20" t="s">
        <v>404</v>
      </c>
      <c r="S32" s="18" t="n">
        <v>532.6318145</v>
      </c>
      <c r="T32" s="20" t="n">
        <v>10.24858506</v>
      </c>
    </row>
    <row r="33" spans="1:20">
      <c r="A33" s="15" t="s">
        <v>430</v>
      </c>
      <c r="B33" s="17" t="n">
        <v>7325</v>
      </c>
      <c r="C33" s="18">
        <f>(29.0/B33*100)</f>
        <v/>
      </c>
      <c r="D33" s="19" t="n">
        <v>7296</v>
      </c>
      <c r="E33" s="18" t="n">
        <v>474.12921314</v>
      </c>
      <c r="F33" s="20" t="n">
        <v>24.20647491</v>
      </c>
      <c r="G33" s="18" t="n">
        <v>489.62115773</v>
      </c>
      <c r="H33" s="20" t="n">
        <v>3.46522507</v>
      </c>
      <c r="I33" s="18" t="n">
        <v>498.01186652</v>
      </c>
      <c r="J33" s="20" t="n">
        <v>5.89029065</v>
      </c>
      <c r="K33" s="18" t="s">
        <v>404</v>
      </c>
      <c r="L33" s="20" t="s">
        <v>404</v>
      </c>
      <c r="M33" s="18" t="s">
        <v>404</v>
      </c>
      <c r="N33" s="20" t="s">
        <v>404</v>
      </c>
      <c r="O33" s="18" t="s">
        <v>404</v>
      </c>
      <c r="P33" s="20" t="s">
        <v>404</v>
      </c>
      <c r="Q33" s="18" t="s">
        <v>404</v>
      </c>
      <c r="R33" s="20" t="s">
        <v>404</v>
      </c>
      <c r="S33" s="18" t="n">
        <v>464.89791356</v>
      </c>
      <c r="T33" s="20" t="n">
        <v>12.70515643</v>
      </c>
    </row>
    <row r="34" spans="1:20">
      <c r="A34" s="15" t="s">
        <v>431</v>
      </c>
      <c r="B34" s="17" t="n">
        <v>6350</v>
      </c>
      <c r="C34" s="18">
        <f>(0.0/B34*100)</f>
        <v/>
      </c>
      <c r="D34" s="19" t="n">
        <v>6350</v>
      </c>
      <c r="E34" s="18" t="n">
        <v>473.07251046</v>
      </c>
      <c r="F34" s="20" t="n">
        <v>22.78691559</v>
      </c>
      <c r="G34" s="18" t="n">
        <v>478.79555854</v>
      </c>
      <c r="H34" s="20" t="n">
        <v>3.36312332</v>
      </c>
      <c r="I34" s="18" t="n">
        <v>466.09624176</v>
      </c>
      <c r="J34" s="20" t="n">
        <v>7.55954554</v>
      </c>
      <c r="K34" s="18" t="s">
        <v>404</v>
      </c>
      <c r="L34" s="20" t="s">
        <v>404</v>
      </c>
      <c r="M34" s="18" t="s">
        <v>404</v>
      </c>
      <c r="N34" s="20" t="s">
        <v>404</v>
      </c>
      <c r="O34" s="18" t="s">
        <v>404</v>
      </c>
      <c r="P34" s="20" t="s">
        <v>404</v>
      </c>
      <c r="Q34" s="18" t="s">
        <v>404</v>
      </c>
      <c r="R34" s="20" t="s">
        <v>404</v>
      </c>
      <c r="S34" s="18" t="n">
        <v>467.01054133</v>
      </c>
      <c r="T34" s="20" t="n">
        <v>20.06151806</v>
      </c>
    </row>
    <row r="35" spans="1:20">
      <c r="A35" s="15" t="s">
        <v>432</v>
      </c>
      <c r="B35" s="17" t="n">
        <v>6406</v>
      </c>
      <c r="C35" s="18">
        <f>(443.0/B35*100)</f>
        <v/>
      </c>
      <c r="D35" s="19" t="n">
        <v>5963</v>
      </c>
      <c r="E35" s="18" t="n">
        <v>526.03324972</v>
      </c>
      <c r="F35" s="20" t="n">
        <v>4.33557108</v>
      </c>
      <c r="G35" s="18" t="n">
        <v>512.4865634</v>
      </c>
      <c r="H35" s="20" t="n">
        <v>1.69079259</v>
      </c>
      <c r="I35" s="18" t="n">
        <v>510.26365389</v>
      </c>
      <c r="J35" s="20" t="n">
        <v>3.29264257</v>
      </c>
      <c r="K35" s="18" t="s">
        <v>404</v>
      </c>
      <c r="L35" s="20" t="s">
        <v>404</v>
      </c>
      <c r="M35" s="18" t="s">
        <v>404</v>
      </c>
      <c r="N35" s="20" t="s">
        <v>404</v>
      </c>
      <c r="O35" s="18" t="s">
        <v>404</v>
      </c>
      <c r="P35" s="20" t="s">
        <v>404</v>
      </c>
      <c r="Q35" s="18" t="s">
        <v>404</v>
      </c>
      <c r="R35" s="20" t="s">
        <v>404</v>
      </c>
      <c r="S35" s="18" t="n">
        <v>460.629795</v>
      </c>
      <c r="T35" s="20" t="n">
        <v>7.20369107</v>
      </c>
    </row>
    <row r="36" spans="1:20">
      <c r="A36" s="15" t="s">
        <v>433</v>
      </c>
      <c r="B36" s="17" t="n">
        <v>6736</v>
      </c>
      <c r="C36" s="18">
        <f>(10.0/B36*100)</f>
        <v/>
      </c>
      <c r="D36" s="19" t="n">
        <v>6726</v>
      </c>
      <c r="E36" s="18" t="n">
        <v>491.64451226</v>
      </c>
      <c r="F36" s="20" t="n">
        <v>9.068676010000001</v>
      </c>
      <c r="G36" s="18" t="n">
        <v>484.74801441</v>
      </c>
      <c r="H36" s="20" t="n">
        <v>2.56861884</v>
      </c>
      <c r="I36" s="18" t="n">
        <v>488.24380047</v>
      </c>
      <c r="J36" s="20" t="n">
        <v>5.51785153</v>
      </c>
      <c r="K36" s="18" t="s">
        <v>404</v>
      </c>
      <c r="L36" s="20" t="s">
        <v>404</v>
      </c>
      <c r="M36" s="18" t="s">
        <v>404</v>
      </c>
      <c r="N36" s="20" t="s">
        <v>404</v>
      </c>
      <c r="O36" s="18" t="s">
        <v>404</v>
      </c>
      <c r="P36" s="20" t="s">
        <v>404</v>
      </c>
      <c r="Q36" s="18" t="s">
        <v>404</v>
      </c>
      <c r="R36" s="20" t="s">
        <v>404</v>
      </c>
      <c r="S36" s="18" t="n">
        <v>469.64738102</v>
      </c>
      <c r="T36" s="20" t="n">
        <v>21.80908919</v>
      </c>
    </row>
    <row r="37" spans="1:20">
      <c r="A37" s="15" t="s">
        <v>434</v>
      </c>
      <c r="B37" s="17" t="n">
        <v>5458</v>
      </c>
      <c r="C37" s="18">
        <f>(0.0/B37*100)</f>
        <v/>
      </c>
      <c r="D37" s="19" t="n">
        <v>5458</v>
      </c>
      <c r="E37" s="18" t="n">
        <v>501.36583609</v>
      </c>
      <c r="F37" s="20" t="n">
        <v>8.55297347</v>
      </c>
      <c r="G37" s="18" t="n">
        <v>493.41324987</v>
      </c>
      <c r="H37" s="20" t="n">
        <v>3.77288131</v>
      </c>
      <c r="I37" s="18" t="n">
        <v>492.01186414</v>
      </c>
      <c r="J37" s="20" t="n">
        <v>6.6277809</v>
      </c>
      <c r="K37" s="18" t="s">
        <v>404</v>
      </c>
      <c r="L37" s="20" t="s">
        <v>404</v>
      </c>
      <c r="M37" s="18" t="s">
        <v>404</v>
      </c>
      <c r="N37" s="20" t="s">
        <v>404</v>
      </c>
      <c r="O37" s="18" t="s">
        <v>404</v>
      </c>
      <c r="P37" s="20" t="s">
        <v>404</v>
      </c>
      <c r="Q37" s="18" t="s">
        <v>404</v>
      </c>
      <c r="R37" s="20" t="s">
        <v>404</v>
      </c>
      <c r="S37" s="18" t="n">
        <v>468.97861729</v>
      </c>
      <c r="T37" s="20" t="n">
        <v>9.41890212</v>
      </c>
    </row>
    <row r="38" spans="1:20">
      <c r="A38" s="15" t="s">
        <v>435</v>
      </c>
      <c r="B38" s="17" t="n">
        <v>5860</v>
      </c>
      <c r="C38" s="18">
        <f>(268.0/B38*100)</f>
        <v/>
      </c>
      <c r="D38" s="19" t="n">
        <v>5592</v>
      </c>
      <c r="E38" s="18" t="n">
        <v>550.29399715</v>
      </c>
      <c r="F38" s="20" t="n">
        <v>14.10812413</v>
      </c>
      <c r="G38" s="18" t="n">
        <v>521.27592485</v>
      </c>
      <c r="H38" s="20" t="n">
        <v>4.96097517</v>
      </c>
      <c r="I38" s="18" t="n">
        <v>508.88427076</v>
      </c>
      <c r="J38" s="20" t="n">
        <v>6.16194746</v>
      </c>
      <c r="K38" s="18" t="s">
        <v>404</v>
      </c>
      <c r="L38" s="20" t="s">
        <v>404</v>
      </c>
      <c r="M38" s="18" t="s">
        <v>404</v>
      </c>
      <c r="N38" s="20" t="s">
        <v>404</v>
      </c>
      <c r="O38" s="18" t="s">
        <v>404</v>
      </c>
      <c r="P38" s="20" t="s">
        <v>404</v>
      </c>
      <c r="Q38" s="18" t="s">
        <v>404</v>
      </c>
      <c r="R38" s="20" t="s">
        <v>404</v>
      </c>
      <c r="S38" s="18" t="n">
        <v>544.5229401</v>
      </c>
      <c r="T38" s="20" t="n">
        <v>16.54224196</v>
      </c>
    </row>
    <row r="39" spans="1:20">
      <c r="A39" s="15" t="s">
        <v>436</v>
      </c>
      <c r="B39" s="17" t="n">
        <v>5895</v>
      </c>
      <c r="C39" s="18">
        <f>(0.0/B39*100)</f>
        <v/>
      </c>
      <c r="D39" s="19" t="n">
        <v>5895</v>
      </c>
      <c r="E39" s="18" t="n">
        <v>419.67960224</v>
      </c>
      <c r="F39" s="20" t="n">
        <v>7.16145576</v>
      </c>
      <c r="G39" s="18" t="n">
        <v>421.5682378</v>
      </c>
      <c r="H39" s="20" t="n">
        <v>7.30868364</v>
      </c>
      <c r="I39" s="18" t="n">
        <v>419.07036022</v>
      </c>
      <c r="J39" s="20" t="n">
        <v>16.86708621</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468.42253165</v>
      </c>
      <c r="F40" s="20" t="n">
        <v>12.15361921</v>
      </c>
      <c r="G40" s="18" t="n">
        <v>493.19791714</v>
      </c>
      <c r="H40" s="20" t="n">
        <v>3.33678557</v>
      </c>
      <c r="I40" s="18" t="n">
        <v>505.72857299</v>
      </c>
      <c r="J40" s="20" t="n">
        <v>14.3931557</v>
      </c>
      <c r="K40" s="18" t="s">
        <v>404</v>
      </c>
      <c r="L40" s="20" t="s">
        <v>404</v>
      </c>
      <c r="M40" s="18" t="s">
        <v>404</v>
      </c>
      <c r="N40" s="20" t="s">
        <v>404</v>
      </c>
      <c r="O40" s="18" t="s">
        <v>404</v>
      </c>
      <c r="P40" s="20" t="s">
        <v>404</v>
      </c>
      <c r="Q40" s="18" t="s">
        <v>404</v>
      </c>
      <c r="R40" s="20" t="s">
        <v>404</v>
      </c>
      <c r="S40" s="18" t="n">
        <v>493.16301731</v>
      </c>
      <c r="T40" s="20" t="n">
        <v>7.69050116</v>
      </c>
    </row>
    <row r="41" spans="1:20">
      <c r="A41" s="15" t="s">
        <v>438</v>
      </c>
      <c r="B41" s="17" t="n">
        <v>5712</v>
      </c>
      <c r="C41" s="18">
        <f>(99.0/B41*100)</f>
        <v/>
      </c>
      <c r="D41" s="19" t="n">
        <v>5613</v>
      </c>
      <c r="E41" s="18" t="n">
        <v>465.67624545</v>
      </c>
      <c r="F41" s="20" t="n">
        <v>10.23971573</v>
      </c>
      <c r="G41" s="18" t="n">
        <v>470.76201223</v>
      </c>
      <c r="H41" s="20" t="n">
        <v>4.38076918</v>
      </c>
      <c r="I41" s="18" t="n">
        <v>471.85435503</v>
      </c>
      <c r="J41" s="20" t="n">
        <v>5.04072182</v>
      </c>
      <c r="K41" s="18" t="s">
        <v>404</v>
      </c>
      <c r="L41" s="20" t="s">
        <v>404</v>
      </c>
      <c r="M41" s="18" t="s">
        <v>404</v>
      </c>
      <c r="N41" s="20" t="s">
        <v>404</v>
      </c>
      <c r="O41" s="18" t="s">
        <v>404</v>
      </c>
      <c r="P41" s="20" t="s">
        <v>404</v>
      </c>
      <c r="Q41" s="18" t="s">
        <v>404</v>
      </c>
      <c r="R41" s="20" t="s">
        <v>404</v>
      </c>
      <c r="S41" s="18" t="n">
        <v>462.4343913</v>
      </c>
      <c r="T41" s="20" t="n">
        <v>17.77408727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424.48014932</v>
      </c>
      <c r="F44" s="20" t="n">
        <v>14.45837128</v>
      </c>
      <c r="G44" s="18" t="n">
        <v>411.00242012</v>
      </c>
      <c r="H44" s="20" t="n">
        <v>3.57742742</v>
      </c>
      <c r="I44" s="18" t="n">
        <v>405.78168184</v>
      </c>
      <c r="J44" s="20" t="n">
        <v>11.22137653</v>
      </c>
      <c r="K44" s="18" t="s">
        <v>404</v>
      </c>
      <c r="L44" s="20" t="s">
        <v>404</v>
      </c>
      <c r="M44" s="18" t="s">
        <v>404</v>
      </c>
      <c r="N44" s="20" t="s">
        <v>404</v>
      </c>
      <c r="O44" s="18" t="s">
        <v>404</v>
      </c>
      <c r="P44" s="20" t="s">
        <v>404</v>
      </c>
      <c r="Q44" s="18" t="n">
        <v>437.91952506</v>
      </c>
      <c r="R44" s="20" t="n">
        <v>15.76745818</v>
      </c>
      <c r="S44" s="18" t="n">
        <v>436.33363489</v>
      </c>
      <c r="T44" s="20" t="n">
        <v>18.78378549</v>
      </c>
    </row>
    <row r="45" spans="1:20">
      <c r="A45" s="15" t="s">
        <v>442</v>
      </c>
      <c r="B45" s="17" t="n">
        <v>5519</v>
      </c>
      <c r="C45" s="18">
        <f>(0.0/B45*100)</f>
        <v/>
      </c>
      <c r="D45" s="19" t="n">
        <v>5519</v>
      </c>
      <c r="E45" s="18" t="n">
        <v>365.41689641</v>
      </c>
      <c r="F45" s="20" t="n">
        <v>4.98060332</v>
      </c>
      <c r="G45" s="18" t="n">
        <v>358.89785658</v>
      </c>
      <c r="H45" s="20" t="n">
        <v>6.73381336</v>
      </c>
      <c r="I45" s="18" t="n">
        <v>349.56458037</v>
      </c>
      <c r="J45" s="20" t="n">
        <v>6.79210442</v>
      </c>
      <c r="K45" s="18" t="s">
        <v>404</v>
      </c>
      <c r="L45" s="20" t="s">
        <v>404</v>
      </c>
      <c r="M45" s="18" t="s">
        <v>404</v>
      </c>
      <c r="N45" s="20" t="s">
        <v>404</v>
      </c>
      <c r="O45" s="18" t="s">
        <v>404</v>
      </c>
      <c r="P45" s="20" t="s">
        <v>404</v>
      </c>
      <c r="Q45" s="18" t="s">
        <v>404</v>
      </c>
      <c r="R45" s="20" t="s">
        <v>404</v>
      </c>
      <c r="S45" s="18" t="n">
        <v>344.48760258</v>
      </c>
      <c r="T45" s="20" t="n">
        <v>13.16963942</v>
      </c>
    </row>
    <row r="46" spans="1:20">
      <c r="A46" s="15" t="s">
        <v>443</v>
      </c>
      <c r="B46" s="17" t="n">
        <v>23141</v>
      </c>
      <c r="C46" s="18">
        <f>(4196.0/B46*100)</f>
        <v/>
      </c>
      <c r="D46" s="19" t="n">
        <v>18945</v>
      </c>
      <c r="E46" s="18" t="n">
        <v>373.5193644</v>
      </c>
      <c r="F46" s="20" t="n">
        <v>9.540951919999999</v>
      </c>
      <c r="G46" s="18" t="n">
        <v>387.93696266</v>
      </c>
      <c r="H46" s="20" t="n">
        <v>4.11660889</v>
      </c>
      <c r="I46" s="18" t="n">
        <v>364.49553134</v>
      </c>
      <c r="J46" s="20" t="n">
        <v>5.28931683</v>
      </c>
      <c r="K46" s="18" t="s">
        <v>404</v>
      </c>
      <c r="L46" s="20" t="s">
        <v>404</v>
      </c>
      <c r="M46" s="18" t="s">
        <v>404</v>
      </c>
      <c r="N46" s="20" t="s">
        <v>404</v>
      </c>
      <c r="O46" s="18" t="s">
        <v>404</v>
      </c>
      <c r="P46" s="20" t="s">
        <v>404</v>
      </c>
      <c r="Q46" s="18" t="s">
        <v>404</v>
      </c>
      <c r="R46" s="20" t="s">
        <v>404</v>
      </c>
      <c r="S46" s="18" t="n">
        <v>356.05493663</v>
      </c>
      <c r="T46" s="20" t="n">
        <v>13.18248938</v>
      </c>
    </row>
    <row r="47" spans="1:20">
      <c r="A47" s="15" t="s">
        <v>444</v>
      </c>
      <c r="B47" s="17" t="n">
        <v>5928</v>
      </c>
      <c r="C47" s="18">
        <f>(0.0/B47*100)</f>
        <v/>
      </c>
      <c r="D47" s="19" t="n">
        <v>5928</v>
      </c>
      <c r="E47" s="18" t="n">
        <v>454.42440391</v>
      </c>
      <c r="F47" s="20" t="n">
        <v>20.58760535</v>
      </c>
      <c r="G47" s="18" t="n">
        <v>434.51398516</v>
      </c>
      <c r="H47" s="20" t="n">
        <v>5.42954905</v>
      </c>
      <c r="I47" s="18" t="n">
        <v>447.62693371</v>
      </c>
      <c r="J47" s="20" t="n">
        <v>11.2648595</v>
      </c>
      <c r="K47" s="18" t="s">
        <v>404</v>
      </c>
      <c r="L47" s="20" t="s">
        <v>404</v>
      </c>
      <c r="M47" s="18" t="s">
        <v>404</v>
      </c>
      <c r="N47" s="20" t="s">
        <v>404</v>
      </c>
      <c r="O47" s="18" t="s">
        <v>404</v>
      </c>
      <c r="P47" s="20" t="s">
        <v>404</v>
      </c>
      <c r="Q47" s="18" t="s">
        <v>404</v>
      </c>
      <c r="R47" s="20" t="s">
        <v>404</v>
      </c>
      <c r="S47" s="18" t="n">
        <v>500.51742783</v>
      </c>
      <c r="T47" s="20" t="n">
        <v>23.75065903</v>
      </c>
    </row>
    <row r="48" spans="1:20">
      <c r="A48" s="15" t="s">
        <v>445</v>
      </c>
      <c r="B48" s="17" t="n">
        <v>9841</v>
      </c>
      <c r="C48" s="18">
        <f>(40.0/B48*100)</f>
        <v/>
      </c>
      <c r="D48" s="19" t="n">
        <v>9801</v>
      </c>
      <c r="E48" s="18" t="n">
        <v>562.21079597</v>
      </c>
      <c r="F48" s="20" t="n">
        <v>20.60869375</v>
      </c>
      <c r="G48" s="18" t="n">
        <v>533.36650164</v>
      </c>
      <c r="H48" s="20" t="n">
        <v>5.97082368</v>
      </c>
      <c r="I48" s="18" t="n">
        <v>506.01950381</v>
      </c>
      <c r="J48" s="20" t="n">
        <v>13.02385831</v>
      </c>
      <c r="K48" s="18" t="s">
        <v>404</v>
      </c>
      <c r="L48" s="20" t="s">
        <v>404</v>
      </c>
      <c r="M48" s="18" t="s">
        <v>404</v>
      </c>
      <c r="N48" s="20" t="s">
        <v>404</v>
      </c>
      <c r="O48" s="18" t="s">
        <v>404</v>
      </c>
      <c r="P48" s="20" t="s">
        <v>404</v>
      </c>
      <c r="Q48" s="18" t="s">
        <v>404</v>
      </c>
      <c r="R48" s="20" t="s">
        <v>404</v>
      </c>
      <c r="S48" s="18" t="n">
        <v>497.38912196</v>
      </c>
      <c r="T48" s="20" t="n">
        <v>36.07511495</v>
      </c>
    </row>
    <row r="49" spans="1:20">
      <c r="A49" s="15" t="s">
        <v>446</v>
      </c>
      <c r="B49" s="17" t="n">
        <v>6349</v>
      </c>
      <c r="C49" s="18">
        <f>(52.0/B49*100)</f>
        <v/>
      </c>
      <c r="D49" s="19" t="n">
        <v>6297</v>
      </c>
      <c r="E49" s="18" t="n">
        <v>410.37555294</v>
      </c>
      <c r="F49" s="20" t="n">
        <v>8.76977729</v>
      </c>
      <c r="G49" s="18" t="n">
        <v>412.08042757</v>
      </c>
      <c r="H49" s="20" t="n">
        <v>4.20368312</v>
      </c>
      <c r="I49" s="18" t="n">
        <v>395.77206837</v>
      </c>
      <c r="J49" s="20" t="n">
        <v>5.87407358</v>
      </c>
      <c r="K49" s="18" t="s">
        <v>404</v>
      </c>
      <c r="L49" s="20" t="s">
        <v>404</v>
      </c>
      <c r="M49" s="18" t="s">
        <v>404</v>
      </c>
      <c r="N49" s="20" t="s">
        <v>404</v>
      </c>
      <c r="O49" s="18" t="s">
        <v>404</v>
      </c>
      <c r="P49" s="20" t="s">
        <v>404</v>
      </c>
      <c r="Q49" s="18" t="s">
        <v>404</v>
      </c>
      <c r="R49" s="20" t="s">
        <v>404</v>
      </c>
      <c r="S49" s="18" t="n">
        <v>440.68193045</v>
      </c>
      <c r="T49" s="20" t="n">
        <v>21.73753198</v>
      </c>
    </row>
    <row r="50" spans="1:20">
      <c r="A50" s="15" t="s">
        <v>447</v>
      </c>
      <c r="B50" s="17" t="n">
        <v>11795</v>
      </c>
      <c r="C50" s="18">
        <f>(1031.0/B50*100)</f>
        <v/>
      </c>
      <c r="D50" s="19" t="n">
        <v>10764</v>
      </c>
      <c r="E50" s="18" t="n">
        <v>373.0864761</v>
      </c>
      <c r="F50" s="20" t="n">
        <v>12.2030139</v>
      </c>
      <c r="G50" s="18" t="n">
        <v>394.64636061</v>
      </c>
      <c r="H50" s="20" t="n">
        <v>3.06149182</v>
      </c>
      <c r="I50" s="18" t="n">
        <v>385.84382132</v>
      </c>
      <c r="J50" s="20" t="n">
        <v>9.65322952</v>
      </c>
      <c r="K50" s="18" t="s">
        <v>404</v>
      </c>
      <c r="L50" s="20" t="s">
        <v>404</v>
      </c>
      <c r="M50" s="18" t="s">
        <v>404</v>
      </c>
      <c r="N50" s="20" t="s">
        <v>404</v>
      </c>
      <c r="O50" s="18" t="s">
        <v>404</v>
      </c>
      <c r="P50" s="20" t="s">
        <v>404</v>
      </c>
      <c r="Q50" s="18" t="s">
        <v>404</v>
      </c>
      <c r="R50" s="20" t="s">
        <v>404</v>
      </c>
      <c r="S50" s="18" t="n">
        <v>377.42568878</v>
      </c>
      <c r="T50" s="20" t="n">
        <v>10.74503284</v>
      </c>
    </row>
    <row r="51" spans="1:20">
      <c r="A51" s="15" t="s">
        <v>448</v>
      </c>
      <c r="B51" s="17" t="n">
        <v>6866</v>
      </c>
      <c r="C51" s="18">
        <f>(0.0/B51*100)</f>
        <v/>
      </c>
      <c r="D51" s="19" t="n">
        <v>6866</v>
      </c>
      <c r="E51" s="18" t="n">
        <v>409.33406981</v>
      </c>
      <c r="F51" s="20" t="n">
        <v>8.79210498</v>
      </c>
      <c r="G51" s="18" t="n">
        <v>396.68530681</v>
      </c>
      <c r="H51" s="20" t="n">
        <v>3.79792107</v>
      </c>
      <c r="I51" s="18" t="n">
        <v>402.93196136</v>
      </c>
      <c r="J51" s="20" t="n">
        <v>5.39562413</v>
      </c>
      <c r="K51" s="18" t="s">
        <v>404</v>
      </c>
      <c r="L51" s="20" t="s">
        <v>404</v>
      </c>
      <c r="M51" s="18" t="s">
        <v>404</v>
      </c>
      <c r="N51" s="20" t="s">
        <v>404</v>
      </c>
      <c r="O51" s="18" t="s">
        <v>404</v>
      </c>
      <c r="P51" s="20" t="s">
        <v>404</v>
      </c>
      <c r="Q51" s="18" t="s">
        <v>404</v>
      </c>
      <c r="R51" s="20" t="s">
        <v>404</v>
      </c>
      <c r="S51" s="18" t="n">
        <v>405.22141225</v>
      </c>
      <c r="T51" s="20" t="n">
        <v>14.38873342</v>
      </c>
    </row>
    <row r="52" spans="1:20">
      <c r="A52" s="15" t="s">
        <v>449</v>
      </c>
      <c r="B52" s="17" t="n">
        <v>5809</v>
      </c>
      <c r="C52" s="18">
        <f>(0.0/B52*100)</f>
        <v/>
      </c>
      <c r="D52" s="19" t="n">
        <v>5809</v>
      </c>
      <c r="E52" s="18" t="n">
        <v>476.58995076</v>
      </c>
      <c r="F52" s="20" t="n">
        <v>13.56477849</v>
      </c>
      <c r="G52" s="18" t="n">
        <v>469.49748015</v>
      </c>
      <c r="H52" s="20" t="n">
        <v>3.50874237</v>
      </c>
      <c r="I52" s="18" t="n">
        <v>444.72156048</v>
      </c>
      <c r="J52" s="20" t="n">
        <v>7.88523426</v>
      </c>
      <c r="K52" s="18" t="s">
        <v>404</v>
      </c>
      <c r="L52" s="20" t="s">
        <v>404</v>
      </c>
      <c r="M52" s="18" t="s">
        <v>404</v>
      </c>
      <c r="N52" s="20" t="s">
        <v>404</v>
      </c>
      <c r="O52" s="18" t="s">
        <v>404</v>
      </c>
      <c r="P52" s="20" t="s">
        <v>404</v>
      </c>
      <c r="Q52" s="18" t="s">
        <v>404</v>
      </c>
      <c r="R52" s="20" t="s">
        <v>404</v>
      </c>
      <c r="S52" s="18" t="n">
        <v>469.33000969</v>
      </c>
      <c r="T52" s="20" t="n">
        <v>14.33764468</v>
      </c>
    </row>
    <row r="53" spans="1:20">
      <c r="A53" s="15" t="s">
        <v>450</v>
      </c>
      <c r="B53" s="17" t="n">
        <v>5571</v>
      </c>
      <c r="C53" s="18">
        <f>(0.0/B53*100)</f>
        <v/>
      </c>
      <c r="D53" s="19" t="n">
        <v>5571</v>
      </c>
      <c r="E53" s="18" t="n">
        <v>438.96624211</v>
      </c>
      <c r="F53" s="20" t="n">
        <v>2.87641312</v>
      </c>
      <c r="G53" s="18" t="n">
        <v>433.52455389</v>
      </c>
      <c r="H53" s="20" t="n">
        <v>2.72261323</v>
      </c>
      <c r="I53" s="18" t="n">
        <v>439.4118527</v>
      </c>
      <c r="J53" s="20" t="n">
        <v>2.3619101</v>
      </c>
      <c r="K53" s="18" t="s">
        <v>404</v>
      </c>
      <c r="L53" s="20" t="s">
        <v>404</v>
      </c>
      <c r="M53" s="18" t="s">
        <v>404</v>
      </c>
      <c r="N53" s="20" t="s">
        <v>404</v>
      </c>
      <c r="O53" s="18" t="s">
        <v>404</v>
      </c>
      <c r="P53" s="20" t="s">
        <v>404</v>
      </c>
      <c r="Q53" s="18" t="s">
        <v>404</v>
      </c>
      <c r="R53" s="20" t="s">
        <v>404</v>
      </c>
      <c r="S53" s="18" t="n">
        <v>343.93995914</v>
      </c>
      <c r="T53" s="20" t="n">
        <v>35.59061878</v>
      </c>
    </row>
    <row r="54" spans="1:20">
      <c r="A54" s="15" t="s">
        <v>451</v>
      </c>
      <c r="B54" s="17" t="n">
        <v>4740</v>
      </c>
      <c r="C54" s="18">
        <f>(199.0/B54*100)</f>
        <v/>
      </c>
      <c r="D54" s="19" t="n">
        <v>4541</v>
      </c>
      <c r="E54" s="18" t="n">
        <v>330.93419794</v>
      </c>
      <c r="F54" s="20" t="n">
        <v>7.5910847</v>
      </c>
      <c r="G54" s="18" t="n">
        <v>327.98328843</v>
      </c>
      <c r="H54" s="20" t="n">
        <v>3.12757525</v>
      </c>
      <c r="I54" s="18" t="n">
        <v>311.50553917</v>
      </c>
      <c r="J54" s="20" t="n">
        <v>10.31722985</v>
      </c>
      <c r="K54" s="18" t="s">
        <v>404</v>
      </c>
      <c r="L54" s="20" t="s">
        <v>404</v>
      </c>
      <c r="M54" s="18" t="s">
        <v>404</v>
      </c>
      <c r="N54" s="20" t="s">
        <v>404</v>
      </c>
      <c r="O54" s="18" t="s">
        <v>404</v>
      </c>
      <c r="P54" s="20" t="s">
        <v>404</v>
      </c>
      <c r="Q54" s="18" t="s">
        <v>404</v>
      </c>
      <c r="R54" s="20" t="s">
        <v>404</v>
      </c>
      <c r="S54" s="18" t="n">
        <v>324.08693335</v>
      </c>
      <c r="T54" s="20" t="n">
        <v>8.32878214</v>
      </c>
    </row>
    <row r="55" spans="1:20">
      <c r="A55" s="15" t="s">
        <v>452</v>
      </c>
      <c r="B55" s="17" t="n">
        <v>5316</v>
      </c>
      <c r="C55" s="18">
        <f>(43.0/B55*100)</f>
        <v/>
      </c>
      <c r="D55" s="19" t="n">
        <v>5273</v>
      </c>
      <c r="E55" s="18" t="n">
        <v>380.18481476</v>
      </c>
      <c r="F55" s="20" t="n">
        <v>17.52406473</v>
      </c>
      <c r="G55" s="18" t="n">
        <v>408.52212712</v>
      </c>
      <c r="H55" s="20" t="n">
        <v>3.63348203</v>
      </c>
      <c r="I55" s="18" t="n">
        <v>397.421795</v>
      </c>
      <c r="J55" s="20" t="n">
        <v>6.14216745</v>
      </c>
      <c r="K55" s="18" t="s">
        <v>404</v>
      </c>
      <c r="L55" s="20" t="s">
        <v>404</v>
      </c>
      <c r="M55" s="18" t="s">
        <v>404</v>
      </c>
      <c r="N55" s="20" t="s">
        <v>404</v>
      </c>
      <c r="O55" s="18" t="s">
        <v>404</v>
      </c>
      <c r="P55" s="20" t="s">
        <v>404</v>
      </c>
      <c r="Q55" s="18" t="n">
        <v>426.42412405</v>
      </c>
      <c r="R55" s="20" t="n">
        <v>7.89455771</v>
      </c>
      <c r="S55" s="18" t="n">
        <v>382.61949236</v>
      </c>
      <c r="T55" s="20" t="n">
        <v>15.96703182</v>
      </c>
    </row>
    <row r="56" spans="1:20">
      <c r="A56" s="15" t="s">
        <v>453</v>
      </c>
      <c r="B56" s="17" t="n">
        <v>5359</v>
      </c>
      <c r="C56" s="18">
        <f>(0.0/B56*100)</f>
        <v/>
      </c>
      <c r="D56" s="19" t="n">
        <v>5359</v>
      </c>
      <c r="E56" s="18" t="n">
        <v>538.57083059</v>
      </c>
      <c r="F56" s="20" t="n">
        <v>15.44532634</v>
      </c>
      <c r="G56" s="18" t="n">
        <v>549.4380088299999</v>
      </c>
      <c r="H56" s="20" t="n">
        <v>4.30083687</v>
      </c>
      <c r="I56" s="18" t="n">
        <v>545.53091735</v>
      </c>
      <c r="J56" s="20" t="n">
        <v>10.7077238</v>
      </c>
      <c r="K56" s="18" t="s">
        <v>404</v>
      </c>
      <c r="L56" s="20" t="s">
        <v>404</v>
      </c>
      <c r="M56" s="18" t="s">
        <v>404</v>
      </c>
      <c r="N56" s="20" t="s">
        <v>404</v>
      </c>
      <c r="O56" s="18" t="s">
        <v>404</v>
      </c>
      <c r="P56" s="20" t="s">
        <v>404</v>
      </c>
      <c r="Q56" s="18" t="s">
        <v>404</v>
      </c>
      <c r="R56" s="20" t="s">
        <v>404</v>
      </c>
      <c r="S56" s="18" t="n">
        <v>547.07255172</v>
      </c>
      <c r="T56" s="20" t="n">
        <v>20.13799537</v>
      </c>
    </row>
    <row r="57" spans="1:20">
      <c r="A57" s="15" t="s">
        <v>454</v>
      </c>
      <c r="B57" s="17" t="n">
        <v>6513</v>
      </c>
      <c r="C57" s="18">
        <f>(0.0/B57*100)</f>
        <v/>
      </c>
      <c r="D57" s="19" t="n">
        <v>6513</v>
      </c>
      <c r="E57" s="18" t="n">
        <v>383.88755965</v>
      </c>
      <c r="F57" s="20" t="n">
        <v>13.09272218</v>
      </c>
      <c r="G57" s="18" t="n">
        <v>388.17252602</v>
      </c>
      <c r="H57" s="20" t="n">
        <v>4.26850029</v>
      </c>
      <c r="I57" s="18" t="n">
        <v>375.23887746</v>
      </c>
      <c r="J57" s="20" t="n">
        <v>9.98919004</v>
      </c>
      <c r="K57" s="18" t="s">
        <v>404</v>
      </c>
      <c r="L57" s="20" t="s">
        <v>404</v>
      </c>
      <c r="M57" s="18" t="s">
        <v>404</v>
      </c>
      <c r="N57" s="20" t="s">
        <v>404</v>
      </c>
      <c r="O57" s="18" t="s">
        <v>404</v>
      </c>
      <c r="P57" s="20" t="s">
        <v>404</v>
      </c>
      <c r="Q57" s="18" t="n">
        <v>353.37259332</v>
      </c>
      <c r="R57" s="20" t="n">
        <v>7.85179131</v>
      </c>
      <c r="S57" s="18" t="n">
        <v>405.00545104</v>
      </c>
      <c r="T57" s="20" t="n">
        <v>13.04037113</v>
      </c>
    </row>
    <row r="58" spans="1:20">
      <c r="A58" s="15" t="s">
        <v>455</v>
      </c>
      <c r="B58" s="17" t="n">
        <v>7267</v>
      </c>
      <c r="C58" s="18">
        <f>(0.0/B58*100)</f>
        <v/>
      </c>
      <c r="D58" s="19" t="n">
        <v>7267</v>
      </c>
      <c r="E58" s="18" t="n">
        <v>381.26272863</v>
      </c>
      <c r="F58" s="20" t="n">
        <v>6.75603258</v>
      </c>
      <c r="G58" s="18" t="n">
        <v>380.75562134</v>
      </c>
      <c r="H58" s="20" t="n">
        <v>3.25257566</v>
      </c>
      <c r="I58" s="18" t="n">
        <v>369.38584091</v>
      </c>
      <c r="J58" s="20" t="n">
        <v>11.07340981</v>
      </c>
      <c r="K58" s="18" t="s">
        <v>404</v>
      </c>
      <c r="L58" s="20" t="s">
        <v>404</v>
      </c>
      <c r="M58" s="18" t="s">
        <v>404</v>
      </c>
      <c r="N58" s="20" t="s">
        <v>404</v>
      </c>
      <c r="O58" s="18" t="s">
        <v>404</v>
      </c>
      <c r="P58" s="20" t="s">
        <v>404</v>
      </c>
      <c r="Q58" s="18" t="n">
        <v>428.55275088</v>
      </c>
      <c r="R58" s="20" t="n">
        <v>12.18207281</v>
      </c>
      <c r="S58" s="18" t="n">
        <v>442.26770937</v>
      </c>
      <c r="T58" s="20" t="n">
        <v>9.063806939999999</v>
      </c>
    </row>
    <row r="59" spans="1:20">
      <c r="A59" s="15" t="s">
        <v>456</v>
      </c>
      <c r="B59" s="17" t="n">
        <v>4826</v>
      </c>
      <c r="C59" s="18">
        <f>(0.0/B59*100)</f>
        <v/>
      </c>
      <c r="D59" s="19" t="n">
        <v>4826</v>
      </c>
      <c r="E59" s="18" t="n">
        <v>365.06692394</v>
      </c>
      <c r="F59" s="20" t="n">
        <v>4.4758058</v>
      </c>
      <c r="G59" s="18" t="n">
        <v>362.61337968</v>
      </c>
      <c r="H59" s="20" t="n">
        <v>2.23911313</v>
      </c>
      <c r="I59" s="18" t="n">
        <v>358.79686641</v>
      </c>
      <c r="J59" s="20" t="n">
        <v>3.21501456</v>
      </c>
      <c r="K59" s="18" t="s">
        <v>404</v>
      </c>
      <c r="L59" s="20" t="s">
        <v>404</v>
      </c>
      <c r="M59" s="18" t="s">
        <v>404</v>
      </c>
      <c r="N59" s="20" t="s">
        <v>404</v>
      </c>
      <c r="O59" s="18" t="s">
        <v>404</v>
      </c>
      <c r="P59" s="20" t="s">
        <v>404</v>
      </c>
      <c r="Q59" s="18" t="s">
        <v>404</v>
      </c>
      <c r="R59" s="20" t="s">
        <v>404</v>
      </c>
      <c r="S59" s="18" t="n">
        <v>326.6063616</v>
      </c>
      <c r="T59" s="20" t="n">
        <v>8.88225856</v>
      </c>
    </row>
    <row r="60" spans="1:20">
      <c r="A60" s="15" t="s">
        <v>457</v>
      </c>
      <c r="B60" s="17" t="n">
        <v>4546</v>
      </c>
      <c r="C60" s="18">
        <f>(0.0/B60*100)</f>
        <v/>
      </c>
      <c r="D60" s="19" t="n">
        <v>4546</v>
      </c>
      <c r="E60" s="18" t="n">
        <v>391.21372716</v>
      </c>
      <c r="F60" s="20" t="n">
        <v>11.89607463</v>
      </c>
      <c r="G60" s="18" t="n">
        <v>394.23301176</v>
      </c>
      <c r="H60" s="20" t="n">
        <v>6.20423946</v>
      </c>
      <c r="I60" s="18" t="n">
        <v>404.47975143</v>
      </c>
      <c r="J60" s="20" t="n">
        <v>8.22614959</v>
      </c>
      <c r="K60" s="18" t="s">
        <v>404</v>
      </c>
      <c r="L60" s="20" t="s">
        <v>404</v>
      </c>
      <c r="M60" s="18" t="s">
        <v>404</v>
      </c>
      <c r="N60" s="20" t="s">
        <v>404</v>
      </c>
      <c r="O60" s="18" t="s">
        <v>404</v>
      </c>
      <c r="P60" s="20" t="s">
        <v>404</v>
      </c>
      <c r="Q60" s="18" t="s">
        <v>404</v>
      </c>
      <c r="R60" s="20" t="s">
        <v>404</v>
      </c>
      <c r="S60" s="18" t="n">
        <v>387.57420079</v>
      </c>
      <c r="T60" s="20" t="n">
        <v>16.55900339</v>
      </c>
    </row>
    <row r="61" spans="1:20">
      <c r="A61" s="15" t="s">
        <v>458</v>
      </c>
      <c r="B61" s="17" t="n">
        <v>6525</v>
      </c>
      <c r="C61" s="18">
        <f>(0.0/B61*100)</f>
        <v/>
      </c>
      <c r="D61" s="19" t="n">
        <v>6525</v>
      </c>
      <c r="E61" s="18" t="n">
        <v>460.36114607</v>
      </c>
      <c r="F61" s="20" t="n">
        <v>15.39220852</v>
      </c>
      <c r="G61" s="18" t="n">
        <v>479.02296462</v>
      </c>
      <c r="H61" s="20" t="n">
        <v>3.1976801</v>
      </c>
      <c r="I61" s="18" t="n">
        <v>479.16898471</v>
      </c>
      <c r="J61" s="20" t="n">
        <v>4.80011236</v>
      </c>
      <c r="K61" s="18" t="s">
        <v>404</v>
      </c>
      <c r="L61" s="20" t="s">
        <v>404</v>
      </c>
      <c r="M61" s="18" t="s">
        <v>404</v>
      </c>
      <c r="N61" s="20" t="s">
        <v>404</v>
      </c>
      <c r="O61" s="18" t="s">
        <v>404</v>
      </c>
      <c r="P61" s="20" t="s">
        <v>404</v>
      </c>
      <c r="Q61" s="18" t="s">
        <v>404</v>
      </c>
      <c r="R61" s="20" t="s">
        <v>404</v>
      </c>
      <c r="S61" s="18" t="n">
        <v>450.81199259</v>
      </c>
      <c r="T61" s="20" t="n">
        <v>8.29261823</v>
      </c>
    </row>
    <row r="62" spans="1:20">
      <c r="A62" s="15" t="s">
        <v>459</v>
      </c>
      <c r="B62" s="17" t="n">
        <v>4476</v>
      </c>
      <c r="C62" s="18">
        <f>(0.0/B62*100)</f>
        <v/>
      </c>
      <c r="D62" s="19" t="n">
        <v>4476</v>
      </c>
      <c r="E62" s="18" t="s">
        <v>404</v>
      </c>
      <c r="F62" s="20" t="s">
        <v>404</v>
      </c>
      <c r="G62" s="18" t="n">
        <v>547.36642732</v>
      </c>
      <c r="H62" s="20" t="n">
        <v>1.27624702</v>
      </c>
      <c r="I62" s="18" t="n">
        <v>533.77637822</v>
      </c>
      <c r="J62" s="20" t="n">
        <v>2.18869562</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365.0062396</v>
      </c>
      <c r="F63" s="20" t="n">
        <v>3.22793032</v>
      </c>
      <c r="G63" s="18" t="n">
        <v>372.1593356</v>
      </c>
      <c r="H63" s="20" t="n">
        <v>1.55190114</v>
      </c>
      <c r="I63" s="18" t="n">
        <v>359.654407</v>
      </c>
      <c r="J63" s="20" t="n">
        <v>5.03264891</v>
      </c>
      <c r="K63" s="18" t="s">
        <v>404</v>
      </c>
      <c r="L63" s="20" t="s">
        <v>404</v>
      </c>
      <c r="M63" s="18" t="s">
        <v>404</v>
      </c>
      <c r="N63" s="20" t="s">
        <v>404</v>
      </c>
      <c r="O63" s="18" t="s">
        <v>404</v>
      </c>
      <c r="P63" s="20" t="s">
        <v>404</v>
      </c>
      <c r="Q63" s="18" t="n">
        <v>356.28292019</v>
      </c>
      <c r="R63" s="20" t="n">
        <v>15.67869081</v>
      </c>
      <c r="S63" s="18" t="n">
        <v>389.39682839</v>
      </c>
      <c r="T63" s="20" t="n">
        <v>5.50279153</v>
      </c>
    </row>
    <row r="64" spans="1:20">
      <c r="A64" s="15" t="s">
        <v>461</v>
      </c>
      <c r="B64" s="17" t="n">
        <v>3634</v>
      </c>
      <c r="C64" s="18">
        <f>(27.0/B64*100)</f>
        <v/>
      </c>
      <c r="D64" s="19" t="n">
        <v>3607</v>
      </c>
      <c r="E64" s="18" t="n">
        <v>503.61441753</v>
      </c>
      <c r="F64" s="20" t="n">
        <v>7.48350195</v>
      </c>
      <c r="G64" s="18" t="n">
        <v>480.78851314</v>
      </c>
      <c r="H64" s="20" t="n">
        <v>2.52057206</v>
      </c>
      <c r="I64" s="18" t="n">
        <v>473.10399883</v>
      </c>
      <c r="J64" s="20" t="n">
        <v>2.46604524</v>
      </c>
      <c r="K64" s="18" t="s">
        <v>404</v>
      </c>
      <c r="L64" s="20" t="s">
        <v>404</v>
      </c>
      <c r="M64" s="18" t="s">
        <v>404</v>
      </c>
      <c r="N64" s="20" t="s">
        <v>404</v>
      </c>
      <c r="O64" s="18" t="s">
        <v>404</v>
      </c>
      <c r="P64" s="20" t="s">
        <v>404</v>
      </c>
      <c r="Q64" s="18" t="s">
        <v>404</v>
      </c>
      <c r="R64" s="20" t="s">
        <v>404</v>
      </c>
      <c r="S64" s="18" t="s">
        <v>404</v>
      </c>
      <c r="T64" s="20" t="s">
        <v>404</v>
      </c>
    </row>
    <row r="65" spans="1:20">
      <c r="A65" s="15" t="s">
        <v>462</v>
      </c>
      <c r="B65" s="17" t="n">
        <v>5325</v>
      </c>
      <c r="C65" s="18">
        <f>(0.0/B65*100)</f>
        <v/>
      </c>
      <c r="D65" s="19" t="n">
        <v>5325</v>
      </c>
      <c r="E65" s="18" t="n">
        <v>426.04699042</v>
      </c>
      <c r="F65" s="20" t="n">
        <v>13.06852436</v>
      </c>
      <c r="G65" s="18" t="n">
        <v>420.42635322</v>
      </c>
      <c r="H65" s="20" t="n">
        <v>3.17702616</v>
      </c>
      <c r="I65" s="18" t="n">
        <v>415.52089082</v>
      </c>
      <c r="J65" s="20" t="n">
        <v>7.60140675</v>
      </c>
      <c r="K65" s="18" t="s">
        <v>404</v>
      </c>
      <c r="L65" s="20" t="s">
        <v>404</v>
      </c>
      <c r="M65" s="18" t="s">
        <v>404</v>
      </c>
      <c r="N65" s="20" t="s">
        <v>404</v>
      </c>
      <c r="O65" s="18" t="s">
        <v>404</v>
      </c>
      <c r="P65" s="20" t="s">
        <v>404</v>
      </c>
      <c r="Q65" s="18" t="s">
        <v>404</v>
      </c>
      <c r="R65" s="20" t="s">
        <v>404</v>
      </c>
      <c r="S65" s="18" t="n">
        <v>401.09903323</v>
      </c>
      <c r="T65" s="20" t="n">
        <v>17.0787756</v>
      </c>
    </row>
    <row r="66" spans="1:20">
      <c r="A66" s="15" t="s">
        <v>463</v>
      </c>
      <c r="B66" s="17" t="n">
        <v>5665</v>
      </c>
      <c r="C66" s="18">
        <f>(0.0/B66*100)</f>
        <v/>
      </c>
      <c r="D66" s="19" t="n">
        <v>5665</v>
      </c>
      <c r="E66" s="18" t="n">
        <v>408.7359622</v>
      </c>
      <c r="F66" s="20" t="n">
        <v>3.21861241</v>
      </c>
      <c r="G66" s="18" t="n">
        <v>417.88665501</v>
      </c>
      <c r="H66" s="20" t="n">
        <v>1.9315387</v>
      </c>
      <c r="I66" s="18" t="n">
        <v>424.02681224</v>
      </c>
      <c r="J66" s="20" t="n">
        <v>2.81672555</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377.62317191</v>
      </c>
      <c r="F67" s="20" t="n">
        <v>11.13766287</v>
      </c>
      <c r="G67" s="18" t="n">
        <v>390.46608951</v>
      </c>
      <c r="H67" s="20" t="n">
        <v>4.01452808</v>
      </c>
      <c r="I67" s="18" t="n">
        <v>380.756554</v>
      </c>
      <c r="J67" s="20" t="n">
        <v>4.90728958</v>
      </c>
      <c r="K67" s="18" t="s">
        <v>404</v>
      </c>
      <c r="L67" s="20" t="s">
        <v>404</v>
      </c>
      <c r="M67" s="18" t="s">
        <v>404</v>
      </c>
      <c r="N67" s="20" t="s">
        <v>404</v>
      </c>
      <c r="O67" s="18" t="s">
        <v>404</v>
      </c>
      <c r="P67" s="20" t="s">
        <v>404</v>
      </c>
      <c r="Q67" s="18" t="s">
        <v>404</v>
      </c>
      <c r="R67" s="20" t="s">
        <v>404</v>
      </c>
      <c r="S67" s="18" t="n">
        <v>421.78327106</v>
      </c>
      <c r="T67" s="20" t="n">
        <v>43.54102279</v>
      </c>
    </row>
    <row r="68" spans="1:20">
      <c r="A68" s="15" t="s">
        <v>465</v>
      </c>
      <c r="B68" s="17" t="n">
        <v>12083</v>
      </c>
      <c r="C68" s="18">
        <f>(0.0/B68*100)</f>
        <v/>
      </c>
      <c r="D68" s="19" t="n">
        <v>12083</v>
      </c>
      <c r="E68" s="18" t="n">
        <v>375.27228254</v>
      </c>
      <c r="F68" s="20" t="n">
        <v>1.84585035</v>
      </c>
      <c r="G68" s="18" t="n">
        <v>407.38723653</v>
      </c>
      <c r="H68" s="20" t="n">
        <v>1.47460064</v>
      </c>
      <c r="I68" s="18" t="n">
        <v>463.37224198</v>
      </c>
      <c r="J68" s="20" t="n">
        <v>4.61179284</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455.27709173</v>
      </c>
      <c r="F69" s="20" t="n">
        <v>11.06824706</v>
      </c>
      <c r="G69" s="18" t="n">
        <v>444.01776372</v>
      </c>
      <c r="H69" s="20" t="n">
        <v>4.50941937</v>
      </c>
      <c r="I69" s="18" t="n">
        <v>418.00039076</v>
      </c>
      <c r="J69" s="20" t="n">
        <v>9.494847569999999</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519.20359209</v>
      </c>
      <c r="F70" s="20" t="n">
        <v>22.89085041</v>
      </c>
      <c r="G70" s="18" t="n">
        <v>494.33046044</v>
      </c>
      <c r="H70" s="20" t="n">
        <v>3.37268059</v>
      </c>
      <c r="I70" s="18" t="n">
        <v>490.44969647</v>
      </c>
      <c r="J70" s="20" t="n">
        <v>5.74361253</v>
      </c>
      <c r="K70" s="18" t="s">
        <v>404</v>
      </c>
      <c r="L70" s="20" t="s">
        <v>404</v>
      </c>
      <c r="M70" s="18" t="s">
        <v>404</v>
      </c>
      <c r="N70" s="20" t="s">
        <v>404</v>
      </c>
      <c r="O70" s="18" t="s">
        <v>404</v>
      </c>
      <c r="P70" s="20" t="s">
        <v>404</v>
      </c>
      <c r="Q70" s="18" t="s">
        <v>404</v>
      </c>
      <c r="R70" s="20" t="s">
        <v>404</v>
      </c>
      <c r="S70" s="18" t="n">
        <v>474.84005898</v>
      </c>
      <c r="T70" s="20" t="n">
        <v>12.04619669</v>
      </c>
    </row>
    <row r="71" spans="1:20">
      <c r="A71" s="15" t="s">
        <v>468</v>
      </c>
      <c r="B71" s="17" t="n">
        <v>6115</v>
      </c>
      <c r="C71" s="18">
        <f>(0.0/B71*100)</f>
        <v/>
      </c>
      <c r="D71" s="19" t="n">
        <v>6115</v>
      </c>
      <c r="E71" s="18" t="n">
        <v>547.13945882</v>
      </c>
      <c r="F71" s="20" t="n">
        <v>6.34039755</v>
      </c>
      <c r="G71" s="18" t="n">
        <v>566.65690982</v>
      </c>
      <c r="H71" s="20" t="n">
        <v>1.46803521</v>
      </c>
      <c r="I71" s="18" t="n">
        <v>550.0285983</v>
      </c>
      <c r="J71" s="20" t="n">
        <v>5.2342252</v>
      </c>
      <c r="K71" s="18" t="s">
        <v>404</v>
      </c>
      <c r="L71" s="20" t="s">
        <v>404</v>
      </c>
      <c r="M71" s="18" t="s">
        <v>404</v>
      </c>
      <c r="N71" s="20" t="s">
        <v>404</v>
      </c>
      <c r="O71" s="18" t="s">
        <v>404</v>
      </c>
      <c r="P71" s="20" t="s">
        <v>404</v>
      </c>
      <c r="Q71" s="18" t="s">
        <v>404</v>
      </c>
      <c r="R71" s="20" t="s">
        <v>404</v>
      </c>
      <c r="S71" s="18" t="n">
        <v>533.95653408</v>
      </c>
      <c r="T71" s="20" t="n">
        <v>15.02189494</v>
      </c>
    </row>
    <row r="72" spans="1:20">
      <c r="A72" s="15" t="s">
        <v>469</v>
      </c>
      <c r="B72" s="17" t="n">
        <v>7708</v>
      </c>
      <c r="C72" s="18">
        <f>(0.0/B72*100)</f>
        <v/>
      </c>
      <c r="D72" s="19" t="n">
        <v>7708</v>
      </c>
      <c r="E72" s="18" t="n">
        <v>539.8994592</v>
      </c>
      <c r="F72" s="20" t="n">
        <v>15.79400501</v>
      </c>
      <c r="G72" s="18" t="n">
        <v>543.35091573</v>
      </c>
      <c r="H72" s="20" t="n">
        <v>4.61653277</v>
      </c>
      <c r="I72" s="18" t="n">
        <v>540.61008435</v>
      </c>
      <c r="J72" s="20" t="n">
        <v>7.52520073</v>
      </c>
      <c r="K72" s="18" t="s">
        <v>404</v>
      </c>
      <c r="L72" s="20" t="s">
        <v>404</v>
      </c>
      <c r="M72" s="18" t="s">
        <v>404</v>
      </c>
      <c r="N72" s="20" t="s">
        <v>404</v>
      </c>
      <c r="O72" s="18" t="s">
        <v>404</v>
      </c>
      <c r="P72" s="20" t="s">
        <v>404</v>
      </c>
      <c r="Q72" s="18" t="s">
        <v>404</v>
      </c>
      <c r="R72" s="20" t="s">
        <v>404</v>
      </c>
      <c r="S72" s="18" t="n">
        <v>543.84794301</v>
      </c>
      <c r="T72" s="20" t="n">
        <v>43.16478379</v>
      </c>
    </row>
    <row r="73" spans="1:20">
      <c r="A73" s="15" t="s">
        <v>470</v>
      </c>
      <c r="B73" s="17" t="n">
        <v>8249</v>
      </c>
      <c r="C73" s="18">
        <f>(0.0/B73*100)</f>
        <v/>
      </c>
      <c r="D73" s="19" t="n">
        <v>8249</v>
      </c>
      <c r="E73" s="18" t="n">
        <v>411.64025408</v>
      </c>
      <c r="F73" s="20" t="n">
        <v>10.47417763</v>
      </c>
      <c r="G73" s="18" t="n">
        <v>418.97274867</v>
      </c>
      <c r="H73" s="20" t="n">
        <v>3.98566883</v>
      </c>
      <c r="I73" s="18" t="n">
        <v>399.60363651</v>
      </c>
      <c r="J73" s="20" t="n">
        <v>6.57780972</v>
      </c>
      <c r="K73" s="18" t="s">
        <v>404</v>
      </c>
      <c r="L73" s="20" t="s">
        <v>404</v>
      </c>
      <c r="M73" s="18" t="s">
        <v>404</v>
      </c>
      <c r="N73" s="20" t="s">
        <v>404</v>
      </c>
      <c r="O73" s="18" t="s">
        <v>404</v>
      </c>
      <c r="P73" s="20" t="s">
        <v>404</v>
      </c>
      <c r="Q73" s="18" t="s">
        <v>404</v>
      </c>
      <c r="R73" s="20" t="s">
        <v>404</v>
      </c>
      <c r="S73" s="18" t="n">
        <v>410.63378073</v>
      </c>
      <c r="T73" s="20" t="n">
        <v>17.43988244</v>
      </c>
    </row>
    <row r="74" spans="1:20">
      <c r="A74" s="15" t="s">
        <v>471</v>
      </c>
      <c r="B74" s="17" t="n">
        <v>4692</v>
      </c>
      <c r="C74" s="18">
        <f>(484.0/B74*100)</f>
        <v/>
      </c>
      <c r="D74" s="19" t="n">
        <v>4208</v>
      </c>
      <c r="E74" s="18" t="n">
        <v>407.14041695</v>
      </c>
      <c r="F74" s="20" t="n">
        <v>5.90835979</v>
      </c>
      <c r="G74" s="18" t="n">
        <v>435.6329008</v>
      </c>
      <c r="H74" s="20" t="n">
        <v>2.37102625</v>
      </c>
      <c r="I74" s="18" t="n">
        <v>402.37039972</v>
      </c>
      <c r="J74" s="20" t="n">
        <v>2.02415342</v>
      </c>
      <c r="K74" s="18" t="s">
        <v>404</v>
      </c>
      <c r="L74" s="20" t="s">
        <v>404</v>
      </c>
      <c r="M74" s="18" t="s">
        <v>404</v>
      </c>
      <c r="N74" s="20" t="s">
        <v>404</v>
      </c>
      <c r="O74" s="18" t="s">
        <v>404</v>
      </c>
      <c r="P74" s="20" t="s">
        <v>404</v>
      </c>
      <c r="Q74" s="18" t="s">
        <v>404</v>
      </c>
      <c r="R74" s="20" t="s">
        <v>404</v>
      </c>
      <c r="S74" s="18" t="n">
        <v>356.26155396</v>
      </c>
      <c r="T74" s="20" t="n">
        <v>9.74532745</v>
      </c>
    </row>
    <row r="75" spans="1:20">
      <c r="A75" s="15" t="s">
        <v>472</v>
      </c>
      <c r="B75" s="17" t="n">
        <v>5375</v>
      </c>
      <c r="C75" s="18">
        <f>(483.0/B75*100)</f>
        <v/>
      </c>
      <c r="D75" s="19" t="n">
        <v>4892</v>
      </c>
      <c r="E75" s="18" t="n">
        <v>357.34655177</v>
      </c>
      <c r="F75" s="20" t="n">
        <v>9.323547530000001</v>
      </c>
      <c r="G75" s="18" t="n">
        <v>352.96493185</v>
      </c>
      <c r="H75" s="20" t="n">
        <v>6.79771449</v>
      </c>
      <c r="I75" s="18" t="n">
        <v>378.10854867</v>
      </c>
      <c r="J75" s="20" t="n">
        <v>6.50775839</v>
      </c>
      <c r="K75" s="18" t="s">
        <v>404</v>
      </c>
      <c r="L75" s="20" t="s">
        <v>404</v>
      </c>
      <c r="M75" s="18" t="s">
        <v>404</v>
      </c>
      <c r="N75" s="20" t="s">
        <v>404</v>
      </c>
      <c r="O75" s="18" t="s">
        <v>404</v>
      </c>
      <c r="P75" s="20" t="s">
        <v>404</v>
      </c>
      <c r="Q75" s="18" t="s">
        <v>404</v>
      </c>
      <c r="R75" s="20" t="s">
        <v>404</v>
      </c>
      <c r="S75" s="18" t="n">
        <v>368.13212977</v>
      </c>
      <c r="T75" s="20" t="n">
        <v>13.57822019</v>
      </c>
    </row>
    <row r="76" spans="1:20">
      <c r="A76" s="15" t="s">
        <v>473</v>
      </c>
      <c r="B76" s="17" t="n">
        <v>14167</v>
      </c>
      <c r="C76" s="18">
        <f>(1400.0/B76*100)</f>
        <v/>
      </c>
      <c r="D76" s="19" t="n">
        <v>12767</v>
      </c>
      <c r="E76" s="18" t="n">
        <v>400.2382694</v>
      </c>
      <c r="F76" s="20" t="n">
        <v>6.6107894</v>
      </c>
      <c r="G76" s="18" t="n">
        <v>434.15675247</v>
      </c>
      <c r="H76" s="20" t="n">
        <v>3.57780158</v>
      </c>
      <c r="I76" s="18" t="n">
        <v>459.78166492</v>
      </c>
      <c r="J76" s="20" t="n">
        <v>7.78431091</v>
      </c>
      <c r="K76" s="18" t="s">
        <v>404</v>
      </c>
      <c r="L76" s="20" t="s">
        <v>404</v>
      </c>
      <c r="M76" s="18" t="s">
        <v>404</v>
      </c>
      <c r="N76" s="20" t="s">
        <v>404</v>
      </c>
      <c r="O76" s="18" t="s">
        <v>404</v>
      </c>
      <c r="P76" s="20" t="s">
        <v>404</v>
      </c>
      <c r="Q76" s="18" t="s">
        <v>404</v>
      </c>
      <c r="R76" s="20" t="s">
        <v>404</v>
      </c>
      <c r="S76" s="18" t="n">
        <v>426.53387202</v>
      </c>
      <c r="T76" s="20" t="n">
        <v>7.2116918</v>
      </c>
    </row>
    <row r="77" spans="1:20">
      <c r="A77" s="15" t="s">
        <v>474</v>
      </c>
      <c r="B77" s="17" t="n">
        <v>6062</v>
      </c>
      <c r="C77" s="18">
        <f>(0.0/B77*100)</f>
        <v/>
      </c>
      <c r="D77" s="19" t="n">
        <v>6062</v>
      </c>
      <c r="E77" s="18" t="n">
        <v>403.85653888</v>
      </c>
      <c r="F77" s="20" t="n">
        <v>12.47391448</v>
      </c>
      <c r="G77" s="18" t="n">
        <v>422.44956206</v>
      </c>
      <c r="H77" s="20" t="n">
        <v>3.89585906</v>
      </c>
      <c r="I77" s="18" t="n">
        <v>414.86428347</v>
      </c>
      <c r="J77" s="20" t="n">
        <v>4.22313244</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493.73991748</v>
      </c>
      <c r="F78" s="20" t="n">
        <v>10.11632778</v>
      </c>
      <c r="G78" s="18" t="n">
        <v>495.77830315</v>
      </c>
      <c r="H78" s="20" t="n">
        <v>5.478676</v>
      </c>
      <c r="I78" s="18" t="n">
        <v>488.49869491</v>
      </c>
      <c r="J78" s="20" t="n">
        <v>20.03719033</v>
      </c>
      <c r="K78" s="18" t="s">
        <v>404</v>
      </c>
      <c r="L78" s="20" t="s">
        <v>404</v>
      </c>
      <c r="M78" s="18" t="s">
        <v>404</v>
      </c>
      <c r="N78" s="20" t="s">
        <v>404</v>
      </c>
      <c r="O78" s="18" t="s">
        <v>404</v>
      </c>
      <c r="P78" s="20" t="s">
        <v>404</v>
      </c>
      <c r="Q78" s="18" t="s">
        <v>404</v>
      </c>
      <c r="R78" s="20" t="s">
        <v>404</v>
      </c>
      <c r="S78" s="18" t="n">
        <v>482.85346292</v>
      </c>
      <c r="T78" s="20" t="n">
        <v>16.90658642</v>
      </c>
    </row>
    <row customHeight="1" ht="25" r="79" spans="1:20">
      <c r="A79" s="15" t="s">
        <v>476</v>
      </c>
      <c r="B79" s="17" t="n">
        <v>1657</v>
      </c>
      <c r="C79" s="18">
        <f>(21.0/B79*100)</f>
        <v/>
      </c>
      <c r="D79" s="19" t="n">
        <v>1636</v>
      </c>
      <c r="E79" s="18" t="n">
        <v>417.3463117</v>
      </c>
      <c r="F79" s="20" t="n">
        <v>26.28791197</v>
      </c>
      <c r="G79" s="18" t="n">
        <v>466.31820666</v>
      </c>
      <c r="H79" s="20" t="n">
        <v>9.154678130000001</v>
      </c>
      <c r="I79" s="18" t="n">
        <v>449.58487093</v>
      </c>
      <c r="J79" s="20" t="n">
        <v>12.56930551</v>
      </c>
      <c r="K79" s="18" t="s">
        <v>404</v>
      </c>
      <c r="L79" s="20" t="s">
        <v>404</v>
      </c>
      <c r="M79" s="18" t="s">
        <v>404</v>
      </c>
      <c r="N79" s="20" t="s">
        <v>404</v>
      </c>
      <c r="O79" s="18" t="s">
        <v>404</v>
      </c>
      <c r="P79" s="20" t="s">
        <v>404</v>
      </c>
      <c r="Q79" s="18" t="s">
        <v>404</v>
      </c>
      <c r="R79" s="20" t="s">
        <v>404</v>
      </c>
      <c r="S79" s="18" t="n">
        <v>397.28168275</v>
      </c>
      <c r="T79" s="20" t="n">
        <v>4.92242616</v>
      </c>
    </row>
    <row r="80" spans="1:20">
      <c r="A80" s="15" t="s">
        <v>477</v>
      </c>
      <c r="B80" s="17" t="n">
        <v>7841</v>
      </c>
      <c r="C80" s="18">
        <f>(0.0/B80*100)</f>
        <v/>
      </c>
      <c r="D80" s="19" t="n">
        <v>7841</v>
      </c>
      <c r="E80" s="18" t="n">
        <v>484.4242735</v>
      </c>
      <c r="F80" s="20" t="n">
        <v>14.6552348</v>
      </c>
      <c r="G80" s="18" t="n">
        <v>459.29283616</v>
      </c>
      <c r="H80" s="20" t="n">
        <v>4.80985336</v>
      </c>
      <c r="I80" s="18" t="n">
        <v>453.22145024</v>
      </c>
      <c r="J80" s="20" t="n">
        <v>16.45349022</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426.54728203</v>
      </c>
      <c r="F81" s="20" t="n">
        <v>9.826563999999999</v>
      </c>
      <c r="G81" s="18" t="n">
        <v>450.07666763</v>
      </c>
      <c r="H81" s="20" t="n">
        <v>3.78969494</v>
      </c>
      <c r="I81" s="18" t="n">
        <v>433.45106344</v>
      </c>
      <c r="J81" s="20" t="n">
        <v>11.13629584</v>
      </c>
      <c r="K81" s="18" t="s">
        <v>404</v>
      </c>
      <c r="L81" s="20" t="s">
        <v>404</v>
      </c>
      <c r="M81" s="18" t="s">
        <v>404</v>
      </c>
      <c r="N81" s="20" t="s">
        <v>404</v>
      </c>
      <c r="O81" s="18" t="s">
        <v>404</v>
      </c>
      <c r="P81" s="20" t="s">
        <v>404</v>
      </c>
      <c r="Q81" s="18" t="s">
        <v>404</v>
      </c>
      <c r="R81" s="20" t="s">
        <v>404</v>
      </c>
      <c r="S81" s="18" t="n">
        <v>517.87743</v>
      </c>
      <c r="T81" s="20" t="n">
        <v>8.265864029999999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685</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482.70225661</v>
      </c>
      <c r="F7" s="20" t="n">
        <v>6.23111612</v>
      </c>
      <c r="G7" s="18" t="n">
        <v>497.79076444</v>
      </c>
      <c r="H7" s="20" t="n">
        <v>2.01080406</v>
      </c>
      <c r="I7" s="18" t="n">
        <v>503.25650573</v>
      </c>
      <c r="J7" s="20" t="n">
        <v>10.0784699</v>
      </c>
      <c r="K7" s="18" t="s">
        <v>404</v>
      </c>
      <c r="L7" s="20" t="s">
        <v>404</v>
      </c>
      <c r="M7" s="18" t="s">
        <v>404</v>
      </c>
      <c r="N7" s="20" t="s">
        <v>404</v>
      </c>
      <c r="O7" s="18" t="s">
        <v>404</v>
      </c>
      <c r="P7" s="20" t="s">
        <v>404</v>
      </c>
      <c r="Q7" s="18" t="s">
        <v>404</v>
      </c>
      <c r="R7" s="20" t="s">
        <v>404</v>
      </c>
      <c r="S7" s="18" t="n">
        <v>481.86263594</v>
      </c>
      <c r="T7" s="20" t="n">
        <v>7.72618695</v>
      </c>
    </row>
    <row r="8" spans="1:20">
      <c r="A8" s="15" t="s">
        <v>405</v>
      </c>
      <c r="B8" s="17" t="n">
        <v>7007</v>
      </c>
      <c r="C8" s="18">
        <f>(0.0/B8*100)</f>
        <v/>
      </c>
      <c r="D8" s="19" t="n">
        <v>7007</v>
      </c>
      <c r="E8" s="18" t="n">
        <v>481.53131954</v>
      </c>
      <c r="F8" s="20" t="n">
        <v>14.50917955</v>
      </c>
      <c r="G8" s="18" t="n">
        <v>499.4648105</v>
      </c>
      <c r="H8" s="20" t="n">
        <v>4.75081681</v>
      </c>
      <c r="I8" s="18" t="n">
        <v>499.23546715</v>
      </c>
      <c r="J8" s="20" t="n">
        <v>9.002057430000001</v>
      </c>
      <c r="K8" s="18" t="s">
        <v>404</v>
      </c>
      <c r="L8" s="20" t="s">
        <v>404</v>
      </c>
      <c r="M8" s="18" t="s">
        <v>404</v>
      </c>
      <c r="N8" s="20" t="s">
        <v>404</v>
      </c>
      <c r="O8" s="18" t="s">
        <v>404</v>
      </c>
      <c r="P8" s="20" t="s">
        <v>404</v>
      </c>
      <c r="Q8" s="18" t="s">
        <v>404</v>
      </c>
      <c r="R8" s="20" t="s">
        <v>404</v>
      </c>
      <c r="S8" s="18" t="n">
        <v>483.97870865</v>
      </c>
      <c r="T8" s="20" t="n">
        <v>18.45159038</v>
      </c>
    </row>
    <row r="9" spans="1:20">
      <c r="A9" s="15" t="s">
        <v>406</v>
      </c>
      <c r="B9" s="17" t="n">
        <v>9651</v>
      </c>
      <c r="C9" s="18">
        <f>(200.0/B9*100)</f>
        <v/>
      </c>
      <c r="D9" s="19" t="n">
        <v>9451</v>
      </c>
      <c r="E9" s="18" t="n">
        <v>496.05084015</v>
      </c>
      <c r="F9" s="20" t="n">
        <v>22.55708336</v>
      </c>
      <c r="G9" s="18" t="n">
        <v>514.54643211</v>
      </c>
      <c r="H9" s="20" t="n">
        <v>2.924847</v>
      </c>
      <c r="I9" s="18" t="n">
        <v>488.52498847</v>
      </c>
      <c r="J9" s="20" t="n">
        <v>9.393778859999999</v>
      </c>
      <c r="K9" s="18" t="s">
        <v>404</v>
      </c>
      <c r="L9" s="20" t="s">
        <v>404</v>
      </c>
      <c r="M9" s="18" t="s">
        <v>404</v>
      </c>
      <c r="N9" s="20" t="s">
        <v>404</v>
      </c>
      <c r="O9" s="18" t="s">
        <v>404</v>
      </c>
      <c r="P9" s="20" t="s">
        <v>404</v>
      </c>
      <c r="Q9" s="18" t="s">
        <v>404</v>
      </c>
      <c r="R9" s="20" t="s">
        <v>404</v>
      </c>
      <c r="S9" s="18" t="n">
        <v>488.78184237</v>
      </c>
      <c r="T9" s="20" t="n">
        <v>15.40001654</v>
      </c>
    </row>
    <row r="10" spans="1:20">
      <c r="A10" s="15" t="s">
        <v>407</v>
      </c>
      <c r="B10" s="17" t="n">
        <v>20058</v>
      </c>
      <c r="C10" s="18">
        <f>(3112.0/B10*100)</f>
        <v/>
      </c>
      <c r="D10" s="19" t="n">
        <v>16946</v>
      </c>
      <c r="E10" s="18" t="n">
        <v>510.70088909</v>
      </c>
      <c r="F10" s="20" t="n">
        <v>4.44705111</v>
      </c>
      <c r="G10" s="18" t="n">
        <v>514.6151736100001</v>
      </c>
      <c r="H10" s="20" t="n">
        <v>3.32405326</v>
      </c>
      <c r="I10" s="18" t="n">
        <v>532.36006081</v>
      </c>
      <c r="J10" s="20" t="n">
        <v>5.93324844</v>
      </c>
      <c r="K10" s="18" t="s">
        <v>404</v>
      </c>
      <c r="L10" s="20" t="s">
        <v>404</v>
      </c>
      <c r="M10" s="18" t="s">
        <v>404</v>
      </c>
      <c r="N10" s="20" t="s">
        <v>404</v>
      </c>
      <c r="O10" s="18" t="s">
        <v>404</v>
      </c>
      <c r="P10" s="20" t="s">
        <v>404</v>
      </c>
      <c r="Q10" s="18" t="s">
        <v>404</v>
      </c>
      <c r="R10" s="20" t="s">
        <v>404</v>
      </c>
      <c r="S10" s="18" t="n">
        <v>539.19458371</v>
      </c>
      <c r="T10" s="20" t="n">
        <v>16.44213214</v>
      </c>
    </row>
    <row r="11" spans="1:20">
      <c r="A11" s="15" t="s">
        <v>408</v>
      </c>
      <c r="B11" s="17" t="n">
        <v>7053</v>
      </c>
      <c r="C11" s="18">
        <f>(212.0/B11*100)</f>
        <v/>
      </c>
      <c r="D11" s="19" t="n">
        <v>6841</v>
      </c>
      <c r="E11" s="18" t="n">
        <v>394.83171742</v>
      </c>
      <c r="F11" s="20" t="n">
        <v>51.66283205</v>
      </c>
      <c r="G11" s="18" t="n">
        <v>434.48884633</v>
      </c>
      <c r="H11" s="20" t="n">
        <v>4.52728943</v>
      </c>
      <c r="I11" s="18" t="n">
        <v>410.68965291</v>
      </c>
      <c r="J11" s="20" t="n">
        <v>5.0111419</v>
      </c>
      <c r="K11" s="18" t="s">
        <v>404</v>
      </c>
      <c r="L11" s="20" t="s">
        <v>404</v>
      </c>
      <c r="M11" s="18" t="s">
        <v>404</v>
      </c>
      <c r="N11" s="20" t="s">
        <v>404</v>
      </c>
      <c r="O11" s="18" t="s">
        <v>404</v>
      </c>
      <c r="P11" s="20" t="s">
        <v>404</v>
      </c>
      <c r="Q11" s="18" t="s">
        <v>404</v>
      </c>
      <c r="R11" s="20" t="s">
        <v>404</v>
      </c>
      <c r="S11" s="18" t="n">
        <v>397.09020261</v>
      </c>
      <c r="T11" s="20" t="n">
        <v>10.00073705</v>
      </c>
    </row>
    <row r="12" spans="1:20">
      <c r="A12" s="15" t="s">
        <v>409</v>
      </c>
      <c r="B12" s="17" t="n">
        <v>6894</v>
      </c>
      <c r="C12" s="18">
        <f>(106.0/B12*100)</f>
        <v/>
      </c>
      <c r="D12" s="19" t="n">
        <v>6788</v>
      </c>
      <c r="E12" s="18" t="n">
        <v>528.45846725</v>
      </c>
      <c r="F12" s="20" t="n">
        <v>11.59483709</v>
      </c>
      <c r="G12" s="18" t="n">
        <v>492.18511021</v>
      </c>
      <c r="H12" s="20" t="n">
        <v>2.65901286</v>
      </c>
      <c r="I12" s="18" t="n">
        <v>502.3233371</v>
      </c>
      <c r="J12" s="20" t="n">
        <v>15.32940003</v>
      </c>
      <c r="K12" s="18" t="s">
        <v>404</v>
      </c>
      <c r="L12" s="20" t="s">
        <v>404</v>
      </c>
      <c r="M12" s="18" t="s">
        <v>404</v>
      </c>
      <c r="N12" s="20" t="s">
        <v>404</v>
      </c>
      <c r="O12" s="18" t="s">
        <v>404</v>
      </c>
      <c r="P12" s="20" t="s">
        <v>404</v>
      </c>
      <c r="Q12" s="18" t="s">
        <v>404</v>
      </c>
      <c r="R12" s="20" t="s">
        <v>404</v>
      </c>
      <c r="S12" s="18" t="n">
        <v>445.24074089</v>
      </c>
      <c r="T12" s="20" t="n">
        <v>10.48983537</v>
      </c>
    </row>
    <row r="13" spans="1:20">
      <c r="A13" s="15" t="s">
        <v>410</v>
      </c>
      <c r="B13" s="17" t="n">
        <v>7161</v>
      </c>
      <c r="C13" s="18">
        <f>(1175.0/B13*100)</f>
        <v/>
      </c>
      <c r="D13" s="19" t="n">
        <v>5986</v>
      </c>
      <c r="E13" s="18" t="n">
        <v>508.36295782</v>
      </c>
      <c r="F13" s="20" t="n">
        <v>9.69937049</v>
      </c>
      <c r="G13" s="18" t="n">
        <v>512.42343073</v>
      </c>
      <c r="H13" s="20" t="n">
        <v>2.87246062</v>
      </c>
      <c r="I13" s="18" t="n">
        <v>506.26398257</v>
      </c>
      <c r="J13" s="20" t="n">
        <v>4.60561035</v>
      </c>
      <c r="K13" s="18" t="s">
        <v>404</v>
      </c>
      <c r="L13" s="20" t="s">
        <v>404</v>
      </c>
      <c r="M13" s="18" t="s">
        <v>404</v>
      </c>
      <c r="N13" s="20" t="s">
        <v>404</v>
      </c>
      <c r="O13" s="18" t="s">
        <v>404</v>
      </c>
      <c r="P13" s="20" t="s">
        <v>404</v>
      </c>
      <c r="Q13" s="18" t="s">
        <v>404</v>
      </c>
      <c r="R13" s="20" t="s">
        <v>404</v>
      </c>
      <c r="S13" s="18" t="n">
        <v>516.8814734600001</v>
      </c>
      <c r="T13" s="20" t="n">
        <v>5.40375206</v>
      </c>
    </row>
    <row r="14" spans="1:20">
      <c r="A14" s="15" t="s">
        <v>411</v>
      </c>
      <c r="B14" s="17" t="n">
        <v>5587</v>
      </c>
      <c r="C14" s="18">
        <f>(0.0/B14*100)</f>
        <v/>
      </c>
      <c r="D14" s="19" t="n">
        <v>5587</v>
      </c>
      <c r="E14" s="18" t="n">
        <v>528.65830374</v>
      </c>
      <c r="F14" s="20" t="n">
        <v>10.18004261</v>
      </c>
      <c r="G14" s="18" t="n">
        <v>519.06160087</v>
      </c>
      <c r="H14" s="20" t="n">
        <v>2.13678784</v>
      </c>
      <c r="I14" s="18" t="n">
        <v>525.83418848</v>
      </c>
      <c r="J14" s="20" t="n">
        <v>12.91076031</v>
      </c>
      <c r="K14" s="18" t="s">
        <v>404</v>
      </c>
      <c r="L14" s="20" t="s">
        <v>404</v>
      </c>
      <c r="M14" s="18" t="s">
        <v>404</v>
      </c>
      <c r="N14" s="20" t="s">
        <v>404</v>
      </c>
      <c r="O14" s="18" t="s">
        <v>404</v>
      </c>
      <c r="P14" s="20" t="s">
        <v>404</v>
      </c>
      <c r="Q14" s="18" t="s">
        <v>404</v>
      </c>
      <c r="R14" s="20" t="s">
        <v>404</v>
      </c>
      <c r="S14" s="18" t="n">
        <v>495.11651222</v>
      </c>
      <c r="T14" s="20" t="n">
        <v>16.81846597</v>
      </c>
    </row>
    <row r="15" spans="1:20">
      <c r="A15" s="15" t="s">
        <v>412</v>
      </c>
      <c r="B15" s="17" t="n">
        <v>5882</v>
      </c>
      <c r="C15" s="18">
        <f>(0.0/B15*100)</f>
        <v/>
      </c>
      <c r="D15" s="19" t="n">
        <v>5882</v>
      </c>
      <c r="E15" s="18" t="n">
        <v>499.15343042</v>
      </c>
      <c r="F15" s="20" t="n">
        <v>17.71209134</v>
      </c>
      <c r="G15" s="18" t="n">
        <v>511.62058939</v>
      </c>
      <c r="H15" s="20" t="n">
        <v>2.89455035</v>
      </c>
      <c r="I15" s="18" t="n">
        <v>510.32362836</v>
      </c>
      <c r="J15" s="20" t="n">
        <v>3.77372189</v>
      </c>
      <c r="K15" s="18" t="s">
        <v>404</v>
      </c>
      <c r="L15" s="20" t="s">
        <v>404</v>
      </c>
      <c r="M15" s="18" t="s">
        <v>404</v>
      </c>
      <c r="N15" s="20" t="s">
        <v>404</v>
      </c>
      <c r="O15" s="18" t="s">
        <v>404</v>
      </c>
      <c r="P15" s="20" t="s">
        <v>404</v>
      </c>
      <c r="Q15" s="18" t="s">
        <v>404</v>
      </c>
      <c r="R15" s="20" t="s">
        <v>404</v>
      </c>
      <c r="S15" s="18" t="n">
        <v>524.29031359</v>
      </c>
      <c r="T15" s="20" t="n">
        <v>14.88442332</v>
      </c>
    </row>
    <row r="16" spans="1:20">
      <c r="A16" s="15" t="s">
        <v>413</v>
      </c>
      <c r="B16" s="17" t="n">
        <v>6108</v>
      </c>
      <c r="C16" s="18">
        <f>(495.0/B16*100)</f>
        <v/>
      </c>
      <c r="D16" s="19" t="n">
        <v>5613</v>
      </c>
      <c r="E16" s="18" t="n">
        <v>489.27741169</v>
      </c>
      <c r="F16" s="20" t="n">
        <v>9.02976114</v>
      </c>
      <c r="G16" s="18" t="n">
        <v>501.43563062</v>
      </c>
      <c r="H16" s="20" t="n">
        <v>5.19186116</v>
      </c>
      <c r="I16" s="18" t="n">
        <v>486.79169935</v>
      </c>
      <c r="J16" s="20" t="n">
        <v>7.89757167</v>
      </c>
      <c r="K16" s="18" t="s">
        <v>404</v>
      </c>
      <c r="L16" s="20" t="s">
        <v>404</v>
      </c>
      <c r="M16" s="18" t="s">
        <v>404</v>
      </c>
      <c r="N16" s="20" t="s">
        <v>404</v>
      </c>
      <c r="O16" s="18" t="s">
        <v>404</v>
      </c>
      <c r="P16" s="20" t="s">
        <v>404</v>
      </c>
      <c r="Q16" s="18" t="s">
        <v>404</v>
      </c>
      <c r="R16" s="20" t="s">
        <v>404</v>
      </c>
      <c r="S16" s="18" t="n">
        <v>503.03243022</v>
      </c>
      <c r="T16" s="20" t="n">
        <v>17.91521983</v>
      </c>
    </row>
    <row r="17" spans="1:20">
      <c r="A17" s="15" t="s">
        <v>414</v>
      </c>
      <c r="B17" s="17" t="n">
        <v>6504</v>
      </c>
      <c r="C17" s="18">
        <f>(1325.0/B17*100)</f>
        <v/>
      </c>
      <c r="D17" s="19" t="n">
        <v>5179</v>
      </c>
      <c r="E17" s="18" t="n">
        <v>504.56077996</v>
      </c>
      <c r="F17" s="20" t="n">
        <v>17.58504069</v>
      </c>
      <c r="G17" s="18" t="n">
        <v>502.15816049</v>
      </c>
      <c r="H17" s="20" t="n">
        <v>6.64108821</v>
      </c>
      <c r="I17" s="18" t="n">
        <v>504.876085</v>
      </c>
      <c r="J17" s="20" t="n">
        <v>5.2445976</v>
      </c>
      <c r="K17" s="18" t="s">
        <v>404</v>
      </c>
      <c r="L17" s="20" t="s">
        <v>404</v>
      </c>
      <c r="M17" s="18" t="s">
        <v>404</v>
      </c>
      <c r="N17" s="20" t="s">
        <v>404</v>
      </c>
      <c r="O17" s="18" t="s">
        <v>404</v>
      </c>
      <c r="P17" s="20" t="s">
        <v>404</v>
      </c>
      <c r="Q17" s="18" t="s">
        <v>404</v>
      </c>
      <c r="R17" s="20" t="s">
        <v>404</v>
      </c>
      <c r="S17" s="18" t="n">
        <v>541.68074269</v>
      </c>
      <c r="T17" s="20" t="n">
        <v>15.58428816</v>
      </c>
    </row>
    <row r="18" spans="1:20">
      <c r="A18" s="15" t="s">
        <v>415</v>
      </c>
      <c r="B18" s="17" t="n">
        <v>5532</v>
      </c>
      <c r="C18" s="18">
        <f>(0.0/B18*100)</f>
        <v/>
      </c>
      <c r="D18" s="19" t="n">
        <v>5532</v>
      </c>
      <c r="E18" s="18" t="n">
        <v>455.85486758</v>
      </c>
      <c r="F18" s="20" t="n">
        <v>4.72150809</v>
      </c>
      <c r="G18" s="18" t="n">
        <v>454.11250592</v>
      </c>
      <c r="H18" s="20" t="n">
        <v>5.83919762</v>
      </c>
      <c r="I18" s="18" t="n">
        <v>450.40505436</v>
      </c>
      <c r="J18" s="20" t="n">
        <v>10.18328428</v>
      </c>
      <c r="K18" s="18" t="s">
        <v>404</v>
      </c>
      <c r="L18" s="20" t="s">
        <v>404</v>
      </c>
      <c r="M18" s="18" t="s">
        <v>404</v>
      </c>
      <c r="N18" s="20" t="s">
        <v>404</v>
      </c>
      <c r="O18" s="18" t="s">
        <v>404</v>
      </c>
      <c r="P18" s="20" t="s">
        <v>404</v>
      </c>
      <c r="Q18" s="18" t="s">
        <v>404</v>
      </c>
      <c r="R18" s="20" t="s">
        <v>404</v>
      </c>
      <c r="S18" s="18" t="n">
        <v>323.84833448</v>
      </c>
      <c r="T18" s="20" t="n">
        <v>12.31927938</v>
      </c>
    </row>
    <row r="19" spans="1:20">
      <c r="A19" s="15" t="s">
        <v>416</v>
      </c>
      <c r="B19" s="17" t="n">
        <v>5658</v>
      </c>
      <c r="C19" s="18">
        <f>(327.0/B19*100)</f>
        <v/>
      </c>
      <c r="D19" s="19" t="n">
        <v>5331</v>
      </c>
      <c r="E19" s="18" t="n">
        <v>474.84972743</v>
      </c>
      <c r="F19" s="20" t="n">
        <v>8.16939253</v>
      </c>
      <c r="G19" s="18" t="n">
        <v>482.45299411</v>
      </c>
      <c r="H19" s="20" t="n">
        <v>5.93012769</v>
      </c>
      <c r="I19" s="18" t="n">
        <v>466.48115449</v>
      </c>
      <c r="J19" s="20" t="n">
        <v>11.39421587</v>
      </c>
      <c r="K19" s="18" t="s">
        <v>404</v>
      </c>
      <c r="L19" s="20" t="s">
        <v>404</v>
      </c>
      <c r="M19" s="18" t="s">
        <v>404</v>
      </c>
      <c r="N19" s="20" t="s">
        <v>404</v>
      </c>
      <c r="O19" s="18" t="s">
        <v>404</v>
      </c>
      <c r="P19" s="20" t="s">
        <v>404</v>
      </c>
      <c r="Q19" s="18" t="s">
        <v>404</v>
      </c>
      <c r="R19" s="20" t="s">
        <v>404</v>
      </c>
      <c r="S19" s="18" t="n">
        <v>498.24593954</v>
      </c>
      <c r="T19" s="20" t="n">
        <v>35.79130476</v>
      </c>
    </row>
    <row r="20" spans="1:20">
      <c r="A20" s="15" t="s">
        <v>417</v>
      </c>
      <c r="B20" s="17" t="n">
        <v>3371</v>
      </c>
      <c r="C20" s="18">
        <f>(24.0/B20*100)</f>
        <v/>
      </c>
      <c r="D20" s="19" t="n">
        <v>3347</v>
      </c>
      <c r="E20" s="18" t="n">
        <v>461.98329089</v>
      </c>
      <c r="F20" s="20" t="n">
        <v>12.09139293</v>
      </c>
      <c r="G20" s="18" t="n">
        <v>487.05448608</v>
      </c>
      <c r="H20" s="20" t="n">
        <v>4.04132711</v>
      </c>
      <c r="I20" s="18" t="n">
        <v>488.45664599</v>
      </c>
      <c r="J20" s="20" t="n">
        <v>2.32369781</v>
      </c>
      <c r="K20" s="18" t="s">
        <v>404</v>
      </c>
      <c r="L20" s="20" t="s">
        <v>404</v>
      </c>
      <c r="M20" s="18" t="s">
        <v>404</v>
      </c>
      <c r="N20" s="20" t="s">
        <v>404</v>
      </c>
      <c r="O20" s="18" t="s">
        <v>404</v>
      </c>
      <c r="P20" s="20" t="s">
        <v>404</v>
      </c>
      <c r="Q20" s="18" t="s">
        <v>404</v>
      </c>
      <c r="R20" s="20" t="s">
        <v>404</v>
      </c>
      <c r="S20" s="18" t="n">
        <v>498.90262583</v>
      </c>
      <c r="T20" s="20" t="n">
        <v>11.79424855</v>
      </c>
    </row>
    <row r="21" spans="1:20">
      <c r="A21" s="15" t="s">
        <v>418</v>
      </c>
      <c r="B21" s="17" t="n">
        <v>5741</v>
      </c>
      <c r="C21" s="18">
        <f>(0.0/B21*100)</f>
        <v/>
      </c>
      <c r="D21" s="19" t="n">
        <v>5741</v>
      </c>
      <c r="E21" s="18" t="n">
        <v>462.22401126</v>
      </c>
      <c r="F21" s="20" t="n">
        <v>12.0076293</v>
      </c>
      <c r="G21" s="18" t="n">
        <v>508.1656042</v>
      </c>
      <c r="H21" s="20" t="n">
        <v>2.66565114</v>
      </c>
      <c r="I21" s="18" t="n">
        <v>497.37724014</v>
      </c>
      <c r="J21" s="20" t="n">
        <v>6.79737797</v>
      </c>
      <c r="K21" s="18" t="s">
        <v>404</v>
      </c>
      <c r="L21" s="20" t="s">
        <v>404</v>
      </c>
      <c r="M21" s="18" t="s">
        <v>404</v>
      </c>
      <c r="N21" s="20" t="s">
        <v>404</v>
      </c>
      <c r="O21" s="18" t="s">
        <v>404</v>
      </c>
      <c r="P21" s="20" t="s">
        <v>404</v>
      </c>
      <c r="Q21" s="18" t="s">
        <v>404</v>
      </c>
      <c r="R21" s="20" t="s">
        <v>404</v>
      </c>
      <c r="S21" s="18" t="n">
        <v>497.57998755</v>
      </c>
      <c r="T21" s="20" t="n">
        <v>7.42645495</v>
      </c>
    </row>
    <row r="22" spans="1:20">
      <c r="A22" s="15" t="s">
        <v>419</v>
      </c>
      <c r="B22" s="17" t="n">
        <v>6598</v>
      </c>
      <c r="C22" s="18">
        <f>(0.0/B22*100)</f>
        <v/>
      </c>
      <c r="D22" s="19" t="n">
        <v>6598</v>
      </c>
      <c r="E22" s="18" t="n">
        <v>464.64721174</v>
      </c>
      <c r="F22" s="20" t="n">
        <v>10.35264987</v>
      </c>
      <c r="G22" s="18" t="n">
        <v>472.51351878</v>
      </c>
      <c r="H22" s="20" t="n">
        <v>4.8741398</v>
      </c>
      <c r="I22" s="18" t="n">
        <v>429.22286406</v>
      </c>
      <c r="J22" s="20" t="n">
        <v>28.83815373</v>
      </c>
      <c r="K22" s="18" t="s">
        <v>404</v>
      </c>
      <c r="L22" s="20" t="s">
        <v>404</v>
      </c>
      <c r="M22" s="18" t="s">
        <v>404</v>
      </c>
      <c r="N22" s="20" t="s">
        <v>404</v>
      </c>
      <c r="O22" s="18" t="s">
        <v>404</v>
      </c>
      <c r="P22" s="20" t="s">
        <v>404</v>
      </c>
      <c r="Q22" s="18" t="s">
        <v>404</v>
      </c>
      <c r="R22" s="20" t="s">
        <v>404</v>
      </c>
      <c r="S22" s="18" t="n">
        <v>511.63628905</v>
      </c>
      <c r="T22" s="20" t="n">
        <v>19.44139197</v>
      </c>
    </row>
    <row r="23" spans="1:20">
      <c r="A23" s="15" t="s">
        <v>420</v>
      </c>
      <c r="B23" s="17" t="n">
        <v>11583</v>
      </c>
      <c r="C23" s="18">
        <f>(3194.0/B23*100)</f>
        <v/>
      </c>
      <c r="D23" s="19" t="n">
        <v>8389</v>
      </c>
      <c r="E23" s="18" t="n">
        <v>500.14635962</v>
      </c>
      <c r="F23" s="20" t="n">
        <v>16.61026934</v>
      </c>
      <c r="G23" s="18" t="n">
        <v>477.30730653</v>
      </c>
      <c r="H23" s="20" t="n">
        <v>9.576238310000001</v>
      </c>
      <c r="I23" s="18" t="n">
        <v>499.6084194</v>
      </c>
      <c r="J23" s="20" t="n">
        <v>5.20082465</v>
      </c>
      <c r="K23" s="18" t="s">
        <v>404</v>
      </c>
      <c r="L23" s="20" t="s">
        <v>404</v>
      </c>
      <c r="M23" s="18" t="s">
        <v>404</v>
      </c>
      <c r="N23" s="20" t="s">
        <v>404</v>
      </c>
      <c r="O23" s="18" t="s">
        <v>404</v>
      </c>
      <c r="P23" s="20" t="s">
        <v>404</v>
      </c>
      <c r="Q23" s="18" t="s">
        <v>404</v>
      </c>
      <c r="R23" s="20" t="s">
        <v>404</v>
      </c>
      <c r="S23" s="18" t="n">
        <v>476.40711682</v>
      </c>
      <c r="T23" s="20" t="n">
        <v>19.371335</v>
      </c>
    </row>
    <row r="24" spans="1:20">
      <c r="A24" s="15" t="s">
        <v>421</v>
      </c>
      <c r="B24" s="17" t="n">
        <v>6647</v>
      </c>
      <c r="C24" s="18">
        <f>(0.0/B24*100)</f>
        <v/>
      </c>
      <c r="D24" s="19" t="n">
        <v>6647</v>
      </c>
      <c r="E24" s="18" t="n">
        <v>532.42040156</v>
      </c>
      <c r="F24" s="20" t="n">
        <v>8.543262609999999</v>
      </c>
      <c r="G24" s="18" t="n">
        <v>530.9897795000001</v>
      </c>
      <c r="H24" s="20" t="n">
        <v>3.96424251</v>
      </c>
      <c r="I24" s="18" t="n">
        <v>537.77049817</v>
      </c>
      <c r="J24" s="20" t="n">
        <v>11.78362627</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552.43334573</v>
      </c>
      <c r="F25" s="20" t="n">
        <v>9.38820348</v>
      </c>
      <c r="G25" s="18" t="n">
        <v>518.86878072</v>
      </c>
      <c r="H25" s="20" t="n">
        <v>4.36004871</v>
      </c>
      <c r="I25" s="18" t="n">
        <v>556.04712553</v>
      </c>
      <c r="J25" s="20" t="n">
        <v>13.89269015</v>
      </c>
      <c r="K25" s="18" t="s">
        <v>404</v>
      </c>
      <c r="L25" s="20" t="s">
        <v>404</v>
      </c>
      <c r="M25" s="18" t="s">
        <v>404</v>
      </c>
      <c r="N25" s="20" t="s">
        <v>404</v>
      </c>
      <c r="O25" s="18" t="s">
        <v>404</v>
      </c>
      <c r="P25" s="20" t="s">
        <v>404</v>
      </c>
      <c r="Q25" s="18" t="s">
        <v>404</v>
      </c>
      <c r="R25" s="20" t="s">
        <v>404</v>
      </c>
      <c r="S25" s="18" t="n">
        <v>505.59124118</v>
      </c>
      <c r="T25" s="20" t="n">
        <v>5.91925535</v>
      </c>
    </row>
    <row r="26" spans="1:20">
      <c r="A26" s="15" t="s">
        <v>423</v>
      </c>
      <c r="B26" s="17" t="n">
        <v>4869</v>
      </c>
      <c r="C26" s="18">
        <f>(11.0/B26*100)</f>
        <v/>
      </c>
      <c r="D26" s="19" t="n">
        <v>4858</v>
      </c>
      <c r="E26" s="18" t="n">
        <v>479.30896738</v>
      </c>
      <c r="F26" s="20" t="n">
        <v>6.12775784</v>
      </c>
      <c r="G26" s="18" t="n">
        <v>486.92234102</v>
      </c>
      <c r="H26" s="20" t="n">
        <v>2.28719336</v>
      </c>
      <c r="I26" s="18" t="n">
        <v>471.34325915</v>
      </c>
      <c r="J26" s="20" t="n">
        <v>4.7101082</v>
      </c>
      <c r="K26" s="18" t="s">
        <v>404</v>
      </c>
      <c r="L26" s="20" t="s">
        <v>404</v>
      </c>
      <c r="M26" s="18" t="s">
        <v>404</v>
      </c>
      <c r="N26" s="20" t="s">
        <v>404</v>
      </c>
      <c r="O26" s="18" t="s">
        <v>404</v>
      </c>
      <c r="P26" s="20" t="s">
        <v>404</v>
      </c>
      <c r="Q26" s="18" t="s">
        <v>404</v>
      </c>
      <c r="R26" s="20" t="s">
        <v>404</v>
      </c>
      <c r="S26" s="18" t="n">
        <v>467.67779659</v>
      </c>
      <c r="T26" s="20" t="n">
        <v>9.18824107</v>
      </c>
    </row>
    <row r="27" spans="1:20">
      <c r="A27" s="15" t="s">
        <v>424</v>
      </c>
      <c r="B27" s="17" t="n">
        <v>5299</v>
      </c>
      <c r="C27" s="18">
        <f>(0.0/B27*100)</f>
        <v/>
      </c>
      <c r="D27" s="19" t="n">
        <v>5299</v>
      </c>
      <c r="E27" s="18" t="n">
        <v>484.84567181</v>
      </c>
      <c r="F27" s="20" t="n">
        <v>2.17253386</v>
      </c>
      <c r="G27" s="18" t="n">
        <v>483.33685165</v>
      </c>
      <c r="H27" s="20" t="n">
        <v>1.54140919</v>
      </c>
      <c r="I27" s="18" t="n">
        <v>483.91673573</v>
      </c>
      <c r="J27" s="20" t="n">
        <v>2.62283638</v>
      </c>
      <c r="K27" s="18" t="s">
        <v>404</v>
      </c>
      <c r="L27" s="20" t="s">
        <v>404</v>
      </c>
      <c r="M27" s="18" t="s">
        <v>404</v>
      </c>
      <c r="N27" s="20" t="s">
        <v>404</v>
      </c>
      <c r="O27" s="18" t="s">
        <v>404</v>
      </c>
      <c r="P27" s="20" t="s">
        <v>404</v>
      </c>
      <c r="Q27" s="18" t="s">
        <v>404</v>
      </c>
      <c r="R27" s="20" t="s">
        <v>404</v>
      </c>
      <c r="S27" s="18" t="n">
        <v>545.8519974</v>
      </c>
      <c r="T27" s="20" t="n">
        <v>6.58271203</v>
      </c>
    </row>
    <row r="28" spans="1:20">
      <c r="A28" s="15" t="s">
        <v>425</v>
      </c>
      <c r="B28" s="17" t="n">
        <v>7568</v>
      </c>
      <c r="C28" s="18">
        <f>(0.0/B28*100)</f>
        <v/>
      </c>
      <c r="D28" s="19" t="n">
        <v>7568</v>
      </c>
      <c r="E28" s="18" t="n">
        <v>400.19129411</v>
      </c>
      <c r="F28" s="20" t="n">
        <v>3.4669091</v>
      </c>
      <c r="G28" s="18" t="n">
        <v>422.00386637</v>
      </c>
      <c r="H28" s="20" t="n">
        <v>5.77274865</v>
      </c>
      <c r="I28" s="18" t="n">
        <v>408.25510011</v>
      </c>
      <c r="J28" s="20" t="n">
        <v>4.37020461</v>
      </c>
      <c r="K28" s="18" t="s">
        <v>404</v>
      </c>
      <c r="L28" s="20" t="s">
        <v>404</v>
      </c>
      <c r="M28" s="18" t="s">
        <v>404</v>
      </c>
      <c r="N28" s="20" t="s">
        <v>404</v>
      </c>
      <c r="O28" s="18" t="s">
        <v>404</v>
      </c>
      <c r="P28" s="20" t="s">
        <v>404</v>
      </c>
      <c r="Q28" s="18" t="s">
        <v>404</v>
      </c>
      <c r="R28" s="20" t="s">
        <v>404</v>
      </c>
      <c r="S28" s="18" t="n">
        <v>380.15184302</v>
      </c>
      <c r="T28" s="20" t="n">
        <v>17.7704102</v>
      </c>
    </row>
    <row r="29" spans="1:20">
      <c r="A29" s="15" t="s">
        <v>426</v>
      </c>
      <c r="B29" s="17" t="n">
        <v>5385</v>
      </c>
      <c r="C29" s="18">
        <f>(1123.0/B29*100)</f>
        <v/>
      </c>
      <c r="D29" s="19" t="n">
        <v>4262</v>
      </c>
      <c r="E29" s="18" t="n">
        <v>550.3382536399999</v>
      </c>
      <c r="F29" s="20" t="n">
        <v>27.91790042</v>
      </c>
      <c r="G29" s="18" t="n">
        <v>508.5801305</v>
      </c>
      <c r="H29" s="20" t="n">
        <v>5.80799908</v>
      </c>
      <c r="I29" s="18" t="n">
        <v>534.5656722700001</v>
      </c>
      <c r="J29" s="20" t="n">
        <v>25.04403838</v>
      </c>
      <c r="K29" s="18" t="s">
        <v>404</v>
      </c>
      <c r="L29" s="20" t="s">
        <v>404</v>
      </c>
      <c r="M29" s="18" t="s">
        <v>404</v>
      </c>
      <c r="N29" s="20" t="s">
        <v>404</v>
      </c>
      <c r="O29" s="18" t="s">
        <v>404</v>
      </c>
      <c r="P29" s="20" t="s">
        <v>404</v>
      </c>
      <c r="Q29" s="18" t="s">
        <v>404</v>
      </c>
      <c r="R29" s="20" t="s">
        <v>404</v>
      </c>
      <c r="S29" s="18" t="n">
        <v>505.60691039</v>
      </c>
      <c r="T29" s="20" t="n">
        <v>9.566955699999999</v>
      </c>
    </row>
    <row r="30" spans="1:20">
      <c r="A30" s="15" t="s">
        <v>427</v>
      </c>
      <c r="B30" s="17" t="n">
        <v>4520</v>
      </c>
      <c r="C30" s="18">
        <f>(1076.0/B30*100)</f>
        <v/>
      </c>
      <c r="D30" s="19" t="n">
        <v>3444</v>
      </c>
      <c r="E30" s="18" t="n">
        <v>487.79648766</v>
      </c>
      <c r="F30" s="20" t="n">
        <v>11.78521901</v>
      </c>
      <c r="G30" s="18" t="n">
        <v>499.8368564</v>
      </c>
      <c r="H30" s="20" t="n">
        <v>3.24356195</v>
      </c>
      <c r="I30" s="18" t="n">
        <v>461.68207376</v>
      </c>
      <c r="J30" s="20" t="n">
        <v>6.75278219</v>
      </c>
      <c r="K30" s="18" t="s">
        <v>404</v>
      </c>
      <c r="L30" s="20" t="s">
        <v>404</v>
      </c>
      <c r="M30" s="18" t="s">
        <v>404</v>
      </c>
      <c r="N30" s="20" t="s">
        <v>404</v>
      </c>
      <c r="O30" s="18" t="s">
        <v>404</v>
      </c>
      <c r="P30" s="20" t="s">
        <v>404</v>
      </c>
      <c r="Q30" s="18" t="s">
        <v>404</v>
      </c>
      <c r="R30" s="20" t="s">
        <v>404</v>
      </c>
      <c r="S30" s="18" t="n">
        <v>471.45122449</v>
      </c>
      <c r="T30" s="20" t="n">
        <v>20.35631633</v>
      </c>
    </row>
    <row r="31" spans="1:20">
      <c r="A31" s="15" t="s">
        <v>428</v>
      </c>
      <c r="B31" s="17" t="n">
        <v>5456</v>
      </c>
      <c r="C31" s="18">
        <f>(502.0/B31*100)</f>
        <v/>
      </c>
      <c r="D31" s="19" t="n">
        <v>4954</v>
      </c>
      <c r="E31" s="18" t="n">
        <v>504.68797051</v>
      </c>
      <c r="F31" s="20" t="n">
        <v>7.32152685</v>
      </c>
      <c r="G31" s="18" t="n">
        <v>504.11565632</v>
      </c>
      <c r="H31" s="20" t="n">
        <v>2.53205804</v>
      </c>
      <c r="I31" s="18" t="n">
        <v>487.57139677</v>
      </c>
      <c r="J31" s="20" t="n">
        <v>7.69681211</v>
      </c>
      <c r="K31" s="18" t="s">
        <v>404</v>
      </c>
      <c r="L31" s="20" t="s">
        <v>404</v>
      </c>
      <c r="M31" s="18" t="s">
        <v>404</v>
      </c>
      <c r="N31" s="20" t="s">
        <v>404</v>
      </c>
      <c r="O31" s="18" t="s">
        <v>404</v>
      </c>
      <c r="P31" s="20" t="s">
        <v>404</v>
      </c>
      <c r="Q31" s="18" t="s">
        <v>404</v>
      </c>
      <c r="R31" s="20" t="s">
        <v>404</v>
      </c>
      <c r="S31" s="18" t="n">
        <v>495.3241793</v>
      </c>
      <c r="T31" s="20" t="n">
        <v>8.829211839999999</v>
      </c>
    </row>
    <row r="32" spans="1:20">
      <c r="A32" s="15" t="s">
        <v>429</v>
      </c>
      <c r="B32" s="17" t="n">
        <v>4478</v>
      </c>
      <c r="C32" s="18">
        <f>(0.0/B32*100)</f>
        <v/>
      </c>
      <c r="D32" s="19" t="n">
        <v>4478</v>
      </c>
      <c r="E32" s="18" t="n">
        <v>480.52491045</v>
      </c>
      <c r="F32" s="20" t="n">
        <v>7.40593947</v>
      </c>
      <c r="G32" s="18" t="n">
        <v>504.90529708</v>
      </c>
      <c r="H32" s="20" t="n">
        <v>2.68794487</v>
      </c>
      <c r="I32" s="18" t="n">
        <v>506.75617262</v>
      </c>
      <c r="J32" s="20" t="n">
        <v>11.76364655</v>
      </c>
      <c r="K32" s="18" t="s">
        <v>404</v>
      </c>
      <c r="L32" s="20" t="s">
        <v>404</v>
      </c>
      <c r="M32" s="18" t="s">
        <v>404</v>
      </c>
      <c r="N32" s="20" t="s">
        <v>404</v>
      </c>
      <c r="O32" s="18" t="s">
        <v>404</v>
      </c>
      <c r="P32" s="20" t="s">
        <v>404</v>
      </c>
      <c r="Q32" s="18" t="s">
        <v>404</v>
      </c>
      <c r="R32" s="20" t="s">
        <v>404</v>
      </c>
      <c r="S32" s="18" t="n">
        <v>513.79620492</v>
      </c>
      <c r="T32" s="20" t="n">
        <v>17.66695675</v>
      </c>
    </row>
    <row r="33" spans="1:20">
      <c r="A33" s="15" t="s">
        <v>430</v>
      </c>
      <c r="B33" s="17" t="n">
        <v>7325</v>
      </c>
      <c r="C33" s="18">
        <f>(29.0/B33*100)</f>
        <v/>
      </c>
      <c r="D33" s="19" t="n">
        <v>7296</v>
      </c>
      <c r="E33" s="18" t="n">
        <v>490.09754956</v>
      </c>
      <c r="F33" s="20" t="n">
        <v>9.07394773</v>
      </c>
      <c r="G33" s="18" t="n">
        <v>489.67491727</v>
      </c>
      <c r="H33" s="20" t="n">
        <v>3.04509283</v>
      </c>
      <c r="I33" s="18" t="n">
        <v>498.655964</v>
      </c>
      <c r="J33" s="20" t="n">
        <v>6.30019059</v>
      </c>
      <c r="K33" s="18" t="s">
        <v>404</v>
      </c>
      <c r="L33" s="20" t="s">
        <v>404</v>
      </c>
      <c r="M33" s="18" t="s">
        <v>404</v>
      </c>
      <c r="N33" s="20" t="s">
        <v>404</v>
      </c>
      <c r="O33" s="18" t="s">
        <v>404</v>
      </c>
      <c r="P33" s="20" t="s">
        <v>404</v>
      </c>
      <c r="Q33" s="18" t="s">
        <v>404</v>
      </c>
      <c r="R33" s="20" t="s">
        <v>404</v>
      </c>
      <c r="S33" s="18" t="n">
        <v>487.12090566</v>
      </c>
      <c r="T33" s="20" t="n">
        <v>11.7028706</v>
      </c>
    </row>
    <row r="34" spans="1:20">
      <c r="A34" s="15" t="s">
        <v>431</v>
      </c>
      <c r="B34" s="17" t="n">
        <v>6350</v>
      </c>
      <c r="C34" s="18">
        <f>(0.0/B34*100)</f>
        <v/>
      </c>
      <c r="D34" s="19" t="n">
        <v>6350</v>
      </c>
      <c r="E34" s="18" t="n">
        <v>478.60782729</v>
      </c>
      <c r="F34" s="20" t="n">
        <v>3.03778436</v>
      </c>
      <c r="G34" s="18" t="n">
        <v>447.86333337</v>
      </c>
      <c r="H34" s="20" t="n">
        <v>9.73149916</v>
      </c>
      <c r="I34" s="18" t="n">
        <v>559.59700491</v>
      </c>
      <c r="J34" s="20" t="n">
        <v>28.59428923</v>
      </c>
      <c r="K34" s="18" t="s">
        <v>404</v>
      </c>
      <c r="L34" s="20" t="s">
        <v>404</v>
      </c>
      <c r="M34" s="18" t="s">
        <v>404</v>
      </c>
      <c r="N34" s="20" t="s">
        <v>404</v>
      </c>
      <c r="O34" s="18" t="s">
        <v>404</v>
      </c>
      <c r="P34" s="20" t="s">
        <v>404</v>
      </c>
      <c r="Q34" s="18" t="s">
        <v>404</v>
      </c>
      <c r="R34" s="20" t="s">
        <v>404</v>
      </c>
      <c r="S34" s="18" t="n">
        <v>504.85267262</v>
      </c>
      <c r="T34" s="20" t="n">
        <v>22.17683276</v>
      </c>
    </row>
    <row r="35" spans="1:20">
      <c r="A35" s="15" t="s">
        <v>432</v>
      </c>
      <c r="B35" s="17" t="n">
        <v>6406</v>
      </c>
      <c r="C35" s="18">
        <f>(443.0/B35*100)</f>
        <v/>
      </c>
      <c r="D35" s="19" t="n">
        <v>5963</v>
      </c>
      <c r="E35" s="18" t="n">
        <v>514.44928344</v>
      </c>
      <c r="F35" s="20" t="n">
        <v>2.26067691</v>
      </c>
      <c r="G35" s="18" t="n">
        <v>510.73683457</v>
      </c>
      <c r="H35" s="20" t="n">
        <v>1.80113065</v>
      </c>
      <c r="I35" s="18" t="n">
        <v>517.24644072</v>
      </c>
      <c r="J35" s="20" t="n">
        <v>4.23778529</v>
      </c>
      <c r="K35" s="18" t="s">
        <v>404</v>
      </c>
      <c r="L35" s="20" t="s">
        <v>404</v>
      </c>
      <c r="M35" s="18" t="s">
        <v>404</v>
      </c>
      <c r="N35" s="20" t="s">
        <v>404</v>
      </c>
      <c r="O35" s="18" t="s">
        <v>404</v>
      </c>
      <c r="P35" s="20" t="s">
        <v>404</v>
      </c>
      <c r="Q35" s="18" t="s">
        <v>404</v>
      </c>
      <c r="R35" s="20" t="s">
        <v>404</v>
      </c>
      <c r="S35" s="18" t="n">
        <v>462.65173186</v>
      </c>
      <c r="T35" s="20" t="n">
        <v>7.30031405</v>
      </c>
    </row>
    <row r="36" spans="1:20">
      <c r="A36" s="15" t="s">
        <v>433</v>
      </c>
      <c r="B36" s="17" t="n">
        <v>6736</v>
      </c>
      <c r="C36" s="18">
        <f>(10.0/B36*100)</f>
        <v/>
      </c>
      <c r="D36" s="19" t="n">
        <v>6726</v>
      </c>
      <c r="E36" s="18" t="n">
        <v>488.01882475</v>
      </c>
      <c r="F36" s="20" t="n">
        <v>11.12734726</v>
      </c>
      <c r="G36" s="18" t="n">
        <v>492.94169927</v>
      </c>
      <c r="H36" s="20" t="n">
        <v>4.04036416</v>
      </c>
      <c r="I36" s="18" t="n">
        <v>481.16751263</v>
      </c>
      <c r="J36" s="20" t="n">
        <v>2.88499091</v>
      </c>
      <c r="K36" s="18" t="s">
        <v>404</v>
      </c>
      <c r="L36" s="20" t="s">
        <v>404</v>
      </c>
      <c r="M36" s="18" t="s">
        <v>404</v>
      </c>
      <c r="N36" s="20" t="s">
        <v>404</v>
      </c>
      <c r="O36" s="18" t="s">
        <v>404</v>
      </c>
      <c r="P36" s="20" t="s">
        <v>404</v>
      </c>
      <c r="Q36" s="18" t="s">
        <v>404</v>
      </c>
      <c r="R36" s="20" t="s">
        <v>404</v>
      </c>
      <c r="S36" s="18" t="n">
        <v>498.45010822</v>
      </c>
      <c r="T36" s="20" t="n">
        <v>6.64079385</v>
      </c>
    </row>
    <row r="37" spans="1:20">
      <c r="A37" s="15" t="s">
        <v>434</v>
      </c>
      <c r="B37" s="17" t="n">
        <v>5458</v>
      </c>
      <c r="C37" s="18">
        <f>(0.0/B37*100)</f>
        <v/>
      </c>
      <c r="D37" s="19" t="n">
        <v>5458</v>
      </c>
      <c r="E37" s="18" t="n">
        <v>498.47106839</v>
      </c>
      <c r="F37" s="20" t="n">
        <v>8.56330011</v>
      </c>
      <c r="G37" s="18" t="n">
        <v>495.07670189</v>
      </c>
      <c r="H37" s="20" t="n">
        <v>3.95607828</v>
      </c>
      <c r="I37" s="18" t="n">
        <v>487.14204551</v>
      </c>
      <c r="J37" s="20" t="n">
        <v>5.31276929</v>
      </c>
      <c r="K37" s="18" t="s">
        <v>404</v>
      </c>
      <c r="L37" s="20" t="s">
        <v>404</v>
      </c>
      <c r="M37" s="18" t="s">
        <v>404</v>
      </c>
      <c r="N37" s="20" t="s">
        <v>404</v>
      </c>
      <c r="O37" s="18" t="s">
        <v>404</v>
      </c>
      <c r="P37" s="20" t="s">
        <v>404</v>
      </c>
      <c r="Q37" s="18" t="s">
        <v>404</v>
      </c>
      <c r="R37" s="20" t="s">
        <v>404</v>
      </c>
      <c r="S37" s="18" t="n">
        <v>509.10181709</v>
      </c>
      <c r="T37" s="20" t="n">
        <v>22.86536549</v>
      </c>
    </row>
    <row r="38" spans="1:20">
      <c r="A38" s="15" t="s">
        <v>435</v>
      </c>
      <c r="B38" s="17" t="n">
        <v>5860</v>
      </c>
      <c r="C38" s="18">
        <f>(268.0/B38*100)</f>
        <v/>
      </c>
      <c r="D38" s="19" t="n">
        <v>5592</v>
      </c>
      <c r="E38" s="18" t="n">
        <v>521.4254868100001</v>
      </c>
      <c r="F38" s="20" t="n">
        <v>19.11016117</v>
      </c>
      <c r="G38" s="18" t="n">
        <v>524.16534848</v>
      </c>
      <c r="H38" s="20" t="n">
        <v>4.24163503</v>
      </c>
      <c r="I38" s="18" t="n">
        <v>510.52996941</v>
      </c>
      <c r="J38" s="20" t="n">
        <v>6.11842657</v>
      </c>
      <c r="K38" s="18" t="s">
        <v>404</v>
      </c>
      <c r="L38" s="20" t="s">
        <v>404</v>
      </c>
      <c r="M38" s="18" t="s">
        <v>404</v>
      </c>
      <c r="N38" s="20" t="s">
        <v>404</v>
      </c>
      <c r="O38" s="18" t="s">
        <v>404</v>
      </c>
      <c r="P38" s="20" t="s">
        <v>404</v>
      </c>
      <c r="Q38" s="18" t="s">
        <v>404</v>
      </c>
      <c r="R38" s="20" t="s">
        <v>404</v>
      </c>
      <c r="S38" s="18" t="n">
        <v>545.9842812000001</v>
      </c>
      <c r="T38" s="20" t="n">
        <v>25.91913984</v>
      </c>
    </row>
    <row r="39" spans="1:20">
      <c r="A39" s="15" t="s">
        <v>436</v>
      </c>
      <c r="B39" s="17" t="n">
        <v>5895</v>
      </c>
      <c r="C39" s="18">
        <f>(0.0/B39*100)</f>
        <v/>
      </c>
      <c r="D39" s="19" t="n">
        <v>5895</v>
      </c>
      <c r="E39" s="18" t="n">
        <v>400.02570015</v>
      </c>
      <c r="F39" s="20" t="n">
        <v>12.32295546</v>
      </c>
      <c r="G39" s="18" t="n">
        <v>425.08036785</v>
      </c>
      <c r="H39" s="20" t="n">
        <v>6.49969841</v>
      </c>
      <c r="I39" s="18" t="n">
        <v>414.52570736</v>
      </c>
      <c r="J39" s="20" t="n">
        <v>7.37288636</v>
      </c>
      <c r="K39" s="18" t="s">
        <v>404</v>
      </c>
      <c r="L39" s="20" t="s">
        <v>404</v>
      </c>
      <c r="M39" s="18" t="s">
        <v>404</v>
      </c>
      <c r="N39" s="20" t="s">
        <v>404</v>
      </c>
      <c r="O39" s="18" t="s">
        <v>404</v>
      </c>
      <c r="P39" s="20" t="s">
        <v>404</v>
      </c>
      <c r="Q39" s="18" t="s">
        <v>404</v>
      </c>
      <c r="R39" s="20" t="s">
        <v>404</v>
      </c>
      <c r="S39" s="18" t="n">
        <v>510.72554437</v>
      </c>
      <c r="T39" s="20" t="n">
        <v>6.88115852</v>
      </c>
    </row>
    <row r="40" spans="1:20">
      <c r="A40" s="15" t="s">
        <v>437</v>
      </c>
      <c r="B40" s="17" t="n">
        <v>14157</v>
      </c>
      <c r="C40" s="18">
        <f>(2978.0/B40*100)</f>
        <v/>
      </c>
      <c r="D40" s="19" t="n">
        <v>11179</v>
      </c>
      <c r="E40" s="18" t="n">
        <v>503.2161854</v>
      </c>
      <c r="F40" s="20" t="n">
        <v>16.18416988</v>
      </c>
      <c r="G40" s="18" t="n">
        <v>493.53488096</v>
      </c>
      <c r="H40" s="20" t="n">
        <v>3.60530024</v>
      </c>
      <c r="I40" s="18" t="n">
        <v>482.34863458</v>
      </c>
      <c r="J40" s="20" t="n">
        <v>6.21239338</v>
      </c>
      <c r="K40" s="18" t="s">
        <v>404</v>
      </c>
      <c r="L40" s="20" t="s">
        <v>404</v>
      </c>
      <c r="M40" s="18" t="s">
        <v>404</v>
      </c>
      <c r="N40" s="20" t="s">
        <v>404</v>
      </c>
      <c r="O40" s="18" t="s">
        <v>404</v>
      </c>
      <c r="P40" s="20" t="s">
        <v>404</v>
      </c>
      <c r="Q40" s="18" t="s">
        <v>404</v>
      </c>
      <c r="R40" s="20" t="s">
        <v>404</v>
      </c>
      <c r="S40" s="18" t="n">
        <v>480.29582498</v>
      </c>
      <c r="T40" s="20" t="n">
        <v>10.15539127</v>
      </c>
    </row>
    <row r="41" spans="1:20">
      <c r="A41" s="15" t="s">
        <v>438</v>
      </c>
      <c r="B41" s="17" t="n">
        <v>5712</v>
      </c>
      <c r="C41" s="18">
        <f>(99.0/B41*100)</f>
        <v/>
      </c>
      <c r="D41" s="19" t="n">
        <v>5613</v>
      </c>
      <c r="E41" s="18" t="n">
        <v>467.73366842</v>
      </c>
      <c r="F41" s="20" t="n">
        <v>4.59533966</v>
      </c>
      <c r="G41" s="18" t="n">
        <v>472.68872995</v>
      </c>
      <c r="H41" s="20" t="n">
        <v>5.20156814</v>
      </c>
      <c r="I41" s="18" t="n">
        <v>463.88121988</v>
      </c>
      <c r="J41" s="20" t="n">
        <v>15.167086</v>
      </c>
      <c r="K41" s="18" t="s">
        <v>404</v>
      </c>
      <c r="L41" s="20" t="s">
        <v>404</v>
      </c>
      <c r="M41" s="18" t="s">
        <v>404</v>
      </c>
      <c r="N41" s="20" t="s">
        <v>404</v>
      </c>
      <c r="O41" s="18" t="s">
        <v>404</v>
      </c>
      <c r="P41" s="20" t="s">
        <v>404</v>
      </c>
      <c r="Q41" s="18" t="s">
        <v>404</v>
      </c>
      <c r="R41" s="20" t="s">
        <v>404</v>
      </c>
      <c r="S41" s="18" t="n">
        <v>469.13152544</v>
      </c>
      <c r="T41" s="20" t="n">
        <v>19.93701814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421.76993578</v>
      </c>
      <c r="F44" s="20" t="n">
        <v>7.89075542</v>
      </c>
      <c r="G44" s="18" t="n">
        <v>408.54986925</v>
      </c>
      <c r="H44" s="20" t="n">
        <v>3.87050891</v>
      </c>
      <c r="I44" s="18" t="n">
        <v>417.38346159</v>
      </c>
      <c r="J44" s="20" t="n">
        <v>14.1961528</v>
      </c>
      <c r="K44" s="18" t="s">
        <v>404</v>
      </c>
      <c r="L44" s="20" t="s">
        <v>404</v>
      </c>
      <c r="M44" s="18" t="s">
        <v>404</v>
      </c>
      <c r="N44" s="20" t="s">
        <v>404</v>
      </c>
      <c r="O44" s="18" t="s">
        <v>404</v>
      </c>
      <c r="P44" s="20" t="s">
        <v>404</v>
      </c>
      <c r="Q44" s="18" t="n">
        <v>409.18943885</v>
      </c>
      <c r="R44" s="20" t="n">
        <v>12.59500642</v>
      </c>
      <c r="S44" s="18" t="n">
        <v>410.34909041</v>
      </c>
      <c r="T44" s="20" t="n">
        <v>15.66112306</v>
      </c>
    </row>
    <row r="45" spans="1:20">
      <c r="A45" s="15" t="s">
        <v>442</v>
      </c>
      <c r="B45" s="17" t="n">
        <v>5519</v>
      </c>
      <c r="C45" s="18">
        <f>(0.0/B45*100)</f>
        <v/>
      </c>
      <c r="D45" s="19" t="n">
        <v>5519</v>
      </c>
      <c r="E45" s="18" t="n">
        <v>358.61685352</v>
      </c>
      <c r="F45" s="20" t="n">
        <v>3.14352958</v>
      </c>
      <c r="G45" s="18" t="n">
        <v>369.88141306</v>
      </c>
      <c r="H45" s="20" t="n">
        <v>27.33486136</v>
      </c>
      <c r="I45" s="18" t="n">
        <v>364.00810886</v>
      </c>
      <c r="J45" s="20" t="n">
        <v>29.35684815</v>
      </c>
      <c r="K45" s="18" t="s">
        <v>404</v>
      </c>
      <c r="L45" s="20" t="s">
        <v>404</v>
      </c>
      <c r="M45" s="18" t="s">
        <v>404</v>
      </c>
      <c r="N45" s="20" t="s">
        <v>404</v>
      </c>
      <c r="O45" s="18" t="s">
        <v>404</v>
      </c>
      <c r="P45" s="20" t="s">
        <v>404</v>
      </c>
      <c r="Q45" s="18" t="s">
        <v>404</v>
      </c>
      <c r="R45" s="20" t="s">
        <v>404</v>
      </c>
      <c r="S45" s="18" t="n">
        <v>360.85354559</v>
      </c>
      <c r="T45" s="20" t="n">
        <v>11.69260246</v>
      </c>
    </row>
    <row r="46" spans="1:20">
      <c r="A46" s="15" t="s">
        <v>443</v>
      </c>
      <c r="B46" s="17" t="n">
        <v>23141</v>
      </c>
      <c r="C46" s="18">
        <f>(4196.0/B46*100)</f>
        <v/>
      </c>
      <c r="D46" s="19" t="n">
        <v>18945</v>
      </c>
      <c r="E46" s="18" t="n">
        <v>375.86451603</v>
      </c>
      <c r="F46" s="20" t="n">
        <v>10.16474108</v>
      </c>
      <c r="G46" s="18" t="n">
        <v>383.26815392</v>
      </c>
      <c r="H46" s="20" t="n">
        <v>3.78248105</v>
      </c>
      <c r="I46" s="18" t="n">
        <v>363.05864038</v>
      </c>
      <c r="J46" s="20" t="n">
        <v>10.65685018</v>
      </c>
      <c r="K46" s="18" t="s">
        <v>404</v>
      </c>
      <c r="L46" s="20" t="s">
        <v>404</v>
      </c>
      <c r="M46" s="18" t="s">
        <v>404</v>
      </c>
      <c r="N46" s="20" t="s">
        <v>404</v>
      </c>
      <c r="O46" s="18" t="s">
        <v>404</v>
      </c>
      <c r="P46" s="20" t="s">
        <v>404</v>
      </c>
      <c r="Q46" s="18" t="s">
        <v>404</v>
      </c>
      <c r="R46" s="20" t="s">
        <v>404</v>
      </c>
      <c r="S46" s="18" t="n">
        <v>353.89152152</v>
      </c>
      <c r="T46" s="20" t="n">
        <v>13.14509825</v>
      </c>
    </row>
    <row r="47" spans="1:20">
      <c r="A47" s="15" t="s">
        <v>444</v>
      </c>
      <c r="B47" s="17" t="n">
        <v>5928</v>
      </c>
      <c r="C47" s="18">
        <f>(0.0/B47*100)</f>
        <v/>
      </c>
      <c r="D47" s="19" t="n">
        <v>5928</v>
      </c>
      <c r="E47" s="18" t="n">
        <v>445.35112209</v>
      </c>
      <c r="F47" s="20" t="n">
        <v>20.92994995</v>
      </c>
      <c r="G47" s="18" t="n">
        <v>439.95529462</v>
      </c>
      <c r="H47" s="20" t="n">
        <v>5.00522063</v>
      </c>
      <c r="I47" s="18" t="n">
        <v>437.21678936</v>
      </c>
      <c r="J47" s="20" t="n">
        <v>11.30679494</v>
      </c>
      <c r="K47" s="18" t="s">
        <v>404</v>
      </c>
      <c r="L47" s="20" t="s">
        <v>404</v>
      </c>
      <c r="M47" s="18" t="s">
        <v>404</v>
      </c>
      <c r="N47" s="20" t="s">
        <v>404</v>
      </c>
      <c r="O47" s="18" t="s">
        <v>404</v>
      </c>
      <c r="P47" s="20" t="s">
        <v>404</v>
      </c>
      <c r="Q47" s="18" t="s">
        <v>404</v>
      </c>
      <c r="R47" s="20" t="s">
        <v>404</v>
      </c>
      <c r="S47" s="18" t="n">
        <v>503.46585398</v>
      </c>
      <c r="T47" s="20" t="n">
        <v>24.07614068</v>
      </c>
    </row>
    <row r="48" spans="1:20">
      <c r="A48" s="15" t="s">
        <v>445</v>
      </c>
      <c r="B48" s="17" t="n">
        <v>9841</v>
      </c>
      <c r="C48" s="18">
        <f>(40.0/B48*100)</f>
        <v/>
      </c>
      <c r="D48" s="19" t="n">
        <v>9801</v>
      </c>
      <c r="E48" s="18" t="n">
        <v>540.08490938</v>
      </c>
      <c r="F48" s="20" t="n">
        <v>26.15969799</v>
      </c>
      <c r="G48" s="18" t="n">
        <v>533.23163279</v>
      </c>
      <c r="H48" s="20" t="n">
        <v>5.34974855</v>
      </c>
      <c r="I48" s="18" t="n">
        <v>485.29772639</v>
      </c>
      <c r="J48" s="20" t="n">
        <v>16.24102481</v>
      </c>
      <c r="K48" s="18" t="s">
        <v>404</v>
      </c>
      <c r="L48" s="20" t="s">
        <v>404</v>
      </c>
      <c r="M48" s="18" t="s">
        <v>404</v>
      </c>
      <c r="N48" s="20" t="s">
        <v>404</v>
      </c>
      <c r="O48" s="18" t="s">
        <v>404</v>
      </c>
      <c r="P48" s="20" t="s">
        <v>404</v>
      </c>
      <c r="Q48" s="18" t="s">
        <v>404</v>
      </c>
      <c r="R48" s="20" t="s">
        <v>404</v>
      </c>
      <c r="S48" s="18" t="n">
        <v>549.1842132</v>
      </c>
      <c r="T48" s="20" t="n">
        <v>71.54473149</v>
      </c>
    </row>
    <row r="49" spans="1:20">
      <c r="A49" s="15" t="s">
        <v>446</v>
      </c>
      <c r="B49" s="17" t="n">
        <v>6349</v>
      </c>
      <c r="C49" s="18">
        <f>(52.0/B49*100)</f>
        <v/>
      </c>
      <c r="D49" s="19" t="n">
        <v>6297</v>
      </c>
      <c r="E49" s="18" t="n">
        <v>397.51645694</v>
      </c>
      <c r="F49" s="20" t="n">
        <v>6.33513501</v>
      </c>
      <c r="G49" s="18" t="n">
        <v>416.64982406</v>
      </c>
      <c r="H49" s="20" t="n">
        <v>5.18314025</v>
      </c>
      <c r="I49" s="18" t="n">
        <v>408.73277944</v>
      </c>
      <c r="J49" s="20" t="n">
        <v>5.89718526</v>
      </c>
      <c r="K49" s="18" t="s">
        <v>404</v>
      </c>
      <c r="L49" s="20" t="s">
        <v>404</v>
      </c>
      <c r="M49" s="18" t="s">
        <v>404</v>
      </c>
      <c r="N49" s="20" t="s">
        <v>404</v>
      </c>
      <c r="O49" s="18" t="s">
        <v>404</v>
      </c>
      <c r="P49" s="20" t="s">
        <v>404</v>
      </c>
      <c r="Q49" s="18" t="s">
        <v>404</v>
      </c>
      <c r="R49" s="20" t="s">
        <v>404</v>
      </c>
      <c r="S49" s="18" t="n">
        <v>455.62762885</v>
      </c>
      <c r="T49" s="20" t="n">
        <v>20.16162347</v>
      </c>
    </row>
    <row r="50" spans="1:20">
      <c r="A50" s="15" t="s">
        <v>447</v>
      </c>
      <c r="B50" s="17" t="n">
        <v>11795</v>
      </c>
      <c r="C50" s="18">
        <f>(1031.0/B50*100)</f>
        <v/>
      </c>
      <c r="D50" s="19" t="n">
        <v>10764</v>
      </c>
      <c r="E50" s="18" t="n">
        <v>372.26046529</v>
      </c>
      <c r="F50" s="20" t="n">
        <v>11.33868815</v>
      </c>
      <c r="G50" s="18" t="n">
        <v>390.42427001</v>
      </c>
      <c r="H50" s="20" t="n">
        <v>2.99823885</v>
      </c>
      <c r="I50" s="18" t="n">
        <v>404.07382495</v>
      </c>
      <c r="J50" s="20" t="n">
        <v>8.336849000000001</v>
      </c>
      <c r="K50" s="18" t="s">
        <v>404</v>
      </c>
      <c r="L50" s="20" t="s">
        <v>404</v>
      </c>
      <c r="M50" s="18" t="s">
        <v>404</v>
      </c>
      <c r="N50" s="20" t="s">
        <v>404</v>
      </c>
      <c r="O50" s="18" t="s">
        <v>404</v>
      </c>
      <c r="P50" s="20" t="s">
        <v>404</v>
      </c>
      <c r="Q50" s="18" t="s">
        <v>404</v>
      </c>
      <c r="R50" s="20" t="s">
        <v>404</v>
      </c>
      <c r="S50" s="18" t="n">
        <v>382.03585254</v>
      </c>
      <c r="T50" s="20" t="n">
        <v>10.73652444</v>
      </c>
    </row>
    <row r="51" spans="1:20">
      <c r="A51" s="15" t="s">
        <v>448</v>
      </c>
      <c r="B51" s="17" t="n">
        <v>6866</v>
      </c>
      <c r="C51" s="18">
        <f>(0.0/B51*100)</f>
        <v/>
      </c>
      <c r="D51" s="19" t="n">
        <v>6866</v>
      </c>
      <c r="E51" s="18" t="n">
        <v>395.55394739</v>
      </c>
      <c r="F51" s="20" t="n">
        <v>7.46661691</v>
      </c>
      <c r="G51" s="18" t="n">
        <v>399.01509175</v>
      </c>
      <c r="H51" s="20" t="n">
        <v>3.18594091</v>
      </c>
      <c r="I51" s="18" t="n">
        <v>403.59167938</v>
      </c>
      <c r="J51" s="20" t="n">
        <v>5.02603359</v>
      </c>
      <c r="K51" s="18" t="s">
        <v>404</v>
      </c>
      <c r="L51" s="20" t="s">
        <v>404</v>
      </c>
      <c r="M51" s="18" t="s">
        <v>404</v>
      </c>
      <c r="N51" s="20" t="s">
        <v>404</v>
      </c>
      <c r="O51" s="18" t="s">
        <v>404</v>
      </c>
      <c r="P51" s="20" t="s">
        <v>404</v>
      </c>
      <c r="Q51" s="18" t="s">
        <v>404</v>
      </c>
      <c r="R51" s="20" t="s">
        <v>404</v>
      </c>
      <c r="S51" s="18" t="n">
        <v>410.35960393</v>
      </c>
      <c r="T51" s="20" t="n">
        <v>13.44419278</v>
      </c>
    </row>
    <row r="52" spans="1:20">
      <c r="A52" s="15" t="s">
        <v>449</v>
      </c>
      <c r="B52" s="17" t="n">
        <v>5809</v>
      </c>
      <c r="C52" s="18">
        <f>(0.0/B52*100)</f>
        <v/>
      </c>
      <c r="D52" s="19" t="n">
        <v>5809</v>
      </c>
      <c r="E52" s="18" t="n">
        <v>459.80822258</v>
      </c>
      <c r="F52" s="20" t="n">
        <v>4.8012417</v>
      </c>
      <c r="G52" s="18" t="n">
        <v>472.83547215</v>
      </c>
      <c r="H52" s="20" t="n">
        <v>5.94968505</v>
      </c>
      <c r="I52" s="18" t="n">
        <v>441.57232385</v>
      </c>
      <c r="J52" s="20" t="n">
        <v>21.17521316</v>
      </c>
      <c r="K52" s="18" t="s">
        <v>404</v>
      </c>
      <c r="L52" s="20" t="s">
        <v>404</v>
      </c>
      <c r="M52" s="18" t="s">
        <v>404</v>
      </c>
      <c r="N52" s="20" t="s">
        <v>404</v>
      </c>
      <c r="O52" s="18" t="s">
        <v>404</v>
      </c>
      <c r="P52" s="20" t="s">
        <v>404</v>
      </c>
      <c r="Q52" s="18" t="s">
        <v>404</v>
      </c>
      <c r="R52" s="20" t="s">
        <v>404</v>
      </c>
      <c r="S52" s="18" t="n">
        <v>455.91137168</v>
      </c>
      <c r="T52" s="20" t="n">
        <v>10.85743095</v>
      </c>
    </row>
    <row r="53" spans="1:20">
      <c r="A53" s="15" t="s">
        <v>450</v>
      </c>
      <c r="B53" s="17" t="n">
        <v>5571</v>
      </c>
      <c r="C53" s="18">
        <f>(0.0/B53*100)</f>
        <v/>
      </c>
      <c r="D53" s="19" t="n">
        <v>5571</v>
      </c>
      <c r="E53" s="18" t="n">
        <v>428.14035508</v>
      </c>
      <c r="F53" s="20" t="n">
        <v>2.12449245</v>
      </c>
      <c r="G53" s="18" t="n">
        <v>444.3947249</v>
      </c>
      <c r="H53" s="20" t="n">
        <v>2.09481476</v>
      </c>
      <c r="I53" s="18" t="n">
        <v>490.06762317</v>
      </c>
      <c r="J53" s="20" t="n">
        <v>11.46050515</v>
      </c>
      <c r="K53" s="18" t="s">
        <v>404</v>
      </c>
      <c r="L53" s="20" t="s">
        <v>404</v>
      </c>
      <c r="M53" s="18" t="s">
        <v>404</v>
      </c>
      <c r="N53" s="20" t="s">
        <v>404</v>
      </c>
      <c r="O53" s="18" t="s">
        <v>404</v>
      </c>
      <c r="P53" s="20" t="s">
        <v>404</v>
      </c>
      <c r="Q53" s="18" t="s">
        <v>404</v>
      </c>
      <c r="R53" s="20" t="s">
        <v>404</v>
      </c>
      <c r="S53" s="18" t="n">
        <v>343.93995914</v>
      </c>
      <c r="T53" s="20" t="n">
        <v>35.59061878</v>
      </c>
    </row>
    <row r="54" spans="1:20">
      <c r="A54" s="15" t="s">
        <v>451</v>
      </c>
      <c r="B54" s="17" t="n">
        <v>4740</v>
      </c>
      <c r="C54" s="18">
        <f>(199.0/B54*100)</f>
        <v/>
      </c>
      <c r="D54" s="19" t="n">
        <v>4541</v>
      </c>
      <c r="E54" s="18" t="n">
        <v>314.46854359</v>
      </c>
      <c r="F54" s="20" t="n">
        <v>5.16451118</v>
      </c>
      <c r="G54" s="18" t="n">
        <v>334.97909827</v>
      </c>
      <c r="H54" s="20" t="n">
        <v>4.8440219</v>
      </c>
      <c r="I54" s="18" t="n">
        <v>328.39142657</v>
      </c>
      <c r="J54" s="20" t="n">
        <v>7.93809654</v>
      </c>
      <c r="K54" s="18" t="s">
        <v>404</v>
      </c>
      <c r="L54" s="20" t="s">
        <v>404</v>
      </c>
      <c r="M54" s="18" t="s">
        <v>404</v>
      </c>
      <c r="N54" s="20" t="s">
        <v>404</v>
      </c>
      <c r="O54" s="18" t="s">
        <v>404</v>
      </c>
      <c r="P54" s="20" t="s">
        <v>404</v>
      </c>
      <c r="Q54" s="18" t="s">
        <v>404</v>
      </c>
      <c r="R54" s="20" t="s">
        <v>404</v>
      </c>
      <c r="S54" s="18" t="n">
        <v>313.00868991</v>
      </c>
      <c r="T54" s="20" t="n">
        <v>7.85467146</v>
      </c>
    </row>
    <row r="55" spans="1:20">
      <c r="A55" s="15" t="s">
        <v>452</v>
      </c>
      <c r="B55" s="17" t="n">
        <v>5316</v>
      </c>
      <c r="C55" s="18">
        <f>(43.0/B55*100)</f>
        <v/>
      </c>
      <c r="D55" s="19" t="n">
        <v>5273</v>
      </c>
      <c r="E55" s="18" t="n">
        <v>410.25226488</v>
      </c>
      <c r="F55" s="20" t="n">
        <v>9.00393854</v>
      </c>
      <c r="G55" s="18" t="n">
        <v>407.79470927</v>
      </c>
      <c r="H55" s="20" t="n">
        <v>8.439732449999999</v>
      </c>
      <c r="I55" s="18" t="n">
        <v>399.06729755</v>
      </c>
      <c r="J55" s="20" t="n">
        <v>3.36914944</v>
      </c>
      <c r="K55" s="18" t="s">
        <v>404</v>
      </c>
      <c r="L55" s="20" t="s">
        <v>404</v>
      </c>
      <c r="M55" s="18" t="s">
        <v>404</v>
      </c>
      <c r="N55" s="20" t="s">
        <v>404</v>
      </c>
      <c r="O55" s="18" t="s">
        <v>404</v>
      </c>
      <c r="P55" s="20" t="s">
        <v>404</v>
      </c>
      <c r="Q55" s="18" t="s">
        <v>404</v>
      </c>
      <c r="R55" s="20" t="s">
        <v>404</v>
      </c>
      <c r="S55" s="18" t="n">
        <v>390.23408673</v>
      </c>
      <c r="T55" s="20" t="n">
        <v>8.58668718</v>
      </c>
    </row>
    <row r="56" spans="1:20">
      <c r="A56" s="15" t="s">
        <v>453</v>
      </c>
      <c r="B56" s="17" t="n">
        <v>5359</v>
      </c>
      <c r="C56" s="18">
        <f>(0.0/B56*100)</f>
        <v/>
      </c>
      <c r="D56" s="19" t="n">
        <v>5359</v>
      </c>
      <c r="E56" s="18" t="n">
        <v>535.8571055899999</v>
      </c>
      <c r="F56" s="20" t="n">
        <v>24.05062141</v>
      </c>
      <c r="G56" s="18" t="n">
        <v>547.66316363</v>
      </c>
      <c r="H56" s="20" t="n">
        <v>3.70954307</v>
      </c>
      <c r="I56" s="18" t="n">
        <v>551.87322132</v>
      </c>
      <c r="J56" s="20" t="n">
        <v>11.83770829</v>
      </c>
      <c r="K56" s="18" t="s">
        <v>404</v>
      </c>
      <c r="L56" s="20" t="s">
        <v>404</v>
      </c>
      <c r="M56" s="18" t="s">
        <v>404</v>
      </c>
      <c r="N56" s="20" t="s">
        <v>404</v>
      </c>
      <c r="O56" s="18" t="s">
        <v>404</v>
      </c>
      <c r="P56" s="20" t="s">
        <v>404</v>
      </c>
      <c r="Q56" s="18" t="s">
        <v>404</v>
      </c>
      <c r="R56" s="20" t="s">
        <v>404</v>
      </c>
      <c r="S56" s="18" t="n">
        <v>547.07255172</v>
      </c>
      <c r="T56" s="20" t="n">
        <v>20.13799537</v>
      </c>
    </row>
    <row r="57" spans="1:20">
      <c r="A57" s="15" t="s">
        <v>454</v>
      </c>
      <c r="B57" s="17" t="n">
        <v>6513</v>
      </c>
      <c r="C57" s="18">
        <f>(0.0/B57*100)</f>
        <v/>
      </c>
      <c r="D57" s="19" t="n">
        <v>6513</v>
      </c>
      <c r="E57" s="18" t="n">
        <v>388.2013659</v>
      </c>
      <c r="F57" s="20" t="n">
        <v>6.58322586</v>
      </c>
      <c r="G57" s="18" t="n">
        <v>386.93685797</v>
      </c>
      <c r="H57" s="20" t="n">
        <v>4.35000383</v>
      </c>
      <c r="I57" s="18" t="n">
        <v>379.94487714</v>
      </c>
      <c r="J57" s="20" t="n">
        <v>11.86699247</v>
      </c>
      <c r="K57" s="18" t="s">
        <v>404</v>
      </c>
      <c r="L57" s="20" t="s">
        <v>404</v>
      </c>
      <c r="M57" s="18" t="s">
        <v>404</v>
      </c>
      <c r="N57" s="20" t="s">
        <v>404</v>
      </c>
      <c r="O57" s="18" t="s">
        <v>404</v>
      </c>
      <c r="P57" s="20" t="s">
        <v>404</v>
      </c>
      <c r="Q57" s="18" t="n">
        <v>370.23755406</v>
      </c>
      <c r="R57" s="20" t="n">
        <v>10.11199525</v>
      </c>
      <c r="S57" s="18" t="n">
        <v>405.00545104</v>
      </c>
      <c r="T57" s="20" t="n">
        <v>13.04037113</v>
      </c>
    </row>
    <row r="58" spans="1:20">
      <c r="A58" s="15" t="s">
        <v>455</v>
      </c>
      <c r="B58" s="17" t="n">
        <v>7267</v>
      </c>
      <c r="C58" s="18">
        <f>(0.0/B58*100)</f>
        <v/>
      </c>
      <c r="D58" s="19" t="n">
        <v>7267</v>
      </c>
      <c r="E58" s="18" t="n">
        <v>370.19165512</v>
      </c>
      <c r="F58" s="20" t="n">
        <v>6.52740542</v>
      </c>
      <c r="G58" s="18" t="n">
        <v>383.92887737</v>
      </c>
      <c r="H58" s="20" t="n">
        <v>3.75511439</v>
      </c>
      <c r="I58" s="18" t="n">
        <v>406.09109667</v>
      </c>
      <c r="J58" s="20" t="n">
        <v>22.25471458</v>
      </c>
      <c r="K58" s="18" t="s">
        <v>404</v>
      </c>
      <c r="L58" s="20" t="s">
        <v>404</v>
      </c>
      <c r="M58" s="18" t="s">
        <v>404</v>
      </c>
      <c r="N58" s="20" t="s">
        <v>404</v>
      </c>
      <c r="O58" s="18" t="s">
        <v>404</v>
      </c>
      <c r="P58" s="20" t="s">
        <v>404</v>
      </c>
      <c r="Q58" s="18" t="n">
        <v>413.01294222</v>
      </c>
      <c r="R58" s="20" t="n">
        <v>25.75128471</v>
      </c>
      <c r="S58" s="18" t="n">
        <v>386.32885851</v>
      </c>
      <c r="T58" s="20" t="n">
        <v>17.7878003</v>
      </c>
    </row>
    <row r="59" spans="1:20">
      <c r="A59" s="15" t="s">
        <v>456</v>
      </c>
      <c r="B59" s="17" t="n">
        <v>4826</v>
      </c>
      <c r="C59" s="18">
        <f>(0.0/B59*100)</f>
        <v/>
      </c>
      <c r="D59" s="19" t="n">
        <v>4826</v>
      </c>
      <c r="E59" s="18" t="n">
        <v>359.91078049</v>
      </c>
      <c r="F59" s="20" t="n">
        <v>4.20009671</v>
      </c>
      <c r="G59" s="18" t="n">
        <v>363.80718855</v>
      </c>
      <c r="H59" s="20" t="n">
        <v>2.02486852</v>
      </c>
      <c r="I59" s="18" t="n">
        <v>329.95519677</v>
      </c>
      <c r="J59" s="20" t="n">
        <v>8.43282009</v>
      </c>
      <c r="K59" s="18" t="s">
        <v>404</v>
      </c>
      <c r="L59" s="20" t="s">
        <v>404</v>
      </c>
      <c r="M59" s="18" t="s">
        <v>404</v>
      </c>
      <c r="N59" s="20" t="s">
        <v>404</v>
      </c>
      <c r="O59" s="18" t="s">
        <v>404</v>
      </c>
      <c r="P59" s="20" t="s">
        <v>404</v>
      </c>
      <c r="Q59" s="18" t="n">
        <v>390.85868634</v>
      </c>
      <c r="R59" s="20" t="n">
        <v>12.05318725</v>
      </c>
      <c r="S59" s="18" t="n">
        <v>359.48280854</v>
      </c>
      <c r="T59" s="20" t="n">
        <v>9.337970240000001</v>
      </c>
    </row>
    <row r="60" spans="1:20">
      <c r="A60" s="15" t="s">
        <v>457</v>
      </c>
      <c r="B60" s="17" t="n">
        <v>4546</v>
      </c>
      <c r="C60" s="18">
        <f>(0.0/B60*100)</f>
        <v/>
      </c>
      <c r="D60" s="19" t="n">
        <v>4546</v>
      </c>
      <c r="E60" s="18" t="n">
        <v>375.45564902</v>
      </c>
      <c r="F60" s="20" t="n">
        <v>9.6966874</v>
      </c>
      <c r="G60" s="18" t="n">
        <v>403.25862567</v>
      </c>
      <c r="H60" s="20" t="n">
        <v>6.38139896</v>
      </c>
      <c r="I60" s="18" t="n">
        <v>393.68522595</v>
      </c>
      <c r="J60" s="20" t="n">
        <v>13.54165374</v>
      </c>
      <c r="K60" s="18" t="s">
        <v>404</v>
      </c>
      <c r="L60" s="20" t="s">
        <v>404</v>
      </c>
      <c r="M60" s="18" t="s">
        <v>404</v>
      </c>
      <c r="N60" s="20" t="s">
        <v>404</v>
      </c>
      <c r="O60" s="18" t="s">
        <v>404</v>
      </c>
      <c r="P60" s="20" t="s">
        <v>404</v>
      </c>
      <c r="Q60" s="18" t="s">
        <v>404</v>
      </c>
      <c r="R60" s="20" t="s">
        <v>404</v>
      </c>
      <c r="S60" s="18" t="n">
        <v>395.24322444</v>
      </c>
      <c r="T60" s="20" t="n">
        <v>12.17046974</v>
      </c>
    </row>
    <row r="61" spans="1:20">
      <c r="A61" s="15" t="s">
        <v>458</v>
      </c>
      <c r="B61" s="17" t="n">
        <v>6525</v>
      </c>
      <c r="C61" s="18">
        <f>(0.0/B61*100)</f>
        <v/>
      </c>
      <c r="D61" s="19" t="n">
        <v>6525</v>
      </c>
      <c r="E61" s="18" t="n">
        <v>428.56279967</v>
      </c>
      <c r="F61" s="20" t="n">
        <v>22.58161664</v>
      </c>
      <c r="G61" s="18" t="n">
        <v>482.14994291</v>
      </c>
      <c r="H61" s="20" t="n">
        <v>2.86530563</v>
      </c>
      <c r="I61" s="18" t="n">
        <v>476.15097437</v>
      </c>
      <c r="J61" s="20" t="n">
        <v>4.49107615</v>
      </c>
      <c r="K61" s="18" t="s">
        <v>404</v>
      </c>
      <c r="L61" s="20" t="s">
        <v>404</v>
      </c>
      <c r="M61" s="18" t="s">
        <v>404</v>
      </c>
      <c r="N61" s="20" t="s">
        <v>404</v>
      </c>
      <c r="O61" s="18" t="s">
        <v>404</v>
      </c>
      <c r="P61" s="20" t="s">
        <v>404</v>
      </c>
      <c r="Q61" s="18" t="s">
        <v>404</v>
      </c>
      <c r="R61" s="20" t="s">
        <v>404</v>
      </c>
      <c r="S61" s="18" t="n">
        <v>462.00472831</v>
      </c>
      <c r="T61" s="20" t="n">
        <v>10.0419196</v>
      </c>
    </row>
    <row r="62" spans="1:20">
      <c r="A62" s="15" t="s">
        <v>459</v>
      </c>
      <c r="B62" s="17" t="n">
        <v>4476</v>
      </c>
      <c r="C62" s="18">
        <f>(0.0/B62*100)</f>
        <v/>
      </c>
      <c r="D62" s="19" t="n">
        <v>4476</v>
      </c>
      <c r="E62" s="18" t="n">
        <v>536.2116909699999</v>
      </c>
      <c r="F62" s="20" t="n">
        <v>9.88998204</v>
      </c>
      <c r="G62" s="18" t="n">
        <v>543.75460621</v>
      </c>
      <c r="H62" s="20" t="n">
        <v>1.19148721</v>
      </c>
      <c r="I62" s="18" t="n">
        <v>545.54912669</v>
      </c>
      <c r="J62" s="20" t="n">
        <v>3.72441348</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376.91723603</v>
      </c>
      <c r="F63" s="20" t="n">
        <v>1.98286149</v>
      </c>
      <c r="G63" s="18" t="n">
        <v>353.92600599</v>
      </c>
      <c r="H63" s="20" t="n">
        <v>2.73547703</v>
      </c>
      <c r="I63" s="18" t="n">
        <v>367.58109445</v>
      </c>
      <c r="J63" s="20" t="n">
        <v>6.17101373</v>
      </c>
      <c r="K63" s="18" t="s">
        <v>404</v>
      </c>
      <c r="L63" s="20" t="s">
        <v>404</v>
      </c>
      <c r="M63" s="18" t="s">
        <v>404</v>
      </c>
      <c r="N63" s="20" t="s">
        <v>404</v>
      </c>
      <c r="O63" s="18" t="s">
        <v>404</v>
      </c>
      <c r="P63" s="20" t="s">
        <v>404</v>
      </c>
      <c r="Q63" s="18" t="n">
        <v>384.12741429</v>
      </c>
      <c r="R63" s="20" t="n">
        <v>17.21681332</v>
      </c>
      <c r="S63" s="18" t="n">
        <v>398.67480918</v>
      </c>
      <c r="T63" s="20" t="n">
        <v>5.65874556</v>
      </c>
    </row>
    <row r="64" spans="1:20">
      <c r="A64" s="15" t="s">
        <v>461</v>
      </c>
      <c r="B64" s="17" t="n">
        <v>3634</v>
      </c>
      <c r="C64" s="18">
        <f>(27.0/B64*100)</f>
        <v/>
      </c>
      <c r="D64" s="19" t="n">
        <v>3607</v>
      </c>
      <c r="E64" s="18" t="n">
        <v>442.54590073</v>
      </c>
      <c r="F64" s="20" t="n">
        <v>2.61583225</v>
      </c>
      <c r="G64" s="18" t="n">
        <v>513.49190789</v>
      </c>
      <c r="H64" s="20" t="n">
        <v>2.47825204</v>
      </c>
      <c r="I64" s="18" t="n">
        <v>515.71719174</v>
      </c>
      <c r="J64" s="20" t="n">
        <v>4.88085492</v>
      </c>
      <c r="K64" s="18" t="s">
        <v>404</v>
      </c>
      <c r="L64" s="20" t="s">
        <v>404</v>
      </c>
      <c r="M64" s="18" t="s">
        <v>404</v>
      </c>
      <c r="N64" s="20" t="s">
        <v>404</v>
      </c>
      <c r="O64" s="18" t="s">
        <v>404</v>
      </c>
      <c r="P64" s="20" t="s">
        <v>404</v>
      </c>
      <c r="Q64" s="18" t="n">
        <v>449.71045393</v>
      </c>
      <c r="R64" s="20" t="n">
        <v>11.55630913</v>
      </c>
      <c r="S64" s="18" t="s">
        <v>404</v>
      </c>
      <c r="T64" s="20" t="s">
        <v>404</v>
      </c>
    </row>
    <row r="65" spans="1:20">
      <c r="A65" s="15" t="s">
        <v>462</v>
      </c>
      <c r="B65" s="17" t="n">
        <v>5325</v>
      </c>
      <c r="C65" s="18">
        <f>(0.0/B65*100)</f>
        <v/>
      </c>
      <c r="D65" s="19" t="n">
        <v>5325</v>
      </c>
      <c r="E65" s="18" t="n">
        <v>408.18698403</v>
      </c>
      <c r="F65" s="20" t="n">
        <v>6.78256928</v>
      </c>
      <c r="G65" s="18" t="n">
        <v>420.28778424</v>
      </c>
      <c r="H65" s="20" t="n">
        <v>3.09477917</v>
      </c>
      <c r="I65" s="18" t="n">
        <v>449.62574744</v>
      </c>
      <c r="J65" s="20" t="n">
        <v>17.38194447</v>
      </c>
      <c r="K65" s="18" t="s">
        <v>404</v>
      </c>
      <c r="L65" s="20" t="s">
        <v>404</v>
      </c>
      <c r="M65" s="18" t="s">
        <v>404</v>
      </c>
      <c r="N65" s="20" t="s">
        <v>404</v>
      </c>
      <c r="O65" s="18" t="s">
        <v>404</v>
      </c>
      <c r="P65" s="20" t="s">
        <v>404</v>
      </c>
      <c r="Q65" s="18" t="s">
        <v>404</v>
      </c>
      <c r="R65" s="20" t="s">
        <v>404</v>
      </c>
      <c r="S65" s="18" t="n">
        <v>367.66434971</v>
      </c>
      <c r="T65" s="20" t="n">
        <v>11.76193637</v>
      </c>
    </row>
    <row r="66" spans="1:20">
      <c r="A66" s="15" t="s">
        <v>463</v>
      </c>
      <c r="B66" s="17" t="n">
        <v>5665</v>
      </c>
      <c r="C66" s="18">
        <f>(0.0/B66*100)</f>
        <v/>
      </c>
      <c r="D66" s="19" t="n">
        <v>5665</v>
      </c>
      <c r="E66" s="18" t="n">
        <v>416.17864887</v>
      </c>
      <c r="F66" s="20" t="n">
        <v>2.36605162</v>
      </c>
      <c r="G66" s="18" t="n">
        <v>419.75709885</v>
      </c>
      <c r="H66" s="20" t="n">
        <v>1.86874964</v>
      </c>
      <c r="I66" s="18" t="s">
        <v>404</v>
      </c>
      <c r="J66" s="20" t="s">
        <v>404</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379.89346289</v>
      </c>
      <c r="F67" s="20" t="n">
        <v>4.71431623</v>
      </c>
      <c r="G67" s="18" t="n">
        <v>389.3519187</v>
      </c>
      <c r="H67" s="20" t="n">
        <v>3.7175748</v>
      </c>
      <c r="I67" s="18" t="n">
        <v>422.93002283</v>
      </c>
      <c r="J67" s="20" t="n">
        <v>19.377624</v>
      </c>
      <c r="K67" s="18" t="s">
        <v>404</v>
      </c>
      <c r="L67" s="20" t="s">
        <v>404</v>
      </c>
      <c r="M67" s="18" t="s">
        <v>404</v>
      </c>
      <c r="N67" s="20" t="s">
        <v>404</v>
      </c>
      <c r="O67" s="18" t="s">
        <v>404</v>
      </c>
      <c r="P67" s="20" t="s">
        <v>404</v>
      </c>
      <c r="Q67" s="18" t="s">
        <v>404</v>
      </c>
      <c r="R67" s="20" t="s">
        <v>404</v>
      </c>
      <c r="S67" s="18" t="n">
        <v>377.49033113</v>
      </c>
      <c r="T67" s="20" t="n">
        <v>25.34907484</v>
      </c>
    </row>
    <row r="68" spans="1:20">
      <c r="A68" s="15" t="s">
        <v>465</v>
      </c>
      <c r="B68" s="17" t="n">
        <v>12083</v>
      </c>
      <c r="C68" s="18">
        <f>(0.0/B68*100)</f>
        <v/>
      </c>
      <c r="D68" s="19" t="n">
        <v>12083</v>
      </c>
      <c r="E68" s="18" t="n">
        <v>366.06352529</v>
      </c>
      <c r="F68" s="20" t="n">
        <v>2.2387548</v>
      </c>
      <c r="G68" s="18" t="n">
        <v>418.60445738</v>
      </c>
      <c r="H68" s="20" t="n">
        <v>1.65007158</v>
      </c>
      <c r="I68" s="18" t="n">
        <v>429.94432541</v>
      </c>
      <c r="J68" s="20" t="n">
        <v>14.54701985</v>
      </c>
      <c r="K68" s="18" t="s">
        <v>404</v>
      </c>
      <c r="L68" s="20" t="s">
        <v>404</v>
      </c>
      <c r="M68" s="18" t="s">
        <v>404</v>
      </c>
      <c r="N68" s="20" t="s">
        <v>404</v>
      </c>
      <c r="O68" s="18" t="s">
        <v>404</v>
      </c>
      <c r="P68" s="20" t="s">
        <v>404</v>
      </c>
      <c r="Q68" s="18" t="s">
        <v>404</v>
      </c>
      <c r="R68" s="20" t="s">
        <v>404</v>
      </c>
      <c r="S68" s="18" t="n">
        <v>391.01626605</v>
      </c>
      <c r="T68" s="20" t="n">
        <v>6.08102132</v>
      </c>
    </row>
    <row r="69" spans="1:20">
      <c r="A69" s="15" t="s">
        <v>466</v>
      </c>
      <c r="B69" s="17" t="n">
        <v>4876</v>
      </c>
      <c r="C69" s="18">
        <f>(0.0/B69*100)</f>
        <v/>
      </c>
      <c r="D69" s="19" t="n">
        <v>4876</v>
      </c>
      <c r="E69" s="18" t="n">
        <v>454.33705468</v>
      </c>
      <c r="F69" s="20" t="n">
        <v>9.60925684</v>
      </c>
      <c r="G69" s="18" t="n">
        <v>440.31366533</v>
      </c>
      <c r="H69" s="20" t="n">
        <v>4.58168852</v>
      </c>
      <c r="I69" s="18" t="n">
        <v>456.275361</v>
      </c>
      <c r="J69" s="20" t="n">
        <v>16.1515382</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492.0411937</v>
      </c>
      <c r="F70" s="20" t="n">
        <v>9.354446490000001</v>
      </c>
      <c r="G70" s="18" t="n">
        <v>494.68516651</v>
      </c>
      <c r="H70" s="20" t="n">
        <v>3.33457319</v>
      </c>
      <c r="I70" s="18" t="s">
        <v>404</v>
      </c>
      <c r="J70" s="20" t="s">
        <v>404</v>
      </c>
      <c r="K70" s="18" t="s">
        <v>404</v>
      </c>
      <c r="L70" s="20" t="s">
        <v>404</v>
      </c>
      <c r="M70" s="18" t="s">
        <v>404</v>
      </c>
      <c r="N70" s="20" t="s">
        <v>404</v>
      </c>
      <c r="O70" s="18" t="s">
        <v>404</v>
      </c>
      <c r="P70" s="20" t="s">
        <v>404</v>
      </c>
      <c r="Q70" s="18" t="s">
        <v>404</v>
      </c>
      <c r="R70" s="20" t="s">
        <v>404</v>
      </c>
      <c r="S70" s="18" t="n">
        <v>487.98056923</v>
      </c>
      <c r="T70" s="20" t="n">
        <v>7.82108414</v>
      </c>
    </row>
    <row r="71" spans="1:20">
      <c r="A71" s="15" t="s">
        <v>468</v>
      </c>
      <c r="B71" s="17" t="n">
        <v>6115</v>
      </c>
      <c r="C71" s="18">
        <f>(0.0/B71*100)</f>
        <v/>
      </c>
      <c r="D71" s="19" t="n">
        <v>6115</v>
      </c>
      <c r="E71" s="18" t="n">
        <v>556.33900356</v>
      </c>
      <c r="F71" s="20" t="n">
        <v>2.946991</v>
      </c>
      <c r="G71" s="18" t="n">
        <v>567.00891385</v>
      </c>
      <c r="H71" s="20" t="n">
        <v>1.57342107</v>
      </c>
      <c r="I71" s="18" t="s">
        <v>404</v>
      </c>
      <c r="J71" s="20" t="s">
        <v>404</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538.46430155</v>
      </c>
      <c r="F72" s="20" t="n">
        <v>6.40014313</v>
      </c>
      <c r="G72" s="18" t="n">
        <v>540.72910656</v>
      </c>
      <c r="H72" s="20" t="n">
        <v>5.42578841</v>
      </c>
      <c r="I72" s="18" t="n">
        <v>563.68982642</v>
      </c>
      <c r="J72" s="20" t="n">
        <v>9.59708618</v>
      </c>
      <c r="K72" s="18" t="s">
        <v>404</v>
      </c>
      <c r="L72" s="20" t="s">
        <v>404</v>
      </c>
      <c r="M72" s="18" t="s">
        <v>404</v>
      </c>
      <c r="N72" s="20" t="s">
        <v>404</v>
      </c>
      <c r="O72" s="18" t="s">
        <v>404</v>
      </c>
      <c r="P72" s="20" t="s">
        <v>404</v>
      </c>
      <c r="Q72" s="18" t="s">
        <v>404</v>
      </c>
      <c r="R72" s="20" t="s">
        <v>404</v>
      </c>
      <c r="S72" s="18" t="n">
        <v>546.33590023</v>
      </c>
      <c r="T72" s="20" t="n">
        <v>44.19572463</v>
      </c>
    </row>
    <row r="73" spans="1:20">
      <c r="A73" s="15" t="s">
        <v>470</v>
      </c>
      <c r="B73" s="17" t="n">
        <v>8249</v>
      </c>
      <c r="C73" s="18">
        <f>(0.0/B73*100)</f>
        <v/>
      </c>
      <c r="D73" s="19" t="n">
        <v>8249</v>
      </c>
      <c r="E73" s="18" t="n">
        <v>393.10974479</v>
      </c>
      <c r="F73" s="20" t="n">
        <v>8.2673676</v>
      </c>
      <c r="G73" s="18" t="n">
        <v>419.29718758</v>
      </c>
      <c r="H73" s="20" t="n">
        <v>3.43685741</v>
      </c>
      <c r="I73" s="18" t="n">
        <v>424.26504419</v>
      </c>
      <c r="J73" s="20" t="n">
        <v>11.46612421</v>
      </c>
      <c r="K73" s="18" t="s">
        <v>404</v>
      </c>
      <c r="L73" s="20" t="s">
        <v>404</v>
      </c>
      <c r="M73" s="18" t="s">
        <v>404</v>
      </c>
      <c r="N73" s="20" t="s">
        <v>404</v>
      </c>
      <c r="O73" s="18" t="s">
        <v>404</v>
      </c>
      <c r="P73" s="20" t="s">
        <v>404</v>
      </c>
      <c r="Q73" s="18" t="s">
        <v>404</v>
      </c>
      <c r="R73" s="20" t="s">
        <v>404</v>
      </c>
      <c r="S73" s="18" t="n">
        <v>410.16077575</v>
      </c>
      <c r="T73" s="20" t="n">
        <v>20.11062317</v>
      </c>
    </row>
    <row r="74" spans="1:20">
      <c r="A74" s="15" t="s">
        <v>471</v>
      </c>
      <c r="B74" s="17" t="n">
        <v>4692</v>
      </c>
      <c r="C74" s="18">
        <f>(484.0/B74*100)</f>
        <v/>
      </c>
      <c r="D74" s="19" t="n">
        <v>4208</v>
      </c>
      <c r="E74" s="18" t="n">
        <v>421.71352777</v>
      </c>
      <c r="F74" s="20" t="n">
        <v>5.25986225</v>
      </c>
      <c r="G74" s="18" t="n">
        <v>413.93970936</v>
      </c>
      <c r="H74" s="20" t="n">
        <v>1.66706986</v>
      </c>
      <c r="I74" s="18" t="n">
        <v>410.09019854</v>
      </c>
      <c r="J74" s="20" t="n">
        <v>3.4613183</v>
      </c>
      <c r="K74" s="18" t="s">
        <v>404</v>
      </c>
      <c r="L74" s="20" t="s">
        <v>404</v>
      </c>
      <c r="M74" s="18" t="s">
        <v>404</v>
      </c>
      <c r="N74" s="20" t="s">
        <v>404</v>
      </c>
      <c r="O74" s="18" t="s">
        <v>404</v>
      </c>
      <c r="P74" s="20" t="s">
        <v>404</v>
      </c>
      <c r="Q74" s="18" t="n">
        <v>485.64945848</v>
      </c>
      <c r="R74" s="20" t="n">
        <v>7.64200821</v>
      </c>
      <c r="S74" s="18" t="n">
        <v>424.58248594</v>
      </c>
      <c r="T74" s="20" t="n">
        <v>10.3967826</v>
      </c>
    </row>
    <row r="75" spans="1:20">
      <c r="A75" s="15" t="s">
        <v>472</v>
      </c>
      <c r="B75" s="17" t="n">
        <v>5375</v>
      </c>
      <c r="C75" s="18">
        <f>(483.0/B75*100)</f>
        <v/>
      </c>
      <c r="D75" s="19" t="n">
        <v>4892</v>
      </c>
      <c r="E75" s="18" t="n">
        <v>369.71635507</v>
      </c>
      <c r="F75" s="20" t="n">
        <v>4.63318029</v>
      </c>
      <c r="G75" s="18" t="n">
        <v>353.84490175</v>
      </c>
      <c r="H75" s="20" t="n">
        <v>18.11632504</v>
      </c>
      <c r="I75" s="18" t="n">
        <v>368.51857702</v>
      </c>
      <c r="J75" s="20" t="n">
        <v>15.21012122</v>
      </c>
      <c r="K75" s="18" t="s">
        <v>404</v>
      </c>
      <c r="L75" s="20" t="s">
        <v>404</v>
      </c>
      <c r="M75" s="18" t="s">
        <v>404</v>
      </c>
      <c r="N75" s="20" t="s">
        <v>404</v>
      </c>
      <c r="O75" s="18" t="s">
        <v>404</v>
      </c>
      <c r="P75" s="20" t="s">
        <v>404</v>
      </c>
      <c r="Q75" s="18" t="s">
        <v>404</v>
      </c>
      <c r="R75" s="20" t="s">
        <v>404</v>
      </c>
      <c r="S75" s="18" t="n">
        <v>360.52512911</v>
      </c>
      <c r="T75" s="20" t="n">
        <v>15.00637327</v>
      </c>
    </row>
    <row r="76" spans="1:20">
      <c r="A76" s="15" t="s">
        <v>473</v>
      </c>
      <c r="B76" s="17" t="n">
        <v>14167</v>
      </c>
      <c r="C76" s="18">
        <f>(1400.0/B76*100)</f>
        <v/>
      </c>
      <c r="D76" s="19" t="n">
        <v>12767</v>
      </c>
      <c r="E76" s="18" t="n">
        <v>393.31146848</v>
      </c>
      <c r="F76" s="20" t="n">
        <v>3.77344383</v>
      </c>
      <c r="G76" s="18" t="n">
        <v>459.0048865</v>
      </c>
      <c r="H76" s="20" t="n">
        <v>4.43745933</v>
      </c>
      <c r="I76" s="18" t="n">
        <v>408.51992655</v>
      </c>
      <c r="J76" s="20" t="n">
        <v>13.91752883</v>
      </c>
      <c r="K76" s="18" t="s">
        <v>404</v>
      </c>
      <c r="L76" s="20" t="s">
        <v>404</v>
      </c>
      <c r="M76" s="18" t="s">
        <v>404</v>
      </c>
      <c r="N76" s="20" t="s">
        <v>404</v>
      </c>
      <c r="O76" s="18" t="s">
        <v>404</v>
      </c>
      <c r="P76" s="20" t="s">
        <v>404</v>
      </c>
      <c r="Q76" s="18" t="s">
        <v>404</v>
      </c>
      <c r="R76" s="20" t="s">
        <v>404</v>
      </c>
      <c r="S76" s="18" t="n">
        <v>425.28506524</v>
      </c>
      <c r="T76" s="20" t="n">
        <v>7.63565214</v>
      </c>
    </row>
    <row r="77" spans="1:20">
      <c r="A77" s="15" t="s">
        <v>474</v>
      </c>
      <c r="B77" s="17" t="n">
        <v>6062</v>
      </c>
      <c r="C77" s="18">
        <f>(0.0/B77*100)</f>
        <v/>
      </c>
      <c r="D77" s="19" t="n">
        <v>6062</v>
      </c>
      <c r="E77" s="18" t="n">
        <v>414.05011679</v>
      </c>
      <c r="F77" s="20" t="n">
        <v>7.36023897</v>
      </c>
      <c r="G77" s="18" t="n">
        <v>423.09911787</v>
      </c>
      <c r="H77" s="20" t="n">
        <v>3.8636295</v>
      </c>
      <c r="I77" s="18" t="n">
        <v>412.16023136</v>
      </c>
      <c r="J77" s="20" t="n">
        <v>5.6096124</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488.10792706</v>
      </c>
      <c r="F78" s="20" t="n">
        <v>9.20540956</v>
      </c>
      <c r="G78" s="18" t="n">
        <v>496.96778628</v>
      </c>
      <c r="H78" s="20" t="n">
        <v>5.42119227</v>
      </c>
      <c r="I78" s="18" t="n">
        <v>467.89369117</v>
      </c>
      <c r="J78" s="20" t="n">
        <v>10.46110178</v>
      </c>
      <c r="K78" s="18" t="s">
        <v>404</v>
      </c>
      <c r="L78" s="20" t="s">
        <v>404</v>
      </c>
      <c r="M78" s="18" t="s">
        <v>404</v>
      </c>
      <c r="N78" s="20" t="s">
        <v>404</v>
      </c>
      <c r="O78" s="18" t="s">
        <v>404</v>
      </c>
      <c r="P78" s="20" t="s">
        <v>404</v>
      </c>
      <c r="Q78" s="18" t="s">
        <v>404</v>
      </c>
      <c r="R78" s="20" t="s">
        <v>404</v>
      </c>
      <c r="S78" s="18" t="n">
        <v>451.06234687</v>
      </c>
      <c r="T78" s="20" t="n">
        <v>7.35829568</v>
      </c>
    </row>
    <row customHeight="1" ht="25" r="79" spans="1:20">
      <c r="A79" s="15" t="s">
        <v>476</v>
      </c>
      <c r="B79" s="17" t="n">
        <v>1657</v>
      </c>
      <c r="C79" s="18">
        <f>(21.0/B79*100)</f>
        <v/>
      </c>
      <c r="D79" s="19" t="n">
        <v>1636</v>
      </c>
      <c r="E79" s="18" t="n">
        <v>404.07334488</v>
      </c>
      <c r="F79" s="20" t="n">
        <v>12.58330579</v>
      </c>
      <c r="G79" s="18" t="n">
        <v>478.98486415</v>
      </c>
      <c r="H79" s="20" t="n">
        <v>10.38836411</v>
      </c>
      <c r="I79" s="18" t="n">
        <v>478.12995568</v>
      </c>
      <c r="J79" s="20" t="n">
        <v>15.73831817</v>
      </c>
      <c r="K79" s="18" t="s">
        <v>404</v>
      </c>
      <c r="L79" s="20" t="s">
        <v>404</v>
      </c>
      <c r="M79" s="18" t="s">
        <v>404</v>
      </c>
      <c r="N79" s="20" t="s">
        <v>404</v>
      </c>
      <c r="O79" s="18" t="s">
        <v>404</v>
      </c>
      <c r="P79" s="20" t="s">
        <v>404</v>
      </c>
      <c r="Q79" s="18" t="s">
        <v>404</v>
      </c>
      <c r="R79" s="20" t="s">
        <v>404</v>
      </c>
      <c r="S79" s="18" t="n">
        <v>400.15082383</v>
      </c>
      <c r="T79" s="20" t="n">
        <v>16.08519757</v>
      </c>
    </row>
    <row r="80" spans="1:20">
      <c r="A80" s="15" t="s">
        <v>477</v>
      </c>
      <c r="B80" s="17" t="n">
        <v>7841</v>
      </c>
      <c r="C80" s="18">
        <f>(0.0/B80*100)</f>
        <v/>
      </c>
      <c r="D80" s="19" t="n">
        <v>7841</v>
      </c>
      <c r="E80" s="18" t="n">
        <v>462.37837859</v>
      </c>
      <c r="F80" s="20" t="n">
        <v>12.00995589</v>
      </c>
      <c r="G80" s="18" t="n">
        <v>459.4663068</v>
      </c>
      <c r="H80" s="20" t="n">
        <v>4.5857681</v>
      </c>
      <c r="I80" s="18" t="s">
        <v>404</v>
      </c>
      <c r="J80" s="20" t="s">
        <v>404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431.96715166</v>
      </c>
      <c r="F81" s="20" t="n">
        <v>5.68184181</v>
      </c>
      <c r="G81" s="18" t="n">
        <v>451.78992586</v>
      </c>
      <c r="H81" s="20" t="n">
        <v>4.22405124</v>
      </c>
      <c r="I81" s="18" t="s">
        <v>404</v>
      </c>
      <c r="J81" s="20" t="s">
        <v>404</v>
      </c>
      <c r="K81" s="18" t="s">
        <v>404</v>
      </c>
      <c r="L81" s="20" t="s">
        <v>404</v>
      </c>
      <c r="M81" s="18" t="s">
        <v>404</v>
      </c>
      <c r="N81" s="20" t="s">
        <v>404</v>
      </c>
      <c r="O81" s="18" t="s">
        <v>404</v>
      </c>
      <c r="P81" s="20" t="s">
        <v>404</v>
      </c>
      <c r="Q81" s="18" t="s">
        <v>404</v>
      </c>
      <c r="R81" s="20" t="s">
        <v>404</v>
      </c>
      <c r="S81" s="18" t="n">
        <v>485.10345637</v>
      </c>
      <c r="T81" s="20" t="n">
        <v>8.86388919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686</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476.09021134</v>
      </c>
      <c r="F7" s="20" t="n">
        <v>6.04655926</v>
      </c>
      <c r="G7" s="18" t="n">
        <v>496.88172644</v>
      </c>
      <c r="H7" s="20" t="n">
        <v>2.57111712</v>
      </c>
      <c r="I7" s="18" t="n">
        <v>504.40896365</v>
      </c>
      <c r="J7" s="20" t="n">
        <v>4.27930504</v>
      </c>
      <c r="K7" s="18" t="s">
        <v>404</v>
      </c>
      <c r="L7" s="20" t="s">
        <v>404</v>
      </c>
      <c r="M7" s="18" t="s">
        <v>404</v>
      </c>
      <c r="N7" s="20" t="s">
        <v>404</v>
      </c>
      <c r="O7" s="18" t="s">
        <v>404</v>
      </c>
      <c r="P7" s="20" t="s">
        <v>404</v>
      </c>
      <c r="Q7" s="18" t="s">
        <v>404</v>
      </c>
      <c r="R7" s="20" t="s">
        <v>404</v>
      </c>
      <c r="S7" s="18" t="n">
        <v>474.63751727</v>
      </c>
      <c r="T7" s="20" t="n">
        <v>8.332332510000001</v>
      </c>
    </row>
    <row r="8" spans="1:20">
      <c r="A8" s="15" t="s">
        <v>405</v>
      </c>
      <c r="B8" s="17" t="n">
        <v>7007</v>
      </c>
      <c r="C8" s="18">
        <f>(0.0/B8*100)</f>
        <v/>
      </c>
      <c r="D8" s="19" t="n">
        <v>7007</v>
      </c>
      <c r="E8" s="18" t="n">
        <v>485.2078915</v>
      </c>
      <c r="F8" s="20" t="n">
        <v>10.20017557</v>
      </c>
      <c r="G8" s="18" t="n">
        <v>495.40083302</v>
      </c>
      <c r="H8" s="20" t="n">
        <v>6.92115773</v>
      </c>
      <c r="I8" s="18" t="n">
        <v>505.29470973</v>
      </c>
      <c r="J8" s="20" t="n">
        <v>6.32517887</v>
      </c>
      <c r="K8" s="18" t="s">
        <v>404</v>
      </c>
      <c r="L8" s="20" t="s">
        <v>404</v>
      </c>
      <c r="M8" s="18" t="s">
        <v>404</v>
      </c>
      <c r="N8" s="20" t="s">
        <v>404</v>
      </c>
      <c r="O8" s="18" t="s">
        <v>404</v>
      </c>
      <c r="P8" s="20" t="s">
        <v>404</v>
      </c>
      <c r="Q8" s="18" t="s">
        <v>404</v>
      </c>
      <c r="R8" s="20" t="s">
        <v>404</v>
      </c>
      <c r="S8" s="18" t="n">
        <v>491.41519596</v>
      </c>
      <c r="T8" s="20" t="n">
        <v>18.91548901</v>
      </c>
    </row>
    <row r="9" spans="1:20">
      <c r="A9" s="15" t="s">
        <v>406</v>
      </c>
      <c r="B9" s="17" t="n">
        <v>9651</v>
      </c>
      <c r="C9" s="18">
        <f>(200.0/B9*100)</f>
        <v/>
      </c>
      <c r="D9" s="19" t="n">
        <v>9451</v>
      </c>
      <c r="E9" s="18" t="n">
        <v>555.11090819</v>
      </c>
      <c r="F9" s="20" t="n">
        <v>16.62759254</v>
      </c>
      <c r="G9" s="18" t="n">
        <v>506.66906666</v>
      </c>
      <c r="H9" s="20" t="n">
        <v>4.36941555</v>
      </c>
      <c r="I9" s="18" t="n">
        <v>510.64371285</v>
      </c>
      <c r="J9" s="20" t="n">
        <v>5.00577977</v>
      </c>
      <c r="K9" s="18" t="s">
        <v>404</v>
      </c>
      <c r="L9" s="20" t="s">
        <v>404</v>
      </c>
      <c r="M9" s="18" t="s">
        <v>404</v>
      </c>
      <c r="N9" s="20" t="s">
        <v>404</v>
      </c>
      <c r="O9" s="18" t="s">
        <v>404</v>
      </c>
      <c r="P9" s="20" t="s">
        <v>404</v>
      </c>
      <c r="Q9" s="18" t="s">
        <v>404</v>
      </c>
      <c r="R9" s="20" t="s">
        <v>404</v>
      </c>
      <c r="S9" s="18" t="n">
        <v>484.43942939</v>
      </c>
      <c r="T9" s="20" t="n">
        <v>13.7700669</v>
      </c>
    </row>
    <row r="10" spans="1:20">
      <c r="A10" s="15" t="s">
        <v>407</v>
      </c>
      <c r="B10" s="17" t="n">
        <v>20058</v>
      </c>
      <c r="C10" s="18">
        <f>(3112.0/B10*100)</f>
        <v/>
      </c>
      <c r="D10" s="19" t="n">
        <v>16946</v>
      </c>
      <c r="E10" s="18" t="n">
        <v>510.84637921</v>
      </c>
      <c r="F10" s="20" t="n">
        <v>4.24580512</v>
      </c>
      <c r="G10" s="18" t="n">
        <v>512.39324795</v>
      </c>
      <c r="H10" s="20" t="n">
        <v>4.24371646</v>
      </c>
      <c r="I10" s="18" t="n">
        <v>522.1478995799999</v>
      </c>
      <c r="J10" s="20" t="n">
        <v>3.7026455</v>
      </c>
      <c r="K10" s="18" t="s">
        <v>404</v>
      </c>
      <c r="L10" s="20" t="s">
        <v>404</v>
      </c>
      <c r="M10" s="18" t="s">
        <v>404</v>
      </c>
      <c r="N10" s="20" t="s">
        <v>404</v>
      </c>
      <c r="O10" s="18" t="s">
        <v>404</v>
      </c>
      <c r="P10" s="20" t="s">
        <v>404</v>
      </c>
      <c r="Q10" s="18" t="s">
        <v>404</v>
      </c>
      <c r="R10" s="20" t="s">
        <v>404</v>
      </c>
      <c r="S10" s="18" t="n">
        <v>541.1811153899999</v>
      </c>
      <c r="T10" s="20" t="n">
        <v>13.78033811</v>
      </c>
    </row>
    <row r="11" spans="1:20">
      <c r="A11" s="15" t="s">
        <v>408</v>
      </c>
      <c r="B11" s="17" t="n">
        <v>7053</v>
      </c>
      <c r="C11" s="18">
        <f>(212.0/B11*100)</f>
        <v/>
      </c>
      <c r="D11" s="19" t="n">
        <v>6841</v>
      </c>
      <c r="E11" s="18" t="n">
        <v>405.94559275</v>
      </c>
      <c r="F11" s="20" t="n">
        <v>13.94585153</v>
      </c>
      <c r="G11" s="18" t="n">
        <v>434.18950112</v>
      </c>
      <c r="H11" s="20" t="n">
        <v>5.88886699</v>
      </c>
      <c r="I11" s="18" t="n">
        <v>418.7429679</v>
      </c>
      <c r="J11" s="20" t="n">
        <v>5.09035996</v>
      </c>
      <c r="K11" s="18" t="s">
        <v>404</v>
      </c>
      <c r="L11" s="20" t="s">
        <v>404</v>
      </c>
      <c r="M11" s="18" t="s">
        <v>404</v>
      </c>
      <c r="N11" s="20" t="s">
        <v>404</v>
      </c>
      <c r="O11" s="18" t="s">
        <v>404</v>
      </c>
      <c r="P11" s="20" t="s">
        <v>404</v>
      </c>
      <c r="Q11" s="18" t="s">
        <v>404</v>
      </c>
      <c r="R11" s="20" t="s">
        <v>404</v>
      </c>
      <c r="S11" s="18" t="n">
        <v>409.89407963</v>
      </c>
      <c r="T11" s="20" t="n">
        <v>16.0389284</v>
      </c>
    </row>
    <row r="12" spans="1:20">
      <c r="A12" s="15" t="s">
        <v>409</v>
      </c>
      <c r="B12" s="17" t="n">
        <v>6894</v>
      </c>
      <c r="C12" s="18">
        <f>(106.0/B12*100)</f>
        <v/>
      </c>
      <c r="D12" s="19" t="n">
        <v>6788</v>
      </c>
      <c r="E12" s="18" t="n">
        <v>528.45846725</v>
      </c>
      <c r="F12" s="20" t="n">
        <v>11.59483709</v>
      </c>
      <c r="G12" s="18" t="n">
        <v>486.59300927</v>
      </c>
      <c r="H12" s="20" t="n">
        <v>6.8314135</v>
      </c>
      <c r="I12" s="18" t="n">
        <v>495.55068972</v>
      </c>
      <c r="J12" s="20" t="n">
        <v>3.54485572</v>
      </c>
      <c r="K12" s="18" t="s">
        <v>404</v>
      </c>
      <c r="L12" s="20" t="s">
        <v>404</v>
      </c>
      <c r="M12" s="18" t="s">
        <v>404</v>
      </c>
      <c r="N12" s="20" t="s">
        <v>404</v>
      </c>
      <c r="O12" s="18" t="s">
        <v>404</v>
      </c>
      <c r="P12" s="20" t="s">
        <v>404</v>
      </c>
      <c r="Q12" s="18" t="s">
        <v>404</v>
      </c>
      <c r="R12" s="20" t="s">
        <v>404</v>
      </c>
      <c r="S12" s="18" t="n">
        <v>438.24182833</v>
      </c>
      <c r="T12" s="20" t="n">
        <v>28.83396508</v>
      </c>
    </row>
    <row r="13" spans="1:20">
      <c r="A13" s="15" t="s">
        <v>410</v>
      </c>
      <c r="B13" s="17" t="n">
        <v>7161</v>
      </c>
      <c r="C13" s="18">
        <f>(1175.0/B13*100)</f>
        <v/>
      </c>
      <c r="D13" s="19" t="n">
        <v>5986</v>
      </c>
      <c r="E13" s="18" t="n">
        <v>507.13612026</v>
      </c>
      <c r="F13" s="20" t="n">
        <v>6.09263839</v>
      </c>
      <c r="G13" s="18" t="n">
        <v>509.61916784</v>
      </c>
      <c r="H13" s="20" t="n">
        <v>4.25584884</v>
      </c>
      <c r="I13" s="18" t="n">
        <v>510.43627012</v>
      </c>
      <c r="J13" s="20" t="n">
        <v>3.26545495</v>
      </c>
      <c r="K13" s="18" t="s">
        <v>404</v>
      </c>
      <c r="L13" s="20" t="s">
        <v>404</v>
      </c>
      <c r="M13" s="18" t="s">
        <v>404</v>
      </c>
      <c r="N13" s="20" t="s">
        <v>404</v>
      </c>
      <c r="O13" s="18" t="s">
        <v>404</v>
      </c>
      <c r="P13" s="20" t="s">
        <v>404</v>
      </c>
      <c r="Q13" s="18" t="s">
        <v>404</v>
      </c>
      <c r="R13" s="20" t="s">
        <v>404</v>
      </c>
      <c r="S13" s="18" t="n">
        <v>519.01053254</v>
      </c>
      <c r="T13" s="20" t="n">
        <v>5.57244145</v>
      </c>
    </row>
    <row r="14" spans="1:20">
      <c r="A14" s="15" t="s">
        <v>411</v>
      </c>
      <c r="B14" s="17" t="n">
        <v>5587</v>
      </c>
      <c r="C14" s="18">
        <f>(0.0/B14*100)</f>
        <v/>
      </c>
      <c r="D14" s="19" t="n">
        <v>5587</v>
      </c>
      <c r="E14" s="18" t="n">
        <v>509.48012829</v>
      </c>
      <c r="F14" s="20" t="n">
        <v>12.4009617</v>
      </c>
      <c r="G14" s="18" t="n">
        <v>514.57297285</v>
      </c>
      <c r="H14" s="20" t="n">
        <v>3.19111653</v>
      </c>
      <c r="I14" s="18" t="n">
        <v>525.04062861</v>
      </c>
      <c r="J14" s="20" t="n">
        <v>2.87261092</v>
      </c>
      <c r="K14" s="18" t="s">
        <v>404</v>
      </c>
      <c r="L14" s="20" t="s">
        <v>404</v>
      </c>
      <c r="M14" s="18" t="s">
        <v>404</v>
      </c>
      <c r="N14" s="20" t="s">
        <v>404</v>
      </c>
      <c r="O14" s="18" t="s">
        <v>404</v>
      </c>
      <c r="P14" s="20" t="s">
        <v>404</v>
      </c>
      <c r="Q14" s="18" t="s">
        <v>404</v>
      </c>
      <c r="R14" s="20" t="s">
        <v>404</v>
      </c>
      <c r="S14" s="18" t="n">
        <v>593.0264</v>
      </c>
      <c r="T14" s="20" t="n">
        <v>43.56332581</v>
      </c>
    </row>
    <row r="15" spans="1:20">
      <c r="A15" s="15" t="s">
        <v>412</v>
      </c>
      <c r="B15" s="17" t="n">
        <v>5882</v>
      </c>
      <c r="C15" s="18">
        <f>(0.0/B15*100)</f>
        <v/>
      </c>
      <c r="D15" s="19" t="n">
        <v>5882</v>
      </c>
      <c r="E15" s="18" t="n">
        <v>405.56909032</v>
      </c>
      <c r="F15" s="20" t="n">
        <v>64.64428211000001</v>
      </c>
      <c r="G15" s="18" t="n">
        <v>502.76528382</v>
      </c>
      <c r="H15" s="20" t="n">
        <v>7.90845254</v>
      </c>
      <c r="I15" s="18" t="n">
        <v>512.03335814</v>
      </c>
      <c r="J15" s="20" t="n">
        <v>2.20051166</v>
      </c>
      <c r="K15" s="18" t="s">
        <v>404</v>
      </c>
      <c r="L15" s="20" t="s">
        <v>404</v>
      </c>
      <c r="M15" s="18" t="s">
        <v>404</v>
      </c>
      <c r="N15" s="20" t="s">
        <v>404</v>
      </c>
      <c r="O15" s="18" t="s">
        <v>404</v>
      </c>
      <c r="P15" s="20" t="s">
        <v>404</v>
      </c>
      <c r="Q15" s="18" t="s">
        <v>404</v>
      </c>
      <c r="R15" s="20" t="s">
        <v>404</v>
      </c>
      <c r="S15" s="18" t="n">
        <v>521.65309199</v>
      </c>
      <c r="T15" s="20" t="n">
        <v>13.45630179</v>
      </c>
    </row>
    <row r="16" spans="1:20">
      <c r="A16" s="15" t="s">
        <v>413</v>
      </c>
      <c r="B16" s="17" t="n">
        <v>6108</v>
      </c>
      <c r="C16" s="18">
        <f>(495.0/B16*100)</f>
        <v/>
      </c>
      <c r="D16" s="19" t="n">
        <v>5613</v>
      </c>
      <c r="E16" s="18" t="n">
        <v>503.15889591</v>
      </c>
      <c r="F16" s="20" t="n">
        <v>14.04444963</v>
      </c>
      <c r="G16" s="18" t="n">
        <v>491.84867161</v>
      </c>
      <c r="H16" s="20" t="n">
        <v>13.45668893</v>
      </c>
      <c r="I16" s="18" t="n">
        <v>495.12789329</v>
      </c>
      <c r="J16" s="20" t="n">
        <v>3.6260951</v>
      </c>
      <c r="K16" s="18" t="s">
        <v>404</v>
      </c>
      <c r="L16" s="20" t="s">
        <v>404</v>
      </c>
      <c r="M16" s="18" t="s">
        <v>404</v>
      </c>
      <c r="N16" s="20" t="s">
        <v>404</v>
      </c>
      <c r="O16" s="18" t="s">
        <v>404</v>
      </c>
      <c r="P16" s="20" t="s">
        <v>404</v>
      </c>
      <c r="Q16" s="18" t="s">
        <v>404</v>
      </c>
      <c r="R16" s="20" t="s">
        <v>404</v>
      </c>
      <c r="S16" s="18" t="n">
        <v>488.47983903</v>
      </c>
      <c r="T16" s="20" t="n">
        <v>17.64200586</v>
      </c>
    </row>
    <row r="17" spans="1:20">
      <c r="A17" s="15" t="s">
        <v>414</v>
      </c>
      <c r="B17" s="17" t="n">
        <v>6504</v>
      </c>
      <c r="C17" s="18">
        <f>(1325.0/B17*100)</f>
        <v/>
      </c>
      <c r="D17" s="19" t="n">
        <v>5179</v>
      </c>
      <c r="E17" s="18" t="n">
        <v>461.44274554</v>
      </c>
      <c r="F17" s="20" t="n">
        <v>22.55203904</v>
      </c>
      <c r="G17" s="18" t="n">
        <v>497.33675361</v>
      </c>
      <c r="H17" s="20" t="n">
        <v>6.92268285</v>
      </c>
      <c r="I17" s="18" t="n">
        <v>508.62588949</v>
      </c>
      <c r="J17" s="20" t="n">
        <v>4.75779969</v>
      </c>
      <c r="K17" s="18" t="s">
        <v>404</v>
      </c>
      <c r="L17" s="20" t="s">
        <v>404</v>
      </c>
      <c r="M17" s="18" t="s">
        <v>404</v>
      </c>
      <c r="N17" s="20" t="s">
        <v>404</v>
      </c>
      <c r="O17" s="18" t="s">
        <v>404</v>
      </c>
      <c r="P17" s="20" t="s">
        <v>404</v>
      </c>
      <c r="Q17" s="18" t="s">
        <v>404</v>
      </c>
      <c r="R17" s="20" t="s">
        <v>404</v>
      </c>
      <c r="S17" s="18" t="n">
        <v>541.68074269</v>
      </c>
      <c r="T17" s="20" t="n">
        <v>15.58428816</v>
      </c>
    </row>
    <row r="18" spans="1:20">
      <c r="A18" s="15" t="s">
        <v>415</v>
      </c>
      <c r="B18" s="17" t="n">
        <v>5532</v>
      </c>
      <c r="C18" s="18">
        <f>(0.0/B18*100)</f>
        <v/>
      </c>
      <c r="D18" s="19" t="n">
        <v>5532</v>
      </c>
      <c r="E18" s="18" t="n">
        <v>453.940217</v>
      </c>
      <c r="F18" s="20" t="n">
        <v>6.20482907</v>
      </c>
      <c r="G18" s="18" t="n">
        <v>452.06634321</v>
      </c>
      <c r="H18" s="20" t="n">
        <v>5.22117899</v>
      </c>
      <c r="I18" s="18" t="n">
        <v>464.50383897</v>
      </c>
      <c r="J18" s="20" t="n">
        <v>7.60813777</v>
      </c>
      <c r="K18" s="18" t="s">
        <v>404</v>
      </c>
      <c r="L18" s="20" t="s">
        <v>404</v>
      </c>
      <c r="M18" s="18" t="s">
        <v>404</v>
      </c>
      <c r="N18" s="20" t="s">
        <v>404</v>
      </c>
      <c r="O18" s="18" t="s">
        <v>404</v>
      </c>
      <c r="P18" s="20" t="s">
        <v>404</v>
      </c>
      <c r="Q18" s="18" t="s">
        <v>404</v>
      </c>
      <c r="R18" s="20" t="s">
        <v>404</v>
      </c>
      <c r="S18" s="18" t="n">
        <v>363.76222468</v>
      </c>
      <c r="T18" s="20" t="n">
        <v>22.65263313</v>
      </c>
    </row>
    <row r="19" spans="1:20">
      <c r="A19" s="15" t="s">
        <v>416</v>
      </c>
      <c r="B19" s="17" t="n">
        <v>5658</v>
      </c>
      <c r="C19" s="18">
        <f>(327.0/B19*100)</f>
        <v/>
      </c>
      <c r="D19" s="19" t="n">
        <v>5331</v>
      </c>
      <c r="E19" s="18" t="n">
        <v>422.40667211</v>
      </c>
      <c r="F19" s="20" t="n">
        <v>23.87148706</v>
      </c>
      <c r="G19" s="18" t="n">
        <v>474.90231723</v>
      </c>
      <c r="H19" s="20" t="n">
        <v>10.02756869</v>
      </c>
      <c r="I19" s="18" t="n">
        <v>480.04215526</v>
      </c>
      <c r="J19" s="20" t="n">
        <v>3.46418359</v>
      </c>
      <c r="K19" s="18" t="s">
        <v>404</v>
      </c>
      <c r="L19" s="20" t="s">
        <v>404</v>
      </c>
      <c r="M19" s="18" t="s">
        <v>404</v>
      </c>
      <c r="N19" s="20" t="s">
        <v>404</v>
      </c>
      <c r="O19" s="18" t="s">
        <v>404</v>
      </c>
      <c r="P19" s="20" t="s">
        <v>404</v>
      </c>
      <c r="Q19" s="18" t="s">
        <v>404</v>
      </c>
      <c r="R19" s="20" t="s">
        <v>404</v>
      </c>
      <c r="S19" s="18" t="n">
        <v>449.52969737</v>
      </c>
      <c r="T19" s="20" t="n">
        <v>39.55309735</v>
      </c>
    </row>
    <row r="20" spans="1:20">
      <c r="A20" s="15" t="s">
        <v>417</v>
      </c>
      <c r="B20" s="17" t="n">
        <v>3371</v>
      </c>
      <c r="C20" s="18">
        <f>(24.0/B20*100)</f>
        <v/>
      </c>
      <c r="D20" s="19" t="n">
        <v>3347</v>
      </c>
      <c r="E20" s="18" t="n">
        <v>456.9378803</v>
      </c>
      <c r="F20" s="20" t="n">
        <v>12.70576625</v>
      </c>
      <c r="G20" s="18" t="n">
        <v>490.07377808</v>
      </c>
      <c r="H20" s="20" t="n">
        <v>2.87321629</v>
      </c>
      <c r="I20" s="18" t="n">
        <v>487.35312246</v>
      </c>
      <c r="J20" s="20" t="n">
        <v>2.41076465</v>
      </c>
      <c r="K20" s="18" t="s">
        <v>404</v>
      </c>
      <c r="L20" s="20" t="s">
        <v>404</v>
      </c>
      <c r="M20" s="18" t="s">
        <v>404</v>
      </c>
      <c r="N20" s="20" t="s">
        <v>404</v>
      </c>
      <c r="O20" s="18" t="s">
        <v>404</v>
      </c>
      <c r="P20" s="20" t="s">
        <v>404</v>
      </c>
      <c r="Q20" s="18" t="s">
        <v>404</v>
      </c>
      <c r="R20" s="20" t="s">
        <v>404</v>
      </c>
      <c r="S20" s="18" t="n">
        <v>491.51795083</v>
      </c>
      <c r="T20" s="20" t="n">
        <v>10.25180291</v>
      </c>
    </row>
    <row r="21" spans="1:20">
      <c r="A21" s="15" t="s">
        <v>418</v>
      </c>
      <c r="B21" s="17" t="n">
        <v>5741</v>
      </c>
      <c r="C21" s="18">
        <f>(0.0/B21*100)</f>
        <v/>
      </c>
      <c r="D21" s="19" t="n">
        <v>5741</v>
      </c>
      <c r="E21" s="18" t="n">
        <v>484.71803976</v>
      </c>
      <c r="F21" s="20" t="n">
        <v>10.66960584</v>
      </c>
      <c r="G21" s="18" t="n">
        <v>507.68390157</v>
      </c>
      <c r="H21" s="20" t="n">
        <v>3.11491973</v>
      </c>
      <c r="I21" s="18" t="n">
        <v>501.39685092</v>
      </c>
      <c r="J21" s="20" t="n">
        <v>4.88508321</v>
      </c>
      <c r="K21" s="18" t="s">
        <v>404</v>
      </c>
      <c r="L21" s="20" t="s">
        <v>404</v>
      </c>
      <c r="M21" s="18" t="s">
        <v>404</v>
      </c>
      <c r="N21" s="20" t="s">
        <v>404</v>
      </c>
      <c r="O21" s="18" t="s">
        <v>404</v>
      </c>
      <c r="P21" s="20" t="s">
        <v>404</v>
      </c>
      <c r="Q21" s="18" t="s">
        <v>404</v>
      </c>
      <c r="R21" s="20" t="s">
        <v>404</v>
      </c>
      <c r="S21" s="18" t="n">
        <v>496.03969692</v>
      </c>
      <c r="T21" s="20" t="n">
        <v>7.20510491</v>
      </c>
    </row>
    <row r="22" spans="1:20">
      <c r="A22" s="15" t="s">
        <v>419</v>
      </c>
      <c r="B22" s="17" t="n">
        <v>6598</v>
      </c>
      <c r="C22" s="18">
        <f>(0.0/B22*100)</f>
        <v/>
      </c>
      <c r="D22" s="19" t="n">
        <v>6598</v>
      </c>
      <c r="E22" s="18" t="n">
        <v>421.15828625</v>
      </c>
      <c r="F22" s="20" t="n">
        <v>18.4036557</v>
      </c>
      <c r="G22" s="18" t="n">
        <v>471.32465122</v>
      </c>
      <c r="H22" s="20" t="n">
        <v>6.39259642</v>
      </c>
      <c r="I22" s="18" t="n">
        <v>479.77872142</v>
      </c>
      <c r="J22" s="20" t="n">
        <v>8.42845307</v>
      </c>
      <c r="K22" s="18" t="s">
        <v>404</v>
      </c>
      <c r="L22" s="20" t="s">
        <v>404</v>
      </c>
      <c r="M22" s="18" t="s">
        <v>404</v>
      </c>
      <c r="N22" s="20" t="s">
        <v>404</v>
      </c>
      <c r="O22" s="18" t="s">
        <v>404</v>
      </c>
      <c r="P22" s="20" t="s">
        <v>404</v>
      </c>
      <c r="Q22" s="18" t="s">
        <v>404</v>
      </c>
      <c r="R22" s="20" t="s">
        <v>404</v>
      </c>
      <c r="S22" s="18" t="n">
        <v>472.99716219</v>
      </c>
      <c r="T22" s="20" t="n">
        <v>42.30651893</v>
      </c>
    </row>
    <row r="23" spans="1:20">
      <c r="A23" s="15" t="s">
        <v>420</v>
      </c>
      <c r="B23" s="17" t="n">
        <v>11583</v>
      </c>
      <c r="C23" s="18">
        <f>(3194.0/B23*100)</f>
        <v/>
      </c>
      <c r="D23" s="19" t="n">
        <v>8389</v>
      </c>
      <c r="E23" s="18" t="n">
        <v>463.54667052</v>
      </c>
      <c r="F23" s="20" t="n">
        <v>19.15822392</v>
      </c>
      <c r="G23" s="18" t="n">
        <v>479.17020313</v>
      </c>
      <c r="H23" s="20" t="n">
        <v>16.47538972</v>
      </c>
      <c r="I23" s="18" t="n">
        <v>495.47237067</v>
      </c>
      <c r="J23" s="20" t="n">
        <v>4.03620586</v>
      </c>
      <c r="K23" s="18" t="s">
        <v>404</v>
      </c>
      <c r="L23" s="20" t="s">
        <v>404</v>
      </c>
      <c r="M23" s="18" t="s">
        <v>404</v>
      </c>
      <c r="N23" s="20" t="s">
        <v>404</v>
      </c>
      <c r="O23" s="18" t="s">
        <v>404</v>
      </c>
      <c r="P23" s="20" t="s">
        <v>404</v>
      </c>
      <c r="Q23" s="18" t="s">
        <v>404</v>
      </c>
      <c r="R23" s="20" t="s">
        <v>404</v>
      </c>
      <c r="S23" s="18" t="n">
        <v>483.0403765</v>
      </c>
      <c r="T23" s="20" t="n">
        <v>18.36818775</v>
      </c>
    </row>
    <row r="24" spans="1:20">
      <c r="A24" s="15" t="s">
        <v>421</v>
      </c>
      <c r="B24" s="17" t="n">
        <v>6647</v>
      </c>
      <c r="C24" s="18">
        <f>(0.0/B24*100)</f>
        <v/>
      </c>
      <c r="D24" s="19" t="n">
        <v>6647</v>
      </c>
      <c r="E24" s="18" t="n">
        <v>501.00055332</v>
      </c>
      <c r="F24" s="20" t="n">
        <v>27.24875081</v>
      </c>
      <c r="G24" s="18" t="n">
        <v>532.57971736</v>
      </c>
      <c r="H24" s="20" t="n">
        <v>11.82225383</v>
      </c>
      <c r="I24" s="18" t="n">
        <v>534.23824931</v>
      </c>
      <c r="J24" s="20" t="n">
        <v>3.39245613</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535.67290053</v>
      </c>
      <c r="F25" s="20" t="n">
        <v>8.35033207</v>
      </c>
      <c r="G25" s="18" t="n">
        <v>517.99378329</v>
      </c>
      <c r="H25" s="20" t="n">
        <v>5.64775586</v>
      </c>
      <c r="I25" s="18" t="n">
        <v>530.05145778</v>
      </c>
      <c r="J25" s="20" t="n">
        <v>9.324121760000001</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487.38357087</v>
      </c>
      <c r="F26" s="20" t="n">
        <v>7.85934979</v>
      </c>
      <c r="G26" s="18" t="n">
        <v>481.69367547</v>
      </c>
      <c r="H26" s="20" t="n">
        <v>3.35881245</v>
      </c>
      <c r="I26" s="18" t="n">
        <v>483.05210452</v>
      </c>
      <c r="J26" s="20" t="n">
        <v>2.65309371</v>
      </c>
      <c r="K26" s="18" t="s">
        <v>404</v>
      </c>
      <c r="L26" s="20" t="s">
        <v>404</v>
      </c>
      <c r="M26" s="18" t="s">
        <v>404</v>
      </c>
      <c r="N26" s="20" t="s">
        <v>404</v>
      </c>
      <c r="O26" s="18" t="s">
        <v>404</v>
      </c>
      <c r="P26" s="20" t="s">
        <v>404</v>
      </c>
      <c r="Q26" s="18" t="s">
        <v>404</v>
      </c>
      <c r="R26" s="20" t="s">
        <v>404</v>
      </c>
      <c r="S26" s="18" t="n">
        <v>462.59385064</v>
      </c>
      <c r="T26" s="20" t="n">
        <v>12.20791708</v>
      </c>
    </row>
    <row r="27" spans="1:20">
      <c r="A27" s="15" t="s">
        <v>424</v>
      </c>
      <c r="B27" s="17" t="n">
        <v>5299</v>
      </c>
      <c r="C27" s="18">
        <f>(0.0/B27*100)</f>
        <v/>
      </c>
      <c r="D27" s="19" t="n">
        <v>5299</v>
      </c>
      <c r="E27" s="18" t="n">
        <v>491.05745494</v>
      </c>
      <c r="F27" s="20" t="n">
        <v>5.25314817</v>
      </c>
      <c r="G27" s="18" t="n">
        <v>489.04694125</v>
      </c>
      <c r="H27" s="20" t="n">
        <v>2.19256013</v>
      </c>
      <c r="I27" s="18" t="n">
        <v>479.79967065</v>
      </c>
      <c r="J27" s="20" t="n">
        <v>1.53372286</v>
      </c>
      <c r="K27" s="18" t="s">
        <v>404</v>
      </c>
      <c r="L27" s="20" t="s">
        <v>404</v>
      </c>
      <c r="M27" s="18" t="s">
        <v>404</v>
      </c>
      <c r="N27" s="20" t="s">
        <v>404</v>
      </c>
      <c r="O27" s="18" t="s">
        <v>404</v>
      </c>
      <c r="P27" s="20" t="s">
        <v>404</v>
      </c>
      <c r="Q27" s="18" t="s">
        <v>404</v>
      </c>
      <c r="R27" s="20" t="s">
        <v>404</v>
      </c>
      <c r="S27" s="18" t="n">
        <v>545.8519974</v>
      </c>
      <c r="T27" s="20" t="n">
        <v>6.58271203</v>
      </c>
    </row>
    <row r="28" spans="1:20">
      <c r="A28" s="15" t="s">
        <v>425</v>
      </c>
      <c r="B28" s="17" t="n">
        <v>7568</v>
      </c>
      <c r="C28" s="18">
        <f>(0.0/B28*100)</f>
        <v/>
      </c>
      <c r="D28" s="19" t="n">
        <v>7568</v>
      </c>
      <c r="E28" s="18" t="n">
        <v>404.69634274</v>
      </c>
      <c r="F28" s="20" t="n">
        <v>5.09396662</v>
      </c>
      <c r="G28" s="18" t="n">
        <v>410.29831302</v>
      </c>
      <c r="H28" s="20" t="n">
        <v>4.66828025</v>
      </c>
      <c r="I28" s="18" t="n">
        <v>407.85074062</v>
      </c>
      <c r="J28" s="20" t="n">
        <v>4.59903497</v>
      </c>
      <c r="K28" s="18" t="s">
        <v>404</v>
      </c>
      <c r="L28" s="20" t="s">
        <v>404</v>
      </c>
      <c r="M28" s="18" t="s">
        <v>404</v>
      </c>
      <c r="N28" s="20" t="s">
        <v>404</v>
      </c>
      <c r="O28" s="18" t="s">
        <v>404</v>
      </c>
      <c r="P28" s="20" t="s">
        <v>404</v>
      </c>
      <c r="Q28" s="18" t="s">
        <v>404</v>
      </c>
      <c r="R28" s="20" t="s">
        <v>404</v>
      </c>
      <c r="S28" s="18" t="n">
        <v>405.77507033</v>
      </c>
      <c r="T28" s="20" t="n">
        <v>9.45604588</v>
      </c>
    </row>
    <row r="29" spans="1:20">
      <c r="A29" s="15" t="s">
        <v>426</v>
      </c>
      <c r="B29" s="17" t="n">
        <v>5385</v>
      </c>
      <c r="C29" s="18">
        <f>(1123.0/B29*100)</f>
        <v/>
      </c>
      <c r="D29" s="19" t="n">
        <v>4262</v>
      </c>
      <c r="E29" s="18" t="n">
        <v>455.17180129</v>
      </c>
      <c r="F29" s="20" t="n">
        <v>10.72003637</v>
      </c>
      <c r="G29" s="18" t="n">
        <v>501.4884928</v>
      </c>
      <c r="H29" s="20" t="n">
        <v>8.1266064</v>
      </c>
      <c r="I29" s="18" t="n">
        <v>537.1027824</v>
      </c>
      <c r="J29" s="20" t="n">
        <v>8.36059217</v>
      </c>
      <c r="K29" s="18" t="s">
        <v>404</v>
      </c>
      <c r="L29" s="20" t="s">
        <v>404</v>
      </c>
      <c r="M29" s="18" t="s">
        <v>404</v>
      </c>
      <c r="N29" s="20" t="s">
        <v>404</v>
      </c>
      <c r="O29" s="18" t="s">
        <v>404</v>
      </c>
      <c r="P29" s="20" t="s">
        <v>404</v>
      </c>
      <c r="Q29" s="18" t="s">
        <v>404</v>
      </c>
      <c r="R29" s="20" t="s">
        <v>404</v>
      </c>
      <c r="S29" s="18" t="n">
        <v>502.46396547</v>
      </c>
      <c r="T29" s="20" t="n">
        <v>10.14669125</v>
      </c>
    </row>
    <row r="30" spans="1:20">
      <c r="A30" s="15" t="s">
        <v>427</v>
      </c>
      <c r="B30" s="17" t="n">
        <v>4520</v>
      </c>
      <c r="C30" s="18">
        <f>(1076.0/B30*100)</f>
        <v/>
      </c>
      <c r="D30" s="19" t="n">
        <v>3444</v>
      </c>
      <c r="E30" s="18" t="n">
        <v>442.98033904</v>
      </c>
      <c r="F30" s="20" t="n">
        <v>16.2434855</v>
      </c>
      <c r="G30" s="18" t="n">
        <v>495.63173198</v>
      </c>
      <c r="H30" s="20" t="n">
        <v>3.4770609</v>
      </c>
      <c r="I30" s="18" t="n">
        <v>514.11980529</v>
      </c>
      <c r="J30" s="20" t="n">
        <v>8.53565113</v>
      </c>
      <c r="K30" s="18" t="s">
        <v>404</v>
      </c>
      <c r="L30" s="20" t="s">
        <v>404</v>
      </c>
      <c r="M30" s="18" t="s">
        <v>404</v>
      </c>
      <c r="N30" s="20" t="s">
        <v>404</v>
      </c>
      <c r="O30" s="18" t="s">
        <v>404</v>
      </c>
      <c r="P30" s="20" t="s">
        <v>404</v>
      </c>
      <c r="Q30" s="18" t="s">
        <v>404</v>
      </c>
      <c r="R30" s="20" t="s">
        <v>404</v>
      </c>
      <c r="S30" s="18" t="n">
        <v>448.24867139</v>
      </c>
      <c r="T30" s="20" t="n">
        <v>11.54476157</v>
      </c>
    </row>
    <row r="31" spans="1:20">
      <c r="A31" s="15" t="s">
        <v>428</v>
      </c>
      <c r="B31" s="17" t="n">
        <v>5456</v>
      </c>
      <c r="C31" s="18">
        <f>(502.0/B31*100)</f>
        <v/>
      </c>
      <c r="D31" s="19" t="n">
        <v>4954</v>
      </c>
      <c r="E31" s="18" t="n">
        <v>499.15413502</v>
      </c>
      <c r="F31" s="20" t="n">
        <v>3.95928054</v>
      </c>
      <c r="G31" s="18" t="n">
        <v>501.57546474</v>
      </c>
      <c r="H31" s="20" t="n">
        <v>3.18830593</v>
      </c>
      <c r="I31" s="18" t="n">
        <v>510.70933504</v>
      </c>
      <c r="J31" s="20" t="n">
        <v>4.99592007</v>
      </c>
      <c r="K31" s="18" t="s">
        <v>404</v>
      </c>
      <c r="L31" s="20" t="s">
        <v>404</v>
      </c>
      <c r="M31" s="18" t="s">
        <v>404</v>
      </c>
      <c r="N31" s="20" t="s">
        <v>404</v>
      </c>
      <c r="O31" s="18" t="s">
        <v>404</v>
      </c>
      <c r="P31" s="20" t="s">
        <v>404</v>
      </c>
      <c r="Q31" s="18" t="s">
        <v>404</v>
      </c>
      <c r="R31" s="20" t="s">
        <v>404</v>
      </c>
      <c r="S31" s="18" t="n">
        <v>495.70413081</v>
      </c>
      <c r="T31" s="20" t="n">
        <v>9.33207078</v>
      </c>
    </row>
    <row r="32" spans="1:20">
      <c r="A32" s="15" t="s">
        <v>429</v>
      </c>
      <c r="B32" s="17" t="n">
        <v>4478</v>
      </c>
      <c r="C32" s="18">
        <f>(0.0/B32*100)</f>
        <v/>
      </c>
      <c r="D32" s="19" t="n">
        <v>4478</v>
      </c>
      <c r="E32" s="18" t="n">
        <v>511.63138782</v>
      </c>
      <c r="F32" s="20" t="n">
        <v>24.11279173</v>
      </c>
      <c r="G32" s="18" t="n">
        <v>501.99405213</v>
      </c>
      <c r="H32" s="20" t="n">
        <v>4.309508</v>
      </c>
      <c r="I32" s="18" t="n">
        <v>505.01976064</v>
      </c>
      <c r="J32" s="20" t="n">
        <v>3.30392162</v>
      </c>
      <c r="K32" s="18" t="s">
        <v>404</v>
      </c>
      <c r="L32" s="20" t="s">
        <v>404</v>
      </c>
      <c r="M32" s="18" t="s">
        <v>404</v>
      </c>
      <c r="N32" s="20" t="s">
        <v>404</v>
      </c>
      <c r="O32" s="18" t="s">
        <v>404</v>
      </c>
      <c r="P32" s="20" t="s">
        <v>404</v>
      </c>
      <c r="Q32" s="18" t="s">
        <v>404</v>
      </c>
      <c r="R32" s="20" t="s">
        <v>404</v>
      </c>
      <c r="S32" s="18" t="n">
        <v>523.3270674</v>
      </c>
      <c r="T32" s="20" t="n">
        <v>7.69472517</v>
      </c>
    </row>
    <row r="33" spans="1:20">
      <c r="A33" s="15" t="s">
        <v>430</v>
      </c>
      <c r="B33" s="17" t="n">
        <v>7325</v>
      </c>
      <c r="C33" s="18">
        <f>(29.0/B33*100)</f>
        <v/>
      </c>
      <c r="D33" s="19" t="n">
        <v>7296</v>
      </c>
      <c r="E33" s="18" t="n">
        <v>439.65722166</v>
      </c>
      <c r="F33" s="20" t="n">
        <v>19.87136732</v>
      </c>
      <c r="G33" s="18" t="n">
        <v>495.29328019</v>
      </c>
      <c r="H33" s="20" t="n">
        <v>6.53950551</v>
      </c>
      <c r="I33" s="18" t="n">
        <v>490.01162235</v>
      </c>
      <c r="J33" s="20" t="n">
        <v>3.87464679</v>
      </c>
      <c r="K33" s="18" t="s">
        <v>404</v>
      </c>
      <c r="L33" s="20" t="s">
        <v>404</v>
      </c>
      <c r="M33" s="18" t="s">
        <v>404</v>
      </c>
      <c r="N33" s="20" t="s">
        <v>404</v>
      </c>
      <c r="O33" s="18" t="s">
        <v>404</v>
      </c>
      <c r="P33" s="20" t="s">
        <v>404</v>
      </c>
      <c r="Q33" s="18" t="s">
        <v>404</v>
      </c>
      <c r="R33" s="20" t="s">
        <v>404</v>
      </c>
      <c r="S33" s="18" t="n">
        <v>533.5963091</v>
      </c>
      <c r="T33" s="20" t="n">
        <v>43.08703903</v>
      </c>
    </row>
    <row r="34" spans="1:20">
      <c r="A34" s="15" t="s">
        <v>431</v>
      </c>
      <c r="B34" s="17" t="n">
        <v>6350</v>
      </c>
      <c r="C34" s="18">
        <f>(0.0/B34*100)</f>
        <v/>
      </c>
      <c r="D34" s="19" t="n">
        <v>6350</v>
      </c>
      <c r="E34" s="18" t="n">
        <v>475.63188045</v>
      </c>
      <c r="F34" s="20" t="n">
        <v>11.56861547</v>
      </c>
      <c r="G34" s="18" t="n">
        <v>469.57208354</v>
      </c>
      <c r="H34" s="20" t="n">
        <v>4.61777722</v>
      </c>
      <c r="I34" s="18" t="n">
        <v>484.0907944</v>
      </c>
      <c r="J34" s="20" t="n">
        <v>5.34666221</v>
      </c>
      <c r="K34" s="18" t="s">
        <v>404</v>
      </c>
      <c r="L34" s="20" t="s">
        <v>404</v>
      </c>
      <c r="M34" s="18" t="s">
        <v>404</v>
      </c>
      <c r="N34" s="20" t="s">
        <v>404</v>
      </c>
      <c r="O34" s="18" t="s">
        <v>404</v>
      </c>
      <c r="P34" s="20" t="s">
        <v>404</v>
      </c>
      <c r="Q34" s="18" t="s">
        <v>404</v>
      </c>
      <c r="R34" s="20" t="s">
        <v>404</v>
      </c>
      <c r="S34" s="18" t="n">
        <v>474.19866051</v>
      </c>
      <c r="T34" s="20" t="n">
        <v>9.92790437</v>
      </c>
    </row>
    <row r="35" spans="1:20">
      <c r="A35" s="15" t="s">
        <v>432</v>
      </c>
      <c r="B35" s="17" t="n">
        <v>6406</v>
      </c>
      <c r="C35" s="18">
        <f>(443.0/B35*100)</f>
        <v/>
      </c>
      <c r="D35" s="19" t="n">
        <v>5963</v>
      </c>
      <c r="E35" s="18" t="n">
        <v>531.0738404799999</v>
      </c>
      <c r="F35" s="20" t="n">
        <v>5.60309195</v>
      </c>
      <c r="G35" s="18" t="n">
        <v>508.34854786</v>
      </c>
      <c r="H35" s="20" t="n">
        <v>3.11607822</v>
      </c>
      <c r="I35" s="18" t="n">
        <v>513.97131157</v>
      </c>
      <c r="J35" s="20" t="n">
        <v>1.54482224</v>
      </c>
      <c r="K35" s="18" t="s">
        <v>404</v>
      </c>
      <c r="L35" s="20" t="s">
        <v>404</v>
      </c>
      <c r="M35" s="18" t="s">
        <v>404</v>
      </c>
      <c r="N35" s="20" t="s">
        <v>404</v>
      </c>
      <c r="O35" s="18" t="s">
        <v>404</v>
      </c>
      <c r="P35" s="20" t="s">
        <v>404</v>
      </c>
      <c r="Q35" s="18" t="s">
        <v>404</v>
      </c>
      <c r="R35" s="20" t="s">
        <v>404</v>
      </c>
      <c r="S35" s="18" t="n">
        <v>475.41915076</v>
      </c>
      <c r="T35" s="20" t="n">
        <v>7.09941583</v>
      </c>
    </row>
    <row r="36" spans="1:20">
      <c r="A36" s="15" t="s">
        <v>433</v>
      </c>
      <c r="B36" s="17" t="n">
        <v>6736</v>
      </c>
      <c r="C36" s="18">
        <f>(10.0/B36*100)</f>
        <v/>
      </c>
      <c r="D36" s="19" t="n">
        <v>6726</v>
      </c>
      <c r="E36" s="18" t="n">
        <v>509.87505373</v>
      </c>
      <c r="F36" s="20" t="n">
        <v>12.60344544</v>
      </c>
      <c r="G36" s="18" t="n">
        <v>494.61301407</v>
      </c>
      <c r="H36" s="20" t="n">
        <v>4.64673191</v>
      </c>
      <c r="I36" s="18" t="n">
        <v>482.34301385</v>
      </c>
      <c r="J36" s="20" t="n">
        <v>2.81081068</v>
      </c>
      <c r="K36" s="18" t="s">
        <v>404</v>
      </c>
      <c r="L36" s="20" t="s">
        <v>404</v>
      </c>
      <c r="M36" s="18" t="s">
        <v>404</v>
      </c>
      <c r="N36" s="20" t="s">
        <v>404</v>
      </c>
      <c r="O36" s="18" t="s">
        <v>404</v>
      </c>
      <c r="P36" s="20" t="s">
        <v>404</v>
      </c>
      <c r="Q36" s="18" t="s">
        <v>404</v>
      </c>
      <c r="R36" s="20" t="s">
        <v>404</v>
      </c>
      <c r="S36" s="18" t="n">
        <v>477.56995652</v>
      </c>
      <c r="T36" s="20" t="n">
        <v>10.46150792</v>
      </c>
    </row>
    <row r="37" spans="1:20">
      <c r="A37" s="15" t="s">
        <v>434</v>
      </c>
      <c r="B37" s="17" t="n">
        <v>5458</v>
      </c>
      <c r="C37" s="18">
        <f>(0.0/B37*100)</f>
        <v/>
      </c>
      <c r="D37" s="19" t="n">
        <v>5458</v>
      </c>
      <c r="E37" s="18" t="n">
        <v>509.36997369</v>
      </c>
      <c r="F37" s="20" t="n">
        <v>10.63858009</v>
      </c>
      <c r="G37" s="18" t="n">
        <v>482.74072954</v>
      </c>
      <c r="H37" s="20" t="n">
        <v>6.01755403</v>
      </c>
      <c r="I37" s="18" t="n">
        <v>497.03101114</v>
      </c>
      <c r="J37" s="20" t="n">
        <v>3.81494961</v>
      </c>
      <c r="K37" s="18" t="s">
        <v>404</v>
      </c>
      <c r="L37" s="20" t="s">
        <v>404</v>
      </c>
      <c r="M37" s="18" t="s">
        <v>404</v>
      </c>
      <c r="N37" s="20" t="s">
        <v>404</v>
      </c>
      <c r="O37" s="18" t="s">
        <v>404</v>
      </c>
      <c r="P37" s="20" t="s">
        <v>404</v>
      </c>
      <c r="Q37" s="18" t="s">
        <v>404</v>
      </c>
      <c r="R37" s="20" t="s">
        <v>404</v>
      </c>
      <c r="S37" s="18" t="n">
        <v>633.0945</v>
      </c>
      <c r="T37" s="20" t="n">
        <v>31.16346206</v>
      </c>
    </row>
    <row r="38" spans="1:20">
      <c r="A38" s="15" t="s">
        <v>435</v>
      </c>
      <c r="B38" s="17" t="n">
        <v>5860</v>
      </c>
      <c r="C38" s="18">
        <f>(268.0/B38*100)</f>
        <v/>
      </c>
      <c r="D38" s="19" t="n">
        <v>5592</v>
      </c>
      <c r="E38" s="18" t="n">
        <v>525.81517304</v>
      </c>
      <c r="F38" s="20" t="n">
        <v>23.27805182</v>
      </c>
      <c r="G38" s="18" t="n">
        <v>514.79708465</v>
      </c>
      <c r="H38" s="20" t="n">
        <v>10.0110876</v>
      </c>
      <c r="I38" s="18" t="n">
        <v>522.24889751</v>
      </c>
      <c r="J38" s="20" t="n">
        <v>3.90659537</v>
      </c>
      <c r="K38" s="18" t="s">
        <v>404</v>
      </c>
      <c r="L38" s="20" t="s">
        <v>404</v>
      </c>
      <c r="M38" s="18" t="s">
        <v>404</v>
      </c>
      <c r="N38" s="20" t="s">
        <v>404</v>
      </c>
      <c r="O38" s="18" t="s">
        <v>404</v>
      </c>
      <c r="P38" s="20" t="s">
        <v>404</v>
      </c>
      <c r="Q38" s="18" t="s">
        <v>404</v>
      </c>
      <c r="R38" s="20" t="s">
        <v>404</v>
      </c>
      <c r="S38" s="18" t="n">
        <v>545.9842812000001</v>
      </c>
      <c r="T38" s="20" t="n">
        <v>25.91913984</v>
      </c>
    </row>
    <row r="39" spans="1:20">
      <c r="A39" s="15" t="s">
        <v>436</v>
      </c>
      <c r="B39" s="17" t="n">
        <v>5895</v>
      </c>
      <c r="C39" s="18">
        <f>(0.0/B39*100)</f>
        <v/>
      </c>
      <c r="D39" s="19" t="n">
        <v>5895</v>
      </c>
      <c r="E39" s="18" t="n">
        <v>411.30821985</v>
      </c>
      <c r="F39" s="20" t="n">
        <v>13.46479054</v>
      </c>
      <c r="G39" s="18" t="n">
        <v>431.80024897</v>
      </c>
      <c r="H39" s="20" t="n">
        <v>7.53514609</v>
      </c>
      <c r="I39" s="18" t="n">
        <v>413.09004033</v>
      </c>
      <c r="J39" s="20" t="n">
        <v>5.72695054</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464.2860179</v>
      </c>
      <c r="F40" s="20" t="n">
        <v>7.51844572</v>
      </c>
      <c r="G40" s="18" t="n">
        <v>492.0882703</v>
      </c>
      <c r="H40" s="20" t="n">
        <v>3.91886033</v>
      </c>
      <c r="I40" s="18" t="n">
        <v>526.59829252</v>
      </c>
      <c r="J40" s="20" t="n">
        <v>8.579257289999999</v>
      </c>
      <c r="K40" s="18" t="s">
        <v>404</v>
      </c>
      <c r="L40" s="20" t="s">
        <v>404</v>
      </c>
      <c r="M40" s="18" t="s">
        <v>404</v>
      </c>
      <c r="N40" s="20" t="s">
        <v>404</v>
      </c>
      <c r="O40" s="18" t="s">
        <v>404</v>
      </c>
      <c r="P40" s="20" t="s">
        <v>404</v>
      </c>
      <c r="Q40" s="18" t="s">
        <v>404</v>
      </c>
      <c r="R40" s="20" t="s">
        <v>404</v>
      </c>
      <c r="S40" s="18" t="n">
        <v>496.19302623</v>
      </c>
      <c r="T40" s="20" t="n">
        <v>6.06300546</v>
      </c>
    </row>
    <row r="41" spans="1:20">
      <c r="A41" s="15" t="s">
        <v>438</v>
      </c>
      <c r="B41" s="17" t="n">
        <v>5712</v>
      </c>
      <c r="C41" s="18">
        <f>(99.0/B41*100)</f>
        <v/>
      </c>
      <c r="D41" s="19" t="n">
        <v>5613</v>
      </c>
      <c r="E41" s="18" t="n">
        <v>454.34757678</v>
      </c>
      <c r="F41" s="20" t="n">
        <v>5.82042393</v>
      </c>
      <c r="G41" s="18" t="n">
        <v>472.51154453</v>
      </c>
      <c r="H41" s="20" t="n">
        <v>5.55927918</v>
      </c>
      <c r="I41" s="18" t="n">
        <v>482.58545581</v>
      </c>
      <c r="J41" s="20" t="n">
        <v>5.69241889</v>
      </c>
      <c r="K41" s="18" t="s">
        <v>404</v>
      </c>
      <c r="L41" s="20" t="s">
        <v>404</v>
      </c>
      <c r="M41" s="18" t="s">
        <v>404</v>
      </c>
      <c r="N41" s="20" t="s">
        <v>404</v>
      </c>
      <c r="O41" s="18" t="s">
        <v>404</v>
      </c>
      <c r="P41" s="20" t="s">
        <v>404</v>
      </c>
      <c r="Q41" s="18" t="s">
        <v>404</v>
      </c>
      <c r="R41" s="20" t="s">
        <v>404</v>
      </c>
      <c r="S41" s="18" t="n">
        <v>467.68434335</v>
      </c>
      <c r="T41" s="20" t="n">
        <v>22.60855636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397.28917443</v>
      </c>
      <c r="F44" s="20" t="n">
        <v>7.09115818</v>
      </c>
      <c r="G44" s="18" t="n">
        <v>417.05601387</v>
      </c>
      <c r="H44" s="20" t="n">
        <v>5.23687097</v>
      </c>
      <c r="I44" s="18" t="n">
        <v>414.19044763</v>
      </c>
      <c r="J44" s="20" t="n">
        <v>4.89865607</v>
      </c>
      <c r="K44" s="18" t="s">
        <v>404</v>
      </c>
      <c r="L44" s="20" t="s">
        <v>404</v>
      </c>
      <c r="M44" s="18" t="s">
        <v>404</v>
      </c>
      <c r="N44" s="20" t="s">
        <v>404</v>
      </c>
      <c r="O44" s="18" t="s">
        <v>404</v>
      </c>
      <c r="P44" s="20" t="s">
        <v>404</v>
      </c>
      <c r="Q44" s="18" t="s">
        <v>404</v>
      </c>
      <c r="R44" s="20" t="s">
        <v>404</v>
      </c>
      <c r="S44" s="18" t="n">
        <v>427.16639085</v>
      </c>
      <c r="T44" s="20" t="n">
        <v>17.08873141</v>
      </c>
    </row>
    <row r="45" spans="1:20">
      <c r="A45" s="15" t="s">
        <v>442</v>
      </c>
      <c r="B45" s="17" t="n">
        <v>5519</v>
      </c>
      <c r="C45" s="18">
        <f>(0.0/B45*100)</f>
        <v/>
      </c>
      <c r="D45" s="19" t="n">
        <v>5519</v>
      </c>
      <c r="E45" s="18" t="n">
        <v>368.26616364</v>
      </c>
      <c r="F45" s="20" t="n">
        <v>6.92994398</v>
      </c>
      <c r="G45" s="18" t="n">
        <v>356.62344019</v>
      </c>
      <c r="H45" s="20" t="n">
        <v>9.280775289999999</v>
      </c>
      <c r="I45" s="18" t="n">
        <v>352.86045376</v>
      </c>
      <c r="J45" s="20" t="n">
        <v>4.51529952</v>
      </c>
      <c r="K45" s="18" t="s">
        <v>404</v>
      </c>
      <c r="L45" s="20" t="s">
        <v>404</v>
      </c>
      <c r="M45" s="18" t="s">
        <v>404</v>
      </c>
      <c r="N45" s="20" t="s">
        <v>404</v>
      </c>
      <c r="O45" s="18" t="s">
        <v>404</v>
      </c>
      <c r="P45" s="20" t="s">
        <v>404</v>
      </c>
      <c r="Q45" s="18" t="s">
        <v>404</v>
      </c>
      <c r="R45" s="20" t="s">
        <v>404</v>
      </c>
      <c r="S45" s="18" t="n">
        <v>399.46141313</v>
      </c>
      <c r="T45" s="20" t="n">
        <v>19.87438876</v>
      </c>
    </row>
    <row r="46" spans="1:20">
      <c r="A46" s="15" t="s">
        <v>443</v>
      </c>
      <c r="B46" s="17" t="n">
        <v>23141</v>
      </c>
      <c r="C46" s="18">
        <f>(4196.0/B46*100)</f>
        <v/>
      </c>
      <c r="D46" s="19" t="n">
        <v>18945</v>
      </c>
      <c r="E46" s="18" t="n">
        <v>375.23733064</v>
      </c>
      <c r="F46" s="20" t="n">
        <v>8.45853544</v>
      </c>
      <c r="G46" s="18" t="n">
        <v>386.03010986</v>
      </c>
      <c r="H46" s="20" t="n">
        <v>5.60610845</v>
      </c>
      <c r="I46" s="18" t="n">
        <v>377.23640104</v>
      </c>
      <c r="J46" s="20" t="n">
        <v>3.9812041</v>
      </c>
      <c r="K46" s="18" t="s">
        <v>404</v>
      </c>
      <c r="L46" s="20" t="s">
        <v>404</v>
      </c>
      <c r="M46" s="18" t="s">
        <v>404</v>
      </c>
      <c r="N46" s="20" t="s">
        <v>404</v>
      </c>
      <c r="O46" s="18" t="s">
        <v>404</v>
      </c>
      <c r="P46" s="20" t="s">
        <v>404</v>
      </c>
      <c r="Q46" s="18" t="s">
        <v>404</v>
      </c>
      <c r="R46" s="20" t="s">
        <v>404</v>
      </c>
      <c r="S46" s="18" t="n">
        <v>360.15747711</v>
      </c>
      <c r="T46" s="20" t="n">
        <v>12.00242511</v>
      </c>
    </row>
    <row r="47" spans="1:20">
      <c r="A47" s="15" t="s">
        <v>444</v>
      </c>
      <c r="B47" s="17" t="n">
        <v>5928</v>
      </c>
      <c r="C47" s="18">
        <f>(0.0/B47*100)</f>
        <v/>
      </c>
      <c r="D47" s="19" t="n">
        <v>5928</v>
      </c>
      <c r="E47" s="18" t="n">
        <v>414.16035659</v>
      </c>
      <c r="F47" s="20" t="n">
        <v>13.66225164</v>
      </c>
      <c r="G47" s="18" t="n">
        <v>433.6745494</v>
      </c>
      <c r="H47" s="20" t="n">
        <v>6.0758937</v>
      </c>
      <c r="I47" s="18" t="n">
        <v>466.49212245</v>
      </c>
      <c r="J47" s="20" t="n">
        <v>10.98807294</v>
      </c>
      <c r="K47" s="18" t="s">
        <v>404</v>
      </c>
      <c r="L47" s="20" t="s">
        <v>404</v>
      </c>
      <c r="M47" s="18" t="s">
        <v>404</v>
      </c>
      <c r="N47" s="20" t="s">
        <v>404</v>
      </c>
      <c r="O47" s="18" t="s">
        <v>404</v>
      </c>
      <c r="P47" s="20" t="s">
        <v>404</v>
      </c>
      <c r="Q47" s="18" t="s">
        <v>404</v>
      </c>
      <c r="R47" s="20" t="s">
        <v>404</v>
      </c>
      <c r="S47" s="18" t="n">
        <v>473.00187331</v>
      </c>
      <c r="T47" s="20" t="n">
        <v>32.44747127</v>
      </c>
    </row>
    <row r="48" spans="1:20">
      <c r="A48" s="15" t="s">
        <v>445</v>
      </c>
      <c r="B48" s="17" t="n">
        <v>9841</v>
      </c>
      <c r="C48" s="18">
        <f>(40.0/B48*100)</f>
        <v/>
      </c>
      <c r="D48" s="19" t="n">
        <v>9801</v>
      </c>
      <c r="E48" s="18" t="n">
        <v>551.04393842</v>
      </c>
      <c r="F48" s="20" t="n">
        <v>22.10791208</v>
      </c>
      <c r="G48" s="18" t="n">
        <v>548.82086228</v>
      </c>
      <c r="H48" s="20" t="n">
        <v>8.50301836</v>
      </c>
      <c r="I48" s="18" t="n">
        <v>511.59840217</v>
      </c>
      <c r="J48" s="20" t="n">
        <v>9.39545343</v>
      </c>
      <c r="K48" s="18" t="s">
        <v>404</v>
      </c>
      <c r="L48" s="20" t="s">
        <v>404</v>
      </c>
      <c r="M48" s="18" t="s">
        <v>404</v>
      </c>
      <c r="N48" s="20" t="s">
        <v>404</v>
      </c>
      <c r="O48" s="18" t="s">
        <v>404</v>
      </c>
      <c r="P48" s="20" t="s">
        <v>404</v>
      </c>
      <c r="Q48" s="18" t="s">
        <v>404</v>
      </c>
      <c r="R48" s="20" t="s">
        <v>404</v>
      </c>
      <c r="S48" s="18" t="n">
        <v>550.01791179</v>
      </c>
      <c r="T48" s="20" t="n">
        <v>71.18707594999999</v>
      </c>
    </row>
    <row r="49" spans="1:20">
      <c r="A49" s="15" t="s">
        <v>446</v>
      </c>
      <c r="B49" s="17" t="n">
        <v>6349</v>
      </c>
      <c r="C49" s="18">
        <f>(52.0/B49*100)</f>
        <v/>
      </c>
      <c r="D49" s="19" t="n">
        <v>6297</v>
      </c>
      <c r="E49" s="18" t="n">
        <v>405.46541796</v>
      </c>
      <c r="F49" s="20" t="n">
        <v>9.496081029999999</v>
      </c>
      <c r="G49" s="18" t="n">
        <v>410.55003174</v>
      </c>
      <c r="H49" s="20" t="n">
        <v>6.03672935</v>
      </c>
      <c r="I49" s="18" t="n">
        <v>407.15138449</v>
      </c>
      <c r="J49" s="20" t="n">
        <v>4.43393342</v>
      </c>
      <c r="K49" s="18" t="s">
        <v>404</v>
      </c>
      <c r="L49" s="20" t="s">
        <v>404</v>
      </c>
      <c r="M49" s="18" t="s">
        <v>404</v>
      </c>
      <c r="N49" s="20" t="s">
        <v>404</v>
      </c>
      <c r="O49" s="18" t="s">
        <v>404</v>
      </c>
      <c r="P49" s="20" t="s">
        <v>404</v>
      </c>
      <c r="Q49" s="18" t="s">
        <v>404</v>
      </c>
      <c r="R49" s="20" t="s">
        <v>404</v>
      </c>
      <c r="S49" s="18" t="n">
        <v>457.2831163</v>
      </c>
      <c r="T49" s="20" t="n">
        <v>21.25917924</v>
      </c>
    </row>
    <row r="50" spans="1:20">
      <c r="A50" s="15" t="s">
        <v>447</v>
      </c>
      <c r="B50" s="17" t="n">
        <v>11795</v>
      </c>
      <c r="C50" s="18">
        <f>(1031.0/B50*100)</f>
        <v/>
      </c>
      <c r="D50" s="19" t="n">
        <v>10764</v>
      </c>
      <c r="E50" s="18" t="n">
        <v>389.9097513</v>
      </c>
      <c r="F50" s="20" t="n">
        <v>12.21015591</v>
      </c>
      <c r="G50" s="18" t="n">
        <v>397.75511621</v>
      </c>
      <c r="H50" s="20" t="n">
        <v>4.47548759</v>
      </c>
      <c r="I50" s="18" t="n">
        <v>388.61551091</v>
      </c>
      <c r="J50" s="20" t="n">
        <v>5.11220024</v>
      </c>
      <c r="K50" s="18" t="s">
        <v>404</v>
      </c>
      <c r="L50" s="20" t="s">
        <v>404</v>
      </c>
      <c r="M50" s="18" t="s">
        <v>404</v>
      </c>
      <c r="N50" s="20" t="s">
        <v>404</v>
      </c>
      <c r="O50" s="18" t="s">
        <v>404</v>
      </c>
      <c r="P50" s="20" t="s">
        <v>404</v>
      </c>
      <c r="Q50" s="18" t="s">
        <v>404</v>
      </c>
      <c r="R50" s="20" t="s">
        <v>404</v>
      </c>
      <c r="S50" s="18" t="n">
        <v>380.30100433</v>
      </c>
      <c r="T50" s="20" t="n">
        <v>11.25370633</v>
      </c>
    </row>
    <row r="51" spans="1:20">
      <c r="A51" s="15" t="s">
        <v>448</v>
      </c>
      <c r="B51" s="17" t="n">
        <v>6866</v>
      </c>
      <c r="C51" s="18">
        <f>(0.0/B51*100)</f>
        <v/>
      </c>
      <c r="D51" s="19" t="n">
        <v>6866</v>
      </c>
      <c r="E51" s="18" t="n">
        <v>408.63196388</v>
      </c>
      <c r="F51" s="20" t="n">
        <v>9.0804081</v>
      </c>
      <c r="G51" s="18" t="n">
        <v>398.35398438</v>
      </c>
      <c r="H51" s="20" t="n">
        <v>5.03616578</v>
      </c>
      <c r="I51" s="18" t="n">
        <v>398.04297598</v>
      </c>
      <c r="J51" s="20" t="n">
        <v>3.71853727</v>
      </c>
      <c r="K51" s="18" t="s">
        <v>404</v>
      </c>
      <c r="L51" s="20" t="s">
        <v>404</v>
      </c>
      <c r="M51" s="18" t="s">
        <v>404</v>
      </c>
      <c r="N51" s="20" t="s">
        <v>404</v>
      </c>
      <c r="O51" s="18" t="s">
        <v>404</v>
      </c>
      <c r="P51" s="20" t="s">
        <v>404</v>
      </c>
      <c r="Q51" s="18" t="s">
        <v>404</v>
      </c>
      <c r="R51" s="20" t="s">
        <v>404</v>
      </c>
      <c r="S51" s="18" t="n">
        <v>459.85305511</v>
      </c>
      <c r="T51" s="20" t="n">
        <v>35.7634755</v>
      </c>
    </row>
    <row r="52" spans="1:20">
      <c r="A52" s="15" t="s">
        <v>449</v>
      </c>
      <c r="B52" s="17" t="n">
        <v>5809</v>
      </c>
      <c r="C52" s="18">
        <f>(0.0/B52*100)</f>
        <v/>
      </c>
      <c r="D52" s="19" t="n">
        <v>5809</v>
      </c>
      <c r="E52" s="18" t="n">
        <v>473.11850548</v>
      </c>
      <c r="F52" s="20" t="n">
        <v>12.02096904</v>
      </c>
      <c r="G52" s="18" t="n">
        <v>466.82458261</v>
      </c>
      <c r="H52" s="20" t="n">
        <v>4.44355885</v>
      </c>
      <c r="I52" s="18" t="n">
        <v>459.43104608</v>
      </c>
      <c r="J52" s="20" t="n">
        <v>5.54699768</v>
      </c>
      <c r="K52" s="18" t="s">
        <v>404</v>
      </c>
      <c r="L52" s="20" t="s">
        <v>404</v>
      </c>
      <c r="M52" s="18" t="s">
        <v>404</v>
      </c>
      <c r="N52" s="20" t="s">
        <v>404</v>
      </c>
      <c r="O52" s="18" t="s">
        <v>404</v>
      </c>
      <c r="P52" s="20" t="s">
        <v>404</v>
      </c>
      <c r="Q52" s="18" t="s">
        <v>404</v>
      </c>
      <c r="R52" s="20" t="s">
        <v>404</v>
      </c>
      <c r="S52" s="18" t="n">
        <v>469.33000969</v>
      </c>
      <c r="T52" s="20" t="n">
        <v>14.33764468</v>
      </c>
    </row>
    <row r="53" spans="1:20">
      <c r="A53" s="15" t="s">
        <v>450</v>
      </c>
      <c r="B53" s="17" t="n">
        <v>5571</v>
      </c>
      <c r="C53" s="18">
        <f>(0.0/B53*100)</f>
        <v/>
      </c>
      <c r="D53" s="19" t="n">
        <v>5571</v>
      </c>
      <c r="E53" s="18" t="n">
        <v>458.37023101</v>
      </c>
      <c r="F53" s="20" t="n">
        <v>5.89284343</v>
      </c>
      <c r="G53" s="18" t="n">
        <v>430.69219779</v>
      </c>
      <c r="H53" s="20" t="n">
        <v>2.07895254</v>
      </c>
      <c r="I53" s="18" t="n">
        <v>441.87879473</v>
      </c>
      <c r="J53" s="20" t="n">
        <v>2.25253202</v>
      </c>
      <c r="K53" s="18" t="s">
        <v>404</v>
      </c>
      <c r="L53" s="20" t="s">
        <v>404</v>
      </c>
      <c r="M53" s="18" t="s">
        <v>404</v>
      </c>
      <c r="N53" s="20" t="s">
        <v>404</v>
      </c>
      <c r="O53" s="18" t="s">
        <v>404</v>
      </c>
      <c r="P53" s="20" t="s">
        <v>404</v>
      </c>
      <c r="Q53" s="18" t="s">
        <v>404</v>
      </c>
      <c r="R53" s="20" t="s">
        <v>404</v>
      </c>
      <c r="S53" s="18" t="n">
        <v>407.08298137</v>
      </c>
      <c r="T53" s="20" t="n">
        <v>14.85629391</v>
      </c>
    </row>
    <row r="54" spans="1:20">
      <c r="A54" s="15" t="s">
        <v>451</v>
      </c>
      <c r="B54" s="17" t="n">
        <v>4740</v>
      </c>
      <c r="C54" s="18">
        <f>(199.0/B54*100)</f>
        <v/>
      </c>
      <c r="D54" s="19" t="n">
        <v>4541</v>
      </c>
      <c r="E54" s="18" t="n">
        <v>321.3101567</v>
      </c>
      <c r="F54" s="20" t="n">
        <v>4.17392565</v>
      </c>
      <c r="G54" s="18" t="n">
        <v>347.74321796</v>
      </c>
      <c r="H54" s="20" t="n">
        <v>5.76161261</v>
      </c>
      <c r="I54" s="18" t="n">
        <v>311.19370024</v>
      </c>
      <c r="J54" s="20" t="n">
        <v>6.15470809</v>
      </c>
      <c r="K54" s="18" t="s">
        <v>404</v>
      </c>
      <c r="L54" s="20" t="s">
        <v>404</v>
      </c>
      <c r="M54" s="18" t="s">
        <v>404</v>
      </c>
      <c r="N54" s="20" t="s">
        <v>404</v>
      </c>
      <c r="O54" s="18" t="s">
        <v>404</v>
      </c>
      <c r="P54" s="20" t="s">
        <v>404</v>
      </c>
      <c r="Q54" s="18" t="s">
        <v>404</v>
      </c>
      <c r="R54" s="20" t="s">
        <v>404</v>
      </c>
      <c r="S54" s="18" t="n">
        <v>324.6558037</v>
      </c>
      <c r="T54" s="20" t="n">
        <v>7.546681</v>
      </c>
    </row>
    <row r="55" spans="1:20">
      <c r="A55" s="15" t="s">
        <v>452</v>
      </c>
      <c r="B55" s="17" t="n">
        <v>5316</v>
      </c>
      <c r="C55" s="18">
        <f>(43.0/B55*100)</f>
        <v/>
      </c>
      <c r="D55" s="19" t="n">
        <v>5273</v>
      </c>
      <c r="E55" s="18" t="n">
        <v>375.08228572</v>
      </c>
      <c r="F55" s="20" t="n">
        <v>6.87147609</v>
      </c>
      <c r="G55" s="18" t="n">
        <v>410.09627277</v>
      </c>
      <c r="H55" s="20" t="n">
        <v>5.0982744</v>
      </c>
      <c r="I55" s="18" t="n">
        <v>407.40301146</v>
      </c>
      <c r="J55" s="20" t="n">
        <v>4.88265933</v>
      </c>
      <c r="K55" s="18" t="s">
        <v>404</v>
      </c>
      <c r="L55" s="20" t="s">
        <v>404</v>
      </c>
      <c r="M55" s="18" t="s">
        <v>404</v>
      </c>
      <c r="N55" s="20" t="s">
        <v>404</v>
      </c>
      <c r="O55" s="18" t="s">
        <v>404</v>
      </c>
      <c r="P55" s="20" t="s">
        <v>404</v>
      </c>
      <c r="Q55" s="18" t="s">
        <v>404</v>
      </c>
      <c r="R55" s="20" t="s">
        <v>404</v>
      </c>
      <c r="S55" s="18" t="n">
        <v>419.11881748</v>
      </c>
      <c r="T55" s="20" t="n">
        <v>27.15071973</v>
      </c>
    </row>
    <row r="56" spans="1:20">
      <c r="A56" s="15" t="s">
        <v>453</v>
      </c>
      <c r="B56" s="17" t="n">
        <v>5359</v>
      </c>
      <c r="C56" s="18">
        <f>(0.0/B56*100)</f>
        <v/>
      </c>
      <c r="D56" s="19" t="n">
        <v>5359</v>
      </c>
      <c r="E56" s="18" t="n">
        <v>551.52281995</v>
      </c>
      <c r="F56" s="20" t="n">
        <v>17.22561036</v>
      </c>
      <c r="G56" s="18" t="n">
        <v>540.39755194</v>
      </c>
      <c r="H56" s="20" t="n">
        <v>5.89267609</v>
      </c>
      <c r="I56" s="18" t="n">
        <v>555.10137115</v>
      </c>
      <c r="J56" s="20" t="n">
        <v>5.93019213</v>
      </c>
      <c r="K56" s="18" t="s">
        <v>404</v>
      </c>
      <c r="L56" s="20" t="s">
        <v>404</v>
      </c>
      <c r="M56" s="18" t="s">
        <v>404</v>
      </c>
      <c r="N56" s="20" t="s">
        <v>404</v>
      </c>
      <c r="O56" s="18" t="s">
        <v>404</v>
      </c>
      <c r="P56" s="20" t="s">
        <v>404</v>
      </c>
      <c r="Q56" s="18" t="s">
        <v>404</v>
      </c>
      <c r="R56" s="20" t="s">
        <v>404</v>
      </c>
      <c r="S56" s="18" t="n">
        <v>536.26727931</v>
      </c>
      <c r="T56" s="20" t="n">
        <v>19.12558901</v>
      </c>
    </row>
    <row r="57" spans="1:20">
      <c r="A57" s="15" t="s">
        <v>454</v>
      </c>
      <c r="B57" s="17" t="n">
        <v>6513</v>
      </c>
      <c r="C57" s="18">
        <f>(0.0/B57*100)</f>
        <v/>
      </c>
      <c r="D57" s="19" t="n">
        <v>6513</v>
      </c>
      <c r="E57" s="18" t="n">
        <v>382.42752411</v>
      </c>
      <c r="F57" s="20" t="n">
        <v>7.70424667</v>
      </c>
      <c r="G57" s="18" t="n">
        <v>391.20560991</v>
      </c>
      <c r="H57" s="20" t="n">
        <v>4.32029098</v>
      </c>
      <c r="I57" s="18" t="n">
        <v>362.13274117</v>
      </c>
      <c r="J57" s="20" t="n">
        <v>11.65570205</v>
      </c>
      <c r="K57" s="18" t="s">
        <v>404</v>
      </c>
      <c r="L57" s="20" t="s">
        <v>404</v>
      </c>
      <c r="M57" s="18" t="s">
        <v>404</v>
      </c>
      <c r="N57" s="20" t="s">
        <v>404</v>
      </c>
      <c r="O57" s="18" t="s">
        <v>404</v>
      </c>
      <c r="P57" s="20" t="s">
        <v>404</v>
      </c>
      <c r="Q57" s="18" t="n">
        <v>356.85962886</v>
      </c>
      <c r="R57" s="20" t="n">
        <v>8.404727660000001</v>
      </c>
      <c r="S57" s="18" t="n">
        <v>394.22662682</v>
      </c>
      <c r="T57" s="20" t="n">
        <v>18.38457131</v>
      </c>
    </row>
    <row r="58" spans="1:20">
      <c r="A58" s="15" t="s">
        <v>455</v>
      </c>
      <c r="B58" s="17" t="n">
        <v>7267</v>
      </c>
      <c r="C58" s="18">
        <f>(0.0/B58*100)</f>
        <v/>
      </c>
      <c r="D58" s="19" t="n">
        <v>7267</v>
      </c>
      <c r="E58" s="18" t="n">
        <v>378.67267322</v>
      </c>
      <c r="F58" s="20" t="n">
        <v>5.78000373</v>
      </c>
      <c r="G58" s="18" t="n">
        <v>384.54336569</v>
      </c>
      <c r="H58" s="20" t="n">
        <v>4.99245252</v>
      </c>
      <c r="I58" s="18" t="n">
        <v>371.64948863</v>
      </c>
      <c r="J58" s="20" t="n">
        <v>7.30043837</v>
      </c>
      <c r="K58" s="18" t="s">
        <v>404</v>
      </c>
      <c r="L58" s="20" t="s">
        <v>404</v>
      </c>
      <c r="M58" s="18" t="s">
        <v>404</v>
      </c>
      <c r="N58" s="20" t="s">
        <v>404</v>
      </c>
      <c r="O58" s="18" t="s">
        <v>404</v>
      </c>
      <c r="P58" s="20" t="s">
        <v>404</v>
      </c>
      <c r="Q58" s="18" t="n">
        <v>393.82738482</v>
      </c>
      <c r="R58" s="20" t="n">
        <v>36.42164579</v>
      </c>
      <c r="S58" s="18" t="n">
        <v>421.83423104</v>
      </c>
      <c r="T58" s="20" t="n">
        <v>18.10314176</v>
      </c>
    </row>
    <row r="59" spans="1:20">
      <c r="A59" s="15" t="s">
        <v>456</v>
      </c>
      <c r="B59" s="17" t="n">
        <v>4826</v>
      </c>
      <c r="C59" s="18">
        <f>(0.0/B59*100)</f>
        <v/>
      </c>
      <c r="D59" s="19" t="n">
        <v>4826</v>
      </c>
      <c r="E59" s="18" t="n">
        <v>355.51813174</v>
      </c>
      <c r="F59" s="20" t="n">
        <v>3.50380243</v>
      </c>
      <c r="G59" s="18" t="n">
        <v>366.72825794</v>
      </c>
      <c r="H59" s="20" t="n">
        <v>2.31403744</v>
      </c>
      <c r="I59" s="18" t="n">
        <v>357.23128197</v>
      </c>
      <c r="J59" s="20" t="n">
        <v>3.18236587</v>
      </c>
      <c r="K59" s="18" t="s">
        <v>404</v>
      </c>
      <c r="L59" s="20" t="s">
        <v>404</v>
      </c>
      <c r="M59" s="18" t="s">
        <v>404</v>
      </c>
      <c r="N59" s="20" t="s">
        <v>404</v>
      </c>
      <c r="O59" s="18" t="s">
        <v>404</v>
      </c>
      <c r="P59" s="20" t="s">
        <v>404</v>
      </c>
      <c r="Q59" s="18" t="n">
        <v>402.08732921</v>
      </c>
      <c r="R59" s="20" t="n">
        <v>12.04940451</v>
      </c>
      <c r="S59" s="18" t="n">
        <v>340.61109313</v>
      </c>
      <c r="T59" s="20" t="n">
        <v>9.70282063</v>
      </c>
    </row>
    <row r="60" spans="1:20">
      <c r="A60" s="15" t="s">
        <v>457</v>
      </c>
      <c r="B60" s="17" t="n">
        <v>4546</v>
      </c>
      <c r="C60" s="18">
        <f>(0.0/B60*100)</f>
        <v/>
      </c>
      <c r="D60" s="19" t="n">
        <v>4546</v>
      </c>
      <c r="E60" s="18" t="n">
        <v>376.22593529</v>
      </c>
      <c r="F60" s="20" t="n">
        <v>7.7658513</v>
      </c>
      <c r="G60" s="18" t="n">
        <v>404.19545264</v>
      </c>
      <c r="H60" s="20" t="n">
        <v>6.95831424</v>
      </c>
      <c r="I60" s="18" t="n">
        <v>393.52208514</v>
      </c>
      <c r="J60" s="20" t="n">
        <v>8.463290069999999</v>
      </c>
      <c r="K60" s="18" t="s">
        <v>404</v>
      </c>
      <c r="L60" s="20" t="s">
        <v>404</v>
      </c>
      <c r="M60" s="18" t="s">
        <v>404</v>
      </c>
      <c r="N60" s="20" t="s">
        <v>404</v>
      </c>
      <c r="O60" s="18" t="s">
        <v>404</v>
      </c>
      <c r="P60" s="20" t="s">
        <v>404</v>
      </c>
      <c r="Q60" s="18" t="s">
        <v>404</v>
      </c>
      <c r="R60" s="20" t="s">
        <v>404</v>
      </c>
      <c r="S60" s="18" t="n">
        <v>396.61977294</v>
      </c>
      <c r="T60" s="20" t="n">
        <v>17.11370059</v>
      </c>
    </row>
    <row r="61" spans="1:20">
      <c r="A61" s="15" t="s">
        <v>458</v>
      </c>
      <c r="B61" s="17" t="n">
        <v>6525</v>
      </c>
      <c r="C61" s="18">
        <f>(0.0/B61*100)</f>
        <v/>
      </c>
      <c r="D61" s="19" t="n">
        <v>6525</v>
      </c>
      <c r="E61" s="18" t="n">
        <v>446.54386096</v>
      </c>
      <c r="F61" s="20" t="n">
        <v>14.22043383</v>
      </c>
      <c r="G61" s="18" t="n">
        <v>478.55728044</v>
      </c>
      <c r="H61" s="20" t="n">
        <v>5.47098152</v>
      </c>
      <c r="I61" s="18" t="n">
        <v>479.25576918</v>
      </c>
      <c r="J61" s="20" t="n">
        <v>2.84626148</v>
      </c>
      <c r="K61" s="18" t="s">
        <v>404</v>
      </c>
      <c r="L61" s="20" t="s">
        <v>404</v>
      </c>
      <c r="M61" s="18" t="s">
        <v>404</v>
      </c>
      <c r="N61" s="20" t="s">
        <v>404</v>
      </c>
      <c r="O61" s="18" t="s">
        <v>404</v>
      </c>
      <c r="P61" s="20" t="s">
        <v>404</v>
      </c>
      <c r="Q61" s="18" t="s">
        <v>404</v>
      </c>
      <c r="R61" s="20" t="s">
        <v>404</v>
      </c>
      <c r="S61" s="18" t="n">
        <v>462.00472831</v>
      </c>
      <c r="T61" s="20" t="n">
        <v>10.0419196</v>
      </c>
    </row>
    <row r="62" spans="1:20">
      <c r="A62" s="15" t="s">
        <v>459</v>
      </c>
      <c r="B62" s="17" t="n">
        <v>4476</v>
      </c>
      <c r="C62" s="18">
        <f>(0.0/B62*100)</f>
        <v/>
      </c>
      <c r="D62" s="19" t="n">
        <v>4476</v>
      </c>
      <c r="E62" s="18" t="n">
        <v>535.7743931799999</v>
      </c>
      <c r="F62" s="20" t="n">
        <v>7.82569151</v>
      </c>
      <c r="G62" s="18" t="n">
        <v>547.6677029799999</v>
      </c>
      <c r="H62" s="20" t="n">
        <v>1.51265808</v>
      </c>
      <c r="I62" s="18" t="n">
        <v>540.03303469</v>
      </c>
      <c r="J62" s="20" t="n">
        <v>1.7202007</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365.46804541</v>
      </c>
      <c r="F63" s="20" t="n">
        <v>3.09491055</v>
      </c>
      <c r="G63" s="18" t="n">
        <v>371.89712237</v>
      </c>
      <c r="H63" s="20" t="n">
        <v>2.52280786</v>
      </c>
      <c r="I63" s="18" t="n">
        <v>368.37959407</v>
      </c>
      <c r="J63" s="20" t="n">
        <v>2.91813445</v>
      </c>
      <c r="K63" s="18" t="s">
        <v>404</v>
      </c>
      <c r="L63" s="20" t="s">
        <v>404</v>
      </c>
      <c r="M63" s="18" t="s">
        <v>404</v>
      </c>
      <c r="N63" s="20" t="s">
        <v>404</v>
      </c>
      <c r="O63" s="18" t="s">
        <v>404</v>
      </c>
      <c r="P63" s="20" t="s">
        <v>404</v>
      </c>
      <c r="Q63" s="18" t="s">
        <v>404</v>
      </c>
      <c r="R63" s="20" t="s">
        <v>404</v>
      </c>
      <c r="S63" s="18" t="n">
        <v>396.05807236</v>
      </c>
      <c r="T63" s="20" t="n">
        <v>5.93406169</v>
      </c>
    </row>
    <row r="64" spans="1:20">
      <c r="A64" s="15" t="s">
        <v>461</v>
      </c>
      <c r="B64" s="17" t="n">
        <v>3634</v>
      </c>
      <c r="C64" s="18">
        <f>(27.0/B64*100)</f>
        <v/>
      </c>
      <c r="D64" s="19" t="n">
        <v>3607</v>
      </c>
      <c r="E64" s="18" t="n">
        <v>445.09092929</v>
      </c>
      <c r="F64" s="20" t="n">
        <v>6.12072759</v>
      </c>
      <c r="G64" s="18" t="n">
        <v>486.96039146</v>
      </c>
      <c r="H64" s="20" t="n">
        <v>2.09051365</v>
      </c>
      <c r="I64" s="18" t="n">
        <v>470.08738453</v>
      </c>
      <c r="J64" s="20" t="n">
        <v>2.6659179</v>
      </c>
      <c r="K64" s="18" t="s">
        <v>404</v>
      </c>
      <c r="L64" s="20" t="s">
        <v>404</v>
      </c>
      <c r="M64" s="18" t="s">
        <v>404</v>
      </c>
      <c r="N64" s="20" t="s">
        <v>404</v>
      </c>
      <c r="O64" s="18" t="s">
        <v>404</v>
      </c>
      <c r="P64" s="20" t="s">
        <v>404</v>
      </c>
      <c r="Q64" s="18" t="s">
        <v>404</v>
      </c>
      <c r="R64" s="20" t="s">
        <v>404</v>
      </c>
      <c r="S64" s="18" t="n">
        <v>502.6387702</v>
      </c>
      <c r="T64" s="20" t="n">
        <v>8.81534139</v>
      </c>
    </row>
    <row r="65" spans="1:20">
      <c r="A65" s="15" t="s">
        <v>462</v>
      </c>
      <c r="B65" s="17" t="n">
        <v>5325</v>
      </c>
      <c r="C65" s="18">
        <f>(0.0/B65*100)</f>
        <v/>
      </c>
      <c r="D65" s="19" t="n">
        <v>5325</v>
      </c>
      <c r="E65" s="18" t="n">
        <v>412.03140489</v>
      </c>
      <c r="F65" s="20" t="n">
        <v>6.18129988</v>
      </c>
      <c r="G65" s="18" t="n">
        <v>420.72821004</v>
      </c>
      <c r="H65" s="20" t="n">
        <v>4.21974677</v>
      </c>
      <c r="I65" s="18" t="n">
        <v>422.99858453</v>
      </c>
      <c r="J65" s="20" t="n">
        <v>4.74223348</v>
      </c>
      <c r="K65" s="18" t="s">
        <v>404</v>
      </c>
      <c r="L65" s="20" t="s">
        <v>404</v>
      </c>
      <c r="M65" s="18" t="s">
        <v>404</v>
      </c>
      <c r="N65" s="20" t="s">
        <v>404</v>
      </c>
      <c r="O65" s="18" t="s">
        <v>404</v>
      </c>
      <c r="P65" s="20" t="s">
        <v>404</v>
      </c>
      <c r="Q65" s="18" t="s">
        <v>404</v>
      </c>
      <c r="R65" s="20" t="s">
        <v>404</v>
      </c>
      <c r="S65" s="18" t="n">
        <v>376.59109333</v>
      </c>
      <c r="T65" s="20" t="n">
        <v>11.79064687</v>
      </c>
    </row>
    <row r="66" spans="1:20">
      <c r="A66" s="15" t="s">
        <v>463</v>
      </c>
      <c r="B66" s="17" t="n">
        <v>5665</v>
      </c>
      <c r="C66" s="18">
        <f>(0.0/B66*100)</f>
        <v/>
      </c>
      <c r="D66" s="19" t="n">
        <v>5665</v>
      </c>
      <c r="E66" s="18" t="n">
        <v>406.91026073</v>
      </c>
      <c r="F66" s="20" t="n">
        <v>2.31145522</v>
      </c>
      <c r="G66" s="18" t="n">
        <v>414.31466878</v>
      </c>
      <c r="H66" s="20" t="n">
        <v>2.1168633</v>
      </c>
      <c r="I66" s="18" t="n">
        <v>441.06648903</v>
      </c>
      <c r="J66" s="20" t="n">
        <v>3.80367904</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372.11395024</v>
      </c>
      <c r="F67" s="20" t="n">
        <v>9.62593706</v>
      </c>
      <c r="G67" s="18" t="n">
        <v>391.8640065</v>
      </c>
      <c r="H67" s="20" t="n">
        <v>6.34834157</v>
      </c>
      <c r="I67" s="18" t="n">
        <v>387.53598435</v>
      </c>
      <c r="J67" s="20" t="n">
        <v>3.77479729</v>
      </c>
      <c r="K67" s="18" t="s">
        <v>404</v>
      </c>
      <c r="L67" s="20" t="s">
        <v>404</v>
      </c>
      <c r="M67" s="18" t="s">
        <v>404</v>
      </c>
      <c r="N67" s="20" t="s">
        <v>404</v>
      </c>
      <c r="O67" s="18" t="s">
        <v>404</v>
      </c>
      <c r="P67" s="20" t="s">
        <v>404</v>
      </c>
      <c r="Q67" s="18" t="s">
        <v>404</v>
      </c>
      <c r="R67" s="20" t="s">
        <v>404</v>
      </c>
      <c r="S67" s="18" t="n">
        <v>351.50312512</v>
      </c>
      <c r="T67" s="20" t="n">
        <v>13.34392977</v>
      </c>
    </row>
    <row r="68" spans="1:20">
      <c r="A68" s="15" t="s">
        <v>465</v>
      </c>
      <c r="B68" s="17" t="n">
        <v>12083</v>
      </c>
      <c r="C68" s="18">
        <f>(0.0/B68*100)</f>
        <v/>
      </c>
      <c r="D68" s="19" t="n">
        <v>12083</v>
      </c>
      <c r="E68" s="18" t="n">
        <v>381.344542</v>
      </c>
      <c r="F68" s="20" t="n">
        <v>2.48949612</v>
      </c>
      <c r="G68" s="18" t="n">
        <v>415.85503054</v>
      </c>
      <c r="H68" s="20" t="n">
        <v>1.6226747</v>
      </c>
      <c r="I68" s="18" t="n">
        <v>417.52525402</v>
      </c>
      <c r="J68" s="20" t="n">
        <v>4.14663793</v>
      </c>
      <c r="K68" s="18" t="s">
        <v>404</v>
      </c>
      <c r="L68" s="20" t="s">
        <v>404</v>
      </c>
      <c r="M68" s="18" t="s">
        <v>404</v>
      </c>
      <c r="N68" s="20" t="s">
        <v>404</v>
      </c>
      <c r="O68" s="18" t="s">
        <v>404</v>
      </c>
      <c r="P68" s="20" t="s">
        <v>404</v>
      </c>
      <c r="Q68" s="18" t="s">
        <v>404</v>
      </c>
      <c r="R68" s="20" t="s">
        <v>404</v>
      </c>
      <c r="S68" s="18" t="n">
        <v>386.33377835</v>
      </c>
      <c r="T68" s="20" t="n">
        <v>11.8689824</v>
      </c>
    </row>
    <row r="69" spans="1:20">
      <c r="A69" s="15" t="s">
        <v>466</v>
      </c>
      <c r="B69" s="17" t="n">
        <v>4876</v>
      </c>
      <c r="C69" s="18">
        <f>(0.0/B69*100)</f>
        <v/>
      </c>
      <c r="D69" s="19" t="n">
        <v>4876</v>
      </c>
      <c r="E69" s="18" t="n">
        <v>461.66446838</v>
      </c>
      <c r="F69" s="20" t="n">
        <v>10.83169597</v>
      </c>
      <c r="G69" s="18" t="n">
        <v>435.33505894</v>
      </c>
      <c r="H69" s="20" t="n">
        <v>5.74536211</v>
      </c>
      <c r="I69" s="18" t="n">
        <v>448.11424636</v>
      </c>
      <c r="J69" s="20" t="n">
        <v>7.05277731</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490.23276961</v>
      </c>
      <c r="F70" s="20" t="n">
        <v>7.86282243</v>
      </c>
      <c r="G70" s="18" t="n">
        <v>496.38014212</v>
      </c>
      <c r="H70" s="20" t="n">
        <v>4.28693291</v>
      </c>
      <c r="I70" s="18" t="n">
        <v>491.13906156</v>
      </c>
      <c r="J70" s="20" t="n">
        <v>6.58998861</v>
      </c>
      <c r="K70" s="18" t="s">
        <v>404</v>
      </c>
      <c r="L70" s="20" t="s">
        <v>404</v>
      </c>
      <c r="M70" s="18" t="s">
        <v>404</v>
      </c>
      <c r="N70" s="20" t="s">
        <v>404</v>
      </c>
      <c r="O70" s="18" t="s">
        <v>404</v>
      </c>
      <c r="P70" s="20" t="s">
        <v>404</v>
      </c>
      <c r="Q70" s="18" t="s">
        <v>404</v>
      </c>
      <c r="R70" s="20" t="s">
        <v>404</v>
      </c>
      <c r="S70" s="18" t="n">
        <v>483.80592867</v>
      </c>
      <c r="T70" s="20" t="n">
        <v>8.74668829</v>
      </c>
    </row>
    <row r="71" spans="1:20">
      <c r="A71" s="15" t="s">
        <v>468</v>
      </c>
      <c r="B71" s="17" t="n">
        <v>6115</v>
      </c>
      <c r="C71" s="18">
        <f>(0.0/B71*100)</f>
        <v/>
      </c>
      <c r="D71" s="19" t="n">
        <v>6115</v>
      </c>
      <c r="E71" s="18" t="n">
        <v>535.79503875</v>
      </c>
      <c r="F71" s="20" t="n">
        <v>5.4954374</v>
      </c>
      <c r="G71" s="18" t="n">
        <v>567.44801003</v>
      </c>
      <c r="H71" s="20" t="n">
        <v>1.7639937</v>
      </c>
      <c r="I71" s="18" t="n">
        <v>561.6671708600001</v>
      </c>
      <c r="J71" s="20" t="n">
        <v>2.54237772</v>
      </c>
      <c r="K71" s="18" t="s">
        <v>404</v>
      </c>
      <c r="L71" s="20" t="s">
        <v>404</v>
      </c>
      <c r="M71" s="18" t="s">
        <v>404</v>
      </c>
      <c r="N71" s="20" t="s">
        <v>404</v>
      </c>
      <c r="O71" s="18" t="s">
        <v>404</v>
      </c>
      <c r="P71" s="20" t="s">
        <v>404</v>
      </c>
      <c r="Q71" s="18" t="s">
        <v>404</v>
      </c>
      <c r="R71" s="20" t="s">
        <v>404</v>
      </c>
      <c r="S71" s="18" t="n">
        <v>615.09322706</v>
      </c>
      <c r="T71" s="20" t="n">
        <v>10.38381348</v>
      </c>
    </row>
    <row r="72" spans="1:20">
      <c r="A72" s="15" t="s">
        <v>469</v>
      </c>
      <c r="B72" s="17" t="n">
        <v>7708</v>
      </c>
      <c r="C72" s="18">
        <f>(0.0/B72*100)</f>
        <v/>
      </c>
      <c r="D72" s="19" t="n">
        <v>7708</v>
      </c>
      <c r="E72" s="18" t="n">
        <v>532.20131081</v>
      </c>
      <c r="F72" s="20" t="n">
        <v>11.18486771</v>
      </c>
      <c r="G72" s="18" t="n">
        <v>547.14529665</v>
      </c>
      <c r="H72" s="20" t="n">
        <v>5.0953941</v>
      </c>
      <c r="I72" s="18" t="n">
        <v>537.28904763</v>
      </c>
      <c r="J72" s="20" t="n">
        <v>5.8580541</v>
      </c>
      <c r="K72" s="18" t="s">
        <v>404</v>
      </c>
      <c r="L72" s="20" t="s">
        <v>404</v>
      </c>
      <c r="M72" s="18" t="s">
        <v>404</v>
      </c>
      <c r="N72" s="20" t="s">
        <v>404</v>
      </c>
      <c r="O72" s="18" t="s">
        <v>404</v>
      </c>
      <c r="P72" s="20" t="s">
        <v>404</v>
      </c>
      <c r="Q72" s="18" t="s">
        <v>404</v>
      </c>
      <c r="R72" s="20" t="s">
        <v>404</v>
      </c>
      <c r="S72" s="18" t="n">
        <v>577.29553093</v>
      </c>
      <c r="T72" s="20" t="n">
        <v>54.08823708</v>
      </c>
    </row>
    <row r="73" spans="1:20">
      <c r="A73" s="15" t="s">
        <v>470</v>
      </c>
      <c r="B73" s="17" t="n">
        <v>8249</v>
      </c>
      <c r="C73" s="18">
        <f>(0.0/B73*100)</f>
        <v/>
      </c>
      <c r="D73" s="19" t="n">
        <v>8249</v>
      </c>
      <c r="E73" s="18" t="n">
        <v>412.1456017</v>
      </c>
      <c r="F73" s="20" t="n">
        <v>7.43340337</v>
      </c>
      <c r="G73" s="18" t="n">
        <v>417.90615094</v>
      </c>
      <c r="H73" s="20" t="n">
        <v>3.88785763</v>
      </c>
      <c r="I73" s="18" t="n">
        <v>406.27610133</v>
      </c>
      <c r="J73" s="20" t="n">
        <v>11.67297356</v>
      </c>
      <c r="K73" s="18" t="s">
        <v>404</v>
      </c>
      <c r="L73" s="20" t="s">
        <v>404</v>
      </c>
      <c r="M73" s="18" t="s">
        <v>404</v>
      </c>
      <c r="N73" s="20" t="s">
        <v>404</v>
      </c>
      <c r="O73" s="18" t="s">
        <v>404</v>
      </c>
      <c r="P73" s="20" t="s">
        <v>404</v>
      </c>
      <c r="Q73" s="18" t="s">
        <v>404</v>
      </c>
      <c r="R73" s="20" t="s">
        <v>404</v>
      </c>
      <c r="S73" s="18" t="n">
        <v>409.9323576</v>
      </c>
      <c r="T73" s="20" t="n">
        <v>19.97346224</v>
      </c>
    </row>
    <row r="74" spans="1:20">
      <c r="A74" s="15" t="s">
        <v>471</v>
      </c>
      <c r="B74" s="17" t="n">
        <v>4692</v>
      </c>
      <c r="C74" s="18">
        <f>(484.0/B74*100)</f>
        <v/>
      </c>
      <c r="D74" s="19" t="n">
        <v>4208</v>
      </c>
      <c r="E74" s="18" t="n">
        <v>418.10301939</v>
      </c>
      <c r="F74" s="20" t="n">
        <v>3.66666626</v>
      </c>
      <c r="G74" s="18" t="n">
        <v>424.25276537</v>
      </c>
      <c r="H74" s="20" t="n">
        <v>2.45774683</v>
      </c>
      <c r="I74" s="18" t="n">
        <v>405.40363845</v>
      </c>
      <c r="J74" s="20" t="n">
        <v>2.00340338</v>
      </c>
      <c r="K74" s="18" t="s">
        <v>404</v>
      </c>
      <c r="L74" s="20" t="s">
        <v>404</v>
      </c>
      <c r="M74" s="18" t="s">
        <v>404</v>
      </c>
      <c r="N74" s="20" t="s">
        <v>404</v>
      </c>
      <c r="O74" s="18" t="s">
        <v>404</v>
      </c>
      <c r="P74" s="20" t="s">
        <v>404</v>
      </c>
      <c r="Q74" s="18" t="n">
        <v>445.02559047</v>
      </c>
      <c r="R74" s="20" t="n">
        <v>8.601957029999999</v>
      </c>
      <c r="S74" s="18" t="n">
        <v>426.01619242</v>
      </c>
      <c r="T74" s="20" t="n">
        <v>9.718301800000001</v>
      </c>
    </row>
    <row r="75" spans="1:20">
      <c r="A75" s="15" t="s">
        <v>472</v>
      </c>
      <c r="B75" s="17" t="n">
        <v>5375</v>
      </c>
      <c r="C75" s="18">
        <f>(483.0/B75*100)</f>
        <v/>
      </c>
      <c r="D75" s="19" t="n">
        <v>4892</v>
      </c>
      <c r="E75" s="18" t="n">
        <v>370.61975494</v>
      </c>
      <c r="F75" s="20" t="n">
        <v>8.808847200000001</v>
      </c>
      <c r="G75" s="18" t="n">
        <v>373.62351714</v>
      </c>
      <c r="H75" s="20" t="n">
        <v>7.11531546</v>
      </c>
      <c r="I75" s="18" t="n">
        <v>364.47238643</v>
      </c>
      <c r="J75" s="20" t="n">
        <v>7.66587062</v>
      </c>
      <c r="K75" s="18" t="s">
        <v>404</v>
      </c>
      <c r="L75" s="20" t="s">
        <v>404</v>
      </c>
      <c r="M75" s="18" t="s">
        <v>404</v>
      </c>
      <c r="N75" s="20" t="s">
        <v>404</v>
      </c>
      <c r="O75" s="18" t="s">
        <v>404</v>
      </c>
      <c r="P75" s="20" t="s">
        <v>404</v>
      </c>
      <c r="Q75" s="18" t="s">
        <v>404</v>
      </c>
      <c r="R75" s="20" t="s">
        <v>404</v>
      </c>
      <c r="S75" s="18" t="n">
        <v>358.37767406</v>
      </c>
      <c r="T75" s="20" t="n">
        <v>14.63324863</v>
      </c>
    </row>
    <row r="76" spans="1:20">
      <c r="A76" s="15" t="s">
        <v>473</v>
      </c>
      <c r="B76" s="17" t="n">
        <v>14167</v>
      </c>
      <c r="C76" s="18">
        <f>(1400.0/B76*100)</f>
        <v/>
      </c>
      <c r="D76" s="19" t="n">
        <v>12767</v>
      </c>
      <c r="E76" s="18" t="n">
        <v>401.50723995</v>
      </c>
      <c r="F76" s="20" t="n">
        <v>4.81212199</v>
      </c>
      <c r="G76" s="18" t="n">
        <v>446.65096229</v>
      </c>
      <c r="H76" s="20" t="n">
        <v>4.90713684</v>
      </c>
      <c r="I76" s="18" t="n">
        <v>446.51299253</v>
      </c>
      <c r="J76" s="20" t="n">
        <v>6.62429574</v>
      </c>
      <c r="K76" s="18" t="s">
        <v>404</v>
      </c>
      <c r="L76" s="20" t="s">
        <v>404</v>
      </c>
      <c r="M76" s="18" t="s">
        <v>404</v>
      </c>
      <c r="N76" s="20" t="s">
        <v>404</v>
      </c>
      <c r="O76" s="18" t="s">
        <v>404</v>
      </c>
      <c r="P76" s="20" t="s">
        <v>404</v>
      </c>
      <c r="Q76" s="18" t="s">
        <v>404</v>
      </c>
      <c r="R76" s="20" t="s">
        <v>404</v>
      </c>
      <c r="S76" s="18" t="n">
        <v>417.67685913</v>
      </c>
      <c r="T76" s="20" t="n">
        <v>5.87078725</v>
      </c>
    </row>
    <row r="77" spans="1:20">
      <c r="A77" s="15" t="s">
        <v>474</v>
      </c>
      <c r="B77" s="17" t="n">
        <v>6062</v>
      </c>
      <c r="C77" s="18">
        <f>(0.0/B77*100)</f>
        <v/>
      </c>
      <c r="D77" s="19" t="n">
        <v>6062</v>
      </c>
      <c r="E77" s="18" t="n">
        <v>421.41614464</v>
      </c>
      <c r="F77" s="20" t="n">
        <v>13.2443847</v>
      </c>
      <c r="G77" s="18" t="n">
        <v>428.07012932</v>
      </c>
      <c r="H77" s="20" t="n">
        <v>9.93474428</v>
      </c>
      <c r="I77" s="18" t="n">
        <v>415.64532806</v>
      </c>
      <c r="J77" s="20" t="n">
        <v>3.36624671</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509.44972209</v>
      </c>
      <c r="F78" s="20" t="n">
        <v>10.20922975</v>
      </c>
      <c r="G78" s="18" t="n">
        <v>503.90398603</v>
      </c>
      <c r="H78" s="20" t="n">
        <v>7.90665505</v>
      </c>
      <c r="I78" s="18" t="n">
        <v>485.32990366</v>
      </c>
      <c r="J78" s="20" t="n">
        <v>6.48681041</v>
      </c>
      <c r="K78" s="18" t="s">
        <v>404</v>
      </c>
      <c r="L78" s="20" t="s">
        <v>404</v>
      </c>
      <c r="M78" s="18" t="s">
        <v>404</v>
      </c>
      <c r="N78" s="20" t="s">
        <v>404</v>
      </c>
      <c r="O78" s="18" t="s">
        <v>404</v>
      </c>
      <c r="P78" s="20" t="s">
        <v>404</v>
      </c>
      <c r="Q78" s="18" t="s">
        <v>404</v>
      </c>
      <c r="R78" s="20" t="s">
        <v>404</v>
      </c>
      <c r="S78" s="18" t="n">
        <v>451.06234687</v>
      </c>
      <c r="T78" s="20" t="n">
        <v>7.35829568</v>
      </c>
    </row>
    <row customHeight="1" ht="25" r="79" spans="1:20">
      <c r="A79" s="15" t="s">
        <v>476</v>
      </c>
      <c r="B79" s="17" t="n">
        <v>1657</v>
      </c>
      <c r="C79" s="18">
        <f>(21.0/B79*100)</f>
        <v/>
      </c>
      <c r="D79" s="19" t="n">
        <v>1636</v>
      </c>
      <c r="E79" s="18" t="n">
        <v>389.0333959</v>
      </c>
      <c r="F79" s="20" t="n">
        <v>11.08548739</v>
      </c>
      <c r="G79" s="18" t="n">
        <v>473.19243868</v>
      </c>
      <c r="H79" s="20" t="n">
        <v>10.53947906</v>
      </c>
      <c r="I79" s="18" t="n">
        <v>461.88151663</v>
      </c>
      <c r="J79" s="20" t="n">
        <v>10.94720447</v>
      </c>
      <c r="K79" s="18" t="s">
        <v>404</v>
      </c>
      <c r="L79" s="20" t="s">
        <v>404</v>
      </c>
      <c r="M79" s="18" t="s">
        <v>404</v>
      </c>
      <c r="N79" s="20" t="s">
        <v>404</v>
      </c>
      <c r="O79" s="18" t="s">
        <v>404</v>
      </c>
      <c r="P79" s="20" t="s">
        <v>404</v>
      </c>
      <c r="Q79" s="18" t="s">
        <v>404</v>
      </c>
      <c r="R79" s="20" t="s">
        <v>404</v>
      </c>
      <c r="S79" s="18" t="n">
        <v>384.95423141</v>
      </c>
      <c r="T79" s="20" t="n">
        <v>16.0125814</v>
      </c>
    </row>
    <row r="80" spans="1:20">
      <c r="A80" s="15" t="s">
        <v>477</v>
      </c>
      <c r="B80" s="17" t="n">
        <v>7841</v>
      </c>
      <c r="C80" s="18">
        <f>(0.0/B80*100)</f>
        <v/>
      </c>
      <c r="D80" s="19" t="n">
        <v>7841</v>
      </c>
      <c r="E80" s="18" t="n">
        <v>473.45988249</v>
      </c>
      <c r="F80" s="20" t="n">
        <v>10.46509247</v>
      </c>
      <c r="G80" s="18" t="n">
        <v>457.51242907</v>
      </c>
      <c r="H80" s="20" t="n">
        <v>5.62285359</v>
      </c>
      <c r="I80" s="18" t="n">
        <v>455.12940968</v>
      </c>
      <c r="J80" s="20" t="n">
        <v>9.372680770000001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439.89219042</v>
      </c>
      <c r="F81" s="20" t="n">
        <v>5.16953798</v>
      </c>
      <c r="G81" s="18" t="n">
        <v>449.08735413</v>
      </c>
      <c r="H81" s="20" t="n">
        <v>4.49238257</v>
      </c>
      <c r="I81" s="18" t="n">
        <v>455.04295054</v>
      </c>
      <c r="J81" s="20" t="n">
        <v>15.36684109</v>
      </c>
      <c r="K81" s="18" t="s">
        <v>404</v>
      </c>
      <c r="L81" s="20" t="s">
        <v>404</v>
      </c>
      <c r="M81" s="18" t="s">
        <v>404</v>
      </c>
      <c r="N81" s="20" t="s">
        <v>404</v>
      </c>
      <c r="O81" s="18" t="s">
        <v>404</v>
      </c>
      <c r="P81" s="20" t="s">
        <v>404</v>
      </c>
      <c r="Q81" s="18" t="s">
        <v>404</v>
      </c>
      <c r="R81" s="20" t="s">
        <v>404</v>
      </c>
      <c r="S81" s="18" t="n">
        <v>383.90151494</v>
      </c>
      <c r="T81" s="20" t="n">
        <v>10.14003222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687</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489.46839717</v>
      </c>
      <c r="F7" s="20" t="n">
        <v>3.74328119</v>
      </c>
      <c r="G7" s="18" t="n">
        <v>499.01663064</v>
      </c>
      <c r="H7" s="20" t="n">
        <v>2.51663472</v>
      </c>
      <c r="I7" s="18" t="n">
        <v>496.09951073</v>
      </c>
      <c r="J7" s="20" t="n">
        <v>5.24499659</v>
      </c>
      <c r="K7" s="18" t="s">
        <v>404</v>
      </c>
      <c r="L7" s="20" t="s">
        <v>404</v>
      </c>
      <c r="M7" s="18" t="s">
        <v>404</v>
      </c>
      <c r="N7" s="20" t="s">
        <v>404</v>
      </c>
      <c r="O7" s="18" t="s">
        <v>404</v>
      </c>
      <c r="P7" s="20" t="s">
        <v>404</v>
      </c>
      <c r="Q7" s="18" t="s">
        <v>404</v>
      </c>
      <c r="R7" s="20" t="s">
        <v>404</v>
      </c>
      <c r="S7" s="18" t="n">
        <v>477.94281584</v>
      </c>
      <c r="T7" s="20" t="n">
        <v>9.214109260000001</v>
      </c>
    </row>
    <row r="8" spans="1:20">
      <c r="A8" s="15" t="s">
        <v>405</v>
      </c>
      <c r="B8" s="17" t="n">
        <v>7007</v>
      </c>
      <c r="C8" s="18">
        <f>(0.0/B8*100)</f>
        <v/>
      </c>
      <c r="D8" s="19" t="n">
        <v>7007</v>
      </c>
      <c r="E8" s="18" t="n">
        <v>505.41356477</v>
      </c>
      <c r="F8" s="20" t="n">
        <v>8.621824070000001</v>
      </c>
      <c r="G8" s="18" t="n">
        <v>505.73977299</v>
      </c>
      <c r="H8" s="20" t="n">
        <v>8.918984829999999</v>
      </c>
      <c r="I8" s="18" t="n">
        <v>488.16615646</v>
      </c>
      <c r="J8" s="20" t="n">
        <v>6.07115745</v>
      </c>
      <c r="K8" s="18" t="s">
        <v>404</v>
      </c>
      <c r="L8" s="20" t="s">
        <v>404</v>
      </c>
      <c r="M8" s="18" t="s">
        <v>404</v>
      </c>
      <c r="N8" s="20" t="s">
        <v>404</v>
      </c>
      <c r="O8" s="18" t="s">
        <v>404</v>
      </c>
      <c r="P8" s="20" t="s">
        <v>404</v>
      </c>
      <c r="Q8" s="18" t="s">
        <v>404</v>
      </c>
      <c r="R8" s="20" t="s">
        <v>404</v>
      </c>
      <c r="S8" s="18" t="n">
        <v>481.46399841</v>
      </c>
      <c r="T8" s="20" t="n">
        <v>16.47247945</v>
      </c>
    </row>
    <row r="9" spans="1:20">
      <c r="A9" s="15" t="s">
        <v>406</v>
      </c>
      <c r="B9" s="17" t="n">
        <v>9651</v>
      </c>
      <c r="C9" s="18">
        <f>(200.0/B9*100)</f>
        <v/>
      </c>
      <c r="D9" s="19" t="n">
        <v>9451</v>
      </c>
      <c r="E9" s="18" t="n">
        <v>537.1575076399999</v>
      </c>
      <c r="F9" s="20" t="n">
        <v>11.05528876</v>
      </c>
      <c r="G9" s="18" t="n">
        <v>505.18000358</v>
      </c>
      <c r="H9" s="20" t="n">
        <v>5.50214963</v>
      </c>
      <c r="I9" s="18" t="n">
        <v>505.92869639</v>
      </c>
      <c r="J9" s="20" t="n">
        <v>5.02657482</v>
      </c>
      <c r="K9" s="18" t="s">
        <v>404</v>
      </c>
      <c r="L9" s="20" t="s">
        <v>404</v>
      </c>
      <c r="M9" s="18" t="s">
        <v>404</v>
      </c>
      <c r="N9" s="20" t="s">
        <v>404</v>
      </c>
      <c r="O9" s="18" t="s">
        <v>404</v>
      </c>
      <c r="P9" s="20" t="s">
        <v>404</v>
      </c>
      <c r="Q9" s="18" t="s">
        <v>404</v>
      </c>
      <c r="R9" s="20" t="s">
        <v>404</v>
      </c>
      <c r="S9" s="18" t="n">
        <v>491.29741198</v>
      </c>
      <c r="T9" s="20" t="n">
        <v>12.51596055</v>
      </c>
    </row>
    <row r="10" spans="1:20">
      <c r="A10" s="15" t="s">
        <v>407</v>
      </c>
      <c r="B10" s="17" t="n">
        <v>20058</v>
      </c>
      <c r="C10" s="18">
        <f>(3112.0/B10*100)</f>
        <v/>
      </c>
      <c r="D10" s="19" t="n">
        <v>16946</v>
      </c>
      <c r="E10" s="18" t="n">
        <v>515.21099873</v>
      </c>
      <c r="F10" s="20" t="n">
        <v>4.04904832</v>
      </c>
      <c r="G10" s="18" t="n">
        <v>516.93599061</v>
      </c>
      <c r="H10" s="20" t="n">
        <v>4.60005635</v>
      </c>
      <c r="I10" s="18" t="n">
        <v>513.3516433</v>
      </c>
      <c r="J10" s="20" t="n">
        <v>3.85621602</v>
      </c>
      <c r="K10" s="18" t="s">
        <v>404</v>
      </c>
      <c r="L10" s="20" t="s">
        <v>404</v>
      </c>
      <c r="M10" s="18" t="s">
        <v>404</v>
      </c>
      <c r="N10" s="20" t="s">
        <v>404</v>
      </c>
      <c r="O10" s="18" t="s">
        <v>404</v>
      </c>
      <c r="P10" s="20" t="s">
        <v>404</v>
      </c>
      <c r="Q10" s="18" t="s">
        <v>404</v>
      </c>
      <c r="R10" s="20" t="s">
        <v>404</v>
      </c>
      <c r="S10" s="18" t="n">
        <v>539.19541025</v>
      </c>
      <c r="T10" s="20" t="n">
        <v>12.5684913</v>
      </c>
    </row>
    <row r="11" spans="1:20">
      <c r="A11" s="15" t="s">
        <v>408</v>
      </c>
      <c r="B11" s="17" t="n">
        <v>7053</v>
      </c>
      <c r="C11" s="18">
        <f>(212.0/B11*100)</f>
        <v/>
      </c>
      <c r="D11" s="19" t="n">
        <v>6841</v>
      </c>
      <c r="E11" s="18" t="n">
        <v>415.68025991</v>
      </c>
      <c r="F11" s="20" t="n">
        <v>10.67087627</v>
      </c>
      <c r="G11" s="18" t="n">
        <v>440.37900554</v>
      </c>
      <c r="H11" s="20" t="n">
        <v>4.48025168</v>
      </c>
      <c r="I11" s="18" t="n">
        <v>405.60393755</v>
      </c>
      <c r="J11" s="20" t="n">
        <v>4.84940857</v>
      </c>
      <c r="K11" s="18" t="s">
        <v>404</v>
      </c>
      <c r="L11" s="20" t="s">
        <v>404</v>
      </c>
      <c r="M11" s="18" t="s">
        <v>404</v>
      </c>
      <c r="N11" s="20" t="s">
        <v>404</v>
      </c>
      <c r="O11" s="18" t="s">
        <v>404</v>
      </c>
      <c r="P11" s="20" t="s">
        <v>404</v>
      </c>
      <c r="Q11" s="18" t="s">
        <v>404</v>
      </c>
      <c r="R11" s="20" t="s">
        <v>404</v>
      </c>
      <c r="S11" s="18" t="n">
        <v>411.03100524</v>
      </c>
      <c r="T11" s="20" t="n">
        <v>16.39080034</v>
      </c>
    </row>
    <row r="12" spans="1:20">
      <c r="A12" s="15" t="s">
        <v>409</v>
      </c>
      <c r="B12" s="17" t="n">
        <v>6894</v>
      </c>
      <c r="C12" s="18">
        <f>(106.0/B12*100)</f>
        <v/>
      </c>
      <c r="D12" s="19" t="n">
        <v>6788</v>
      </c>
      <c r="E12" s="18" t="n">
        <v>493.82261287</v>
      </c>
      <c r="F12" s="20" t="n">
        <v>5.82979923</v>
      </c>
      <c r="G12" s="18" t="n">
        <v>492.39428655</v>
      </c>
      <c r="H12" s="20" t="n">
        <v>3.86094325</v>
      </c>
      <c r="I12" s="18" t="n">
        <v>490.88471421</v>
      </c>
      <c r="J12" s="20" t="n">
        <v>9.32749295</v>
      </c>
      <c r="K12" s="18" t="s">
        <v>404</v>
      </c>
      <c r="L12" s="20" t="s">
        <v>404</v>
      </c>
      <c r="M12" s="18" t="s">
        <v>404</v>
      </c>
      <c r="N12" s="20" t="s">
        <v>404</v>
      </c>
      <c r="O12" s="18" t="s">
        <v>404</v>
      </c>
      <c r="P12" s="20" t="s">
        <v>404</v>
      </c>
      <c r="Q12" s="18" t="s">
        <v>404</v>
      </c>
      <c r="R12" s="20" t="s">
        <v>404</v>
      </c>
      <c r="S12" s="18" t="n">
        <v>445.24074089</v>
      </c>
      <c r="T12" s="20" t="n">
        <v>10.48983537</v>
      </c>
    </row>
    <row r="13" spans="1:20">
      <c r="A13" s="15" t="s">
        <v>410</v>
      </c>
      <c r="B13" s="17" t="n">
        <v>7161</v>
      </c>
      <c r="C13" s="18">
        <f>(1175.0/B13*100)</f>
        <v/>
      </c>
      <c r="D13" s="19" t="n">
        <v>5986</v>
      </c>
      <c r="E13" s="18" t="n">
        <v>493.52159937</v>
      </c>
      <c r="F13" s="20" t="n">
        <v>8.4556682</v>
      </c>
      <c r="G13" s="18" t="n">
        <v>514.14342699</v>
      </c>
      <c r="H13" s="20" t="n">
        <v>3.1547961</v>
      </c>
      <c r="I13" s="18" t="n">
        <v>509.2870985</v>
      </c>
      <c r="J13" s="20" t="n">
        <v>3.38785483</v>
      </c>
      <c r="K13" s="18" t="s">
        <v>404</v>
      </c>
      <c r="L13" s="20" t="s">
        <v>404</v>
      </c>
      <c r="M13" s="18" t="s">
        <v>404</v>
      </c>
      <c r="N13" s="20" t="s">
        <v>404</v>
      </c>
      <c r="O13" s="18" t="s">
        <v>404</v>
      </c>
      <c r="P13" s="20" t="s">
        <v>404</v>
      </c>
      <c r="Q13" s="18" t="s">
        <v>404</v>
      </c>
      <c r="R13" s="20" t="s">
        <v>404</v>
      </c>
      <c r="S13" s="18" t="n">
        <v>515.80985463</v>
      </c>
      <c r="T13" s="20" t="n">
        <v>5.8227219</v>
      </c>
    </row>
    <row r="14" spans="1:20">
      <c r="A14" s="15" t="s">
        <v>411</v>
      </c>
      <c r="B14" s="17" t="n">
        <v>5587</v>
      </c>
      <c r="C14" s="18">
        <f>(0.0/B14*100)</f>
        <v/>
      </c>
      <c r="D14" s="19" t="n">
        <v>5587</v>
      </c>
      <c r="E14" s="18" t="n">
        <v>518.45319926</v>
      </c>
      <c r="F14" s="20" t="n">
        <v>4.65338115</v>
      </c>
      <c r="G14" s="18" t="n">
        <v>520.01377411</v>
      </c>
      <c r="H14" s="20" t="n">
        <v>2.53754887</v>
      </c>
      <c r="I14" s="18" t="n">
        <v>517.63418939</v>
      </c>
      <c r="J14" s="20" t="n">
        <v>4.15634001</v>
      </c>
      <c r="K14" s="18" t="s">
        <v>404</v>
      </c>
      <c r="L14" s="20" t="s">
        <v>404</v>
      </c>
      <c r="M14" s="18" t="s">
        <v>404</v>
      </c>
      <c r="N14" s="20" t="s">
        <v>404</v>
      </c>
      <c r="O14" s="18" t="s">
        <v>404</v>
      </c>
      <c r="P14" s="20" t="s">
        <v>404</v>
      </c>
      <c r="Q14" s="18" t="s">
        <v>404</v>
      </c>
      <c r="R14" s="20" t="s">
        <v>404</v>
      </c>
      <c r="S14" s="18" t="n">
        <v>593.0264</v>
      </c>
      <c r="T14" s="20" t="n">
        <v>43.56332581</v>
      </c>
    </row>
    <row r="15" spans="1:20">
      <c r="A15" s="15" t="s">
        <v>412</v>
      </c>
      <c r="B15" s="17" t="n">
        <v>5882</v>
      </c>
      <c r="C15" s="18">
        <f>(0.0/B15*100)</f>
        <v/>
      </c>
      <c r="D15" s="19" t="n">
        <v>5882</v>
      </c>
      <c r="E15" s="18" t="n">
        <v>506.45885395</v>
      </c>
      <c r="F15" s="20" t="n">
        <v>5.7651012</v>
      </c>
      <c r="G15" s="18" t="n">
        <v>511.72074315</v>
      </c>
      <c r="H15" s="20" t="n">
        <v>4.02028074</v>
      </c>
      <c r="I15" s="18" t="n">
        <v>512.0831475799999</v>
      </c>
      <c r="J15" s="20" t="n">
        <v>3.26097228</v>
      </c>
      <c r="K15" s="18" t="s">
        <v>404</v>
      </c>
      <c r="L15" s="20" t="s">
        <v>404</v>
      </c>
      <c r="M15" s="18" t="s">
        <v>404</v>
      </c>
      <c r="N15" s="20" t="s">
        <v>404</v>
      </c>
      <c r="O15" s="18" t="s">
        <v>404</v>
      </c>
      <c r="P15" s="20" t="s">
        <v>404</v>
      </c>
      <c r="Q15" s="18" t="s">
        <v>404</v>
      </c>
      <c r="R15" s="20" t="s">
        <v>404</v>
      </c>
      <c r="S15" s="18" t="n">
        <v>525.51973803</v>
      </c>
      <c r="T15" s="20" t="n">
        <v>13.10629691</v>
      </c>
    </row>
    <row r="16" spans="1:20">
      <c r="A16" s="15" t="s">
        <v>413</v>
      </c>
      <c r="B16" s="17" t="n">
        <v>6108</v>
      </c>
      <c r="C16" s="18">
        <f>(495.0/B16*100)</f>
        <v/>
      </c>
      <c r="D16" s="19" t="n">
        <v>5613</v>
      </c>
      <c r="E16" s="18" t="n">
        <v>503.38809982</v>
      </c>
      <c r="F16" s="20" t="n">
        <v>6.87289378</v>
      </c>
      <c r="G16" s="18" t="n">
        <v>509.80572721</v>
      </c>
      <c r="H16" s="20" t="n">
        <v>7.34387086</v>
      </c>
      <c r="I16" s="18" t="n">
        <v>478.24276795</v>
      </c>
      <c r="J16" s="20" t="n">
        <v>5.99100811</v>
      </c>
      <c r="K16" s="18" t="s">
        <v>404</v>
      </c>
      <c r="L16" s="20" t="s">
        <v>404</v>
      </c>
      <c r="M16" s="18" t="s">
        <v>404</v>
      </c>
      <c r="N16" s="20" t="s">
        <v>404</v>
      </c>
      <c r="O16" s="18" t="s">
        <v>404</v>
      </c>
      <c r="P16" s="20" t="s">
        <v>404</v>
      </c>
      <c r="Q16" s="18" t="s">
        <v>404</v>
      </c>
      <c r="R16" s="20" t="s">
        <v>404</v>
      </c>
      <c r="S16" s="18" t="n">
        <v>505.13116356</v>
      </c>
      <c r="T16" s="20" t="n">
        <v>17.93994084</v>
      </c>
    </row>
    <row r="17" spans="1:20">
      <c r="A17" s="15" t="s">
        <v>414</v>
      </c>
      <c r="B17" s="17" t="n">
        <v>6504</v>
      </c>
      <c r="C17" s="18">
        <f>(1325.0/B17*100)</f>
        <v/>
      </c>
      <c r="D17" s="19" t="n">
        <v>5179</v>
      </c>
      <c r="E17" s="18" t="n">
        <v>516.89456476</v>
      </c>
      <c r="F17" s="20" t="n">
        <v>7.51716223</v>
      </c>
      <c r="G17" s="18" t="n">
        <v>505.15865692</v>
      </c>
      <c r="H17" s="20" t="n">
        <v>7.56941733</v>
      </c>
      <c r="I17" s="18" t="n">
        <v>491.96832627</v>
      </c>
      <c r="J17" s="20" t="n">
        <v>6.2183711</v>
      </c>
      <c r="K17" s="18" t="s">
        <v>404</v>
      </c>
      <c r="L17" s="20" t="s">
        <v>404</v>
      </c>
      <c r="M17" s="18" t="s">
        <v>404</v>
      </c>
      <c r="N17" s="20" t="s">
        <v>404</v>
      </c>
      <c r="O17" s="18" t="s">
        <v>404</v>
      </c>
      <c r="P17" s="20" t="s">
        <v>404</v>
      </c>
      <c r="Q17" s="18" t="s">
        <v>404</v>
      </c>
      <c r="R17" s="20" t="s">
        <v>404</v>
      </c>
      <c r="S17" s="18" t="n">
        <v>531.88063789</v>
      </c>
      <c r="T17" s="20" t="n">
        <v>15.31637977</v>
      </c>
    </row>
    <row r="18" spans="1:20">
      <c r="A18" s="15" t="s">
        <v>415</v>
      </c>
      <c r="B18" s="17" t="n">
        <v>5532</v>
      </c>
      <c r="C18" s="18">
        <f>(0.0/B18*100)</f>
        <v/>
      </c>
      <c r="D18" s="19" t="n">
        <v>5532</v>
      </c>
      <c r="E18" s="18" t="n">
        <v>446.80816314</v>
      </c>
      <c r="F18" s="20" t="n">
        <v>4.7047435</v>
      </c>
      <c r="G18" s="18" t="n">
        <v>461.52903188</v>
      </c>
      <c r="H18" s="20" t="n">
        <v>7.7322684</v>
      </c>
      <c r="I18" s="18" t="n">
        <v>458.9802375</v>
      </c>
      <c r="J18" s="20" t="n">
        <v>10.35488925</v>
      </c>
      <c r="K18" s="18" t="s">
        <v>404</v>
      </c>
      <c r="L18" s="20" t="s">
        <v>404</v>
      </c>
      <c r="M18" s="18" t="s">
        <v>404</v>
      </c>
      <c r="N18" s="20" t="s">
        <v>404</v>
      </c>
      <c r="O18" s="18" t="s">
        <v>404</v>
      </c>
      <c r="P18" s="20" t="s">
        <v>404</v>
      </c>
      <c r="Q18" s="18" t="s">
        <v>404</v>
      </c>
      <c r="R18" s="20" t="s">
        <v>404</v>
      </c>
      <c r="S18" s="18" t="n">
        <v>468.00215842</v>
      </c>
      <c r="T18" s="20" t="n">
        <v>40.8888558</v>
      </c>
    </row>
    <row r="19" spans="1:20">
      <c r="A19" s="15" t="s">
        <v>416</v>
      </c>
      <c r="B19" s="17" t="n">
        <v>5658</v>
      </c>
      <c r="C19" s="18">
        <f>(327.0/B19*100)</f>
        <v/>
      </c>
      <c r="D19" s="19" t="n">
        <v>5331</v>
      </c>
      <c r="E19" s="18" t="n">
        <v>468.52105277</v>
      </c>
      <c r="F19" s="20" t="n">
        <v>9.32138015</v>
      </c>
      <c r="G19" s="18" t="n">
        <v>495.28351395</v>
      </c>
      <c r="H19" s="20" t="n">
        <v>6.61693518</v>
      </c>
      <c r="I19" s="18" t="n">
        <v>467.47181143</v>
      </c>
      <c r="J19" s="20" t="n">
        <v>6.0123635</v>
      </c>
      <c r="K19" s="18" t="s">
        <v>404</v>
      </c>
      <c r="L19" s="20" t="s">
        <v>404</v>
      </c>
      <c r="M19" s="18" t="s">
        <v>404</v>
      </c>
      <c r="N19" s="20" t="s">
        <v>404</v>
      </c>
      <c r="O19" s="18" t="s">
        <v>404</v>
      </c>
      <c r="P19" s="20" t="s">
        <v>404</v>
      </c>
      <c r="Q19" s="18" t="s">
        <v>404</v>
      </c>
      <c r="R19" s="20" t="s">
        <v>404</v>
      </c>
      <c r="S19" s="18" t="n">
        <v>496.90845934</v>
      </c>
      <c r="T19" s="20" t="n">
        <v>28.34908613</v>
      </c>
    </row>
    <row r="20" spans="1:20">
      <c r="A20" s="15" t="s">
        <v>417</v>
      </c>
      <c r="B20" s="17" t="n">
        <v>3371</v>
      </c>
      <c r="C20" s="18">
        <f>(24.0/B20*100)</f>
        <v/>
      </c>
      <c r="D20" s="19" t="n">
        <v>3347</v>
      </c>
      <c r="E20" s="18" t="n">
        <v>486.96633067</v>
      </c>
      <c r="F20" s="20" t="n">
        <v>3.85582653</v>
      </c>
      <c r="G20" s="18" t="n">
        <v>491.69346231</v>
      </c>
      <c r="H20" s="20" t="n">
        <v>3.25186404</v>
      </c>
      <c r="I20" s="18" t="n">
        <v>485.3381942</v>
      </c>
      <c r="J20" s="20" t="n">
        <v>2.73764062</v>
      </c>
      <c r="K20" s="18" t="s">
        <v>404</v>
      </c>
      <c r="L20" s="20" t="s">
        <v>404</v>
      </c>
      <c r="M20" s="18" t="s">
        <v>404</v>
      </c>
      <c r="N20" s="20" t="s">
        <v>404</v>
      </c>
      <c r="O20" s="18" t="s">
        <v>404</v>
      </c>
      <c r="P20" s="20" t="s">
        <v>404</v>
      </c>
      <c r="Q20" s="18" t="s">
        <v>404</v>
      </c>
      <c r="R20" s="20" t="s">
        <v>404</v>
      </c>
      <c r="S20" s="18" t="n">
        <v>494.93892817</v>
      </c>
      <c r="T20" s="20" t="n">
        <v>9.952520639999999</v>
      </c>
    </row>
    <row r="21" spans="1:20">
      <c r="A21" s="15" t="s">
        <v>418</v>
      </c>
      <c r="B21" s="17" t="n">
        <v>5741</v>
      </c>
      <c r="C21" s="18">
        <f>(0.0/B21*100)</f>
        <v/>
      </c>
      <c r="D21" s="19" t="n">
        <v>5741</v>
      </c>
      <c r="E21" s="18" t="n">
        <v>486.47469115</v>
      </c>
      <c r="F21" s="20" t="n">
        <v>5.7293221</v>
      </c>
      <c r="G21" s="18" t="n">
        <v>511.74829506</v>
      </c>
      <c r="H21" s="20" t="n">
        <v>2.68575781</v>
      </c>
      <c r="I21" s="18" t="n">
        <v>497.65350165</v>
      </c>
      <c r="J21" s="20" t="n">
        <v>8.099970259999999</v>
      </c>
      <c r="K21" s="18" t="s">
        <v>404</v>
      </c>
      <c r="L21" s="20" t="s">
        <v>404</v>
      </c>
      <c r="M21" s="18" t="s">
        <v>404</v>
      </c>
      <c r="N21" s="20" t="s">
        <v>404</v>
      </c>
      <c r="O21" s="18" t="s">
        <v>404</v>
      </c>
      <c r="P21" s="20" t="s">
        <v>404</v>
      </c>
      <c r="Q21" s="18" t="s">
        <v>404</v>
      </c>
      <c r="R21" s="20" t="s">
        <v>404</v>
      </c>
      <c r="S21" s="18" t="n">
        <v>499.38017452</v>
      </c>
      <c r="T21" s="20" t="n">
        <v>7.0123684</v>
      </c>
    </row>
    <row r="22" spans="1:20">
      <c r="A22" s="15" t="s">
        <v>419</v>
      </c>
      <c r="B22" s="17" t="n">
        <v>6598</v>
      </c>
      <c r="C22" s="18">
        <f>(0.0/B22*100)</f>
        <v/>
      </c>
      <c r="D22" s="19" t="n">
        <v>6598</v>
      </c>
      <c r="E22" s="18" t="n">
        <v>474.13832992</v>
      </c>
      <c r="F22" s="20" t="n">
        <v>7.27823076</v>
      </c>
      <c r="G22" s="18" t="n">
        <v>470.83893704</v>
      </c>
      <c r="H22" s="20" t="n">
        <v>8.4015442</v>
      </c>
      <c r="I22" s="18" t="n">
        <v>452.82622515</v>
      </c>
      <c r="J22" s="20" t="n">
        <v>14.15013306</v>
      </c>
      <c r="K22" s="18" t="s">
        <v>404</v>
      </c>
      <c r="L22" s="20" t="s">
        <v>404</v>
      </c>
      <c r="M22" s="18" t="s">
        <v>404</v>
      </c>
      <c r="N22" s="20" t="s">
        <v>404</v>
      </c>
      <c r="O22" s="18" t="s">
        <v>404</v>
      </c>
      <c r="P22" s="20" t="s">
        <v>404</v>
      </c>
      <c r="Q22" s="18" t="s">
        <v>404</v>
      </c>
      <c r="R22" s="20" t="s">
        <v>404</v>
      </c>
      <c r="S22" s="18" t="n">
        <v>494.1117231</v>
      </c>
      <c r="T22" s="20" t="n">
        <v>11.3641331</v>
      </c>
    </row>
    <row r="23" spans="1:20">
      <c r="A23" s="15" t="s">
        <v>420</v>
      </c>
      <c r="B23" s="17" t="n">
        <v>11583</v>
      </c>
      <c r="C23" s="18">
        <f>(3194.0/B23*100)</f>
        <v/>
      </c>
      <c r="D23" s="19" t="n">
        <v>8389</v>
      </c>
      <c r="E23" s="18" t="n">
        <v>492.57670285</v>
      </c>
      <c r="F23" s="20" t="n">
        <v>20.28904752</v>
      </c>
      <c r="G23" s="18" t="n">
        <v>507.69067521</v>
      </c>
      <c r="H23" s="20" t="n">
        <v>5.77846806</v>
      </c>
      <c r="I23" s="18" t="n">
        <v>482.91354986</v>
      </c>
      <c r="J23" s="20" t="n">
        <v>6.28030304</v>
      </c>
      <c r="K23" s="18" t="s">
        <v>404</v>
      </c>
      <c r="L23" s="20" t="s">
        <v>404</v>
      </c>
      <c r="M23" s="18" t="s">
        <v>404</v>
      </c>
      <c r="N23" s="20" t="s">
        <v>404</v>
      </c>
      <c r="O23" s="18" t="s">
        <v>404</v>
      </c>
      <c r="P23" s="20" t="s">
        <v>404</v>
      </c>
      <c r="Q23" s="18" t="s">
        <v>404</v>
      </c>
      <c r="R23" s="20" t="s">
        <v>404</v>
      </c>
      <c r="S23" s="18" t="n">
        <v>476.40711682</v>
      </c>
      <c r="T23" s="20" t="n">
        <v>19.371335</v>
      </c>
    </row>
    <row r="24" spans="1:20">
      <c r="A24" s="15" t="s">
        <v>421</v>
      </c>
      <c r="B24" s="17" t="n">
        <v>6647</v>
      </c>
      <c r="C24" s="18">
        <f>(0.0/B24*100)</f>
        <v/>
      </c>
      <c r="D24" s="19" t="n">
        <v>6647</v>
      </c>
      <c r="E24" s="18" t="n">
        <v>539.45004669</v>
      </c>
      <c r="F24" s="20" t="n">
        <v>11.3503876</v>
      </c>
      <c r="G24" s="18" t="n">
        <v>539.62826851</v>
      </c>
      <c r="H24" s="20" t="n">
        <v>6.28582665</v>
      </c>
      <c r="I24" s="18" t="n">
        <v>526.57326716</v>
      </c>
      <c r="J24" s="20" t="n">
        <v>5.2691957</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528.15551601</v>
      </c>
      <c r="F25" s="20" t="n">
        <v>7.14513991</v>
      </c>
      <c r="G25" s="18" t="n">
        <v>520.06388369</v>
      </c>
      <c r="H25" s="20" t="n">
        <v>4.28314013</v>
      </c>
      <c r="I25" s="18" t="n">
        <v>529.14484717</v>
      </c>
      <c r="J25" s="20" t="n">
        <v>12.80105153</v>
      </c>
      <c r="K25" s="18" t="s">
        <v>404</v>
      </c>
      <c r="L25" s="20" t="s">
        <v>404</v>
      </c>
      <c r="M25" s="18" t="s">
        <v>404</v>
      </c>
      <c r="N25" s="20" t="s">
        <v>404</v>
      </c>
      <c r="O25" s="18" t="s">
        <v>404</v>
      </c>
      <c r="P25" s="20" t="s">
        <v>404</v>
      </c>
      <c r="Q25" s="18" t="s">
        <v>404</v>
      </c>
      <c r="R25" s="20" t="s">
        <v>404</v>
      </c>
      <c r="S25" s="18" t="s">
        <v>404</v>
      </c>
      <c r="T25" s="20" t="s">
        <v>404</v>
      </c>
    </row>
    <row r="26" spans="1:20">
      <c r="A26" s="15" t="s">
        <v>423</v>
      </c>
      <c r="B26" s="17" t="n">
        <v>4869</v>
      </c>
      <c r="C26" s="18">
        <f>(11.0/B26*100)</f>
        <v/>
      </c>
      <c r="D26" s="19" t="n">
        <v>4858</v>
      </c>
      <c r="E26" s="18" t="n">
        <v>486.23987608</v>
      </c>
      <c r="F26" s="20" t="n">
        <v>3.63761309</v>
      </c>
      <c r="G26" s="18" t="n">
        <v>482.00196587</v>
      </c>
      <c r="H26" s="20" t="n">
        <v>3.10412326</v>
      </c>
      <c r="I26" s="18" t="n">
        <v>479.22255558</v>
      </c>
      <c r="J26" s="20" t="n">
        <v>4.07204679</v>
      </c>
      <c r="K26" s="18" t="s">
        <v>404</v>
      </c>
      <c r="L26" s="20" t="s">
        <v>404</v>
      </c>
      <c r="M26" s="18" t="s">
        <v>404</v>
      </c>
      <c r="N26" s="20" t="s">
        <v>404</v>
      </c>
      <c r="O26" s="18" t="s">
        <v>404</v>
      </c>
      <c r="P26" s="20" t="s">
        <v>404</v>
      </c>
      <c r="Q26" s="18" t="s">
        <v>404</v>
      </c>
      <c r="R26" s="20" t="s">
        <v>404</v>
      </c>
      <c r="S26" s="18" t="n">
        <v>466.73866632</v>
      </c>
      <c r="T26" s="20" t="n">
        <v>11.08776489</v>
      </c>
    </row>
    <row r="27" spans="1:20">
      <c r="A27" s="15" t="s">
        <v>424</v>
      </c>
      <c r="B27" s="17" t="n">
        <v>5299</v>
      </c>
      <c r="C27" s="18">
        <f>(0.0/B27*100)</f>
        <v/>
      </c>
      <c r="D27" s="19" t="n">
        <v>5299</v>
      </c>
      <c r="E27" s="18" t="n">
        <v>490.51006926</v>
      </c>
      <c r="F27" s="20" t="n">
        <v>2.13830337</v>
      </c>
      <c r="G27" s="18" t="n">
        <v>503.75402469</v>
      </c>
      <c r="H27" s="20" t="n">
        <v>2.4631962</v>
      </c>
      <c r="I27" s="18" t="n">
        <v>466.9299762</v>
      </c>
      <c r="J27" s="20" t="n">
        <v>1.68124866</v>
      </c>
      <c r="K27" s="18" t="s">
        <v>404</v>
      </c>
      <c r="L27" s="20" t="s">
        <v>404</v>
      </c>
      <c r="M27" s="18" t="s">
        <v>404</v>
      </c>
      <c r="N27" s="20" t="s">
        <v>404</v>
      </c>
      <c r="O27" s="18" t="s">
        <v>404</v>
      </c>
      <c r="P27" s="20" t="s">
        <v>404</v>
      </c>
      <c r="Q27" s="18" t="s">
        <v>404</v>
      </c>
      <c r="R27" s="20" t="s">
        <v>404</v>
      </c>
      <c r="S27" s="18" t="n">
        <v>542.56099983</v>
      </c>
      <c r="T27" s="20" t="n">
        <v>6.21507071</v>
      </c>
    </row>
    <row r="28" spans="1:20">
      <c r="A28" s="15" t="s">
        <v>425</v>
      </c>
      <c r="B28" s="17" t="n">
        <v>7568</v>
      </c>
      <c r="C28" s="18">
        <f>(0.0/B28*100)</f>
        <v/>
      </c>
      <c r="D28" s="19" t="n">
        <v>7568</v>
      </c>
      <c r="E28" s="18" t="n">
        <v>404.00398915</v>
      </c>
      <c r="F28" s="20" t="n">
        <v>4.40153533</v>
      </c>
      <c r="G28" s="18" t="n">
        <v>421.37613878</v>
      </c>
      <c r="H28" s="20" t="n">
        <v>5.48016019</v>
      </c>
      <c r="I28" s="18" t="n">
        <v>399.21153007</v>
      </c>
      <c r="J28" s="20" t="n">
        <v>4.20428892</v>
      </c>
      <c r="K28" s="18" t="s">
        <v>404</v>
      </c>
      <c r="L28" s="20" t="s">
        <v>404</v>
      </c>
      <c r="M28" s="18" t="s">
        <v>404</v>
      </c>
      <c r="N28" s="20" t="s">
        <v>404</v>
      </c>
      <c r="O28" s="18" t="s">
        <v>404</v>
      </c>
      <c r="P28" s="20" t="s">
        <v>404</v>
      </c>
      <c r="Q28" s="18" t="s">
        <v>404</v>
      </c>
      <c r="R28" s="20" t="s">
        <v>404</v>
      </c>
      <c r="S28" s="18" t="n">
        <v>416.82833974</v>
      </c>
      <c r="T28" s="20" t="n">
        <v>11.91904757</v>
      </c>
    </row>
    <row r="29" spans="1:20">
      <c r="A29" s="15" t="s">
        <v>426</v>
      </c>
      <c r="B29" s="17" t="n">
        <v>5385</v>
      </c>
      <c r="C29" s="18">
        <f>(1123.0/B29*100)</f>
        <v/>
      </c>
      <c r="D29" s="19" t="n">
        <v>4262</v>
      </c>
      <c r="E29" s="18" t="n">
        <v>470.32357939</v>
      </c>
      <c r="F29" s="20" t="n">
        <v>9.843782389999999</v>
      </c>
      <c r="G29" s="18" t="n">
        <v>509.51549737</v>
      </c>
      <c r="H29" s="20" t="n">
        <v>12.72077295</v>
      </c>
      <c r="I29" s="18" t="n">
        <v>516.7346282</v>
      </c>
      <c r="J29" s="20" t="n">
        <v>8.23883444</v>
      </c>
      <c r="K29" s="18" t="s">
        <v>404</v>
      </c>
      <c r="L29" s="20" t="s">
        <v>404</v>
      </c>
      <c r="M29" s="18" t="s">
        <v>404</v>
      </c>
      <c r="N29" s="20" t="s">
        <v>404</v>
      </c>
      <c r="O29" s="18" t="s">
        <v>404</v>
      </c>
      <c r="P29" s="20" t="s">
        <v>404</v>
      </c>
      <c r="Q29" s="18" t="s">
        <v>404</v>
      </c>
      <c r="R29" s="20" t="s">
        <v>404</v>
      </c>
      <c r="S29" s="18" t="n">
        <v>504.96859402</v>
      </c>
      <c r="T29" s="20" t="n">
        <v>9.908425769999999</v>
      </c>
    </row>
    <row r="30" spans="1:20">
      <c r="A30" s="15" t="s">
        <v>427</v>
      </c>
      <c r="B30" s="17" t="n">
        <v>4520</v>
      </c>
      <c r="C30" s="18">
        <f>(1076.0/B30*100)</f>
        <v/>
      </c>
      <c r="D30" s="19" t="n">
        <v>3444</v>
      </c>
      <c r="E30" s="18" t="n">
        <v>484.93273644</v>
      </c>
      <c r="F30" s="20" t="n">
        <v>10.23225563</v>
      </c>
      <c r="G30" s="18" t="n">
        <v>503.84176922</v>
      </c>
      <c r="H30" s="20" t="n">
        <v>3.61811666</v>
      </c>
      <c r="I30" s="18" t="n">
        <v>485.83627106</v>
      </c>
      <c r="J30" s="20" t="n">
        <v>6.00818528</v>
      </c>
      <c r="K30" s="18" t="s">
        <v>404</v>
      </c>
      <c r="L30" s="20" t="s">
        <v>404</v>
      </c>
      <c r="M30" s="18" t="s">
        <v>404</v>
      </c>
      <c r="N30" s="20" t="s">
        <v>404</v>
      </c>
      <c r="O30" s="18" t="s">
        <v>404</v>
      </c>
      <c r="P30" s="20" t="s">
        <v>404</v>
      </c>
      <c r="Q30" s="18" t="s">
        <v>404</v>
      </c>
      <c r="R30" s="20" t="s">
        <v>404</v>
      </c>
      <c r="S30" s="18" t="n">
        <v>448.24867139</v>
      </c>
      <c r="T30" s="20" t="n">
        <v>11.54476157</v>
      </c>
    </row>
    <row r="31" spans="1:20">
      <c r="A31" s="15" t="s">
        <v>428</v>
      </c>
      <c r="B31" s="17" t="n">
        <v>5456</v>
      </c>
      <c r="C31" s="18">
        <f>(502.0/B31*100)</f>
        <v/>
      </c>
      <c r="D31" s="19" t="n">
        <v>4954</v>
      </c>
      <c r="E31" s="18" t="n">
        <v>505.14411839</v>
      </c>
      <c r="F31" s="20" t="n">
        <v>13.72529886</v>
      </c>
      <c r="G31" s="18" t="n">
        <v>506.04961665</v>
      </c>
      <c r="H31" s="20" t="n">
        <v>5.53996186</v>
      </c>
      <c r="I31" s="18" t="n">
        <v>502.70602084</v>
      </c>
      <c r="J31" s="20" t="n">
        <v>2.46730996</v>
      </c>
      <c r="K31" s="18" t="s">
        <v>404</v>
      </c>
      <c r="L31" s="20" t="s">
        <v>404</v>
      </c>
      <c r="M31" s="18" t="s">
        <v>404</v>
      </c>
      <c r="N31" s="20" t="s">
        <v>404</v>
      </c>
      <c r="O31" s="18" t="s">
        <v>404</v>
      </c>
      <c r="P31" s="20" t="s">
        <v>404</v>
      </c>
      <c r="Q31" s="18" t="s">
        <v>404</v>
      </c>
      <c r="R31" s="20" t="s">
        <v>404</v>
      </c>
      <c r="S31" s="18" t="n">
        <v>493.1088722</v>
      </c>
      <c r="T31" s="20" t="n">
        <v>8.29831637</v>
      </c>
    </row>
    <row r="32" spans="1:20">
      <c r="A32" s="15" t="s">
        <v>429</v>
      </c>
      <c r="B32" s="17" t="n">
        <v>4478</v>
      </c>
      <c r="C32" s="18">
        <f>(0.0/B32*100)</f>
        <v/>
      </c>
      <c r="D32" s="19" t="n">
        <v>4478</v>
      </c>
      <c r="E32" s="18" t="n">
        <v>510.422946</v>
      </c>
      <c r="F32" s="20" t="n">
        <v>7.56821598</v>
      </c>
      <c r="G32" s="18" t="n">
        <v>505.61345194</v>
      </c>
      <c r="H32" s="20" t="n">
        <v>4.52481343</v>
      </c>
      <c r="I32" s="18" t="n">
        <v>500.44948679</v>
      </c>
      <c r="J32" s="20" t="n">
        <v>3.71599975</v>
      </c>
      <c r="K32" s="18" t="s">
        <v>404</v>
      </c>
      <c r="L32" s="20" t="s">
        <v>404</v>
      </c>
      <c r="M32" s="18" t="s">
        <v>404</v>
      </c>
      <c r="N32" s="20" t="s">
        <v>404</v>
      </c>
      <c r="O32" s="18" t="s">
        <v>404</v>
      </c>
      <c r="P32" s="20" t="s">
        <v>404</v>
      </c>
      <c r="Q32" s="18" t="s">
        <v>404</v>
      </c>
      <c r="R32" s="20" t="s">
        <v>404</v>
      </c>
      <c r="S32" s="18" t="n">
        <v>528.0026722600001</v>
      </c>
      <c r="T32" s="20" t="n">
        <v>9.00568702</v>
      </c>
    </row>
    <row r="33" spans="1:20">
      <c r="A33" s="15" t="s">
        <v>430</v>
      </c>
      <c r="B33" s="17" t="n">
        <v>7325</v>
      </c>
      <c r="C33" s="18">
        <f>(29.0/B33*100)</f>
        <v/>
      </c>
      <c r="D33" s="19" t="n">
        <v>7296</v>
      </c>
      <c r="E33" s="18" t="n">
        <v>474.26226697</v>
      </c>
      <c r="F33" s="20" t="n">
        <v>11.66928695</v>
      </c>
      <c r="G33" s="18" t="n">
        <v>505.15369641</v>
      </c>
      <c r="H33" s="20" t="n">
        <v>4.15010253</v>
      </c>
      <c r="I33" s="18" t="n">
        <v>483.06426924</v>
      </c>
      <c r="J33" s="20" t="n">
        <v>4.6464297</v>
      </c>
      <c r="K33" s="18" t="s">
        <v>404</v>
      </c>
      <c r="L33" s="20" t="s">
        <v>404</v>
      </c>
      <c r="M33" s="18" t="s">
        <v>404</v>
      </c>
      <c r="N33" s="20" t="s">
        <v>404</v>
      </c>
      <c r="O33" s="18" t="s">
        <v>404</v>
      </c>
      <c r="P33" s="20" t="s">
        <v>404</v>
      </c>
      <c r="Q33" s="18" t="s">
        <v>404</v>
      </c>
      <c r="R33" s="20" t="s">
        <v>404</v>
      </c>
      <c r="S33" s="18" t="n">
        <v>458.35020149</v>
      </c>
      <c r="T33" s="20" t="n">
        <v>14.03531697</v>
      </c>
    </row>
    <row r="34" spans="1:20">
      <c r="A34" s="15" t="s">
        <v>431</v>
      </c>
      <c r="B34" s="17" t="n">
        <v>6350</v>
      </c>
      <c r="C34" s="18">
        <f>(0.0/B34*100)</f>
        <v/>
      </c>
      <c r="D34" s="19" t="n">
        <v>6350</v>
      </c>
      <c r="E34" s="18" t="n">
        <v>467.92624791</v>
      </c>
      <c r="F34" s="20" t="n">
        <v>7.36969099</v>
      </c>
      <c r="G34" s="18" t="n">
        <v>478.39054479</v>
      </c>
      <c r="H34" s="20" t="n">
        <v>4.67642048</v>
      </c>
      <c r="I34" s="18" t="n">
        <v>478.92505652</v>
      </c>
      <c r="J34" s="20" t="n">
        <v>9.41284145</v>
      </c>
      <c r="K34" s="18" t="s">
        <v>404</v>
      </c>
      <c r="L34" s="20" t="s">
        <v>404</v>
      </c>
      <c r="M34" s="18" t="s">
        <v>404</v>
      </c>
      <c r="N34" s="20" t="s">
        <v>404</v>
      </c>
      <c r="O34" s="18" t="s">
        <v>404</v>
      </c>
      <c r="P34" s="20" t="s">
        <v>404</v>
      </c>
      <c r="Q34" s="18" t="s">
        <v>404</v>
      </c>
      <c r="R34" s="20" t="s">
        <v>404</v>
      </c>
      <c r="S34" s="18" t="n">
        <v>469.96992904</v>
      </c>
      <c r="T34" s="20" t="n">
        <v>12.72143958</v>
      </c>
    </row>
    <row r="35" spans="1:20">
      <c r="A35" s="15" t="s">
        <v>432</v>
      </c>
      <c r="B35" s="17" t="n">
        <v>6406</v>
      </c>
      <c r="C35" s="18">
        <f>(443.0/B35*100)</f>
        <v/>
      </c>
      <c r="D35" s="19" t="n">
        <v>5963</v>
      </c>
      <c r="E35" s="18" t="n">
        <v>513.1915962099999</v>
      </c>
      <c r="F35" s="20" t="n">
        <v>3.00217695</v>
      </c>
      <c r="G35" s="18" t="n">
        <v>504.97783299</v>
      </c>
      <c r="H35" s="20" t="n">
        <v>1.96831762</v>
      </c>
      <c r="I35" s="18" t="n">
        <v>516.68552559</v>
      </c>
      <c r="J35" s="20" t="n">
        <v>2.43141194</v>
      </c>
      <c r="K35" s="18" t="s">
        <v>404</v>
      </c>
      <c r="L35" s="20" t="s">
        <v>404</v>
      </c>
      <c r="M35" s="18" t="s">
        <v>404</v>
      </c>
      <c r="N35" s="20" t="s">
        <v>404</v>
      </c>
      <c r="O35" s="18" t="s">
        <v>404</v>
      </c>
      <c r="P35" s="20" t="s">
        <v>404</v>
      </c>
      <c r="Q35" s="18" t="s">
        <v>404</v>
      </c>
      <c r="R35" s="20" t="s">
        <v>404</v>
      </c>
      <c r="S35" s="18" t="n">
        <v>547.64189999</v>
      </c>
      <c r="T35" s="20" t="n">
        <v>9.86356419</v>
      </c>
    </row>
    <row r="36" spans="1:20">
      <c r="A36" s="15" t="s">
        <v>433</v>
      </c>
      <c r="B36" s="17" t="n">
        <v>6736</v>
      </c>
      <c r="C36" s="18">
        <f>(10.0/B36*100)</f>
        <v/>
      </c>
      <c r="D36" s="19" t="n">
        <v>6726</v>
      </c>
      <c r="E36" s="18" t="n">
        <v>499.24930735</v>
      </c>
      <c r="F36" s="20" t="n">
        <v>10.33862133</v>
      </c>
      <c r="G36" s="18" t="n">
        <v>495.73664145</v>
      </c>
      <c r="H36" s="20" t="n">
        <v>3.53682764</v>
      </c>
      <c r="I36" s="18" t="n">
        <v>479.44629052</v>
      </c>
      <c r="J36" s="20" t="n">
        <v>2.80091575</v>
      </c>
      <c r="K36" s="18" t="s">
        <v>404</v>
      </c>
      <c r="L36" s="20" t="s">
        <v>404</v>
      </c>
      <c r="M36" s="18" t="s">
        <v>404</v>
      </c>
      <c r="N36" s="20" t="s">
        <v>404</v>
      </c>
      <c r="O36" s="18" t="s">
        <v>404</v>
      </c>
      <c r="P36" s="20" t="s">
        <v>404</v>
      </c>
      <c r="Q36" s="18" t="s">
        <v>404</v>
      </c>
      <c r="R36" s="20" t="s">
        <v>404</v>
      </c>
      <c r="S36" s="18" t="n">
        <v>474.35044845</v>
      </c>
      <c r="T36" s="20" t="n">
        <v>10.16165162</v>
      </c>
    </row>
    <row r="37" spans="1:20">
      <c r="A37" s="15" t="s">
        <v>434</v>
      </c>
      <c r="B37" s="17" t="n">
        <v>5458</v>
      </c>
      <c r="C37" s="18">
        <f>(0.0/B37*100)</f>
        <v/>
      </c>
      <c r="D37" s="19" t="n">
        <v>5458</v>
      </c>
      <c r="E37" s="18" t="n">
        <v>494.78190498</v>
      </c>
      <c r="F37" s="20" t="n">
        <v>9.035680859999999</v>
      </c>
      <c r="G37" s="18" t="n">
        <v>498.12641507</v>
      </c>
      <c r="H37" s="20" t="n">
        <v>5.57785986</v>
      </c>
      <c r="I37" s="18" t="n">
        <v>492.35379486</v>
      </c>
      <c r="J37" s="20" t="n">
        <v>3.77861339</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522.52506752</v>
      </c>
      <c r="F38" s="20" t="n">
        <v>9.718041250000001</v>
      </c>
      <c r="G38" s="18" t="n">
        <v>511.37156406</v>
      </c>
      <c r="H38" s="20" t="n">
        <v>7.65891239</v>
      </c>
      <c r="I38" s="18" t="n">
        <v>525.22500573</v>
      </c>
      <c r="J38" s="20" t="n">
        <v>5.31658857</v>
      </c>
      <c r="K38" s="18" t="s">
        <v>404</v>
      </c>
      <c r="L38" s="20" t="s">
        <v>404</v>
      </c>
      <c r="M38" s="18" t="s">
        <v>404</v>
      </c>
      <c r="N38" s="20" t="s">
        <v>404</v>
      </c>
      <c r="O38" s="18" t="s">
        <v>404</v>
      </c>
      <c r="P38" s="20" t="s">
        <v>404</v>
      </c>
      <c r="Q38" s="18" t="s">
        <v>404</v>
      </c>
      <c r="R38" s="20" t="s">
        <v>404</v>
      </c>
      <c r="S38" s="18" t="n">
        <v>527.72712753</v>
      </c>
      <c r="T38" s="20" t="n">
        <v>27.44561934</v>
      </c>
    </row>
    <row r="39" spans="1:20">
      <c r="A39" s="15" t="s">
        <v>436</v>
      </c>
      <c r="B39" s="17" t="n">
        <v>5895</v>
      </c>
      <c r="C39" s="18">
        <f>(0.0/B39*100)</f>
        <v/>
      </c>
      <c r="D39" s="19" t="n">
        <v>5895</v>
      </c>
      <c r="E39" s="18" t="n">
        <v>420.1538121</v>
      </c>
      <c r="F39" s="20" t="n">
        <v>5.6410548</v>
      </c>
      <c r="G39" s="18" t="n">
        <v>434.29876826</v>
      </c>
      <c r="H39" s="20" t="n">
        <v>12.80054702</v>
      </c>
      <c r="I39" s="18" t="n">
        <v>410.12976224</v>
      </c>
      <c r="J39" s="20" t="n">
        <v>8.76006827</v>
      </c>
      <c r="K39" s="18" t="s">
        <v>404</v>
      </c>
      <c r="L39" s="20" t="s">
        <v>404</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485.8989836</v>
      </c>
      <c r="F40" s="20" t="n">
        <v>9.01375331</v>
      </c>
      <c r="G40" s="18" t="n">
        <v>494.14959292</v>
      </c>
      <c r="H40" s="20" t="n">
        <v>3.80490039</v>
      </c>
      <c r="I40" s="18" t="n">
        <v>496.99572376</v>
      </c>
      <c r="J40" s="20" t="n">
        <v>10.35356298</v>
      </c>
      <c r="K40" s="18" t="s">
        <v>404</v>
      </c>
      <c r="L40" s="20" t="s">
        <v>404</v>
      </c>
      <c r="M40" s="18" t="s">
        <v>404</v>
      </c>
      <c r="N40" s="20" t="s">
        <v>404</v>
      </c>
      <c r="O40" s="18" t="s">
        <v>404</v>
      </c>
      <c r="P40" s="20" t="s">
        <v>404</v>
      </c>
      <c r="Q40" s="18" t="s">
        <v>404</v>
      </c>
      <c r="R40" s="20" t="s">
        <v>404</v>
      </c>
      <c r="S40" s="18" t="n">
        <v>492.36632964</v>
      </c>
      <c r="T40" s="20" t="n">
        <v>7.41323281</v>
      </c>
    </row>
    <row r="41" spans="1:20">
      <c r="A41" s="15" t="s">
        <v>438</v>
      </c>
      <c r="B41" s="17" t="n">
        <v>5712</v>
      </c>
      <c r="C41" s="18">
        <f>(99.0/B41*100)</f>
        <v/>
      </c>
      <c r="D41" s="19" t="n">
        <v>5613</v>
      </c>
      <c r="E41" s="18" t="n">
        <v>467.38592097</v>
      </c>
      <c r="F41" s="20" t="n">
        <v>5.14738874</v>
      </c>
      <c r="G41" s="18" t="n">
        <v>475.24215695</v>
      </c>
      <c r="H41" s="20" t="n">
        <v>5.92763007</v>
      </c>
      <c r="I41" s="18" t="n">
        <v>466.21995053</v>
      </c>
      <c r="J41" s="20" t="n">
        <v>8.550686170000001</v>
      </c>
      <c r="K41" s="18" t="s">
        <v>404</v>
      </c>
      <c r="L41" s="20" t="s">
        <v>404</v>
      </c>
      <c r="M41" s="18" t="s">
        <v>404</v>
      </c>
      <c r="N41" s="20" t="s">
        <v>404</v>
      </c>
      <c r="O41" s="18" t="s">
        <v>404</v>
      </c>
      <c r="P41" s="20" t="s">
        <v>404</v>
      </c>
      <c r="Q41" s="18" t="s">
        <v>404</v>
      </c>
      <c r="R41" s="20" t="s">
        <v>404</v>
      </c>
      <c r="S41" s="18" t="n">
        <v>467.68434335</v>
      </c>
      <c r="T41" s="20" t="n">
        <v>22.60855636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409.06604256</v>
      </c>
      <c r="F44" s="20" t="n">
        <v>3.97838819</v>
      </c>
      <c r="G44" s="18" t="n">
        <v>420.38895246</v>
      </c>
      <c r="H44" s="20" t="n">
        <v>6.53774359</v>
      </c>
      <c r="I44" s="18" t="n">
        <v>420.72045213</v>
      </c>
      <c r="J44" s="20" t="n">
        <v>14.46330364</v>
      </c>
      <c r="K44" s="18" t="s">
        <v>404</v>
      </c>
      <c r="L44" s="20" t="s">
        <v>404</v>
      </c>
      <c r="M44" s="18" t="s">
        <v>404</v>
      </c>
      <c r="N44" s="20" t="s">
        <v>404</v>
      </c>
      <c r="O44" s="18" t="s">
        <v>404</v>
      </c>
      <c r="P44" s="20" t="s">
        <v>404</v>
      </c>
      <c r="Q44" s="18" t="n">
        <v>436.4063727</v>
      </c>
      <c r="R44" s="20" t="n">
        <v>20.51317582</v>
      </c>
      <c r="S44" s="18" t="n">
        <v>397.41133934</v>
      </c>
      <c r="T44" s="20" t="n">
        <v>20.33605359</v>
      </c>
    </row>
    <row r="45" spans="1:20">
      <c r="A45" s="15" t="s">
        <v>442</v>
      </c>
      <c r="B45" s="17" t="n">
        <v>5519</v>
      </c>
      <c r="C45" s="18">
        <f>(0.0/B45*100)</f>
        <v/>
      </c>
      <c r="D45" s="19" t="n">
        <v>5519</v>
      </c>
      <c r="E45" s="18" t="n">
        <v>360.48084197</v>
      </c>
      <c r="F45" s="20" t="n">
        <v>3.56026127</v>
      </c>
      <c r="G45" s="18" t="n">
        <v>334.37681169</v>
      </c>
      <c r="H45" s="20" t="n">
        <v>10.38080665</v>
      </c>
      <c r="I45" s="18" t="n">
        <v>359.46354515</v>
      </c>
      <c r="J45" s="20" t="n">
        <v>9.30470212</v>
      </c>
      <c r="K45" s="18" t="s">
        <v>404</v>
      </c>
      <c r="L45" s="20" t="s">
        <v>404</v>
      </c>
      <c r="M45" s="18" t="s">
        <v>404</v>
      </c>
      <c r="N45" s="20" t="s">
        <v>404</v>
      </c>
      <c r="O45" s="18" t="s">
        <v>404</v>
      </c>
      <c r="P45" s="20" t="s">
        <v>404</v>
      </c>
      <c r="Q45" s="18" t="s">
        <v>404</v>
      </c>
      <c r="R45" s="20" t="s">
        <v>404</v>
      </c>
      <c r="S45" s="18" t="n">
        <v>394.94083607</v>
      </c>
      <c r="T45" s="20" t="n">
        <v>19.54084199</v>
      </c>
    </row>
    <row r="46" spans="1:20">
      <c r="A46" s="15" t="s">
        <v>443</v>
      </c>
      <c r="B46" s="17" t="n">
        <v>23141</v>
      </c>
      <c r="C46" s="18">
        <f>(4196.0/B46*100)</f>
        <v/>
      </c>
      <c r="D46" s="19" t="n">
        <v>18945</v>
      </c>
      <c r="E46" s="18" t="n">
        <v>370.96552732</v>
      </c>
      <c r="F46" s="20" t="n">
        <v>5.11640597</v>
      </c>
      <c r="G46" s="18" t="n">
        <v>404.65681389</v>
      </c>
      <c r="H46" s="20" t="n">
        <v>9.886237360000001</v>
      </c>
      <c r="I46" s="18" t="n">
        <v>377.15949254</v>
      </c>
      <c r="J46" s="20" t="n">
        <v>4.08501928</v>
      </c>
      <c r="K46" s="18" t="s">
        <v>404</v>
      </c>
      <c r="L46" s="20" t="s">
        <v>404</v>
      </c>
      <c r="M46" s="18" t="s">
        <v>404</v>
      </c>
      <c r="N46" s="20" t="s">
        <v>404</v>
      </c>
      <c r="O46" s="18" t="s">
        <v>404</v>
      </c>
      <c r="P46" s="20" t="s">
        <v>404</v>
      </c>
      <c r="Q46" s="18" t="s">
        <v>404</v>
      </c>
      <c r="R46" s="20" t="s">
        <v>404</v>
      </c>
      <c r="S46" s="18" t="n">
        <v>356.77718979</v>
      </c>
      <c r="T46" s="20" t="n">
        <v>13.14620669</v>
      </c>
    </row>
    <row r="47" spans="1:20">
      <c r="A47" s="15" t="s">
        <v>444</v>
      </c>
      <c r="B47" s="17" t="n">
        <v>5928</v>
      </c>
      <c r="C47" s="18">
        <f>(0.0/B47*100)</f>
        <v/>
      </c>
      <c r="D47" s="19" t="n">
        <v>5928</v>
      </c>
      <c r="E47" s="18" t="n">
        <v>426.52383883</v>
      </c>
      <c r="F47" s="20" t="n">
        <v>5.54725419</v>
      </c>
      <c r="G47" s="18" t="n">
        <v>450.73564877</v>
      </c>
      <c r="H47" s="20" t="n">
        <v>11.75458608</v>
      </c>
      <c r="I47" s="18" t="n">
        <v>454.52273149</v>
      </c>
      <c r="J47" s="20" t="n">
        <v>10.60176634</v>
      </c>
      <c r="K47" s="18" t="s">
        <v>404</v>
      </c>
      <c r="L47" s="20" t="s">
        <v>404</v>
      </c>
      <c r="M47" s="18" t="s">
        <v>404</v>
      </c>
      <c r="N47" s="20" t="s">
        <v>404</v>
      </c>
      <c r="O47" s="18" t="s">
        <v>404</v>
      </c>
      <c r="P47" s="20" t="s">
        <v>404</v>
      </c>
      <c r="Q47" s="18" t="s">
        <v>404</v>
      </c>
      <c r="R47" s="20" t="s">
        <v>404</v>
      </c>
      <c r="S47" s="18" t="n">
        <v>500.51742783</v>
      </c>
      <c r="T47" s="20" t="n">
        <v>23.75065903</v>
      </c>
    </row>
    <row r="48" spans="1:20">
      <c r="A48" s="15" t="s">
        <v>445</v>
      </c>
      <c r="B48" s="17" t="n">
        <v>9841</v>
      </c>
      <c r="C48" s="18">
        <f>(40.0/B48*100)</f>
        <v/>
      </c>
      <c r="D48" s="19" t="n">
        <v>9801</v>
      </c>
      <c r="E48" s="18" t="n">
        <v>524.23555458</v>
      </c>
      <c r="F48" s="20" t="n">
        <v>6.80113356</v>
      </c>
      <c r="G48" s="18" t="n">
        <v>536.15668634</v>
      </c>
      <c r="H48" s="20" t="n">
        <v>12.04017549</v>
      </c>
      <c r="I48" s="18" t="n">
        <v>556.44289611</v>
      </c>
      <c r="J48" s="20" t="n">
        <v>18.08083202</v>
      </c>
      <c r="K48" s="18" t="s">
        <v>404</v>
      </c>
      <c r="L48" s="20" t="s">
        <v>404</v>
      </c>
      <c r="M48" s="18" t="s">
        <v>404</v>
      </c>
      <c r="N48" s="20" t="s">
        <v>404</v>
      </c>
      <c r="O48" s="18" t="s">
        <v>404</v>
      </c>
      <c r="P48" s="20" t="s">
        <v>404</v>
      </c>
      <c r="Q48" s="18" t="s">
        <v>404</v>
      </c>
      <c r="R48" s="20" t="s">
        <v>404</v>
      </c>
      <c r="S48" s="18" t="n">
        <v>665.84838039</v>
      </c>
      <c r="T48" s="20" t="n">
        <v>9.301242370000001</v>
      </c>
    </row>
    <row r="49" spans="1:20">
      <c r="A49" s="15" t="s">
        <v>446</v>
      </c>
      <c r="B49" s="17" t="n">
        <v>6349</v>
      </c>
      <c r="C49" s="18">
        <f>(52.0/B49*100)</f>
        <v/>
      </c>
      <c r="D49" s="19" t="n">
        <v>6297</v>
      </c>
      <c r="E49" s="18" t="n">
        <v>406.80022603</v>
      </c>
      <c r="F49" s="20" t="n">
        <v>7.96357181</v>
      </c>
      <c r="G49" s="18" t="n">
        <v>411.31309574</v>
      </c>
      <c r="H49" s="20" t="n">
        <v>6.38601704</v>
      </c>
      <c r="I49" s="18" t="n">
        <v>407.61053658</v>
      </c>
      <c r="J49" s="20" t="n">
        <v>4.69140513</v>
      </c>
      <c r="K49" s="18" t="s">
        <v>404</v>
      </c>
      <c r="L49" s="20" t="s">
        <v>404</v>
      </c>
      <c r="M49" s="18" t="s">
        <v>404</v>
      </c>
      <c r="N49" s="20" t="s">
        <v>404</v>
      </c>
      <c r="O49" s="18" t="s">
        <v>404</v>
      </c>
      <c r="P49" s="20" t="s">
        <v>404</v>
      </c>
      <c r="Q49" s="18" t="s">
        <v>404</v>
      </c>
      <c r="R49" s="20" t="s">
        <v>404</v>
      </c>
      <c r="S49" s="18" t="n">
        <v>424.93946855</v>
      </c>
      <c r="T49" s="20" t="n">
        <v>30.69285557</v>
      </c>
    </row>
    <row r="50" spans="1:20">
      <c r="A50" s="15" t="s">
        <v>447</v>
      </c>
      <c r="B50" s="17" t="n">
        <v>11795</v>
      </c>
      <c r="C50" s="18">
        <f>(1031.0/B50*100)</f>
        <v/>
      </c>
      <c r="D50" s="19" t="n">
        <v>10764</v>
      </c>
      <c r="E50" s="18" t="n">
        <v>388.59452414</v>
      </c>
      <c r="F50" s="20" t="n">
        <v>6.23658801</v>
      </c>
      <c r="G50" s="18" t="n">
        <v>394.87104941</v>
      </c>
      <c r="H50" s="20" t="n">
        <v>4.4693016</v>
      </c>
      <c r="I50" s="18" t="n">
        <v>392.08830104</v>
      </c>
      <c r="J50" s="20" t="n">
        <v>4.8298136</v>
      </c>
      <c r="K50" s="18" t="s">
        <v>404</v>
      </c>
      <c r="L50" s="20" t="s">
        <v>404</v>
      </c>
      <c r="M50" s="18" t="s">
        <v>404</v>
      </c>
      <c r="N50" s="20" t="s">
        <v>404</v>
      </c>
      <c r="O50" s="18" t="s">
        <v>404</v>
      </c>
      <c r="P50" s="20" t="s">
        <v>404</v>
      </c>
      <c r="Q50" s="18" t="s">
        <v>404</v>
      </c>
      <c r="R50" s="20" t="s">
        <v>404</v>
      </c>
      <c r="S50" s="18" t="n">
        <v>380.30100433</v>
      </c>
      <c r="T50" s="20" t="n">
        <v>11.25370633</v>
      </c>
    </row>
    <row r="51" spans="1:20">
      <c r="A51" s="15" t="s">
        <v>448</v>
      </c>
      <c r="B51" s="17" t="n">
        <v>6866</v>
      </c>
      <c r="C51" s="18">
        <f>(0.0/B51*100)</f>
        <v/>
      </c>
      <c r="D51" s="19" t="n">
        <v>6866</v>
      </c>
      <c r="E51" s="18" t="n">
        <v>401.09454913</v>
      </c>
      <c r="F51" s="20" t="n">
        <v>4.38301314</v>
      </c>
      <c r="G51" s="18" t="n">
        <v>393.89477391</v>
      </c>
      <c r="H51" s="20" t="n">
        <v>6.32073346</v>
      </c>
      <c r="I51" s="18" t="n">
        <v>403.36132782</v>
      </c>
      <c r="J51" s="20" t="n">
        <v>4.26785963</v>
      </c>
      <c r="K51" s="18" t="s">
        <v>404</v>
      </c>
      <c r="L51" s="20" t="s">
        <v>404</v>
      </c>
      <c r="M51" s="18" t="s">
        <v>404</v>
      </c>
      <c r="N51" s="20" t="s">
        <v>404</v>
      </c>
      <c r="O51" s="18" t="s">
        <v>404</v>
      </c>
      <c r="P51" s="20" t="s">
        <v>404</v>
      </c>
      <c r="Q51" s="18" t="s">
        <v>404</v>
      </c>
      <c r="R51" s="20" t="s">
        <v>404</v>
      </c>
      <c r="S51" s="18" t="n">
        <v>416.43636362</v>
      </c>
      <c r="T51" s="20" t="n">
        <v>9.41947227</v>
      </c>
    </row>
    <row r="52" spans="1:20">
      <c r="A52" s="15" t="s">
        <v>449</v>
      </c>
      <c r="B52" s="17" t="n">
        <v>5809</v>
      </c>
      <c r="C52" s="18">
        <f>(0.0/B52*100)</f>
        <v/>
      </c>
      <c r="D52" s="19" t="n">
        <v>5809</v>
      </c>
      <c r="E52" s="18" t="n">
        <v>471.73471003</v>
      </c>
      <c r="F52" s="20" t="n">
        <v>6.30701293</v>
      </c>
      <c r="G52" s="18" t="n">
        <v>462.31586832</v>
      </c>
      <c r="H52" s="20" t="n">
        <v>7.30005297</v>
      </c>
      <c r="I52" s="18" t="n">
        <v>457.48561463</v>
      </c>
      <c r="J52" s="20" t="n">
        <v>6.63426732</v>
      </c>
      <c r="K52" s="18" t="s">
        <v>404</v>
      </c>
      <c r="L52" s="20" t="s">
        <v>404</v>
      </c>
      <c r="M52" s="18" t="s">
        <v>404</v>
      </c>
      <c r="N52" s="20" t="s">
        <v>404</v>
      </c>
      <c r="O52" s="18" t="s">
        <v>404</v>
      </c>
      <c r="P52" s="20" t="s">
        <v>404</v>
      </c>
      <c r="Q52" s="18" t="s">
        <v>404</v>
      </c>
      <c r="R52" s="20" t="s">
        <v>404</v>
      </c>
      <c r="S52" s="18" t="n">
        <v>469.33000969</v>
      </c>
      <c r="T52" s="20" t="n">
        <v>14.33764468</v>
      </c>
    </row>
    <row r="53" spans="1:20">
      <c r="A53" s="15" t="s">
        <v>450</v>
      </c>
      <c r="B53" s="17" t="n">
        <v>5571</v>
      </c>
      <c r="C53" s="18">
        <f>(0.0/B53*100)</f>
        <v/>
      </c>
      <c r="D53" s="19" t="n">
        <v>5571</v>
      </c>
      <c r="E53" s="18" t="n">
        <v>424.46656366</v>
      </c>
      <c r="F53" s="20" t="n">
        <v>1.9185953</v>
      </c>
      <c r="G53" s="18" t="n">
        <v>463.75096034</v>
      </c>
      <c r="H53" s="20" t="n">
        <v>2.83652885</v>
      </c>
      <c r="I53" s="18" t="n">
        <v>463.43026895</v>
      </c>
      <c r="J53" s="20" t="n">
        <v>7.20430713</v>
      </c>
      <c r="K53" s="18" t="s">
        <v>404</v>
      </c>
      <c r="L53" s="20" t="s">
        <v>404</v>
      </c>
      <c r="M53" s="18" t="s">
        <v>404</v>
      </c>
      <c r="N53" s="20" t="s">
        <v>404</v>
      </c>
      <c r="O53" s="18" t="s">
        <v>404</v>
      </c>
      <c r="P53" s="20" t="s">
        <v>404</v>
      </c>
      <c r="Q53" s="18" t="s">
        <v>404</v>
      </c>
      <c r="R53" s="20" t="s">
        <v>404</v>
      </c>
      <c r="S53" s="18" t="n">
        <v>407.08298137</v>
      </c>
      <c r="T53" s="20" t="n">
        <v>14.85629391</v>
      </c>
    </row>
    <row r="54" spans="1:20">
      <c r="A54" s="15" t="s">
        <v>451</v>
      </c>
      <c r="B54" s="17" t="n">
        <v>4740</v>
      </c>
      <c r="C54" s="18">
        <f>(199.0/B54*100)</f>
        <v/>
      </c>
      <c r="D54" s="19" t="n">
        <v>4541</v>
      </c>
      <c r="E54" s="18" t="n">
        <v>325.68887748</v>
      </c>
      <c r="F54" s="20" t="n">
        <v>3.86052156</v>
      </c>
      <c r="G54" s="18" t="n">
        <v>342.01238622</v>
      </c>
      <c r="H54" s="20" t="n">
        <v>7.22182585</v>
      </c>
      <c r="I54" s="18" t="n">
        <v>307.54226233</v>
      </c>
      <c r="J54" s="20" t="n">
        <v>9.947183190000001</v>
      </c>
      <c r="K54" s="18" t="s">
        <v>404</v>
      </c>
      <c r="L54" s="20" t="s">
        <v>404</v>
      </c>
      <c r="M54" s="18" t="s">
        <v>404</v>
      </c>
      <c r="N54" s="20" t="s">
        <v>404</v>
      </c>
      <c r="O54" s="18" t="s">
        <v>404</v>
      </c>
      <c r="P54" s="20" t="s">
        <v>404</v>
      </c>
      <c r="Q54" s="18" t="s">
        <v>404</v>
      </c>
      <c r="R54" s="20" t="s">
        <v>404</v>
      </c>
      <c r="S54" s="18" t="n">
        <v>323.80707927</v>
      </c>
      <c r="T54" s="20" t="n">
        <v>9.418439530000001</v>
      </c>
    </row>
    <row r="55" spans="1:20">
      <c r="A55" s="15" t="s">
        <v>452</v>
      </c>
      <c r="B55" s="17" t="n">
        <v>5316</v>
      </c>
      <c r="C55" s="18">
        <f>(43.0/B55*100)</f>
        <v/>
      </c>
      <c r="D55" s="19" t="n">
        <v>5273</v>
      </c>
      <c r="E55" s="18" t="n">
        <v>393.79282271</v>
      </c>
      <c r="F55" s="20" t="n">
        <v>7.280576</v>
      </c>
      <c r="G55" s="18" t="n">
        <v>410.82384639</v>
      </c>
      <c r="H55" s="20" t="n">
        <v>4.69823779</v>
      </c>
      <c r="I55" s="18" t="n">
        <v>400.98013146</v>
      </c>
      <c r="J55" s="20" t="n">
        <v>6.04538437</v>
      </c>
      <c r="K55" s="18" t="s">
        <v>404</v>
      </c>
      <c r="L55" s="20" t="s">
        <v>404</v>
      </c>
      <c r="M55" s="18" t="s">
        <v>404</v>
      </c>
      <c r="N55" s="20" t="s">
        <v>404</v>
      </c>
      <c r="O55" s="18" t="s">
        <v>404</v>
      </c>
      <c r="P55" s="20" t="s">
        <v>404</v>
      </c>
      <c r="Q55" s="18" t="s">
        <v>404</v>
      </c>
      <c r="R55" s="20" t="s">
        <v>404</v>
      </c>
      <c r="S55" s="18" t="n">
        <v>366.54237651</v>
      </c>
      <c r="T55" s="20" t="n">
        <v>17.93365502</v>
      </c>
    </row>
    <row r="56" spans="1:20">
      <c r="A56" s="15" t="s">
        <v>453</v>
      </c>
      <c r="B56" s="17" t="n">
        <v>5359</v>
      </c>
      <c r="C56" s="18">
        <f>(0.0/B56*100)</f>
        <v/>
      </c>
      <c r="D56" s="19" t="n">
        <v>5359</v>
      </c>
      <c r="E56" s="18" t="n">
        <v>537.66318385</v>
      </c>
      <c r="F56" s="20" t="n">
        <v>21.37067257</v>
      </c>
      <c r="G56" s="18" t="n">
        <v>546.25175768</v>
      </c>
      <c r="H56" s="20" t="n">
        <v>4.72644327</v>
      </c>
      <c r="I56" s="18" t="n">
        <v>552.92488898</v>
      </c>
      <c r="J56" s="20" t="n">
        <v>6.58318958</v>
      </c>
      <c r="K56" s="18" t="s">
        <v>404</v>
      </c>
      <c r="L56" s="20" t="s">
        <v>404</v>
      </c>
      <c r="M56" s="18" t="s">
        <v>404</v>
      </c>
      <c r="N56" s="20" t="s">
        <v>404</v>
      </c>
      <c r="O56" s="18" t="s">
        <v>404</v>
      </c>
      <c r="P56" s="20" t="s">
        <v>404</v>
      </c>
      <c r="Q56" s="18" t="s">
        <v>404</v>
      </c>
      <c r="R56" s="20" t="s">
        <v>404</v>
      </c>
      <c r="S56" s="18" t="n">
        <v>547.07255172</v>
      </c>
      <c r="T56" s="20" t="n">
        <v>20.13799537</v>
      </c>
    </row>
    <row r="57" spans="1:20">
      <c r="A57" s="15" t="s">
        <v>454</v>
      </c>
      <c r="B57" s="17" t="n">
        <v>6513</v>
      </c>
      <c r="C57" s="18">
        <f>(0.0/B57*100)</f>
        <v/>
      </c>
      <c r="D57" s="19" t="n">
        <v>6513</v>
      </c>
      <c r="E57" s="18" t="n">
        <v>383.64695003</v>
      </c>
      <c r="F57" s="20" t="n">
        <v>5.01363088</v>
      </c>
      <c r="G57" s="18" t="n">
        <v>395.99705001</v>
      </c>
      <c r="H57" s="20" t="n">
        <v>5.88808507</v>
      </c>
      <c r="I57" s="18" t="n">
        <v>357.80522708</v>
      </c>
      <c r="J57" s="20" t="n">
        <v>9.959685220000001</v>
      </c>
      <c r="K57" s="18" t="s">
        <v>404</v>
      </c>
      <c r="L57" s="20" t="s">
        <v>404</v>
      </c>
      <c r="M57" s="18" t="s">
        <v>404</v>
      </c>
      <c r="N57" s="20" t="s">
        <v>404</v>
      </c>
      <c r="O57" s="18" t="s">
        <v>404</v>
      </c>
      <c r="P57" s="20" t="s">
        <v>404</v>
      </c>
      <c r="Q57" s="18" t="n">
        <v>381.12444649</v>
      </c>
      <c r="R57" s="20" t="n">
        <v>12.24905505</v>
      </c>
      <c r="S57" s="18" t="n">
        <v>405.87446833</v>
      </c>
      <c r="T57" s="20" t="n">
        <v>12.72087453</v>
      </c>
    </row>
    <row r="58" spans="1:20">
      <c r="A58" s="15" t="s">
        <v>455</v>
      </c>
      <c r="B58" s="17" t="n">
        <v>7267</v>
      </c>
      <c r="C58" s="18">
        <f>(0.0/B58*100)</f>
        <v/>
      </c>
      <c r="D58" s="19" t="n">
        <v>7267</v>
      </c>
      <c r="E58" s="18" t="n">
        <v>380.11080942</v>
      </c>
      <c r="F58" s="20" t="n">
        <v>4.57930552</v>
      </c>
      <c r="G58" s="18" t="n">
        <v>389.66354534</v>
      </c>
      <c r="H58" s="20" t="n">
        <v>6.61521148</v>
      </c>
      <c r="I58" s="18" t="n">
        <v>365.07119441</v>
      </c>
      <c r="J58" s="20" t="n">
        <v>7.2008055</v>
      </c>
      <c r="K58" s="18" t="s">
        <v>404</v>
      </c>
      <c r="L58" s="20" t="s">
        <v>404</v>
      </c>
      <c r="M58" s="18" t="s">
        <v>404</v>
      </c>
      <c r="N58" s="20" t="s">
        <v>404</v>
      </c>
      <c r="O58" s="18" t="s">
        <v>404</v>
      </c>
      <c r="P58" s="20" t="s">
        <v>404</v>
      </c>
      <c r="Q58" s="18" t="n">
        <v>412.11498184</v>
      </c>
      <c r="R58" s="20" t="n">
        <v>46.16026829</v>
      </c>
      <c r="S58" s="18" t="n">
        <v>421.83423104</v>
      </c>
      <c r="T58" s="20" t="n">
        <v>18.10314176</v>
      </c>
    </row>
    <row r="59" spans="1:20">
      <c r="A59" s="15" t="s">
        <v>456</v>
      </c>
      <c r="B59" s="17" t="n">
        <v>4826</v>
      </c>
      <c r="C59" s="18">
        <f>(0.0/B59*100)</f>
        <v/>
      </c>
      <c r="D59" s="19" t="n">
        <v>4826</v>
      </c>
      <c r="E59" s="18" t="n">
        <v>362.51194365</v>
      </c>
      <c r="F59" s="20" t="n">
        <v>1.97615288</v>
      </c>
      <c r="G59" s="18" t="n">
        <v>357.77266265</v>
      </c>
      <c r="H59" s="20" t="n">
        <v>4.37996946</v>
      </c>
      <c r="I59" s="18" t="n">
        <v>345.89957681</v>
      </c>
      <c r="J59" s="20" t="n">
        <v>3.72242252</v>
      </c>
      <c r="K59" s="18" t="s">
        <v>404</v>
      </c>
      <c r="L59" s="20" t="s">
        <v>404</v>
      </c>
      <c r="M59" s="18" t="s">
        <v>404</v>
      </c>
      <c r="N59" s="20" t="s">
        <v>404</v>
      </c>
      <c r="O59" s="18" t="n">
        <v>367.53457368</v>
      </c>
      <c r="P59" s="20" t="n">
        <v>7.77585679</v>
      </c>
      <c r="Q59" s="18" t="n">
        <v>418.91336699</v>
      </c>
      <c r="R59" s="20" t="n">
        <v>7.61867131</v>
      </c>
      <c r="S59" s="18" t="n">
        <v>337.42883201</v>
      </c>
      <c r="T59" s="20" t="n">
        <v>8.1746704</v>
      </c>
    </row>
    <row r="60" spans="1:20">
      <c r="A60" s="15" t="s">
        <v>457</v>
      </c>
      <c r="B60" s="17" t="n">
        <v>4546</v>
      </c>
      <c r="C60" s="18">
        <f>(0.0/B60*100)</f>
        <v/>
      </c>
      <c r="D60" s="19" t="n">
        <v>4546</v>
      </c>
      <c r="E60" s="18" t="n">
        <v>378.53322748</v>
      </c>
      <c r="F60" s="20" t="n">
        <v>7.67625501</v>
      </c>
      <c r="G60" s="18" t="n">
        <v>405.95101108</v>
      </c>
      <c r="H60" s="20" t="n">
        <v>6.47884873</v>
      </c>
      <c r="I60" s="18" t="n">
        <v>397.79008954</v>
      </c>
      <c r="J60" s="20" t="n">
        <v>10.86887314</v>
      </c>
      <c r="K60" s="18" t="s">
        <v>404</v>
      </c>
      <c r="L60" s="20" t="s">
        <v>404</v>
      </c>
      <c r="M60" s="18" t="s">
        <v>404</v>
      </c>
      <c r="N60" s="20" t="s">
        <v>404</v>
      </c>
      <c r="O60" s="18" t="s">
        <v>404</v>
      </c>
      <c r="P60" s="20" t="s">
        <v>404</v>
      </c>
      <c r="Q60" s="18" t="n">
        <v>339.11143913</v>
      </c>
      <c r="R60" s="20" t="n">
        <v>11.2322991</v>
      </c>
      <c r="S60" s="18" t="n">
        <v>398.01173665</v>
      </c>
      <c r="T60" s="20" t="n">
        <v>16.14174029</v>
      </c>
    </row>
    <row r="61" spans="1:20">
      <c r="A61" s="15" t="s">
        <v>458</v>
      </c>
      <c r="B61" s="17" t="n">
        <v>6525</v>
      </c>
      <c r="C61" s="18">
        <f>(0.0/B61*100)</f>
        <v/>
      </c>
      <c r="D61" s="19" t="n">
        <v>6525</v>
      </c>
      <c r="E61" s="18" t="n">
        <v>460.55102824</v>
      </c>
      <c r="F61" s="20" t="n">
        <v>11.43467252</v>
      </c>
      <c r="G61" s="18" t="n">
        <v>479.94052281</v>
      </c>
      <c r="H61" s="20" t="n">
        <v>4.84447743</v>
      </c>
      <c r="I61" s="18" t="n">
        <v>479.75563883</v>
      </c>
      <c r="J61" s="20" t="n">
        <v>2.90153358</v>
      </c>
      <c r="K61" s="18" t="s">
        <v>404</v>
      </c>
      <c r="L61" s="20" t="s">
        <v>404</v>
      </c>
      <c r="M61" s="18" t="s">
        <v>404</v>
      </c>
      <c r="N61" s="20" t="s">
        <v>404</v>
      </c>
      <c r="O61" s="18" t="s">
        <v>404</v>
      </c>
      <c r="P61" s="20" t="s">
        <v>404</v>
      </c>
      <c r="Q61" s="18" t="s">
        <v>404</v>
      </c>
      <c r="R61" s="20" t="s">
        <v>404</v>
      </c>
      <c r="S61" s="18" t="n">
        <v>462.4846346</v>
      </c>
      <c r="T61" s="20" t="n">
        <v>16.04788591</v>
      </c>
    </row>
    <row r="62" spans="1:20">
      <c r="A62" s="15" t="s">
        <v>459</v>
      </c>
      <c r="B62" s="17" t="n">
        <v>4476</v>
      </c>
      <c r="C62" s="18">
        <f>(0.0/B62*100)</f>
        <v/>
      </c>
      <c r="D62" s="19" t="n">
        <v>4476</v>
      </c>
      <c r="E62" s="18" t="n">
        <v>452.01202019</v>
      </c>
      <c r="F62" s="20" t="n">
        <v>12.30486965</v>
      </c>
      <c r="G62" s="18" t="n">
        <v>545.87739292</v>
      </c>
      <c r="H62" s="20" t="n">
        <v>1.22130246</v>
      </c>
      <c r="I62" s="18" t="n">
        <v>540.92385762</v>
      </c>
      <c r="J62" s="20" t="n">
        <v>2.48801234</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363.2175706</v>
      </c>
      <c r="F63" s="20" t="n">
        <v>2.41399901</v>
      </c>
      <c r="G63" s="18" t="n">
        <v>372.44235755</v>
      </c>
      <c r="H63" s="20" t="n">
        <v>4.14986053</v>
      </c>
      <c r="I63" s="18" t="n">
        <v>377.01968258</v>
      </c>
      <c r="J63" s="20" t="n">
        <v>3.55507</v>
      </c>
      <c r="K63" s="18" t="s">
        <v>404</v>
      </c>
      <c r="L63" s="20" t="s">
        <v>404</v>
      </c>
      <c r="M63" s="18" t="s">
        <v>404</v>
      </c>
      <c r="N63" s="20" t="s">
        <v>404</v>
      </c>
      <c r="O63" s="18" t="s">
        <v>404</v>
      </c>
      <c r="P63" s="20" t="s">
        <v>404</v>
      </c>
      <c r="Q63" s="18" t="n">
        <v>384.12741429</v>
      </c>
      <c r="R63" s="20" t="n">
        <v>17.21681332</v>
      </c>
      <c r="S63" s="18" t="n">
        <v>389.24933414</v>
      </c>
      <c r="T63" s="20" t="n">
        <v>5.24953159</v>
      </c>
    </row>
    <row r="64" spans="1:20">
      <c r="A64" s="15" t="s">
        <v>461</v>
      </c>
      <c r="B64" s="17" t="n">
        <v>3634</v>
      </c>
      <c r="C64" s="18">
        <f>(27.0/B64*100)</f>
        <v/>
      </c>
      <c r="D64" s="19" t="n">
        <v>3607</v>
      </c>
      <c r="E64" s="18" t="n">
        <v>470.63303505</v>
      </c>
      <c r="F64" s="20" t="n">
        <v>3.03752868</v>
      </c>
      <c r="G64" s="18" t="n">
        <v>498.7618082</v>
      </c>
      <c r="H64" s="20" t="n">
        <v>3.20918751</v>
      </c>
      <c r="I64" s="18" t="n">
        <v>469.47770379</v>
      </c>
      <c r="J64" s="20" t="n">
        <v>2.92038956</v>
      </c>
      <c r="K64" s="18" t="s">
        <v>404</v>
      </c>
      <c r="L64" s="20" t="s">
        <v>404</v>
      </c>
      <c r="M64" s="18" t="s">
        <v>404</v>
      </c>
      <c r="N64" s="20" t="s">
        <v>404</v>
      </c>
      <c r="O64" s="18" t="s">
        <v>404</v>
      </c>
      <c r="P64" s="20" t="s">
        <v>404</v>
      </c>
      <c r="Q64" s="18" t="n">
        <v>449.71045393</v>
      </c>
      <c r="R64" s="20" t="n">
        <v>11.55630913</v>
      </c>
      <c r="S64" s="18" t="n">
        <v>502.6387702</v>
      </c>
      <c r="T64" s="20" t="n">
        <v>8.81534139</v>
      </c>
    </row>
    <row r="65" spans="1:20">
      <c r="A65" s="15" t="s">
        <v>462</v>
      </c>
      <c r="B65" s="17" t="n">
        <v>5325</v>
      </c>
      <c r="C65" s="18">
        <f>(0.0/B65*100)</f>
        <v/>
      </c>
      <c r="D65" s="19" t="n">
        <v>5325</v>
      </c>
      <c r="E65" s="18" t="n">
        <v>421.7011249</v>
      </c>
      <c r="F65" s="20" t="n">
        <v>3.2711421</v>
      </c>
      <c r="G65" s="18" t="n">
        <v>416.86640586</v>
      </c>
      <c r="H65" s="20" t="n">
        <v>6.63612801</v>
      </c>
      <c r="I65" s="18" t="n">
        <v>405.83863586</v>
      </c>
      <c r="J65" s="20" t="n">
        <v>10.51776553</v>
      </c>
      <c r="K65" s="18" t="s">
        <v>404</v>
      </c>
      <c r="L65" s="20" t="s">
        <v>404</v>
      </c>
      <c r="M65" s="18" t="s">
        <v>404</v>
      </c>
      <c r="N65" s="20" t="s">
        <v>404</v>
      </c>
      <c r="O65" s="18" t="n">
        <v>431.96968902</v>
      </c>
      <c r="P65" s="20" t="n">
        <v>15.12023039</v>
      </c>
      <c r="Q65" s="18" t="n">
        <v>463.96818571</v>
      </c>
      <c r="R65" s="20" t="n">
        <v>11.01946362</v>
      </c>
      <c r="S65" s="18" t="n">
        <v>405.00536083</v>
      </c>
      <c r="T65" s="20" t="n">
        <v>19.91132613</v>
      </c>
    </row>
    <row r="66" spans="1:20">
      <c r="A66" s="15" t="s">
        <v>463</v>
      </c>
      <c r="B66" s="17" t="n">
        <v>5665</v>
      </c>
      <c r="C66" s="18">
        <f>(0.0/B66*100)</f>
        <v/>
      </c>
      <c r="D66" s="19" t="n">
        <v>5665</v>
      </c>
      <c r="E66" s="18" t="n">
        <v>410.73473506</v>
      </c>
      <c r="F66" s="20" t="n">
        <v>1.95246383</v>
      </c>
      <c r="G66" s="18" t="n">
        <v>405.57923461</v>
      </c>
      <c r="H66" s="20" t="n">
        <v>2.38326559</v>
      </c>
      <c r="I66" s="18" t="n">
        <v>468.63399061</v>
      </c>
      <c r="J66" s="20" t="n">
        <v>3.47450592</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384.39364386</v>
      </c>
      <c r="F67" s="20" t="n">
        <v>6.87736544</v>
      </c>
      <c r="G67" s="18" t="n">
        <v>396.30493148</v>
      </c>
      <c r="H67" s="20" t="n">
        <v>6.74887926</v>
      </c>
      <c r="I67" s="18" t="n">
        <v>381.46693173</v>
      </c>
      <c r="J67" s="20" t="n">
        <v>4.21550929</v>
      </c>
      <c r="K67" s="18" t="s">
        <v>404</v>
      </c>
      <c r="L67" s="20" t="s">
        <v>404</v>
      </c>
      <c r="M67" s="18" t="s">
        <v>404</v>
      </c>
      <c r="N67" s="20" t="s">
        <v>404</v>
      </c>
      <c r="O67" s="18" t="s">
        <v>404</v>
      </c>
      <c r="P67" s="20" t="s">
        <v>404</v>
      </c>
      <c r="Q67" s="18" t="s">
        <v>404</v>
      </c>
      <c r="R67" s="20" t="s">
        <v>404</v>
      </c>
      <c r="S67" s="18" t="n">
        <v>382.97472529</v>
      </c>
      <c r="T67" s="20" t="n">
        <v>26.64560439</v>
      </c>
    </row>
    <row r="68" spans="1:20">
      <c r="A68" s="15" t="s">
        <v>465</v>
      </c>
      <c r="B68" s="17" t="n">
        <v>12083</v>
      </c>
      <c r="C68" s="18">
        <f>(0.0/B68*100)</f>
        <v/>
      </c>
      <c r="D68" s="19" t="n">
        <v>12083</v>
      </c>
      <c r="E68" s="18" t="n">
        <v>384.67277972</v>
      </c>
      <c r="F68" s="20" t="n">
        <v>1.85489337</v>
      </c>
      <c r="G68" s="18" t="n">
        <v>422.18535874</v>
      </c>
      <c r="H68" s="20" t="n">
        <v>1.66922697</v>
      </c>
      <c r="I68" s="18" t="n">
        <v>472.89514912</v>
      </c>
      <c r="J68" s="20" t="n">
        <v>5.93192782</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438.33933667</v>
      </c>
      <c r="F69" s="20" t="n">
        <v>6.46089359</v>
      </c>
      <c r="G69" s="18" t="n">
        <v>453.20194103</v>
      </c>
      <c r="H69" s="20" t="n">
        <v>6.62564389</v>
      </c>
      <c r="I69" s="18" t="n">
        <v>432.41459174</v>
      </c>
      <c r="J69" s="20" t="n">
        <v>11.04399539</v>
      </c>
      <c r="K69" s="18" t="s">
        <v>404</v>
      </c>
      <c r="L69" s="20" t="s">
        <v>404</v>
      </c>
      <c r="M69" s="18" t="s">
        <v>404</v>
      </c>
      <c r="N69" s="20" t="s">
        <v>404</v>
      </c>
      <c r="O69" s="18" t="s">
        <v>404</v>
      </c>
      <c r="P69" s="20" t="s">
        <v>404</v>
      </c>
      <c r="Q69" s="18" t="s">
        <v>404</v>
      </c>
      <c r="R69" s="20" t="s">
        <v>404</v>
      </c>
      <c r="S69" s="18" t="n">
        <v>383.95341515</v>
      </c>
      <c r="T69" s="20" t="n">
        <v>10.46850168</v>
      </c>
    </row>
    <row r="70" spans="1:20">
      <c r="A70" s="15" t="s">
        <v>467</v>
      </c>
      <c r="B70" s="17" t="n">
        <v>6036</v>
      </c>
      <c r="C70" s="18">
        <f>(0.0/B70*100)</f>
        <v/>
      </c>
      <c r="D70" s="19" t="n">
        <v>6036</v>
      </c>
      <c r="E70" s="18" t="n">
        <v>496.65552513</v>
      </c>
      <c r="F70" s="20" t="n">
        <v>3.71048734</v>
      </c>
      <c r="G70" s="18" t="n">
        <v>494.53638969</v>
      </c>
      <c r="H70" s="20" t="n">
        <v>5.41878295</v>
      </c>
      <c r="I70" s="18" t="n">
        <v>467.67410273</v>
      </c>
      <c r="J70" s="20" t="n">
        <v>8.702549469999999</v>
      </c>
      <c r="K70" s="18" t="s">
        <v>404</v>
      </c>
      <c r="L70" s="20" t="s">
        <v>404</v>
      </c>
      <c r="M70" s="18" t="s">
        <v>404</v>
      </c>
      <c r="N70" s="20" t="s">
        <v>404</v>
      </c>
      <c r="O70" s="18" t="s">
        <v>404</v>
      </c>
      <c r="P70" s="20" t="s">
        <v>404</v>
      </c>
      <c r="Q70" s="18" t="s">
        <v>404</v>
      </c>
      <c r="R70" s="20" t="s">
        <v>404</v>
      </c>
      <c r="S70" s="18" t="n">
        <v>487.98056923</v>
      </c>
      <c r="T70" s="20" t="n">
        <v>7.82108414</v>
      </c>
    </row>
    <row r="71" spans="1:20">
      <c r="A71" s="15" t="s">
        <v>468</v>
      </c>
      <c r="B71" s="17" t="n">
        <v>6115</v>
      </c>
      <c r="C71" s="18">
        <f>(0.0/B71*100)</f>
        <v/>
      </c>
      <c r="D71" s="19" t="n">
        <v>6115</v>
      </c>
      <c r="E71" s="18" t="n">
        <v>556.70909384</v>
      </c>
      <c r="F71" s="20" t="n">
        <v>2.27489007</v>
      </c>
      <c r="G71" s="18" t="n">
        <v>572.4584078300001</v>
      </c>
      <c r="H71" s="20" t="n">
        <v>2.06953098</v>
      </c>
      <c r="I71" s="18" t="n">
        <v>557.5115156000001</v>
      </c>
      <c r="J71" s="20" t="n">
        <v>6.08736722</v>
      </c>
      <c r="K71" s="18" t="s">
        <v>404</v>
      </c>
      <c r="L71" s="20" t="s">
        <v>404</v>
      </c>
      <c r="M71" s="18" t="s">
        <v>404</v>
      </c>
      <c r="N71" s="20" t="s">
        <v>404</v>
      </c>
      <c r="O71" s="18" t="s">
        <v>404</v>
      </c>
      <c r="P71" s="20" t="s">
        <v>404</v>
      </c>
      <c r="Q71" s="18" t="s">
        <v>404</v>
      </c>
      <c r="R71" s="20" t="s">
        <v>404</v>
      </c>
      <c r="S71" s="18" t="n">
        <v>515.28399514</v>
      </c>
      <c r="T71" s="20" t="n">
        <v>10.6574159</v>
      </c>
    </row>
    <row r="72" spans="1:20">
      <c r="A72" s="15" t="s">
        <v>469</v>
      </c>
      <c r="B72" s="17" t="n">
        <v>7708</v>
      </c>
      <c r="C72" s="18">
        <f>(0.0/B72*100)</f>
        <v/>
      </c>
      <c r="D72" s="19" t="n">
        <v>7708</v>
      </c>
      <c r="E72" s="18" t="n">
        <v>544.66553736</v>
      </c>
      <c r="F72" s="20" t="n">
        <v>7.20024188</v>
      </c>
      <c r="G72" s="18" t="n">
        <v>553.6216942</v>
      </c>
      <c r="H72" s="20" t="n">
        <v>4.73997537</v>
      </c>
      <c r="I72" s="18" t="n">
        <v>518.93602544</v>
      </c>
      <c r="J72" s="20" t="n">
        <v>8.398114850000001</v>
      </c>
      <c r="K72" s="18" t="s">
        <v>404</v>
      </c>
      <c r="L72" s="20" t="s">
        <v>404</v>
      </c>
      <c r="M72" s="18" t="s">
        <v>404</v>
      </c>
      <c r="N72" s="20" t="s">
        <v>404</v>
      </c>
      <c r="O72" s="18" t="s">
        <v>404</v>
      </c>
      <c r="P72" s="20" t="s">
        <v>404</v>
      </c>
      <c r="Q72" s="18" t="s">
        <v>404</v>
      </c>
      <c r="R72" s="20" t="s">
        <v>404</v>
      </c>
      <c r="S72" s="18" t="n">
        <v>542.81932371</v>
      </c>
      <c r="T72" s="20" t="n">
        <v>47.61242415</v>
      </c>
    </row>
    <row r="73" spans="1:20">
      <c r="A73" s="15" t="s">
        <v>470</v>
      </c>
      <c r="B73" s="17" t="n">
        <v>8249</v>
      </c>
      <c r="C73" s="18">
        <f>(0.0/B73*100)</f>
        <v/>
      </c>
      <c r="D73" s="19" t="n">
        <v>8249</v>
      </c>
      <c r="E73" s="18" t="n">
        <v>416.80538516</v>
      </c>
      <c r="F73" s="20" t="n">
        <v>5.50266616</v>
      </c>
      <c r="G73" s="18" t="n">
        <v>415.27081034</v>
      </c>
      <c r="H73" s="20" t="n">
        <v>4.84786949</v>
      </c>
      <c r="I73" s="18" t="n">
        <v>409.13642523</v>
      </c>
      <c r="J73" s="20" t="n">
        <v>9.38017153</v>
      </c>
      <c r="K73" s="18" t="s">
        <v>404</v>
      </c>
      <c r="L73" s="20" t="s">
        <v>404</v>
      </c>
      <c r="M73" s="18" t="s">
        <v>404</v>
      </c>
      <c r="N73" s="20" t="s">
        <v>404</v>
      </c>
      <c r="O73" s="18" t="s">
        <v>404</v>
      </c>
      <c r="P73" s="20" t="s">
        <v>404</v>
      </c>
      <c r="Q73" s="18" t="s">
        <v>404</v>
      </c>
      <c r="R73" s="20" t="s">
        <v>404</v>
      </c>
      <c r="S73" s="18" t="n">
        <v>410.70210973</v>
      </c>
      <c r="T73" s="20" t="n">
        <v>19.40954609</v>
      </c>
    </row>
    <row r="74" spans="1:20">
      <c r="A74" s="15" t="s">
        <v>471</v>
      </c>
      <c r="B74" s="17" t="n">
        <v>4692</v>
      </c>
      <c r="C74" s="18">
        <f>(484.0/B74*100)</f>
        <v/>
      </c>
      <c r="D74" s="19" t="n">
        <v>4208</v>
      </c>
      <c r="E74" s="18" t="n">
        <v>411.6008764</v>
      </c>
      <c r="F74" s="20" t="n">
        <v>2.09800714</v>
      </c>
      <c r="G74" s="18" t="n">
        <v>425.89410179</v>
      </c>
      <c r="H74" s="20" t="n">
        <v>2.81758337</v>
      </c>
      <c r="I74" s="18" t="n">
        <v>407.1935888</v>
      </c>
      <c r="J74" s="20" t="n">
        <v>3.02625262</v>
      </c>
      <c r="K74" s="18" t="s">
        <v>404</v>
      </c>
      <c r="L74" s="20" t="s">
        <v>404</v>
      </c>
      <c r="M74" s="18" t="s">
        <v>404</v>
      </c>
      <c r="N74" s="20" t="s">
        <v>404</v>
      </c>
      <c r="O74" s="18" t="s">
        <v>404</v>
      </c>
      <c r="P74" s="20" t="s">
        <v>404</v>
      </c>
      <c r="Q74" s="18" t="n">
        <v>421.30328107</v>
      </c>
      <c r="R74" s="20" t="n">
        <v>6.49688601</v>
      </c>
      <c r="S74" s="18" t="n">
        <v>290.89299088</v>
      </c>
      <c r="T74" s="20" t="n">
        <v>16.02699595</v>
      </c>
    </row>
    <row r="75" spans="1:20">
      <c r="A75" s="15" t="s">
        <v>472</v>
      </c>
      <c r="B75" s="17" t="n">
        <v>5375</v>
      </c>
      <c r="C75" s="18">
        <f>(483.0/B75*100)</f>
        <v/>
      </c>
      <c r="D75" s="19" t="n">
        <v>4892</v>
      </c>
      <c r="E75" s="18" t="n">
        <v>367.54882563</v>
      </c>
      <c r="F75" s="20" t="n">
        <v>4.90415606</v>
      </c>
      <c r="G75" s="18" t="n">
        <v>366.21963608</v>
      </c>
      <c r="H75" s="20" t="n">
        <v>14.77314168</v>
      </c>
      <c r="I75" s="18" t="n">
        <v>370.56429881</v>
      </c>
      <c r="J75" s="20" t="n">
        <v>12.53009222</v>
      </c>
      <c r="K75" s="18" t="s">
        <v>404</v>
      </c>
      <c r="L75" s="20" t="s">
        <v>404</v>
      </c>
      <c r="M75" s="18" t="s">
        <v>404</v>
      </c>
      <c r="N75" s="20" t="s">
        <v>404</v>
      </c>
      <c r="O75" s="18" t="s">
        <v>404</v>
      </c>
      <c r="P75" s="20" t="s">
        <v>404</v>
      </c>
      <c r="Q75" s="18" t="s">
        <v>404</v>
      </c>
      <c r="R75" s="20" t="s">
        <v>404</v>
      </c>
      <c r="S75" s="18" t="n">
        <v>358.75670028</v>
      </c>
      <c r="T75" s="20" t="n">
        <v>16.83850653</v>
      </c>
    </row>
    <row r="76" spans="1:20">
      <c r="A76" s="15" t="s">
        <v>473</v>
      </c>
      <c r="B76" s="17" t="n">
        <v>14167</v>
      </c>
      <c r="C76" s="18">
        <f>(1400.0/B76*100)</f>
        <v/>
      </c>
      <c r="D76" s="19" t="n">
        <v>12767</v>
      </c>
      <c r="E76" s="18" t="n">
        <v>401.24932043</v>
      </c>
      <c r="F76" s="20" t="n">
        <v>4.12641218</v>
      </c>
      <c r="G76" s="18" t="n">
        <v>463.8563001</v>
      </c>
      <c r="H76" s="20" t="n">
        <v>4.91614</v>
      </c>
      <c r="I76" s="18" t="n">
        <v>435.82217704</v>
      </c>
      <c r="J76" s="20" t="n">
        <v>18.60994733</v>
      </c>
      <c r="K76" s="18" t="s">
        <v>404</v>
      </c>
      <c r="L76" s="20" t="s">
        <v>404</v>
      </c>
      <c r="M76" s="18" t="s">
        <v>404</v>
      </c>
      <c r="N76" s="20" t="s">
        <v>404</v>
      </c>
      <c r="O76" s="18" t="s">
        <v>404</v>
      </c>
      <c r="P76" s="20" t="s">
        <v>404</v>
      </c>
      <c r="Q76" s="18" t="s">
        <v>404</v>
      </c>
      <c r="R76" s="20" t="s">
        <v>404</v>
      </c>
      <c r="S76" s="18" t="n">
        <v>416.91902089</v>
      </c>
      <c r="T76" s="20" t="n">
        <v>6.06616752</v>
      </c>
    </row>
    <row r="77" spans="1:20">
      <c r="A77" s="15" t="s">
        <v>474</v>
      </c>
      <c r="B77" s="17" t="n">
        <v>6062</v>
      </c>
      <c r="C77" s="18">
        <f>(0.0/B77*100)</f>
        <v/>
      </c>
      <c r="D77" s="19" t="n">
        <v>6062</v>
      </c>
      <c r="E77" s="18" t="n">
        <v>409.19022645</v>
      </c>
      <c r="F77" s="20" t="n">
        <v>6.37468636</v>
      </c>
      <c r="G77" s="18" t="n">
        <v>428.70717984</v>
      </c>
      <c r="H77" s="20" t="n">
        <v>8.276619220000001</v>
      </c>
      <c r="I77" s="18" t="n">
        <v>418.37408048</v>
      </c>
      <c r="J77" s="20" t="n">
        <v>3.74445852</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494.67124295</v>
      </c>
      <c r="F78" s="20" t="n">
        <v>5.88713202</v>
      </c>
      <c r="G78" s="18" t="n">
        <v>507.84532708</v>
      </c>
      <c r="H78" s="20" t="n">
        <v>8.57397608</v>
      </c>
      <c r="I78" s="18" t="n">
        <v>469.20109561</v>
      </c>
      <c r="J78" s="20" t="n">
        <v>8.64441937</v>
      </c>
      <c r="K78" s="18" t="s">
        <v>404</v>
      </c>
      <c r="L78" s="20" t="s">
        <v>404</v>
      </c>
      <c r="M78" s="18" t="s">
        <v>404</v>
      </c>
      <c r="N78" s="20" t="s">
        <v>404</v>
      </c>
      <c r="O78" s="18" t="s">
        <v>404</v>
      </c>
      <c r="P78" s="20" t="s">
        <v>404</v>
      </c>
      <c r="Q78" s="18" t="s">
        <v>404</v>
      </c>
      <c r="R78" s="20" t="s">
        <v>404</v>
      </c>
      <c r="S78" s="18" t="n">
        <v>451.06234687</v>
      </c>
      <c r="T78" s="20" t="n">
        <v>7.35829568</v>
      </c>
    </row>
    <row customHeight="1" ht="25" r="79" spans="1:20">
      <c r="A79" s="15" t="s">
        <v>476</v>
      </c>
      <c r="B79" s="17" t="n">
        <v>1657</v>
      </c>
      <c r="C79" s="18">
        <f>(21.0/B79*100)</f>
        <v/>
      </c>
      <c r="D79" s="19" t="n">
        <v>1636</v>
      </c>
      <c r="E79" s="18" t="n">
        <v>428.76325459</v>
      </c>
      <c r="F79" s="20" t="n">
        <v>15.36172777</v>
      </c>
      <c r="G79" s="18" t="n">
        <v>481.46011311</v>
      </c>
      <c r="H79" s="20" t="n">
        <v>12.55559975</v>
      </c>
      <c r="I79" s="18" t="n">
        <v>452.33956208</v>
      </c>
      <c r="J79" s="20" t="n">
        <v>13.68093839</v>
      </c>
      <c r="K79" s="18" t="s">
        <v>404</v>
      </c>
      <c r="L79" s="20" t="s">
        <v>404</v>
      </c>
      <c r="M79" s="18" t="s">
        <v>404</v>
      </c>
      <c r="N79" s="20" t="s">
        <v>404</v>
      </c>
      <c r="O79" s="18" t="s">
        <v>404</v>
      </c>
      <c r="P79" s="20" t="s">
        <v>404</v>
      </c>
      <c r="Q79" s="18" t="s">
        <v>404</v>
      </c>
      <c r="R79" s="20" t="s">
        <v>404</v>
      </c>
      <c r="S79" s="18" t="n">
        <v>384.95423141</v>
      </c>
      <c r="T79" s="20" t="n">
        <v>16.0125814</v>
      </c>
    </row>
    <row r="80" spans="1:20">
      <c r="A80" s="15" t="s">
        <v>477</v>
      </c>
      <c r="B80" s="17" t="n">
        <v>7841</v>
      </c>
      <c r="C80" s="18">
        <f>(0.0/B80*100)</f>
        <v/>
      </c>
      <c r="D80" s="19" t="n">
        <v>7841</v>
      </c>
      <c r="E80" s="18" t="n">
        <v>458.96415841</v>
      </c>
      <c r="F80" s="20" t="n">
        <v>4.46772783</v>
      </c>
      <c r="G80" s="18" t="n">
        <v>459.98773732</v>
      </c>
      <c r="H80" s="20" t="n">
        <v>8.88205406</v>
      </c>
      <c r="I80" s="18" t="n">
        <v>471.62853874</v>
      </c>
      <c r="J80" s="20" t="n">
        <v>16.93138272</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442.55357752</v>
      </c>
      <c r="F81" s="20" t="n">
        <v>3.45839241</v>
      </c>
      <c r="G81" s="18" t="n">
        <v>456.07198573</v>
      </c>
      <c r="H81" s="20" t="n">
        <v>7.28952212</v>
      </c>
      <c r="I81" s="18" t="n">
        <v>425.44535287</v>
      </c>
      <c r="J81" s="20" t="n">
        <v>9.43172266</v>
      </c>
      <c r="K81" s="18" t="s">
        <v>404</v>
      </c>
      <c r="L81" s="20" t="s">
        <v>404</v>
      </c>
      <c r="M81" s="18" t="s">
        <v>404</v>
      </c>
      <c r="N81" s="20" t="s">
        <v>404</v>
      </c>
      <c r="O81" s="18" t="s">
        <v>404</v>
      </c>
      <c r="P81" s="20" t="s">
        <v>404</v>
      </c>
      <c r="Q81" s="18" t="s">
        <v>404</v>
      </c>
      <c r="R81" s="20" t="s">
        <v>404</v>
      </c>
      <c r="S81" s="18" t="n">
        <v>517.87743</v>
      </c>
      <c r="T81" s="20" t="n">
        <v>8.265864029999999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688</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491.00611471</v>
      </c>
      <c r="F7" s="20" t="n">
        <v>3.35507497</v>
      </c>
      <c r="G7" s="18" t="n">
        <v>502.51806922</v>
      </c>
      <c r="H7" s="20" t="n">
        <v>2.43159621</v>
      </c>
      <c r="I7" s="18" t="n">
        <v>484.28622434</v>
      </c>
      <c r="J7" s="20" t="n">
        <v>7.43013783</v>
      </c>
      <c r="K7" s="18" t="n">
        <v>485.53347173</v>
      </c>
      <c r="L7" s="20" t="n">
        <v>7.1009304</v>
      </c>
      <c r="M7" s="18" t="s">
        <v>404</v>
      </c>
      <c r="N7" s="20" t="s">
        <v>404</v>
      </c>
      <c r="O7" s="18" t="s">
        <v>404</v>
      </c>
      <c r="P7" s="20" t="s">
        <v>404</v>
      </c>
      <c r="Q7" s="18" t="s">
        <v>404</v>
      </c>
      <c r="R7" s="20" t="s">
        <v>404</v>
      </c>
      <c r="S7" s="18" t="n">
        <v>478.44147367</v>
      </c>
      <c r="T7" s="20" t="n">
        <v>21.54321117</v>
      </c>
    </row>
    <row r="8" spans="1:20">
      <c r="A8" s="15" t="s">
        <v>405</v>
      </c>
      <c r="B8" s="17" t="n">
        <v>7007</v>
      </c>
      <c r="C8" s="18">
        <f>(0.0/B8*100)</f>
        <v/>
      </c>
      <c r="D8" s="19" t="n">
        <v>7007</v>
      </c>
      <c r="E8" s="18" t="n">
        <v>489.61801744</v>
      </c>
      <c r="F8" s="20" t="n">
        <v>7.27091391</v>
      </c>
      <c r="G8" s="18" t="n">
        <v>512.61899016</v>
      </c>
      <c r="H8" s="20" t="n">
        <v>6.86625271</v>
      </c>
      <c r="I8" s="18" t="n">
        <v>471.80531159</v>
      </c>
      <c r="J8" s="20" t="n">
        <v>10.38534992</v>
      </c>
      <c r="K8" s="18" t="n">
        <v>503.50841569</v>
      </c>
      <c r="L8" s="20" t="n">
        <v>12.89219157</v>
      </c>
      <c r="M8" s="18" t="s">
        <v>404</v>
      </c>
      <c r="N8" s="20" t="s">
        <v>404</v>
      </c>
      <c r="O8" s="18" t="s">
        <v>404</v>
      </c>
      <c r="P8" s="20" t="s">
        <v>404</v>
      </c>
      <c r="Q8" s="18" t="s">
        <v>404</v>
      </c>
      <c r="R8" s="20" t="s">
        <v>404</v>
      </c>
      <c r="S8" s="18" t="n">
        <v>504.48194027</v>
      </c>
      <c r="T8" s="20" t="n">
        <v>14.13576714</v>
      </c>
    </row>
    <row r="9" spans="1:20">
      <c r="A9" s="15" t="s">
        <v>406</v>
      </c>
      <c r="B9" s="17" t="n">
        <v>9651</v>
      </c>
      <c r="C9" s="18">
        <f>(200.0/B9*100)</f>
        <v/>
      </c>
      <c r="D9" s="19" t="n">
        <v>9451</v>
      </c>
      <c r="E9" s="18" t="n">
        <v>508.49187143</v>
      </c>
      <c r="F9" s="20" t="n">
        <v>4.63348455</v>
      </c>
      <c r="G9" s="18" t="n">
        <v>525.41157337</v>
      </c>
      <c r="H9" s="20" t="n">
        <v>7.81315867</v>
      </c>
      <c r="I9" s="18" t="n">
        <v>483.23087962</v>
      </c>
      <c r="J9" s="20" t="n">
        <v>14.67531836</v>
      </c>
      <c r="K9" s="18" t="n">
        <v>533.9254885</v>
      </c>
      <c r="L9" s="20" t="n">
        <v>18.66263942</v>
      </c>
      <c r="M9" s="18" t="s">
        <v>404</v>
      </c>
      <c r="N9" s="20" t="s">
        <v>404</v>
      </c>
      <c r="O9" s="18" t="s">
        <v>404</v>
      </c>
      <c r="P9" s="20" t="s">
        <v>404</v>
      </c>
      <c r="Q9" s="18" t="s">
        <v>404</v>
      </c>
      <c r="R9" s="20" t="s">
        <v>404</v>
      </c>
      <c r="S9" s="18" t="n">
        <v>490.40686415</v>
      </c>
      <c r="T9" s="20" t="n">
        <v>8.353299420000001</v>
      </c>
    </row>
    <row r="10" spans="1:20">
      <c r="A10" s="15" t="s">
        <v>407</v>
      </c>
      <c r="B10" s="17" t="n">
        <v>20058</v>
      </c>
      <c r="C10" s="18">
        <f>(3112.0/B10*100)</f>
        <v/>
      </c>
      <c r="D10" s="19" t="n">
        <v>16946</v>
      </c>
      <c r="E10" s="18" t="n">
        <v>516.83600893</v>
      </c>
      <c r="F10" s="20" t="n">
        <v>4.82873028</v>
      </c>
      <c r="G10" s="18" t="n">
        <v>516.29637442</v>
      </c>
      <c r="H10" s="20" t="n">
        <v>4.51300049</v>
      </c>
      <c r="I10" s="18" t="n">
        <v>509.2840714</v>
      </c>
      <c r="J10" s="20" t="n">
        <v>5.19973556</v>
      </c>
      <c r="K10" s="18" t="n">
        <v>520.48807647</v>
      </c>
      <c r="L10" s="20" t="n">
        <v>5.60545587</v>
      </c>
      <c r="M10" s="18" t="s">
        <v>404</v>
      </c>
      <c r="N10" s="20" t="s">
        <v>404</v>
      </c>
      <c r="O10" s="18" t="s">
        <v>404</v>
      </c>
      <c r="P10" s="20" t="s">
        <v>404</v>
      </c>
      <c r="Q10" s="18" t="s">
        <v>404</v>
      </c>
      <c r="R10" s="20" t="s">
        <v>404</v>
      </c>
      <c r="S10" s="18" t="n">
        <v>527.6507600899999</v>
      </c>
      <c r="T10" s="20" t="n">
        <v>8.295169380000001</v>
      </c>
    </row>
    <row r="11" spans="1:20">
      <c r="A11" s="15" t="s">
        <v>408</v>
      </c>
      <c r="B11" s="17" t="n">
        <v>7053</v>
      </c>
      <c r="C11" s="18">
        <f>(212.0/B11*100)</f>
        <v/>
      </c>
      <c r="D11" s="19" t="n">
        <v>6841</v>
      </c>
      <c r="E11" s="18" t="n">
        <v>430.73938817</v>
      </c>
      <c r="F11" s="20" t="n">
        <v>4.05963447</v>
      </c>
      <c r="G11" s="18" t="n">
        <v>455.21542852</v>
      </c>
      <c r="H11" s="20" t="n">
        <v>11.09702548</v>
      </c>
      <c r="I11" s="18" t="n">
        <v>402.27589436</v>
      </c>
      <c r="J11" s="20" t="n">
        <v>6.83620052</v>
      </c>
      <c r="K11" s="18" t="n">
        <v>389.94653348</v>
      </c>
      <c r="L11" s="20" t="n">
        <v>8.576119520000001</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487.45112997</v>
      </c>
      <c r="F12" s="20" t="n">
        <v>4.50906556</v>
      </c>
      <c r="G12" s="18" t="n">
        <v>499.12035905</v>
      </c>
      <c r="H12" s="20" t="n">
        <v>4.38143008</v>
      </c>
      <c r="I12" s="18" t="n">
        <v>478.5252764</v>
      </c>
      <c r="J12" s="20" t="n">
        <v>14.3032956</v>
      </c>
      <c r="K12" s="18" t="n">
        <v>474.67987709</v>
      </c>
      <c r="L12" s="20" t="n">
        <v>15.95570805</v>
      </c>
      <c r="M12" s="18" t="s">
        <v>404</v>
      </c>
      <c r="N12" s="20" t="s">
        <v>404</v>
      </c>
      <c r="O12" s="18" t="s">
        <v>404</v>
      </c>
      <c r="P12" s="20" t="s">
        <v>404</v>
      </c>
      <c r="Q12" s="18" t="s">
        <v>404</v>
      </c>
      <c r="R12" s="20" t="s">
        <v>404</v>
      </c>
      <c r="S12" s="18" t="s">
        <v>404</v>
      </c>
      <c r="T12" s="20" t="s">
        <v>404</v>
      </c>
    </row>
    <row r="13" spans="1:20">
      <c r="A13" s="15" t="s">
        <v>410</v>
      </c>
      <c r="B13" s="17" t="n">
        <v>7161</v>
      </c>
      <c r="C13" s="18">
        <f>(1175.0/B13*100)</f>
        <v/>
      </c>
      <c r="D13" s="19" t="n">
        <v>5986</v>
      </c>
      <c r="E13" s="18" t="n">
        <v>510.13230914</v>
      </c>
      <c r="F13" s="20" t="n">
        <v>3.19239931</v>
      </c>
      <c r="G13" s="18" t="n">
        <v>511.22081438</v>
      </c>
      <c r="H13" s="20" t="n">
        <v>5.30190289</v>
      </c>
      <c r="I13" s="18" t="n">
        <v>503.39822601</v>
      </c>
      <c r="J13" s="20" t="n">
        <v>7.48461597</v>
      </c>
      <c r="K13" s="18" t="n">
        <v>512.7453838</v>
      </c>
      <c r="L13" s="20" t="n">
        <v>5.0630172</v>
      </c>
      <c r="M13" s="18" t="s">
        <v>404</v>
      </c>
      <c r="N13" s="20" t="s">
        <v>404</v>
      </c>
      <c r="O13" s="18" t="s">
        <v>404</v>
      </c>
      <c r="P13" s="20" t="s">
        <v>404</v>
      </c>
      <c r="Q13" s="18" t="s">
        <v>404</v>
      </c>
      <c r="R13" s="20" t="s">
        <v>404</v>
      </c>
      <c r="S13" s="18" t="n">
        <v>536.12745316</v>
      </c>
      <c r="T13" s="20" t="n">
        <v>22.76689321</v>
      </c>
    </row>
    <row r="14" spans="1:20">
      <c r="A14" s="15" t="s">
        <v>411</v>
      </c>
      <c r="B14" s="17" t="n">
        <v>5587</v>
      </c>
      <c r="C14" s="18">
        <f>(0.0/B14*100)</f>
        <v/>
      </c>
      <c r="D14" s="19" t="n">
        <v>5587</v>
      </c>
      <c r="E14" s="18" t="n">
        <v>519.30480339</v>
      </c>
      <c r="F14" s="20" t="n">
        <v>2.75438227</v>
      </c>
      <c r="G14" s="18" t="n">
        <v>520.76854127</v>
      </c>
      <c r="H14" s="20" t="n">
        <v>3.76739899</v>
      </c>
      <c r="I14" s="18" t="n">
        <v>513.06491439</v>
      </c>
      <c r="J14" s="20" t="n">
        <v>8.01897587</v>
      </c>
      <c r="K14" s="18" t="n">
        <v>543.6835638</v>
      </c>
      <c r="L14" s="20" t="n">
        <v>8.218521470000001</v>
      </c>
      <c r="M14" s="18" t="s">
        <v>404</v>
      </c>
      <c r="N14" s="20" t="s">
        <v>404</v>
      </c>
      <c r="O14" s="18" t="s">
        <v>404</v>
      </c>
      <c r="P14" s="20" t="s">
        <v>404</v>
      </c>
      <c r="Q14" s="18" t="s">
        <v>404</v>
      </c>
      <c r="R14" s="20" t="s">
        <v>404</v>
      </c>
      <c r="S14" s="18" t="n">
        <v>511.72215942</v>
      </c>
      <c r="T14" s="20" t="n">
        <v>21.71275853</v>
      </c>
    </row>
    <row r="15" spans="1:20">
      <c r="A15" s="15" t="s">
        <v>412</v>
      </c>
      <c r="B15" s="17" t="n">
        <v>5882</v>
      </c>
      <c r="C15" s="18">
        <f>(0.0/B15*100)</f>
        <v/>
      </c>
      <c r="D15" s="19" t="n">
        <v>5882</v>
      </c>
      <c r="E15" s="18" t="n">
        <v>508.35905604</v>
      </c>
      <c r="F15" s="20" t="n">
        <v>5.28422608</v>
      </c>
      <c r="G15" s="18" t="n">
        <v>511.80849588</v>
      </c>
      <c r="H15" s="20" t="n">
        <v>2.78028247</v>
      </c>
      <c r="I15" s="18" t="n">
        <v>504.25224251</v>
      </c>
      <c r="J15" s="20" t="n">
        <v>8.069670410000001</v>
      </c>
      <c r="K15" s="18" t="n">
        <v>518.5144205300001</v>
      </c>
      <c r="L15" s="20" t="n">
        <v>8.43415208</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490.11326451</v>
      </c>
      <c r="F16" s="20" t="n">
        <v>11.69336542</v>
      </c>
      <c r="G16" s="18" t="n">
        <v>500.85135745</v>
      </c>
      <c r="H16" s="20" t="n">
        <v>6.77147153</v>
      </c>
      <c r="I16" s="18" t="n">
        <v>480.48744987</v>
      </c>
      <c r="J16" s="20" t="n">
        <v>8.7780842</v>
      </c>
      <c r="K16" s="18" t="n">
        <v>502.57338617</v>
      </c>
      <c r="L16" s="20" t="n">
        <v>6.15949077</v>
      </c>
      <c r="M16" s="18" t="s">
        <v>404</v>
      </c>
      <c r="N16" s="20" t="s">
        <v>404</v>
      </c>
      <c r="O16" s="18" t="s">
        <v>404</v>
      </c>
      <c r="P16" s="20" t="s">
        <v>404</v>
      </c>
      <c r="Q16" s="18" t="s">
        <v>404</v>
      </c>
      <c r="R16" s="20" t="s">
        <v>404</v>
      </c>
      <c r="S16" s="18" t="n">
        <v>515.44268329</v>
      </c>
      <c r="T16" s="20" t="n">
        <v>33.12618598</v>
      </c>
    </row>
    <row r="17" spans="1:20">
      <c r="A17" s="15" t="s">
        <v>414</v>
      </c>
      <c r="B17" s="17" t="n">
        <v>6504</v>
      </c>
      <c r="C17" s="18">
        <f>(1325.0/B17*100)</f>
        <v/>
      </c>
      <c r="D17" s="19" t="n">
        <v>5179</v>
      </c>
      <c r="E17" s="18" t="n">
        <v>505.29884611</v>
      </c>
      <c r="F17" s="20" t="n">
        <v>6.79771546</v>
      </c>
      <c r="G17" s="18" t="n">
        <v>509.75201701</v>
      </c>
      <c r="H17" s="20" t="n">
        <v>9.60252889</v>
      </c>
      <c r="I17" s="18" t="n">
        <v>502.38850163</v>
      </c>
      <c r="J17" s="20" t="n">
        <v>8.3062136</v>
      </c>
      <c r="K17" s="18" t="n">
        <v>509.98245863</v>
      </c>
      <c r="L17" s="20" t="n">
        <v>11.55070488</v>
      </c>
      <c r="M17" s="18" t="s">
        <v>404</v>
      </c>
      <c r="N17" s="20" t="s">
        <v>404</v>
      </c>
      <c r="O17" s="18" t="s">
        <v>404</v>
      </c>
      <c r="P17" s="20" t="s">
        <v>404</v>
      </c>
      <c r="Q17" s="18" t="s">
        <v>404</v>
      </c>
      <c r="R17" s="20" t="s">
        <v>404</v>
      </c>
      <c r="S17" s="18" t="n">
        <v>491.92514797</v>
      </c>
      <c r="T17" s="20" t="n">
        <v>10.70685163</v>
      </c>
    </row>
    <row r="18" spans="1:20">
      <c r="A18" s="15" t="s">
        <v>415</v>
      </c>
      <c r="B18" s="17" t="n">
        <v>5532</v>
      </c>
      <c r="C18" s="18">
        <f>(0.0/B18*100)</f>
        <v/>
      </c>
      <c r="D18" s="19" t="n">
        <v>5532</v>
      </c>
      <c r="E18" s="18" t="n">
        <v>464.18305324</v>
      </c>
      <c r="F18" s="20" t="n">
        <v>8.59029228</v>
      </c>
      <c r="G18" s="18" t="n">
        <v>456.48676974</v>
      </c>
      <c r="H18" s="20" t="n">
        <v>7.40839929</v>
      </c>
      <c r="I18" s="18" t="n">
        <v>451.9446814</v>
      </c>
      <c r="J18" s="20" t="n">
        <v>7.63665734</v>
      </c>
      <c r="K18" s="18" t="n">
        <v>439.53000986</v>
      </c>
      <c r="L18" s="20" t="n">
        <v>9.829747770000001</v>
      </c>
      <c r="M18" s="18" t="s">
        <v>404</v>
      </c>
      <c r="N18" s="20" t="s">
        <v>404</v>
      </c>
      <c r="O18" s="18" t="s">
        <v>404</v>
      </c>
      <c r="P18" s="20" t="s">
        <v>404</v>
      </c>
      <c r="Q18" s="18" t="s">
        <v>404</v>
      </c>
      <c r="R18" s="20" t="s">
        <v>404</v>
      </c>
      <c r="S18" s="18" t="n">
        <v>453.06879038</v>
      </c>
      <c r="T18" s="20" t="n">
        <v>22.17133851</v>
      </c>
    </row>
    <row r="19" spans="1:20">
      <c r="A19" s="15" t="s">
        <v>416</v>
      </c>
      <c r="B19" s="17" t="n">
        <v>5658</v>
      </c>
      <c r="C19" s="18">
        <f>(327.0/B19*100)</f>
        <v/>
      </c>
      <c r="D19" s="19" t="n">
        <v>5331</v>
      </c>
      <c r="E19" s="18" t="n">
        <v>477.66357989</v>
      </c>
      <c r="F19" s="20" t="n">
        <v>6.46551961</v>
      </c>
      <c r="G19" s="18" t="n">
        <v>483.75062109</v>
      </c>
      <c r="H19" s="20" t="n">
        <v>7.87442056</v>
      </c>
      <c r="I19" s="18" t="n">
        <v>466.70475509</v>
      </c>
      <c r="J19" s="20" t="n">
        <v>12.59304053</v>
      </c>
      <c r="K19" s="18" t="n">
        <v>470.31488149</v>
      </c>
      <c r="L19" s="20" t="n">
        <v>14.39380271</v>
      </c>
      <c r="M19" s="18" t="s">
        <v>404</v>
      </c>
      <c r="N19" s="20" t="s">
        <v>404</v>
      </c>
      <c r="O19" s="18" t="s">
        <v>404</v>
      </c>
      <c r="P19" s="20" t="s">
        <v>404</v>
      </c>
      <c r="Q19" s="18" t="s">
        <v>404</v>
      </c>
      <c r="R19" s="20" t="s">
        <v>404</v>
      </c>
      <c r="S19" s="18" t="n">
        <v>491.18826502</v>
      </c>
      <c r="T19" s="20" t="n">
        <v>66.13644716</v>
      </c>
    </row>
    <row r="20" spans="1:20">
      <c r="A20" s="15" t="s">
        <v>417</v>
      </c>
      <c r="B20" s="17" t="n">
        <v>3371</v>
      </c>
      <c r="C20" s="18">
        <f>(24.0/B20*100)</f>
        <v/>
      </c>
      <c r="D20" s="19" t="n">
        <v>3347</v>
      </c>
      <c r="E20" s="18" t="n">
        <v>486.89874626</v>
      </c>
      <c r="F20" s="20" t="n">
        <v>2.13156432</v>
      </c>
      <c r="G20" s="18" t="n">
        <v>491.53333634</v>
      </c>
      <c r="H20" s="20" t="n">
        <v>4.35828218</v>
      </c>
      <c r="I20" s="18" t="n">
        <v>480.3995855</v>
      </c>
      <c r="J20" s="20" t="n">
        <v>6.50975293</v>
      </c>
      <c r="K20" s="18" t="n">
        <v>498.66727203</v>
      </c>
      <c r="L20" s="20" t="n">
        <v>11.76547501</v>
      </c>
      <c r="M20" s="18" t="s">
        <v>404</v>
      </c>
      <c r="N20" s="20" t="s">
        <v>404</v>
      </c>
      <c r="O20" s="18" t="s">
        <v>404</v>
      </c>
      <c r="P20" s="20" t="s">
        <v>404</v>
      </c>
      <c r="Q20" s="18" t="s">
        <v>404</v>
      </c>
      <c r="R20" s="20" t="s">
        <v>404</v>
      </c>
      <c r="S20" s="18" t="s">
        <v>404</v>
      </c>
      <c r="T20" s="20" t="s">
        <v>404</v>
      </c>
    </row>
    <row r="21" spans="1:20">
      <c r="A21" s="15" t="s">
        <v>418</v>
      </c>
      <c r="B21" s="17" t="n">
        <v>5741</v>
      </c>
      <c r="C21" s="18">
        <f>(0.0/B21*100)</f>
        <v/>
      </c>
      <c r="D21" s="19" t="n">
        <v>5741</v>
      </c>
      <c r="E21" s="18" t="n">
        <v>500.30254156</v>
      </c>
      <c r="F21" s="20" t="n">
        <v>5.19112072</v>
      </c>
      <c r="G21" s="18" t="n">
        <v>507.27901387</v>
      </c>
      <c r="H21" s="20" t="n">
        <v>3.84652687</v>
      </c>
      <c r="I21" s="18" t="n">
        <v>502.74631687</v>
      </c>
      <c r="J21" s="20" t="n">
        <v>4.36821647</v>
      </c>
      <c r="K21" s="18" t="n">
        <v>497.64734531</v>
      </c>
      <c r="L21" s="20" t="n">
        <v>7.42804238</v>
      </c>
      <c r="M21" s="18" t="s">
        <v>404</v>
      </c>
      <c r="N21" s="20" t="s">
        <v>404</v>
      </c>
      <c r="O21" s="18" t="s">
        <v>404</v>
      </c>
      <c r="P21" s="20" t="s">
        <v>404</v>
      </c>
      <c r="Q21" s="18" t="s">
        <v>404</v>
      </c>
      <c r="R21" s="20" t="s">
        <v>404</v>
      </c>
      <c r="S21" s="18" t="n">
        <v>524.6569351000001</v>
      </c>
      <c r="T21" s="20" t="n">
        <v>5.7425119</v>
      </c>
    </row>
    <row r="22" spans="1:20">
      <c r="A22" s="15" t="s">
        <v>419</v>
      </c>
      <c r="B22" s="17" t="n">
        <v>6598</v>
      </c>
      <c r="C22" s="18">
        <f>(0.0/B22*100)</f>
        <v/>
      </c>
      <c r="D22" s="19" t="n">
        <v>6598</v>
      </c>
      <c r="E22" s="18" t="n">
        <v>468.5381721</v>
      </c>
      <c r="F22" s="20" t="n">
        <v>5.26928998</v>
      </c>
      <c r="G22" s="18" t="n">
        <v>454.81140223</v>
      </c>
      <c r="H22" s="20" t="n">
        <v>16.49429328</v>
      </c>
      <c r="I22" s="18" t="n">
        <v>482.44536576</v>
      </c>
      <c r="J22" s="20" t="n">
        <v>24.71460045</v>
      </c>
      <c r="K22" s="18" t="n">
        <v>480.28201772</v>
      </c>
      <c r="L22" s="20" t="n">
        <v>18.2646846</v>
      </c>
      <c r="M22" s="18" t="s">
        <v>404</v>
      </c>
      <c r="N22" s="20" t="s">
        <v>404</v>
      </c>
      <c r="O22" s="18" t="s">
        <v>404</v>
      </c>
      <c r="P22" s="20" t="s">
        <v>404</v>
      </c>
      <c r="Q22" s="18" t="s">
        <v>404</v>
      </c>
      <c r="R22" s="20" t="s">
        <v>404</v>
      </c>
      <c r="S22" s="18" t="n">
        <v>544.81843856</v>
      </c>
      <c r="T22" s="20" t="n">
        <v>25.37893466</v>
      </c>
    </row>
    <row r="23" spans="1:20">
      <c r="A23" s="15" t="s">
        <v>420</v>
      </c>
      <c r="B23" s="17" t="n">
        <v>11583</v>
      </c>
      <c r="C23" s="18">
        <f>(3194.0/B23*100)</f>
        <v/>
      </c>
      <c r="D23" s="19" t="n">
        <v>8389</v>
      </c>
      <c r="E23" s="18" t="n">
        <v>480.5530974</v>
      </c>
      <c r="F23" s="20" t="n">
        <v>7.5579889</v>
      </c>
      <c r="G23" s="18" t="n">
        <v>498.66328077</v>
      </c>
      <c r="H23" s="20" t="n">
        <v>10.90711464</v>
      </c>
      <c r="I23" s="18" t="n">
        <v>495.82415083</v>
      </c>
      <c r="J23" s="20" t="n">
        <v>5.67016557</v>
      </c>
      <c r="K23" s="18" t="n">
        <v>496.31132778</v>
      </c>
      <c r="L23" s="20" t="n">
        <v>14.40953317</v>
      </c>
      <c r="M23" s="18" t="s">
        <v>404</v>
      </c>
      <c r="N23" s="20" t="s">
        <v>404</v>
      </c>
      <c r="O23" s="18" t="s">
        <v>404</v>
      </c>
      <c r="P23" s="20" t="s">
        <v>404</v>
      </c>
      <c r="Q23" s="18" t="s">
        <v>404</v>
      </c>
      <c r="R23" s="20" t="s">
        <v>404</v>
      </c>
      <c r="S23" s="18" t="n">
        <v>407.29935168</v>
      </c>
      <c r="T23" s="20" t="n">
        <v>19.578896</v>
      </c>
    </row>
    <row r="24" spans="1:20">
      <c r="A24" s="15" t="s">
        <v>421</v>
      </c>
      <c r="B24" s="17" t="n">
        <v>6647</v>
      </c>
      <c r="C24" s="18">
        <f>(0.0/B24*100)</f>
        <v/>
      </c>
      <c r="D24" s="19" t="n">
        <v>6647</v>
      </c>
      <c r="E24" s="18" t="n">
        <v>526.8572529</v>
      </c>
      <c r="F24" s="20" t="n">
        <v>3.93242377</v>
      </c>
      <c r="G24" s="18" t="n">
        <v>555.49423368</v>
      </c>
      <c r="H24" s="20" t="n">
        <v>13.88251084</v>
      </c>
      <c r="I24" s="18" t="n">
        <v>541.75328562</v>
      </c>
      <c r="J24" s="20" t="n">
        <v>11.26812651</v>
      </c>
      <c r="K24" s="18" t="n">
        <v>488.61192077</v>
      </c>
      <c r="L24" s="20" t="n">
        <v>23.80050083</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524.8634488500001</v>
      </c>
      <c r="F25" s="20" t="n">
        <v>4.44753362</v>
      </c>
      <c r="G25" s="18" t="n">
        <v>530.70031145</v>
      </c>
      <c r="H25" s="20" t="n">
        <v>15.51776451</v>
      </c>
      <c r="I25" s="18" t="n">
        <v>513.33145112</v>
      </c>
      <c r="J25" s="20" t="n">
        <v>14.3203962</v>
      </c>
      <c r="K25" s="18" t="n">
        <v>534.52464702</v>
      </c>
      <c r="L25" s="20" t="n">
        <v>6.74850055</v>
      </c>
      <c r="M25" s="18" t="s">
        <v>404</v>
      </c>
      <c r="N25" s="20" t="s">
        <v>404</v>
      </c>
      <c r="O25" s="18" t="s">
        <v>404</v>
      </c>
      <c r="P25" s="20" t="s">
        <v>404</v>
      </c>
      <c r="Q25" s="18" t="s">
        <v>404</v>
      </c>
      <c r="R25" s="20" t="s">
        <v>404</v>
      </c>
      <c r="S25" s="18" t="n">
        <v>461.06915833</v>
      </c>
      <c r="T25" s="20" t="n">
        <v>6.97169272</v>
      </c>
    </row>
    <row r="26" spans="1:20">
      <c r="A26" s="15" t="s">
        <v>423</v>
      </c>
      <c r="B26" s="17" t="n">
        <v>4869</v>
      </c>
      <c r="C26" s="18">
        <f>(11.0/B26*100)</f>
        <v/>
      </c>
      <c r="D26" s="19" t="n">
        <v>4858</v>
      </c>
      <c r="E26" s="18" t="n">
        <v>481.34764473</v>
      </c>
      <c r="F26" s="20" t="n">
        <v>2.79846818</v>
      </c>
      <c r="G26" s="18" t="n">
        <v>484.84830493</v>
      </c>
      <c r="H26" s="20" t="n">
        <v>2.78122432</v>
      </c>
      <c r="I26" s="18" t="n">
        <v>479.0055414</v>
      </c>
      <c r="J26" s="20" t="n">
        <v>19.76168849</v>
      </c>
      <c r="K26" s="18" t="n">
        <v>462.59385064</v>
      </c>
      <c r="L26" s="20" t="n">
        <v>12.20791708</v>
      </c>
      <c r="M26" s="18" t="s">
        <v>404</v>
      </c>
      <c r="N26" s="20" t="s">
        <v>404</v>
      </c>
      <c r="O26" s="18" t="s">
        <v>404</v>
      </c>
      <c r="P26" s="20" t="s">
        <v>404</v>
      </c>
      <c r="Q26" s="18" t="s">
        <v>404</v>
      </c>
      <c r="R26" s="20" t="s">
        <v>404</v>
      </c>
      <c r="S26" s="18" t="n">
        <v>497.43818218</v>
      </c>
      <c r="T26" s="20" t="n">
        <v>14.44903895</v>
      </c>
    </row>
    <row r="27" spans="1:20">
      <c r="A27" s="15" t="s">
        <v>424</v>
      </c>
      <c r="B27" s="17" t="n">
        <v>5299</v>
      </c>
      <c r="C27" s="18">
        <f>(0.0/B27*100)</f>
        <v/>
      </c>
      <c r="D27" s="19" t="n">
        <v>5299</v>
      </c>
      <c r="E27" s="18" t="n">
        <v>497.50816313</v>
      </c>
      <c r="F27" s="20" t="n">
        <v>3.29875437</v>
      </c>
      <c r="G27" s="18" t="n">
        <v>490.30614095</v>
      </c>
      <c r="H27" s="20" t="n">
        <v>1.84304044</v>
      </c>
      <c r="I27" s="18" t="n">
        <v>471.71919029</v>
      </c>
      <c r="J27" s="20" t="n">
        <v>2.16431744</v>
      </c>
      <c r="K27" s="18" t="n">
        <v>492.92970727</v>
      </c>
      <c r="L27" s="20" t="n">
        <v>2.42130155</v>
      </c>
      <c r="M27" s="18" t="s">
        <v>404</v>
      </c>
      <c r="N27" s="20" t="s">
        <v>404</v>
      </c>
      <c r="O27" s="18" t="s">
        <v>404</v>
      </c>
      <c r="P27" s="20" t="s">
        <v>404</v>
      </c>
      <c r="Q27" s="18" t="s">
        <v>404</v>
      </c>
      <c r="R27" s="20" t="s">
        <v>404</v>
      </c>
      <c r="S27" s="18" t="n">
        <v>462.23173043</v>
      </c>
      <c r="T27" s="20" t="n">
        <v>4.04034849</v>
      </c>
    </row>
    <row r="28" spans="1:20">
      <c r="A28" s="15" t="s">
        <v>425</v>
      </c>
      <c r="B28" s="17" t="n">
        <v>7568</v>
      </c>
      <c r="C28" s="18">
        <f>(0.0/B28*100)</f>
        <v/>
      </c>
      <c r="D28" s="19" t="n">
        <v>7568</v>
      </c>
      <c r="E28" s="18" t="n">
        <v>407.84807692</v>
      </c>
      <c r="F28" s="20" t="n">
        <v>3.46115244</v>
      </c>
      <c r="G28" s="18" t="n">
        <v>416.86309812</v>
      </c>
      <c r="H28" s="20" t="n">
        <v>8.556390909999999</v>
      </c>
      <c r="I28" s="18" t="n">
        <v>407.65988936</v>
      </c>
      <c r="J28" s="20" t="n">
        <v>7.95261623</v>
      </c>
      <c r="K28" s="18" t="n">
        <v>404.05350279</v>
      </c>
      <c r="L28" s="20" t="n">
        <v>6.87090582</v>
      </c>
      <c r="M28" s="18" t="s">
        <v>404</v>
      </c>
      <c r="N28" s="20" t="s">
        <v>404</v>
      </c>
      <c r="O28" s="18" t="s">
        <v>404</v>
      </c>
      <c r="P28" s="20" t="s">
        <v>404</v>
      </c>
      <c r="Q28" s="18" t="s">
        <v>404</v>
      </c>
      <c r="R28" s="20" t="s">
        <v>404</v>
      </c>
      <c r="S28" s="18" t="n">
        <v>390.97702115</v>
      </c>
      <c r="T28" s="20" t="n">
        <v>11.75461738</v>
      </c>
    </row>
    <row r="29" spans="1:20">
      <c r="A29" s="15" t="s">
        <v>426</v>
      </c>
      <c r="B29" s="17" t="n">
        <v>5385</v>
      </c>
      <c r="C29" s="18">
        <f>(1123.0/B29*100)</f>
        <v/>
      </c>
      <c r="D29" s="19" t="n">
        <v>4262</v>
      </c>
      <c r="E29" s="18" t="n">
        <v>509.87698359</v>
      </c>
      <c r="F29" s="20" t="n">
        <v>7.57628557</v>
      </c>
      <c r="G29" s="18" t="n">
        <v>510.19953327</v>
      </c>
      <c r="H29" s="20" t="n">
        <v>15.05691473</v>
      </c>
      <c r="I29" s="18" t="n">
        <v>529.25985496</v>
      </c>
      <c r="J29" s="20" t="n">
        <v>27.87843466</v>
      </c>
      <c r="K29" s="18" t="n">
        <v>510.06551736</v>
      </c>
      <c r="L29" s="20" t="n">
        <v>10.26927475</v>
      </c>
      <c r="M29" s="18" t="s">
        <v>404</v>
      </c>
      <c r="N29" s="20" t="s">
        <v>404</v>
      </c>
      <c r="O29" s="18" t="s">
        <v>404</v>
      </c>
      <c r="P29" s="20" t="s">
        <v>404</v>
      </c>
      <c r="Q29" s="18" t="s">
        <v>404</v>
      </c>
      <c r="R29" s="20" t="s">
        <v>404</v>
      </c>
      <c r="S29" s="18" t="n">
        <v>547.34937788</v>
      </c>
      <c r="T29" s="20" t="n">
        <v>6.72937308</v>
      </c>
    </row>
    <row r="30" spans="1:20">
      <c r="A30" s="15" t="s">
        <v>427</v>
      </c>
      <c r="B30" s="17" t="n">
        <v>4520</v>
      </c>
      <c r="C30" s="18">
        <f>(1076.0/B30*100)</f>
        <v/>
      </c>
      <c r="D30" s="19" t="n">
        <v>3444</v>
      </c>
      <c r="E30" s="18" t="n">
        <v>496.33540583</v>
      </c>
      <c r="F30" s="20" t="n">
        <v>4.86031588</v>
      </c>
      <c r="G30" s="18" t="n">
        <v>502.84110752</v>
      </c>
      <c r="H30" s="20" t="n">
        <v>4.99244888</v>
      </c>
      <c r="I30" s="18" t="n">
        <v>474.37315026</v>
      </c>
      <c r="J30" s="20" t="n">
        <v>11.24858647</v>
      </c>
      <c r="K30" s="18" t="n">
        <v>478.80557995</v>
      </c>
      <c r="L30" s="20" t="n">
        <v>14.80072503</v>
      </c>
      <c r="M30" s="18" t="s">
        <v>404</v>
      </c>
      <c r="N30" s="20" t="s">
        <v>404</v>
      </c>
      <c r="O30" s="18" t="s">
        <v>404</v>
      </c>
      <c r="P30" s="20" t="s">
        <v>404</v>
      </c>
      <c r="Q30" s="18" t="s">
        <v>404</v>
      </c>
      <c r="R30" s="20" t="s">
        <v>404</v>
      </c>
      <c r="S30" s="18" t="n">
        <v>457.82500205</v>
      </c>
      <c r="T30" s="20" t="n">
        <v>9.57116736</v>
      </c>
    </row>
    <row r="31" spans="1:20">
      <c r="A31" s="15" t="s">
        <v>428</v>
      </c>
      <c r="B31" s="17" t="n">
        <v>5456</v>
      </c>
      <c r="C31" s="18">
        <f>(502.0/B31*100)</f>
        <v/>
      </c>
      <c r="D31" s="19" t="n">
        <v>4954</v>
      </c>
      <c r="E31" s="18" t="n">
        <v>503.75698188</v>
      </c>
      <c r="F31" s="20" t="n">
        <v>3.49941518</v>
      </c>
      <c r="G31" s="18" t="n">
        <v>508.61337897</v>
      </c>
      <c r="H31" s="20" t="n">
        <v>3.80080804</v>
      </c>
      <c r="I31" s="18" t="n">
        <v>492.70073143</v>
      </c>
      <c r="J31" s="20" t="n">
        <v>6.1308802</v>
      </c>
      <c r="K31" s="18" t="n">
        <v>496.80733204</v>
      </c>
      <c r="L31" s="20" t="n">
        <v>8.114079070000001</v>
      </c>
      <c r="M31" s="18" t="s">
        <v>404</v>
      </c>
      <c r="N31" s="20" t="s">
        <v>404</v>
      </c>
      <c r="O31" s="18" t="s">
        <v>404</v>
      </c>
      <c r="P31" s="20" t="s">
        <v>404</v>
      </c>
      <c r="Q31" s="18" t="s">
        <v>404</v>
      </c>
      <c r="R31" s="20" t="s">
        <v>404</v>
      </c>
      <c r="S31" s="18" t="n">
        <v>493.32387078</v>
      </c>
      <c r="T31" s="20" t="n">
        <v>14.49272228</v>
      </c>
    </row>
    <row r="32" spans="1:20">
      <c r="A32" s="15" t="s">
        <v>429</v>
      </c>
      <c r="B32" s="17" t="n">
        <v>4478</v>
      </c>
      <c r="C32" s="18">
        <f>(0.0/B32*100)</f>
        <v/>
      </c>
      <c r="D32" s="19" t="n">
        <v>4478</v>
      </c>
      <c r="E32" s="18" t="n">
        <v>502.15150729</v>
      </c>
      <c r="F32" s="20" t="n">
        <v>5.0184623</v>
      </c>
      <c r="G32" s="18" t="n">
        <v>505.45170079</v>
      </c>
      <c r="H32" s="20" t="n">
        <v>4.16756079</v>
      </c>
      <c r="I32" s="18" t="n">
        <v>505.52541459</v>
      </c>
      <c r="J32" s="20" t="n">
        <v>6.96138352</v>
      </c>
      <c r="K32" s="18" t="n">
        <v>532.6318145</v>
      </c>
      <c r="L32" s="20" t="n">
        <v>10.24858506</v>
      </c>
      <c r="M32" s="18" t="s">
        <v>404</v>
      </c>
      <c r="N32" s="20" t="s">
        <v>404</v>
      </c>
      <c r="O32" s="18" t="s">
        <v>404</v>
      </c>
      <c r="P32" s="20" t="s">
        <v>404</v>
      </c>
      <c r="Q32" s="18" t="s">
        <v>404</v>
      </c>
      <c r="R32" s="20" t="s">
        <v>404</v>
      </c>
      <c r="S32" s="18" t="n">
        <v>490.21679897</v>
      </c>
      <c r="T32" s="20" t="n">
        <v>6.92543507</v>
      </c>
    </row>
    <row r="33" spans="1:20">
      <c r="A33" s="15" t="s">
        <v>430</v>
      </c>
      <c r="B33" s="17" t="n">
        <v>7325</v>
      </c>
      <c r="C33" s="18">
        <f>(29.0/B33*100)</f>
        <v/>
      </c>
      <c r="D33" s="19" t="n">
        <v>7296</v>
      </c>
      <c r="E33" s="18" t="n">
        <v>487.72294996</v>
      </c>
      <c r="F33" s="20" t="n">
        <v>4.06874098</v>
      </c>
      <c r="G33" s="18" t="n">
        <v>509.0784376</v>
      </c>
      <c r="H33" s="20" t="n">
        <v>8.293021420000001</v>
      </c>
      <c r="I33" s="18" t="n">
        <v>478.45479664</v>
      </c>
      <c r="J33" s="20" t="n">
        <v>8.09139259</v>
      </c>
      <c r="K33" s="18" t="n">
        <v>465.78486987</v>
      </c>
      <c r="L33" s="20" t="n">
        <v>9.116610870000001</v>
      </c>
      <c r="M33" s="18" t="s">
        <v>404</v>
      </c>
      <c r="N33" s="20" t="s">
        <v>404</v>
      </c>
      <c r="O33" s="18" t="s">
        <v>404</v>
      </c>
      <c r="P33" s="20" t="s">
        <v>404</v>
      </c>
      <c r="Q33" s="18" t="s">
        <v>404</v>
      </c>
      <c r="R33" s="20" t="s">
        <v>404</v>
      </c>
      <c r="S33" s="18" t="n">
        <v>501.56976429</v>
      </c>
      <c r="T33" s="20" t="n">
        <v>23.13286994</v>
      </c>
    </row>
    <row r="34" spans="1:20">
      <c r="A34" s="15" t="s">
        <v>431</v>
      </c>
      <c r="B34" s="17" t="n">
        <v>6350</v>
      </c>
      <c r="C34" s="18">
        <f>(0.0/B34*100)</f>
        <v/>
      </c>
      <c r="D34" s="19" t="n">
        <v>6350</v>
      </c>
      <c r="E34" s="18" t="n">
        <v>473.00618503</v>
      </c>
      <c r="F34" s="20" t="n">
        <v>5.56669272</v>
      </c>
      <c r="G34" s="18" t="n">
        <v>476.12038277</v>
      </c>
      <c r="H34" s="20" t="n">
        <v>4.84808871</v>
      </c>
      <c r="I34" s="18" t="n">
        <v>476.86489301</v>
      </c>
      <c r="J34" s="20" t="n">
        <v>15.73780271</v>
      </c>
      <c r="K34" s="18" t="n">
        <v>491.96450889</v>
      </c>
      <c r="L34" s="20" t="n">
        <v>20.75334956</v>
      </c>
      <c r="M34" s="18" t="s">
        <v>404</v>
      </c>
      <c r="N34" s="20" t="s">
        <v>404</v>
      </c>
      <c r="O34" s="18" t="s">
        <v>404</v>
      </c>
      <c r="P34" s="20" t="s">
        <v>404</v>
      </c>
      <c r="Q34" s="18" t="s">
        <v>404</v>
      </c>
      <c r="R34" s="20" t="s">
        <v>404</v>
      </c>
      <c r="S34" s="18" t="n">
        <v>450.15548732</v>
      </c>
      <c r="T34" s="20" t="n">
        <v>9.75414312</v>
      </c>
    </row>
    <row r="35" spans="1:20">
      <c r="A35" s="15" t="s">
        <v>432</v>
      </c>
      <c r="B35" s="17" t="n">
        <v>6406</v>
      </c>
      <c r="C35" s="18">
        <f>(443.0/B35*100)</f>
        <v/>
      </c>
      <c r="D35" s="19" t="n">
        <v>5963</v>
      </c>
      <c r="E35" s="18" t="n">
        <v>506.97622556</v>
      </c>
      <c r="F35" s="20" t="n">
        <v>2.63551346</v>
      </c>
      <c r="G35" s="18" t="n">
        <v>516.95147314</v>
      </c>
      <c r="H35" s="20" t="n">
        <v>1.68914205</v>
      </c>
      <c r="I35" s="18" t="n">
        <v>507.53898618</v>
      </c>
      <c r="J35" s="20" t="n">
        <v>4.92152071</v>
      </c>
      <c r="K35" s="18" t="n">
        <v>489.58566294</v>
      </c>
      <c r="L35" s="20" t="n">
        <v>5.3065119</v>
      </c>
      <c r="M35" s="18" t="s">
        <v>404</v>
      </c>
      <c r="N35" s="20" t="s">
        <v>404</v>
      </c>
      <c r="O35" s="18" t="s">
        <v>404</v>
      </c>
      <c r="P35" s="20" t="s">
        <v>404</v>
      </c>
      <c r="Q35" s="18" t="s">
        <v>404</v>
      </c>
      <c r="R35" s="20" t="s">
        <v>404</v>
      </c>
      <c r="S35" s="18" t="n">
        <v>497.29977246</v>
      </c>
      <c r="T35" s="20" t="n">
        <v>12.24772924</v>
      </c>
    </row>
    <row r="36" spans="1:20">
      <c r="A36" s="15" t="s">
        <v>433</v>
      </c>
      <c r="B36" s="17" t="n">
        <v>6736</v>
      </c>
      <c r="C36" s="18">
        <f>(10.0/B36*100)</f>
        <v/>
      </c>
      <c r="D36" s="19" t="n">
        <v>6726</v>
      </c>
      <c r="E36" s="18" t="n">
        <v>484.95785322</v>
      </c>
      <c r="F36" s="20" t="n">
        <v>3.76437192</v>
      </c>
      <c r="G36" s="18" t="n">
        <v>493.8251021</v>
      </c>
      <c r="H36" s="20" t="n">
        <v>5.03053164</v>
      </c>
      <c r="I36" s="18" t="n">
        <v>479.20115589</v>
      </c>
      <c r="J36" s="20" t="n">
        <v>4.03463242</v>
      </c>
      <c r="K36" s="18" t="n">
        <v>485.17555221</v>
      </c>
      <c r="L36" s="20" t="n">
        <v>9.22458904</v>
      </c>
      <c r="M36" s="18" t="s">
        <v>404</v>
      </c>
      <c r="N36" s="20" t="s">
        <v>404</v>
      </c>
      <c r="O36" s="18" t="s">
        <v>404</v>
      </c>
      <c r="P36" s="20" t="s">
        <v>404</v>
      </c>
      <c r="Q36" s="18" t="s">
        <v>404</v>
      </c>
      <c r="R36" s="20" t="s">
        <v>404</v>
      </c>
      <c r="S36" s="18" t="n">
        <v>492.33765368</v>
      </c>
      <c r="T36" s="20" t="n">
        <v>10.63747476</v>
      </c>
    </row>
    <row r="37" spans="1:20">
      <c r="A37" s="15" t="s">
        <v>434</v>
      </c>
      <c r="B37" s="17" t="n">
        <v>5458</v>
      </c>
      <c r="C37" s="18">
        <f>(0.0/B37*100)</f>
        <v/>
      </c>
      <c r="D37" s="19" t="n">
        <v>5458</v>
      </c>
      <c r="E37" s="18" t="n">
        <v>495.04850351</v>
      </c>
      <c r="F37" s="20" t="n">
        <v>3.70803707</v>
      </c>
      <c r="G37" s="18" t="n">
        <v>495.28011546</v>
      </c>
      <c r="H37" s="20" t="n">
        <v>5.89236743</v>
      </c>
      <c r="I37" s="18" t="n">
        <v>479.29229747</v>
      </c>
      <c r="J37" s="20" t="n">
        <v>16.38568697</v>
      </c>
      <c r="K37" s="18" t="n">
        <v>478.34286915</v>
      </c>
      <c r="L37" s="20" t="n">
        <v>7.10955134</v>
      </c>
      <c r="M37" s="18" t="s">
        <v>404</v>
      </c>
      <c r="N37" s="20" t="s">
        <v>404</v>
      </c>
      <c r="O37" s="18" t="s">
        <v>404</v>
      </c>
      <c r="P37" s="20" t="s">
        <v>404</v>
      </c>
      <c r="Q37" s="18" t="s">
        <v>404</v>
      </c>
      <c r="R37" s="20" t="s">
        <v>404</v>
      </c>
      <c r="S37" s="18" t="n">
        <v>434.46196986</v>
      </c>
      <c r="T37" s="20" t="n">
        <v>11.34131136</v>
      </c>
    </row>
    <row r="38" spans="1:20">
      <c r="A38" s="15" t="s">
        <v>435</v>
      </c>
      <c r="B38" s="17" t="n">
        <v>5860</v>
      </c>
      <c r="C38" s="18">
        <f>(268.0/B38*100)</f>
        <v/>
      </c>
      <c r="D38" s="19" t="n">
        <v>5592</v>
      </c>
      <c r="E38" s="18" t="n">
        <v>521.86912571</v>
      </c>
      <c r="F38" s="20" t="n">
        <v>7.21986295</v>
      </c>
      <c r="G38" s="18" t="n">
        <v>530.20511062</v>
      </c>
      <c r="H38" s="20" t="n">
        <v>6.91783229</v>
      </c>
      <c r="I38" s="18" t="n">
        <v>508.06807066</v>
      </c>
      <c r="J38" s="20" t="n">
        <v>9.459311769999999</v>
      </c>
      <c r="K38" s="18" t="n">
        <v>510.60239518</v>
      </c>
      <c r="L38" s="20" t="n">
        <v>11.06479186</v>
      </c>
      <c r="M38" s="18" t="s">
        <v>404</v>
      </c>
      <c r="N38" s="20" t="s">
        <v>404</v>
      </c>
      <c r="O38" s="18" t="s">
        <v>404</v>
      </c>
      <c r="P38" s="20" t="s">
        <v>404</v>
      </c>
      <c r="Q38" s="18" t="s">
        <v>404</v>
      </c>
      <c r="R38" s="20" t="s">
        <v>404</v>
      </c>
      <c r="S38" s="18" t="n">
        <v>468.75144726</v>
      </c>
      <c r="T38" s="20" t="n">
        <v>8.04357094</v>
      </c>
    </row>
    <row r="39" spans="1:20">
      <c r="A39" s="15" t="s">
        <v>436</v>
      </c>
      <c r="B39" s="17" t="n">
        <v>5895</v>
      </c>
      <c r="C39" s="18">
        <f>(0.0/B39*100)</f>
        <v/>
      </c>
      <c r="D39" s="19" t="n">
        <v>5895</v>
      </c>
      <c r="E39" s="18" t="n">
        <v>415.39228314</v>
      </c>
      <c r="F39" s="20" t="n">
        <v>6.3071818</v>
      </c>
      <c r="G39" s="18" t="n">
        <v>434.64982362</v>
      </c>
      <c r="H39" s="20" t="n">
        <v>10.12316257</v>
      </c>
      <c r="I39" s="18" t="n">
        <v>417.92343099</v>
      </c>
      <c r="J39" s="20" t="n">
        <v>10.0781863</v>
      </c>
      <c r="K39" s="18" t="n">
        <v>411.63942425</v>
      </c>
      <c r="L39" s="20" t="n">
        <v>23.87905947</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486.44856097</v>
      </c>
      <c r="F40" s="20" t="n">
        <v>4.66320045</v>
      </c>
      <c r="G40" s="18" t="n">
        <v>501.31862221</v>
      </c>
      <c r="H40" s="20" t="n">
        <v>6.30511028</v>
      </c>
      <c r="I40" s="18" t="n">
        <v>508.31338528</v>
      </c>
      <c r="J40" s="20" t="n">
        <v>11.74067618</v>
      </c>
      <c r="K40" s="18" t="n">
        <v>493.4048503</v>
      </c>
      <c r="L40" s="20" t="n">
        <v>7.81439036</v>
      </c>
      <c r="M40" s="18" t="s">
        <v>404</v>
      </c>
      <c r="N40" s="20" t="s">
        <v>404</v>
      </c>
      <c r="O40" s="18" t="s">
        <v>404</v>
      </c>
      <c r="P40" s="20" t="s">
        <v>404</v>
      </c>
      <c r="Q40" s="18" t="s">
        <v>404</v>
      </c>
      <c r="R40" s="20" t="s">
        <v>404</v>
      </c>
      <c r="S40" s="18" t="n">
        <v>484.68127147</v>
      </c>
      <c r="T40" s="20" t="n">
        <v>11.66977558</v>
      </c>
    </row>
    <row r="41" spans="1:20">
      <c r="A41" s="15" t="s">
        <v>438</v>
      </c>
      <c r="B41" s="17" t="n">
        <v>5712</v>
      </c>
      <c r="C41" s="18">
        <f>(99.0/B41*100)</f>
        <v/>
      </c>
      <c r="D41" s="19" t="n">
        <v>5613</v>
      </c>
      <c r="E41" s="18" t="n">
        <v>464.33289378</v>
      </c>
      <c r="F41" s="20" t="n">
        <v>5.35174863</v>
      </c>
      <c r="G41" s="18" t="n">
        <v>474.7826291</v>
      </c>
      <c r="H41" s="20" t="n">
        <v>5.3995143</v>
      </c>
      <c r="I41" s="18" t="n">
        <v>470.0602195</v>
      </c>
      <c r="J41" s="20" t="n">
        <v>11.68744577</v>
      </c>
      <c r="K41" s="18" t="n">
        <v>488.23857149</v>
      </c>
      <c r="L41" s="20" t="n">
        <v>14.82931473</v>
      </c>
      <c r="M41" s="18" t="s">
        <v>404</v>
      </c>
      <c r="N41" s="20" t="s">
        <v>404</v>
      </c>
      <c r="O41" s="18" t="s">
        <v>404</v>
      </c>
      <c r="P41" s="20" t="s">
        <v>404</v>
      </c>
      <c r="Q41" s="18" t="s">
        <v>404</v>
      </c>
      <c r="R41" s="20" t="s">
        <v>404</v>
      </c>
      <c r="S41" s="18" t="n">
        <v>450.09375615</v>
      </c>
      <c r="T41" s="20" t="n">
        <v>6.1791517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415.83005157</v>
      </c>
      <c r="F44" s="20" t="n">
        <v>5.67360878</v>
      </c>
      <c r="G44" s="18" t="n">
        <v>415.50237325</v>
      </c>
      <c r="H44" s="20" t="n">
        <v>5.17915347</v>
      </c>
      <c r="I44" s="18" t="n">
        <v>398.18618258</v>
      </c>
      <c r="J44" s="20" t="n">
        <v>6.26554533</v>
      </c>
      <c r="K44" s="18" t="s">
        <v>404</v>
      </c>
      <c r="L44" s="20" t="s">
        <v>404</v>
      </c>
      <c r="M44" s="18" t="s">
        <v>404</v>
      </c>
      <c r="N44" s="20" t="s">
        <v>404</v>
      </c>
      <c r="O44" s="18" t="s">
        <v>404</v>
      </c>
      <c r="P44" s="20" t="s">
        <v>404</v>
      </c>
      <c r="Q44" s="18" t="n">
        <v>411.4973</v>
      </c>
      <c r="R44" s="20" t="n">
        <v>47.51694568</v>
      </c>
      <c r="S44" s="18" t="n">
        <v>418.69178536</v>
      </c>
      <c r="T44" s="20" t="n">
        <v>20.37439339</v>
      </c>
    </row>
    <row r="45" spans="1:20">
      <c r="A45" s="15" t="s">
        <v>442</v>
      </c>
      <c r="B45" s="17" t="n">
        <v>5519</v>
      </c>
      <c r="C45" s="18">
        <f>(0.0/B45*100)</f>
        <v/>
      </c>
      <c r="D45" s="19" t="n">
        <v>5519</v>
      </c>
      <c r="E45" s="18" t="n">
        <v>361.76309662</v>
      </c>
      <c r="F45" s="20" t="n">
        <v>4.70839593</v>
      </c>
      <c r="G45" s="18" t="n">
        <v>344.53391826</v>
      </c>
      <c r="H45" s="20" t="n">
        <v>6.52224371</v>
      </c>
      <c r="I45" s="18" t="n">
        <v>372.11802378</v>
      </c>
      <c r="J45" s="20" t="n">
        <v>8.07411647</v>
      </c>
      <c r="K45" s="18" t="n">
        <v>336.13106816</v>
      </c>
      <c r="L45" s="20" t="n">
        <v>19.00206662</v>
      </c>
      <c r="M45" s="18" t="s">
        <v>404</v>
      </c>
      <c r="N45" s="20" t="s">
        <v>404</v>
      </c>
      <c r="O45" s="18" t="s">
        <v>404</v>
      </c>
      <c r="P45" s="20" t="s">
        <v>404</v>
      </c>
      <c r="Q45" s="18" t="s">
        <v>404</v>
      </c>
      <c r="R45" s="20" t="s">
        <v>404</v>
      </c>
      <c r="S45" s="18" t="n">
        <v>373.13568599</v>
      </c>
      <c r="T45" s="20" t="n">
        <v>16.00460362</v>
      </c>
    </row>
    <row r="46" spans="1:20">
      <c r="A46" s="15" t="s">
        <v>443</v>
      </c>
      <c r="B46" s="17" t="n">
        <v>23141</v>
      </c>
      <c r="C46" s="18">
        <f>(4196.0/B46*100)</f>
        <v/>
      </c>
      <c r="D46" s="19" t="n">
        <v>18945</v>
      </c>
      <c r="E46" s="18" t="n">
        <v>382.08665999</v>
      </c>
      <c r="F46" s="20" t="n">
        <v>4.93391021</v>
      </c>
      <c r="G46" s="18" t="n">
        <v>407.38921813</v>
      </c>
      <c r="H46" s="20" t="n">
        <v>8.55002608</v>
      </c>
      <c r="I46" s="18" t="n">
        <v>370.52395902</v>
      </c>
      <c r="J46" s="20" t="n">
        <v>5.12790316</v>
      </c>
      <c r="K46" s="18" t="n">
        <v>354.47970578</v>
      </c>
      <c r="L46" s="20" t="n">
        <v>8.02618339</v>
      </c>
      <c r="M46" s="18" t="s">
        <v>404</v>
      </c>
      <c r="N46" s="20" t="s">
        <v>404</v>
      </c>
      <c r="O46" s="18" t="s">
        <v>404</v>
      </c>
      <c r="P46" s="20" t="s">
        <v>404</v>
      </c>
      <c r="Q46" s="18" t="s">
        <v>404</v>
      </c>
      <c r="R46" s="20" t="s">
        <v>404</v>
      </c>
      <c r="S46" s="18" t="n">
        <v>359.54212922</v>
      </c>
      <c r="T46" s="20" t="n">
        <v>14.8942856</v>
      </c>
    </row>
    <row r="47" spans="1:20">
      <c r="A47" s="15" t="s">
        <v>444</v>
      </c>
      <c r="B47" s="17" t="n">
        <v>5928</v>
      </c>
      <c r="C47" s="18">
        <f>(0.0/B47*100)</f>
        <v/>
      </c>
      <c r="D47" s="19" t="n">
        <v>5928</v>
      </c>
      <c r="E47" s="18" t="n">
        <v>423.2160928</v>
      </c>
      <c r="F47" s="20" t="n">
        <v>8.31439438</v>
      </c>
      <c r="G47" s="18" t="n">
        <v>447.61823009</v>
      </c>
      <c r="H47" s="20" t="n">
        <v>6.34995652</v>
      </c>
      <c r="I47" s="18" t="n">
        <v>437.35365946</v>
      </c>
      <c r="J47" s="20" t="n">
        <v>17.89963642</v>
      </c>
      <c r="K47" s="18" t="n">
        <v>478.5414924</v>
      </c>
      <c r="L47" s="20" t="n">
        <v>15.54361556</v>
      </c>
      <c r="M47" s="18" t="s">
        <v>404</v>
      </c>
      <c r="N47" s="20" t="s">
        <v>404</v>
      </c>
      <c r="O47" s="18" t="s">
        <v>404</v>
      </c>
      <c r="P47" s="20" t="s">
        <v>404</v>
      </c>
      <c r="Q47" s="18" t="s">
        <v>404</v>
      </c>
      <c r="R47" s="20" t="s">
        <v>404</v>
      </c>
      <c r="S47" s="18" t="s">
        <v>404</v>
      </c>
      <c r="T47" s="20" t="s">
        <v>404</v>
      </c>
    </row>
    <row r="48" spans="1:20">
      <c r="A48" s="15" t="s">
        <v>445</v>
      </c>
      <c r="B48" s="17" t="n">
        <v>9841</v>
      </c>
      <c r="C48" s="18">
        <f>(40.0/B48*100)</f>
        <v/>
      </c>
      <c r="D48" s="19" t="n">
        <v>9801</v>
      </c>
      <c r="E48" s="18" t="n">
        <v>529.130459</v>
      </c>
      <c r="F48" s="20" t="n">
        <v>5.79356716</v>
      </c>
      <c r="G48" s="18" t="n">
        <v>558.80060421</v>
      </c>
      <c r="H48" s="20" t="n">
        <v>13.34480023</v>
      </c>
      <c r="I48" s="18" t="n">
        <v>532.61610731</v>
      </c>
      <c r="J48" s="20" t="n">
        <v>18.73534628</v>
      </c>
      <c r="K48" s="18" t="n">
        <v>510.26170258</v>
      </c>
      <c r="L48" s="20" t="n">
        <v>28.96280143</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407.63553916</v>
      </c>
      <c r="F49" s="20" t="n">
        <v>4.67741272</v>
      </c>
      <c r="G49" s="18" t="n">
        <v>423.44510084</v>
      </c>
      <c r="H49" s="20" t="n">
        <v>12.08230291</v>
      </c>
      <c r="I49" s="18" t="n">
        <v>410.44314162</v>
      </c>
      <c r="J49" s="20" t="n">
        <v>7.04978735</v>
      </c>
      <c r="K49" s="18" t="n">
        <v>399.40858757</v>
      </c>
      <c r="L49" s="20" t="n">
        <v>15.17404031</v>
      </c>
      <c r="M49" s="18" t="s">
        <v>404</v>
      </c>
      <c r="N49" s="20" t="s">
        <v>404</v>
      </c>
      <c r="O49" s="18" t="s">
        <v>404</v>
      </c>
      <c r="P49" s="20" t="s">
        <v>404</v>
      </c>
      <c r="Q49" s="18" t="s">
        <v>404</v>
      </c>
      <c r="R49" s="20" t="s">
        <v>404</v>
      </c>
      <c r="S49" s="18" t="n">
        <v>399.87271393</v>
      </c>
      <c r="T49" s="20" t="n">
        <v>15.13881091</v>
      </c>
    </row>
    <row r="50" spans="1:20">
      <c r="A50" s="15" t="s">
        <v>447</v>
      </c>
      <c r="B50" s="17" t="n">
        <v>11795</v>
      </c>
      <c r="C50" s="18">
        <f>(1031.0/B50*100)</f>
        <v/>
      </c>
      <c r="D50" s="19" t="n">
        <v>10764</v>
      </c>
      <c r="E50" s="18" t="n">
        <v>390.85305944</v>
      </c>
      <c r="F50" s="20" t="n">
        <v>4.26939216</v>
      </c>
      <c r="G50" s="18" t="n">
        <v>406.44344125</v>
      </c>
      <c r="H50" s="20" t="n">
        <v>10.48746168</v>
      </c>
      <c r="I50" s="18" t="n">
        <v>388.34420963</v>
      </c>
      <c r="J50" s="20" t="n">
        <v>4.42605079</v>
      </c>
      <c r="K50" s="18" t="n">
        <v>379.93411087</v>
      </c>
      <c r="L50" s="20" t="n">
        <v>10.32047989</v>
      </c>
      <c r="M50" s="18" t="s">
        <v>404</v>
      </c>
      <c r="N50" s="20" t="s">
        <v>404</v>
      </c>
      <c r="O50" s="18" t="s">
        <v>404</v>
      </c>
      <c r="P50" s="20" t="s">
        <v>404</v>
      </c>
      <c r="Q50" s="18" t="s">
        <v>404</v>
      </c>
      <c r="R50" s="20" t="s">
        <v>404</v>
      </c>
      <c r="S50" s="18" t="n">
        <v>407.44233495</v>
      </c>
      <c r="T50" s="20" t="n">
        <v>12.16905425</v>
      </c>
    </row>
    <row r="51" spans="1:20">
      <c r="A51" s="15" t="s">
        <v>448</v>
      </c>
      <c r="B51" s="17" t="n">
        <v>6866</v>
      </c>
      <c r="C51" s="18">
        <f>(0.0/B51*100)</f>
        <v/>
      </c>
      <c r="D51" s="19" t="n">
        <v>6866</v>
      </c>
      <c r="E51" s="18" t="n">
        <v>399.56841342</v>
      </c>
      <c r="F51" s="20" t="n">
        <v>5.11309635</v>
      </c>
      <c r="G51" s="18" t="n">
        <v>400.84258875</v>
      </c>
      <c r="H51" s="20" t="n">
        <v>7.91644146</v>
      </c>
      <c r="I51" s="18" t="n">
        <v>402.00149409</v>
      </c>
      <c r="J51" s="20" t="n">
        <v>4.20296994</v>
      </c>
      <c r="K51" s="18" t="n">
        <v>396.00995981</v>
      </c>
      <c r="L51" s="20" t="n">
        <v>6.02096582</v>
      </c>
      <c r="M51" s="18" t="s">
        <v>404</v>
      </c>
      <c r="N51" s="20" t="s">
        <v>404</v>
      </c>
      <c r="O51" s="18" t="s">
        <v>404</v>
      </c>
      <c r="P51" s="20" t="s">
        <v>404</v>
      </c>
      <c r="Q51" s="18" t="s">
        <v>404</v>
      </c>
      <c r="R51" s="20" t="s">
        <v>404</v>
      </c>
      <c r="S51" s="18" t="n">
        <v>400.47165666</v>
      </c>
      <c r="T51" s="20" t="n">
        <v>10.72892855</v>
      </c>
    </row>
    <row r="52" spans="1:20">
      <c r="A52" s="15" t="s">
        <v>449</v>
      </c>
      <c r="B52" s="17" t="n">
        <v>5809</v>
      </c>
      <c r="C52" s="18">
        <f>(0.0/B52*100)</f>
        <v/>
      </c>
      <c r="D52" s="19" t="n">
        <v>5809</v>
      </c>
      <c r="E52" s="18" t="n">
        <v>458.86709598</v>
      </c>
      <c r="F52" s="20" t="n">
        <v>6.05268607</v>
      </c>
      <c r="G52" s="18" t="n">
        <v>468.75859624</v>
      </c>
      <c r="H52" s="20" t="n">
        <v>5.32783672</v>
      </c>
      <c r="I52" s="18" t="n">
        <v>452.77580245</v>
      </c>
      <c r="J52" s="20" t="n">
        <v>14.24639314</v>
      </c>
      <c r="K52" s="18" t="n">
        <v>523.27552945</v>
      </c>
      <c r="L52" s="20" t="n">
        <v>22.24368946</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432.92197693</v>
      </c>
      <c r="F53" s="20" t="n">
        <v>2.72348606</v>
      </c>
      <c r="G53" s="18" t="n">
        <v>447.99415349</v>
      </c>
      <c r="H53" s="20" t="n">
        <v>2.7122395</v>
      </c>
      <c r="I53" s="18" t="n">
        <v>432.70987076</v>
      </c>
      <c r="J53" s="20" t="n">
        <v>2.37144264</v>
      </c>
      <c r="K53" s="18" t="n">
        <v>446.10469695</v>
      </c>
      <c r="L53" s="20" t="n">
        <v>5.25686891</v>
      </c>
      <c r="M53" s="18" t="s">
        <v>404</v>
      </c>
      <c r="N53" s="20" t="s">
        <v>404</v>
      </c>
      <c r="O53" s="18" t="s">
        <v>404</v>
      </c>
      <c r="P53" s="20" t="s">
        <v>404</v>
      </c>
      <c r="Q53" s="18" t="s">
        <v>404</v>
      </c>
      <c r="R53" s="20" t="s">
        <v>404</v>
      </c>
      <c r="S53" s="18" t="n">
        <v>452.70310675</v>
      </c>
      <c r="T53" s="20" t="n">
        <v>10.36540184</v>
      </c>
    </row>
    <row r="54" spans="1:20">
      <c r="A54" s="15" t="s">
        <v>451</v>
      </c>
      <c r="B54" s="17" t="n">
        <v>4740</v>
      </c>
      <c r="C54" s="18">
        <f>(199.0/B54*100)</f>
        <v/>
      </c>
      <c r="D54" s="19" t="n">
        <v>4541</v>
      </c>
      <c r="E54" s="18" t="n">
        <v>332.05691643</v>
      </c>
      <c r="F54" s="20" t="n">
        <v>3.58316253</v>
      </c>
      <c r="G54" s="18" t="n">
        <v>321.60123779</v>
      </c>
      <c r="H54" s="20" t="n">
        <v>6.97947175</v>
      </c>
      <c r="I54" s="18" t="n">
        <v>304.30360034</v>
      </c>
      <c r="J54" s="20" t="n">
        <v>12.57870313</v>
      </c>
      <c r="K54" s="18" t="n">
        <v>321.82959572</v>
      </c>
      <c r="L54" s="20" t="n">
        <v>10.32189693</v>
      </c>
      <c r="M54" s="18" t="s">
        <v>404</v>
      </c>
      <c r="N54" s="20" t="s">
        <v>404</v>
      </c>
      <c r="O54" s="18" t="s">
        <v>404</v>
      </c>
      <c r="P54" s="20" t="s">
        <v>404</v>
      </c>
      <c r="Q54" s="18" t="s">
        <v>404</v>
      </c>
      <c r="R54" s="20" t="s">
        <v>404</v>
      </c>
      <c r="S54" s="18" t="n">
        <v>308.01123337</v>
      </c>
      <c r="T54" s="20" t="n">
        <v>11.6187767</v>
      </c>
    </row>
    <row r="55" spans="1:20">
      <c r="A55" s="15" t="s">
        <v>452</v>
      </c>
      <c r="B55" s="17" t="n">
        <v>5316</v>
      </c>
      <c r="C55" s="18">
        <f>(43.0/B55*100)</f>
        <v/>
      </c>
      <c r="D55" s="19" t="n">
        <v>5273</v>
      </c>
      <c r="E55" s="18" t="n">
        <v>405.73701981</v>
      </c>
      <c r="F55" s="20" t="n">
        <v>5.62359101</v>
      </c>
      <c r="G55" s="18" t="n">
        <v>407.87470071</v>
      </c>
      <c r="H55" s="20" t="n">
        <v>7.71893454</v>
      </c>
      <c r="I55" s="18" t="n">
        <v>394.6955639</v>
      </c>
      <c r="J55" s="20" t="n">
        <v>5.91962833</v>
      </c>
      <c r="K55" s="18" t="n">
        <v>393.23883463</v>
      </c>
      <c r="L55" s="20" t="n">
        <v>21.49900025</v>
      </c>
      <c r="M55" s="18" t="s">
        <v>404</v>
      </c>
      <c r="N55" s="20" t="s">
        <v>404</v>
      </c>
      <c r="O55" s="18" t="s">
        <v>404</v>
      </c>
      <c r="P55" s="20" t="s">
        <v>404</v>
      </c>
      <c r="Q55" s="18" t="n">
        <v>344.71307173</v>
      </c>
      <c r="R55" s="20" t="n">
        <v>19.74478193</v>
      </c>
      <c r="S55" s="18" t="n">
        <v>402.81724511</v>
      </c>
      <c r="T55" s="20" t="n">
        <v>7.37990722</v>
      </c>
    </row>
    <row r="56" spans="1:20">
      <c r="A56" s="15" t="s">
        <v>453</v>
      </c>
      <c r="B56" s="17" t="n">
        <v>5359</v>
      </c>
      <c r="C56" s="18">
        <f>(0.0/B56*100)</f>
        <v/>
      </c>
      <c r="D56" s="19" t="n">
        <v>5359</v>
      </c>
      <c r="E56" s="18" t="n">
        <v>540.90744878</v>
      </c>
      <c r="F56" s="20" t="n">
        <v>4.98519225</v>
      </c>
      <c r="G56" s="18" t="n">
        <v>563.10699976</v>
      </c>
      <c r="H56" s="20" t="n">
        <v>6.60500407</v>
      </c>
      <c r="I56" s="18" t="n">
        <v>548.60865617</v>
      </c>
      <c r="J56" s="20" t="n">
        <v>12.91954767</v>
      </c>
      <c r="K56" s="18" t="n">
        <v>552.6435063599999</v>
      </c>
      <c r="L56" s="20" t="n">
        <v>18.99655445</v>
      </c>
      <c r="M56" s="18" t="s">
        <v>404</v>
      </c>
      <c r="N56" s="20" t="s">
        <v>404</v>
      </c>
      <c r="O56" s="18" t="s">
        <v>404</v>
      </c>
      <c r="P56" s="20" t="s">
        <v>404</v>
      </c>
      <c r="Q56" s="18" t="s">
        <v>404</v>
      </c>
      <c r="R56" s="20" t="s">
        <v>404</v>
      </c>
      <c r="S56" s="18" t="n">
        <v>537.91633398</v>
      </c>
      <c r="T56" s="20" t="n">
        <v>31.40445993</v>
      </c>
    </row>
    <row r="57" spans="1:20">
      <c r="A57" s="15" t="s">
        <v>454</v>
      </c>
      <c r="B57" s="17" t="n">
        <v>6513</v>
      </c>
      <c r="C57" s="18">
        <f>(0.0/B57*100)</f>
        <v/>
      </c>
      <c r="D57" s="19" t="n">
        <v>6513</v>
      </c>
      <c r="E57" s="18" t="n">
        <v>387.03737698</v>
      </c>
      <c r="F57" s="20" t="n">
        <v>3.25247383</v>
      </c>
      <c r="G57" s="18" t="n">
        <v>367.40060853</v>
      </c>
      <c r="H57" s="20" t="n">
        <v>13.28744933</v>
      </c>
      <c r="I57" s="18" t="n">
        <v>365.48233442</v>
      </c>
      <c r="J57" s="20" t="n">
        <v>29.90439568</v>
      </c>
      <c r="K57" s="18" t="n">
        <v>381.60828762</v>
      </c>
      <c r="L57" s="20" t="n">
        <v>21.89383558</v>
      </c>
      <c r="M57" s="18" t="s">
        <v>404</v>
      </c>
      <c r="N57" s="20" t="s">
        <v>404</v>
      </c>
      <c r="O57" s="18" t="s">
        <v>404</v>
      </c>
      <c r="P57" s="20" t="s">
        <v>404</v>
      </c>
      <c r="Q57" s="18" t="s">
        <v>404</v>
      </c>
      <c r="R57" s="20" t="s">
        <v>404</v>
      </c>
      <c r="S57" s="18" t="n">
        <v>416.89391148</v>
      </c>
      <c r="T57" s="20" t="n">
        <v>9.875305150000001</v>
      </c>
    </row>
    <row r="58" spans="1:20">
      <c r="A58" s="15" t="s">
        <v>455</v>
      </c>
      <c r="B58" s="17" t="n">
        <v>7267</v>
      </c>
      <c r="C58" s="18">
        <f>(0.0/B58*100)</f>
        <v/>
      </c>
      <c r="D58" s="19" t="n">
        <v>7267</v>
      </c>
      <c r="E58" s="18" t="n">
        <v>383.97602091</v>
      </c>
      <c r="F58" s="20" t="n">
        <v>4.14260206</v>
      </c>
      <c r="G58" s="18" t="n">
        <v>386.92189651</v>
      </c>
      <c r="H58" s="20" t="n">
        <v>5.24737406</v>
      </c>
      <c r="I58" s="18" t="n">
        <v>360.15801745</v>
      </c>
      <c r="J58" s="20" t="n">
        <v>8.0821418</v>
      </c>
      <c r="K58" s="18" t="n">
        <v>369.87761482</v>
      </c>
      <c r="L58" s="20" t="n">
        <v>11.53691662</v>
      </c>
      <c r="M58" s="18" t="s">
        <v>404</v>
      </c>
      <c r="N58" s="20" t="s">
        <v>404</v>
      </c>
      <c r="O58" s="18" t="s">
        <v>404</v>
      </c>
      <c r="P58" s="20" t="s">
        <v>404</v>
      </c>
      <c r="Q58" s="18" t="s">
        <v>404</v>
      </c>
      <c r="R58" s="20" t="s">
        <v>404</v>
      </c>
      <c r="S58" s="18" t="n">
        <v>394.2224448</v>
      </c>
      <c r="T58" s="20" t="n">
        <v>16.85881602</v>
      </c>
    </row>
    <row r="59" spans="1:20">
      <c r="A59" s="15" t="s">
        <v>456</v>
      </c>
      <c r="B59" s="17" t="n">
        <v>4826</v>
      </c>
      <c r="C59" s="18">
        <f>(0.0/B59*100)</f>
        <v/>
      </c>
      <c r="D59" s="19" t="n">
        <v>4826</v>
      </c>
      <c r="E59" s="18" t="n">
        <v>355.28181637</v>
      </c>
      <c r="F59" s="20" t="n">
        <v>2.62737265</v>
      </c>
      <c r="G59" s="18" t="n">
        <v>361.78530458</v>
      </c>
      <c r="H59" s="20" t="n">
        <v>3.33328015</v>
      </c>
      <c r="I59" s="18" t="n">
        <v>358.2691484</v>
      </c>
      <c r="J59" s="20" t="n">
        <v>3.20885624</v>
      </c>
      <c r="K59" s="18" t="n">
        <v>373.76799624</v>
      </c>
      <c r="L59" s="20" t="n">
        <v>6.38737499</v>
      </c>
      <c r="M59" s="18" t="s">
        <v>404</v>
      </c>
      <c r="N59" s="20" t="s">
        <v>404</v>
      </c>
      <c r="O59" s="18" t="s">
        <v>404</v>
      </c>
      <c r="P59" s="20" t="s">
        <v>404</v>
      </c>
      <c r="Q59" s="18" t="n">
        <v>370.76907493</v>
      </c>
      <c r="R59" s="20" t="n">
        <v>18.63739886</v>
      </c>
      <c r="S59" s="18" t="n">
        <v>395.33241272</v>
      </c>
      <c r="T59" s="20" t="n">
        <v>7.89100916</v>
      </c>
    </row>
    <row r="60" spans="1:20">
      <c r="A60" s="15" t="s">
        <v>457</v>
      </c>
      <c r="B60" s="17" t="n">
        <v>4546</v>
      </c>
      <c r="C60" s="18">
        <f>(0.0/B60*100)</f>
        <v/>
      </c>
      <c r="D60" s="19" t="n">
        <v>4546</v>
      </c>
      <c r="E60" s="18" t="n">
        <v>403.52749391</v>
      </c>
      <c r="F60" s="20" t="n">
        <v>7.24010337</v>
      </c>
      <c r="G60" s="18" t="n">
        <v>388.62259055</v>
      </c>
      <c r="H60" s="20" t="n">
        <v>7.85365273</v>
      </c>
      <c r="I60" s="18" t="n">
        <v>378.24228349</v>
      </c>
      <c r="J60" s="20" t="n">
        <v>14.16316269</v>
      </c>
      <c r="K60" s="18" t="n">
        <v>389.61003059</v>
      </c>
      <c r="L60" s="20" t="n">
        <v>14.00728929</v>
      </c>
      <c r="M60" s="18" t="s">
        <v>404</v>
      </c>
      <c r="N60" s="20" t="s">
        <v>404</v>
      </c>
      <c r="O60" s="18" t="s">
        <v>404</v>
      </c>
      <c r="P60" s="20" t="s">
        <v>404</v>
      </c>
      <c r="Q60" s="18" t="s">
        <v>404</v>
      </c>
      <c r="R60" s="20" t="s">
        <v>404</v>
      </c>
      <c r="S60" s="18" t="n">
        <v>405.15288579</v>
      </c>
      <c r="T60" s="20" t="n">
        <v>18.04853051</v>
      </c>
    </row>
    <row r="61" spans="1:20">
      <c r="A61" s="15" t="s">
        <v>458</v>
      </c>
      <c r="B61" s="17" t="n">
        <v>6525</v>
      </c>
      <c r="C61" s="18">
        <f>(0.0/B61*100)</f>
        <v/>
      </c>
      <c r="D61" s="19" t="n">
        <v>6525</v>
      </c>
      <c r="E61" s="18" t="n">
        <v>475.34006593</v>
      </c>
      <c r="F61" s="20" t="n">
        <v>3.23808008</v>
      </c>
      <c r="G61" s="18" t="n">
        <v>486.741037</v>
      </c>
      <c r="H61" s="20" t="n">
        <v>5.5703614</v>
      </c>
      <c r="I61" s="18" t="n">
        <v>470.36304289</v>
      </c>
      <c r="J61" s="20" t="n">
        <v>6.64613086</v>
      </c>
      <c r="K61" s="18" t="n">
        <v>456.91299596</v>
      </c>
      <c r="L61" s="20" t="n">
        <v>11.77156499</v>
      </c>
      <c r="M61" s="18" t="s">
        <v>404</v>
      </c>
      <c r="N61" s="20" t="s">
        <v>404</v>
      </c>
      <c r="O61" s="18" t="s">
        <v>404</v>
      </c>
      <c r="P61" s="20" t="s">
        <v>404</v>
      </c>
      <c r="Q61" s="18" t="s">
        <v>404</v>
      </c>
      <c r="R61" s="20" t="s">
        <v>404</v>
      </c>
      <c r="S61" s="18" t="n">
        <v>418.90273576</v>
      </c>
      <c r="T61" s="20" t="n">
        <v>22.46482458</v>
      </c>
    </row>
    <row r="62" spans="1:20">
      <c r="A62" s="15" t="s">
        <v>459</v>
      </c>
      <c r="B62" s="17" t="n">
        <v>4476</v>
      </c>
      <c r="C62" s="18">
        <f>(0.0/B62*100)</f>
        <v/>
      </c>
      <c r="D62" s="19" t="n">
        <v>4476</v>
      </c>
      <c r="E62" s="18" t="n">
        <v>542.82505337</v>
      </c>
      <c r="F62" s="20" t="n">
        <v>1.14846488</v>
      </c>
      <c r="G62" s="18" t="n">
        <v>558.63241238</v>
      </c>
      <c r="H62" s="20" t="n">
        <v>3.13641324</v>
      </c>
      <c r="I62" s="18" t="n">
        <v>526.63332576</v>
      </c>
      <c r="J62" s="20" t="n">
        <v>3.5305884</v>
      </c>
      <c r="K62" s="18" t="n">
        <v>497.33816548</v>
      </c>
      <c r="L62" s="20" t="n">
        <v>7.57627211</v>
      </c>
      <c r="M62" s="18" t="s">
        <v>404</v>
      </c>
      <c r="N62" s="20" t="s">
        <v>404</v>
      </c>
      <c r="O62" s="18" t="s">
        <v>404</v>
      </c>
      <c r="P62" s="20" t="s">
        <v>404</v>
      </c>
      <c r="Q62" s="18" t="s">
        <v>404</v>
      </c>
      <c r="R62" s="20" t="s">
        <v>404</v>
      </c>
      <c r="S62" s="18" t="n">
        <v>575.33280772</v>
      </c>
      <c r="T62" s="20" t="n">
        <v>7.62444114</v>
      </c>
    </row>
    <row r="63" spans="1:20">
      <c r="A63" s="15" t="s">
        <v>460</v>
      </c>
      <c r="B63" s="17" t="n">
        <v>5324</v>
      </c>
      <c r="C63" s="18">
        <f>(0.0/B63*100)</f>
        <v/>
      </c>
      <c r="D63" s="19" t="n">
        <v>5324</v>
      </c>
      <c r="E63" s="18" t="n">
        <v>368.35290504</v>
      </c>
      <c r="F63" s="20" t="n">
        <v>2.19061685</v>
      </c>
      <c r="G63" s="18" t="n">
        <v>369.91476232</v>
      </c>
      <c r="H63" s="20" t="n">
        <v>3.02785535</v>
      </c>
      <c r="I63" s="18" t="n">
        <v>297.27956968</v>
      </c>
      <c r="J63" s="20" t="n">
        <v>9.70869918</v>
      </c>
      <c r="K63" s="18" t="n">
        <v>318.62728574</v>
      </c>
      <c r="L63" s="20" t="n">
        <v>18.3675107</v>
      </c>
      <c r="M63" s="18" t="s">
        <v>404</v>
      </c>
      <c r="N63" s="20" t="s">
        <v>404</v>
      </c>
      <c r="O63" s="18" t="s">
        <v>404</v>
      </c>
      <c r="P63" s="20" t="s">
        <v>404</v>
      </c>
      <c r="Q63" s="18" t="s">
        <v>404</v>
      </c>
      <c r="R63" s="20" t="s">
        <v>404</v>
      </c>
      <c r="S63" s="18" t="n">
        <v>391.9354557</v>
      </c>
      <c r="T63" s="20" t="n">
        <v>3.6249531</v>
      </c>
    </row>
    <row r="64" spans="1:20">
      <c r="A64" s="15" t="s">
        <v>461</v>
      </c>
      <c r="B64" s="17" t="n">
        <v>3634</v>
      </c>
      <c r="C64" s="18">
        <f>(27.0/B64*100)</f>
        <v/>
      </c>
      <c r="D64" s="19" t="n">
        <v>3607</v>
      </c>
      <c r="E64" s="18" t="n">
        <v>487.86371032</v>
      </c>
      <c r="F64" s="20" t="n">
        <v>5.05604027</v>
      </c>
      <c r="G64" s="18" t="n">
        <v>496.02961564</v>
      </c>
      <c r="H64" s="20" t="n">
        <v>3.13282669</v>
      </c>
      <c r="I64" s="18" t="n">
        <v>452.90840742</v>
      </c>
      <c r="J64" s="20" t="n">
        <v>2.424711</v>
      </c>
      <c r="K64" s="18" t="n">
        <v>538.3669869399999</v>
      </c>
      <c r="L64" s="20" t="n">
        <v>14.53478774</v>
      </c>
      <c r="M64" s="18" t="s">
        <v>404</v>
      </c>
      <c r="N64" s="20" t="s">
        <v>404</v>
      </c>
      <c r="O64" s="18" t="n">
        <v>537.80715577</v>
      </c>
      <c r="P64" s="20" t="n">
        <v>27.47720327</v>
      </c>
      <c r="Q64" s="18" t="s">
        <v>404</v>
      </c>
      <c r="R64" s="20" t="s">
        <v>404</v>
      </c>
      <c r="S64" s="18" t="n">
        <v>503.25788275</v>
      </c>
      <c r="T64" s="20" t="n">
        <v>5.14400416</v>
      </c>
    </row>
    <row r="65" spans="1:20">
      <c r="A65" s="15" t="s">
        <v>462</v>
      </c>
      <c r="B65" s="17" t="n">
        <v>5325</v>
      </c>
      <c r="C65" s="18">
        <f>(0.0/B65*100)</f>
        <v/>
      </c>
      <c r="D65" s="19" t="n">
        <v>5325</v>
      </c>
      <c r="E65" s="18" t="n">
        <v>419.64750164</v>
      </c>
      <c r="F65" s="20" t="n">
        <v>4.35913619</v>
      </c>
      <c r="G65" s="18" t="n">
        <v>423.9239327</v>
      </c>
      <c r="H65" s="20" t="n">
        <v>5.5890103</v>
      </c>
      <c r="I65" s="18" t="n">
        <v>403.70767026</v>
      </c>
      <c r="J65" s="20" t="n">
        <v>8.98986872</v>
      </c>
      <c r="K65" s="18" t="n">
        <v>381.064528</v>
      </c>
      <c r="L65" s="20" t="n">
        <v>17.54985175</v>
      </c>
      <c r="M65" s="18" t="s">
        <v>404</v>
      </c>
      <c r="N65" s="20" t="s">
        <v>404</v>
      </c>
      <c r="O65" s="18" t="s">
        <v>404</v>
      </c>
      <c r="P65" s="20" t="s">
        <v>404</v>
      </c>
      <c r="Q65" s="18" t="s">
        <v>404</v>
      </c>
      <c r="R65" s="20" t="s">
        <v>404</v>
      </c>
      <c r="S65" s="18" t="n">
        <v>402.46592646</v>
      </c>
      <c r="T65" s="20" t="n">
        <v>18.06818353</v>
      </c>
    </row>
    <row r="66" spans="1:20">
      <c r="A66" s="15" t="s">
        <v>463</v>
      </c>
      <c r="B66" s="17" t="n">
        <v>5665</v>
      </c>
      <c r="C66" s="18">
        <f>(0.0/B66*100)</f>
        <v/>
      </c>
      <c r="D66" s="19" t="n">
        <v>5665</v>
      </c>
      <c r="E66" s="18" t="n">
        <v>412.13064269</v>
      </c>
      <c r="F66" s="20" t="n">
        <v>2.10203003</v>
      </c>
      <c r="G66" s="18" t="n">
        <v>425.8547674</v>
      </c>
      <c r="H66" s="20" t="n">
        <v>3.18520526</v>
      </c>
      <c r="I66" s="18" t="n">
        <v>456.02884341</v>
      </c>
      <c r="J66" s="20" t="n">
        <v>7.97579975</v>
      </c>
      <c r="K66" s="18" t="n">
        <v>431.43932874</v>
      </c>
      <c r="L66" s="20" t="n">
        <v>3.80786138</v>
      </c>
      <c r="M66" s="18" t="s">
        <v>404</v>
      </c>
      <c r="N66" s="20" t="s">
        <v>404</v>
      </c>
      <c r="O66" s="18" t="s">
        <v>404</v>
      </c>
      <c r="P66" s="20" t="s">
        <v>404</v>
      </c>
      <c r="Q66" s="18" t="s">
        <v>404</v>
      </c>
      <c r="R66" s="20" t="s">
        <v>404</v>
      </c>
      <c r="S66" s="18" t="n">
        <v>364.77816368</v>
      </c>
      <c r="T66" s="20" t="n">
        <v>8.148418550000001</v>
      </c>
    </row>
    <row r="67" spans="1:20">
      <c r="A67" s="15" t="s">
        <v>464</v>
      </c>
      <c r="B67" s="17" t="n">
        <v>6971</v>
      </c>
      <c r="C67" s="18">
        <f>(0.0/B67*100)</f>
        <v/>
      </c>
      <c r="D67" s="19" t="n">
        <v>6971</v>
      </c>
      <c r="E67" s="18" t="n">
        <v>392.95688012</v>
      </c>
      <c r="F67" s="20" t="n">
        <v>3.99603116</v>
      </c>
      <c r="G67" s="18" t="n">
        <v>387.74968572</v>
      </c>
      <c r="H67" s="20" t="n">
        <v>12.27083636</v>
      </c>
      <c r="I67" s="18" t="n">
        <v>372.86772263</v>
      </c>
      <c r="J67" s="20" t="n">
        <v>5.51717811</v>
      </c>
      <c r="K67" s="18" t="n">
        <v>380.86412911</v>
      </c>
      <c r="L67" s="20" t="n">
        <v>10.43663741</v>
      </c>
      <c r="M67" s="18" t="s">
        <v>404</v>
      </c>
      <c r="N67" s="20" t="s">
        <v>404</v>
      </c>
      <c r="O67" s="18" t="s">
        <v>404</v>
      </c>
      <c r="P67" s="20" t="s">
        <v>404</v>
      </c>
      <c r="Q67" s="18" t="s">
        <v>404</v>
      </c>
      <c r="R67" s="20" t="s">
        <v>404</v>
      </c>
      <c r="S67" s="18" t="n">
        <v>316.69327317</v>
      </c>
      <c r="T67" s="20" t="n">
        <v>9.367593230000001</v>
      </c>
    </row>
    <row r="68" spans="1:20">
      <c r="A68" s="15" t="s">
        <v>465</v>
      </c>
      <c r="B68" s="17" t="n">
        <v>12083</v>
      </c>
      <c r="C68" s="18">
        <f>(0.0/B68*100)</f>
        <v/>
      </c>
      <c r="D68" s="19" t="n">
        <v>12083</v>
      </c>
      <c r="E68" s="18" t="n">
        <v>398.83688109</v>
      </c>
      <c r="F68" s="20" t="n">
        <v>1.38284565</v>
      </c>
      <c r="G68" s="18" t="n">
        <v>410.63973502</v>
      </c>
      <c r="H68" s="20" t="n">
        <v>2.27837308</v>
      </c>
      <c r="I68" s="18" t="n">
        <v>383.9326803</v>
      </c>
      <c r="J68" s="20" t="n">
        <v>7.11775816</v>
      </c>
      <c r="K68" s="18" t="n">
        <v>434.64245679</v>
      </c>
      <c r="L68" s="20" t="n">
        <v>8.5024686</v>
      </c>
      <c r="M68" s="18" t="s">
        <v>404</v>
      </c>
      <c r="N68" s="20" t="s">
        <v>404</v>
      </c>
      <c r="O68" s="18" t="s">
        <v>404</v>
      </c>
      <c r="P68" s="20" t="s">
        <v>404</v>
      </c>
      <c r="Q68" s="18" t="s">
        <v>404</v>
      </c>
      <c r="R68" s="20" t="s">
        <v>404</v>
      </c>
      <c r="S68" s="18" t="n">
        <v>395.51924193</v>
      </c>
      <c r="T68" s="20" t="n">
        <v>21.83145911</v>
      </c>
    </row>
    <row r="69" spans="1:20">
      <c r="A69" s="15" t="s">
        <v>466</v>
      </c>
      <c r="B69" s="17" t="n">
        <v>4876</v>
      </c>
      <c r="C69" s="18">
        <f>(0.0/B69*100)</f>
        <v/>
      </c>
      <c r="D69" s="19" t="n">
        <v>4876</v>
      </c>
      <c r="E69" s="18" t="n">
        <v>441.86820532</v>
      </c>
      <c r="F69" s="20" t="n">
        <v>6.67754822</v>
      </c>
      <c r="G69" s="18" t="n">
        <v>445.76399016</v>
      </c>
      <c r="H69" s="20" t="n">
        <v>5.19401935</v>
      </c>
      <c r="I69" s="18" t="n">
        <v>443.95463706</v>
      </c>
      <c r="J69" s="20" t="n">
        <v>15.60457517</v>
      </c>
      <c r="K69" s="18" t="s">
        <v>404</v>
      </c>
      <c r="L69" s="20" t="s">
        <v>404</v>
      </c>
      <c r="M69" s="18" t="s">
        <v>404</v>
      </c>
      <c r="N69" s="20" t="s">
        <v>404</v>
      </c>
      <c r="O69" s="18" t="s">
        <v>404</v>
      </c>
      <c r="P69" s="20" t="s">
        <v>404</v>
      </c>
      <c r="Q69" s="18" t="s">
        <v>404</v>
      </c>
      <c r="R69" s="20" t="s">
        <v>404</v>
      </c>
      <c r="S69" s="18" t="n">
        <v>421.94752625</v>
      </c>
      <c r="T69" s="20" t="n">
        <v>14.90579647</v>
      </c>
    </row>
    <row r="70" spans="1:20">
      <c r="A70" s="15" t="s">
        <v>467</v>
      </c>
      <c r="B70" s="17" t="n">
        <v>6036</v>
      </c>
      <c r="C70" s="18">
        <f>(0.0/B70*100)</f>
        <v/>
      </c>
      <c r="D70" s="19" t="n">
        <v>6036</v>
      </c>
      <c r="E70" s="18" t="n">
        <v>493.10785963</v>
      </c>
      <c r="F70" s="20" t="n">
        <v>3.89348598</v>
      </c>
      <c r="G70" s="18" t="n">
        <v>496.8402596</v>
      </c>
      <c r="H70" s="20" t="n">
        <v>4.89049323</v>
      </c>
      <c r="I70" s="18" t="n">
        <v>486.16275589</v>
      </c>
      <c r="J70" s="20" t="n">
        <v>24.25719536</v>
      </c>
      <c r="K70" s="18" t="n">
        <v>485.1267079</v>
      </c>
      <c r="L70" s="20" t="n">
        <v>5.96952286</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565.47982737</v>
      </c>
      <c r="F71" s="20" t="n">
        <v>1.50949478</v>
      </c>
      <c r="G71" s="18" t="n">
        <v>560.48669967</v>
      </c>
      <c r="H71" s="20" t="n">
        <v>3.14017698</v>
      </c>
      <c r="I71" s="18" t="n">
        <v>549.70540593</v>
      </c>
      <c r="J71" s="20" t="n">
        <v>9.599373290000001</v>
      </c>
      <c r="K71" s="18" t="n">
        <v>550.77131937</v>
      </c>
      <c r="L71" s="20" t="n">
        <v>15.24866056</v>
      </c>
      <c r="M71" s="18" t="s">
        <v>404</v>
      </c>
      <c r="N71" s="20" t="s">
        <v>404</v>
      </c>
      <c r="O71" s="18" t="s">
        <v>404</v>
      </c>
      <c r="P71" s="20" t="s">
        <v>404</v>
      </c>
      <c r="Q71" s="18" t="s">
        <v>404</v>
      </c>
      <c r="R71" s="20" t="s">
        <v>404</v>
      </c>
      <c r="S71" s="18" t="n">
        <v>533.34254097</v>
      </c>
      <c r="T71" s="20" t="n">
        <v>20.28757726</v>
      </c>
    </row>
    <row r="72" spans="1:20">
      <c r="A72" s="15" t="s">
        <v>469</v>
      </c>
      <c r="B72" s="17" t="n">
        <v>7708</v>
      </c>
      <c r="C72" s="18">
        <f>(0.0/B72*100)</f>
        <v/>
      </c>
      <c r="D72" s="19" t="n">
        <v>7708</v>
      </c>
      <c r="E72" s="18" t="n">
        <v>537.6219095</v>
      </c>
      <c r="F72" s="20" t="n">
        <v>5.06716966</v>
      </c>
      <c r="G72" s="18" t="n">
        <v>554.92166063</v>
      </c>
      <c r="H72" s="20" t="n">
        <v>7.63509961</v>
      </c>
      <c r="I72" s="18" t="n">
        <v>541.60892453</v>
      </c>
      <c r="J72" s="20" t="n">
        <v>13.56351732</v>
      </c>
      <c r="K72" s="18" t="n">
        <v>520.22233216</v>
      </c>
      <c r="L72" s="20" t="n">
        <v>11.98051064</v>
      </c>
      <c r="M72" s="18" t="s">
        <v>404</v>
      </c>
      <c r="N72" s="20" t="s">
        <v>404</v>
      </c>
      <c r="O72" s="18" t="s">
        <v>404</v>
      </c>
      <c r="P72" s="20" t="s">
        <v>404</v>
      </c>
      <c r="Q72" s="18" t="s">
        <v>404</v>
      </c>
      <c r="R72" s="20" t="s">
        <v>404</v>
      </c>
      <c r="S72" s="18" t="n">
        <v>597.4318055700001</v>
      </c>
      <c r="T72" s="20" t="n">
        <v>60.76724268</v>
      </c>
    </row>
    <row r="73" spans="1:20">
      <c r="A73" s="15" t="s">
        <v>470</v>
      </c>
      <c r="B73" s="17" t="n">
        <v>8249</v>
      </c>
      <c r="C73" s="18">
        <f>(0.0/B73*100)</f>
        <v/>
      </c>
      <c r="D73" s="19" t="n">
        <v>8249</v>
      </c>
      <c r="E73" s="18" t="n">
        <v>414.04759774</v>
      </c>
      <c r="F73" s="20" t="n">
        <v>3.37821099</v>
      </c>
      <c r="G73" s="18" t="n">
        <v>429.76217264</v>
      </c>
      <c r="H73" s="20" t="n">
        <v>12.13934392</v>
      </c>
      <c r="I73" s="18" t="n">
        <v>413.4237424</v>
      </c>
      <c r="J73" s="20" t="n">
        <v>31.85831227</v>
      </c>
      <c r="K73" s="18" t="n">
        <v>410.16077575</v>
      </c>
      <c r="L73" s="20" t="n">
        <v>20.11062317</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401.28346574</v>
      </c>
      <c r="F74" s="20" t="n">
        <v>2.14768443</v>
      </c>
      <c r="G74" s="18" t="n">
        <v>474.11170902</v>
      </c>
      <c r="H74" s="20" t="n">
        <v>4.46136622</v>
      </c>
      <c r="I74" s="18" t="n">
        <v>418.73463654</v>
      </c>
      <c r="J74" s="20" t="n">
        <v>3.33253539</v>
      </c>
      <c r="K74" s="18" t="n">
        <v>397.63839348</v>
      </c>
      <c r="L74" s="20" t="n">
        <v>3.39508239</v>
      </c>
      <c r="M74" s="18" t="s">
        <v>404</v>
      </c>
      <c r="N74" s="20" t="s">
        <v>404</v>
      </c>
      <c r="O74" s="18" t="s">
        <v>404</v>
      </c>
      <c r="P74" s="20" t="s">
        <v>404</v>
      </c>
      <c r="Q74" s="18" t="s">
        <v>404</v>
      </c>
      <c r="R74" s="20" t="s">
        <v>404</v>
      </c>
      <c r="S74" s="18" t="n">
        <v>453.20288397</v>
      </c>
      <c r="T74" s="20" t="n">
        <v>6.49576977</v>
      </c>
    </row>
    <row r="75" spans="1:20">
      <c r="A75" s="15" t="s">
        <v>472</v>
      </c>
      <c r="B75" s="17" t="n">
        <v>5375</v>
      </c>
      <c r="C75" s="18">
        <f>(483.0/B75*100)</f>
        <v/>
      </c>
      <c r="D75" s="19" t="n">
        <v>4892</v>
      </c>
      <c r="E75" s="18" t="n">
        <v>364.64390375</v>
      </c>
      <c r="F75" s="20" t="n">
        <v>6.87428279</v>
      </c>
      <c r="G75" s="18" t="n">
        <v>369.30016745</v>
      </c>
      <c r="H75" s="20" t="n">
        <v>9.568422180000001</v>
      </c>
      <c r="I75" s="18" t="n">
        <v>361.44117714</v>
      </c>
      <c r="J75" s="20" t="n">
        <v>10.76148148</v>
      </c>
      <c r="K75" s="18" t="n">
        <v>364.89476995</v>
      </c>
      <c r="L75" s="20" t="n">
        <v>10.21283891</v>
      </c>
      <c r="M75" s="18" t="s">
        <v>404</v>
      </c>
      <c r="N75" s="20" t="s">
        <v>404</v>
      </c>
      <c r="O75" s="18" t="s">
        <v>404</v>
      </c>
      <c r="P75" s="20" t="s">
        <v>404</v>
      </c>
      <c r="Q75" s="18" t="s">
        <v>404</v>
      </c>
      <c r="R75" s="20" t="s">
        <v>404</v>
      </c>
      <c r="S75" s="18" t="n">
        <v>404.72071784</v>
      </c>
      <c r="T75" s="20" t="n">
        <v>13.40944251</v>
      </c>
    </row>
    <row r="76" spans="1:20">
      <c r="A76" s="15" t="s">
        <v>473</v>
      </c>
      <c r="B76" s="17" t="n">
        <v>14167</v>
      </c>
      <c r="C76" s="18">
        <f>(1400.0/B76*100)</f>
        <v/>
      </c>
      <c r="D76" s="19" t="n">
        <v>12767</v>
      </c>
      <c r="E76" s="18" t="n">
        <v>424.69555765</v>
      </c>
      <c r="F76" s="20" t="n">
        <v>4.11086045</v>
      </c>
      <c r="G76" s="18" t="n">
        <v>440.8648488</v>
      </c>
      <c r="H76" s="20" t="n">
        <v>5.72577042</v>
      </c>
      <c r="I76" s="18" t="n">
        <v>411.1425476</v>
      </c>
      <c r="J76" s="20" t="n">
        <v>11.87328038</v>
      </c>
      <c r="K76" s="18" t="n">
        <v>429.76679751</v>
      </c>
      <c r="L76" s="20" t="n">
        <v>9.079918599999999</v>
      </c>
      <c r="M76" s="18" t="s">
        <v>404</v>
      </c>
      <c r="N76" s="20" t="s">
        <v>404</v>
      </c>
      <c r="O76" s="18" t="s">
        <v>404</v>
      </c>
      <c r="P76" s="20" t="s">
        <v>404</v>
      </c>
      <c r="Q76" s="18" t="s">
        <v>404</v>
      </c>
      <c r="R76" s="20" t="s">
        <v>404</v>
      </c>
      <c r="S76" s="18" t="n">
        <v>437.83901839</v>
      </c>
      <c r="T76" s="20" t="n">
        <v>16.18777556</v>
      </c>
    </row>
    <row r="77" spans="1:20">
      <c r="A77" s="15" t="s">
        <v>474</v>
      </c>
      <c r="B77" s="17" t="n">
        <v>6062</v>
      </c>
      <c r="C77" s="18">
        <f>(12.0/B77*100)</f>
        <v/>
      </c>
      <c r="D77" s="19" t="n">
        <v>6050</v>
      </c>
      <c r="E77" s="18" t="n">
        <v>438.01525394</v>
      </c>
      <c r="F77" s="20" t="n">
        <v>6.02766753</v>
      </c>
      <c r="G77" s="18" t="n">
        <v>418.63236104</v>
      </c>
      <c r="H77" s="20" t="n">
        <v>8.85922792</v>
      </c>
      <c r="I77" s="18" t="n">
        <v>407.53386346</v>
      </c>
      <c r="J77" s="20" t="n">
        <v>3.66592296</v>
      </c>
      <c r="K77" s="18" t="n">
        <v>411.12116459</v>
      </c>
      <c r="L77" s="20" t="n">
        <v>13.02689404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493.82875988</v>
      </c>
      <c r="F78" s="20" t="n">
        <v>4.98354041</v>
      </c>
      <c r="G78" s="18" t="n">
        <v>517.94926747</v>
      </c>
      <c r="H78" s="20" t="n">
        <v>11.47413851</v>
      </c>
      <c r="I78" s="18" t="n">
        <v>504.23753598</v>
      </c>
      <c r="J78" s="20" t="n">
        <v>17.8227141</v>
      </c>
      <c r="K78" s="18" t="s">
        <v>404</v>
      </c>
      <c r="L78" s="20" t="s">
        <v>404</v>
      </c>
      <c r="M78" s="18" t="s">
        <v>404</v>
      </c>
      <c r="N78" s="20" t="s">
        <v>404</v>
      </c>
      <c r="O78" s="18" t="s">
        <v>404</v>
      </c>
      <c r="P78" s="20" t="s">
        <v>404</v>
      </c>
      <c r="Q78" s="18" t="s">
        <v>404</v>
      </c>
      <c r="R78" s="20" t="s">
        <v>404</v>
      </c>
      <c r="S78" s="18" t="n">
        <v>486.14299957</v>
      </c>
      <c r="T78" s="20" t="n">
        <v>14.72243877</v>
      </c>
    </row>
    <row customHeight="1" ht="25" r="79" spans="1:20">
      <c r="A79" s="15" t="s">
        <v>476</v>
      </c>
      <c r="B79" s="17" t="n">
        <v>1657</v>
      </c>
      <c r="C79" s="18">
        <f>(21.0/B79*100)</f>
        <v/>
      </c>
      <c r="D79" s="19" t="n">
        <v>1636</v>
      </c>
      <c r="E79" s="18" t="n">
        <v>464.98703213</v>
      </c>
      <c r="F79" s="20" t="n">
        <v>12.07343443</v>
      </c>
      <c r="G79" s="18" t="n">
        <v>462.56245846</v>
      </c>
      <c r="H79" s="20" t="n">
        <v>15.17358043</v>
      </c>
      <c r="I79" s="18" t="n">
        <v>430.19020005</v>
      </c>
      <c r="J79" s="20" t="n">
        <v>18.24649021</v>
      </c>
      <c r="K79" s="18" t="n">
        <v>488.90672115</v>
      </c>
      <c r="L79" s="20" t="n">
        <v>23.45813182</v>
      </c>
      <c r="M79" s="18" t="s">
        <v>404</v>
      </c>
      <c r="N79" s="20" t="s">
        <v>404</v>
      </c>
      <c r="O79" s="18" t="s">
        <v>404</v>
      </c>
      <c r="P79" s="20" t="s">
        <v>404</v>
      </c>
      <c r="Q79" s="18" t="s">
        <v>404</v>
      </c>
      <c r="R79" s="20" t="s">
        <v>404</v>
      </c>
      <c r="S79" s="18" t="n">
        <v>419.59850086</v>
      </c>
      <c r="T79" s="20" t="n">
        <v>34.31902461</v>
      </c>
    </row>
    <row r="80" spans="1:20">
      <c r="A80" s="15" t="s">
        <v>477</v>
      </c>
      <c r="B80" s="17" t="n">
        <v>7841</v>
      </c>
      <c r="C80" s="18">
        <f>(0.0/B80*100)</f>
        <v/>
      </c>
      <c r="D80" s="19" t="n">
        <v>7841</v>
      </c>
      <c r="E80" s="18" t="n">
        <v>457.51423544</v>
      </c>
      <c r="F80" s="20" t="n">
        <v>4.95742555</v>
      </c>
      <c r="G80" s="18" t="n">
        <v>466.56414062</v>
      </c>
      <c r="H80" s="20" t="n">
        <v>9.71858677</v>
      </c>
      <c r="I80" s="18" t="n">
        <v>457.65326889</v>
      </c>
      <c r="J80" s="20" t="n">
        <v>11.84139061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445.84996042</v>
      </c>
      <c r="F81" s="20" t="n">
        <v>3.89476636</v>
      </c>
      <c r="G81" s="18" t="n">
        <v>455.71949858</v>
      </c>
      <c r="H81" s="20" t="n">
        <v>10.27139838</v>
      </c>
      <c r="I81" s="18" t="n">
        <v>431.13746414</v>
      </c>
      <c r="J81" s="20" t="n">
        <v>9.0383662</v>
      </c>
      <c r="K81" s="18" t="n">
        <v>517.87743</v>
      </c>
      <c r="L81" s="20" t="n">
        <v>8.265864029999999</v>
      </c>
      <c r="M81" s="18" t="s">
        <v>404</v>
      </c>
      <c r="N81" s="20" t="s">
        <v>404</v>
      </c>
      <c r="O81" s="18" t="s">
        <v>404</v>
      </c>
      <c r="P81" s="20" t="s">
        <v>404</v>
      </c>
      <c r="Q81" s="18" t="s">
        <v>404</v>
      </c>
      <c r="R81" s="20" t="s">
        <v>404</v>
      </c>
      <c r="S81" s="18" t="n">
        <v>508.19137381</v>
      </c>
      <c r="T81" s="20" t="n">
        <v>8.659307650000001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691</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493.99273048</v>
      </c>
      <c r="F7" s="20" t="n">
        <v>2.51998342</v>
      </c>
      <c r="G7" s="18" t="n">
        <v>504.67526054</v>
      </c>
      <c r="H7" s="20" t="n">
        <v>4.169554</v>
      </c>
      <c r="I7" s="18" t="n">
        <v>472.61233478</v>
      </c>
      <c r="J7" s="20" t="n">
        <v>8.269761880000001</v>
      </c>
      <c r="K7" s="18" t="n">
        <v>485.53347173</v>
      </c>
      <c r="L7" s="20" t="n">
        <v>7.1009304</v>
      </c>
      <c r="M7" s="18" t="s">
        <v>404</v>
      </c>
      <c r="N7" s="20" t="s">
        <v>404</v>
      </c>
      <c r="O7" s="18" t="s">
        <v>404</v>
      </c>
      <c r="P7" s="20" t="s">
        <v>404</v>
      </c>
      <c r="Q7" s="18" t="s">
        <v>404</v>
      </c>
      <c r="R7" s="20" t="s">
        <v>404</v>
      </c>
      <c r="S7" s="18" t="n">
        <v>463.4552654</v>
      </c>
      <c r="T7" s="20" t="n">
        <v>27.29774232</v>
      </c>
    </row>
    <row r="8" spans="1:20">
      <c r="A8" s="15" t="s">
        <v>405</v>
      </c>
      <c r="B8" s="17" t="n">
        <v>7007</v>
      </c>
      <c r="C8" s="18">
        <f>(0.0/B8*100)</f>
        <v/>
      </c>
      <c r="D8" s="19" t="n">
        <v>7007</v>
      </c>
      <c r="E8" s="18" t="n">
        <v>489.32085896</v>
      </c>
      <c r="F8" s="20" t="n">
        <v>5.08617905</v>
      </c>
      <c r="G8" s="18" t="n">
        <v>511.15453042</v>
      </c>
      <c r="H8" s="20" t="n">
        <v>7.86484545</v>
      </c>
      <c r="I8" s="18" t="n">
        <v>479.40536019</v>
      </c>
      <c r="J8" s="20" t="n">
        <v>15.82638853</v>
      </c>
      <c r="K8" s="18" t="n">
        <v>503.50841569</v>
      </c>
      <c r="L8" s="20" t="n">
        <v>12.89219157</v>
      </c>
      <c r="M8" s="18" t="s">
        <v>404</v>
      </c>
      <c r="N8" s="20" t="s">
        <v>404</v>
      </c>
      <c r="O8" s="18" t="s">
        <v>404</v>
      </c>
      <c r="P8" s="20" t="s">
        <v>404</v>
      </c>
      <c r="Q8" s="18" t="s">
        <v>404</v>
      </c>
      <c r="R8" s="20" t="s">
        <v>404</v>
      </c>
      <c r="S8" s="18" t="n">
        <v>489.37203915</v>
      </c>
      <c r="T8" s="20" t="n">
        <v>21.43922571</v>
      </c>
    </row>
    <row r="9" spans="1:20">
      <c r="A9" s="15" t="s">
        <v>406</v>
      </c>
      <c r="B9" s="17" t="n">
        <v>9651</v>
      </c>
      <c r="C9" s="18">
        <f>(200.0/B9*100)</f>
        <v/>
      </c>
      <c r="D9" s="19" t="n">
        <v>9451</v>
      </c>
      <c r="E9" s="18" t="n">
        <v>506.01656456</v>
      </c>
      <c r="F9" s="20" t="n">
        <v>4.98402736</v>
      </c>
      <c r="G9" s="18" t="n">
        <v>527.15336762</v>
      </c>
      <c r="H9" s="20" t="n">
        <v>7.829738</v>
      </c>
      <c r="I9" s="18" t="n">
        <v>486.93327679</v>
      </c>
      <c r="J9" s="20" t="n">
        <v>11.28247733</v>
      </c>
      <c r="K9" s="18" t="n">
        <v>533.9254885</v>
      </c>
      <c r="L9" s="20" t="n">
        <v>18.66263942</v>
      </c>
      <c r="M9" s="18" t="s">
        <v>404</v>
      </c>
      <c r="N9" s="20" t="s">
        <v>404</v>
      </c>
      <c r="O9" s="18" t="s">
        <v>404</v>
      </c>
      <c r="P9" s="20" t="s">
        <v>404</v>
      </c>
      <c r="Q9" s="18" t="s">
        <v>404</v>
      </c>
      <c r="R9" s="20" t="s">
        <v>404</v>
      </c>
      <c r="S9" s="18" t="n">
        <v>491.45988627</v>
      </c>
      <c r="T9" s="20" t="n">
        <v>8.50589755</v>
      </c>
    </row>
    <row r="10" spans="1:20">
      <c r="A10" s="15" t="s">
        <v>407</v>
      </c>
      <c r="B10" s="17" t="n">
        <v>20058</v>
      </c>
      <c r="C10" s="18">
        <f>(3112.0/B10*100)</f>
        <v/>
      </c>
      <c r="D10" s="19" t="n">
        <v>16946</v>
      </c>
      <c r="E10" s="18" t="n">
        <v>511.90694287</v>
      </c>
      <c r="F10" s="20" t="n">
        <v>3.66577224</v>
      </c>
      <c r="G10" s="18" t="n">
        <v>519.6199506</v>
      </c>
      <c r="H10" s="20" t="n">
        <v>4.73788753</v>
      </c>
      <c r="I10" s="18" t="n">
        <v>506.96001566</v>
      </c>
      <c r="J10" s="20" t="n">
        <v>5.69705335</v>
      </c>
      <c r="K10" s="18" t="n">
        <v>520.48807647</v>
      </c>
      <c r="L10" s="20" t="n">
        <v>5.60545587</v>
      </c>
      <c r="M10" s="18" t="s">
        <v>404</v>
      </c>
      <c r="N10" s="20" t="s">
        <v>404</v>
      </c>
      <c r="O10" s="18" t="s">
        <v>404</v>
      </c>
      <c r="P10" s="20" t="s">
        <v>404</v>
      </c>
      <c r="Q10" s="18" t="s">
        <v>404</v>
      </c>
      <c r="R10" s="20" t="s">
        <v>404</v>
      </c>
      <c r="S10" s="18" t="n">
        <v>539.26369369</v>
      </c>
      <c r="T10" s="20" t="n">
        <v>15.33749914</v>
      </c>
    </row>
    <row r="11" spans="1:20">
      <c r="A11" s="15" t="s">
        <v>408</v>
      </c>
      <c r="B11" s="17" t="n">
        <v>7053</v>
      </c>
      <c r="C11" s="18">
        <f>(212.0/B11*100)</f>
        <v/>
      </c>
      <c r="D11" s="19" t="n">
        <v>6841</v>
      </c>
      <c r="E11" s="18" t="n">
        <v>422.3731204</v>
      </c>
      <c r="F11" s="20" t="n">
        <v>3.74431632</v>
      </c>
      <c r="G11" s="18" t="n">
        <v>456.99327447</v>
      </c>
      <c r="H11" s="20" t="n">
        <v>10.27099998</v>
      </c>
      <c r="I11" s="18" t="n">
        <v>421.89790781</v>
      </c>
      <c r="J11" s="20" t="n">
        <v>8.233331700000001</v>
      </c>
      <c r="K11" s="18" t="n">
        <v>389.94653348</v>
      </c>
      <c r="L11" s="20" t="n">
        <v>8.576119520000001</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494.02035898</v>
      </c>
      <c r="F12" s="20" t="n">
        <v>5.66263164</v>
      </c>
      <c r="G12" s="18" t="n">
        <v>494.26835205</v>
      </c>
      <c r="H12" s="20" t="n">
        <v>4.64749739</v>
      </c>
      <c r="I12" s="18" t="n">
        <v>463.71306468</v>
      </c>
      <c r="J12" s="20" t="n">
        <v>11.10200102</v>
      </c>
      <c r="K12" s="18" t="n">
        <v>474.67987709</v>
      </c>
      <c r="L12" s="20" t="n">
        <v>15.95570805</v>
      </c>
      <c r="M12" s="18" t="s">
        <v>404</v>
      </c>
      <c r="N12" s="20" t="s">
        <v>404</v>
      </c>
      <c r="O12" s="18" t="s">
        <v>404</v>
      </c>
      <c r="P12" s="20" t="s">
        <v>404</v>
      </c>
      <c r="Q12" s="18" t="s">
        <v>404</v>
      </c>
      <c r="R12" s="20" t="s">
        <v>404</v>
      </c>
      <c r="S12" s="18" t="n">
        <v>495.51210867</v>
      </c>
      <c r="T12" s="20" t="n">
        <v>14.41827995</v>
      </c>
    </row>
    <row r="13" spans="1:20">
      <c r="A13" s="15" t="s">
        <v>410</v>
      </c>
      <c r="B13" s="17" t="n">
        <v>7161</v>
      </c>
      <c r="C13" s="18">
        <f>(1175.0/B13*100)</f>
        <v/>
      </c>
      <c r="D13" s="19" t="n">
        <v>5986</v>
      </c>
      <c r="E13" s="18" t="n">
        <v>509.40332287</v>
      </c>
      <c r="F13" s="20" t="n">
        <v>5.16316733</v>
      </c>
      <c r="G13" s="18" t="n">
        <v>512.31703178</v>
      </c>
      <c r="H13" s="20" t="n">
        <v>4.56615772</v>
      </c>
      <c r="I13" s="18" t="n">
        <v>505.37992858</v>
      </c>
      <c r="J13" s="20" t="n">
        <v>4.87978817</v>
      </c>
      <c r="K13" s="18" t="n">
        <v>512.7453838</v>
      </c>
      <c r="L13" s="20" t="n">
        <v>5.0630172</v>
      </c>
      <c r="M13" s="18" t="s">
        <v>404</v>
      </c>
      <c r="N13" s="20" t="s">
        <v>404</v>
      </c>
      <c r="O13" s="18" t="s">
        <v>404</v>
      </c>
      <c r="P13" s="20" t="s">
        <v>404</v>
      </c>
      <c r="Q13" s="18" t="s">
        <v>404</v>
      </c>
      <c r="R13" s="20" t="s">
        <v>404</v>
      </c>
      <c r="S13" s="18" t="n">
        <v>517.39153614</v>
      </c>
      <c r="T13" s="20" t="n">
        <v>8.73692724</v>
      </c>
    </row>
    <row r="14" spans="1:20">
      <c r="A14" s="15" t="s">
        <v>411</v>
      </c>
      <c r="B14" s="17" t="n">
        <v>5587</v>
      </c>
      <c r="C14" s="18">
        <f>(0.0/B14*100)</f>
        <v/>
      </c>
      <c r="D14" s="19" t="n">
        <v>5587</v>
      </c>
      <c r="E14" s="18" t="n">
        <v>520.62874318</v>
      </c>
      <c r="F14" s="20" t="n">
        <v>2.36933176</v>
      </c>
      <c r="G14" s="18" t="n">
        <v>518.45029463</v>
      </c>
      <c r="H14" s="20" t="n">
        <v>3.91618958</v>
      </c>
      <c r="I14" s="18" t="n">
        <v>504.40514922</v>
      </c>
      <c r="J14" s="20" t="n">
        <v>12.12255465</v>
      </c>
      <c r="K14" s="18" t="n">
        <v>543.6835638</v>
      </c>
      <c r="L14" s="20" t="n">
        <v>8.218521470000001</v>
      </c>
      <c r="M14" s="18" t="s">
        <v>404</v>
      </c>
      <c r="N14" s="20" t="s">
        <v>404</v>
      </c>
      <c r="O14" s="18" t="s">
        <v>404</v>
      </c>
      <c r="P14" s="20" t="s">
        <v>404</v>
      </c>
      <c r="Q14" s="18" t="s">
        <v>404</v>
      </c>
      <c r="R14" s="20" t="s">
        <v>404</v>
      </c>
      <c r="S14" s="18" t="n">
        <v>512.6273324</v>
      </c>
      <c r="T14" s="20" t="n">
        <v>29.76540845</v>
      </c>
    </row>
    <row r="15" spans="1:20">
      <c r="A15" s="15" t="s">
        <v>412</v>
      </c>
      <c r="B15" s="17" t="n">
        <v>5882</v>
      </c>
      <c r="C15" s="18">
        <f>(0.0/B15*100)</f>
        <v/>
      </c>
      <c r="D15" s="19" t="n">
        <v>5882</v>
      </c>
      <c r="E15" s="18" t="n">
        <v>507.94499231</v>
      </c>
      <c r="F15" s="20" t="n">
        <v>4.11977101</v>
      </c>
      <c r="G15" s="18" t="n">
        <v>512.79879404</v>
      </c>
      <c r="H15" s="20" t="n">
        <v>3.02854346</v>
      </c>
      <c r="I15" s="18" t="n">
        <v>502.49498934</v>
      </c>
      <c r="J15" s="20" t="n">
        <v>6.29803554</v>
      </c>
      <c r="K15" s="18" t="n">
        <v>518.5144205300001</v>
      </c>
      <c r="L15" s="20" t="n">
        <v>8.43415208</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484.18262094</v>
      </c>
      <c r="F16" s="20" t="n">
        <v>10.43189142</v>
      </c>
      <c r="G16" s="18" t="n">
        <v>495.8496076</v>
      </c>
      <c r="H16" s="20" t="n">
        <v>7.09456196</v>
      </c>
      <c r="I16" s="18" t="n">
        <v>490.40217267</v>
      </c>
      <c r="J16" s="20" t="n">
        <v>9.71517163</v>
      </c>
      <c r="K16" s="18" t="n">
        <v>502.57338617</v>
      </c>
      <c r="L16" s="20" t="n">
        <v>6.15949077</v>
      </c>
      <c r="M16" s="18" t="s">
        <v>404</v>
      </c>
      <c r="N16" s="20" t="s">
        <v>404</v>
      </c>
      <c r="O16" s="18" t="s">
        <v>404</v>
      </c>
      <c r="P16" s="20" t="s">
        <v>404</v>
      </c>
      <c r="Q16" s="18" t="s">
        <v>404</v>
      </c>
      <c r="R16" s="20" t="s">
        <v>404</v>
      </c>
      <c r="S16" s="18" t="n">
        <v>502.80296265</v>
      </c>
      <c r="T16" s="20" t="n">
        <v>28.36018439</v>
      </c>
    </row>
    <row r="17" spans="1:20">
      <c r="A17" s="15" t="s">
        <v>414</v>
      </c>
      <c r="B17" s="17" t="n">
        <v>6504</v>
      </c>
      <c r="C17" s="18">
        <f>(1325.0/B17*100)</f>
        <v/>
      </c>
      <c r="D17" s="19" t="n">
        <v>5179</v>
      </c>
      <c r="E17" s="18" t="n">
        <v>501.97148581</v>
      </c>
      <c r="F17" s="20" t="n">
        <v>6.04351828</v>
      </c>
      <c r="G17" s="18" t="n">
        <v>510.28640473</v>
      </c>
      <c r="H17" s="20" t="n">
        <v>8.65690027</v>
      </c>
      <c r="I17" s="18" t="n">
        <v>505.02650454</v>
      </c>
      <c r="J17" s="20" t="n">
        <v>10.75697299</v>
      </c>
      <c r="K17" s="18" t="n">
        <v>509.98245863</v>
      </c>
      <c r="L17" s="20" t="n">
        <v>11.55070488</v>
      </c>
      <c r="M17" s="18" t="s">
        <v>404</v>
      </c>
      <c r="N17" s="20" t="s">
        <v>404</v>
      </c>
      <c r="O17" s="18" t="s">
        <v>404</v>
      </c>
      <c r="P17" s="20" t="s">
        <v>404</v>
      </c>
      <c r="Q17" s="18" t="s">
        <v>404</v>
      </c>
      <c r="R17" s="20" t="s">
        <v>404</v>
      </c>
      <c r="S17" s="18" t="n">
        <v>528.52574022</v>
      </c>
      <c r="T17" s="20" t="n">
        <v>31.58283725</v>
      </c>
    </row>
    <row r="18" spans="1:20">
      <c r="A18" s="15" t="s">
        <v>415</v>
      </c>
      <c r="B18" s="17" t="n">
        <v>5532</v>
      </c>
      <c r="C18" s="18">
        <f>(0.0/B18*100)</f>
        <v/>
      </c>
      <c r="D18" s="19" t="n">
        <v>5532</v>
      </c>
      <c r="E18" s="18" t="n">
        <v>455.79557734</v>
      </c>
      <c r="F18" s="20" t="n">
        <v>7.14266573</v>
      </c>
      <c r="G18" s="18" t="n">
        <v>462.70208965</v>
      </c>
      <c r="H18" s="20" t="n">
        <v>7.21569007</v>
      </c>
      <c r="I18" s="18" t="n">
        <v>447.46245218</v>
      </c>
      <c r="J18" s="20" t="n">
        <v>8.560403750000001</v>
      </c>
      <c r="K18" s="18" t="n">
        <v>439.53000986</v>
      </c>
      <c r="L18" s="20" t="n">
        <v>9.829747770000001</v>
      </c>
      <c r="M18" s="18" t="s">
        <v>404</v>
      </c>
      <c r="N18" s="20" t="s">
        <v>404</v>
      </c>
      <c r="O18" s="18" t="s">
        <v>404</v>
      </c>
      <c r="P18" s="20" t="s">
        <v>404</v>
      </c>
      <c r="Q18" s="18" t="s">
        <v>404</v>
      </c>
      <c r="R18" s="20" t="s">
        <v>404</v>
      </c>
      <c r="S18" s="18" t="n">
        <v>443.82460351</v>
      </c>
      <c r="T18" s="20" t="n">
        <v>28.45578308</v>
      </c>
    </row>
    <row r="19" spans="1:20">
      <c r="A19" s="15" t="s">
        <v>416</v>
      </c>
      <c r="B19" s="17" t="n">
        <v>5658</v>
      </c>
      <c r="C19" s="18">
        <f>(327.0/B19*100)</f>
        <v/>
      </c>
      <c r="D19" s="19" t="n">
        <v>5331</v>
      </c>
      <c r="E19" s="18" t="n">
        <v>492.98838043</v>
      </c>
      <c r="F19" s="20" t="n">
        <v>8.69730079</v>
      </c>
      <c r="G19" s="18" t="n">
        <v>476.21914308</v>
      </c>
      <c r="H19" s="20" t="n">
        <v>6.46100978</v>
      </c>
      <c r="I19" s="18" t="n">
        <v>455.04913638</v>
      </c>
      <c r="J19" s="20" t="n">
        <v>11.51531937</v>
      </c>
      <c r="K19" s="18" t="n">
        <v>470.31488149</v>
      </c>
      <c r="L19" s="20" t="n">
        <v>14.39380271</v>
      </c>
      <c r="M19" s="18" t="s">
        <v>404</v>
      </c>
      <c r="N19" s="20" t="s">
        <v>404</v>
      </c>
      <c r="O19" s="18" t="s">
        <v>404</v>
      </c>
      <c r="P19" s="20" t="s">
        <v>404</v>
      </c>
      <c r="Q19" s="18" t="s">
        <v>404</v>
      </c>
      <c r="R19" s="20" t="s">
        <v>404</v>
      </c>
      <c r="S19" s="18" t="n">
        <v>480.44100119</v>
      </c>
      <c r="T19" s="20" t="n">
        <v>55.99758992</v>
      </c>
    </row>
    <row r="20" spans="1:20">
      <c r="A20" s="15" t="s">
        <v>417</v>
      </c>
      <c r="B20" s="17" t="n">
        <v>3371</v>
      </c>
      <c r="C20" s="18">
        <f>(24.0/B20*100)</f>
        <v/>
      </c>
      <c r="D20" s="19" t="n">
        <v>3347</v>
      </c>
      <c r="E20" s="18" t="n">
        <v>485.38547793</v>
      </c>
      <c r="F20" s="20" t="n">
        <v>2.163532</v>
      </c>
      <c r="G20" s="18" t="n">
        <v>495.88446458</v>
      </c>
      <c r="H20" s="20" t="n">
        <v>4.16029972</v>
      </c>
      <c r="I20" s="18" t="n">
        <v>485.84006952</v>
      </c>
      <c r="J20" s="20" t="n">
        <v>5.63492468</v>
      </c>
      <c r="K20" s="18" t="n">
        <v>498.66727203</v>
      </c>
      <c r="L20" s="20" t="n">
        <v>11.76547501</v>
      </c>
      <c r="M20" s="18" t="s">
        <v>404</v>
      </c>
      <c r="N20" s="20" t="s">
        <v>404</v>
      </c>
      <c r="O20" s="18" t="s">
        <v>404</v>
      </c>
      <c r="P20" s="20" t="s">
        <v>404</v>
      </c>
      <c r="Q20" s="18" t="s">
        <v>404</v>
      </c>
      <c r="R20" s="20" t="s">
        <v>404</v>
      </c>
      <c r="S20" s="18" t="n">
        <v>557.93604</v>
      </c>
      <c r="T20" s="20" t="n">
        <v>45.71207864</v>
      </c>
    </row>
    <row r="21" spans="1:20">
      <c r="A21" s="15" t="s">
        <v>418</v>
      </c>
      <c r="B21" s="17" t="n">
        <v>5741</v>
      </c>
      <c r="C21" s="18">
        <f>(0.0/B21*100)</f>
        <v/>
      </c>
      <c r="D21" s="19" t="n">
        <v>5741</v>
      </c>
      <c r="E21" s="18" t="n">
        <v>498.65219573</v>
      </c>
      <c r="F21" s="20" t="n">
        <v>3.60645061</v>
      </c>
      <c r="G21" s="18" t="n">
        <v>509.79724972</v>
      </c>
      <c r="H21" s="20" t="n">
        <v>4.87285381</v>
      </c>
      <c r="I21" s="18" t="n">
        <v>519.75274546</v>
      </c>
      <c r="J21" s="20" t="n">
        <v>8.726238309999999</v>
      </c>
      <c r="K21" s="18" t="n">
        <v>497.64734531</v>
      </c>
      <c r="L21" s="20" t="n">
        <v>7.42804238</v>
      </c>
      <c r="M21" s="18" t="s">
        <v>404</v>
      </c>
      <c r="N21" s="20" t="s">
        <v>404</v>
      </c>
      <c r="O21" s="18" t="s">
        <v>404</v>
      </c>
      <c r="P21" s="20" t="s">
        <v>404</v>
      </c>
      <c r="Q21" s="18" t="s">
        <v>404</v>
      </c>
      <c r="R21" s="20" t="s">
        <v>404</v>
      </c>
      <c r="S21" s="18" t="n">
        <v>515.9403974099999</v>
      </c>
      <c r="T21" s="20" t="n">
        <v>12.65472083</v>
      </c>
    </row>
    <row r="22" spans="1:20">
      <c r="A22" s="15" t="s">
        <v>419</v>
      </c>
      <c r="B22" s="17" t="n">
        <v>6598</v>
      </c>
      <c r="C22" s="18">
        <f>(0.0/B22*100)</f>
        <v/>
      </c>
      <c r="D22" s="19" t="n">
        <v>6598</v>
      </c>
      <c r="E22" s="18" t="n">
        <v>465.95250103</v>
      </c>
      <c r="F22" s="20" t="n">
        <v>5.29890554</v>
      </c>
      <c r="G22" s="18" t="n">
        <v>479.77088287</v>
      </c>
      <c r="H22" s="20" t="n">
        <v>10.50964775</v>
      </c>
      <c r="I22" s="18" t="n">
        <v>458.378971</v>
      </c>
      <c r="J22" s="20" t="n">
        <v>32.87131562</v>
      </c>
      <c r="K22" s="18" t="n">
        <v>480.28201772</v>
      </c>
      <c r="L22" s="20" t="n">
        <v>18.2646846</v>
      </c>
      <c r="M22" s="18" t="s">
        <v>404</v>
      </c>
      <c r="N22" s="20" t="s">
        <v>404</v>
      </c>
      <c r="O22" s="18" t="s">
        <v>404</v>
      </c>
      <c r="P22" s="20" t="s">
        <v>404</v>
      </c>
      <c r="Q22" s="18" t="s">
        <v>404</v>
      </c>
      <c r="R22" s="20" t="s">
        <v>404</v>
      </c>
      <c r="S22" s="18" t="n">
        <v>496.96027774</v>
      </c>
      <c r="T22" s="20" t="n">
        <v>25.58038438</v>
      </c>
    </row>
    <row r="23" spans="1:20">
      <c r="A23" s="15" t="s">
        <v>420</v>
      </c>
      <c r="B23" s="17" t="n">
        <v>11583</v>
      </c>
      <c r="C23" s="18">
        <f>(3194.0/B23*100)</f>
        <v/>
      </c>
      <c r="D23" s="19" t="n">
        <v>8389</v>
      </c>
      <c r="E23" s="18" t="n">
        <v>487.3460186</v>
      </c>
      <c r="F23" s="20" t="n">
        <v>5.25452069</v>
      </c>
      <c r="G23" s="18" t="n">
        <v>509.9330031</v>
      </c>
      <c r="H23" s="20" t="n">
        <v>8.242546020000001</v>
      </c>
      <c r="I23" s="18" t="n">
        <v>486.48263494</v>
      </c>
      <c r="J23" s="20" t="n">
        <v>9.464112650000001</v>
      </c>
      <c r="K23" s="18" t="n">
        <v>496.31132778</v>
      </c>
      <c r="L23" s="20" t="n">
        <v>14.40953317</v>
      </c>
      <c r="M23" s="18" t="s">
        <v>404</v>
      </c>
      <c r="N23" s="20" t="s">
        <v>404</v>
      </c>
      <c r="O23" s="18" t="s">
        <v>404</v>
      </c>
      <c r="P23" s="20" t="s">
        <v>404</v>
      </c>
      <c r="Q23" s="18" t="s">
        <v>404</v>
      </c>
      <c r="R23" s="20" t="s">
        <v>404</v>
      </c>
      <c r="S23" s="18" t="n">
        <v>507.4271333</v>
      </c>
      <c r="T23" s="20" t="n">
        <v>6.38087336</v>
      </c>
    </row>
    <row r="24" spans="1:20">
      <c r="A24" s="15" t="s">
        <v>421</v>
      </c>
      <c r="B24" s="17" t="n">
        <v>6647</v>
      </c>
      <c r="C24" s="18">
        <f>(0.0/B24*100)</f>
        <v/>
      </c>
      <c r="D24" s="19" t="n">
        <v>6647</v>
      </c>
      <c r="E24" s="18" t="n">
        <v>532.50562967</v>
      </c>
      <c r="F24" s="20" t="n">
        <v>4.64992777</v>
      </c>
      <c r="G24" s="18" t="n">
        <v>533.49580603</v>
      </c>
      <c r="H24" s="20" t="n">
        <v>9.233341230000001</v>
      </c>
      <c r="I24" s="18" t="n">
        <v>536.07211388</v>
      </c>
      <c r="J24" s="20" t="n">
        <v>15.20171576</v>
      </c>
      <c r="K24" s="18" t="n">
        <v>488.61192077</v>
      </c>
      <c r="L24" s="20" t="n">
        <v>23.80050083</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524.86265815</v>
      </c>
      <c r="F25" s="20" t="n">
        <v>4.31912733</v>
      </c>
      <c r="G25" s="18" t="n">
        <v>513.02246016</v>
      </c>
      <c r="H25" s="20" t="n">
        <v>13.44162639</v>
      </c>
      <c r="I25" s="18" t="n">
        <v>544.68387167</v>
      </c>
      <c r="J25" s="20" t="n">
        <v>21.13808132</v>
      </c>
      <c r="K25" s="18" t="n">
        <v>534.52464702</v>
      </c>
      <c r="L25" s="20" t="n">
        <v>6.74850055</v>
      </c>
      <c r="M25" s="18" t="s">
        <v>404</v>
      </c>
      <c r="N25" s="20" t="s">
        <v>404</v>
      </c>
      <c r="O25" s="18" t="s">
        <v>404</v>
      </c>
      <c r="P25" s="20" t="s">
        <v>404</v>
      </c>
      <c r="Q25" s="18" t="s">
        <v>404</v>
      </c>
      <c r="R25" s="20" t="s">
        <v>404</v>
      </c>
      <c r="S25" s="18" t="n">
        <v>461.06915833</v>
      </c>
      <c r="T25" s="20" t="n">
        <v>6.97169272</v>
      </c>
    </row>
    <row r="26" spans="1:20">
      <c r="A26" s="15" t="s">
        <v>423</v>
      </c>
      <c r="B26" s="17" t="n">
        <v>4869</v>
      </c>
      <c r="C26" s="18">
        <f>(11.0/B26*100)</f>
        <v/>
      </c>
      <c r="D26" s="19" t="n">
        <v>4858</v>
      </c>
      <c r="E26" s="18" t="n">
        <v>481.02517521</v>
      </c>
      <c r="F26" s="20" t="n">
        <v>2.78709852</v>
      </c>
      <c r="G26" s="18" t="n">
        <v>485.29005159</v>
      </c>
      <c r="H26" s="20" t="n">
        <v>2.86332883</v>
      </c>
      <c r="I26" s="18" t="n">
        <v>480.54185883</v>
      </c>
      <c r="J26" s="20" t="n">
        <v>14.66730452</v>
      </c>
      <c r="K26" s="18" t="n">
        <v>462.59385064</v>
      </c>
      <c r="L26" s="20" t="n">
        <v>12.20791708</v>
      </c>
      <c r="M26" s="18" t="s">
        <v>404</v>
      </c>
      <c r="N26" s="20" t="s">
        <v>404</v>
      </c>
      <c r="O26" s="18" t="s">
        <v>404</v>
      </c>
      <c r="P26" s="20" t="s">
        <v>404</v>
      </c>
      <c r="Q26" s="18" t="s">
        <v>404</v>
      </c>
      <c r="R26" s="20" t="s">
        <v>404</v>
      </c>
      <c r="S26" s="18" t="n">
        <v>489.84211267</v>
      </c>
      <c r="T26" s="20" t="n">
        <v>12.22153308</v>
      </c>
    </row>
    <row r="27" spans="1:20">
      <c r="A27" s="15" t="s">
        <v>424</v>
      </c>
      <c r="B27" s="17" t="n">
        <v>5299</v>
      </c>
      <c r="C27" s="18">
        <f>(0.0/B27*100)</f>
        <v/>
      </c>
      <c r="D27" s="19" t="n">
        <v>5299</v>
      </c>
      <c r="E27" s="18" t="n">
        <v>509.37550246</v>
      </c>
      <c r="F27" s="20" t="n">
        <v>2.48452298</v>
      </c>
      <c r="G27" s="18" t="n">
        <v>472.22344705</v>
      </c>
      <c r="H27" s="20" t="n">
        <v>1.9025031</v>
      </c>
      <c r="I27" s="18" t="n">
        <v>466.39322504</v>
      </c>
      <c r="J27" s="20" t="n">
        <v>2.37612097</v>
      </c>
      <c r="K27" s="18" t="n">
        <v>492.92970727</v>
      </c>
      <c r="L27" s="20" t="n">
        <v>2.42130155</v>
      </c>
      <c r="M27" s="18" t="s">
        <v>404</v>
      </c>
      <c r="N27" s="20" t="s">
        <v>404</v>
      </c>
      <c r="O27" s="18" t="s">
        <v>404</v>
      </c>
      <c r="P27" s="20" t="s">
        <v>404</v>
      </c>
      <c r="Q27" s="18" t="s">
        <v>404</v>
      </c>
      <c r="R27" s="20" t="s">
        <v>404</v>
      </c>
      <c r="S27" s="18" t="n">
        <v>462.23173043</v>
      </c>
      <c r="T27" s="20" t="n">
        <v>4.04034849</v>
      </c>
    </row>
    <row r="28" spans="1:20">
      <c r="A28" s="15" t="s">
        <v>425</v>
      </c>
      <c r="B28" s="17" t="n">
        <v>7568</v>
      </c>
      <c r="C28" s="18">
        <f>(0.0/B28*100)</f>
        <v/>
      </c>
      <c r="D28" s="19" t="n">
        <v>7568</v>
      </c>
      <c r="E28" s="18" t="n">
        <v>407.75111936</v>
      </c>
      <c r="F28" s="20" t="n">
        <v>4.11497171</v>
      </c>
      <c r="G28" s="18" t="n">
        <v>413.67511363</v>
      </c>
      <c r="H28" s="20" t="n">
        <v>6.52199104</v>
      </c>
      <c r="I28" s="18" t="n">
        <v>406.60984014</v>
      </c>
      <c r="J28" s="20" t="n">
        <v>7.25077557</v>
      </c>
      <c r="K28" s="18" t="n">
        <v>404.05350279</v>
      </c>
      <c r="L28" s="20" t="n">
        <v>6.87090582</v>
      </c>
      <c r="M28" s="18" t="s">
        <v>404</v>
      </c>
      <c r="N28" s="20" t="s">
        <v>404</v>
      </c>
      <c r="O28" s="18" t="s">
        <v>404</v>
      </c>
      <c r="P28" s="20" t="s">
        <v>404</v>
      </c>
      <c r="Q28" s="18" t="s">
        <v>404</v>
      </c>
      <c r="R28" s="20" t="s">
        <v>404</v>
      </c>
      <c r="S28" s="18" t="n">
        <v>407.00879762</v>
      </c>
      <c r="T28" s="20" t="n">
        <v>11.77381865</v>
      </c>
    </row>
    <row r="29" spans="1:20">
      <c r="A29" s="15" t="s">
        <v>426</v>
      </c>
      <c r="B29" s="17" t="n">
        <v>5385</v>
      </c>
      <c r="C29" s="18">
        <f>(1123.0/B29*100)</f>
        <v/>
      </c>
      <c r="D29" s="19" t="n">
        <v>4262</v>
      </c>
      <c r="E29" s="18" t="n">
        <v>509.07283455</v>
      </c>
      <c r="F29" s="20" t="n">
        <v>8.395633999999999</v>
      </c>
      <c r="G29" s="18" t="n">
        <v>510.90885751</v>
      </c>
      <c r="H29" s="20" t="n">
        <v>14.94500367</v>
      </c>
      <c r="I29" s="18" t="n">
        <v>519.42904841</v>
      </c>
      <c r="J29" s="20" t="n">
        <v>17.1648181</v>
      </c>
      <c r="K29" s="18" t="n">
        <v>510.06551736</v>
      </c>
      <c r="L29" s="20" t="n">
        <v>10.26927475</v>
      </c>
      <c r="M29" s="18" t="s">
        <v>404</v>
      </c>
      <c r="N29" s="20" t="s">
        <v>404</v>
      </c>
      <c r="O29" s="18" t="s">
        <v>404</v>
      </c>
      <c r="P29" s="20" t="s">
        <v>404</v>
      </c>
      <c r="Q29" s="18" t="s">
        <v>404</v>
      </c>
      <c r="R29" s="20" t="s">
        <v>404</v>
      </c>
      <c r="S29" s="18" t="n">
        <v>547.34937788</v>
      </c>
      <c r="T29" s="20" t="n">
        <v>6.72937308</v>
      </c>
    </row>
    <row r="30" spans="1:20">
      <c r="A30" s="15" t="s">
        <v>427</v>
      </c>
      <c r="B30" s="17" t="n">
        <v>4520</v>
      </c>
      <c r="C30" s="18">
        <f>(1076.0/B30*100)</f>
        <v/>
      </c>
      <c r="D30" s="19" t="n">
        <v>3444</v>
      </c>
      <c r="E30" s="18" t="n">
        <v>492.67869049</v>
      </c>
      <c r="F30" s="20" t="n">
        <v>3.65563132</v>
      </c>
      <c r="G30" s="18" t="n">
        <v>510.09705269</v>
      </c>
      <c r="H30" s="20" t="n">
        <v>8.42204783</v>
      </c>
      <c r="I30" s="18" t="n">
        <v>493.13924788</v>
      </c>
      <c r="J30" s="20" t="n">
        <v>11.67688621</v>
      </c>
      <c r="K30" s="18" t="n">
        <v>478.80557995</v>
      </c>
      <c r="L30" s="20" t="n">
        <v>14.80072503</v>
      </c>
      <c r="M30" s="18" t="s">
        <v>404</v>
      </c>
      <c r="N30" s="20" t="s">
        <v>404</v>
      </c>
      <c r="O30" s="18" t="s">
        <v>404</v>
      </c>
      <c r="P30" s="20" t="s">
        <v>404</v>
      </c>
      <c r="Q30" s="18" t="s">
        <v>404</v>
      </c>
      <c r="R30" s="20" t="s">
        <v>404</v>
      </c>
      <c r="S30" s="18" t="n">
        <v>457.82500205</v>
      </c>
      <c r="T30" s="20" t="n">
        <v>9.57116736</v>
      </c>
    </row>
    <row r="31" spans="1:20">
      <c r="A31" s="15" t="s">
        <v>428</v>
      </c>
      <c r="B31" s="17" t="n">
        <v>5456</v>
      </c>
      <c r="C31" s="18">
        <f>(502.0/B31*100)</f>
        <v/>
      </c>
      <c r="D31" s="19" t="n">
        <v>4954</v>
      </c>
      <c r="E31" s="18" t="n">
        <v>499.52340528</v>
      </c>
      <c r="F31" s="20" t="n">
        <v>2.98090996</v>
      </c>
      <c r="G31" s="18" t="n">
        <v>513.56087954</v>
      </c>
      <c r="H31" s="20" t="n">
        <v>5.57200651</v>
      </c>
      <c r="I31" s="18" t="n">
        <v>503.90074672</v>
      </c>
      <c r="J31" s="20" t="n">
        <v>5.37215146</v>
      </c>
      <c r="K31" s="18" t="n">
        <v>496.80733204</v>
      </c>
      <c r="L31" s="20" t="n">
        <v>8.114079070000001</v>
      </c>
      <c r="M31" s="18" t="s">
        <v>404</v>
      </c>
      <c r="N31" s="20" t="s">
        <v>404</v>
      </c>
      <c r="O31" s="18" t="s">
        <v>404</v>
      </c>
      <c r="P31" s="20" t="s">
        <v>404</v>
      </c>
      <c r="Q31" s="18" t="s">
        <v>404</v>
      </c>
      <c r="R31" s="20" t="s">
        <v>404</v>
      </c>
      <c r="S31" s="18" t="n">
        <v>488.16221997</v>
      </c>
      <c r="T31" s="20" t="n">
        <v>18.04155272</v>
      </c>
    </row>
    <row r="32" spans="1:20">
      <c r="A32" s="15" t="s">
        <v>429</v>
      </c>
      <c r="B32" s="17" t="n">
        <v>4478</v>
      </c>
      <c r="C32" s="18">
        <f>(0.0/B32*100)</f>
        <v/>
      </c>
      <c r="D32" s="19" t="n">
        <v>4478</v>
      </c>
      <c r="E32" s="18" t="n">
        <v>502.63110902</v>
      </c>
      <c r="F32" s="20" t="n">
        <v>5.61404052</v>
      </c>
      <c r="G32" s="18" t="n">
        <v>505.02765137</v>
      </c>
      <c r="H32" s="20" t="n">
        <v>3.43648221</v>
      </c>
      <c r="I32" s="18" t="n">
        <v>506.38914119</v>
      </c>
      <c r="J32" s="20" t="n">
        <v>7.96285976</v>
      </c>
      <c r="K32" s="18" t="n">
        <v>532.6318145</v>
      </c>
      <c r="L32" s="20" t="n">
        <v>10.24858506</v>
      </c>
      <c r="M32" s="18" t="s">
        <v>404</v>
      </c>
      <c r="N32" s="20" t="s">
        <v>404</v>
      </c>
      <c r="O32" s="18" t="s">
        <v>404</v>
      </c>
      <c r="P32" s="20" t="s">
        <v>404</v>
      </c>
      <c r="Q32" s="18" t="s">
        <v>404</v>
      </c>
      <c r="R32" s="20" t="s">
        <v>404</v>
      </c>
      <c r="S32" s="18" t="n">
        <v>485.32040979</v>
      </c>
      <c r="T32" s="20" t="n">
        <v>7.74114352</v>
      </c>
    </row>
    <row r="33" spans="1:20">
      <c r="A33" s="15" t="s">
        <v>430</v>
      </c>
      <c r="B33" s="17" t="n">
        <v>7325</v>
      </c>
      <c r="C33" s="18">
        <f>(29.0/B33*100)</f>
        <v/>
      </c>
      <c r="D33" s="19" t="n">
        <v>7296</v>
      </c>
      <c r="E33" s="18" t="n">
        <v>484.94590059</v>
      </c>
      <c r="F33" s="20" t="n">
        <v>5.41659599</v>
      </c>
      <c r="G33" s="18" t="n">
        <v>503.28902831</v>
      </c>
      <c r="H33" s="20" t="n">
        <v>5.46311888</v>
      </c>
      <c r="I33" s="18" t="n">
        <v>489.89974522</v>
      </c>
      <c r="J33" s="20" t="n">
        <v>5.3012892</v>
      </c>
      <c r="K33" s="18" t="n">
        <v>465.78486987</v>
      </c>
      <c r="L33" s="20" t="n">
        <v>9.116610870000001</v>
      </c>
      <c r="M33" s="18" t="s">
        <v>404</v>
      </c>
      <c r="N33" s="20" t="s">
        <v>404</v>
      </c>
      <c r="O33" s="18" t="s">
        <v>404</v>
      </c>
      <c r="P33" s="20" t="s">
        <v>404</v>
      </c>
      <c r="Q33" s="18" t="s">
        <v>404</v>
      </c>
      <c r="R33" s="20" t="s">
        <v>404</v>
      </c>
      <c r="S33" s="18" t="n">
        <v>461.42592865</v>
      </c>
      <c r="T33" s="20" t="n">
        <v>7.09847529</v>
      </c>
    </row>
    <row r="34" spans="1:20">
      <c r="A34" s="15" t="s">
        <v>431</v>
      </c>
      <c r="B34" s="17" t="n">
        <v>6350</v>
      </c>
      <c r="C34" s="18">
        <f>(0.0/B34*100)</f>
        <v/>
      </c>
      <c r="D34" s="19" t="n">
        <v>6350</v>
      </c>
      <c r="E34" s="18" t="n">
        <v>473.93439802</v>
      </c>
      <c r="F34" s="20" t="n">
        <v>4.94686623</v>
      </c>
      <c r="G34" s="18" t="n">
        <v>474.1175411</v>
      </c>
      <c r="H34" s="20" t="n">
        <v>5.62832141</v>
      </c>
      <c r="I34" s="18" t="n">
        <v>475.63802701</v>
      </c>
      <c r="J34" s="20" t="n">
        <v>11.08445088</v>
      </c>
      <c r="K34" s="18" t="n">
        <v>491.96450889</v>
      </c>
      <c r="L34" s="20" t="n">
        <v>20.75334956</v>
      </c>
      <c r="M34" s="18" t="s">
        <v>404</v>
      </c>
      <c r="N34" s="20" t="s">
        <v>404</v>
      </c>
      <c r="O34" s="18" t="s">
        <v>404</v>
      </c>
      <c r="P34" s="20" t="s">
        <v>404</v>
      </c>
      <c r="Q34" s="18" t="s">
        <v>404</v>
      </c>
      <c r="R34" s="20" t="s">
        <v>404</v>
      </c>
      <c r="S34" s="18" t="n">
        <v>538.04679488</v>
      </c>
      <c r="T34" s="20" t="n">
        <v>23.26594636</v>
      </c>
    </row>
    <row r="35" spans="1:20">
      <c r="A35" s="15" t="s">
        <v>432</v>
      </c>
      <c r="B35" s="17" t="n">
        <v>6406</v>
      </c>
      <c r="C35" s="18">
        <f>(443.0/B35*100)</f>
        <v/>
      </c>
      <c r="D35" s="19" t="n">
        <v>5963</v>
      </c>
      <c r="E35" s="18" t="n">
        <v>514.20172378</v>
      </c>
      <c r="F35" s="20" t="n">
        <v>2.66999658</v>
      </c>
      <c r="G35" s="18" t="n">
        <v>514.42420839</v>
      </c>
      <c r="H35" s="20" t="n">
        <v>1.62247887</v>
      </c>
      <c r="I35" s="18" t="n">
        <v>488.1741184</v>
      </c>
      <c r="J35" s="20" t="n">
        <v>6.97292048</v>
      </c>
      <c r="K35" s="18" t="n">
        <v>489.58566294</v>
      </c>
      <c r="L35" s="20" t="n">
        <v>5.3065119</v>
      </c>
      <c r="M35" s="18" t="s">
        <v>404</v>
      </c>
      <c r="N35" s="20" t="s">
        <v>404</v>
      </c>
      <c r="O35" s="18" t="s">
        <v>404</v>
      </c>
      <c r="P35" s="20" t="s">
        <v>404</v>
      </c>
      <c r="Q35" s="18" t="s">
        <v>404</v>
      </c>
      <c r="R35" s="20" t="s">
        <v>404</v>
      </c>
      <c r="S35" s="18" t="n">
        <v>425.38172604</v>
      </c>
      <c r="T35" s="20" t="n">
        <v>14.07492715</v>
      </c>
    </row>
    <row r="36" spans="1:20">
      <c r="A36" s="15" t="s">
        <v>433</v>
      </c>
      <c r="B36" s="17" t="n">
        <v>6736</v>
      </c>
      <c r="C36" s="18">
        <f>(10.0/B36*100)</f>
        <v/>
      </c>
      <c r="D36" s="19" t="n">
        <v>6726</v>
      </c>
      <c r="E36" s="18" t="n">
        <v>488.65364443</v>
      </c>
      <c r="F36" s="20" t="n">
        <v>3.4454703</v>
      </c>
      <c r="G36" s="18" t="n">
        <v>488.18957839</v>
      </c>
      <c r="H36" s="20" t="n">
        <v>5.30005842</v>
      </c>
      <c r="I36" s="18" t="n">
        <v>476.78891853</v>
      </c>
      <c r="J36" s="20" t="n">
        <v>5.11045548</v>
      </c>
      <c r="K36" s="18" t="n">
        <v>485.17555221</v>
      </c>
      <c r="L36" s="20" t="n">
        <v>9.22458904</v>
      </c>
      <c r="M36" s="18" t="s">
        <v>404</v>
      </c>
      <c r="N36" s="20" t="s">
        <v>404</v>
      </c>
      <c r="O36" s="18" t="s">
        <v>404</v>
      </c>
      <c r="P36" s="20" t="s">
        <v>404</v>
      </c>
      <c r="Q36" s="18" t="s">
        <v>404</v>
      </c>
      <c r="R36" s="20" t="s">
        <v>404</v>
      </c>
      <c r="S36" s="18" t="n">
        <v>485.77949993</v>
      </c>
      <c r="T36" s="20" t="n">
        <v>14.36224136</v>
      </c>
    </row>
    <row r="37" spans="1:20">
      <c r="A37" s="15" t="s">
        <v>434</v>
      </c>
      <c r="B37" s="17" t="n">
        <v>5458</v>
      </c>
      <c r="C37" s="18">
        <f>(0.0/B37*100)</f>
        <v/>
      </c>
      <c r="D37" s="19" t="n">
        <v>5458</v>
      </c>
      <c r="E37" s="18" t="n">
        <v>489.10832308</v>
      </c>
      <c r="F37" s="20" t="n">
        <v>5.03237795</v>
      </c>
      <c r="G37" s="18" t="n">
        <v>504.76644772</v>
      </c>
      <c r="H37" s="20" t="n">
        <v>4.62176591</v>
      </c>
      <c r="I37" s="18" t="n">
        <v>476.99993189</v>
      </c>
      <c r="J37" s="20" t="n">
        <v>8.057282020000001</v>
      </c>
      <c r="K37" s="18" t="n">
        <v>478.34286915</v>
      </c>
      <c r="L37" s="20" t="n">
        <v>7.10955134</v>
      </c>
      <c r="M37" s="18" t="s">
        <v>404</v>
      </c>
      <c r="N37" s="20" t="s">
        <v>404</v>
      </c>
      <c r="O37" s="18" t="s">
        <v>404</v>
      </c>
      <c r="P37" s="20" t="s">
        <v>404</v>
      </c>
      <c r="Q37" s="18" t="s">
        <v>404</v>
      </c>
      <c r="R37" s="20" t="s">
        <v>404</v>
      </c>
      <c r="S37" s="18" t="n">
        <v>481.69879557</v>
      </c>
      <c r="T37" s="20" t="n">
        <v>27.30483033</v>
      </c>
    </row>
    <row r="38" spans="1:20">
      <c r="A38" s="15" t="s">
        <v>435</v>
      </c>
      <c r="B38" s="17" t="n">
        <v>5860</v>
      </c>
      <c r="C38" s="18">
        <f>(268.0/B38*100)</f>
        <v/>
      </c>
      <c r="D38" s="19" t="n">
        <v>5592</v>
      </c>
      <c r="E38" s="18" t="n">
        <v>530.62227811</v>
      </c>
      <c r="F38" s="20" t="n">
        <v>7.08876354</v>
      </c>
      <c r="G38" s="18" t="n">
        <v>528.67357249</v>
      </c>
      <c r="H38" s="20" t="n">
        <v>6.14585742</v>
      </c>
      <c r="I38" s="18" t="n">
        <v>499.47670182</v>
      </c>
      <c r="J38" s="20" t="n">
        <v>9.076137660000001</v>
      </c>
      <c r="K38" s="18" t="n">
        <v>510.60239518</v>
      </c>
      <c r="L38" s="20" t="n">
        <v>11.06479186</v>
      </c>
      <c r="M38" s="18" t="s">
        <v>404</v>
      </c>
      <c r="N38" s="20" t="s">
        <v>404</v>
      </c>
      <c r="O38" s="18" t="s">
        <v>404</v>
      </c>
      <c r="P38" s="20" t="s">
        <v>404</v>
      </c>
      <c r="Q38" s="18" t="s">
        <v>404</v>
      </c>
      <c r="R38" s="20" t="s">
        <v>404</v>
      </c>
      <c r="S38" s="18" t="n">
        <v>468.75144726</v>
      </c>
      <c r="T38" s="20" t="n">
        <v>8.04357094</v>
      </c>
    </row>
    <row r="39" spans="1:20">
      <c r="A39" s="15" t="s">
        <v>436</v>
      </c>
      <c r="B39" s="17" t="n">
        <v>5895</v>
      </c>
      <c r="C39" s="18">
        <f>(0.0/B39*100)</f>
        <v/>
      </c>
      <c r="D39" s="19" t="n">
        <v>5895</v>
      </c>
      <c r="E39" s="18" t="n">
        <v>419.04763471</v>
      </c>
      <c r="F39" s="20" t="n">
        <v>6.77332602</v>
      </c>
      <c r="G39" s="18" t="n">
        <v>428.7736291</v>
      </c>
      <c r="H39" s="20" t="n">
        <v>11.36748803</v>
      </c>
      <c r="I39" s="18" t="n">
        <v>419.10004344</v>
      </c>
      <c r="J39" s="20" t="n">
        <v>9.74889312</v>
      </c>
      <c r="K39" s="18" t="n">
        <v>411.63942425</v>
      </c>
      <c r="L39" s="20" t="n">
        <v>23.87905947</v>
      </c>
      <c r="M39" s="18" t="s">
        <v>404</v>
      </c>
      <c r="N39" s="20" t="s">
        <v>404</v>
      </c>
      <c r="O39" s="18" t="s">
        <v>404</v>
      </c>
      <c r="P39" s="20" t="s">
        <v>404</v>
      </c>
      <c r="Q39" s="18" t="s">
        <v>404</v>
      </c>
      <c r="R39" s="20" t="s">
        <v>404</v>
      </c>
      <c r="S39" s="18" t="n">
        <v>350.03031326</v>
      </c>
      <c r="T39" s="20" t="n">
        <v>12.17831145</v>
      </c>
    </row>
    <row r="40" spans="1:20">
      <c r="A40" s="15" t="s">
        <v>437</v>
      </c>
      <c r="B40" s="17" t="n">
        <v>14157</v>
      </c>
      <c r="C40" s="18">
        <f>(2978.0/B40*100)</f>
        <v/>
      </c>
      <c r="D40" s="19" t="n">
        <v>11179</v>
      </c>
      <c r="E40" s="18" t="n">
        <v>490.74661649</v>
      </c>
      <c r="F40" s="20" t="n">
        <v>4.01909665</v>
      </c>
      <c r="G40" s="18" t="n">
        <v>507.35817599</v>
      </c>
      <c r="H40" s="20" t="n">
        <v>7.37685642</v>
      </c>
      <c r="I40" s="18" t="n">
        <v>491.65680719</v>
      </c>
      <c r="J40" s="20" t="n">
        <v>36.80958647</v>
      </c>
      <c r="K40" s="18" t="n">
        <v>493.4048503</v>
      </c>
      <c r="L40" s="20" t="n">
        <v>7.81439036</v>
      </c>
      <c r="M40" s="18" t="s">
        <v>404</v>
      </c>
      <c r="N40" s="20" t="s">
        <v>404</v>
      </c>
      <c r="O40" s="18" t="s">
        <v>404</v>
      </c>
      <c r="P40" s="20" t="s">
        <v>404</v>
      </c>
      <c r="Q40" s="18" t="s">
        <v>404</v>
      </c>
      <c r="R40" s="20" t="s">
        <v>404</v>
      </c>
      <c r="S40" s="18" t="n">
        <v>463.91956932</v>
      </c>
      <c r="T40" s="20" t="n">
        <v>20.75636719</v>
      </c>
    </row>
    <row r="41" spans="1:20">
      <c r="A41" s="15" t="s">
        <v>438</v>
      </c>
      <c r="B41" s="17" t="n">
        <v>5712</v>
      </c>
      <c r="C41" s="18">
        <f>(99.0/B41*100)</f>
        <v/>
      </c>
      <c r="D41" s="19" t="n">
        <v>5613</v>
      </c>
      <c r="E41" s="18" t="n">
        <v>469.58597385</v>
      </c>
      <c r="F41" s="20" t="n">
        <v>4.12763781</v>
      </c>
      <c r="G41" s="18" t="n">
        <v>468.92428698</v>
      </c>
      <c r="H41" s="20" t="n">
        <v>8.187802659999999</v>
      </c>
      <c r="I41" s="18" t="n">
        <v>471.66618365</v>
      </c>
      <c r="J41" s="20" t="n">
        <v>17.09821889</v>
      </c>
      <c r="K41" s="18" t="n">
        <v>488.23857149</v>
      </c>
      <c r="L41" s="20" t="n">
        <v>14.82931473</v>
      </c>
      <c r="M41" s="18" t="s">
        <v>404</v>
      </c>
      <c r="N41" s="20" t="s">
        <v>404</v>
      </c>
      <c r="O41" s="18" t="s">
        <v>404</v>
      </c>
      <c r="P41" s="20" t="s">
        <v>404</v>
      </c>
      <c r="Q41" s="18" t="s">
        <v>404</v>
      </c>
      <c r="R41" s="20" t="s">
        <v>404</v>
      </c>
      <c r="S41" s="18" t="n">
        <v>450.09375615</v>
      </c>
      <c r="T41" s="20" t="n">
        <v>6.1791517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415.65006836</v>
      </c>
      <c r="F44" s="20" t="n">
        <v>4.97410545</v>
      </c>
      <c r="G44" s="18" t="n">
        <v>414.37025377</v>
      </c>
      <c r="H44" s="20" t="n">
        <v>6.24191927</v>
      </c>
      <c r="I44" s="18" t="n">
        <v>401.38493404</v>
      </c>
      <c r="J44" s="20" t="n">
        <v>7.25706345</v>
      </c>
      <c r="K44" s="18" t="s">
        <v>404</v>
      </c>
      <c r="L44" s="20" t="s">
        <v>404</v>
      </c>
      <c r="M44" s="18" t="s">
        <v>404</v>
      </c>
      <c r="N44" s="20" t="s">
        <v>404</v>
      </c>
      <c r="O44" s="18" t="s">
        <v>404</v>
      </c>
      <c r="P44" s="20" t="s">
        <v>404</v>
      </c>
      <c r="Q44" s="18" t="n">
        <v>418.29655563</v>
      </c>
      <c r="R44" s="20" t="n">
        <v>13.97048736</v>
      </c>
      <c r="S44" s="18" t="n">
        <v>408.9549012</v>
      </c>
      <c r="T44" s="20" t="n">
        <v>12.41930927</v>
      </c>
    </row>
    <row r="45" spans="1:20">
      <c r="A45" s="15" t="s">
        <v>442</v>
      </c>
      <c r="B45" s="17" t="n">
        <v>5519</v>
      </c>
      <c r="C45" s="18">
        <f>(0.0/B45*100)</f>
        <v/>
      </c>
      <c r="D45" s="19" t="n">
        <v>5519</v>
      </c>
      <c r="E45" s="18" t="n">
        <v>358.99195822</v>
      </c>
      <c r="F45" s="20" t="n">
        <v>3.36697535</v>
      </c>
      <c r="G45" s="18" t="n">
        <v>352.72704144</v>
      </c>
      <c r="H45" s="20" t="n">
        <v>10.90443252</v>
      </c>
      <c r="I45" s="18" t="n">
        <v>366.99674856</v>
      </c>
      <c r="J45" s="20" t="n">
        <v>10.96303307</v>
      </c>
      <c r="K45" s="18" t="n">
        <v>336.13106816</v>
      </c>
      <c r="L45" s="20" t="n">
        <v>19.00206662</v>
      </c>
      <c r="M45" s="18" t="s">
        <v>404</v>
      </c>
      <c r="N45" s="20" t="s">
        <v>404</v>
      </c>
      <c r="O45" s="18" t="s">
        <v>404</v>
      </c>
      <c r="P45" s="20" t="s">
        <v>404</v>
      </c>
      <c r="Q45" s="18" t="s">
        <v>404</v>
      </c>
      <c r="R45" s="20" t="s">
        <v>404</v>
      </c>
      <c r="S45" s="18" t="n">
        <v>393.56108837</v>
      </c>
      <c r="T45" s="20" t="n">
        <v>20.45949135</v>
      </c>
    </row>
    <row r="46" spans="1:20">
      <c r="A46" s="15" t="s">
        <v>443</v>
      </c>
      <c r="B46" s="17" t="n">
        <v>23141</v>
      </c>
      <c r="C46" s="18">
        <f>(4196.0/B46*100)</f>
        <v/>
      </c>
      <c r="D46" s="19" t="n">
        <v>18945</v>
      </c>
      <c r="E46" s="18" t="n">
        <v>379.3695036</v>
      </c>
      <c r="F46" s="20" t="n">
        <v>4.5411404</v>
      </c>
      <c r="G46" s="18" t="n">
        <v>404.04480954</v>
      </c>
      <c r="H46" s="20" t="n">
        <v>8.584070349999999</v>
      </c>
      <c r="I46" s="18" t="n">
        <v>377.47852128</v>
      </c>
      <c r="J46" s="20" t="n">
        <v>6.37872339</v>
      </c>
      <c r="K46" s="18" t="n">
        <v>354.47970578</v>
      </c>
      <c r="L46" s="20" t="n">
        <v>8.02618339</v>
      </c>
      <c r="M46" s="18" t="s">
        <v>404</v>
      </c>
      <c r="N46" s="20" t="s">
        <v>404</v>
      </c>
      <c r="O46" s="18" t="s">
        <v>404</v>
      </c>
      <c r="P46" s="20" t="s">
        <v>404</v>
      </c>
      <c r="Q46" s="18" t="s">
        <v>404</v>
      </c>
      <c r="R46" s="20" t="s">
        <v>404</v>
      </c>
      <c r="S46" s="18" t="n">
        <v>350.47851768</v>
      </c>
      <c r="T46" s="20" t="n">
        <v>12.92282873</v>
      </c>
    </row>
    <row r="47" spans="1:20">
      <c r="A47" s="15" t="s">
        <v>444</v>
      </c>
      <c r="B47" s="17" t="n">
        <v>5928</v>
      </c>
      <c r="C47" s="18">
        <f>(0.0/B47*100)</f>
        <v/>
      </c>
      <c r="D47" s="19" t="n">
        <v>5928</v>
      </c>
      <c r="E47" s="18" t="n">
        <v>421.01192826</v>
      </c>
      <c r="F47" s="20" t="n">
        <v>7.04417759</v>
      </c>
      <c r="G47" s="18" t="n">
        <v>450.57278021</v>
      </c>
      <c r="H47" s="20" t="n">
        <v>7.91658239</v>
      </c>
      <c r="I47" s="18" t="n">
        <v>440.78665947</v>
      </c>
      <c r="J47" s="20" t="n">
        <v>12.59686226</v>
      </c>
      <c r="K47" s="18" t="n">
        <v>478.5414924</v>
      </c>
      <c r="L47" s="20" t="n">
        <v>15.54361556</v>
      </c>
      <c r="M47" s="18" t="s">
        <v>404</v>
      </c>
      <c r="N47" s="20" t="s">
        <v>404</v>
      </c>
      <c r="O47" s="18" t="s">
        <v>404</v>
      </c>
      <c r="P47" s="20" t="s">
        <v>404</v>
      </c>
      <c r="Q47" s="18" t="s">
        <v>404</v>
      </c>
      <c r="R47" s="20" t="s">
        <v>404</v>
      </c>
      <c r="S47" s="18" t="n">
        <v>484.72545629</v>
      </c>
      <c r="T47" s="20" t="n">
        <v>50.78980566</v>
      </c>
    </row>
    <row r="48" spans="1:20">
      <c r="A48" s="15" t="s">
        <v>445</v>
      </c>
      <c r="B48" s="17" t="n">
        <v>9841</v>
      </c>
      <c r="C48" s="18">
        <f>(40.0/B48*100)</f>
        <v/>
      </c>
      <c r="D48" s="19" t="n">
        <v>9801</v>
      </c>
      <c r="E48" s="18" t="n">
        <v>526.96902534</v>
      </c>
      <c r="F48" s="20" t="n">
        <v>6.69119747</v>
      </c>
      <c r="G48" s="18" t="n">
        <v>548.82783594</v>
      </c>
      <c r="H48" s="20" t="n">
        <v>11.9985753</v>
      </c>
      <c r="I48" s="18" t="n">
        <v>552.68632561</v>
      </c>
      <c r="J48" s="20" t="n">
        <v>23.46937604</v>
      </c>
      <c r="K48" s="18" t="n">
        <v>510.26170258</v>
      </c>
      <c r="L48" s="20" t="n">
        <v>28.96280143</v>
      </c>
      <c r="M48" s="18" t="s">
        <v>404</v>
      </c>
      <c r="N48" s="20" t="s">
        <v>404</v>
      </c>
      <c r="O48" s="18" t="s">
        <v>404</v>
      </c>
      <c r="P48" s="20" t="s">
        <v>404</v>
      </c>
      <c r="Q48" s="18" t="s">
        <v>404</v>
      </c>
      <c r="R48" s="20" t="s">
        <v>404</v>
      </c>
      <c r="S48" s="18" t="n">
        <v>434.75543287</v>
      </c>
      <c r="T48" s="20" t="n">
        <v>11.3953236</v>
      </c>
    </row>
    <row r="49" spans="1:20">
      <c r="A49" s="15" t="s">
        <v>446</v>
      </c>
      <c r="B49" s="17" t="n">
        <v>6349</v>
      </c>
      <c r="C49" s="18">
        <f>(52.0/B49*100)</f>
        <v/>
      </c>
      <c r="D49" s="19" t="n">
        <v>6297</v>
      </c>
      <c r="E49" s="18" t="n">
        <v>406.39263731</v>
      </c>
      <c r="F49" s="20" t="n">
        <v>3.79674097</v>
      </c>
      <c r="G49" s="18" t="n">
        <v>436.72914862</v>
      </c>
      <c r="H49" s="20" t="n">
        <v>12.13217889</v>
      </c>
      <c r="I49" s="18" t="n">
        <v>407.780289</v>
      </c>
      <c r="J49" s="20" t="n">
        <v>11.25962434</v>
      </c>
      <c r="K49" s="18" t="n">
        <v>399.40858757</v>
      </c>
      <c r="L49" s="20" t="n">
        <v>15.17404031</v>
      </c>
      <c r="M49" s="18" t="s">
        <v>404</v>
      </c>
      <c r="N49" s="20" t="s">
        <v>404</v>
      </c>
      <c r="O49" s="18" t="s">
        <v>404</v>
      </c>
      <c r="P49" s="20" t="s">
        <v>404</v>
      </c>
      <c r="Q49" s="18" t="s">
        <v>404</v>
      </c>
      <c r="R49" s="20" t="s">
        <v>404</v>
      </c>
      <c r="S49" s="18" t="n">
        <v>397.88512719</v>
      </c>
      <c r="T49" s="20" t="n">
        <v>15.58819256</v>
      </c>
    </row>
    <row r="50" spans="1:20">
      <c r="A50" s="15" t="s">
        <v>447</v>
      </c>
      <c r="B50" s="17" t="n">
        <v>11795</v>
      </c>
      <c r="C50" s="18">
        <f>(1031.0/B50*100)</f>
        <v/>
      </c>
      <c r="D50" s="19" t="n">
        <v>10764</v>
      </c>
      <c r="E50" s="18" t="n">
        <v>386.08856461</v>
      </c>
      <c r="F50" s="20" t="n">
        <v>3.73590166</v>
      </c>
      <c r="G50" s="18" t="n">
        <v>419.19091073</v>
      </c>
      <c r="H50" s="20" t="n">
        <v>9.35053074</v>
      </c>
      <c r="I50" s="18" t="n">
        <v>396.40567732</v>
      </c>
      <c r="J50" s="20" t="n">
        <v>8.26720267</v>
      </c>
      <c r="K50" s="18" t="n">
        <v>379.93411087</v>
      </c>
      <c r="L50" s="20" t="n">
        <v>10.32047989</v>
      </c>
      <c r="M50" s="18" t="s">
        <v>404</v>
      </c>
      <c r="N50" s="20" t="s">
        <v>404</v>
      </c>
      <c r="O50" s="18" t="s">
        <v>404</v>
      </c>
      <c r="P50" s="20" t="s">
        <v>404</v>
      </c>
      <c r="Q50" s="18" t="s">
        <v>404</v>
      </c>
      <c r="R50" s="20" t="s">
        <v>404</v>
      </c>
      <c r="S50" s="18" t="n">
        <v>416.99055189</v>
      </c>
      <c r="T50" s="20" t="n">
        <v>9.37405249</v>
      </c>
    </row>
    <row r="51" spans="1:20">
      <c r="A51" s="15" t="s">
        <v>448</v>
      </c>
      <c r="B51" s="17" t="n">
        <v>6866</v>
      </c>
      <c r="C51" s="18">
        <f>(0.0/B51*100)</f>
        <v/>
      </c>
      <c r="D51" s="19" t="n">
        <v>6866</v>
      </c>
      <c r="E51" s="18" t="n">
        <v>401.78417493</v>
      </c>
      <c r="F51" s="20" t="n">
        <v>3.9409173</v>
      </c>
      <c r="G51" s="18" t="n">
        <v>402.02266726</v>
      </c>
      <c r="H51" s="20" t="n">
        <v>8.446708750000001</v>
      </c>
      <c r="I51" s="18" t="n">
        <v>394.50981562</v>
      </c>
      <c r="J51" s="20" t="n">
        <v>5.37684761</v>
      </c>
      <c r="K51" s="18" t="n">
        <v>396.00995981</v>
      </c>
      <c r="L51" s="20" t="n">
        <v>6.02096582</v>
      </c>
      <c r="M51" s="18" t="s">
        <v>404</v>
      </c>
      <c r="N51" s="20" t="s">
        <v>404</v>
      </c>
      <c r="O51" s="18" t="s">
        <v>404</v>
      </c>
      <c r="P51" s="20" t="s">
        <v>404</v>
      </c>
      <c r="Q51" s="18" t="s">
        <v>404</v>
      </c>
      <c r="R51" s="20" t="s">
        <v>404</v>
      </c>
      <c r="S51" s="18" t="n">
        <v>446.96027849</v>
      </c>
      <c r="T51" s="20" t="n">
        <v>67.8746316</v>
      </c>
    </row>
    <row r="52" spans="1:20">
      <c r="A52" s="15" t="s">
        <v>449</v>
      </c>
      <c r="B52" s="17" t="n">
        <v>5809</v>
      </c>
      <c r="C52" s="18">
        <f>(0.0/B52*100)</f>
        <v/>
      </c>
      <c r="D52" s="19" t="n">
        <v>5809</v>
      </c>
      <c r="E52" s="18" t="n">
        <v>466.56279652</v>
      </c>
      <c r="F52" s="20" t="n">
        <v>5.60999088</v>
      </c>
      <c r="G52" s="18" t="n">
        <v>458.13685642</v>
      </c>
      <c r="H52" s="20" t="n">
        <v>5.82255357</v>
      </c>
      <c r="I52" s="18" t="n">
        <v>460.94984573</v>
      </c>
      <c r="J52" s="20" t="n">
        <v>13.97460442</v>
      </c>
      <c r="K52" s="18" t="n">
        <v>523.27552945</v>
      </c>
      <c r="L52" s="20" t="n">
        <v>22.24368946</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438.13401855</v>
      </c>
      <c r="F53" s="20" t="n">
        <v>2.54434373</v>
      </c>
      <c r="G53" s="18" t="n">
        <v>437.47372985</v>
      </c>
      <c r="H53" s="20" t="n">
        <v>2.46941317</v>
      </c>
      <c r="I53" s="18" t="n">
        <v>430.49328242</v>
      </c>
      <c r="J53" s="20" t="n">
        <v>3.25948771</v>
      </c>
      <c r="K53" s="18" t="n">
        <v>446.10469695</v>
      </c>
      <c r="L53" s="20" t="n">
        <v>5.25686891</v>
      </c>
      <c r="M53" s="18" t="s">
        <v>404</v>
      </c>
      <c r="N53" s="20" t="s">
        <v>404</v>
      </c>
      <c r="O53" s="18" t="s">
        <v>404</v>
      </c>
      <c r="P53" s="20" t="s">
        <v>404</v>
      </c>
      <c r="Q53" s="18" t="s">
        <v>404</v>
      </c>
      <c r="R53" s="20" t="s">
        <v>404</v>
      </c>
      <c r="S53" s="18" t="n">
        <v>450.96075054</v>
      </c>
      <c r="T53" s="20" t="n">
        <v>10.11755154</v>
      </c>
    </row>
    <row r="54" spans="1:20">
      <c r="A54" s="15" t="s">
        <v>451</v>
      </c>
      <c r="B54" s="17" t="n">
        <v>4740</v>
      </c>
      <c r="C54" s="18">
        <f>(199.0/B54*100)</f>
        <v/>
      </c>
      <c r="D54" s="19" t="n">
        <v>4541</v>
      </c>
      <c r="E54" s="18" t="n">
        <v>329.54770367</v>
      </c>
      <c r="F54" s="20" t="n">
        <v>3.65026198</v>
      </c>
      <c r="G54" s="18" t="n">
        <v>324.61813346</v>
      </c>
      <c r="H54" s="20" t="n">
        <v>7.16017131</v>
      </c>
      <c r="I54" s="18" t="n">
        <v>323.27052483</v>
      </c>
      <c r="J54" s="20" t="n">
        <v>15.97799301</v>
      </c>
      <c r="K54" s="18" t="n">
        <v>321.82959572</v>
      </c>
      <c r="L54" s="20" t="n">
        <v>10.32189693</v>
      </c>
      <c r="M54" s="18" t="s">
        <v>404</v>
      </c>
      <c r="N54" s="20" t="s">
        <v>404</v>
      </c>
      <c r="O54" s="18" t="s">
        <v>404</v>
      </c>
      <c r="P54" s="20" t="s">
        <v>404</v>
      </c>
      <c r="Q54" s="18" t="s">
        <v>404</v>
      </c>
      <c r="R54" s="20" t="s">
        <v>404</v>
      </c>
      <c r="S54" s="18" t="n">
        <v>280.06674214</v>
      </c>
      <c r="T54" s="20" t="n">
        <v>9.85508952</v>
      </c>
    </row>
    <row r="55" spans="1:20">
      <c r="A55" s="15" t="s">
        <v>452</v>
      </c>
      <c r="B55" s="17" t="n">
        <v>5316</v>
      </c>
      <c r="C55" s="18">
        <f>(43.0/B55*100)</f>
        <v/>
      </c>
      <c r="D55" s="19" t="n">
        <v>5273</v>
      </c>
      <c r="E55" s="18" t="n">
        <v>402.55147353</v>
      </c>
      <c r="F55" s="20" t="n">
        <v>4.13496199</v>
      </c>
      <c r="G55" s="18" t="n">
        <v>403.93764224</v>
      </c>
      <c r="H55" s="20" t="n">
        <v>6.62068925</v>
      </c>
      <c r="I55" s="18" t="n">
        <v>409.13098772</v>
      </c>
      <c r="J55" s="20" t="n">
        <v>11.17603984</v>
      </c>
      <c r="K55" s="18" t="n">
        <v>393.23883463</v>
      </c>
      <c r="L55" s="20" t="n">
        <v>21.49900025</v>
      </c>
      <c r="M55" s="18" t="s">
        <v>404</v>
      </c>
      <c r="N55" s="20" t="s">
        <v>404</v>
      </c>
      <c r="O55" s="18" t="s">
        <v>404</v>
      </c>
      <c r="P55" s="20" t="s">
        <v>404</v>
      </c>
      <c r="Q55" s="18" t="s">
        <v>404</v>
      </c>
      <c r="R55" s="20" t="s">
        <v>404</v>
      </c>
      <c r="S55" s="18" t="n">
        <v>407.22822157</v>
      </c>
      <c r="T55" s="20" t="n">
        <v>8.47172166</v>
      </c>
    </row>
    <row r="56" spans="1:20">
      <c r="A56" s="15" t="s">
        <v>453</v>
      </c>
      <c r="B56" s="17" t="n">
        <v>5359</v>
      </c>
      <c r="C56" s="18">
        <f>(0.0/B56*100)</f>
        <v/>
      </c>
      <c r="D56" s="19" t="n">
        <v>5359</v>
      </c>
      <c r="E56" s="18" t="n">
        <v>543.39740074</v>
      </c>
      <c r="F56" s="20" t="n">
        <v>4.07493355</v>
      </c>
      <c r="G56" s="18" t="n">
        <v>580.54407096</v>
      </c>
      <c r="H56" s="20" t="n">
        <v>10.69357348</v>
      </c>
      <c r="I56" s="18" t="n">
        <v>547.46079437</v>
      </c>
      <c r="J56" s="20" t="n">
        <v>20.86167296</v>
      </c>
      <c r="K56" s="18" t="n">
        <v>552.6435063599999</v>
      </c>
      <c r="L56" s="20" t="n">
        <v>18.99655445</v>
      </c>
      <c r="M56" s="18" t="s">
        <v>404</v>
      </c>
      <c r="N56" s="20" t="s">
        <v>404</v>
      </c>
      <c r="O56" s="18" t="s">
        <v>404</v>
      </c>
      <c r="P56" s="20" t="s">
        <v>404</v>
      </c>
      <c r="Q56" s="18" t="s">
        <v>404</v>
      </c>
      <c r="R56" s="20" t="s">
        <v>404</v>
      </c>
      <c r="S56" s="18" t="n">
        <v>537.91633398</v>
      </c>
      <c r="T56" s="20" t="n">
        <v>31.40445993</v>
      </c>
    </row>
    <row r="57" spans="1:20">
      <c r="A57" s="15" t="s">
        <v>454</v>
      </c>
      <c r="B57" s="17" t="n">
        <v>6513</v>
      </c>
      <c r="C57" s="18">
        <f>(0.0/B57*100)</f>
        <v/>
      </c>
      <c r="D57" s="19" t="n">
        <v>6513</v>
      </c>
      <c r="E57" s="18" t="n">
        <v>387.16649323</v>
      </c>
      <c r="F57" s="20" t="n">
        <v>3.14584073</v>
      </c>
      <c r="G57" s="18" t="n">
        <v>365.62711148</v>
      </c>
      <c r="H57" s="20" t="n">
        <v>15.16799353</v>
      </c>
      <c r="I57" s="18" t="n">
        <v>364.91420901</v>
      </c>
      <c r="J57" s="20" t="n">
        <v>32.32443817</v>
      </c>
      <c r="K57" s="18" t="n">
        <v>381.60828762</v>
      </c>
      <c r="L57" s="20" t="n">
        <v>21.89383558</v>
      </c>
      <c r="M57" s="18" t="s">
        <v>404</v>
      </c>
      <c r="N57" s="20" t="s">
        <v>404</v>
      </c>
      <c r="O57" s="18" t="s">
        <v>404</v>
      </c>
      <c r="P57" s="20" t="s">
        <v>404</v>
      </c>
      <c r="Q57" s="18" t="s">
        <v>404</v>
      </c>
      <c r="R57" s="20" t="s">
        <v>404</v>
      </c>
      <c r="S57" s="18" t="n">
        <v>416.89391148</v>
      </c>
      <c r="T57" s="20" t="n">
        <v>9.875305150000001</v>
      </c>
    </row>
    <row r="58" spans="1:20">
      <c r="A58" s="15" t="s">
        <v>455</v>
      </c>
      <c r="B58" s="17" t="n">
        <v>7267</v>
      </c>
      <c r="C58" s="18">
        <f>(0.0/B58*100)</f>
        <v/>
      </c>
      <c r="D58" s="19" t="n">
        <v>7267</v>
      </c>
      <c r="E58" s="18" t="n">
        <v>383.05580718</v>
      </c>
      <c r="F58" s="20" t="n">
        <v>3.62540644</v>
      </c>
      <c r="G58" s="18" t="n">
        <v>375.5379534</v>
      </c>
      <c r="H58" s="20" t="n">
        <v>6.23881043</v>
      </c>
      <c r="I58" s="18" t="n">
        <v>350.55484221</v>
      </c>
      <c r="J58" s="20" t="n">
        <v>17.96358362</v>
      </c>
      <c r="K58" s="18" t="n">
        <v>369.87761482</v>
      </c>
      <c r="L58" s="20" t="n">
        <v>11.53691662</v>
      </c>
      <c r="M58" s="18" t="s">
        <v>404</v>
      </c>
      <c r="N58" s="20" t="s">
        <v>404</v>
      </c>
      <c r="O58" s="18" t="s">
        <v>404</v>
      </c>
      <c r="P58" s="20" t="s">
        <v>404</v>
      </c>
      <c r="Q58" s="18" t="s">
        <v>404</v>
      </c>
      <c r="R58" s="20" t="s">
        <v>404</v>
      </c>
      <c r="S58" s="18" t="n">
        <v>403.05905133</v>
      </c>
      <c r="T58" s="20" t="n">
        <v>13.83604747</v>
      </c>
    </row>
    <row r="59" spans="1:20">
      <c r="A59" s="15" t="s">
        <v>456</v>
      </c>
      <c r="B59" s="17" t="n">
        <v>4826</v>
      </c>
      <c r="C59" s="18">
        <f>(0.0/B59*100)</f>
        <v/>
      </c>
      <c r="D59" s="19" t="n">
        <v>4826</v>
      </c>
      <c r="E59" s="18" t="n">
        <v>363.15894889</v>
      </c>
      <c r="F59" s="20" t="n">
        <v>2.40913514</v>
      </c>
      <c r="G59" s="18" t="n">
        <v>363.89674814</v>
      </c>
      <c r="H59" s="20" t="n">
        <v>4.65318238</v>
      </c>
      <c r="I59" s="18" t="n">
        <v>347.77634807</v>
      </c>
      <c r="J59" s="20" t="n">
        <v>3.59768977</v>
      </c>
      <c r="K59" s="18" t="n">
        <v>373.76799624</v>
      </c>
      <c r="L59" s="20" t="n">
        <v>6.38737499</v>
      </c>
      <c r="M59" s="18" t="s">
        <v>404</v>
      </c>
      <c r="N59" s="20" t="s">
        <v>404</v>
      </c>
      <c r="O59" s="18" t="s">
        <v>404</v>
      </c>
      <c r="P59" s="20" t="s">
        <v>404</v>
      </c>
      <c r="Q59" s="18" t="s">
        <v>404</v>
      </c>
      <c r="R59" s="20" t="s">
        <v>404</v>
      </c>
      <c r="S59" s="18" t="n">
        <v>355.22794266</v>
      </c>
      <c r="T59" s="20" t="n">
        <v>9.314846169999999</v>
      </c>
    </row>
    <row r="60" spans="1:20">
      <c r="A60" s="15" t="s">
        <v>457</v>
      </c>
      <c r="B60" s="17" t="n">
        <v>4546</v>
      </c>
      <c r="C60" s="18">
        <f>(0.0/B60*100)</f>
        <v/>
      </c>
      <c r="D60" s="19" t="n">
        <v>4546</v>
      </c>
      <c r="E60" s="18" t="n">
        <v>397.33866469</v>
      </c>
      <c r="F60" s="20" t="n">
        <v>6.86732756</v>
      </c>
      <c r="G60" s="18" t="n">
        <v>397.97846167</v>
      </c>
      <c r="H60" s="20" t="n">
        <v>8.845141079999999</v>
      </c>
      <c r="I60" s="18" t="n">
        <v>370.07557421</v>
      </c>
      <c r="J60" s="20" t="n">
        <v>12.79712161</v>
      </c>
      <c r="K60" s="18" t="n">
        <v>389.61003059</v>
      </c>
      <c r="L60" s="20" t="n">
        <v>14.00728929</v>
      </c>
      <c r="M60" s="18" t="s">
        <v>404</v>
      </c>
      <c r="N60" s="20" t="s">
        <v>404</v>
      </c>
      <c r="O60" s="18" t="s">
        <v>404</v>
      </c>
      <c r="P60" s="20" t="s">
        <v>404</v>
      </c>
      <c r="Q60" s="18" t="s">
        <v>404</v>
      </c>
      <c r="R60" s="20" t="s">
        <v>404</v>
      </c>
      <c r="S60" s="18" t="n">
        <v>412.2174924</v>
      </c>
      <c r="T60" s="20" t="n">
        <v>16.82119899</v>
      </c>
    </row>
    <row r="61" spans="1:20">
      <c r="A61" s="15" t="s">
        <v>458</v>
      </c>
      <c r="B61" s="17" t="n">
        <v>6525</v>
      </c>
      <c r="C61" s="18">
        <f>(0.0/B61*100)</f>
        <v/>
      </c>
      <c r="D61" s="19" t="n">
        <v>6525</v>
      </c>
      <c r="E61" s="18" t="n">
        <v>476.91255061</v>
      </c>
      <c r="F61" s="20" t="n">
        <v>2.87315496</v>
      </c>
      <c r="G61" s="18" t="n">
        <v>483.09929613</v>
      </c>
      <c r="H61" s="20" t="n">
        <v>5.5149458</v>
      </c>
      <c r="I61" s="18" t="n">
        <v>476.50670443</v>
      </c>
      <c r="J61" s="20" t="n">
        <v>10.03364705</v>
      </c>
      <c r="K61" s="18" t="n">
        <v>456.91299596</v>
      </c>
      <c r="L61" s="20" t="n">
        <v>11.77156499</v>
      </c>
      <c r="M61" s="18" t="s">
        <v>404</v>
      </c>
      <c r="N61" s="20" t="s">
        <v>404</v>
      </c>
      <c r="O61" s="18" t="s">
        <v>404</v>
      </c>
      <c r="P61" s="20" t="s">
        <v>404</v>
      </c>
      <c r="Q61" s="18" t="s">
        <v>404</v>
      </c>
      <c r="R61" s="20" t="s">
        <v>404</v>
      </c>
      <c r="S61" s="18" t="n">
        <v>443.05360086</v>
      </c>
      <c r="T61" s="20" t="n">
        <v>11.43480658</v>
      </c>
    </row>
    <row r="62" spans="1:20">
      <c r="A62" s="15" t="s">
        <v>459</v>
      </c>
      <c r="B62" s="17" t="n">
        <v>4476</v>
      </c>
      <c r="C62" s="18">
        <f>(0.0/B62*100)</f>
        <v/>
      </c>
      <c r="D62" s="19" t="n">
        <v>4476</v>
      </c>
      <c r="E62" s="18" t="n">
        <v>542.12501034</v>
      </c>
      <c r="F62" s="20" t="n">
        <v>1.06038452</v>
      </c>
      <c r="G62" s="18" t="n">
        <v>582.5395802199999</v>
      </c>
      <c r="H62" s="20" t="n">
        <v>5.14169931</v>
      </c>
      <c r="I62" s="18" t="n">
        <v>533.27778991</v>
      </c>
      <c r="J62" s="20" t="n">
        <v>4.21297638</v>
      </c>
      <c r="K62" s="18" t="n">
        <v>497.33816548</v>
      </c>
      <c r="L62" s="20" t="n">
        <v>7.57627211</v>
      </c>
      <c r="M62" s="18" t="s">
        <v>404</v>
      </c>
      <c r="N62" s="20" t="s">
        <v>404</v>
      </c>
      <c r="O62" s="18" t="s">
        <v>404</v>
      </c>
      <c r="P62" s="20" t="s">
        <v>404</v>
      </c>
      <c r="Q62" s="18" t="s">
        <v>404</v>
      </c>
      <c r="R62" s="20" t="s">
        <v>404</v>
      </c>
      <c r="S62" s="18" t="n">
        <v>575.33280772</v>
      </c>
      <c r="T62" s="20" t="n">
        <v>7.62444114</v>
      </c>
    </row>
    <row r="63" spans="1:20">
      <c r="A63" s="15" t="s">
        <v>460</v>
      </c>
      <c r="B63" s="17" t="n">
        <v>5324</v>
      </c>
      <c r="C63" s="18">
        <f>(0.0/B63*100)</f>
        <v/>
      </c>
      <c r="D63" s="19" t="n">
        <v>5324</v>
      </c>
      <c r="E63" s="18" t="n">
        <v>373.62053714</v>
      </c>
      <c r="F63" s="20" t="n">
        <v>2.12154065</v>
      </c>
      <c r="G63" s="18" t="n">
        <v>361.06319086</v>
      </c>
      <c r="H63" s="20" t="n">
        <v>3.12340211</v>
      </c>
      <c r="I63" s="18" t="n">
        <v>375.05168042</v>
      </c>
      <c r="J63" s="20" t="n">
        <v>17.98139707</v>
      </c>
      <c r="K63" s="18" t="n">
        <v>318.62728574</v>
      </c>
      <c r="L63" s="20" t="n">
        <v>18.3675107</v>
      </c>
      <c r="M63" s="18" t="s">
        <v>404</v>
      </c>
      <c r="N63" s="20" t="s">
        <v>404</v>
      </c>
      <c r="O63" s="18" t="s">
        <v>404</v>
      </c>
      <c r="P63" s="20" t="s">
        <v>404</v>
      </c>
      <c r="Q63" s="18" t="n">
        <v>328.34086371</v>
      </c>
      <c r="R63" s="20" t="n">
        <v>14.06754969</v>
      </c>
      <c r="S63" s="18" t="n">
        <v>385.81919213</v>
      </c>
      <c r="T63" s="20" t="n">
        <v>3.91728661</v>
      </c>
    </row>
    <row r="64" spans="1:20">
      <c r="A64" s="15" t="s">
        <v>461</v>
      </c>
      <c r="B64" s="17" t="n">
        <v>3634</v>
      </c>
      <c r="C64" s="18">
        <f>(27.0/B64*100)</f>
        <v/>
      </c>
      <c r="D64" s="19" t="n">
        <v>3607</v>
      </c>
      <c r="E64" s="18" t="n">
        <v>476.55891384</v>
      </c>
      <c r="F64" s="20" t="n">
        <v>2.53858024</v>
      </c>
      <c r="G64" s="18" t="n">
        <v>485.0554011</v>
      </c>
      <c r="H64" s="20" t="n">
        <v>4.57421011</v>
      </c>
      <c r="I64" s="18" t="n">
        <v>464.76392894</v>
      </c>
      <c r="J64" s="20" t="n">
        <v>3.0678741</v>
      </c>
      <c r="K64" s="18" t="n">
        <v>538.3669869399999</v>
      </c>
      <c r="L64" s="20" t="n">
        <v>14.53478774</v>
      </c>
      <c r="M64" s="18" t="s">
        <v>404</v>
      </c>
      <c r="N64" s="20" t="s">
        <v>404</v>
      </c>
      <c r="O64" s="18" t="n">
        <v>537.80715577</v>
      </c>
      <c r="P64" s="20" t="n">
        <v>27.47720327</v>
      </c>
      <c r="Q64" s="18" t="s">
        <v>404</v>
      </c>
      <c r="R64" s="20" t="s">
        <v>404</v>
      </c>
      <c r="S64" s="18" t="n">
        <v>503.25788275</v>
      </c>
      <c r="T64" s="20" t="n">
        <v>5.14400416</v>
      </c>
    </row>
    <row r="65" spans="1:20">
      <c r="A65" s="15" t="s">
        <v>462</v>
      </c>
      <c r="B65" s="17" t="n">
        <v>5325</v>
      </c>
      <c r="C65" s="18">
        <f>(0.0/B65*100)</f>
        <v/>
      </c>
      <c r="D65" s="19" t="n">
        <v>5325</v>
      </c>
      <c r="E65" s="18" t="n">
        <v>417.420585</v>
      </c>
      <c r="F65" s="20" t="n">
        <v>3.63877503</v>
      </c>
      <c r="G65" s="18" t="n">
        <v>422.68942502</v>
      </c>
      <c r="H65" s="20" t="n">
        <v>5.87866859</v>
      </c>
      <c r="I65" s="18" t="n">
        <v>435.51605959</v>
      </c>
      <c r="J65" s="20" t="n">
        <v>16.97504026</v>
      </c>
      <c r="K65" s="18" t="n">
        <v>381.064528</v>
      </c>
      <c r="L65" s="20" t="n">
        <v>17.54985175</v>
      </c>
      <c r="M65" s="18" t="s">
        <v>404</v>
      </c>
      <c r="N65" s="20" t="s">
        <v>404</v>
      </c>
      <c r="O65" s="18" t="s">
        <v>404</v>
      </c>
      <c r="P65" s="20" t="s">
        <v>404</v>
      </c>
      <c r="Q65" s="18" t="s">
        <v>404</v>
      </c>
      <c r="R65" s="20" t="s">
        <v>404</v>
      </c>
      <c r="S65" s="18" t="n">
        <v>406.39382778</v>
      </c>
      <c r="T65" s="20" t="n">
        <v>23.4097812</v>
      </c>
    </row>
    <row r="66" spans="1:20">
      <c r="A66" s="15" t="s">
        <v>463</v>
      </c>
      <c r="B66" s="17" t="n">
        <v>5665</v>
      </c>
      <c r="C66" s="18">
        <f>(0.0/B66*100)</f>
        <v/>
      </c>
      <c r="D66" s="19" t="n">
        <v>5665</v>
      </c>
      <c r="E66" s="18" t="n">
        <v>405.93673093</v>
      </c>
      <c r="F66" s="20" t="n">
        <v>1.82607147</v>
      </c>
      <c r="G66" s="18" t="n">
        <v>429.16049333</v>
      </c>
      <c r="H66" s="20" t="n">
        <v>2.9779539</v>
      </c>
      <c r="I66" s="18" t="n">
        <v>465.44448534</v>
      </c>
      <c r="J66" s="20" t="n">
        <v>8.71269279</v>
      </c>
      <c r="K66" s="18" t="n">
        <v>431.43932874</v>
      </c>
      <c r="L66" s="20" t="n">
        <v>3.80786138</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388.85856724</v>
      </c>
      <c r="F67" s="20" t="n">
        <v>3.58208213</v>
      </c>
      <c r="G67" s="18" t="n">
        <v>410.90207388</v>
      </c>
      <c r="H67" s="20" t="n">
        <v>12.9234101</v>
      </c>
      <c r="I67" s="18" t="n">
        <v>373.44196795</v>
      </c>
      <c r="J67" s="20" t="n">
        <v>6.95461363</v>
      </c>
      <c r="K67" s="18" t="n">
        <v>380.86412911</v>
      </c>
      <c r="L67" s="20" t="n">
        <v>10.43663741</v>
      </c>
      <c r="M67" s="18" t="s">
        <v>404</v>
      </c>
      <c r="N67" s="20" t="s">
        <v>404</v>
      </c>
      <c r="O67" s="18" t="s">
        <v>404</v>
      </c>
      <c r="P67" s="20" t="s">
        <v>404</v>
      </c>
      <c r="Q67" s="18" t="s">
        <v>404</v>
      </c>
      <c r="R67" s="20" t="s">
        <v>404</v>
      </c>
      <c r="S67" s="18" t="n">
        <v>312.41948571</v>
      </c>
      <c r="T67" s="20" t="n">
        <v>7.2134708</v>
      </c>
    </row>
    <row r="68" spans="1:20">
      <c r="A68" s="15" t="s">
        <v>465</v>
      </c>
      <c r="B68" s="17" t="n">
        <v>12083</v>
      </c>
      <c r="C68" s="18">
        <f>(0.0/B68*100)</f>
        <v/>
      </c>
      <c r="D68" s="19" t="n">
        <v>12083</v>
      </c>
      <c r="E68" s="18" t="n">
        <v>398.61091449</v>
      </c>
      <c r="F68" s="20" t="n">
        <v>1.53272319</v>
      </c>
      <c r="G68" s="18" t="n">
        <v>412.18214186</v>
      </c>
      <c r="H68" s="20" t="n">
        <v>2.10104506</v>
      </c>
      <c r="I68" s="18" t="n">
        <v>378.29662455</v>
      </c>
      <c r="J68" s="20" t="n">
        <v>3.35128699</v>
      </c>
      <c r="K68" s="18" t="n">
        <v>434.64245679</v>
      </c>
      <c r="L68" s="20" t="n">
        <v>8.5024686</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441.2446729</v>
      </c>
      <c r="F69" s="20" t="n">
        <v>6.55628199</v>
      </c>
      <c r="G69" s="18" t="n">
        <v>446.58620566</v>
      </c>
      <c r="H69" s="20" t="n">
        <v>5.48559245</v>
      </c>
      <c r="I69" s="18" t="n">
        <v>443.01919438</v>
      </c>
      <c r="J69" s="20" t="n">
        <v>29.70457275</v>
      </c>
      <c r="K69" s="18" t="s">
        <v>404</v>
      </c>
      <c r="L69" s="20" t="s">
        <v>404</v>
      </c>
      <c r="M69" s="18" t="s">
        <v>404</v>
      </c>
      <c r="N69" s="20" t="s">
        <v>404</v>
      </c>
      <c r="O69" s="18" t="s">
        <v>404</v>
      </c>
      <c r="P69" s="20" t="s">
        <v>404</v>
      </c>
      <c r="Q69" s="18" t="s">
        <v>404</v>
      </c>
      <c r="R69" s="20" t="s">
        <v>404</v>
      </c>
      <c r="S69" s="18" t="n">
        <v>421.94752625</v>
      </c>
      <c r="T69" s="20" t="n">
        <v>14.90579647</v>
      </c>
    </row>
    <row r="70" spans="1:20">
      <c r="A70" s="15" t="s">
        <v>467</v>
      </c>
      <c r="B70" s="17" t="n">
        <v>6036</v>
      </c>
      <c r="C70" s="18">
        <f>(0.0/B70*100)</f>
        <v/>
      </c>
      <c r="D70" s="19" t="n">
        <v>6036</v>
      </c>
      <c r="E70" s="18" t="n">
        <v>492.02367229</v>
      </c>
      <c r="F70" s="20" t="n">
        <v>3.15671779</v>
      </c>
      <c r="G70" s="18" t="n">
        <v>502.02736761</v>
      </c>
      <c r="H70" s="20" t="n">
        <v>5.21036677</v>
      </c>
      <c r="I70" s="18" t="n">
        <v>418.19218669</v>
      </c>
      <c r="J70" s="20" t="n">
        <v>22.51479084</v>
      </c>
      <c r="K70" s="18" t="n">
        <v>485.1267079</v>
      </c>
      <c r="L70" s="20" t="n">
        <v>5.96952286</v>
      </c>
      <c r="M70" s="18" t="s">
        <v>404</v>
      </c>
      <c r="N70" s="20" t="s">
        <v>404</v>
      </c>
      <c r="O70" s="18" t="s">
        <v>404</v>
      </c>
      <c r="P70" s="20" t="s">
        <v>404</v>
      </c>
      <c r="Q70" s="18" t="s">
        <v>404</v>
      </c>
      <c r="R70" s="20" t="s">
        <v>404</v>
      </c>
      <c r="S70" s="18" t="n">
        <v>487.08864177</v>
      </c>
      <c r="T70" s="20" t="n">
        <v>15.25239666</v>
      </c>
    </row>
    <row r="71" spans="1:20">
      <c r="A71" s="15" t="s">
        <v>468</v>
      </c>
      <c r="B71" s="17" t="n">
        <v>6115</v>
      </c>
      <c r="C71" s="18">
        <f>(0.0/B71*100)</f>
        <v/>
      </c>
      <c r="D71" s="19" t="n">
        <v>6115</v>
      </c>
      <c r="E71" s="18" t="n">
        <v>566.38262002</v>
      </c>
      <c r="F71" s="20" t="n">
        <v>1.49371426</v>
      </c>
      <c r="G71" s="18" t="n">
        <v>554.3292713</v>
      </c>
      <c r="H71" s="20" t="n">
        <v>6.03879578</v>
      </c>
      <c r="I71" s="18" t="n">
        <v>529.09662234</v>
      </c>
      <c r="J71" s="20" t="n">
        <v>10.38151426</v>
      </c>
      <c r="K71" s="18" t="n">
        <v>550.77131937</v>
      </c>
      <c r="L71" s="20" t="n">
        <v>15.24866056</v>
      </c>
      <c r="M71" s="18" t="s">
        <v>404</v>
      </c>
      <c r="N71" s="20" t="s">
        <v>404</v>
      </c>
      <c r="O71" s="18" t="s">
        <v>404</v>
      </c>
      <c r="P71" s="20" t="s">
        <v>404</v>
      </c>
      <c r="Q71" s="18" t="s">
        <v>404</v>
      </c>
      <c r="R71" s="20" t="s">
        <v>404</v>
      </c>
      <c r="S71" s="18" t="n">
        <v>533.34254097</v>
      </c>
      <c r="T71" s="20" t="n">
        <v>20.28757726</v>
      </c>
    </row>
    <row r="72" spans="1:20">
      <c r="A72" s="15" t="s">
        <v>469</v>
      </c>
      <c r="B72" s="17" t="n">
        <v>7708</v>
      </c>
      <c r="C72" s="18">
        <f>(0.0/B72*100)</f>
        <v/>
      </c>
      <c r="D72" s="19" t="n">
        <v>7708</v>
      </c>
      <c r="E72" s="18" t="n">
        <v>541.25520886</v>
      </c>
      <c r="F72" s="20" t="n">
        <v>4.42993837</v>
      </c>
      <c r="G72" s="18" t="n">
        <v>554.96561998</v>
      </c>
      <c r="H72" s="20" t="n">
        <v>7.04184232</v>
      </c>
      <c r="I72" s="18" t="n">
        <v>520.9499713599999</v>
      </c>
      <c r="J72" s="20" t="n">
        <v>20.6562384</v>
      </c>
      <c r="K72" s="18" t="n">
        <v>520.22233216</v>
      </c>
      <c r="L72" s="20" t="n">
        <v>11.98051064</v>
      </c>
      <c r="M72" s="18" t="s">
        <v>404</v>
      </c>
      <c r="N72" s="20" t="s">
        <v>404</v>
      </c>
      <c r="O72" s="18" t="s">
        <v>404</v>
      </c>
      <c r="P72" s="20" t="s">
        <v>404</v>
      </c>
      <c r="Q72" s="18" t="s">
        <v>404</v>
      </c>
      <c r="R72" s="20" t="s">
        <v>404</v>
      </c>
      <c r="S72" s="18" t="n">
        <v>569.24327484</v>
      </c>
      <c r="T72" s="20" t="n">
        <v>70.50588863999999</v>
      </c>
    </row>
    <row r="73" spans="1:20">
      <c r="A73" s="15" t="s">
        <v>470</v>
      </c>
      <c r="B73" s="17" t="n">
        <v>8249</v>
      </c>
      <c r="C73" s="18">
        <f>(0.0/B73*100)</f>
        <v/>
      </c>
      <c r="D73" s="19" t="n">
        <v>8249</v>
      </c>
      <c r="E73" s="18" t="n">
        <v>413.85914555</v>
      </c>
      <c r="F73" s="20" t="n">
        <v>3.45004675</v>
      </c>
      <c r="G73" s="18" t="n">
        <v>437.51531509</v>
      </c>
      <c r="H73" s="20" t="n">
        <v>11.49014633</v>
      </c>
      <c r="I73" s="18" t="n">
        <v>338.31644545</v>
      </c>
      <c r="J73" s="20" t="n">
        <v>12.45241701</v>
      </c>
      <c r="K73" s="18" t="n">
        <v>410.16077575</v>
      </c>
      <c r="L73" s="20" t="n">
        <v>20.11062317</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415.13415937</v>
      </c>
      <c r="F74" s="20" t="n">
        <v>1.7541713</v>
      </c>
      <c r="G74" s="18" t="n">
        <v>469.43535291</v>
      </c>
      <c r="H74" s="20" t="n">
        <v>5.71002893</v>
      </c>
      <c r="I74" s="18" t="n">
        <v>404.63478431</v>
      </c>
      <c r="J74" s="20" t="n">
        <v>7.16308977</v>
      </c>
      <c r="K74" s="18" t="n">
        <v>397.63839348</v>
      </c>
      <c r="L74" s="20" t="n">
        <v>3.39508239</v>
      </c>
      <c r="M74" s="18" t="s">
        <v>404</v>
      </c>
      <c r="N74" s="20" t="s">
        <v>404</v>
      </c>
      <c r="O74" s="18" t="s">
        <v>404</v>
      </c>
      <c r="P74" s="20" t="s">
        <v>404</v>
      </c>
      <c r="Q74" s="18" t="s">
        <v>404</v>
      </c>
      <c r="R74" s="20" t="s">
        <v>404</v>
      </c>
      <c r="S74" s="18" t="n">
        <v>385.6725284</v>
      </c>
      <c r="T74" s="20" t="n">
        <v>8.99500933</v>
      </c>
    </row>
    <row r="75" spans="1:20">
      <c r="A75" s="15" t="s">
        <v>472</v>
      </c>
      <c r="B75" s="17" t="n">
        <v>5375</v>
      </c>
      <c r="C75" s="18">
        <f>(483.0/B75*100)</f>
        <v/>
      </c>
      <c r="D75" s="19" t="n">
        <v>4892</v>
      </c>
      <c r="E75" s="18" t="n">
        <v>359.11101407</v>
      </c>
      <c r="F75" s="20" t="n">
        <v>5.85489378</v>
      </c>
      <c r="G75" s="18" t="n">
        <v>370.60990943</v>
      </c>
      <c r="H75" s="20" t="n">
        <v>10.3593961</v>
      </c>
      <c r="I75" s="18" t="n">
        <v>385.7828793</v>
      </c>
      <c r="J75" s="20" t="n">
        <v>14.97451537</v>
      </c>
      <c r="K75" s="18" t="n">
        <v>364.89476995</v>
      </c>
      <c r="L75" s="20" t="n">
        <v>10.21283891</v>
      </c>
      <c r="M75" s="18" t="s">
        <v>404</v>
      </c>
      <c r="N75" s="20" t="s">
        <v>404</v>
      </c>
      <c r="O75" s="18" t="s">
        <v>404</v>
      </c>
      <c r="P75" s="20" t="s">
        <v>404</v>
      </c>
      <c r="Q75" s="18" t="s">
        <v>404</v>
      </c>
      <c r="R75" s="20" t="s">
        <v>404</v>
      </c>
      <c r="S75" s="18" t="n">
        <v>404.90834795</v>
      </c>
      <c r="T75" s="20" t="n">
        <v>15.210902</v>
      </c>
    </row>
    <row r="76" spans="1:20">
      <c r="A76" s="15" t="s">
        <v>473</v>
      </c>
      <c r="B76" s="17" t="n">
        <v>14167</v>
      </c>
      <c r="C76" s="18">
        <f>(1400.0/B76*100)</f>
        <v/>
      </c>
      <c r="D76" s="19" t="n">
        <v>12767</v>
      </c>
      <c r="E76" s="18" t="n">
        <v>428.72634967</v>
      </c>
      <c r="F76" s="20" t="n">
        <v>3.45368176</v>
      </c>
      <c r="G76" s="18" t="n">
        <v>434.78295706</v>
      </c>
      <c r="H76" s="20" t="n">
        <v>7.81216272</v>
      </c>
      <c r="I76" s="18" t="n">
        <v>416.72840844</v>
      </c>
      <c r="J76" s="20" t="n">
        <v>7.63849962</v>
      </c>
      <c r="K76" s="18" t="n">
        <v>429.76679751</v>
      </c>
      <c r="L76" s="20" t="n">
        <v>9.079918599999999</v>
      </c>
      <c r="M76" s="18" t="s">
        <v>404</v>
      </c>
      <c r="N76" s="20" t="s">
        <v>404</v>
      </c>
      <c r="O76" s="18" t="s">
        <v>404</v>
      </c>
      <c r="P76" s="20" t="s">
        <v>404</v>
      </c>
      <c r="Q76" s="18" t="s">
        <v>404</v>
      </c>
      <c r="R76" s="20" t="s">
        <v>404</v>
      </c>
      <c r="S76" s="18" t="n">
        <v>404.28401023</v>
      </c>
      <c r="T76" s="20" t="n">
        <v>20.64590018</v>
      </c>
    </row>
    <row r="77" spans="1:20">
      <c r="A77" s="15" t="s">
        <v>474</v>
      </c>
      <c r="B77" s="17" t="n">
        <v>6062</v>
      </c>
      <c r="C77" s="18">
        <f>(12.0/B77*100)</f>
        <v/>
      </c>
      <c r="D77" s="19" t="n">
        <v>6050</v>
      </c>
      <c r="E77" s="18" t="n">
        <v>421.25258803</v>
      </c>
      <c r="F77" s="20" t="n">
        <v>4.31863128</v>
      </c>
      <c r="G77" s="18" t="n">
        <v>444.49980355</v>
      </c>
      <c r="H77" s="20" t="n">
        <v>10.79796871</v>
      </c>
      <c r="I77" s="18" t="n">
        <v>412.41390448</v>
      </c>
      <c r="J77" s="20" t="n">
        <v>3.7972327</v>
      </c>
      <c r="K77" s="18" t="n">
        <v>411.12116459</v>
      </c>
      <c r="L77" s="20" t="n">
        <v>13.02689404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497.87507315</v>
      </c>
      <c r="F78" s="20" t="n">
        <v>4.66600976</v>
      </c>
      <c r="G78" s="18" t="n">
        <v>487.34759962</v>
      </c>
      <c r="H78" s="20" t="n">
        <v>13.40295366</v>
      </c>
      <c r="I78" s="18" t="n">
        <v>456.89474136</v>
      </c>
      <c r="J78" s="20" t="n">
        <v>28.31106572</v>
      </c>
      <c r="K78" s="18" t="s">
        <v>404</v>
      </c>
      <c r="L78" s="20" t="s">
        <v>404</v>
      </c>
      <c r="M78" s="18" t="s">
        <v>404</v>
      </c>
      <c r="N78" s="20" t="s">
        <v>404</v>
      </c>
      <c r="O78" s="18" t="s">
        <v>404</v>
      </c>
      <c r="P78" s="20" t="s">
        <v>404</v>
      </c>
      <c r="Q78" s="18" t="s">
        <v>404</v>
      </c>
      <c r="R78" s="20" t="s">
        <v>404</v>
      </c>
      <c r="S78" s="18" t="n">
        <v>475.601315</v>
      </c>
      <c r="T78" s="20" t="n">
        <v>13.58616691</v>
      </c>
    </row>
    <row customHeight="1" ht="25" r="79" spans="1:20">
      <c r="A79" s="15" t="s">
        <v>476</v>
      </c>
      <c r="B79" s="17" t="n">
        <v>1657</v>
      </c>
      <c r="C79" s="18">
        <f>(21.0/B79*100)</f>
        <v/>
      </c>
      <c r="D79" s="19" t="n">
        <v>1636</v>
      </c>
      <c r="E79" s="18" t="n">
        <v>449.38622491</v>
      </c>
      <c r="F79" s="20" t="n">
        <v>7.98853884</v>
      </c>
      <c r="G79" s="18" t="n">
        <v>465.10196699</v>
      </c>
      <c r="H79" s="20" t="n">
        <v>21.4699294</v>
      </c>
      <c r="I79" s="18" t="n">
        <v>476.86876125</v>
      </c>
      <c r="J79" s="20" t="n">
        <v>19.15534097</v>
      </c>
      <c r="K79" s="18" t="n">
        <v>488.90672115</v>
      </c>
      <c r="L79" s="20" t="n">
        <v>23.45813182</v>
      </c>
      <c r="M79" s="18" t="s">
        <v>404</v>
      </c>
      <c r="N79" s="20" t="s">
        <v>404</v>
      </c>
      <c r="O79" s="18" t="s">
        <v>404</v>
      </c>
      <c r="P79" s="20" t="s">
        <v>404</v>
      </c>
      <c r="Q79" s="18" t="s">
        <v>404</v>
      </c>
      <c r="R79" s="20" t="s">
        <v>404</v>
      </c>
      <c r="S79" s="18" t="n">
        <v>441.37948499</v>
      </c>
      <c r="T79" s="20" t="n">
        <v>40.77897004</v>
      </c>
    </row>
    <row r="80" spans="1:20">
      <c r="A80" s="15" t="s">
        <v>477</v>
      </c>
      <c r="B80" s="17" t="n">
        <v>7841</v>
      </c>
      <c r="C80" s="18">
        <f>(0.0/B80*100)</f>
        <v/>
      </c>
      <c r="D80" s="19" t="n">
        <v>7841</v>
      </c>
      <c r="E80" s="18" t="n">
        <v>457.40081116</v>
      </c>
      <c r="F80" s="20" t="n">
        <v>5.15578421</v>
      </c>
      <c r="G80" s="18" t="n">
        <v>467.88034551</v>
      </c>
      <c r="H80" s="20" t="n">
        <v>9.22463102</v>
      </c>
      <c r="I80" s="18" t="n">
        <v>455.50881005</v>
      </c>
      <c r="J80" s="20" t="n">
        <v>13.86073361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447.57416797</v>
      </c>
      <c r="F81" s="20" t="n">
        <v>3.58961749</v>
      </c>
      <c r="G81" s="18" t="n">
        <v>430.70421836</v>
      </c>
      <c r="H81" s="20" t="n">
        <v>19.38671895</v>
      </c>
      <c r="I81" s="18" t="n">
        <v>437.0307742</v>
      </c>
      <c r="J81" s="20" t="n">
        <v>11.19755121</v>
      </c>
      <c r="K81" s="18" t="n">
        <v>517.87743</v>
      </c>
      <c r="L81" s="20" t="n">
        <v>8.265864029999999</v>
      </c>
      <c r="M81" s="18" t="s">
        <v>404</v>
      </c>
      <c r="N81" s="20" t="s">
        <v>404</v>
      </c>
      <c r="O81" s="18" t="s">
        <v>404</v>
      </c>
      <c r="P81" s="20" t="s">
        <v>404</v>
      </c>
      <c r="Q81" s="18" t="s">
        <v>404</v>
      </c>
      <c r="R81" s="20" t="s">
        <v>404</v>
      </c>
      <c r="S81" s="18" t="s">
        <v>404</v>
      </c>
      <c r="T81" s="20" t="s">
        <v>404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692</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493.65051442</v>
      </c>
      <c r="F7" s="20" t="n">
        <v>2.17794191</v>
      </c>
      <c r="G7" s="18" t="n">
        <v>509.61242062</v>
      </c>
      <c r="H7" s="20" t="n">
        <v>5.94746331</v>
      </c>
      <c r="I7" s="18" t="n">
        <v>478.24024075</v>
      </c>
      <c r="J7" s="20" t="n">
        <v>10.91485331</v>
      </c>
      <c r="K7" s="18" t="n">
        <v>485.53347173</v>
      </c>
      <c r="L7" s="20" t="n">
        <v>7.1009304</v>
      </c>
      <c r="M7" s="18" t="s">
        <v>404</v>
      </c>
      <c r="N7" s="20" t="s">
        <v>404</v>
      </c>
      <c r="O7" s="18" t="s">
        <v>404</v>
      </c>
      <c r="P7" s="20" t="s">
        <v>404</v>
      </c>
      <c r="Q7" s="18" t="s">
        <v>404</v>
      </c>
      <c r="R7" s="20" t="s">
        <v>404</v>
      </c>
      <c r="S7" s="18" t="n">
        <v>482.4761888</v>
      </c>
      <c r="T7" s="20" t="n">
        <v>21.74089258</v>
      </c>
    </row>
    <row r="8" spans="1:20">
      <c r="A8" s="15" t="s">
        <v>405</v>
      </c>
      <c r="B8" s="17" t="n">
        <v>7007</v>
      </c>
      <c r="C8" s="18">
        <f>(0.0/B8*100)</f>
        <v/>
      </c>
      <c r="D8" s="19" t="n">
        <v>7007</v>
      </c>
      <c r="E8" s="18" t="n">
        <v>488.30121607</v>
      </c>
      <c r="F8" s="20" t="n">
        <v>5.35671277</v>
      </c>
      <c r="G8" s="18" t="n">
        <v>518.9779221</v>
      </c>
      <c r="H8" s="20" t="n">
        <v>8.15112624</v>
      </c>
      <c r="I8" s="18" t="n">
        <v>476.47129668</v>
      </c>
      <c r="J8" s="20" t="n">
        <v>15.70221357</v>
      </c>
      <c r="K8" s="18" t="n">
        <v>503.50841569</v>
      </c>
      <c r="L8" s="20" t="n">
        <v>12.89219157</v>
      </c>
      <c r="M8" s="18" t="s">
        <v>404</v>
      </c>
      <c r="N8" s="20" t="s">
        <v>404</v>
      </c>
      <c r="O8" s="18" t="s">
        <v>404</v>
      </c>
      <c r="P8" s="20" t="s">
        <v>404</v>
      </c>
      <c r="Q8" s="18" t="s">
        <v>404</v>
      </c>
      <c r="R8" s="20" t="s">
        <v>404</v>
      </c>
      <c r="S8" s="18" t="n">
        <v>503.48581641</v>
      </c>
      <c r="T8" s="20" t="n">
        <v>26.51685853</v>
      </c>
    </row>
    <row r="9" spans="1:20">
      <c r="A9" s="15" t="s">
        <v>406</v>
      </c>
      <c r="B9" s="17" t="n">
        <v>9651</v>
      </c>
      <c r="C9" s="18">
        <f>(200.0/B9*100)</f>
        <v/>
      </c>
      <c r="D9" s="19" t="n">
        <v>9451</v>
      </c>
      <c r="E9" s="18" t="n">
        <v>503.17909556</v>
      </c>
      <c r="F9" s="20" t="n">
        <v>5.27300429</v>
      </c>
      <c r="G9" s="18" t="n">
        <v>534.49844538</v>
      </c>
      <c r="H9" s="20" t="n">
        <v>8.71025232</v>
      </c>
      <c r="I9" s="18" t="n">
        <v>483.14098227</v>
      </c>
      <c r="J9" s="20" t="n">
        <v>11.45461217</v>
      </c>
      <c r="K9" s="18" t="n">
        <v>533.9254885</v>
      </c>
      <c r="L9" s="20" t="n">
        <v>18.66263942</v>
      </c>
      <c r="M9" s="18" t="s">
        <v>404</v>
      </c>
      <c r="N9" s="20" t="s">
        <v>404</v>
      </c>
      <c r="O9" s="18" t="s">
        <v>404</v>
      </c>
      <c r="P9" s="20" t="s">
        <v>404</v>
      </c>
      <c r="Q9" s="18" t="s">
        <v>404</v>
      </c>
      <c r="R9" s="20" t="s">
        <v>404</v>
      </c>
      <c r="S9" s="18" t="n">
        <v>490.40686415</v>
      </c>
      <c r="T9" s="20" t="n">
        <v>8.353299420000001</v>
      </c>
    </row>
    <row r="10" spans="1:20">
      <c r="A10" s="15" t="s">
        <v>407</v>
      </c>
      <c r="B10" s="17" t="n">
        <v>20058</v>
      </c>
      <c r="C10" s="18">
        <f>(3112.0/B10*100)</f>
        <v/>
      </c>
      <c r="D10" s="19" t="n">
        <v>16946</v>
      </c>
      <c r="E10" s="18" t="n">
        <v>506.61073532</v>
      </c>
      <c r="F10" s="20" t="n">
        <v>3.44789488</v>
      </c>
      <c r="G10" s="18" t="n">
        <v>525.87220682</v>
      </c>
      <c r="H10" s="20" t="n">
        <v>4.5498134</v>
      </c>
      <c r="I10" s="18" t="n">
        <v>528.58395969</v>
      </c>
      <c r="J10" s="20" t="n">
        <v>7.33663363</v>
      </c>
      <c r="K10" s="18" t="n">
        <v>520.48807647</v>
      </c>
      <c r="L10" s="20" t="n">
        <v>5.60545587</v>
      </c>
      <c r="M10" s="18" t="s">
        <v>404</v>
      </c>
      <c r="N10" s="20" t="s">
        <v>404</v>
      </c>
      <c r="O10" s="18" t="s">
        <v>404</v>
      </c>
      <c r="P10" s="20" t="s">
        <v>404</v>
      </c>
      <c r="Q10" s="18" t="s">
        <v>404</v>
      </c>
      <c r="R10" s="20" t="s">
        <v>404</v>
      </c>
      <c r="S10" s="18" t="n">
        <v>529.0145489499999</v>
      </c>
      <c r="T10" s="20" t="n">
        <v>8.5170259</v>
      </c>
    </row>
    <row r="11" spans="1:20">
      <c r="A11" s="15" t="s">
        <v>408</v>
      </c>
      <c r="B11" s="17" t="n">
        <v>7053</v>
      </c>
      <c r="C11" s="18">
        <f>(212.0/B11*100)</f>
        <v/>
      </c>
      <c r="D11" s="19" t="n">
        <v>6841</v>
      </c>
      <c r="E11" s="18" t="n">
        <v>423.64728172</v>
      </c>
      <c r="F11" s="20" t="n">
        <v>3.11208421</v>
      </c>
      <c r="G11" s="18" t="n">
        <v>473.39789205</v>
      </c>
      <c r="H11" s="20" t="n">
        <v>16.57398433</v>
      </c>
      <c r="I11" s="18" t="n">
        <v>424.41926649</v>
      </c>
      <c r="J11" s="20" t="n">
        <v>9.675347820000001</v>
      </c>
      <c r="K11" s="18" t="n">
        <v>389.94653348</v>
      </c>
      <c r="L11" s="20" t="n">
        <v>8.576119520000001</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487.78886375</v>
      </c>
      <c r="F12" s="20" t="n">
        <v>4.07070531</v>
      </c>
      <c r="G12" s="18" t="n">
        <v>500.72972201</v>
      </c>
      <c r="H12" s="20" t="n">
        <v>4.97846821</v>
      </c>
      <c r="I12" s="18" t="n">
        <v>444.71185224</v>
      </c>
      <c r="J12" s="20" t="n">
        <v>21.30852384</v>
      </c>
      <c r="K12" s="18" t="n">
        <v>474.67987709</v>
      </c>
      <c r="L12" s="20" t="n">
        <v>15.95570805</v>
      </c>
      <c r="M12" s="18" t="s">
        <v>404</v>
      </c>
      <c r="N12" s="20" t="s">
        <v>404</v>
      </c>
      <c r="O12" s="18" t="s">
        <v>404</v>
      </c>
      <c r="P12" s="20" t="s">
        <v>404</v>
      </c>
      <c r="Q12" s="18" t="s">
        <v>404</v>
      </c>
      <c r="R12" s="20" t="s">
        <v>404</v>
      </c>
      <c r="S12" s="18" t="n">
        <v>491.64930535</v>
      </c>
      <c r="T12" s="20" t="n">
        <v>12.51147237</v>
      </c>
    </row>
    <row r="13" spans="1:20">
      <c r="A13" s="15" t="s">
        <v>410</v>
      </c>
      <c r="B13" s="17" t="n">
        <v>7161</v>
      </c>
      <c r="C13" s="18">
        <f>(1175.0/B13*100)</f>
        <v/>
      </c>
      <c r="D13" s="19" t="n">
        <v>5986</v>
      </c>
      <c r="E13" s="18" t="n">
        <v>507.00315988</v>
      </c>
      <c r="F13" s="20" t="n">
        <v>2.97053391</v>
      </c>
      <c r="G13" s="18" t="n">
        <v>511.41966832</v>
      </c>
      <c r="H13" s="20" t="n">
        <v>5.50335772</v>
      </c>
      <c r="I13" s="18" t="n">
        <v>516.04258369</v>
      </c>
      <c r="J13" s="20" t="n">
        <v>6.69002122</v>
      </c>
      <c r="K13" s="18" t="n">
        <v>512.7453838</v>
      </c>
      <c r="L13" s="20" t="n">
        <v>5.0630172</v>
      </c>
      <c r="M13" s="18" t="s">
        <v>404</v>
      </c>
      <c r="N13" s="20" t="s">
        <v>404</v>
      </c>
      <c r="O13" s="18" t="s">
        <v>404</v>
      </c>
      <c r="P13" s="20" t="s">
        <v>404</v>
      </c>
      <c r="Q13" s="18" t="s">
        <v>404</v>
      </c>
      <c r="R13" s="20" t="s">
        <v>404</v>
      </c>
      <c r="S13" s="18" t="n">
        <v>514.51375895</v>
      </c>
      <c r="T13" s="20" t="n">
        <v>18.75628093</v>
      </c>
    </row>
    <row r="14" spans="1:20">
      <c r="A14" s="15" t="s">
        <v>411</v>
      </c>
      <c r="B14" s="17" t="n">
        <v>5587</v>
      </c>
      <c r="C14" s="18">
        <f>(0.0/B14*100)</f>
        <v/>
      </c>
      <c r="D14" s="19" t="n">
        <v>5587</v>
      </c>
      <c r="E14" s="18" t="n">
        <v>520.0059303</v>
      </c>
      <c r="F14" s="20" t="n">
        <v>2.40437233</v>
      </c>
      <c r="G14" s="18" t="n">
        <v>518.76847988</v>
      </c>
      <c r="H14" s="20" t="n">
        <v>3.64117195</v>
      </c>
      <c r="I14" s="18" t="n">
        <v>514.79925987</v>
      </c>
      <c r="J14" s="20" t="n">
        <v>7.36726118</v>
      </c>
      <c r="K14" s="18" t="n">
        <v>543.6835638</v>
      </c>
      <c r="L14" s="20" t="n">
        <v>8.218521470000001</v>
      </c>
      <c r="M14" s="18" t="s">
        <v>404</v>
      </c>
      <c r="N14" s="20" t="s">
        <v>404</v>
      </c>
      <c r="O14" s="18" t="s">
        <v>404</v>
      </c>
      <c r="P14" s="20" t="s">
        <v>404</v>
      </c>
      <c r="Q14" s="18" t="s">
        <v>404</v>
      </c>
      <c r="R14" s="20" t="s">
        <v>404</v>
      </c>
      <c r="S14" s="18" t="n">
        <v>512.6273324</v>
      </c>
      <c r="T14" s="20" t="n">
        <v>29.76540845</v>
      </c>
    </row>
    <row r="15" spans="1:20">
      <c r="A15" s="15" t="s">
        <v>412</v>
      </c>
      <c r="B15" s="17" t="n">
        <v>5882</v>
      </c>
      <c r="C15" s="18">
        <f>(0.0/B15*100)</f>
        <v/>
      </c>
      <c r="D15" s="19" t="n">
        <v>5882</v>
      </c>
      <c r="E15" s="18" t="n">
        <v>511.23444079</v>
      </c>
      <c r="F15" s="20" t="n">
        <v>3.81147821</v>
      </c>
      <c r="G15" s="18" t="n">
        <v>510.88019683</v>
      </c>
      <c r="H15" s="20" t="n">
        <v>3.61420994</v>
      </c>
      <c r="I15" s="18" t="n">
        <v>504.90715833</v>
      </c>
      <c r="J15" s="20" t="n">
        <v>6.57625693</v>
      </c>
      <c r="K15" s="18" t="n">
        <v>518.5144205300001</v>
      </c>
      <c r="L15" s="20" t="n">
        <v>8.43415208</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486.75103606</v>
      </c>
      <c r="F16" s="20" t="n">
        <v>7.76384108</v>
      </c>
      <c r="G16" s="18" t="n">
        <v>509.68640524</v>
      </c>
      <c r="H16" s="20" t="n">
        <v>7.64701035</v>
      </c>
      <c r="I16" s="18" t="n">
        <v>471.58978484</v>
      </c>
      <c r="J16" s="20" t="n">
        <v>11.85452915</v>
      </c>
      <c r="K16" s="18" t="n">
        <v>502.57338617</v>
      </c>
      <c r="L16" s="20" t="n">
        <v>6.15949077</v>
      </c>
      <c r="M16" s="18" t="s">
        <v>404</v>
      </c>
      <c r="N16" s="20" t="s">
        <v>404</v>
      </c>
      <c r="O16" s="18" t="s">
        <v>404</v>
      </c>
      <c r="P16" s="20" t="s">
        <v>404</v>
      </c>
      <c r="Q16" s="18" t="s">
        <v>404</v>
      </c>
      <c r="R16" s="20" t="s">
        <v>404</v>
      </c>
      <c r="S16" s="18" t="n">
        <v>503.87527499</v>
      </c>
      <c r="T16" s="20" t="n">
        <v>23.73904235</v>
      </c>
    </row>
    <row r="17" spans="1:20">
      <c r="A17" s="15" t="s">
        <v>414</v>
      </c>
      <c r="B17" s="17" t="n">
        <v>6504</v>
      </c>
      <c r="C17" s="18">
        <f>(1325.0/B17*100)</f>
        <v/>
      </c>
      <c r="D17" s="19" t="n">
        <v>5179</v>
      </c>
      <c r="E17" s="18" t="n">
        <v>508.49243305</v>
      </c>
      <c r="F17" s="20" t="n">
        <v>5.00887871</v>
      </c>
      <c r="G17" s="18" t="n">
        <v>491.26739983</v>
      </c>
      <c r="H17" s="20" t="n">
        <v>13.14061017</v>
      </c>
      <c r="I17" s="18" t="n">
        <v>495.51710189</v>
      </c>
      <c r="J17" s="20" t="n">
        <v>11.25305051</v>
      </c>
      <c r="K17" s="18" t="n">
        <v>509.98245863</v>
      </c>
      <c r="L17" s="20" t="n">
        <v>11.55070488</v>
      </c>
      <c r="M17" s="18" t="s">
        <v>404</v>
      </c>
      <c r="N17" s="20" t="s">
        <v>404</v>
      </c>
      <c r="O17" s="18" t="s">
        <v>404</v>
      </c>
      <c r="P17" s="20" t="s">
        <v>404</v>
      </c>
      <c r="Q17" s="18" t="s">
        <v>404</v>
      </c>
      <c r="R17" s="20" t="s">
        <v>404</v>
      </c>
      <c r="S17" s="18" t="n">
        <v>528.01933529</v>
      </c>
      <c r="T17" s="20" t="n">
        <v>29.20652768</v>
      </c>
    </row>
    <row r="18" spans="1:20">
      <c r="A18" s="15" t="s">
        <v>415</v>
      </c>
      <c r="B18" s="17" t="n">
        <v>5532</v>
      </c>
      <c r="C18" s="18">
        <f>(0.0/B18*100)</f>
        <v/>
      </c>
      <c r="D18" s="19" t="n">
        <v>5532</v>
      </c>
      <c r="E18" s="18" t="n">
        <v>461.60035799</v>
      </c>
      <c r="F18" s="20" t="n">
        <v>6.45256986</v>
      </c>
      <c r="G18" s="18" t="n">
        <v>457.1758048</v>
      </c>
      <c r="H18" s="20" t="n">
        <v>7.43258306</v>
      </c>
      <c r="I18" s="18" t="n">
        <v>442.14297189</v>
      </c>
      <c r="J18" s="20" t="n">
        <v>9.54847906</v>
      </c>
      <c r="K18" s="18" t="n">
        <v>439.53000986</v>
      </c>
      <c r="L18" s="20" t="n">
        <v>9.829747770000001</v>
      </c>
      <c r="M18" s="18" t="s">
        <v>404</v>
      </c>
      <c r="N18" s="20" t="s">
        <v>404</v>
      </c>
      <c r="O18" s="18" t="s">
        <v>404</v>
      </c>
      <c r="P18" s="20" t="s">
        <v>404</v>
      </c>
      <c r="Q18" s="18" t="s">
        <v>404</v>
      </c>
      <c r="R18" s="20" t="s">
        <v>404</v>
      </c>
      <c r="S18" s="18" t="n">
        <v>451.39691402</v>
      </c>
      <c r="T18" s="20" t="n">
        <v>22.40854275</v>
      </c>
    </row>
    <row r="19" spans="1:20">
      <c r="A19" s="15" t="s">
        <v>416</v>
      </c>
      <c r="B19" s="17" t="n">
        <v>5658</v>
      </c>
      <c r="C19" s="18">
        <f>(327.0/B19*100)</f>
        <v/>
      </c>
      <c r="D19" s="19" t="n">
        <v>5331</v>
      </c>
      <c r="E19" s="18" t="n">
        <v>469.50768281</v>
      </c>
      <c r="F19" s="20" t="n">
        <v>5.2484436</v>
      </c>
      <c r="G19" s="18" t="n">
        <v>509.79648965</v>
      </c>
      <c r="H19" s="20" t="n">
        <v>8.07940492</v>
      </c>
      <c r="I19" s="18" t="n">
        <v>447.90242763</v>
      </c>
      <c r="J19" s="20" t="n">
        <v>16.35256112</v>
      </c>
      <c r="K19" s="18" t="n">
        <v>470.31488149</v>
      </c>
      <c r="L19" s="20" t="n">
        <v>14.39380271</v>
      </c>
      <c r="M19" s="18" t="s">
        <v>404</v>
      </c>
      <c r="N19" s="20" t="s">
        <v>404</v>
      </c>
      <c r="O19" s="18" t="s">
        <v>404</v>
      </c>
      <c r="P19" s="20" t="s">
        <v>404</v>
      </c>
      <c r="Q19" s="18" t="s">
        <v>404</v>
      </c>
      <c r="R19" s="20" t="s">
        <v>404</v>
      </c>
      <c r="S19" s="18" t="n">
        <v>454.77160278</v>
      </c>
      <c r="T19" s="20" t="n">
        <v>66.25453692000001</v>
      </c>
    </row>
    <row r="20" spans="1:20">
      <c r="A20" s="15" t="s">
        <v>417</v>
      </c>
      <c r="B20" s="17" t="n">
        <v>3371</v>
      </c>
      <c r="C20" s="18">
        <f>(24.0/B20*100)</f>
        <v/>
      </c>
      <c r="D20" s="19" t="n">
        <v>3347</v>
      </c>
      <c r="E20" s="18" t="n">
        <v>487.40041085</v>
      </c>
      <c r="F20" s="20" t="n">
        <v>2.15626361</v>
      </c>
      <c r="G20" s="18" t="n">
        <v>488.02604935</v>
      </c>
      <c r="H20" s="20" t="n">
        <v>5.06299457</v>
      </c>
      <c r="I20" s="18" t="n">
        <v>488.8083927</v>
      </c>
      <c r="J20" s="20" t="n">
        <v>6.08787674</v>
      </c>
      <c r="K20" s="18" t="n">
        <v>498.66727203</v>
      </c>
      <c r="L20" s="20" t="n">
        <v>11.76547501</v>
      </c>
      <c r="M20" s="18" t="s">
        <v>404</v>
      </c>
      <c r="N20" s="20" t="s">
        <v>404</v>
      </c>
      <c r="O20" s="18" t="s">
        <v>404</v>
      </c>
      <c r="P20" s="20" t="s">
        <v>404</v>
      </c>
      <c r="Q20" s="18" t="s">
        <v>404</v>
      </c>
      <c r="R20" s="20" t="s">
        <v>404</v>
      </c>
      <c r="S20" s="18" t="n">
        <v>514.9935870100001</v>
      </c>
      <c r="T20" s="20" t="n">
        <v>33.77513446</v>
      </c>
    </row>
    <row r="21" spans="1:20">
      <c r="A21" s="15" t="s">
        <v>418</v>
      </c>
      <c r="B21" s="17" t="n">
        <v>5741</v>
      </c>
      <c r="C21" s="18">
        <f>(0.0/B21*100)</f>
        <v/>
      </c>
      <c r="D21" s="19" t="n">
        <v>5741</v>
      </c>
      <c r="E21" s="18" t="n">
        <v>502.1809377</v>
      </c>
      <c r="F21" s="20" t="n">
        <v>2.93523617</v>
      </c>
      <c r="G21" s="18" t="n">
        <v>511.08536735</v>
      </c>
      <c r="H21" s="20" t="n">
        <v>5.80600687</v>
      </c>
      <c r="I21" s="18" t="n">
        <v>507.79012069</v>
      </c>
      <c r="J21" s="20" t="n">
        <v>9.40617814</v>
      </c>
      <c r="K21" s="18" t="n">
        <v>497.64734531</v>
      </c>
      <c r="L21" s="20" t="n">
        <v>7.42804238</v>
      </c>
      <c r="M21" s="18" t="s">
        <v>404</v>
      </c>
      <c r="N21" s="20" t="s">
        <v>404</v>
      </c>
      <c r="O21" s="18" t="s">
        <v>404</v>
      </c>
      <c r="P21" s="20" t="s">
        <v>404</v>
      </c>
      <c r="Q21" s="18" t="s">
        <v>404</v>
      </c>
      <c r="R21" s="20" t="s">
        <v>404</v>
      </c>
      <c r="S21" s="18" t="n">
        <v>495.34753166</v>
      </c>
      <c r="T21" s="20" t="n">
        <v>23.35648376</v>
      </c>
    </row>
    <row r="22" spans="1:20">
      <c r="A22" s="15" t="s">
        <v>419</v>
      </c>
      <c r="B22" s="17" t="n">
        <v>6598</v>
      </c>
      <c r="C22" s="18">
        <f>(0.0/B22*100)</f>
        <v/>
      </c>
      <c r="D22" s="19" t="n">
        <v>6598</v>
      </c>
      <c r="E22" s="18" t="n">
        <v>462.68981268</v>
      </c>
      <c r="F22" s="20" t="n">
        <v>5.11284156</v>
      </c>
      <c r="G22" s="18" t="n">
        <v>471.92401392</v>
      </c>
      <c r="H22" s="20" t="n">
        <v>11.10523989</v>
      </c>
      <c r="I22" s="18" t="n">
        <v>527.74378418</v>
      </c>
      <c r="J22" s="20" t="n">
        <v>26.16090389</v>
      </c>
      <c r="K22" s="18" t="n">
        <v>480.28201772</v>
      </c>
      <c r="L22" s="20" t="n">
        <v>18.2646846</v>
      </c>
      <c r="M22" s="18" t="s">
        <v>404</v>
      </c>
      <c r="N22" s="20" t="s">
        <v>404</v>
      </c>
      <c r="O22" s="18" t="s">
        <v>404</v>
      </c>
      <c r="P22" s="20" t="s">
        <v>404</v>
      </c>
      <c r="Q22" s="18" t="s">
        <v>404</v>
      </c>
      <c r="R22" s="20" t="s">
        <v>404</v>
      </c>
      <c r="S22" s="18" t="n">
        <v>538.95065787</v>
      </c>
      <c r="T22" s="20" t="n">
        <v>18.24746195</v>
      </c>
    </row>
    <row r="23" spans="1:20">
      <c r="A23" s="15" t="s">
        <v>420</v>
      </c>
      <c r="B23" s="17" t="n">
        <v>11583</v>
      </c>
      <c r="C23" s="18">
        <f>(3194.0/B23*100)</f>
        <v/>
      </c>
      <c r="D23" s="19" t="n">
        <v>8389</v>
      </c>
      <c r="E23" s="18" t="n">
        <v>492.36790362</v>
      </c>
      <c r="F23" s="20" t="n">
        <v>4.91377508</v>
      </c>
      <c r="G23" s="18" t="n">
        <v>492.39980599</v>
      </c>
      <c r="H23" s="20" t="n">
        <v>10.50900926</v>
      </c>
      <c r="I23" s="18" t="n">
        <v>488.30905239</v>
      </c>
      <c r="J23" s="20" t="n">
        <v>9.933505540000001</v>
      </c>
      <c r="K23" s="18" t="n">
        <v>496.31132778</v>
      </c>
      <c r="L23" s="20" t="n">
        <v>14.40953317</v>
      </c>
      <c r="M23" s="18" t="s">
        <v>404</v>
      </c>
      <c r="N23" s="20" t="s">
        <v>404</v>
      </c>
      <c r="O23" s="18" t="s">
        <v>404</v>
      </c>
      <c r="P23" s="20" t="s">
        <v>404</v>
      </c>
      <c r="Q23" s="18" t="s">
        <v>404</v>
      </c>
      <c r="R23" s="20" t="s">
        <v>404</v>
      </c>
      <c r="S23" s="18" t="n">
        <v>533.78648184</v>
      </c>
      <c r="T23" s="20" t="n">
        <v>10.32932015</v>
      </c>
    </row>
    <row r="24" spans="1:20">
      <c r="A24" s="15" t="s">
        <v>421</v>
      </c>
      <c r="B24" s="17" t="n">
        <v>6647</v>
      </c>
      <c r="C24" s="18">
        <f>(0.0/B24*100)</f>
        <v/>
      </c>
      <c r="D24" s="19" t="n">
        <v>6647</v>
      </c>
      <c r="E24" s="18" t="n">
        <v>531.26529676</v>
      </c>
      <c r="F24" s="20" t="n">
        <v>4.12679749</v>
      </c>
      <c r="G24" s="18" t="n">
        <v>546.5693710100001</v>
      </c>
      <c r="H24" s="20" t="n">
        <v>13.3863143</v>
      </c>
      <c r="I24" s="18" t="n">
        <v>531.29856136</v>
      </c>
      <c r="J24" s="20" t="n">
        <v>14.50707145</v>
      </c>
      <c r="K24" s="18" t="n">
        <v>488.61192077</v>
      </c>
      <c r="L24" s="20" t="n">
        <v>23.80050083</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526.1150427699999</v>
      </c>
      <c r="F25" s="20" t="n">
        <v>4.60357809</v>
      </c>
      <c r="G25" s="18" t="n">
        <v>511.52315441</v>
      </c>
      <c r="H25" s="20" t="n">
        <v>16.16902643</v>
      </c>
      <c r="I25" s="18" t="n">
        <v>510.73542417</v>
      </c>
      <c r="J25" s="20" t="n">
        <v>18.02346667</v>
      </c>
      <c r="K25" s="18" t="n">
        <v>534.52464702</v>
      </c>
      <c r="L25" s="20" t="n">
        <v>6.74850055</v>
      </c>
      <c r="M25" s="18" t="s">
        <v>404</v>
      </c>
      <c r="N25" s="20" t="s">
        <v>404</v>
      </c>
      <c r="O25" s="18" t="s">
        <v>404</v>
      </c>
      <c r="P25" s="20" t="s">
        <v>404</v>
      </c>
      <c r="Q25" s="18" t="s">
        <v>404</v>
      </c>
      <c r="R25" s="20" t="s">
        <v>404</v>
      </c>
      <c r="S25" s="18" t="n">
        <v>534.84492999</v>
      </c>
      <c r="T25" s="20" t="n">
        <v>52.76466859</v>
      </c>
    </row>
    <row r="26" spans="1:20">
      <c r="A26" s="15" t="s">
        <v>423</v>
      </c>
      <c r="B26" s="17" t="n">
        <v>4869</v>
      </c>
      <c r="C26" s="18">
        <f>(11.0/B26*100)</f>
        <v/>
      </c>
      <c r="D26" s="19" t="n">
        <v>4858</v>
      </c>
      <c r="E26" s="18" t="n">
        <v>481.23954737</v>
      </c>
      <c r="F26" s="20" t="n">
        <v>2.09867045</v>
      </c>
      <c r="G26" s="18" t="n">
        <v>489.07619322</v>
      </c>
      <c r="H26" s="20" t="n">
        <v>4.86292432</v>
      </c>
      <c r="I26" s="18" t="n">
        <v>496.32763545</v>
      </c>
      <c r="J26" s="20" t="n">
        <v>29.33687255</v>
      </c>
      <c r="K26" s="18" t="n">
        <v>462.59385064</v>
      </c>
      <c r="L26" s="20" t="n">
        <v>12.20791708</v>
      </c>
      <c r="M26" s="18" t="s">
        <v>404</v>
      </c>
      <c r="N26" s="20" t="s">
        <v>404</v>
      </c>
      <c r="O26" s="18" t="s">
        <v>404</v>
      </c>
      <c r="P26" s="20" t="s">
        <v>404</v>
      </c>
      <c r="Q26" s="18" t="s">
        <v>404</v>
      </c>
      <c r="R26" s="20" t="s">
        <v>404</v>
      </c>
      <c r="S26" s="18" t="n">
        <v>497.43818218</v>
      </c>
      <c r="T26" s="20" t="n">
        <v>14.44903895</v>
      </c>
    </row>
    <row r="27" spans="1:20">
      <c r="A27" s="15" t="s">
        <v>424</v>
      </c>
      <c r="B27" s="17" t="n">
        <v>5299</v>
      </c>
      <c r="C27" s="18">
        <f>(0.0/B27*100)</f>
        <v/>
      </c>
      <c r="D27" s="19" t="n">
        <v>5299</v>
      </c>
      <c r="E27" s="18" t="n">
        <v>498.3340101</v>
      </c>
      <c r="F27" s="20" t="n">
        <v>1.91062019</v>
      </c>
      <c r="G27" s="18" t="n">
        <v>476.34722628</v>
      </c>
      <c r="H27" s="20" t="n">
        <v>1.90940433</v>
      </c>
      <c r="I27" s="18" t="n">
        <v>460.85033448</v>
      </c>
      <c r="J27" s="20" t="n">
        <v>3.40661123</v>
      </c>
      <c r="K27" s="18" t="n">
        <v>492.92970727</v>
      </c>
      <c r="L27" s="20" t="n">
        <v>2.42130155</v>
      </c>
      <c r="M27" s="18" t="s">
        <v>404</v>
      </c>
      <c r="N27" s="20" t="s">
        <v>404</v>
      </c>
      <c r="O27" s="18" t="s">
        <v>404</v>
      </c>
      <c r="P27" s="20" t="s">
        <v>404</v>
      </c>
      <c r="Q27" s="18" t="s">
        <v>404</v>
      </c>
      <c r="R27" s="20" t="s">
        <v>404</v>
      </c>
      <c r="S27" s="18" t="n">
        <v>462.23173043</v>
      </c>
      <c r="T27" s="20" t="n">
        <v>4.04034849</v>
      </c>
    </row>
    <row r="28" spans="1:20">
      <c r="A28" s="15" t="s">
        <v>425</v>
      </c>
      <c r="B28" s="17" t="n">
        <v>7568</v>
      </c>
      <c r="C28" s="18">
        <f>(0.0/B28*100)</f>
        <v/>
      </c>
      <c r="D28" s="19" t="n">
        <v>7568</v>
      </c>
      <c r="E28" s="18" t="n">
        <v>407.37919904</v>
      </c>
      <c r="F28" s="20" t="n">
        <v>3.00343949</v>
      </c>
      <c r="G28" s="18" t="n">
        <v>413.9500739</v>
      </c>
      <c r="H28" s="20" t="n">
        <v>8.06787752</v>
      </c>
      <c r="I28" s="18" t="n">
        <v>416.28713501</v>
      </c>
      <c r="J28" s="20" t="n">
        <v>7.59869607</v>
      </c>
      <c r="K28" s="18" t="n">
        <v>404.05350279</v>
      </c>
      <c r="L28" s="20" t="n">
        <v>6.87090582</v>
      </c>
      <c r="M28" s="18" t="s">
        <v>404</v>
      </c>
      <c r="N28" s="20" t="s">
        <v>404</v>
      </c>
      <c r="O28" s="18" t="s">
        <v>404</v>
      </c>
      <c r="P28" s="20" t="s">
        <v>404</v>
      </c>
      <c r="Q28" s="18" t="s">
        <v>404</v>
      </c>
      <c r="R28" s="20" t="s">
        <v>404</v>
      </c>
      <c r="S28" s="18" t="n">
        <v>397.03471398</v>
      </c>
      <c r="T28" s="20" t="n">
        <v>15.07570574</v>
      </c>
    </row>
    <row r="29" spans="1:20">
      <c r="A29" s="15" t="s">
        <v>426</v>
      </c>
      <c r="B29" s="17" t="n">
        <v>5385</v>
      </c>
      <c r="C29" s="18">
        <f>(1123.0/B29*100)</f>
        <v/>
      </c>
      <c r="D29" s="19" t="n">
        <v>4262</v>
      </c>
      <c r="E29" s="18" t="n">
        <v>513.28884658</v>
      </c>
      <c r="F29" s="20" t="n">
        <v>7.47344869</v>
      </c>
      <c r="G29" s="18" t="n">
        <v>506.57184035</v>
      </c>
      <c r="H29" s="20" t="n">
        <v>22.80198211</v>
      </c>
      <c r="I29" s="18" t="n">
        <v>472.94908146</v>
      </c>
      <c r="J29" s="20" t="n">
        <v>42.76316033</v>
      </c>
      <c r="K29" s="18" t="n">
        <v>510.06551736</v>
      </c>
      <c r="L29" s="20" t="n">
        <v>10.26927475</v>
      </c>
      <c r="M29" s="18" t="s">
        <v>404</v>
      </c>
      <c r="N29" s="20" t="s">
        <v>404</v>
      </c>
      <c r="O29" s="18" t="s">
        <v>404</v>
      </c>
      <c r="P29" s="20" t="s">
        <v>404</v>
      </c>
      <c r="Q29" s="18" t="s">
        <v>404</v>
      </c>
      <c r="R29" s="20" t="s">
        <v>404</v>
      </c>
      <c r="S29" s="18" t="n">
        <v>547.34937788</v>
      </c>
      <c r="T29" s="20" t="n">
        <v>6.72937308</v>
      </c>
    </row>
    <row r="30" spans="1:20">
      <c r="A30" s="15" t="s">
        <v>427</v>
      </c>
      <c r="B30" s="17" t="n">
        <v>4520</v>
      </c>
      <c r="C30" s="18">
        <f>(1076.0/B30*100)</f>
        <v/>
      </c>
      <c r="D30" s="19" t="n">
        <v>3444</v>
      </c>
      <c r="E30" s="18" t="n">
        <v>495.05911648</v>
      </c>
      <c r="F30" s="20" t="n">
        <v>3.26549094</v>
      </c>
      <c r="G30" s="18" t="n">
        <v>505.65967544</v>
      </c>
      <c r="H30" s="20" t="n">
        <v>10.09637556</v>
      </c>
      <c r="I30" s="18" t="n">
        <v>493.13924788</v>
      </c>
      <c r="J30" s="20" t="n">
        <v>11.67688621</v>
      </c>
      <c r="K30" s="18" t="n">
        <v>478.80557995</v>
      </c>
      <c r="L30" s="20" t="n">
        <v>14.80072503</v>
      </c>
      <c r="M30" s="18" t="s">
        <v>404</v>
      </c>
      <c r="N30" s="20" t="s">
        <v>404</v>
      </c>
      <c r="O30" s="18" t="s">
        <v>404</v>
      </c>
      <c r="P30" s="20" t="s">
        <v>404</v>
      </c>
      <c r="Q30" s="18" t="s">
        <v>404</v>
      </c>
      <c r="R30" s="20" t="s">
        <v>404</v>
      </c>
      <c r="S30" s="18" t="n">
        <v>492.79683506</v>
      </c>
      <c r="T30" s="20" t="n">
        <v>25.10289187</v>
      </c>
    </row>
    <row r="31" spans="1:20">
      <c r="A31" s="15" t="s">
        <v>428</v>
      </c>
      <c r="B31" s="17" t="n">
        <v>5456</v>
      </c>
      <c r="C31" s="18">
        <f>(502.0/B31*100)</f>
        <v/>
      </c>
      <c r="D31" s="19" t="n">
        <v>4954</v>
      </c>
      <c r="E31" s="18" t="n">
        <v>503.61054073</v>
      </c>
      <c r="F31" s="20" t="n">
        <v>2.5231605</v>
      </c>
      <c r="G31" s="18" t="n">
        <v>502.95771853</v>
      </c>
      <c r="H31" s="20" t="n">
        <v>6.7984349</v>
      </c>
      <c r="I31" s="18" t="n">
        <v>501.87706427</v>
      </c>
      <c r="J31" s="20" t="n">
        <v>8.39432367</v>
      </c>
      <c r="K31" s="18" t="n">
        <v>496.80733204</v>
      </c>
      <c r="L31" s="20" t="n">
        <v>8.114079070000001</v>
      </c>
      <c r="M31" s="18" t="s">
        <v>404</v>
      </c>
      <c r="N31" s="20" t="s">
        <v>404</v>
      </c>
      <c r="O31" s="18" t="s">
        <v>404</v>
      </c>
      <c r="P31" s="20" t="s">
        <v>404</v>
      </c>
      <c r="Q31" s="18" t="s">
        <v>404</v>
      </c>
      <c r="R31" s="20" t="s">
        <v>404</v>
      </c>
      <c r="S31" s="18" t="n">
        <v>478.85576141</v>
      </c>
      <c r="T31" s="20" t="n">
        <v>10.71745811</v>
      </c>
    </row>
    <row r="32" spans="1:20">
      <c r="A32" s="15" t="s">
        <v>429</v>
      </c>
      <c r="B32" s="17" t="n">
        <v>4478</v>
      </c>
      <c r="C32" s="18">
        <f>(0.0/B32*100)</f>
        <v/>
      </c>
      <c r="D32" s="19" t="n">
        <v>4478</v>
      </c>
      <c r="E32" s="18" t="n">
        <v>500.23757215</v>
      </c>
      <c r="F32" s="20" t="n">
        <v>3.16479724</v>
      </c>
      <c r="G32" s="18" t="n">
        <v>517.36170855</v>
      </c>
      <c r="H32" s="20" t="n">
        <v>5.47511658</v>
      </c>
      <c r="I32" s="18" t="n">
        <v>497.45697711</v>
      </c>
      <c r="J32" s="20" t="n">
        <v>6.42390856</v>
      </c>
      <c r="K32" s="18" t="n">
        <v>532.6318145</v>
      </c>
      <c r="L32" s="20" t="n">
        <v>10.24858506</v>
      </c>
      <c r="M32" s="18" t="s">
        <v>404</v>
      </c>
      <c r="N32" s="20" t="s">
        <v>404</v>
      </c>
      <c r="O32" s="18" t="s">
        <v>404</v>
      </c>
      <c r="P32" s="20" t="s">
        <v>404</v>
      </c>
      <c r="Q32" s="18" t="s">
        <v>404</v>
      </c>
      <c r="R32" s="20" t="s">
        <v>404</v>
      </c>
      <c r="S32" s="18" t="n">
        <v>495.25521219</v>
      </c>
      <c r="T32" s="20" t="n">
        <v>12.29726635</v>
      </c>
    </row>
    <row r="33" spans="1:20">
      <c r="A33" s="15" t="s">
        <v>430</v>
      </c>
      <c r="B33" s="17" t="n">
        <v>7325</v>
      </c>
      <c r="C33" s="18">
        <f>(29.0/B33*100)</f>
        <v/>
      </c>
      <c r="D33" s="19" t="n">
        <v>7296</v>
      </c>
      <c r="E33" s="18" t="n">
        <v>488.15270194</v>
      </c>
      <c r="F33" s="20" t="n">
        <v>3.28128876</v>
      </c>
      <c r="G33" s="18" t="n">
        <v>514.57569736</v>
      </c>
      <c r="H33" s="20" t="n">
        <v>6.64598718</v>
      </c>
      <c r="I33" s="18" t="n">
        <v>473.90589296</v>
      </c>
      <c r="J33" s="20" t="n">
        <v>8.93607493</v>
      </c>
      <c r="K33" s="18" t="n">
        <v>465.78486987</v>
      </c>
      <c r="L33" s="20" t="n">
        <v>9.116610870000001</v>
      </c>
      <c r="M33" s="18" t="s">
        <v>404</v>
      </c>
      <c r="N33" s="20" t="s">
        <v>404</v>
      </c>
      <c r="O33" s="18" t="s">
        <v>404</v>
      </c>
      <c r="P33" s="20" t="s">
        <v>404</v>
      </c>
      <c r="Q33" s="18" t="s">
        <v>404</v>
      </c>
      <c r="R33" s="20" t="s">
        <v>404</v>
      </c>
      <c r="S33" s="18" t="n">
        <v>465.5725481</v>
      </c>
      <c r="T33" s="20" t="n">
        <v>7.80376611</v>
      </c>
    </row>
    <row r="34" spans="1:20">
      <c r="A34" s="15" t="s">
        <v>431</v>
      </c>
      <c r="B34" s="17" t="n">
        <v>6350</v>
      </c>
      <c r="C34" s="18">
        <f>(0.0/B34*100)</f>
        <v/>
      </c>
      <c r="D34" s="19" t="n">
        <v>6350</v>
      </c>
      <c r="E34" s="18" t="n">
        <v>467.16493979</v>
      </c>
      <c r="F34" s="20" t="n">
        <v>4.05721755</v>
      </c>
      <c r="G34" s="18" t="n">
        <v>490.01752901</v>
      </c>
      <c r="H34" s="20" t="n">
        <v>6.17221376</v>
      </c>
      <c r="I34" s="18" t="n">
        <v>483.57540036</v>
      </c>
      <c r="J34" s="20" t="n">
        <v>18.26734756</v>
      </c>
      <c r="K34" s="18" t="n">
        <v>491.96450889</v>
      </c>
      <c r="L34" s="20" t="n">
        <v>20.75334956</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511.45061904</v>
      </c>
      <c r="F35" s="20" t="n">
        <v>2.11963363</v>
      </c>
      <c r="G35" s="18" t="n">
        <v>516.74517211</v>
      </c>
      <c r="H35" s="20" t="n">
        <v>2.10227475</v>
      </c>
      <c r="I35" s="18" t="n">
        <v>505.3287798</v>
      </c>
      <c r="J35" s="20" t="n">
        <v>6.28129854</v>
      </c>
      <c r="K35" s="18" t="n">
        <v>489.58566294</v>
      </c>
      <c r="L35" s="20" t="n">
        <v>5.3065119</v>
      </c>
      <c r="M35" s="18" t="s">
        <v>404</v>
      </c>
      <c r="N35" s="20" t="s">
        <v>404</v>
      </c>
      <c r="O35" s="18" t="s">
        <v>404</v>
      </c>
      <c r="P35" s="20" t="s">
        <v>404</v>
      </c>
      <c r="Q35" s="18" t="s">
        <v>404</v>
      </c>
      <c r="R35" s="20" t="s">
        <v>404</v>
      </c>
      <c r="S35" s="18" t="n">
        <v>448.48693555</v>
      </c>
      <c r="T35" s="20" t="n">
        <v>10.76722456</v>
      </c>
    </row>
    <row r="36" spans="1:20">
      <c r="A36" s="15" t="s">
        <v>433</v>
      </c>
      <c r="B36" s="17" t="n">
        <v>6736</v>
      </c>
      <c r="C36" s="18">
        <f>(10.0/B36*100)</f>
        <v/>
      </c>
      <c r="D36" s="19" t="n">
        <v>6726</v>
      </c>
      <c r="E36" s="18" t="n">
        <v>483.46809265</v>
      </c>
      <c r="F36" s="20" t="n">
        <v>2.68808119</v>
      </c>
      <c r="G36" s="18" t="n">
        <v>502.47930758</v>
      </c>
      <c r="H36" s="20" t="n">
        <v>7.22985178</v>
      </c>
      <c r="I36" s="18" t="n">
        <v>473.02109939</v>
      </c>
      <c r="J36" s="20" t="n">
        <v>7.6708374</v>
      </c>
      <c r="K36" s="18" t="n">
        <v>485.17555221</v>
      </c>
      <c r="L36" s="20" t="n">
        <v>9.22458904</v>
      </c>
      <c r="M36" s="18" t="s">
        <v>404</v>
      </c>
      <c r="N36" s="20" t="s">
        <v>404</v>
      </c>
      <c r="O36" s="18" t="s">
        <v>404</v>
      </c>
      <c r="P36" s="20" t="s">
        <v>404</v>
      </c>
      <c r="Q36" s="18" t="s">
        <v>404</v>
      </c>
      <c r="R36" s="20" t="s">
        <v>404</v>
      </c>
      <c r="S36" s="18" t="n">
        <v>487.55932851</v>
      </c>
      <c r="T36" s="20" t="n">
        <v>9.40999309</v>
      </c>
    </row>
    <row r="37" spans="1:20">
      <c r="A37" s="15" t="s">
        <v>434</v>
      </c>
      <c r="B37" s="17" t="n">
        <v>5458</v>
      </c>
      <c r="C37" s="18">
        <f>(0.0/B37*100)</f>
        <v/>
      </c>
      <c r="D37" s="19" t="n">
        <v>5458</v>
      </c>
      <c r="E37" s="18" t="n">
        <v>493.30211042</v>
      </c>
      <c r="F37" s="20" t="n">
        <v>3.59478691</v>
      </c>
      <c r="G37" s="18" t="n">
        <v>504.42932278</v>
      </c>
      <c r="H37" s="20" t="n">
        <v>7.28266817</v>
      </c>
      <c r="I37" s="18" t="n">
        <v>474.43725658</v>
      </c>
      <c r="J37" s="20" t="n">
        <v>11.2080847</v>
      </c>
      <c r="K37" s="18" t="n">
        <v>478.34286915</v>
      </c>
      <c r="L37" s="20" t="n">
        <v>7.10955134</v>
      </c>
      <c r="M37" s="18" t="s">
        <v>404</v>
      </c>
      <c r="N37" s="20" t="s">
        <v>404</v>
      </c>
      <c r="O37" s="18" t="s">
        <v>404</v>
      </c>
      <c r="P37" s="20" t="s">
        <v>404</v>
      </c>
      <c r="Q37" s="18" t="s">
        <v>404</v>
      </c>
      <c r="R37" s="20" t="s">
        <v>404</v>
      </c>
      <c r="S37" s="18" t="n">
        <v>460.64643664</v>
      </c>
      <c r="T37" s="20" t="n">
        <v>25.50062461</v>
      </c>
    </row>
    <row r="38" spans="1:20">
      <c r="A38" s="15" t="s">
        <v>435</v>
      </c>
      <c r="B38" s="17" t="n">
        <v>5860</v>
      </c>
      <c r="C38" s="18">
        <f>(268.0/B38*100)</f>
        <v/>
      </c>
      <c r="D38" s="19" t="n">
        <v>5592</v>
      </c>
      <c r="E38" s="18" t="n">
        <v>522.32060477</v>
      </c>
      <c r="F38" s="20" t="n">
        <v>5.304589</v>
      </c>
      <c r="G38" s="18" t="n">
        <v>529.33848449</v>
      </c>
      <c r="H38" s="20" t="n">
        <v>7.6053235</v>
      </c>
      <c r="I38" s="18" t="n">
        <v>511.86159679</v>
      </c>
      <c r="J38" s="20" t="n">
        <v>18.574493</v>
      </c>
      <c r="K38" s="18" t="n">
        <v>510.60239518</v>
      </c>
      <c r="L38" s="20" t="n">
        <v>11.06479186</v>
      </c>
      <c r="M38" s="18" t="s">
        <v>404</v>
      </c>
      <c r="N38" s="20" t="s">
        <v>404</v>
      </c>
      <c r="O38" s="18" t="s">
        <v>404</v>
      </c>
      <c r="P38" s="20" t="s">
        <v>404</v>
      </c>
      <c r="Q38" s="18" t="s">
        <v>404</v>
      </c>
      <c r="R38" s="20" t="s">
        <v>404</v>
      </c>
      <c r="S38" s="18" t="n">
        <v>468.75144726</v>
      </c>
      <c r="T38" s="20" t="n">
        <v>8.04357094</v>
      </c>
    </row>
    <row r="39" spans="1:20">
      <c r="A39" s="15" t="s">
        <v>436</v>
      </c>
      <c r="B39" s="17" t="n">
        <v>5895</v>
      </c>
      <c r="C39" s="18">
        <f>(0.0/B39*100)</f>
        <v/>
      </c>
      <c r="D39" s="19" t="n">
        <v>5895</v>
      </c>
      <c r="E39" s="18" t="n">
        <v>417.25300772</v>
      </c>
      <c r="F39" s="20" t="n">
        <v>5.03814171</v>
      </c>
      <c r="G39" s="18" t="n">
        <v>445.7610113</v>
      </c>
      <c r="H39" s="20" t="n">
        <v>12.94024207</v>
      </c>
      <c r="I39" s="18" t="n">
        <v>414.37649278</v>
      </c>
      <c r="J39" s="20" t="n">
        <v>12.24215731</v>
      </c>
      <c r="K39" s="18" t="n">
        <v>411.63942425</v>
      </c>
      <c r="L39" s="20" t="n">
        <v>23.87905947</v>
      </c>
      <c r="M39" s="18" t="s">
        <v>404</v>
      </c>
      <c r="N39" s="20" t="s">
        <v>404</v>
      </c>
      <c r="O39" s="18" t="s">
        <v>404</v>
      </c>
      <c r="P39" s="20" t="s">
        <v>404</v>
      </c>
      <c r="Q39" s="18" t="s">
        <v>404</v>
      </c>
      <c r="R39" s="20" t="s">
        <v>404</v>
      </c>
      <c r="S39" s="18" t="n">
        <v>391.08120545</v>
      </c>
      <c r="T39" s="20" t="n">
        <v>13.79632059</v>
      </c>
    </row>
    <row r="40" spans="1:20">
      <c r="A40" s="15" t="s">
        <v>437</v>
      </c>
      <c r="B40" s="17" t="n">
        <v>14157</v>
      </c>
      <c r="C40" s="18">
        <f>(2978.0/B40*100)</f>
        <v/>
      </c>
      <c r="D40" s="19" t="n">
        <v>11179</v>
      </c>
      <c r="E40" s="18" t="n">
        <v>491.46961969</v>
      </c>
      <c r="F40" s="20" t="n">
        <v>3.47140094</v>
      </c>
      <c r="G40" s="18" t="n">
        <v>506.8839996</v>
      </c>
      <c r="H40" s="20" t="n">
        <v>11.02860855</v>
      </c>
      <c r="I40" s="18" t="n">
        <v>472.67214859</v>
      </c>
      <c r="J40" s="20" t="n">
        <v>8.14857954</v>
      </c>
      <c r="K40" s="18" t="n">
        <v>493.4048503</v>
      </c>
      <c r="L40" s="20" t="n">
        <v>7.81439036</v>
      </c>
      <c r="M40" s="18" t="s">
        <v>404</v>
      </c>
      <c r="N40" s="20" t="s">
        <v>404</v>
      </c>
      <c r="O40" s="18" t="s">
        <v>404</v>
      </c>
      <c r="P40" s="20" t="s">
        <v>404</v>
      </c>
      <c r="Q40" s="18" t="s">
        <v>404</v>
      </c>
      <c r="R40" s="20" t="s">
        <v>404</v>
      </c>
      <c r="S40" s="18" t="n">
        <v>483.71813851</v>
      </c>
      <c r="T40" s="20" t="n">
        <v>12.02385851</v>
      </c>
    </row>
    <row r="41" spans="1:20">
      <c r="A41" s="15" t="s">
        <v>438</v>
      </c>
      <c r="B41" s="17" t="n">
        <v>5712</v>
      </c>
      <c r="C41" s="18">
        <f>(99.0/B41*100)</f>
        <v/>
      </c>
      <c r="D41" s="19" t="n">
        <v>5613</v>
      </c>
      <c r="E41" s="18" t="n">
        <v>466.13343194</v>
      </c>
      <c r="F41" s="20" t="n">
        <v>4.04902234</v>
      </c>
      <c r="G41" s="18" t="n">
        <v>480.42515783</v>
      </c>
      <c r="H41" s="20" t="n">
        <v>7.16474012</v>
      </c>
      <c r="I41" s="18" t="n">
        <v>461.46300817</v>
      </c>
      <c r="J41" s="20" t="n">
        <v>20.94398683</v>
      </c>
      <c r="K41" s="18" t="n">
        <v>488.23857149</v>
      </c>
      <c r="L41" s="20" t="n">
        <v>14.82931473</v>
      </c>
      <c r="M41" s="18" t="s">
        <v>404</v>
      </c>
      <c r="N41" s="20" t="s">
        <v>404</v>
      </c>
      <c r="O41" s="18" t="s">
        <v>404</v>
      </c>
      <c r="P41" s="20" t="s">
        <v>404</v>
      </c>
      <c r="Q41" s="18" t="s">
        <v>404</v>
      </c>
      <c r="R41" s="20" t="s">
        <v>404</v>
      </c>
      <c r="S41" s="18" t="n">
        <v>450.09375615</v>
      </c>
      <c r="T41" s="20" t="n">
        <v>6.1791517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415.42333161</v>
      </c>
      <c r="F44" s="20" t="n">
        <v>5.84611292</v>
      </c>
      <c r="G44" s="18" t="n">
        <v>411.32902284</v>
      </c>
      <c r="H44" s="20" t="n">
        <v>4.59134134</v>
      </c>
      <c r="I44" s="18" t="n">
        <v>400.22487238</v>
      </c>
      <c r="J44" s="20" t="n">
        <v>6.64750985</v>
      </c>
      <c r="K44" s="18" t="s">
        <v>404</v>
      </c>
      <c r="L44" s="20" t="s">
        <v>404</v>
      </c>
      <c r="M44" s="18" t="s">
        <v>404</v>
      </c>
      <c r="N44" s="20" t="s">
        <v>404</v>
      </c>
      <c r="O44" s="18" t="s">
        <v>404</v>
      </c>
      <c r="P44" s="20" t="s">
        <v>404</v>
      </c>
      <c r="Q44" s="18" t="s">
        <v>404</v>
      </c>
      <c r="R44" s="20" t="s">
        <v>404</v>
      </c>
      <c r="S44" s="18" t="n">
        <v>421.55919962</v>
      </c>
      <c r="T44" s="20" t="n">
        <v>15.28801524</v>
      </c>
    </row>
    <row r="45" spans="1:20">
      <c r="A45" s="15" t="s">
        <v>442</v>
      </c>
      <c r="B45" s="17" t="n">
        <v>5519</v>
      </c>
      <c r="C45" s="18">
        <f>(0.0/B45*100)</f>
        <v/>
      </c>
      <c r="D45" s="19" t="n">
        <v>5519</v>
      </c>
      <c r="E45" s="18" t="n">
        <v>357.89253804</v>
      </c>
      <c r="F45" s="20" t="n">
        <v>5.26770635</v>
      </c>
      <c r="G45" s="18" t="n">
        <v>354.07108555</v>
      </c>
      <c r="H45" s="20" t="n">
        <v>9.25733078</v>
      </c>
      <c r="I45" s="18" t="n">
        <v>363.36050501</v>
      </c>
      <c r="J45" s="20" t="n">
        <v>7.22418848</v>
      </c>
      <c r="K45" s="18" t="n">
        <v>336.13106816</v>
      </c>
      <c r="L45" s="20" t="n">
        <v>19.00206662</v>
      </c>
      <c r="M45" s="18" t="s">
        <v>404</v>
      </c>
      <c r="N45" s="20" t="s">
        <v>404</v>
      </c>
      <c r="O45" s="18" t="s">
        <v>404</v>
      </c>
      <c r="P45" s="20" t="s">
        <v>404</v>
      </c>
      <c r="Q45" s="18" t="s">
        <v>404</v>
      </c>
      <c r="R45" s="20" t="s">
        <v>404</v>
      </c>
      <c r="S45" s="18" t="n">
        <v>375.61907046</v>
      </c>
      <c r="T45" s="20" t="n">
        <v>14.87204995</v>
      </c>
    </row>
    <row r="46" spans="1:20">
      <c r="A46" s="15" t="s">
        <v>443</v>
      </c>
      <c r="B46" s="17" t="n">
        <v>23141</v>
      </c>
      <c r="C46" s="18">
        <f>(4196.0/B46*100)</f>
        <v/>
      </c>
      <c r="D46" s="19" t="n">
        <v>18945</v>
      </c>
      <c r="E46" s="18" t="n">
        <v>382.11777258</v>
      </c>
      <c r="F46" s="20" t="n">
        <v>3.83530477</v>
      </c>
      <c r="G46" s="18" t="n">
        <v>394.16568121</v>
      </c>
      <c r="H46" s="20" t="n">
        <v>10.57356484</v>
      </c>
      <c r="I46" s="18" t="n">
        <v>373.21780227</v>
      </c>
      <c r="J46" s="20" t="n">
        <v>10.56586702</v>
      </c>
      <c r="K46" s="18" t="n">
        <v>354.47970578</v>
      </c>
      <c r="L46" s="20" t="n">
        <v>8.02618339</v>
      </c>
      <c r="M46" s="18" t="s">
        <v>404</v>
      </c>
      <c r="N46" s="20" t="s">
        <v>404</v>
      </c>
      <c r="O46" s="18" t="s">
        <v>404</v>
      </c>
      <c r="P46" s="20" t="s">
        <v>404</v>
      </c>
      <c r="Q46" s="18" t="s">
        <v>404</v>
      </c>
      <c r="R46" s="20" t="s">
        <v>404</v>
      </c>
      <c r="S46" s="18" t="n">
        <v>358.68152659</v>
      </c>
      <c r="T46" s="20" t="n">
        <v>13.29641163</v>
      </c>
    </row>
    <row r="47" spans="1:20">
      <c r="A47" s="15" t="s">
        <v>444</v>
      </c>
      <c r="B47" s="17" t="n">
        <v>5928</v>
      </c>
      <c r="C47" s="18">
        <f>(0.0/B47*100)</f>
        <v/>
      </c>
      <c r="D47" s="19" t="n">
        <v>5928</v>
      </c>
      <c r="E47" s="18" t="n">
        <v>426.06844509</v>
      </c>
      <c r="F47" s="20" t="n">
        <v>6.67296899</v>
      </c>
      <c r="G47" s="18" t="n">
        <v>451.31599798</v>
      </c>
      <c r="H47" s="20" t="n">
        <v>7.55849758</v>
      </c>
      <c r="I47" s="18" t="n">
        <v>443.32081756</v>
      </c>
      <c r="J47" s="20" t="n">
        <v>22.30219914</v>
      </c>
      <c r="K47" s="18" t="n">
        <v>478.5414924</v>
      </c>
      <c r="L47" s="20" t="n">
        <v>15.54361556</v>
      </c>
      <c r="M47" s="18" t="s">
        <v>404</v>
      </c>
      <c r="N47" s="20" t="s">
        <v>404</v>
      </c>
      <c r="O47" s="18" t="s">
        <v>404</v>
      </c>
      <c r="P47" s="20" t="s">
        <v>404</v>
      </c>
      <c r="Q47" s="18" t="s">
        <v>404</v>
      </c>
      <c r="R47" s="20" t="s">
        <v>404</v>
      </c>
      <c r="S47" s="18" t="n">
        <v>540.8043517</v>
      </c>
      <c r="T47" s="20" t="n">
        <v>7.19767315</v>
      </c>
    </row>
    <row r="48" spans="1:20">
      <c r="A48" s="15" t="s">
        <v>445</v>
      </c>
      <c r="B48" s="17" t="n">
        <v>9841</v>
      </c>
      <c r="C48" s="18">
        <f>(40.0/B48*100)</f>
        <v/>
      </c>
      <c r="D48" s="19" t="n">
        <v>9801</v>
      </c>
      <c r="E48" s="18" t="n">
        <v>528.62997178</v>
      </c>
      <c r="F48" s="20" t="n">
        <v>5.86551321</v>
      </c>
      <c r="G48" s="18" t="n">
        <v>571.43549293</v>
      </c>
      <c r="H48" s="20" t="n">
        <v>16.81833808</v>
      </c>
      <c r="I48" s="18" t="n">
        <v>548.20602623</v>
      </c>
      <c r="J48" s="20" t="n">
        <v>15.72708744</v>
      </c>
      <c r="K48" s="18" t="n">
        <v>510.26170258</v>
      </c>
      <c r="L48" s="20" t="n">
        <v>28.96280143</v>
      </c>
      <c r="M48" s="18" t="s">
        <v>404</v>
      </c>
      <c r="N48" s="20" t="s">
        <v>404</v>
      </c>
      <c r="O48" s="18" t="s">
        <v>404</v>
      </c>
      <c r="P48" s="20" t="s">
        <v>404</v>
      </c>
      <c r="Q48" s="18" t="s">
        <v>404</v>
      </c>
      <c r="R48" s="20" t="s">
        <v>404</v>
      </c>
      <c r="S48" s="18" t="n">
        <v>471.86056367</v>
      </c>
      <c r="T48" s="20" t="n">
        <v>36.1467909</v>
      </c>
    </row>
    <row r="49" spans="1:20">
      <c r="A49" s="15" t="s">
        <v>446</v>
      </c>
      <c r="B49" s="17" t="n">
        <v>6349</v>
      </c>
      <c r="C49" s="18">
        <f>(52.0/B49*100)</f>
        <v/>
      </c>
      <c r="D49" s="19" t="n">
        <v>6297</v>
      </c>
      <c r="E49" s="18" t="n">
        <v>405.99864628</v>
      </c>
      <c r="F49" s="20" t="n">
        <v>3.77860929</v>
      </c>
      <c r="G49" s="18" t="n">
        <v>450.46516495</v>
      </c>
      <c r="H49" s="20" t="n">
        <v>11.18171354</v>
      </c>
      <c r="I49" s="18" t="n">
        <v>413.27992591</v>
      </c>
      <c r="J49" s="20" t="n">
        <v>15.80373417</v>
      </c>
      <c r="K49" s="18" t="n">
        <v>399.40858757</v>
      </c>
      <c r="L49" s="20" t="n">
        <v>15.17404031</v>
      </c>
      <c r="M49" s="18" t="s">
        <v>404</v>
      </c>
      <c r="N49" s="20" t="s">
        <v>404</v>
      </c>
      <c r="O49" s="18" t="s">
        <v>404</v>
      </c>
      <c r="P49" s="20" t="s">
        <v>404</v>
      </c>
      <c r="Q49" s="18" t="s">
        <v>404</v>
      </c>
      <c r="R49" s="20" t="s">
        <v>404</v>
      </c>
      <c r="S49" s="18" t="n">
        <v>398.37983576</v>
      </c>
      <c r="T49" s="20" t="n">
        <v>13.79064111</v>
      </c>
    </row>
    <row r="50" spans="1:20">
      <c r="A50" s="15" t="s">
        <v>447</v>
      </c>
      <c r="B50" s="17" t="n">
        <v>11795</v>
      </c>
      <c r="C50" s="18">
        <f>(1031.0/B50*100)</f>
        <v/>
      </c>
      <c r="D50" s="19" t="n">
        <v>10764</v>
      </c>
      <c r="E50" s="18" t="n">
        <v>389.98460092</v>
      </c>
      <c r="F50" s="20" t="n">
        <v>3.30906494</v>
      </c>
      <c r="G50" s="18" t="n">
        <v>423.74951112</v>
      </c>
      <c r="H50" s="20" t="n">
        <v>18.6202269</v>
      </c>
      <c r="I50" s="18" t="n">
        <v>385.98304048</v>
      </c>
      <c r="J50" s="20" t="n">
        <v>7.69158493</v>
      </c>
      <c r="K50" s="18" t="n">
        <v>379.93411087</v>
      </c>
      <c r="L50" s="20" t="n">
        <v>10.32047989</v>
      </c>
      <c r="M50" s="18" t="s">
        <v>404</v>
      </c>
      <c r="N50" s="20" t="s">
        <v>404</v>
      </c>
      <c r="O50" s="18" t="s">
        <v>404</v>
      </c>
      <c r="P50" s="20" t="s">
        <v>404</v>
      </c>
      <c r="Q50" s="18" t="s">
        <v>404</v>
      </c>
      <c r="R50" s="20" t="s">
        <v>404</v>
      </c>
      <c r="S50" s="18" t="n">
        <v>416.99055189</v>
      </c>
      <c r="T50" s="20" t="n">
        <v>9.37405249</v>
      </c>
    </row>
    <row r="51" spans="1:20">
      <c r="A51" s="15" t="s">
        <v>448</v>
      </c>
      <c r="B51" s="17" t="n">
        <v>6866</v>
      </c>
      <c r="C51" s="18">
        <f>(0.0/B51*100)</f>
        <v/>
      </c>
      <c r="D51" s="19" t="n">
        <v>6866</v>
      </c>
      <c r="E51" s="18" t="n">
        <v>402.32349835</v>
      </c>
      <c r="F51" s="20" t="n">
        <v>3.23278959</v>
      </c>
      <c r="G51" s="18" t="n">
        <v>391.79866042</v>
      </c>
      <c r="H51" s="20" t="n">
        <v>6.91453055</v>
      </c>
      <c r="I51" s="18" t="n">
        <v>402.24935741</v>
      </c>
      <c r="J51" s="20" t="n">
        <v>5.85907016</v>
      </c>
      <c r="K51" s="18" t="n">
        <v>396.00995981</v>
      </c>
      <c r="L51" s="20" t="n">
        <v>6.02096582</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460.20100251</v>
      </c>
      <c r="F52" s="20" t="n">
        <v>3.92373989</v>
      </c>
      <c r="G52" s="18" t="n">
        <v>463.58322151</v>
      </c>
      <c r="H52" s="20" t="n">
        <v>9.90077733</v>
      </c>
      <c r="I52" s="18" t="n">
        <v>485.20572688</v>
      </c>
      <c r="J52" s="20" t="n">
        <v>13.49419488</v>
      </c>
      <c r="K52" s="18" t="n">
        <v>523.27552945</v>
      </c>
      <c r="L52" s="20" t="n">
        <v>22.24368946</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434.76677083</v>
      </c>
      <c r="F53" s="20" t="n">
        <v>2.00062659</v>
      </c>
      <c r="G53" s="18" t="n">
        <v>442.34456982</v>
      </c>
      <c r="H53" s="20" t="n">
        <v>4.33916259</v>
      </c>
      <c r="I53" s="18" t="n">
        <v>437.48089724</v>
      </c>
      <c r="J53" s="20" t="n">
        <v>4.31684654</v>
      </c>
      <c r="K53" s="18" t="n">
        <v>446.10469695</v>
      </c>
      <c r="L53" s="20" t="n">
        <v>5.25686891</v>
      </c>
      <c r="M53" s="18" t="s">
        <v>404</v>
      </c>
      <c r="N53" s="20" t="s">
        <v>404</v>
      </c>
      <c r="O53" s="18" t="s">
        <v>404</v>
      </c>
      <c r="P53" s="20" t="s">
        <v>404</v>
      </c>
      <c r="Q53" s="18" t="s">
        <v>404</v>
      </c>
      <c r="R53" s="20" t="s">
        <v>404</v>
      </c>
      <c r="S53" s="18" t="n">
        <v>450.96075054</v>
      </c>
      <c r="T53" s="20" t="n">
        <v>10.11755154</v>
      </c>
    </row>
    <row r="54" spans="1:20">
      <c r="A54" s="15" t="s">
        <v>451</v>
      </c>
      <c r="B54" s="17" t="n">
        <v>4740</v>
      </c>
      <c r="C54" s="18">
        <f>(199.0/B54*100)</f>
        <v/>
      </c>
      <c r="D54" s="19" t="n">
        <v>4541</v>
      </c>
      <c r="E54" s="18" t="n">
        <v>328.56204527</v>
      </c>
      <c r="F54" s="20" t="n">
        <v>3.20367602</v>
      </c>
      <c r="G54" s="18" t="n">
        <v>321.12983649</v>
      </c>
      <c r="H54" s="20" t="n">
        <v>7.62193997</v>
      </c>
      <c r="I54" s="18" t="n">
        <v>332.40706088</v>
      </c>
      <c r="J54" s="20" t="n">
        <v>26.46166099</v>
      </c>
      <c r="K54" s="18" t="n">
        <v>321.82959572</v>
      </c>
      <c r="L54" s="20" t="n">
        <v>10.32189693</v>
      </c>
      <c r="M54" s="18" t="s">
        <v>404</v>
      </c>
      <c r="N54" s="20" t="s">
        <v>404</v>
      </c>
      <c r="O54" s="18" t="s">
        <v>404</v>
      </c>
      <c r="P54" s="20" t="s">
        <v>404</v>
      </c>
      <c r="Q54" s="18" t="s">
        <v>404</v>
      </c>
      <c r="R54" s="20" t="s">
        <v>404</v>
      </c>
      <c r="S54" s="18" t="s">
        <v>404</v>
      </c>
      <c r="T54" s="20" t="s">
        <v>404</v>
      </c>
    </row>
    <row r="55" spans="1:20">
      <c r="A55" s="15" t="s">
        <v>452</v>
      </c>
      <c r="B55" s="17" t="n">
        <v>5316</v>
      </c>
      <c r="C55" s="18">
        <f>(43.0/B55*100)</f>
        <v/>
      </c>
      <c r="D55" s="19" t="n">
        <v>5273</v>
      </c>
      <c r="E55" s="18" t="n">
        <v>403.43544639</v>
      </c>
      <c r="F55" s="20" t="n">
        <v>3.81497541</v>
      </c>
      <c r="G55" s="18" t="n">
        <v>406.05142908</v>
      </c>
      <c r="H55" s="20" t="n">
        <v>8.946415930000001</v>
      </c>
      <c r="I55" s="18" t="n">
        <v>392.82116751</v>
      </c>
      <c r="J55" s="20" t="n">
        <v>10.55498728</v>
      </c>
      <c r="K55" s="18" t="n">
        <v>393.23883463</v>
      </c>
      <c r="L55" s="20" t="n">
        <v>21.49900025</v>
      </c>
      <c r="M55" s="18" t="s">
        <v>404</v>
      </c>
      <c r="N55" s="20" t="s">
        <v>404</v>
      </c>
      <c r="O55" s="18" t="s">
        <v>404</v>
      </c>
      <c r="P55" s="20" t="s">
        <v>404</v>
      </c>
      <c r="Q55" s="18" t="s">
        <v>404</v>
      </c>
      <c r="R55" s="20" t="s">
        <v>404</v>
      </c>
      <c r="S55" s="18" t="n">
        <v>406.42384647</v>
      </c>
      <c r="T55" s="20" t="n">
        <v>8.29327121</v>
      </c>
    </row>
    <row r="56" spans="1:20">
      <c r="A56" s="15" t="s">
        <v>453</v>
      </c>
      <c r="B56" s="17" t="n">
        <v>5359</v>
      </c>
      <c r="C56" s="18">
        <f>(0.0/B56*100)</f>
        <v/>
      </c>
      <c r="D56" s="19" t="n">
        <v>5359</v>
      </c>
      <c r="E56" s="18" t="n">
        <v>545.76009332</v>
      </c>
      <c r="F56" s="20" t="n">
        <v>3.73216547</v>
      </c>
      <c r="G56" s="18" t="n">
        <v>580.72922741</v>
      </c>
      <c r="H56" s="20" t="n">
        <v>14.4599619</v>
      </c>
      <c r="I56" s="18" t="n">
        <v>595.25119082</v>
      </c>
      <c r="J56" s="20" t="n">
        <v>6.97664674</v>
      </c>
      <c r="K56" s="18" t="n">
        <v>552.6435063599999</v>
      </c>
      <c r="L56" s="20" t="n">
        <v>18.99655445</v>
      </c>
      <c r="M56" s="18" t="s">
        <v>404</v>
      </c>
      <c r="N56" s="20" t="s">
        <v>404</v>
      </c>
      <c r="O56" s="18" t="s">
        <v>404</v>
      </c>
      <c r="P56" s="20" t="s">
        <v>404</v>
      </c>
      <c r="Q56" s="18" t="s">
        <v>404</v>
      </c>
      <c r="R56" s="20" t="s">
        <v>404</v>
      </c>
      <c r="S56" s="18" t="n">
        <v>537.91633398</v>
      </c>
      <c r="T56" s="20" t="n">
        <v>31.40445993</v>
      </c>
    </row>
    <row r="57" spans="1:20">
      <c r="A57" s="15" t="s">
        <v>454</v>
      </c>
      <c r="B57" s="17" t="n">
        <v>6513</v>
      </c>
      <c r="C57" s="18">
        <f>(0.0/B57*100)</f>
        <v/>
      </c>
      <c r="D57" s="19" t="n">
        <v>6513</v>
      </c>
      <c r="E57" s="18" t="n">
        <v>386.87923067</v>
      </c>
      <c r="F57" s="20" t="n">
        <v>3.1705847</v>
      </c>
      <c r="G57" s="18" t="n">
        <v>362.80915869</v>
      </c>
      <c r="H57" s="20" t="n">
        <v>15.99711048</v>
      </c>
      <c r="I57" s="18" t="n">
        <v>356.98582751</v>
      </c>
      <c r="J57" s="20" t="n">
        <v>21.28434658</v>
      </c>
      <c r="K57" s="18" t="n">
        <v>381.60828762</v>
      </c>
      <c r="L57" s="20" t="n">
        <v>21.89383558</v>
      </c>
      <c r="M57" s="18" t="s">
        <v>404</v>
      </c>
      <c r="N57" s="20" t="s">
        <v>404</v>
      </c>
      <c r="O57" s="18" t="s">
        <v>404</v>
      </c>
      <c r="P57" s="20" t="s">
        <v>404</v>
      </c>
      <c r="Q57" s="18" t="s">
        <v>404</v>
      </c>
      <c r="R57" s="20" t="s">
        <v>404</v>
      </c>
      <c r="S57" s="18" t="n">
        <v>396.11346792</v>
      </c>
      <c r="T57" s="20" t="n">
        <v>21.27479867</v>
      </c>
    </row>
    <row r="58" spans="1:20">
      <c r="A58" s="15" t="s">
        <v>455</v>
      </c>
      <c r="B58" s="17" t="n">
        <v>7267</v>
      </c>
      <c r="C58" s="18">
        <f>(0.0/B58*100)</f>
        <v/>
      </c>
      <c r="D58" s="19" t="n">
        <v>7267</v>
      </c>
      <c r="E58" s="18" t="n">
        <v>383.57107464</v>
      </c>
      <c r="F58" s="20" t="n">
        <v>3.54223939</v>
      </c>
      <c r="G58" s="18" t="n">
        <v>380.70734025</v>
      </c>
      <c r="H58" s="20" t="n">
        <v>6.00982819</v>
      </c>
      <c r="I58" s="18" t="n">
        <v>351.41303833</v>
      </c>
      <c r="J58" s="20" t="n">
        <v>11.00421927</v>
      </c>
      <c r="K58" s="18" t="n">
        <v>369.87761482</v>
      </c>
      <c r="L58" s="20" t="n">
        <v>11.53691662</v>
      </c>
      <c r="M58" s="18" t="s">
        <v>404</v>
      </c>
      <c r="N58" s="20" t="s">
        <v>404</v>
      </c>
      <c r="O58" s="18" t="s">
        <v>404</v>
      </c>
      <c r="P58" s="20" t="s">
        <v>404</v>
      </c>
      <c r="Q58" s="18" t="s">
        <v>404</v>
      </c>
      <c r="R58" s="20" t="s">
        <v>404</v>
      </c>
      <c r="S58" s="18" t="n">
        <v>372.87118676</v>
      </c>
      <c r="T58" s="20" t="n">
        <v>20.63068282</v>
      </c>
    </row>
    <row r="59" spans="1:20">
      <c r="A59" s="15" t="s">
        <v>456</v>
      </c>
      <c r="B59" s="17" t="n">
        <v>4826</v>
      </c>
      <c r="C59" s="18">
        <f>(0.0/B59*100)</f>
        <v/>
      </c>
      <c r="D59" s="19" t="n">
        <v>4826</v>
      </c>
      <c r="E59" s="18" t="n">
        <v>362.01332256</v>
      </c>
      <c r="F59" s="20" t="n">
        <v>2.17381976</v>
      </c>
      <c r="G59" s="18" t="n">
        <v>354.96764605</v>
      </c>
      <c r="H59" s="20" t="n">
        <v>4.26847518</v>
      </c>
      <c r="I59" s="18" t="n">
        <v>360.15002355</v>
      </c>
      <c r="J59" s="20" t="n">
        <v>6.29437659</v>
      </c>
      <c r="K59" s="18" t="n">
        <v>373.76799624</v>
      </c>
      <c r="L59" s="20" t="n">
        <v>6.38737499</v>
      </c>
      <c r="M59" s="18" t="s">
        <v>404</v>
      </c>
      <c r="N59" s="20" t="s">
        <v>404</v>
      </c>
      <c r="O59" s="18" t="s">
        <v>404</v>
      </c>
      <c r="P59" s="20" t="s">
        <v>404</v>
      </c>
      <c r="Q59" s="18" t="s">
        <v>404</v>
      </c>
      <c r="R59" s="20" t="s">
        <v>404</v>
      </c>
      <c r="S59" s="18" t="n">
        <v>359.93909287</v>
      </c>
      <c r="T59" s="20" t="n">
        <v>7.4040723</v>
      </c>
    </row>
    <row r="60" spans="1:20">
      <c r="A60" s="15" t="s">
        <v>457</v>
      </c>
      <c r="B60" s="17" t="n">
        <v>4546</v>
      </c>
      <c r="C60" s="18">
        <f>(0.0/B60*100)</f>
        <v/>
      </c>
      <c r="D60" s="19" t="n">
        <v>4546</v>
      </c>
      <c r="E60" s="18" t="n">
        <v>398.87860958</v>
      </c>
      <c r="F60" s="20" t="n">
        <v>6.78289223</v>
      </c>
      <c r="G60" s="18" t="n">
        <v>400.01920063</v>
      </c>
      <c r="H60" s="20" t="n">
        <v>8.5320027</v>
      </c>
      <c r="I60" s="18" t="n">
        <v>357.07308495</v>
      </c>
      <c r="J60" s="20" t="n">
        <v>15.76093475</v>
      </c>
      <c r="K60" s="18" t="n">
        <v>389.61003059</v>
      </c>
      <c r="L60" s="20" t="n">
        <v>14.00728929</v>
      </c>
      <c r="M60" s="18" t="s">
        <v>404</v>
      </c>
      <c r="N60" s="20" t="s">
        <v>404</v>
      </c>
      <c r="O60" s="18" t="s">
        <v>404</v>
      </c>
      <c r="P60" s="20" t="s">
        <v>404</v>
      </c>
      <c r="Q60" s="18" t="s">
        <v>404</v>
      </c>
      <c r="R60" s="20" t="s">
        <v>404</v>
      </c>
      <c r="S60" s="18" t="n">
        <v>406.24335796</v>
      </c>
      <c r="T60" s="20" t="n">
        <v>17.84626104</v>
      </c>
    </row>
    <row r="61" spans="1:20">
      <c r="A61" s="15" t="s">
        <v>458</v>
      </c>
      <c r="B61" s="17" t="n">
        <v>6525</v>
      </c>
      <c r="C61" s="18">
        <f>(0.0/B61*100)</f>
        <v/>
      </c>
      <c r="D61" s="19" t="n">
        <v>6525</v>
      </c>
      <c r="E61" s="18" t="n">
        <v>476.84856181</v>
      </c>
      <c r="F61" s="20" t="n">
        <v>2.36701221</v>
      </c>
      <c r="G61" s="18" t="n">
        <v>493.5411649</v>
      </c>
      <c r="H61" s="20" t="n">
        <v>11.8739317</v>
      </c>
      <c r="I61" s="18" t="n">
        <v>492.62601352</v>
      </c>
      <c r="J61" s="20" t="n">
        <v>17.62287413</v>
      </c>
      <c r="K61" s="18" t="n">
        <v>456.91299596</v>
      </c>
      <c r="L61" s="20" t="n">
        <v>11.77156499</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544.54277539</v>
      </c>
      <c r="F62" s="20" t="n">
        <v>1.07700664</v>
      </c>
      <c r="G62" s="18" t="n">
        <v>559.13736543</v>
      </c>
      <c r="H62" s="20" t="n">
        <v>11.83182112</v>
      </c>
      <c r="I62" s="18" t="n">
        <v>533.27778991</v>
      </c>
      <c r="J62" s="20" t="n">
        <v>4.21297638</v>
      </c>
      <c r="K62" s="18" t="n">
        <v>497.33816548</v>
      </c>
      <c r="L62" s="20" t="n">
        <v>7.57627211</v>
      </c>
      <c r="M62" s="18" t="s">
        <v>404</v>
      </c>
      <c r="N62" s="20" t="s">
        <v>404</v>
      </c>
      <c r="O62" s="18" t="s">
        <v>404</v>
      </c>
      <c r="P62" s="20" t="s">
        <v>404</v>
      </c>
      <c r="Q62" s="18" t="s">
        <v>404</v>
      </c>
      <c r="R62" s="20" t="s">
        <v>404</v>
      </c>
      <c r="S62" s="18" t="n">
        <v>575.33280772</v>
      </c>
      <c r="T62" s="20" t="n">
        <v>7.62444114</v>
      </c>
    </row>
    <row r="63" spans="1:20">
      <c r="A63" s="15" t="s">
        <v>460</v>
      </c>
      <c r="B63" s="17" t="n">
        <v>5324</v>
      </c>
      <c r="C63" s="18">
        <f>(0.0/B63*100)</f>
        <v/>
      </c>
      <c r="D63" s="19" t="n">
        <v>5324</v>
      </c>
      <c r="E63" s="18" t="n">
        <v>367.01792585</v>
      </c>
      <c r="F63" s="20" t="n">
        <v>1.53567526</v>
      </c>
      <c r="G63" s="18" t="n">
        <v>393.92408067</v>
      </c>
      <c r="H63" s="20" t="n">
        <v>6.33966152</v>
      </c>
      <c r="I63" s="18" t="s">
        <v>404</v>
      </c>
      <c r="J63" s="20" t="s">
        <v>404</v>
      </c>
      <c r="K63" s="18" t="n">
        <v>318.62728574</v>
      </c>
      <c r="L63" s="20" t="n">
        <v>18.3675107</v>
      </c>
      <c r="M63" s="18" t="s">
        <v>404</v>
      </c>
      <c r="N63" s="20" t="s">
        <v>404</v>
      </c>
      <c r="O63" s="18" t="s">
        <v>404</v>
      </c>
      <c r="P63" s="20" t="s">
        <v>404</v>
      </c>
      <c r="Q63" s="18" t="n">
        <v>328.34086371</v>
      </c>
      <c r="R63" s="20" t="n">
        <v>14.06754969</v>
      </c>
      <c r="S63" s="18" t="n">
        <v>386.42923376</v>
      </c>
      <c r="T63" s="20" t="n">
        <v>4.03696634</v>
      </c>
    </row>
    <row r="64" spans="1:20">
      <c r="A64" s="15" t="s">
        <v>461</v>
      </c>
      <c r="B64" s="17" t="n">
        <v>3634</v>
      </c>
      <c r="C64" s="18">
        <f>(27.0/B64*100)</f>
        <v/>
      </c>
      <c r="D64" s="19" t="n">
        <v>3607</v>
      </c>
      <c r="E64" s="18" t="n">
        <v>477.41988964</v>
      </c>
      <c r="F64" s="20" t="n">
        <v>2.01548409</v>
      </c>
      <c r="G64" s="18" t="n">
        <v>477.46883905</v>
      </c>
      <c r="H64" s="20" t="n">
        <v>5.6572253</v>
      </c>
      <c r="I64" s="18" t="n">
        <v>453.99113968</v>
      </c>
      <c r="J64" s="20" t="n">
        <v>4.79523442</v>
      </c>
      <c r="K64" s="18" t="n">
        <v>538.3669869399999</v>
      </c>
      <c r="L64" s="20" t="n">
        <v>14.53478774</v>
      </c>
      <c r="M64" s="18" t="s">
        <v>404</v>
      </c>
      <c r="N64" s="20" t="s">
        <v>404</v>
      </c>
      <c r="O64" s="18" t="n">
        <v>537.80715577</v>
      </c>
      <c r="P64" s="20" t="n">
        <v>27.47720327</v>
      </c>
      <c r="Q64" s="18" t="n">
        <v>513.63849508</v>
      </c>
      <c r="R64" s="20" t="n">
        <v>12.29194258</v>
      </c>
      <c r="S64" s="18" t="n">
        <v>503.25788275</v>
      </c>
      <c r="T64" s="20" t="n">
        <v>5.14400416</v>
      </c>
    </row>
    <row r="65" spans="1:20">
      <c r="A65" s="15" t="s">
        <v>462</v>
      </c>
      <c r="B65" s="17" t="n">
        <v>5325</v>
      </c>
      <c r="C65" s="18">
        <f>(0.0/B65*100)</f>
        <v/>
      </c>
      <c r="D65" s="19" t="n">
        <v>5325</v>
      </c>
      <c r="E65" s="18" t="n">
        <v>418.77913537</v>
      </c>
      <c r="F65" s="20" t="n">
        <v>3.14005805</v>
      </c>
      <c r="G65" s="18" t="n">
        <v>431.39334216</v>
      </c>
      <c r="H65" s="20" t="n">
        <v>10.42016221</v>
      </c>
      <c r="I65" s="18" t="n">
        <v>390.65986021</v>
      </c>
      <c r="J65" s="20" t="n">
        <v>16.01267364</v>
      </c>
      <c r="K65" s="18" t="n">
        <v>381.064528</v>
      </c>
      <c r="L65" s="20" t="n">
        <v>17.54985175</v>
      </c>
      <c r="M65" s="18" t="s">
        <v>404</v>
      </c>
      <c r="N65" s="20" t="s">
        <v>404</v>
      </c>
      <c r="O65" s="18" t="s">
        <v>404</v>
      </c>
      <c r="P65" s="20" t="s">
        <v>404</v>
      </c>
      <c r="Q65" s="18" t="s">
        <v>404</v>
      </c>
      <c r="R65" s="20" t="s">
        <v>404</v>
      </c>
      <c r="S65" s="18" t="n">
        <v>423.49095238</v>
      </c>
      <c r="T65" s="20" t="n">
        <v>18.42457089</v>
      </c>
    </row>
    <row r="66" spans="1:20">
      <c r="A66" s="15" t="s">
        <v>463</v>
      </c>
      <c r="B66" s="17" t="n">
        <v>5665</v>
      </c>
      <c r="C66" s="18">
        <f>(0.0/B66*100)</f>
        <v/>
      </c>
      <c r="D66" s="19" t="n">
        <v>5665</v>
      </c>
      <c r="E66" s="18" t="n">
        <v>416.87175157</v>
      </c>
      <c r="F66" s="20" t="n">
        <v>1.75896528</v>
      </c>
      <c r="G66" s="18" t="n">
        <v>414.24242504</v>
      </c>
      <c r="H66" s="20" t="n">
        <v>4.16289892</v>
      </c>
      <c r="I66" s="18" t="s">
        <v>404</v>
      </c>
      <c r="J66" s="20" t="s">
        <v>404</v>
      </c>
      <c r="K66" s="18" t="n">
        <v>431.43932874</v>
      </c>
      <c r="L66" s="20" t="n">
        <v>3.80786138</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387.09033766</v>
      </c>
      <c r="F67" s="20" t="n">
        <v>3.24620095</v>
      </c>
      <c r="G67" s="18" t="n">
        <v>413.8683614</v>
      </c>
      <c r="H67" s="20" t="n">
        <v>23.02939353</v>
      </c>
      <c r="I67" s="18" t="n">
        <v>381.23288622</v>
      </c>
      <c r="J67" s="20" t="n">
        <v>13.08950839</v>
      </c>
      <c r="K67" s="18" t="n">
        <v>380.86412911</v>
      </c>
      <c r="L67" s="20" t="n">
        <v>10.43663741</v>
      </c>
      <c r="M67" s="18" t="s">
        <v>404</v>
      </c>
      <c r="N67" s="20" t="s">
        <v>404</v>
      </c>
      <c r="O67" s="18" t="s">
        <v>404</v>
      </c>
      <c r="P67" s="20" t="s">
        <v>404</v>
      </c>
      <c r="Q67" s="18" t="s">
        <v>404</v>
      </c>
      <c r="R67" s="20" t="s">
        <v>404</v>
      </c>
      <c r="S67" s="18" t="n">
        <v>317.31023856</v>
      </c>
      <c r="T67" s="20" t="n">
        <v>13.73236142</v>
      </c>
    </row>
    <row r="68" spans="1:20">
      <c r="A68" s="15" t="s">
        <v>465</v>
      </c>
      <c r="B68" s="17" t="n">
        <v>12083</v>
      </c>
      <c r="C68" s="18">
        <f>(0.0/B68*100)</f>
        <v/>
      </c>
      <c r="D68" s="19" t="n">
        <v>12083</v>
      </c>
      <c r="E68" s="18" t="n">
        <v>393.07408156</v>
      </c>
      <c r="F68" s="20" t="n">
        <v>1.31662792</v>
      </c>
      <c r="G68" s="18" t="n">
        <v>426.01181292</v>
      </c>
      <c r="H68" s="20" t="n">
        <v>2.55078659</v>
      </c>
      <c r="I68" s="18" t="n">
        <v>436.70927843</v>
      </c>
      <c r="J68" s="20" t="n">
        <v>27.36096458</v>
      </c>
      <c r="K68" s="18" t="n">
        <v>434.64245679</v>
      </c>
      <c r="L68" s="20" t="n">
        <v>8.5024686</v>
      </c>
      <c r="M68" s="18" t="s">
        <v>404</v>
      </c>
      <c r="N68" s="20" t="s">
        <v>404</v>
      </c>
      <c r="O68" s="18" t="s">
        <v>404</v>
      </c>
      <c r="P68" s="20" t="s">
        <v>404</v>
      </c>
      <c r="Q68" s="18" t="s">
        <v>404</v>
      </c>
      <c r="R68" s="20" t="s">
        <v>404</v>
      </c>
      <c r="S68" s="18" t="n">
        <v>415.25180733</v>
      </c>
      <c r="T68" s="20" t="n">
        <v>13.27107562</v>
      </c>
    </row>
    <row r="69" spans="1:20">
      <c r="A69" s="15" t="s">
        <v>466</v>
      </c>
      <c r="B69" s="17" t="n">
        <v>4876</v>
      </c>
      <c r="C69" s="18">
        <f>(0.0/B69*100)</f>
        <v/>
      </c>
      <c r="D69" s="19" t="n">
        <v>4876</v>
      </c>
      <c r="E69" s="18" t="n">
        <v>442.48620706</v>
      </c>
      <c r="F69" s="20" t="n">
        <v>4.55330984</v>
      </c>
      <c r="G69" s="18" t="n">
        <v>448.30531599</v>
      </c>
      <c r="H69" s="20" t="n">
        <v>8.612588710000001</v>
      </c>
      <c r="I69" s="18" t="n">
        <v>441.79708379</v>
      </c>
      <c r="J69" s="20" t="n">
        <v>33.26757942</v>
      </c>
      <c r="K69" s="18" t="s">
        <v>404</v>
      </c>
      <c r="L69" s="20" t="s">
        <v>404</v>
      </c>
      <c r="M69" s="18" t="s">
        <v>404</v>
      </c>
      <c r="N69" s="20" t="s">
        <v>404</v>
      </c>
      <c r="O69" s="18" t="s">
        <v>404</v>
      </c>
      <c r="P69" s="20" t="s">
        <v>404</v>
      </c>
      <c r="Q69" s="18" t="s">
        <v>404</v>
      </c>
      <c r="R69" s="20" t="s">
        <v>404</v>
      </c>
      <c r="S69" s="18" t="n">
        <v>421.94752625</v>
      </c>
      <c r="T69" s="20" t="n">
        <v>14.90579647</v>
      </c>
    </row>
    <row r="70" spans="1:20">
      <c r="A70" s="15" t="s">
        <v>467</v>
      </c>
      <c r="B70" s="17" t="n">
        <v>6036</v>
      </c>
      <c r="C70" s="18">
        <f>(0.0/B70*100)</f>
        <v/>
      </c>
      <c r="D70" s="19" t="n">
        <v>6036</v>
      </c>
      <c r="E70" s="18" t="n">
        <v>492.47581145</v>
      </c>
      <c r="F70" s="20" t="n">
        <v>3.60443842</v>
      </c>
      <c r="G70" s="18" t="n">
        <v>501.45650457</v>
      </c>
      <c r="H70" s="20" t="n">
        <v>6.57222666</v>
      </c>
      <c r="I70" s="18" t="n">
        <v>490.09702982</v>
      </c>
      <c r="J70" s="20" t="n">
        <v>8.724384280000001</v>
      </c>
      <c r="K70" s="18" t="n">
        <v>485.1267079</v>
      </c>
      <c r="L70" s="20" t="n">
        <v>5.96952286</v>
      </c>
      <c r="M70" s="18" t="s">
        <v>404</v>
      </c>
      <c r="N70" s="20" t="s">
        <v>404</v>
      </c>
      <c r="O70" s="18" t="s">
        <v>404</v>
      </c>
      <c r="P70" s="20" t="s">
        <v>404</v>
      </c>
      <c r="Q70" s="18" t="s">
        <v>404</v>
      </c>
      <c r="R70" s="20" t="s">
        <v>404</v>
      </c>
      <c r="S70" s="18" t="n">
        <v>480.06346725</v>
      </c>
      <c r="T70" s="20" t="n">
        <v>19.55198132</v>
      </c>
    </row>
    <row r="71" spans="1:20">
      <c r="A71" s="15" t="s">
        <v>468</v>
      </c>
      <c r="B71" s="17" t="n">
        <v>6115</v>
      </c>
      <c r="C71" s="18">
        <f>(0.0/B71*100)</f>
        <v/>
      </c>
      <c r="D71" s="19" t="n">
        <v>6115</v>
      </c>
      <c r="E71" s="18" t="n">
        <v>564.51708461</v>
      </c>
      <c r="F71" s="20" t="n">
        <v>1.51721401</v>
      </c>
      <c r="G71" s="18" t="n">
        <v>561.4188153</v>
      </c>
      <c r="H71" s="20" t="n">
        <v>5.15184374</v>
      </c>
      <c r="I71" s="18" t="s">
        <v>404</v>
      </c>
      <c r="J71" s="20" t="s">
        <v>404</v>
      </c>
      <c r="K71" s="18" t="n">
        <v>550.77131937</v>
      </c>
      <c r="L71" s="20" t="n">
        <v>15.24866056</v>
      </c>
      <c r="M71" s="18" t="s">
        <v>404</v>
      </c>
      <c r="N71" s="20" t="s">
        <v>404</v>
      </c>
      <c r="O71" s="18" t="s">
        <v>404</v>
      </c>
      <c r="P71" s="20" t="s">
        <v>404</v>
      </c>
      <c r="Q71" s="18" t="s">
        <v>404</v>
      </c>
      <c r="R71" s="20" t="s">
        <v>404</v>
      </c>
      <c r="S71" s="18" t="n">
        <v>561.37612061</v>
      </c>
      <c r="T71" s="20" t="n">
        <v>8.468204630000001</v>
      </c>
    </row>
    <row r="72" spans="1:20">
      <c r="A72" s="15" t="s">
        <v>469</v>
      </c>
      <c r="B72" s="17" t="n">
        <v>7708</v>
      </c>
      <c r="C72" s="18">
        <f>(0.0/B72*100)</f>
        <v/>
      </c>
      <c r="D72" s="19" t="n">
        <v>7708</v>
      </c>
      <c r="E72" s="18" t="n">
        <v>539.07447524</v>
      </c>
      <c r="F72" s="20" t="n">
        <v>4.18628854</v>
      </c>
      <c r="G72" s="18" t="n">
        <v>565.21263239</v>
      </c>
      <c r="H72" s="20" t="n">
        <v>9.232766639999999</v>
      </c>
      <c r="I72" s="18" t="n">
        <v>505.29426018</v>
      </c>
      <c r="J72" s="20" t="n">
        <v>21.52002416</v>
      </c>
      <c r="K72" s="18" t="n">
        <v>520.22233216</v>
      </c>
      <c r="L72" s="20" t="n">
        <v>11.98051064</v>
      </c>
      <c r="M72" s="18" t="s">
        <v>404</v>
      </c>
      <c r="N72" s="20" t="s">
        <v>404</v>
      </c>
      <c r="O72" s="18" t="s">
        <v>404</v>
      </c>
      <c r="P72" s="20" t="s">
        <v>404</v>
      </c>
      <c r="Q72" s="18" t="s">
        <v>404</v>
      </c>
      <c r="R72" s="20" t="s">
        <v>404</v>
      </c>
      <c r="S72" s="18" t="n">
        <v>562.97009858</v>
      </c>
      <c r="T72" s="20" t="n">
        <v>39.26609647</v>
      </c>
    </row>
    <row r="73" spans="1:20">
      <c r="A73" s="15" t="s">
        <v>470</v>
      </c>
      <c r="B73" s="17" t="n">
        <v>8249</v>
      </c>
      <c r="C73" s="18">
        <f>(0.0/B73*100)</f>
        <v/>
      </c>
      <c r="D73" s="19" t="n">
        <v>8249</v>
      </c>
      <c r="E73" s="18" t="n">
        <v>413.34883782</v>
      </c>
      <c r="F73" s="20" t="n">
        <v>3.2524216</v>
      </c>
      <c r="G73" s="18" t="n">
        <v>457.5728421</v>
      </c>
      <c r="H73" s="20" t="n">
        <v>16.07909415</v>
      </c>
      <c r="I73" s="18" t="n">
        <v>365.550031</v>
      </c>
      <c r="J73" s="20" t="n">
        <v>22.84133405</v>
      </c>
      <c r="K73" s="18" t="n">
        <v>410.16077575</v>
      </c>
      <c r="L73" s="20" t="n">
        <v>20.11062317</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421.68570837</v>
      </c>
      <c r="F74" s="20" t="n">
        <v>1.72015695</v>
      </c>
      <c r="G74" s="18" t="n">
        <v>459.03896239</v>
      </c>
      <c r="H74" s="20" t="n">
        <v>7.8237124</v>
      </c>
      <c r="I74" s="18" t="n">
        <v>378.19992867</v>
      </c>
      <c r="J74" s="20" t="n">
        <v>6.43923565</v>
      </c>
      <c r="K74" s="18" t="n">
        <v>397.63839348</v>
      </c>
      <c r="L74" s="20" t="n">
        <v>3.39508239</v>
      </c>
      <c r="M74" s="18" t="s">
        <v>404</v>
      </c>
      <c r="N74" s="20" t="s">
        <v>404</v>
      </c>
      <c r="O74" s="18" t="s">
        <v>404</v>
      </c>
      <c r="P74" s="20" t="s">
        <v>404</v>
      </c>
      <c r="Q74" s="18" t="s">
        <v>404</v>
      </c>
      <c r="R74" s="20" t="s">
        <v>404</v>
      </c>
      <c r="S74" s="18" t="n">
        <v>397.76741415</v>
      </c>
      <c r="T74" s="20" t="n">
        <v>4.53387677</v>
      </c>
    </row>
    <row r="75" spans="1:20">
      <c r="A75" s="15" t="s">
        <v>472</v>
      </c>
      <c r="B75" s="17" t="n">
        <v>5375</v>
      </c>
      <c r="C75" s="18">
        <f>(483.0/B75*100)</f>
        <v/>
      </c>
      <c r="D75" s="19" t="n">
        <v>4892</v>
      </c>
      <c r="E75" s="18" t="n">
        <v>361.43048242</v>
      </c>
      <c r="F75" s="20" t="n">
        <v>6.86708314</v>
      </c>
      <c r="G75" s="18" t="n">
        <v>370.21184168</v>
      </c>
      <c r="H75" s="20" t="n">
        <v>11.9410389</v>
      </c>
      <c r="I75" s="18" t="n">
        <v>369.22096366</v>
      </c>
      <c r="J75" s="20" t="n">
        <v>9.341884159999999</v>
      </c>
      <c r="K75" s="18" t="n">
        <v>364.89476995</v>
      </c>
      <c r="L75" s="20" t="n">
        <v>10.21283891</v>
      </c>
      <c r="M75" s="18" t="s">
        <v>404</v>
      </c>
      <c r="N75" s="20" t="s">
        <v>404</v>
      </c>
      <c r="O75" s="18" t="s">
        <v>404</v>
      </c>
      <c r="P75" s="20" t="s">
        <v>404</v>
      </c>
      <c r="Q75" s="18" t="s">
        <v>404</v>
      </c>
      <c r="R75" s="20" t="s">
        <v>404</v>
      </c>
      <c r="S75" s="18" t="n">
        <v>401.58204861</v>
      </c>
      <c r="T75" s="20" t="n">
        <v>12.00141908</v>
      </c>
    </row>
    <row r="76" spans="1:20">
      <c r="A76" s="15" t="s">
        <v>473</v>
      </c>
      <c r="B76" s="17" t="n">
        <v>14167</v>
      </c>
      <c r="C76" s="18">
        <f>(1400.0/B76*100)</f>
        <v/>
      </c>
      <c r="D76" s="19" t="n">
        <v>12767</v>
      </c>
      <c r="E76" s="18" t="n">
        <v>426.82160057</v>
      </c>
      <c r="F76" s="20" t="n">
        <v>3.07549049</v>
      </c>
      <c r="G76" s="18" t="n">
        <v>442.71301496</v>
      </c>
      <c r="H76" s="20" t="n">
        <v>12.76014402</v>
      </c>
      <c r="I76" s="18" t="n">
        <v>398.08952688</v>
      </c>
      <c r="J76" s="20" t="n">
        <v>18.17326832</v>
      </c>
      <c r="K76" s="18" t="n">
        <v>429.76679751</v>
      </c>
      <c r="L76" s="20" t="n">
        <v>9.079918599999999</v>
      </c>
      <c r="M76" s="18" t="s">
        <v>404</v>
      </c>
      <c r="N76" s="20" t="s">
        <v>404</v>
      </c>
      <c r="O76" s="18" t="s">
        <v>404</v>
      </c>
      <c r="P76" s="20" t="s">
        <v>404</v>
      </c>
      <c r="Q76" s="18" t="s">
        <v>404</v>
      </c>
      <c r="R76" s="20" t="s">
        <v>404</v>
      </c>
      <c r="S76" s="18" t="n">
        <v>452.8799865</v>
      </c>
      <c r="T76" s="20" t="n">
        <v>18.61154929</v>
      </c>
    </row>
    <row r="77" spans="1:20">
      <c r="A77" s="15" t="s">
        <v>474</v>
      </c>
      <c r="B77" s="17" t="n">
        <v>6062</v>
      </c>
      <c r="C77" s="18">
        <f>(12.0/B77*100)</f>
        <v/>
      </c>
      <c r="D77" s="19" t="n">
        <v>6050</v>
      </c>
      <c r="E77" s="18" t="n">
        <v>413.61289253</v>
      </c>
      <c r="F77" s="20" t="n">
        <v>3.46899795</v>
      </c>
      <c r="G77" s="18" t="n">
        <v>446.41585129</v>
      </c>
      <c r="H77" s="20" t="n">
        <v>11.00536504</v>
      </c>
      <c r="I77" s="18" t="n">
        <v>424.46139684</v>
      </c>
      <c r="J77" s="20" t="n">
        <v>7.34079938</v>
      </c>
      <c r="K77" s="18" t="n">
        <v>411.12116459</v>
      </c>
      <c r="L77" s="20" t="n">
        <v>13.02689404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495.15582088</v>
      </c>
      <c r="F78" s="20" t="n">
        <v>4.63283267</v>
      </c>
      <c r="G78" s="18" t="n">
        <v>522.3133084999999</v>
      </c>
      <c r="H78" s="20" t="n">
        <v>18.17277692</v>
      </c>
      <c r="I78" s="18" t="s">
        <v>404</v>
      </c>
      <c r="J78" s="20" t="s">
        <v>404</v>
      </c>
      <c r="K78" s="18" t="s">
        <v>404</v>
      </c>
      <c r="L78" s="20" t="s">
        <v>404</v>
      </c>
      <c r="M78" s="18" t="s">
        <v>404</v>
      </c>
      <c r="N78" s="20" t="s">
        <v>404</v>
      </c>
      <c r="O78" s="18" t="s">
        <v>404</v>
      </c>
      <c r="P78" s="20" t="s">
        <v>404</v>
      </c>
      <c r="Q78" s="18" t="s">
        <v>404</v>
      </c>
      <c r="R78" s="20" t="s">
        <v>404</v>
      </c>
      <c r="S78" s="18" t="n">
        <v>459.72655496</v>
      </c>
      <c r="T78" s="20" t="n">
        <v>11.00518011</v>
      </c>
    </row>
    <row customHeight="1" ht="25" r="79" spans="1:20">
      <c r="A79" s="15" t="s">
        <v>476</v>
      </c>
      <c r="B79" s="17" t="n">
        <v>1657</v>
      </c>
      <c r="C79" s="18">
        <f>(21.0/B79*100)</f>
        <v/>
      </c>
      <c r="D79" s="19" t="n">
        <v>1636</v>
      </c>
      <c r="E79" s="18" t="n">
        <v>450.17097089</v>
      </c>
      <c r="F79" s="20" t="n">
        <v>8.502218709999999</v>
      </c>
      <c r="G79" s="18" t="n">
        <v>490.78204618</v>
      </c>
      <c r="H79" s="20" t="n">
        <v>25.96970826</v>
      </c>
      <c r="I79" s="18" t="n">
        <v>425.63771103</v>
      </c>
      <c r="J79" s="20" t="n">
        <v>31.41439882</v>
      </c>
      <c r="K79" s="18" t="n">
        <v>488.90672115</v>
      </c>
      <c r="L79" s="20" t="n">
        <v>23.45813182</v>
      </c>
      <c r="M79" s="18" t="s">
        <v>404</v>
      </c>
      <c r="N79" s="20" t="s">
        <v>404</v>
      </c>
      <c r="O79" s="18" t="s">
        <v>404</v>
      </c>
      <c r="P79" s="20" t="s">
        <v>404</v>
      </c>
      <c r="Q79" s="18" t="s">
        <v>404</v>
      </c>
      <c r="R79" s="20" t="s">
        <v>404</v>
      </c>
      <c r="S79" s="18" t="n">
        <v>432.64656197</v>
      </c>
      <c r="T79" s="20" t="n">
        <v>35.91727772</v>
      </c>
    </row>
    <row r="80" spans="1:20">
      <c r="A80" s="15" t="s">
        <v>477</v>
      </c>
      <c r="B80" s="17" t="n">
        <v>7841</v>
      </c>
      <c r="C80" s="18">
        <f>(0.0/B80*100)</f>
        <v/>
      </c>
      <c r="D80" s="19" t="n">
        <v>7841</v>
      </c>
      <c r="E80" s="18" t="n">
        <v>462.08093406</v>
      </c>
      <c r="F80" s="20" t="n">
        <v>5.12683466</v>
      </c>
      <c r="G80" s="18" t="n">
        <v>453.16716158</v>
      </c>
      <c r="H80" s="20" t="n">
        <v>9.990395680000001</v>
      </c>
      <c r="I80" s="18" t="n">
        <v>432.73797777</v>
      </c>
      <c r="J80" s="20" t="n">
        <v>28.95004051</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448.10882559</v>
      </c>
      <c r="F81" s="20" t="n">
        <v>3.32100648</v>
      </c>
      <c r="G81" s="18" t="n">
        <v>415.59779133</v>
      </c>
      <c r="H81" s="20" t="n">
        <v>23.05396795</v>
      </c>
      <c r="I81" s="18" t="n">
        <v>405.74026297</v>
      </c>
      <c r="J81" s="20" t="n">
        <v>10.13648121</v>
      </c>
      <c r="K81" s="18" t="n">
        <v>517.87743</v>
      </c>
      <c r="L81" s="20" t="n">
        <v>8.265864029999999</v>
      </c>
      <c r="M81" s="18" t="s">
        <v>404</v>
      </c>
      <c r="N81" s="20" t="s">
        <v>404</v>
      </c>
      <c r="O81" s="18" t="s">
        <v>404</v>
      </c>
      <c r="P81" s="20" t="s">
        <v>404</v>
      </c>
      <c r="Q81" s="18" t="s">
        <v>404</v>
      </c>
      <c r="R81" s="20" t="s">
        <v>404</v>
      </c>
      <c r="S81" s="18" t="n">
        <v>431.00987648</v>
      </c>
      <c r="T81" s="20" t="n">
        <v>9.06610622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693</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488.21090383</v>
      </c>
      <c r="F7" s="20" t="n">
        <v>3.00401823</v>
      </c>
      <c r="G7" s="18" t="n">
        <v>510.37245166</v>
      </c>
      <c r="H7" s="20" t="n">
        <v>3.36055148</v>
      </c>
      <c r="I7" s="18" t="n">
        <v>487.16173771</v>
      </c>
      <c r="J7" s="20" t="n">
        <v>5.41863337</v>
      </c>
      <c r="K7" s="18" t="n">
        <v>485.53347173</v>
      </c>
      <c r="L7" s="20" t="n">
        <v>7.1009304</v>
      </c>
      <c r="M7" s="18" t="s">
        <v>404</v>
      </c>
      <c r="N7" s="20" t="s">
        <v>404</v>
      </c>
      <c r="O7" s="18" t="s">
        <v>404</v>
      </c>
      <c r="P7" s="20" t="s">
        <v>404</v>
      </c>
      <c r="Q7" s="18" t="s">
        <v>404</v>
      </c>
      <c r="R7" s="20" t="s">
        <v>404</v>
      </c>
      <c r="S7" s="18" t="n">
        <v>483.0825049</v>
      </c>
      <c r="T7" s="20" t="n">
        <v>24.56512904</v>
      </c>
    </row>
    <row r="8" spans="1:20">
      <c r="A8" s="15" t="s">
        <v>405</v>
      </c>
      <c r="B8" s="17" t="n">
        <v>7007</v>
      </c>
      <c r="C8" s="18">
        <f>(0.0/B8*100)</f>
        <v/>
      </c>
      <c r="D8" s="19" t="n">
        <v>7007</v>
      </c>
      <c r="E8" s="18" t="n">
        <v>498.98705568</v>
      </c>
      <c r="F8" s="20" t="n">
        <v>8.790571010000001</v>
      </c>
      <c r="G8" s="18" t="n">
        <v>518.76311572</v>
      </c>
      <c r="H8" s="20" t="n">
        <v>6.51906447</v>
      </c>
      <c r="I8" s="18" t="n">
        <v>465.96598411</v>
      </c>
      <c r="J8" s="20" t="n">
        <v>6.04142623</v>
      </c>
      <c r="K8" s="18" t="n">
        <v>503.50841569</v>
      </c>
      <c r="L8" s="20" t="n">
        <v>12.89219157</v>
      </c>
      <c r="M8" s="18" t="s">
        <v>404</v>
      </c>
      <c r="N8" s="20" t="s">
        <v>404</v>
      </c>
      <c r="O8" s="18" t="s">
        <v>404</v>
      </c>
      <c r="P8" s="20" t="s">
        <v>404</v>
      </c>
      <c r="Q8" s="18" t="s">
        <v>404</v>
      </c>
      <c r="R8" s="20" t="s">
        <v>404</v>
      </c>
      <c r="S8" s="18" t="n">
        <v>489.37203915</v>
      </c>
      <c r="T8" s="20" t="n">
        <v>21.43922571</v>
      </c>
    </row>
    <row r="9" spans="1:20">
      <c r="A9" s="15" t="s">
        <v>406</v>
      </c>
      <c r="B9" s="17" t="n">
        <v>9651</v>
      </c>
      <c r="C9" s="18">
        <f>(200.0/B9*100)</f>
        <v/>
      </c>
      <c r="D9" s="19" t="n">
        <v>9451</v>
      </c>
      <c r="E9" s="18" t="n">
        <v>500.05939483</v>
      </c>
      <c r="F9" s="20" t="n">
        <v>6.22578479</v>
      </c>
      <c r="G9" s="18" t="n">
        <v>539.73332267</v>
      </c>
      <c r="H9" s="20" t="n">
        <v>6.89068803</v>
      </c>
      <c r="I9" s="18" t="n">
        <v>484.44810982</v>
      </c>
      <c r="J9" s="20" t="n">
        <v>9.516194390000001</v>
      </c>
      <c r="K9" s="18" t="n">
        <v>533.9254885</v>
      </c>
      <c r="L9" s="20" t="n">
        <v>18.66263942</v>
      </c>
      <c r="M9" s="18" t="s">
        <v>404</v>
      </c>
      <c r="N9" s="20" t="s">
        <v>404</v>
      </c>
      <c r="O9" s="18" t="s">
        <v>404</v>
      </c>
      <c r="P9" s="20" t="s">
        <v>404</v>
      </c>
      <c r="Q9" s="18" t="s">
        <v>404</v>
      </c>
      <c r="R9" s="20" t="s">
        <v>404</v>
      </c>
      <c r="S9" s="18" t="n">
        <v>490.82938983</v>
      </c>
      <c r="T9" s="20" t="n">
        <v>8.174506600000001</v>
      </c>
    </row>
    <row r="10" spans="1:20">
      <c r="A10" s="15" t="s">
        <v>407</v>
      </c>
      <c r="B10" s="17" t="n">
        <v>20058</v>
      </c>
      <c r="C10" s="18">
        <f>(3112.0/B10*100)</f>
        <v/>
      </c>
      <c r="D10" s="19" t="n">
        <v>16946</v>
      </c>
      <c r="E10" s="18" t="n">
        <v>508.17412996</v>
      </c>
      <c r="F10" s="20" t="n">
        <v>4.32356225</v>
      </c>
      <c r="G10" s="18" t="n">
        <v>523.62945315</v>
      </c>
      <c r="H10" s="20" t="n">
        <v>5.06562793</v>
      </c>
      <c r="I10" s="18" t="n">
        <v>514.55173541</v>
      </c>
      <c r="J10" s="20" t="n">
        <v>5.5886401</v>
      </c>
      <c r="K10" s="18" t="n">
        <v>520.48807647</v>
      </c>
      <c r="L10" s="20" t="n">
        <v>5.60545587</v>
      </c>
      <c r="M10" s="18" t="s">
        <v>404</v>
      </c>
      <c r="N10" s="20" t="s">
        <v>404</v>
      </c>
      <c r="O10" s="18" t="s">
        <v>404</v>
      </c>
      <c r="P10" s="20" t="s">
        <v>404</v>
      </c>
      <c r="Q10" s="18" t="s">
        <v>404</v>
      </c>
      <c r="R10" s="20" t="s">
        <v>404</v>
      </c>
      <c r="S10" s="18" t="n">
        <v>523.20836829</v>
      </c>
      <c r="T10" s="20" t="n">
        <v>11.02384987</v>
      </c>
    </row>
    <row r="11" spans="1:20">
      <c r="A11" s="15" t="s">
        <v>408</v>
      </c>
      <c r="B11" s="17" t="n">
        <v>7053</v>
      </c>
      <c r="C11" s="18">
        <f>(212.0/B11*100)</f>
        <v/>
      </c>
      <c r="D11" s="19" t="n">
        <v>6841</v>
      </c>
      <c r="E11" s="18" t="n">
        <v>423.98153809</v>
      </c>
      <c r="F11" s="20" t="n">
        <v>4.23343897</v>
      </c>
      <c r="G11" s="18" t="n">
        <v>478.19275194</v>
      </c>
      <c r="H11" s="20" t="n">
        <v>12.57899512</v>
      </c>
      <c r="I11" s="18" t="n">
        <v>418.49944136</v>
      </c>
      <c r="J11" s="20" t="n">
        <v>6.99829387</v>
      </c>
      <c r="K11" s="18" t="n">
        <v>389.94653348</v>
      </c>
      <c r="L11" s="20" t="n">
        <v>8.576119520000001</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479.87739981</v>
      </c>
      <c r="F12" s="20" t="n">
        <v>5.31403368</v>
      </c>
      <c r="G12" s="18" t="n">
        <v>507.03294211</v>
      </c>
      <c r="H12" s="20" t="n">
        <v>4.43145796</v>
      </c>
      <c r="I12" s="18" t="n">
        <v>478.89007798</v>
      </c>
      <c r="J12" s="20" t="n">
        <v>8.22697436</v>
      </c>
      <c r="K12" s="18" t="n">
        <v>474.67987709</v>
      </c>
      <c r="L12" s="20" t="n">
        <v>15.95570805</v>
      </c>
      <c r="M12" s="18" t="s">
        <v>404</v>
      </c>
      <c r="N12" s="20" t="s">
        <v>404</v>
      </c>
      <c r="O12" s="18" t="s">
        <v>404</v>
      </c>
      <c r="P12" s="20" t="s">
        <v>404</v>
      </c>
      <c r="Q12" s="18" t="s">
        <v>404</v>
      </c>
      <c r="R12" s="20" t="s">
        <v>404</v>
      </c>
      <c r="S12" s="18" t="n">
        <v>488.82981917</v>
      </c>
      <c r="T12" s="20" t="n">
        <v>19.46789779</v>
      </c>
    </row>
    <row r="13" spans="1:20">
      <c r="A13" s="15" t="s">
        <v>410</v>
      </c>
      <c r="B13" s="17" t="n">
        <v>7161</v>
      </c>
      <c r="C13" s="18">
        <f>(1175.0/B13*100)</f>
        <v/>
      </c>
      <c r="D13" s="19" t="n">
        <v>5986</v>
      </c>
      <c r="E13" s="18" t="n">
        <v>504.17684684</v>
      </c>
      <c r="F13" s="20" t="n">
        <v>4.30786405</v>
      </c>
      <c r="G13" s="18" t="n">
        <v>512.52845275</v>
      </c>
      <c r="H13" s="20" t="n">
        <v>4.84114767</v>
      </c>
      <c r="I13" s="18" t="n">
        <v>510.61143033</v>
      </c>
      <c r="J13" s="20" t="n">
        <v>4.76235089</v>
      </c>
      <c r="K13" s="18" t="n">
        <v>512.7453838</v>
      </c>
      <c r="L13" s="20" t="n">
        <v>5.0630172</v>
      </c>
      <c r="M13" s="18" t="s">
        <v>404</v>
      </c>
      <c r="N13" s="20" t="s">
        <v>404</v>
      </c>
      <c r="O13" s="18" t="s">
        <v>404</v>
      </c>
      <c r="P13" s="20" t="s">
        <v>404</v>
      </c>
      <c r="Q13" s="18" t="s">
        <v>404</v>
      </c>
      <c r="R13" s="20" t="s">
        <v>404</v>
      </c>
      <c r="S13" s="18" t="n">
        <v>524.8607656</v>
      </c>
      <c r="T13" s="20" t="n">
        <v>12.44569402</v>
      </c>
    </row>
    <row r="14" spans="1:20">
      <c r="A14" s="15" t="s">
        <v>411</v>
      </c>
      <c r="B14" s="17" t="n">
        <v>5587</v>
      </c>
      <c r="C14" s="18">
        <f>(0.0/B14*100)</f>
        <v/>
      </c>
      <c r="D14" s="19" t="n">
        <v>5587</v>
      </c>
      <c r="E14" s="18" t="n">
        <v>520.23776911</v>
      </c>
      <c r="F14" s="20" t="n">
        <v>2.40132945</v>
      </c>
      <c r="G14" s="18" t="n">
        <v>522.5965046600001</v>
      </c>
      <c r="H14" s="20" t="n">
        <v>5.32951171</v>
      </c>
      <c r="I14" s="18" t="n">
        <v>507.06578063</v>
      </c>
      <c r="J14" s="20" t="n">
        <v>8.26661876</v>
      </c>
      <c r="K14" s="18" t="n">
        <v>543.6835638</v>
      </c>
      <c r="L14" s="20" t="n">
        <v>8.218521470000001</v>
      </c>
      <c r="M14" s="18" t="s">
        <v>404</v>
      </c>
      <c r="N14" s="20" t="s">
        <v>404</v>
      </c>
      <c r="O14" s="18" t="s">
        <v>404</v>
      </c>
      <c r="P14" s="20" t="s">
        <v>404</v>
      </c>
      <c r="Q14" s="18" t="s">
        <v>404</v>
      </c>
      <c r="R14" s="20" t="s">
        <v>404</v>
      </c>
      <c r="S14" s="18" t="n">
        <v>512.6273324</v>
      </c>
      <c r="T14" s="20" t="n">
        <v>29.76540845</v>
      </c>
    </row>
    <row r="15" spans="1:20">
      <c r="A15" s="15" t="s">
        <v>412</v>
      </c>
      <c r="B15" s="17" t="n">
        <v>5882</v>
      </c>
      <c r="C15" s="18">
        <f>(0.0/B15*100)</f>
        <v/>
      </c>
      <c r="D15" s="19" t="n">
        <v>5882</v>
      </c>
      <c r="E15" s="18" t="n">
        <v>506.51032106</v>
      </c>
      <c r="F15" s="20" t="n">
        <v>3.44401213</v>
      </c>
      <c r="G15" s="18" t="n">
        <v>516.86561881</v>
      </c>
      <c r="H15" s="20" t="n">
        <v>3.88034527</v>
      </c>
      <c r="I15" s="18" t="n">
        <v>507.62633616</v>
      </c>
      <c r="J15" s="20" t="n">
        <v>4.59598799</v>
      </c>
      <c r="K15" s="18" t="n">
        <v>518.5144205300001</v>
      </c>
      <c r="L15" s="20" t="n">
        <v>8.43415208</v>
      </c>
      <c r="M15" s="18" t="s">
        <v>404</v>
      </c>
      <c r="N15" s="20" t="s">
        <v>404</v>
      </c>
      <c r="O15" s="18" t="s">
        <v>404</v>
      </c>
      <c r="P15" s="20" t="s">
        <v>404</v>
      </c>
      <c r="Q15" s="18" t="s">
        <v>404</v>
      </c>
      <c r="R15" s="20" t="s">
        <v>404</v>
      </c>
      <c r="S15" s="18" t="s">
        <v>404</v>
      </c>
      <c r="T15" s="20" t="s">
        <v>404</v>
      </c>
    </row>
    <row r="16" spans="1:20">
      <c r="A16" s="15" t="s">
        <v>413</v>
      </c>
      <c r="B16" s="17" t="n">
        <v>6108</v>
      </c>
      <c r="C16" s="18">
        <f>(495.0/B16*100)</f>
        <v/>
      </c>
      <c r="D16" s="19" t="n">
        <v>5613</v>
      </c>
      <c r="E16" s="18" t="n">
        <v>481.17998295</v>
      </c>
      <c r="F16" s="20" t="n">
        <v>6.26394096</v>
      </c>
      <c r="G16" s="18" t="n">
        <v>523.3197931</v>
      </c>
      <c r="H16" s="20" t="n">
        <v>8.90052994</v>
      </c>
      <c r="I16" s="18" t="n">
        <v>478.47953079</v>
      </c>
      <c r="J16" s="20" t="n">
        <v>11.20399472</v>
      </c>
      <c r="K16" s="18" t="n">
        <v>502.57338617</v>
      </c>
      <c r="L16" s="20" t="n">
        <v>6.15949077</v>
      </c>
      <c r="M16" s="18" t="s">
        <v>404</v>
      </c>
      <c r="N16" s="20" t="s">
        <v>404</v>
      </c>
      <c r="O16" s="18" t="s">
        <v>404</v>
      </c>
      <c r="P16" s="20" t="s">
        <v>404</v>
      </c>
      <c r="Q16" s="18" t="s">
        <v>404</v>
      </c>
      <c r="R16" s="20" t="s">
        <v>404</v>
      </c>
      <c r="S16" s="18" t="n">
        <v>491.47244698</v>
      </c>
      <c r="T16" s="20" t="n">
        <v>32.57598398</v>
      </c>
    </row>
    <row r="17" spans="1:20">
      <c r="A17" s="15" t="s">
        <v>414</v>
      </c>
      <c r="B17" s="17" t="n">
        <v>6504</v>
      </c>
      <c r="C17" s="18">
        <f>(1325.0/B17*100)</f>
        <v/>
      </c>
      <c r="D17" s="19" t="n">
        <v>5179</v>
      </c>
      <c r="E17" s="18" t="n">
        <v>507.91967468</v>
      </c>
      <c r="F17" s="20" t="n">
        <v>6.36180992</v>
      </c>
      <c r="G17" s="18" t="n">
        <v>503.11684702</v>
      </c>
      <c r="H17" s="20" t="n">
        <v>9.74084455</v>
      </c>
      <c r="I17" s="18" t="n">
        <v>495.94940574</v>
      </c>
      <c r="J17" s="20" t="n">
        <v>9.6455818</v>
      </c>
      <c r="K17" s="18" t="n">
        <v>509.98245863</v>
      </c>
      <c r="L17" s="20" t="n">
        <v>11.55070488</v>
      </c>
      <c r="M17" s="18" t="s">
        <v>404</v>
      </c>
      <c r="N17" s="20" t="s">
        <v>404</v>
      </c>
      <c r="O17" s="18" t="s">
        <v>404</v>
      </c>
      <c r="P17" s="20" t="s">
        <v>404</v>
      </c>
      <c r="Q17" s="18" t="s">
        <v>404</v>
      </c>
      <c r="R17" s="20" t="s">
        <v>404</v>
      </c>
      <c r="S17" s="18" t="n">
        <v>547.2300835999999</v>
      </c>
      <c r="T17" s="20" t="n">
        <v>34.79080906</v>
      </c>
    </row>
    <row r="18" spans="1:20">
      <c r="A18" s="15" t="s">
        <v>415</v>
      </c>
      <c r="B18" s="17" t="n">
        <v>5532</v>
      </c>
      <c r="C18" s="18">
        <f>(0.0/B18*100)</f>
        <v/>
      </c>
      <c r="D18" s="19" t="n">
        <v>5532</v>
      </c>
      <c r="E18" s="18" t="n">
        <v>451.89994655</v>
      </c>
      <c r="F18" s="20" t="n">
        <v>5.51727998</v>
      </c>
      <c r="G18" s="18" t="n">
        <v>466.40094712</v>
      </c>
      <c r="H18" s="20" t="n">
        <v>11.37374704</v>
      </c>
      <c r="I18" s="18" t="n">
        <v>456.05844621</v>
      </c>
      <c r="J18" s="20" t="n">
        <v>8.751167819999999</v>
      </c>
      <c r="K18" s="18" t="n">
        <v>439.53000986</v>
      </c>
      <c r="L18" s="20" t="n">
        <v>9.829747770000001</v>
      </c>
      <c r="M18" s="18" t="s">
        <v>404</v>
      </c>
      <c r="N18" s="20" t="s">
        <v>404</v>
      </c>
      <c r="O18" s="18" t="s">
        <v>404</v>
      </c>
      <c r="P18" s="20" t="s">
        <v>404</v>
      </c>
      <c r="Q18" s="18" t="s">
        <v>404</v>
      </c>
      <c r="R18" s="20" t="s">
        <v>404</v>
      </c>
      <c r="S18" s="18" t="n">
        <v>461.07041997</v>
      </c>
      <c r="T18" s="20" t="n">
        <v>24.79348588</v>
      </c>
    </row>
    <row r="19" spans="1:20">
      <c r="A19" s="15" t="s">
        <v>416</v>
      </c>
      <c r="B19" s="17" t="n">
        <v>5658</v>
      </c>
      <c r="C19" s="18">
        <f>(327.0/B19*100)</f>
        <v/>
      </c>
      <c r="D19" s="19" t="n">
        <v>5331</v>
      </c>
      <c r="E19" s="18" t="n">
        <v>459.91081315</v>
      </c>
      <c r="F19" s="20" t="n">
        <v>8.88342456</v>
      </c>
      <c r="G19" s="18" t="n">
        <v>503.23674441</v>
      </c>
      <c r="H19" s="20" t="n">
        <v>6.19282414</v>
      </c>
      <c r="I19" s="18" t="n">
        <v>451.51864624</v>
      </c>
      <c r="J19" s="20" t="n">
        <v>10.23893953</v>
      </c>
      <c r="K19" s="18" t="n">
        <v>470.31488149</v>
      </c>
      <c r="L19" s="20" t="n">
        <v>14.39380271</v>
      </c>
      <c r="M19" s="18" t="s">
        <v>404</v>
      </c>
      <c r="N19" s="20" t="s">
        <v>404</v>
      </c>
      <c r="O19" s="18" t="s">
        <v>404</v>
      </c>
      <c r="P19" s="20" t="s">
        <v>404</v>
      </c>
      <c r="Q19" s="18" t="s">
        <v>404</v>
      </c>
      <c r="R19" s="20" t="s">
        <v>404</v>
      </c>
      <c r="S19" s="18" t="n">
        <v>491.18826502</v>
      </c>
      <c r="T19" s="20" t="n">
        <v>66.13644716</v>
      </c>
    </row>
    <row r="20" spans="1:20">
      <c r="A20" s="15" t="s">
        <v>417</v>
      </c>
      <c r="B20" s="17" t="n">
        <v>3371</v>
      </c>
      <c r="C20" s="18">
        <f>(24.0/B20*100)</f>
        <v/>
      </c>
      <c r="D20" s="19" t="n">
        <v>3347</v>
      </c>
      <c r="E20" s="18" t="n">
        <v>484.00759574</v>
      </c>
      <c r="F20" s="20" t="n">
        <v>2.42530098</v>
      </c>
      <c r="G20" s="18" t="n">
        <v>497.1206718</v>
      </c>
      <c r="H20" s="20" t="n">
        <v>3.41999217</v>
      </c>
      <c r="I20" s="18" t="n">
        <v>483.20931768</v>
      </c>
      <c r="J20" s="20" t="n">
        <v>4.57268678</v>
      </c>
      <c r="K20" s="18" t="n">
        <v>498.66727203</v>
      </c>
      <c r="L20" s="20" t="n">
        <v>11.76547501</v>
      </c>
      <c r="M20" s="18" t="s">
        <v>404</v>
      </c>
      <c r="N20" s="20" t="s">
        <v>404</v>
      </c>
      <c r="O20" s="18" t="s">
        <v>404</v>
      </c>
      <c r="P20" s="20" t="s">
        <v>404</v>
      </c>
      <c r="Q20" s="18" t="s">
        <v>404</v>
      </c>
      <c r="R20" s="20" t="s">
        <v>404</v>
      </c>
      <c r="S20" s="18" t="n">
        <v>502.52846862</v>
      </c>
      <c r="T20" s="20" t="n">
        <v>23.70095685</v>
      </c>
    </row>
    <row r="21" spans="1:20">
      <c r="A21" s="15" t="s">
        <v>418</v>
      </c>
      <c r="B21" s="17" t="n">
        <v>5741</v>
      </c>
      <c r="C21" s="18">
        <f>(0.0/B21*100)</f>
        <v/>
      </c>
      <c r="D21" s="19" t="n">
        <v>5741</v>
      </c>
      <c r="E21" s="18" t="n">
        <v>497.99875457</v>
      </c>
      <c r="F21" s="20" t="n">
        <v>4.59082671</v>
      </c>
      <c r="G21" s="18" t="n">
        <v>510.69509011</v>
      </c>
      <c r="H21" s="20" t="n">
        <v>3.54642123</v>
      </c>
      <c r="I21" s="18" t="n">
        <v>502.43833894</v>
      </c>
      <c r="J21" s="20" t="n">
        <v>4.94517187</v>
      </c>
      <c r="K21" s="18" t="n">
        <v>497.64734531</v>
      </c>
      <c r="L21" s="20" t="n">
        <v>7.42804238</v>
      </c>
      <c r="M21" s="18" t="s">
        <v>404</v>
      </c>
      <c r="N21" s="20" t="s">
        <v>404</v>
      </c>
      <c r="O21" s="18" t="s">
        <v>404</v>
      </c>
      <c r="P21" s="20" t="s">
        <v>404</v>
      </c>
      <c r="Q21" s="18" t="s">
        <v>404</v>
      </c>
      <c r="R21" s="20" t="s">
        <v>404</v>
      </c>
      <c r="S21" s="18" t="n">
        <v>508.21742751</v>
      </c>
      <c r="T21" s="20" t="n">
        <v>7.61932552</v>
      </c>
    </row>
    <row r="22" spans="1:20">
      <c r="A22" s="15" t="s">
        <v>419</v>
      </c>
      <c r="B22" s="17" t="n">
        <v>6598</v>
      </c>
      <c r="C22" s="18">
        <f>(0.0/B22*100)</f>
        <v/>
      </c>
      <c r="D22" s="19" t="n">
        <v>6598</v>
      </c>
      <c r="E22" s="18" t="n">
        <v>459.05754942</v>
      </c>
      <c r="F22" s="20" t="n">
        <v>8.24312078</v>
      </c>
      <c r="G22" s="18" t="n">
        <v>469.46309735</v>
      </c>
      <c r="H22" s="20" t="n">
        <v>10.51124737</v>
      </c>
      <c r="I22" s="18" t="n">
        <v>473.28929901</v>
      </c>
      <c r="J22" s="20" t="n">
        <v>8.736778080000001</v>
      </c>
      <c r="K22" s="18" t="n">
        <v>480.28201772</v>
      </c>
      <c r="L22" s="20" t="n">
        <v>18.2646846</v>
      </c>
      <c r="M22" s="18" t="s">
        <v>404</v>
      </c>
      <c r="N22" s="20" t="s">
        <v>404</v>
      </c>
      <c r="O22" s="18" t="s">
        <v>404</v>
      </c>
      <c r="P22" s="20" t="s">
        <v>404</v>
      </c>
      <c r="Q22" s="18" t="s">
        <v>404</v>
      </c>
      <c r="R22" s="20" t="s">
        <v>404</v>
      </c>
      <c r="S22" s="18" t="n">
        <v>544.81843856</v>
      </c>
      <c r="T22" s="20" t="n">
        <v>25.37893466</v>
      </c>
    </row>
    <row r="23" spans="1:20">
      <c r="A23" s="15" t="s">
        <v>420</v>
      </c>
      <c r="B23" s="17" t="n">
        <v>11583</v>
      </c>
      <c r="C23" s="18">
        <f>(3194.0/B23*100)</f>
        <v/>
      </c>
      <c r="D23" s="19" t="n">
        <v>8389</v>
      </c>
      <c r="E23" s="18" t="n">
        <v>488.28394331</v>
      </c>
      <c r="F23" s="20" t="n">
        <v>7.84032198</v>
      </c>
      <c r="G23" s="18" t="n">
        <v>506.55109708</v>
      </c>
      <c r="H23" s="20" t="n">
        <v>9.664426669999999</v>
      </c>
      <c r="I23" s="18" t="n">
        <v>489.99963263</v>
      </c>
      <c r="J23" s="20" t="n">
        <v>5.51124836</v>
      </c>
      <c r="K23" s="18" t="n">
        <v>496.31132778</v>
      </c>
      <c r="L23" s="20" t="n">
        <v>14.40953317</v>
      </c>
      <c r="M23" s="18" t="s">
        <v>404</v>
      </c>
      <c r="N23" s="20" t="s">
        <v>404</v>
      </c>
      <c r="O23" s="18" t="s">
        <v>404</v>
      </c>
      <c r="P23" s="20" t="s">
        <v>404</v>
      </c>
      <c r="Q23" s="18" t="s">
        <v>404</v>
      </c>
      <c r="R23" s="20" t="s">
        <v>404</v>
      </c>
      <c r="S23" s="18" t="n">
        <v>407.29935168</v>
      </c>
      <c r="T23" s="20" t="n">
        <v>19.578896</v>
      </c>
    </row>
    <row r="24" spans="1:20">
      <c r="A24" s="15" t="s">
        <v>421</v>
      </c>
      <c r="B24" s="17" t="n">
        <v>6647</v>
      </c>
      <c r="C24" s="18">
        <f>(0.0/B24*100)</f>
        <v/>
      </c>
      <c r="D24" s="19" t="n">
        <v>6647</v>
      </c>
      <c r="E24" s="18" t="n">
        <v>519.57547425</v>
      </c>
      <c r="F24" s="20" t="n">
        <v>5.75398912</v>
      </c>
      <c r="G24" s="18" t="n">
        <v>556.07228472</v>
      </c>
      <c r="H24" s="20" t="n">
        <v>7.83212196</v>
      </c>
      <c r="I24" s="18" t="n">
        <v>528.53507138</v>
      </c>
      <c r="J24" s="20" t="n">
        <v>8.248181990000001</v>
      </c>
      <c r="K24" s="18" t="n">
        <v>488.61192077</v>
      </c>
      <c r="L24" s="20" t="n">
        <v>23.80050083</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526.8106336</v>
      </c>
      <c r="F25" s="20" t="n">
        <v>4.31194664</v>
      </c>
      <c r="G25" s="18" t="n">
        <v>520.0171859</v>
      </c>
      <c r="H25" s="20" t="n">
        <v>11.60813839</v>
      </c>
      <c r="I25" s="18" t="n">
        <v>505.78849995</v>
      </c>
      <c r="J25" s="20" t="n">
        <v>20.52670236</v>
      </c>
      <c r="K25" s="18" t="n">
        <v>534.52464702</v>
      </c>
      <c r="L25" s="20" t="n">
        <v>6.74850055</v>
      </c>
      <c r="M25" s="18" t="s">
        <v>404</v>
      </c>
      <c r="N25" s="20" t="s">
        <v>404</v>
      </c>
      <c r="O25" s="18" t="s">
        <v>404</v>
      </c>
      <c r="P25" s="20" t="s">
        <v>404</v>
      </c>
      <c r="Q25" s="18" t="s">
        <v>404</v>
      </c>
      <c r="R25" s="20" t="s">
        <v>404</v>
      </c>
      <c r="S25" s="18" t="n">
        <v>470.4430373</v>
      </c>
      <c r="T25" s="20" t="n">
        <v>10.15870869</v>
      </c>
    </row>
    <row r="26" spans="1:20">
      <c r="A26" s="15" t="s">
        <v>423</v>
      </c>
      <c r="B26" s="17" t="n">
        <v>4869</v>
      </c>
      <c r="C26" s="18">
        <f>(11.0/B26*100)</f>
        <v/>
      </c>
      <c r="D26" s="19" t="n">
        <v>4858</v>
      </c>
      <c r="E26" s="18" t="n">
        <v>479.77323682</v>
      </c>
      <c r="F26" s="20" t="n">
        <v>2.37613996</v>
      </c>
      <c r="G26" s="18" t="n">
        <v>487.54215628</v>
      </c>
      <c r="H26" s="20" t="n">
        <v>3.75278945</v>
      </c>
      <c r="I26" s="18" t="n">
        <v>498.65954197</v>
      </c>
      <c r="J26" s="20" t="n">
        <v>9.74859436</v>
      </c>
      <c r="K26" s="18" t="n">
        <v>462.59385064</v>
      </c>
      <c r="L26" s="20" t="n">
        <v>12.20791708</v>
      </c>
      <c r="M26" s="18" t="s">
        <v>404</v>
      </c>
      <c r="N26" s="20" t="s">
        <v>404</v>
      </c>
      <c r="O26" s="18" t="s">
        <v>404</v>
      </c>
      <c r="P26" s="20" t="s">
        <v>404</v>
      </c>
      <c r="Q26" s="18" t="s">
        <v>404</v>
      </c>
      <c r="R26" s="20" t="s">
        <v>404</v>
      </c>
      <c r="S26" s="18" t="n">
        <v>497.43818218</v>
      </c>
      <c r="T26" s="20" t="n">
        <v>14.44903895</v>
      </c>
    </row>
    <row r="27" spans="1:20">
      <c r="A27" s="15" t="s">
        <v>424</v>
      </c>
      <c r="B27" s="17" t="n">
        <v>5299</v>
      </c>
      <c r="C27" s="18">
        <f>(0.0/B27*100)</f>
        <v/>
      </c>
      <c r="D27" s="19" t="n">
        <v>5299</v>
      </c>
      <c r="E27" s="18" t="n">
        <v>499.31419943</v>
      </c>
      <c r="F27" s="20" t="n">
        <v>2.3092648</v>
      </c>
      <c r="G27" s="18" t="n">
        <v>491.4500006</v>
      </c>
      <c r="H27" s="20" t="n">
        <v>2.24919987</v>
      </c>
      <c r="I27" s="18" t="n">
        <v>470.37735044</v>
      </c>
      <c r="J27" s="20" t="n">
        <v>2.04332721</v>
      </c>
      <c r="K27" s="18" t="n">
        <v>492.92970727</v>
      </c>
      <c r="L27" s="20" t="n">
        <v>2.42130155</v>
      </c>
      <c r="M27" s="18" t="s">
        <v>404</v>
      </c>
      <c r="N27" s="20" t="s">
        <v>404</v>
      </c>
      <c r="O27" s="18" t="s">
        <v>404</v>
      </c>
      <c r="P27" s="20" t="s">
        <v>404</v>
      </c>
      <c r="Q27" s="18" t="s">
        <v>404</v>
      </c>
      <c r="R27" s="20" t="s">
        <v>404</v>
      </c>
      <c r="S27" s="18" t="n">
        <v>462.23173043</v>
      </c>
      <c r="T27" s="20" t="n">
        <v>4.04034849</v>
      </c>
    </row>
    <row r="28" spans="1:20">
      <c r="A28" s="15" t="s">
        <v>425</v>
      </c>
      <c r="B28" s="17" t="n">
        <v>7568</v>
      </c>
      <c r="C28" s="18">
        <f>(0.0/B28*100)</f>
        <v/>
      </c>
      <c r="D28" s="19" t="n">
        <v>7568</v>
      </c>
      <c r="E28" s="18" t="n">
        <v>402.68134024</v>
      </c>
      <c r="F28" s="20" t="n">
        <v>3.39042771</v>
      </c>
      <c r="G28" s="18" t="n">
        <v>432.48322444</v>
      </c>
      <c r="H28" s="20" t="n">
        <v>9.98383211</v>
      </c>
      <c r="I28" s="18" t="n">
        <v>421.37701948</v>
      </c>
      <c r="J28" s="20" t="n">
        <v>6.79094026</v>
      </c>
      <c r="K28" s="18" t="n">
        <v>404.05350279</v>
      </c>
      <c r="L28" s="20" t="n">
        <v>6.87090582</v>
      </c>
      <c r="M28" s="18" t="s">
        <v>404</v>
      </c>
      <c r="N28" s="20" t="s">
        <v>404</v>
      </c>
      <c r="O28" s="18" t="s">
        <v>404</v>
      </c>
      <c r="P28" s="20" t="s">
        <v>404</v>
      </c>
      <c r="Q28" s="18" t="s">
        <v>404</v>
      </c>
      <c r="R28" s="20" t="s">
        <v>404</v>
      </c>
      <c r="S28" s="18" t="n">
        <v>397.03471398</v>
      </c>
      <c r="T28" s="20" t="n">
        <v>15.07570574</v>
      </c>
    </row>
    <row r="29" spans="1:20">
      <c r="A29" s="15" t="s">
        <v>426</v>
      </c>
      <c r="B29" s="17" t="n">
        <v>5385</v>
      </c>
      <c r="C29" s="18">
        <f>(1123.0/B29*100)</f>
        <v/>
      </c>
      <c r="D29" s="19" t="n">
        <v>4262</v>
      </c>
      <c r="E29" s="18" t="n">
        <v>509.81905656</v>
      </c>
      <c r="F29" s="20" t="n">
        <v>7.88001273</v>
      </c>
      <c r="G29" s="18" t="n">
        <v>522.00429031</v>
      </c>
      <c r="H29" s="20" t="n">
        <v>10.84090868</v>
      </c>
      <c r="I29" s="18" t="n">
        <v>482.88130758</v>
      </c>
      <c r="J29" s="20" t="n">
        <v>26.76121061</v>
      </c>
      <c r="K29" s="18" t="n">
        <v>510.06551736</v>
      </c>
      <c r="L29" s="20" t="n">
        <v>10.26927475</v>
      </c>
      <c r="M29" s="18" t="s">
        <v>404</v>
      </c>
      <c r="N29" s="20" t="s">
        <v>404</v>
      </c>
      <c r="O29" s="18" t="s">
        <v>404</v>
      </c>
      <c r="P29" s="20" t="s">
        <v>404</v>
      </c>
      <c r="Q29" s="18" t="s">
        <v>404</v>
      </c>
      <c r="R29" s="20" t="s">
        <v>404</v>
      </c>
      <c r="S29" s="18" t="n">
        <v>547.34937788</v>
      </c>
      <c r="T29" s="20" t="n">
        <v>6.72937308</v>
      </c>
    </row>
    <row r="30" spans="1:20">
      <c r="A30" s="15" t="s">
        <v>427</v>
      </c>
      <c r="B30" s="17" t="n">
        <v>4520</v>
      </c>
      <c r="C30" s="18">
        <f>(1076.0/B30*100)</f>
        <v/>
      </c>
      <c r="D30" s="19" t="n">
        <v>3444</v>
      </c>
      <c r="E30" s="18" t="n">
        <v>493.94810024</v>
      </c>
      <c r="F30" s="20" t="n">
        <v>3.71842326</v>
      </c>
      <c r="G30" s="18" t="n">
        <v>510.56421505</v>
      </c>
      <c r="H30" s="20" t="n">
        <v>6.42237944</v>
      </c>
      <c r="I30" s="18" t="n">
        <v>482.21432835</v>
      </c>
      <c r="J30" s="20" t="n">
        <v>9.807416310000001</v>
      </c>
      <c r="K30" s="18" t="n">
        <v>478.80557995</v>
      </c>
      <c r="L30" s="20" t="n">
        <v>14.80072503</v>
      </c>
      <c r="M30" s="18" t="s">
        <v>404</v>
      </c>
      <c r="N30" s="20" t="s">
        <v>404</v>
      </c>
      <c r="O30" s="18" t="s">
        <v>404</v>
      </c>
      <c r="P30" s="20" t="s">
        <v>404</v>
      </c>
      <c r="Q30" s="18" t="s">
        <v>404</v>
      </c>
      <c r="R30" s="20" t="s">
        <v>404</v>
      </c>
      <c r="S30" s="18" t="n">
        <v>471.59551366</v>
      </c>
      <c r="T30" s="20" t="n">
        <v>12.33396319</v>
      </c>
    </row>
    <row r="31" spans="1:20">
      <c r="A31" s="15" t="s">
        <v>428</v>
      </c>
      <c r="B31" s="17" t="n">
        <v>5456</v>
      </c>
      <c r="C31" s="18">
        <f>(502.0/B31*100)</f>
        <v/>
      </c>
      <c r="D31" s="19" t="n">
        <v>4954</v>
      </c>
      <c r="E31" s="18" t="n">
        <v>501.63612532</v>
      </c>
      <c r="F31" s="20" t="n">
        <v>3.73772048</v>
      </c>
      <c r="G31" s="18" t="n">
        <v>510.49971246</v>
      </c>
      <c r="H31" s="20" t="n">
        <v>5.44986022</v>
      </c>
      <c r="I31" s="18" t="n">
        <v>497.594816</v>
      </c>
      <c r="J31" s="20" t="n">
        <v>3.53728484</v>
      </c>
      <c r="K31" s="18" t="n">
        <v>496.80733204</v>
      </c>
      <c r="L31" s="20" t="n">
        <v>8.114079070000001</v>
      </c>
      <c r="M31" s="18" t="s">
        <v>404</v>
      </c>
      <c r="N31" s="20" t="s">
        <v>404</v>
      </c>
      <c r="O31" s="18" t="s">
        <v>404</v>
      </c>
      <c r="P31" s="20" t="s">
        <v>404</v>
      </c>
      <c r="Q31" s="18" t="s">
        <v>404</v>
      </c>
      <c r="R31" s="20" t="s">
        <v>404</v>
      </c>
      <c r="S31" s="18" t="n">
        <v>515.8722457600001</v>
      </c>
      <c r="T31" s="20" t="n">
        <v>17.01901441</v>
      </c>
    </row>
    <row r="32" spans="1:20">
      <c r="A32" s="15" t="s">
        <v>429</v>
      </c>
      <c r="B32" s="17" t="n">
        <v>4478</v>
      </c>
      <c r="C32" s="18">
        <f>(0.0/B32*100)</f>
        <v/>
      </c>
      <c r="D32" s="19" t="n">
        <v>4478</v>
      </c>
      <c r="E32" s="18" t="n">
        <v>499.90873034</v>
      </c>
      <c r="F32" s="20" t="n">
        <v>3.68283466</v>
      </c>
      <c r="G32" s="18" t="n">
        <v>508.75624716</v>
      </c>
      <c r="H32" s="20" t="n">
        <v>4.25377333</v>
      </c>
      <c r="I32" s="18" t="n">
        <v>515.08826501</v>
      </c>
      <c r="J32" s="20" t="n">
        <v>10.17204914</v>
      </c>
      <c r="K32" s="18" t="n">
        <v>532.6318145</v>
      </c>
      <c r="L32" s="20" t="n">
        <v>10.24858506</v>
      </c>
      <c r="M32" s="18" t="s">
        <v>404</v>
      </c>
      <c r="N32" s="20" t="s">
        <v>404</v>
      </c>
      <c r="O32" s="18" t="s">
        <v>404</v>
      </c>
      <c r="P32" s="20" t="s">
        <v>404</v>
      </c>
      <c r="Q32" s="18" t="s">
        <v>404</v>
      </c>
      <c r="R32" s="20" t="s">
        <v>404</v>
      </c>
      <c r="S32" s="18" t="n">
        <v>491.75950571</v>
      </c>
      <c r="T32" s="20" t="n">
        <v>8.829973880000001</v>
      </c>
    </row>
    <row r="33" spans="1:20">
      <c r="A33" s="15" t="s">
        <v>430</v>
      </c>
      <c r="B33" s="17" t="n">
        <v>7325</v>
      </c>
      <c r="C33" s="18">
        <f>(29.0/B33*100)</f>
        <v/>
      </c>
      <c r="D33" s="19" t="n">
        <v>7296</v>
      </c>
      <c r="E33" s="18" t="n">
        <v>485.81639599</v>
      </c>
      <c r="F33" s="20" t="n">
        <v>3.74214326</v>
      </c>
      <c r="G33" s="18" t="n">
        <v>514.40550895</v>
      </c>
      <c r="H33" s="20" t="n">
        <v>8.031017589999999</v>
      </c>
      <c r="I33" s="18" t="n">
        <v>492.62455478</v>
      </c>
      <c r="J33" s="20" t="n">
        <v>6.76258343</v>
      </c>
      <c r="K33" s="18" t="n">
        <v>465.78486987</v>
      </c>
      <c r="L33" s="20" t="n">
        <v>9.116610870000001</v>
      </c>
      <c r="M33" s="18" t="s">
        <v>404</v>
      </c>
      <c r="N33" s="20" t="s">
        <v>404</v>
      </c>
      <c r="O33" s="18" t="s">
        <v>404</v>
      </c>
      <c r="P33" s="20" t="s">
        <v>404</v>
      </c>
      <c r="Q33" s="18" t="s">
        <v>404</v>
      </c>
      <c r="R33" s="20" t="s">
        <v>404</v>
      </c>
      <c r="S33" s="18" t="n">
        <v>471.92440942</v>
      </c>
      <c r="T33" s="20" t="n">
        <v>11.15333086</v>
      </c>
    </row>
    <row r="34" spans="1:20">
      <c r="A34" s="15" t="s">
        <v>431</v>
      </c>
      <c r="B34" s="17" t="n">
        <v>6350</v>
      </c>
      <c r="C34" s="18">
        <f>(0.0/B34*100)</f>
        <v/>
      </c>
      <c r="D34" s="19" t="n">
        <v>6350</v>
      </c>
      <c r="E34" s="18" t="n">
        <v>473.62960357</v>
      </c>
      <c r="F34" s="20" t="n">
        <v>4.06281334</v>
      </c>
      <c r="G34" s="18" t="n">
        <v>483.73430809</v>
      </c>
      <c r="H34" s="20" t="n">
        <v>7.68720516</v>
      </c>
      <c r="I34" s="18" t="n">
        <v>465.00244939</v>
      </c>
      <c r="J34" s="20" t="n">
        <v>7.08768305</v>
      </c>
      <c r="K34" s="18" t="n">
        <v>491.96450889</v>
      </c>
      <c r="L34" s="20" t="n">
        <v>20.75334956</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508.99230393</v>
      </c>
      <c r="F35" s="20" t="n">
        <v>2.75820678</v>
      </c>
      <c r="G35" s="18" t="n">
        <v>514.2851176200001</v>
      </c>
      <c r="H35" s="20" t="n">
        <v>1.66658885</v>
      </c>
      <c r="I35" s="18" t="n">
        <v>523.64029226</v>
      </c>
      <c r="J35" s="20" t="n">
        <v>6.52587454</v>
      </c>
      <c r="K35" s="18" t="n">
        <v>489.58566294</v>
      </c>
      <c r="L35" s="20" t="n">
        <v>5.3065119</v>
      </c>
      <c r="M35" s="18" t="s">
        <v>404</v>
      </c>
      <c r="N35" s="20" t="s">
        <v>404</v>
      </c>
      <c r="O35" s="18" t="s">
        <v>404</v>
      </c>
      <c r="P35" s="20" t="s">
        <v>404</v>
      </c>
      <c r="Q35" s="18" t="s">
        <v>404</v>
      </c>
      <c r="R35" s="20" t="s">
        <v>404</v>
      </c>
      <c r="S35" s="18" t="n">
        <v>451.08262886</v>
      </c>
      <c r="T35" s="20" t="n">
        <v>11.75131586</v>
      </c>
    </row>
    <row r="36" spans="1:20">
      <c r="A36" s="15" t="s">
        <v>433</v>
      </c>
      <c r="B36" s="17" t="n">
        <v>6736</v>
      </c>
      <c r="C36" s="18">
        <f>(10.0/B36*100)</f>
        <v/>
      </c>
      <c r="D36" s="19" t="n">
        <v>6726</v>
      </c>
      <c r="E36" s="18" t="n">
        <v>476.03679845</v>
      </c>
      <c r="F36" s="20" t="n">
        <v>3.14347835</v>
      </c>
      <c r="G36" s="18" t="n">
        <v>504.28715202</v>
      </c>
      <c r="H36" s="20" t="n">
        <v>6.65167192</v>
      </c>
      <c r="I36" s="18" t="n">
        <v>492.64589218</v>
      </c>
      <c r="J36" s="20" t="n">
        <v>5.29009026</v>
      </c>
      <c r="K36" s="18" t="n">
        <v>485.17555221</v>
      </c>
      <c r="L36" s="20" t="n">
        <v>9.22458904</v>
      </c>
      <c r="M36" s="18" t="s">
        <v>404</v>
      </c>
      <c r="N36" s="20" t="s">
        <v>404</v>
      </c>
      <c r="O36" s="18" t="s">
        <v>404</v>
      </c>
      <c r="P36" s="20" t="s">
        <v>404</v>
      </c>
      <c r="Q36" s="18" t="s">
        <v>404</v>
      </c>
      <c r="R36" s="20" t="s">
        <v>404</v>
      </c>
      <c r="S36" s="18" t="n">
        <v>485.40517687</v>
      </c>
      <c r="T36" s="20" t="n">
        <v>10.92788442</v>
      </c>
    </row>
    <row r="37" spans="1:20">
      <c r="A37" s="15" t="s">
        <v>434</v>
      </c>
      <c r="B37" s="17" t="n">
        <v>5458</v>
      </c>
      <c r="C37" s="18">
        <f>(0.0/B37*100)</f>
        <v/>
      </c>
      <c r="D37" s="19" t="n">
        <v>5458</v>
      </c>
      <c r="E37" s="18" t="n">
        <v>484.60415826</v>
      </c>
      <c r="F37" s="20" t="n">
        <v>6.90579011</v>
      </c>
      <c r="G37" s="18" t="n">
        <v>505.55468776</v>
      </c>
      <c r="H37" s="20" t="n">
        <v>4.61245945</v>
      </c>
      <c r="I37" s="18" t="n">
        <v>486.42535459</v>
      </c>
      <c r="J37" s="20" t="n">
        <v>5.60445232</v>
      </c>
      <c r="K37" s="18" t="n">
        <v>478.34286915</v>
      </c>
      <c r="L37" s="20" t="n">
        <v>7.10955134</v>
      </c>
      <c r="M37" s="18" t="s">
        <v>404</v>
      </c>
      <c r="N37" s="20" t="s">
        <v>404</v>
      </c>
      <c r="O37" s="18" t="s">
        <v>404</v>
      </c>
      <c r="P37" s="20" t="s">
        <v>404</v>
      </c>
      <c r="Q37" s="18" t="s">
        <v>404</v>
      </c>
      <c r="R37" s="20" t="s">
        <v>404</v>
      </c>
      <c r="S37" s="18" t="n">
        <v>491.39774565</v>
      </c>
      <c r="T37" s="20" t="n">
        <v>32.02619754</v>
      </c>
    </row>
    <row r="38" spans="1:20">
      <c r="A38" s="15" t="s">
        <v>435</v>
      </c>
      <c r="B38" s="17" t="n">
        <v>5860</v>
      </c>
      <c r="C38" s="18">
        <f>(268.0/B38*100)</f>
        <v/>
      </c>
      <c r="D38" s="19" t="n">
        <v>5592</v>
      </c>
      <c r="E38" s="18" t="n">
        <v>509.28023489</v>
      </c>
      <c r="F38" s="20" t="n">
        <v>10.4330962</v>
      </c>
      <c r="G38" s="18" t="n">
        <v>516.8108991</v>
      </c>
      <c r="H38" s="20" t="n">
        <v>6.66038527</v>
      </c>
      <c r="I38" s="18" t="n">
        <v>536.33128454</v>
      </c>
      <c r="J38" s="20" t="n">
        <v>8.01200384</v>
      </c>
      <c r="K38" s="18" t="n">
        <v>510.60239518</v>
      </c>
      <c r="L38" s="20" t="n">
        <v>11.06479186</v>
      </c>
      <c r="M38" s="18" t="s">
        <v>404</v>
      </c>
      <c r="N38" s="20" t="s">
        <v>404</v>
      </c>
      <c r="O38" s="18" t="s">
        <v>404</v>
      </c>
      <c r="P38" s="20" t="s">
        <v>404</v>
      </c>
      <c r="Q38" s="18" t="s">
        <v>404</v>
      </c>
      <c r="R38" s="20" t="s">
        <v>404</v>
      </c>
      <c r="S38" s="18" t="n">
        <v>468.59591323</v>
      </c>
      <c r="T38" s="20" t="n">
        <v>7.68398727</v>
      </c>
    </row>
    <row r="39" spans="1:20">
      <c r="A39" s="15" t="s">
        <v>436</v>
      </c>
      <c r="B39" s="17" t="n">
        <v>5895</v>
      </c>
      <c r="C39" s="18">
        <f>(0.0/B39*100)</f>
        <v/>
      </c>
      <c r="D39" s="19" t="n">
        <v>5895</v>
      </c>
      <c r="E39" s="18" t="n">
        <v>415.95343738</v>
      </c>
      <c r="F39" s="20" t="n">
        <v>5.33531128</v>
      </c>
      <c r="G39" s="18" t="n">
        <v>438.47122929</v>
      </c>
      <c r="H39" s="20" t="n">
        <v>15.1149796</v>
      </c>
      <c r="I39" s="18" t="n">
        <v>425.93586009</v>
      </c>
      <c r="J39" s="20" t="n">
        <v>10.63133914</v>
      </c>
      <c r="K39" s="18" t="n">
        <v>411.63942425</v>
      </c>
      <c r="L39" s="20" t="n">
        <v>23.87905947</v>
      </c>
      <c r="M39" s="18" t="s">
        <v>404</v>
      </c>
      <c r="N39" s="20" t="s">
        <v>404</v>
      </c>
      <c r="O39" s="18" t="s">
        <v>404</v>
      </c>
      <c r="P39" s="20" t="s">
        <v>404</v>
      </c>
      <c r="Q39" s="18" t="s">
        <v>404</v>
      </c>
      <c r="R39" s="20" t="s">
        <v>404</v>
      </c>
      <c r="S39" s="18" t="n">
        <v>391.08120545</v>
      </c>
      <c r="T39" s="20" t="n">
        <v>13.79632059</v>
      </c>
    </row>
    <row r="40" spans="1:20">
      <c r="A40" s="15" t="s">
        <v>437</v>
      </c>
      <c r="B40" s="17" t="n">
        <v>14157</v>
      </c>
      <c r="C40" s="18">
        <f>(2978.0/B40*100)</f>
        <v/>
      </c>
      <c r="D40" s="19" t="n">
        <v>11179</v>
      </c>
      <c r="E40" s="18" t="n">
        <v>483.83897016</v>
      </c>
      <c r="F40" s="20" t="n">
        <v>3.65003166</v>
      </c>
      <c r="G40" s="18" t="n">
        <v>510.71660013</v>
      </c>
      <c r="H40" s="20" t="n">
        <v>7.25683589</v>
      </c>
      <c r="I40" s="18" t="n">
        <v>531.52130024</v>
      </c>
      <c r="J40" s="20" t="n">
        <v>14.68567282</v>
      </c>
      <c r="K40" s="18" t="n">
        <v>493.4048503</v>
      </c>
      <c r="L40" s="20" t="n">
        <v>7.81439036</v>
      </c>
      <c r="M40" s="18" t="s">
        <v>404</v>
      </c>
      <c r="N40" s="20" t="s">
        <v>404</v>
      </c>
      <c r="O40" s="18" t="s">
        <v>404</v>
      </c>
      <c r="P40" s="20" t="s">
        <v>404</v>
      </c>
      <c r="Q40" s="18" t="s">
        <v>404</v>
      </c>
      <c r="R40" s="20" t="s">
        <v>404</v>
      </c>
      <c r="S40" s="18" t="n">
        <v>486.65362415</v>
      </c>
      <c r="T40" s="20" t="n">
        <v>11.05091356</v>
      </c>
    </row>
    <row r="41" spans="1:20">
      <c r="A41" s="15" t="s">
        <v>438</v>
      </c>
      <c r="B41" s="17" t="n">
        <v>5712</v>
      </c>
      <c r="C41" s="18">
        <f>(99.0/B41*100)</f>
        <v/>
      </c>
      <c r="D41" s="19" t="n">
        <v>5613</v>
      </c>
      <c r="E41" s="18" t="n">
        <v>460.23411562</v>
      </c>
      <c r="F41" s="20" t="n">
        <v>4.92031413</v>
      </c>
      <c r="G41" s="18" t="n">
        <v>490.12153648</v>
      </c>
      <c r="H41" s="20" t="n">
        <v>6.38044109</v>
      </c>
      <c r="I41" s="18" t="n">
        <v>471.55274367</v>
      </c>
      <c r="J41" s="20" t="n">
        <v>10.28866995</v>
      </c>
      <c r="K41" s="18" t="n">
        <v>488.23857149</v>
      </c>
      <c r="L41" s="20" t="n">
        <v>14.82931473</v>
      </c>
      <c r="M41" s="18" t="s">
        <v>404</v>
      </c>
      <c r="N41" s="20" t="s">
        <v>404</v>
      </c>
      <c r="O41" s="18" t="s">
        <v>404</v>
      </c>
      <c r="P41" s="20" t="s">
        <v>404</v>
      </c>
      <c r="Q41" s="18" t="s">
        <v>404</v>
      </c>
      <c r="R41" s="20" t="s">
        <v>404</v>
      </c>
      <c r="S41" s="18" t="n">
        <v>451.16167221</v>
      </c>
      <c r="T41" s="20" t="n">
        <v>19.14666934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412.32778344</v>
      </c>
      <c r="F44" s="20" t="n">
        <v>3.99963298</v>
      </c>
      <c r="G44" s="18" t="n">
        <v>419.87267572</v>
      </c>
      <c r="H44" s="20" t="n">
        <v>8.09775037</v>
      </c>
      <c r="I44" s="18" t="n">
        <v>401.67384802</v>
      </c>
      <c r="J44" s="20" t="n">
        <v>7.53403293</v>
      </c>
      <c r="K44" s="18" t="s">
        <v>404</v>
      </c>
      <c r="L44" s="20" t="s">
        <v>404</v>
      </c>
      <c r="M44" s="18" t="s">
        <v>404</v>
      </c>
      <c r="N44" s="20" t="s">
        <v>404</v>
      </c>
      <c r="O44" s="18" t="s">
        <v>404</v>
      </c>
      <c r="P44" s="20" t="s">
        <v>404</v>
      </c>
      <c r="Q44" s="18" t="s">
        <v>404</v>
      </c>
      <c r="R44" s="20" t="s">
        <v>404</v>
      </c>
      <c r="S44" s="18" t="n">
        <v>422.95112168</v>
      </c>
      <c r="T44" s="20" t="n">
        <v>21.47277662</v>
      </c>
    </row>
    <row r="45" spans="1:20">
      <c r="A45" s="15" t="s">
        <v>442</v>
      </c>
      <c r="B45" s="17" t="n">
        <v>5519</v>
      </c>
      <c r="C45" s="18">
        <f>(0.0/B45*100)</f>
        <v/>
      </c>
      <c r="D45" s="19" t="n">
        <v>5519</v>
      </c>
      <c r="E45" s="18" t="n">
        <v>354.98703349</v>
      </c>
      <c r="F45" s="20" t="n">
        <v>5.6389076</v>
      </c>
      <c r="G45" s="18" t="n">
        <v>352.84726155</v>
      </c>
      <c r="H45" s="20" t="n">
        <v>12.7933092</v>
      </c>
      <c r="I45" s="18" t="n">
        <v>365.12054529</v>
      </c>
      <c r="J45" s="20" t="n">
        <v>5.111336</v>
      </c>
      <c r="K45" s="18" t="n">
        <v>336.13106816</v>
      </c>
      <c r="L45" s="20" t="n">
        <v>19.00206662</v>
      </c>
      <c r="M45" s="18" t="s">
        <v>404</v>
      </c>
      <c r="N45" s="20" t="s">
        <v>404</v>
      </c>
      <c r="O45" s="18" t="s">
        <v>404</v>
      </c>
      <c r="P45" s="20" t="s">
        <v>404</v>
      </c>
      <c r="Q45" s="18" t="s">
        <v>404</v>
      </c>
      <c r="R45" s="20" t="s">
        <v>404</v>
      </c>
      <c r="S45" s="18" t="n">
        <v>388.99053611</v>
      </c>
      <c r="T45" s="20" t="n">
        <v>19.77690948</v>
      </c>
    </row>
    <row r="46" spans="1:20">
      <c r="A46" s="15" t="s">
        <v>443</v>
      </c>
      <c r="B46" s="17" t="n">
        <v>23141</v>
      </c>
      <c r="C46" s="18">
        <f>(4196.0/B46*100)</f>
        <v/>
      </c>
      <c r="D46" s="19" t="n">
        <v>18945</v>
      </c>
      <c r="E46" s="18" t="n">
        <v>379.82405717</v>
      </c>
      <c r="F46" s="20" t="n">
        <v>3.68805584</v>
      </c>
      <c r="G46" s="18" t="n">
        <v>419.68599388</v>
      </c>
      <c r="H46" s="20" t="n">
        <v>12.84569213</v>
      </c>
      <c r="I46" s="18" t="n">
        <v>376.74599902</v>
      </c>
      <c r="J46" s="20" t="n">
        <v>9.73763449</v>
      </c>
      <c r="K46" s="18" t="n">
        <v>354.47970578</v>
      </c>
      <c r="L46" s="20" t="n">
        <v>8.02618339</v>
      </c>
      <c r="M46" s="18" t="s">
        <v>404</v>
      </c>
      <c r="N46" s="20" t="s">
        <v>404</v>
      </c>
      <c r="O46" s="18" t="s">
        <v>404</v>
      </c>
      <c r="P46" s="20" t="s">
        <v>404</v>
      </c>
      <c r="Q46" s="18" t="s">
        <v>404</v>
      </c>
      <c r="R46" s="20" t="s">
        <v>404</v>
      </c>
      <c r="S46" s="18" t="n">
        <v>383.60346764</v>
      </c>
      <c r="T46" s="20" t="n">
        <v>19.95514717</v>
      </c>
    </row>
    <row r="47" spans="1:20">
      <c r="A47" s="15" t="s">
        <v>444</v>
      </c>
      <c r="B47" s="17" t="n">
        <v>5928</v>
      </c>
      <c r="C47" s="18">
        <f>(0.0/B47*100)</f>
        <v/>
      </c>
      <c r="D47" s="19" t="n">
        <v>5928</v>
      </c>
      <c r="E47" s="18" t="n">
        <v>433.80765543</v>
      </c>
      <c r="F47" s="20" t="n">
        <v>8.072663820000001</v>
      </c>
      <c r="G47" s="18" t="n">
        <v>441.93147651</v>
      </c>
      <c r="H47" s="20" t="n">
        <v>9.93069927</v>
      </c>
      <c r="I47" s="18" t="n">
        <v>441.08626238</v>
      </c>
      <c r="J47" s="20" t="n">
        <v>8.185325840000001</v>
      </c>
      <c r="K47" s="18" t="n">
        <v>478.5414924</v>
      </c>
      <c r="L47" s="20" t="n">
        <v>15.54361556</v>
      </c>
      <c r="M47" s="18" t="s">
        <v>404</v>
      </c>
      <c r="N47" s="20" t="s">
        <v>404</v>
      </c>
      <c r="O47" s="18" t="s">
        <v>404</v>
      </c>
      <c r="P47" s="20" t="s">
        <v>404</v>
      </c>
      <c r="Q47" s="18" t="s">
        <v>404</v>
      </c>
      <c r="R47" s="20" t="s">
        <v>404</v>
      </c>
      <c r="S47" s="18" t="n">
        <v>440.11861674</v>
      </c>
      <c r="T47" s="20" t="n">
        <v>44.46441717</v>
      </c>
    </row>
    <row r="48" spans="1:20">
      <c r="A48" s="15" t="s">
        <v>445</v>
      </c>
      <c r="B48" s="17" t="n">
        <v>9841</v>
      </c>
      <c r="C48" s="18">
        <f>(40.0/B48*100)</f>
        <v/>
      </c>
      <c r="D48" s="19" t="n">
        <v>9801</v>
      </c>
      <c r="E48" s="18" t="n">
        <v>533.26390392</v>
      </c>
      <c r="F48" s="20" t="n">
        <v>7.479514</v>
      </c>
      <c r="G48" s="18" t="n">
        <v>548.90122391</v>
      </c>
      <c r="H48" s="20" t="n">
        <v>14.97751268</v>
      </c>
      <c r="I48" s="18" t="n">
        <v>514.5466828</v>
      </c>
      <c r="J48" s="20" t="n">
        <v>18.7982121</v>
      </c>
      <c r="K48" s="18" t="n">
        <v>510.26170258</v>
      </c>
      <c r="L48" s="20" t="n">
        <v>28.96280143</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406.77942774</v>
      </c>
      <c r="F49" s="20" t="n">
        <v>4.03731438</v>
      </c>
      <c r="G49" s="18" t="n">
        <v>448.16179206</v>
      </c>
      <c r="H49" s="20" t="n">
        <v>12.14446082</v>
      </c>
      <c r="I49" s="18" t="n">
        <v>408.25470295</v>
      </c>
      <c r="J49" s="20" t="n">
        <v>9.71653411</v>
      </c>
      <c r="K49" s="18" t="n">
        <v>399.40858757</v>
      </c>
      <c r="L49" s="20" t="n">
        <v>15.17404031</v>
      </c>
      <c r="M49" s="18" t="s">
        <v>404</v>
      </c>
      <c r="N49" s="20" t="s">
        <v>404</v>
      </c>
      <c r="O49" s="18" t="s">
        <v>404</v>
      </c>
      <c r="P49" s="20" t="s">
        <v>404</v>
      </c>
      <c r="Q49" s="18" t="s">
        <v>404</v>
      </c>
      <c r="R49" s="20" t="s">
        <v>404</v>
      </c>
      <c r="S49" s="18" t="n">
        <v>399.63284004</v>
      </c>
      <c r="T49" s="20" t="n">
        <v>13.67892899</v>
      </c>
    </row>
    <row r="50" spans="1:20">
      <c r="A50" s="15" t="s">
        <v>447</v>
      </c>
      <c r="B50" s="17" t="n">
        <v>11795</v>
      </c>
      <c r="C50" s="18">
        <f>(1031.0/B50*100)</f>
        <v/>
      </c>
      <c r="D50" s="19" t="n">
        <v>10764</v>
      </c>
      <c r="E50" s="18" t="n">
        <v>389.53441052</v>
      </c>
      <c r="F50" s="20" t="n">
        <v>3.29342463</v>
      </c>
      <c r="G50" s="18" t="n">
        <v>444.1909178</v>
      </c>
      <c r="H50" s="20" t="n">
        <v>11.67285068</v>
      </c>
      <c r="I50" s="18" t="n">
        <v>379.10303281</v>
      </c>
      <c r="J50" s="20" t="n">
        <v>6.4119598</v>
      </c>
      <c r="K50" s="18" t="n">
        <v>379.93411087</v>
      </c>
      <c r="L50" s="20" t="n">
        <v>10.32047989</v>
      </c>
      <c r="M50" s="18" t="s">
        <v>404</v>
      </c>
      <c r="N50" s="20" t="s">
        <v>404</v>
      </c>
      <c r="O50" s="18" t="s">
        <v>404</v>
      </c>
      <c r="P50" s="20" t="s">
        <v>404</v>
      </c>
      <c r="Q50" s="18" t="s">
        <v>404</v>
      </c>
      <c r="R50" s="20" t="s">
        <v>404</v>
      </c>
      <c r="S50" s="18" t="n">
        <v>416.99055189</v>
      </c>
      <c r="T50" s="20" t="n">
        <v>9.37405249</v>
      </c>
    </row>
    <row r="51" spans="1:20">
      <c r="A51" s="15" t="s">
        <v>448</v>
      </c>
      <c r="B51" s="17" t="n">
        <v>6866</v>
      </c>
      <c r="C51" s="18">
        <f>(0.0/B51*100)</f>
        <v/>
      </c>
      <c r="D51" s="19" t="n">
        <v>6866</v>
      </c>
      <c r="E51" s="18" t="n">
        <v>402.06311928</v>
      </c>
      <c r="F51" s="20" t="n">
        <v>3.56943873</v>
      </c>
      <c r="G51" s="18" t="n">
        <v>386.22054213</v>
      </c>
      <c r="H51" s="20" t="n">
        <v>8.160884709999999</v>
      </c>
      <c r="I51" s="18" t="n">
        <v>404.91794805</v>
      </c>
      <c r="J51" s="20" t="n">
        <v>6.56650876</v>
      </c>
      <c r="K51" s="18" t="n">
        <v>396.00995981</v>
      </c>
      <c r="L51" s="20" t="n">
        <v>6.02096582</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465.07436871</v>
      </c>
      <c r="F52" s="20" t="n">
        <v>4.89225823</v>
      </c>
      <c r="G52" s="18" t="n">
        <v>464.45263039</v>
      </c>
      <c r="H52" s="20" t="n">
        <v>8.149556</v>
      </c>
      <c r="I52" s="18" t="n">
        <v>452.5310604</v>
      </c>
      <c r="J52" s="20" t="n">
        <v>10.01669287</v>
      </c>
      <c r="K52" s="18" t="n">
        <v>523.27552945</v>
      </c>
      <c r="L52" s="20" t="n">
        <v>22.24368946</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424.40806</v>
      </c>
      <c r="F53" s="20" t="n">
        <v>2.62059726</v>
      </c>
      <c r="G53" s="18" t="n">
        <v>460.52904522</v>
      </c>
      <c r="H53" s="20" t="n">
        <v>4.02809697</v>
      </c>
      <c r="I53" s="18" t="n">
        <v>438.76282045</v>
      </c>
      <c r="J53" s="20" t="n">
        <v>2.33690469</v>
      </c>
      <c r="K53" s="18" t="n">
        <v>446.10469695</v>
      </c>
      <c r="L53" s="20" t="n">
        <v>5.25686891</v>
      </c>
      <c r="M53" s="18" t="s">
        <v>404</v>
      </c>
      <c r="N53" s="20" t="s">
        <v>404</v>
      </c>
      <c r="O53" s="18" t="s">
        <v>404</v>
      </c>
      <c r="P53" s="20" t="s">
        <v>404</v>
      </c>
      <c r="Q53" s="18" t="s">
        <v>404</v>
      </c>
      <c r="R53" s="20" t="s">
        <v>404</v>
      </c>
      <c r="S53" s="18" t="n">
        <v>444.48424309</v>
      </c>
      <c r="T53" s="20" t="n">
        <v>10.13378253</v>
      </c>
    </row>
    <row r="54" spans="1:20">
      <c r="A54" s="15" t="s">
        <v>451</v>
      </c>
      <c r="B54" s="17" t="n">
        <v>4740</v>
      </c>
      <c r="C54" s="18">
        <f>(199.0/B54*100)</f>
        <v/>
      </c>
      <c r="D54" s="19" t="n">
        <v>4541</v>
      </c>
      <c r="E54" s="18" t="n">
        <v>326.77352742</v>
      </c>
      <c r="F54" s="20" t="n">
        <v>3.34311782</v>
      </c>
      <c r="G54" s="18" t="n">
        <v>344.34868287</v>
      </c>
      <c r="H54" s="20" t="n">
        <v>18.45752536</v>
      </c>
      <c r="I54" s="18" t="n">
        <v>329.20674294</v>
      </c>
      <c r="J54" s="20" t="n">
        <v>22.06182587</v>
      </c>
      <c r="K54" s="18" t="n">
        <v>321.82959572</v>
      </c>
      <c r="L54" s="20" t="n">
        <v>10.32189693</v>
      </c>
      <c r="M54" s="18" t="s">
        <v>404</v>
      </c>
      <c r="N54" s="20" t="s">
        <v>404</v>
      </c>
      <c r="O54" s="18" t="s">
        <v>404</v>
      </c>
      <c r="P54" s="20" t="s">
        <v>404</v>
      </c>
      <c r="Q54" s="18" t="s">
        <v>404</v>
      </c>
      <c r="R54" s="20" t="s">
        <v>404</v>
      </c>
      <c r="S54" s="18" t="n">
        <v>326.02515245</v>
      </c>
      <c r="T54" s="20" t="n">
        <v>11.70073082</v>
      </c>
    </row>
    <row r="55" spans="1:20">
      <c r="A55" s="15" t="s">
        <v>452</v>
      </c>
      <c r="B55" s="17" t="n">
        <v>5316</v>
      </c>
      <c r="C55" s="18">
        <f>(43.0/B55*100)</f>
        <v/>
      </c>
      <c r="D55" s="19" t="n">
        <v>5273</v>
      </c>
      <c r="E55" s="18" t="n">
        <v>400.3020255</v>
      </c>
      <c r="F55" s="20" t="n">
        <v>3.58385305</v>
      </c>
      <c r="G55" s="18" t="n">
        <v>420.75870753</v>
      </c>
      <c r="H55" s="20" t="n">
        <v>12.79268891</v>
      </c>
      <c r="I55" s="18" t="n">
        <v>414.28540138</v>
      </c>
      <c r="J55" s="20" t="n">
        <v>11.89887669</v>
      </c>
      <c r="K55" s="18" t="n">
        <v>393.23883463</v>
      </c>
      <c r="L55" s="20" t="n">
        <v>21.49900025</v>
      </c>
      <c r="M55" s="18" t="s">
        <v>404</v>
      </c>
      <c r="N55" s="20" t="s">
        <v>404</v>
      </c>
      <c r="O55" s="18" t="s">
        <v>404</v>
      </c>
      <c r="P55" s="20" t="s">
        <v>404</v>
      </c>
      <c r="Q55" s="18" t="s">
        <v>404</v>
      </c>
      <c r="R55" s="20" t="s">
        <v>404</v>
      </c>
      <c r="S55" s="18" t="n">
        <v>406.61619533</v>
      </c>
      <c r="T55" s="20" t="n">
        <v>8.95035624</v>
      </c>
    </row>
    <row r="56" spans="1:20">
      <c r="A56" s="15" t="s">
        <v>453</v>
      </c>
      <c r="B56" s="17" t="n">
        <v>5359</v>
      </c>
      <c r="C56" s="18">
        <f>(0.0/B56*100)</f>
        <v/>
      </c>
      <c r="D56" s="19" t="n">
        <v>5359</v>
      </c>
      <c r="E56" s="18" t="n">
        <v>542.05477751</v>
      </c>
      <c r="F56" s="20" t="n">
        <v>6.22792722</v>
      </c>
      <c r="G56" s="18" t="n">
        <v>556.40482447</v>
      </c>
      <c r="H56" s="20" t="n">
        <v>6.18641307</v>
      </c>
      <c r="I56" s="18" t="n">
        <v>545.4882767399999</v>
      </c>
      <c r="J56" s="20" t="n">
        <v>10.06054973</v>
      </c>
      <c r="K56" s="18" t="n">
        <v>552.6435063599999</v>
      </c>
      <c r="L56" s="20" t="n">
        <v>18.99655445</v>
      </c>
      <c r="M56" s="18" t="s">
        <v>404</v>
      </c>
      <c r="N56" s="20" t="s">
        <v>404</v>
      </c>
      <c r="O56" s="18" t="s">
        <v>404</v>
      </c>
      <c r="P56" s="20" t="s">
        <v>404</v>
      </c>
      <c r="Q56" s="18" t="s">
        <v>404</v>
      </c>
      <c r="R56" s="20" t="s">
        <v>404</v>
      </c>
      <c r="S56" s="18" t="n">
        <v>534.29834721</v>
      </c>
      <c r="T56" s="20" t="n">
        <v>21.98805572</v>
      </c>
    </row>
    <row r="57" spans="1:20">
      <c r="A57" s="15" t="s">
        <v>454</v>
      </c>
      <c r="B57" s="17" t="n">
        <v>6513</v>
      </c>
      <c r="C57" s="18">
        <f>(0.0/B57*100)</f>
        <v/>
      </c>
      <c r="D57" s="19" t="n">
        <v>6513</v>
      </c>
      <c r="E57" s="18" t="n">
        <v>385.48898449</v>
      </c>
      <c r="F57" s="20" t="n">
        <v>3.72803571</v>
      </c>
      <c r="G57" s="18" t="n">
        <v>400.3964748</v>
      </c>
      <c r="H57" s="20" t="n">
        <v>16.86209728</v>
      </c>
      <c r="I57" s="18" t="n">
        <v>384.32674584</v>
      </c>
      <c r="J57" s="20" t="n">
        <v>10.01889885</v>
      </c>
      <c r="K57" s="18" t="n">
        <v>381.60828762</v>
      </c>
      <c r="L57" s="20" t="n">
        <v>21.89383558</v>
      </c>
      <c r="M57" s="18" t="s">
        <v>404</v>
      </c>
      <c r="N57" s="20" t="s">
        <v>404</v>
      </c>
      <c r="O57" s="18" t="s">
        <v>404</v>
      </c>
      <c r="P57" s="20" t="s">
        <v>404</v>
      </c>
      <c r="Q57" s="18" t="s">
        <v>404</v>
      </c>
      <c r="R57" s="20" t="s">
        <v>404</v>
      </c>
      <c r="S57" s="18" t="n">
        <v>416.89391148</v>
      </c>
      <c r="T57" s="20" t="n">
        <v>9.875305150000001</v>
      </c>
    </row>
    <row r="58" spans="1:20">
      <c r="A58" s="15" t="s">
        <v>455</v>
      </c>
      <c r="B58" s="17" t="n">
        <v>7267</v>
      </c>
      <c r="C58" s="18">
        <f>(0.0/B58*100)</f>
        <v/>
      </c>
      <c r="D58" s="19" t="n">
        <v>7267</v>
      </c>
      <c r="E58" s="18" t="n">
        <v>383.45153044</v>
      </c>
      <c r="F58" s="20" t="n">
        <v>3.57655874</v>
      </c>
      <c r="G58" s="18" t="n">
        <v>380.91440917</v>
      </c>
      <c r="H58" s="20" t="n">
        <v>8.15402542</v>
      </c>
      <c r="I58" s="18" t="n">
        <v>365.24014652</v>
      </c>
      <c r="J58" s="20" t="n">
        <v>10.27089311</v>
      </c>
      <c r="K58" s="18" t="n">
        <v>369.87761482</v>
      </c>
      <c r="L58" s="20" t="n">
        <v>11.53691662</v>
      </c>
      <c r="M58" s="18" t="s">
        <v>404</v>
      </c>
      <c r="N58" s="20" t="s">
        <v>404</v>
      </c>
      <c r="O58" s="18" t="s">
        <v>404</v>
      </c>
      <c r="P58" s="20" t="s">
        <v>404</v>
      </c>
      <c r="Q58" s="18" t="s">
        <v>404</v>
      </c>
      <c r="R58" s="20" t="s">
        <v>404</v>
      </c>
      <c r="S58" s="18" t="n">
        <v>387.93561435</v>
      </c>
      <c r="T58" s="20" t="n">
        <v>14.26458024</v>
      </c>
    </row>
    <row r="59" spans="1:20">
      <c r="A59" s="15" t="s">
        <v>456</v>
      </c>
      <c r="B59" s="17" t="n">
        <v>4826</v>
      </c>
      <c r="C59" s="18">
        <f>(0.0/B59*100)</f>
        <v/>
      </c>
      <c r="D59" s="19" t="n">
        <v>4826</v>
      </c>
      <c r="E59" s="18" t="n">
        <v>357.76671275</v>
      </c>
      <c r="F59" s="20" t="n">
        <v>1.92937591</v>
      </c>
      <c r="G59" s="18" t="n">
        <v>375.68208382</v>
      </c>
      <c r="H59" s="20" t="n">
        <v>5.96644163</v>
      </c>
      <c r="I59" s="18" t="n">
        <v>364.89903902</v>
      </c>
      <c r="J59" s="20" t="n">
        <v>5.18827971</v>
      </c>
      <c r="K59" s="18" t="n">
        <v>373.76799624</v>
      </c>
      <c r="L59" s="20" t="n">
        <v>6.38737499</v>
      </c>
      <c r="M59" s="18" t="s">
        <v>404</v>
      </c>
      <c r="N59" s="20" t="s">
        <v>404</v>
      </c>
      <c r="O59" s="18" t="s">
        <v>404</v>
      </c>
      <c r="P59" s="20" t="s">
        <v>404</v>
      </c>
      <c r="Q59" s="18" t="s">
        <v>404</v>
      </c>
      <c r="R59" s="20" t="s">
        <v>404</v>
      </c>
      <c r="S59" s="18" t="n">
        <v>342.96145361</v>
      </c>
      <c r="T59" s="20" t="n">
        <v>8.729061550000001</v>
      </c>
    </row>
    <row r="60" spans="1:20">
      <c r="A60" s="15" t="s">
        <v>457</v>
      </c>
      <c r="B60" s="17" t="n">
        <v>4546</v>
      </c>
      <c r="C60" s="18">
        <f>(0.0/B60*100)</f>
        <v/>
      </c>
      <c r="D60" s="19" t="n">
        <v>4546</v>
      </c>
      <c r="E60" s="18" t="n">
        <v>392.57496337</v>
      </c>
      <c r="F60" s="20" t="n">
        <v>6.39893904</v>
      </c>
      <c r="G60" s="18" t="n">
        <v>420.29696865</v>
      </c>
      <c r="H60" s="20" t="n">
        <v>9.94249198</v>
      </c>
      <c r="I60" s="18" t="n">
        <v>375.35217088</v>
      </c>
      <c r="J60" s="20" t="n">
        <v>11.2165588</v>
      </c>
      <c r="K60" s="18" t="n">
        <v>389.61003059</v>
      </c>
      <c r="L60" s="20" t="n">
        <v>14.00728929</v>
      </c>
      <c r="M60" s="18" t="s">
        <v>404</v>
      </c>
      <c r="N60" s="20" t="s">
        <v>404</v>
      </c>
      <c r="O60" s="18" t="s">
        <v>404</v>
      </c>
      <c r="P60" s="20" t="s">
        <v>404</v>
      </c>
      <c r="Q60" s="18" t="s">
        <v>404</v>
      </c>
      <c r="R60" s="20" t="s">
        <v>404</v>
      </c>
      <c r="S60" s="18" t="n">
        <v>408.77387144</v>
      </c>
      <c r="T60" s="20" t="n">
        <v>16.51361317</v>
      </c>
    </row>
    <row r="61" spans="1:20">
      <c r="A61" s="15" t="s">
        <v>458</v>
      </c>
      <c r="B61" s="17" t="n">
        <v>6525</v>
      </c>
      <c r="C61" s="18">
        <f>(0.0/B61*100)</f>
        <v/>
      </c>
      <c r="D61" s="19" t="n">
        <v>6525</v>
      </c>
      <c r="E61" s="18" t="n">
        <v>476.30539346</v>
      </c>
      <c r="F61" s="20" t="n">
        <v>2.86050081</v>
      </c>
      <c r="G61" s="18" t="n">
        <v>490.41586635</v>
      </c>
      <c r="H61" s="20" t="n">
        <v>6.37596863</v>
      </c>
      <c r="I61" s="18" t="n">
        <v>486.23071358</v>
      </c>
      <c r="J61" s="20" t="n">
        <v>11.14781666</v>
      </c>
      <c r="K61" s="18" t="n">
        <v>456.91299596</v>
      </c>
      <c r="L61" s="20" t="n">
        <v>11.77156499</v>
      </c>
      <c r="M61" s="18" t="s">
        <v>404</v>
      </c>
      <c r="N61" s="20" t="s">
        <v>404</v>
      </c>
      <c r="O61" s="18" t="s">
        <v>404</v>
      </c>
      <c r="P61" s="20" t="s">
        <v>404</v>
      </c>
      <c r="Q61" s="18" t="s">
        <v>404</v>
      </c>
      <c r="R61" s="20" t="s">
        <v>404</v>
      </c>
      <c r="S61" s="18" t="n">
        <v>450.88930833</v>
      </c>
      <c r="T61" s="20" t="n">
        <v>12.4559443</v>
      </c>
    </row>
    <row r="62" spans="1:20">
      <c r="A62" s="15" t="s">
        <v>459</v>
      </c>
      <c r="B62" s="17" t="n">
        <v>4476</v>
      </c>
      <c r="C62" s="18">
        <f>(0.0/B62*100)</f>
        <v/>
      </c>
      <c r="D62" s="19" t="n">
        <v>4476</v>
      </c>
      <c r="E62" s="18" t="n">
        <v>544.72413958</v>
      </c>
      <c r="F62" s="20" t="n">
        <v>1.54089483</v>
      </c>
      <c r="G62" s="18" t="n">
        <v>549.6847311499999</v>
      </c>
      <c r="H62" s="20" t="n">
        <v>3.65893328</v>
      </c>
      <c r="I62" s="18" t="n">
        <v>540.61083783</v>
      </c>
      <c r="J62" s="20" t="n">
        <v>2.12345155</v>
      </c>
      <c r="K62" s="18" t="n">
        <v>497.33816548</v>
      </c>
      <c r="L62" s="20" t="n">
        <v>7.57627211</v>
      </c>
      <c r="M62" s="18" t="s">
        <v>404</v>
      </c>
      <c r="N62" s="20" t="s">
        <v>404</v>
      </c>
      <c r="O62" s="18" t="s">
        <v>404</v>
      </c>
      <c r="P62" s="20" t="s">
        <v>404</v>
      </c>
      <c r="Q62" s="18" t="s">
        <v>404</v>
      </c>
      <c r="R62" s="20" t="s">
        <v>404</v>
      </c>
      <c r="S62" s="18" t="n">
        <v>575.33280772</v>
      </c>
      <c r="T62" s="20" t="n">
        <v>7.62444114</v>
      </c>
    </row>
    <row r="63" spans="1:20">
      <c r="A63" s="15" t="s">
        <v>460</v>
      </c>
      <c r="B63" s="17" t="n">
        <v>5324</v>
      </c>
      <c r="C63" s="18">
        <f>(0.0/B63*100)</f>
        <v/>
      </c>
      <c r="D63" s="19" t="n">
        <v>5324</v>
      </c>
      <c r="E63" s="18" t="n">
        <v>371.35997822</v>
      </c>
      <c r="F63" s="20" t="n">
        <v>1.63607552</v>
      </c>
      <c r="G63" s="18" t="n">
        <v>388.37570996</v>
      </c>
      <c r="H63" s="20" t="n">
        <v>4.48825322</v>
      </c>
      <c r="I63" s="18" t="n">
        <v>311.37640539</v>
      </c>
      <c r="J63" s="20" t="n">
        <v>7.08632773</v>
      </c>
      <c r="K63" s="18" t="n">
        <v>318.62728574</v>
      </c>
      <c r="L63" s="20" t="n">
        <v>18.3675107</v>
      </c>
      <c r="M63" s="18" t="s">
        <v>404</v>
      </c>
      <c r="N63" s="20" t="s">
        <v>404</v>
      </c>
      <c r="O63" s="18" t="s">
        <v>404</v>
      </c>
      <c r="P63" s="20" t="s">
        <v>404</v>
      </c>
      <c r="Q63" s="18" t="s">
        <v>404</v>
      </c>
      <c r="R63" s="20" t="s">
        <v>404</v>
      </c>
      <c r="S63" s="18" t="n">
        <v>382.68269695</v>
      </c>
      <c r="T63" s="20" t="n">
        <v>4.57257406</v>
      </c>
    </row>
    <row r="64" spans="1:20">
      <c r="A64" s="15" t="s">
        <v>461</v>
      </c>
      <c r="B64" s="17" t="n">
        <v>3634</v>
      </c>
      <c r="C64" s="18">
        <f>(27.0/B64*100)</f>
        <v/>
      </c>
      <c r="D64" s="19" t="n">
        <v>3607</v>
      </c>
      <c r="E64" s="18" t="n">
        <v>464.98320664</v>
      </c>
      <c r="F64" s="20" t="n">
        <v>2.25023512</v>
      </c>
      <c r="G64" s="18" t="n">
        <v>526.61193494</v>
      </c>
      <c r="H64" s="20" t="n">
        <v>3.73202864</v>
      </c>
      <c r="I64" s="18" t="n">
        <v>463.22231019</v>
      </c>
      <c r="J64" s="20" t="n">
        <v>3.32425549</v>
      </c>
      <c r="K64" s="18" t="n">
        <v>538.3669869399999</v>
      </c>
      <c r="L64" s="20" t="n">
        <v>14.53478774</v>
      </c>
      <c r="M64" s="18" t="s">
        <v>404</v>
      </c>
      <c r="N64" s="20" t="s">
        <v>404</v>
      </c>
      <c r="O64" s="18" t="n">
        <v>537.80715577</v>
      </c>
      <c r="P64" s="20" t="n">
        <v>27.47720327</v>
      </c>
      <c r="Q64" s="18" t="s">
        <v>404</v>
      </c>
      <c r="R64" s="20" t="s">
        <v>404</v>
      </c>
      <c r="S64" s="18" t="n">
        <v>481.66878985</v>
      </c>
      <c r="T64" s="20" t="n">
        <v>5.87735706</v>
      </c>
    </row>
    <row r="65" spans="1:20">
      <c r="A65" s="15" t="s">
        <v>462</v>
      </c>
      <c r="B65" s="17" t="n">
        <v>5325</v>
      </c>
      <c r="C65" s="18">
        <f>(0.0/B65*100)</f>
        <v/>
      </c>
      <c r="D65" s="19" t="n">
        <v>5325</v>
      </c>
      <c r="E65" s="18" t="n">
        <v>420.69954485</v>
      </c>
      <c r="F65" s="20" t="n">
        <v>3.72889435</v>
      </c>
      <c r="G65" s="18" t="n">
        <v>421.97178601</v>
      </c>
      <c r="H65" s="20" t="n">
        <v>6.11693242</v>
      </c>
      <c r="I65" s="18" t="n">
        <v>413.66431794</v>
      </c>
      <c r="J65" s="20" t="n">
        <v>8.67127062</v>
      </c>
      <c r="K65" s="18" t="n">
        <v>381.064528</v>
      </c>
      <c r="L65" s="20" t="n">
        <v>17.54985175</v>
      </c>
      <c r="M65" s="18" t="s">
        <v>404</v>
      </c>
      <c r="N65" s="20" t="s">
        <v>404</v>
      </c>
      <c r="O65" s="18" t="s">
        <v>404</v>
      </c>
      <c r="P65" s="20" t="s">
        <v>404</v>
      </c>
      <c r="Q65" s="18" t="s">
        <v>404</v>
      </c>
      <c r="R65" s="20" t="s">
        <v>404</v>
      </c>
      <c r="S65" s="18" t="n">
        <v>484.14235889</v>
      </c>
      <c r="T65" s="20" t="n">
        <v>29.21883036</v>
      </c>
    </row>
    <row r="66" spans="1:20">
      <c r="A66" s="15" t="s">
        <v>463</v>
      </c>
      <c r="B66" s="17" t="n">
        <v>5665</v>
      </c>
      <c r="C66" s="18">
        <f>(0.0/B66*100)</f>
        <v/>
      </c>
      <c r="D66" s="19" t="n">
        <v>5665</v>
      </c>
      <c r="E66" s="18" t="n">
        <v>411.83444618</v>
      </c>
      <c r="F66" s="20" t="n">
        <v>1.83441051</v>
      </c>
      <c r="G66" s="18" t="n">
        <v>403.02168062</v>
      </c>
      <c r="H66" s="20" t="n">
        <v>3.72640138</v>
      </c>
      <c r="I66" s="18" t="n">
        <v>478.02552613</v>
      </c>
      <c r="J66" s="20" t="n">
        <v>6.27120542</v>
      </c>
      <c r="K66" s="18" t="n">
        <v>431.43932874</v>
      </c>
      <c r="L66" s="20" t="n">
        <v>3.80786138</v>
      </c>
      <c r="M66" s="18" t="s">
        <v>404</v>
      </c>
      <c r="N66" s="20" t="s">
        <v>404</v>
      </c>
      <c r="O66" s="18" t="s">
        <v>404</v>
      </c>
      <c r="P66" s="20" t="s">
        <v>404</v>
      </c>
      <c r="Q66" s="18" t="s">
        <v>404</v>
      </c>
      <c r="R66" s="20" t="s">
        <v>404</v>
      </c>
      <c r="S66" s="18" t="n">
        <v>471.94768567</v>
      </c>
      <c r="T66" s="20" t="n">
        <v>11.14974789</v>
      </c>
    </row>
    <row r="67" spans="1:20">
      <c r="A67" s="15" t="s">
        <v>464</v>
      </c>
      <c r="B67" s="17" t="n">
        <v>6971</v>
      </c>
      <c r="C67" s="18">
        <f>(0.0/B67*100)</f>
        <v/>
      </c>
      <c r="D67" s="19" t="n">
        <v>6971</v>
      </c>
      <c r="E67" s="18" t="n">
        <v>385.65167018</v>
      </c>
      <c r="F67" s="20" t="n">
        <v>3.18677246</v>
      </c>
      <c r="G67" s="18" t="n">
        <v>459.69137552</v>
      </c>
      <c r="H67" s="20" t="n">
        <v>24.54355623</v>
      </c>
      <c r="I67" s="18" t="n">
        <v>383.30977094</v>
      </c>
      <c r="J67" s="20" t="n">
        <v>9.302201650000001</v>
      </c>
      <c r="K67" s="18" t="n">
        <v>380.86412911</v>
      </c>
      <c r="L67" s="20" t="n">
        <v>10.43663741</v>
      </c>
      <c r="M67" s="18" t="s">
        <v>404</v>
      </c>
      <c r="N67" s="20" t="s">
        <v>404</v>
      </c>
      <c r="O67" s="18" t="s">
        <v>404</v>
      </c>
      <c r="P67" s="20" t="s">
        <v>404</v>
      </c>
      <c r="Q67" s="18" t="s">
        <v>404</v>
      </c>
      <c r="R67" s="20" t="s">
        <v>404</v>
      </c>
      <c r="S67" s="18" t="n">
        <v>386.6775185</v>
      </c>
      <c r="T67" s="20" t="n">
        <v>35.96988927</v>
      </c>
    </row>
    <row r="68" spans="1:20">
      <c r="A68" s="15" t="s">
        <v>465</v>
      </c>
      <c r="B68" s="17" t="n">
        <v>12083</v>
      </c>
      <c r="C68" s="18">
        <f>(0.0/B68*100)</f>
        <v/>
      </c>
      <c r="D68" s="19" t="n">
        <v>12083</v>
      </c>
      <c r="E68" s="18" t="n">
        <v>385.02580458</v>
      </c>
      <c r="F68" s="20" t="n">
        <v>1.32918838</v>
      </c>
      <c r="G68" s="18" t="n">
        <v>442.89740809</v>
      </c>
      <c r="H68" s="20" t="n">
        <v>2.62377095</v>
      </c>
      <c r="I68" s="18" t="n">
        <v>435.25326182</v>
      </c>
      <c r="J68" s="20" t="n">
        <v>5.13427351</v>
      </c>
      <c r="K68" s="18" t="n">
        <v>434.64245679</v>
      </c>
      <c r="L68" s="20" t="n">
        <v>8.5024686</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445.92657255</v>
      </c>
      <c r="F69" s="20" t="n">
        <v>4.5147714</v>
      </c>
      <c r="G69" s="18" t="n">
        <v>442.68047062</v>
      </c>
      <c r="H69" s="20" t="n">
        <v>8.781897860000001</v>
      </c>
      <c r="I69" s="18" t="n">
        <v>423.2088974</v>
      </c>
      <c r="J69" s="20" t="n">
        <v>25.59592833</v>
      </c>
      <c r="K69" s="18" t="s">
        <v>404</v>
      </c>
      <c r="L69" s="20" t="s">
        <v>404</v>
      </c>
      <c r="M69" s="18" t="s">
        <v>404</v>
      </c>
      <c r="N69" s="20" t="s">
        <v>404</v>
      </c>
      <c r="O69" s="18" t="s">
        <v>404</v>
      </c>
      <c r="P69" s="20" t="s">
        <v>404</v>
      </c>
      <c r="Q69" s="18" t="s">
        <v>404</v>
      </c>
      <c r="R69" s="20" t="s">
        <v>404</v>
      </c>
      <c r="S69" s="18" t="n">
        <v>421.94752625</v>
      </c>
      <c r="T69" s="20" t="n">
        <v>14.90579647</v>
      </c>
    </row>
    <row r="70" spans="1:20">
      <c r="A70" s="15" t="s">
        <v>467</v>
      </c>
      <c r="B70" s="17" t="n">
        <v>6036</v>
      </c>
      <c r="C70" s="18">
        <f>(0.0/B70*100)</f>
        <v/>
      </c>
      <c r="D70" s="19" t="n">
        <v>6036</v>
      </c>
      <c r="E70" s="18" t="n">
        <v>492.50631327</v>
      </c>
      <c r="F70" s="20" t="n">
        <v>3.46522179</v>
      </c>
      <c r="G70" s="18" t="n">
        <v>500.76931242</v>
      </c>
      <c r="H70" s="20" t="n">
        <v>5.64981251</v>
      </c>
      <c r="I70" s="18" t="n">
        <v>487.66720075</v>
      </c>
      <c r="J70" s="20" t="n">
        <v>14.59620132</v>
      </c>
      <c r="K70" s="18" t="n">
        <v>485.1267079</v>
      </c>
      <c r="L70" s="20" t="n">
        <v>5.96952286</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562.0605937399999</v>
      </c>
      <c r="F71" s="20" t="n">
        <v>1.68671269</v>
      </c>
      <c r="G71" s="18" t="n">
        <v>574.06658227</v>
      </c>
      <c r="H71" s="20" t="n">
        <v>3.37513024</v>
      </c>
      <c r="I71" s="18" t="n">
        <v>559.19102479</v>
      </c>
      <c r="J71" s="20" t="n">
        <v>5.54746421</v>
      </c>
      <c r="K71" s="18" t="n">
        <v>550.77131937</v>
      </c>
      <c r="L71" s="20" t="n">
        <v>15.24866056</v>
      </c>
      <c r="M71" s="18" t="s">
        <v>404</v>
      </c>
      <c r="N71" s="20" t="s">
        <v>404</v>
      </c>
      <c r="O71" s="18" t="s">
        <v>404</v>
      </c>
      <c r="P71" s="20" t="s">
        <v>404</v>
      </c>
      <c r="Q71" s="18" t="s">
        <v>404</v>
      </c>
      <c r="R71" s="20" t="s">
        <v>404</v>
      </c>
      <c r="S71" s="18" t="n">
        <v>533.34254097</v>
      </c>
      <c r="T71" s="20" t="n">
        <v>20.28757726</v>
      </c>
    </row>
    <row r="72" spans="1:20">
      <c r="A72" s="15" t="s">
        <v>469</v>
      </c>
      <c r="B72" s="17" t="n">
        <v>7708</v>
      </c>
      <c r="C72" s="18">
        <f>(0.0/B72*100)</f>
        <v/>
      </c>
      <c r="D72" s="19" t="n">
        <v>7708</v>
      </c>
      <c r="E72" s="18" t="n">
        <v>541.26390063</v>
      </c>
      <c r="F72" s="20" t="n">
        <v>4.83339398</v>
      </c>
      <c r="G72" s="18" t="n">
        <v>548.1235806</v>
      </c>
      <c r="H72" s="20" t="n">
        <v>7.54963777</v>
      </c>
      <c r="I72" s="18" t="n">
        <v>541.17639707</v>
      </c>
      <c r="J72" s="20" t="n">
        <v>14.51263626</v>
      </c>
      <c r="K72" s="18" t="n">
        <v>520.22233216</v>
      </c>
      <c r="L72" s="20" t="n">
        <v>11.98051064</v>
      </c>
      <c r="M72" s="18" t="s">
        <v>404</v>
      </c>
      <c r="N72" s="20" t="s">
        <v>404</v>
      </c>
      <c r="O72" s="18" t="s">
        <v>404</v>
      </c>
      <c r="P72" s="20" t="s">
        <v>404</v>
      </c>
      <c r="Q72" s="18" t="s">
        <v>404</v>
      </c>
      <c r="R72" s="20" t="s">
        <v>404</v>
      </c>
      <c r="S72" s="18" t="n">
        <v>625.31998103</v>
      </c>
      <c r="T72" s="20" t="n">
        <v>61.49603391</v>
      </c>
    </row>
    <row r="73" spans="1:20">
      <c r="A73" s="15" t="s">
        <v>470</v>
      </c>
      <c r="B73" s="17" t="n">
        <v>8249</v>
      </c>
      <c r="C73" s="18">
        <f>(0.0/B73*100)</f>
        <v/>
      </c>
      <c r="D73" s="19" t="n">
        <v>8249</v>
      </c>
      <c r="E73" s="18" t="n">
        <v>414.72708274</v>
      </c>
      <c r="F73" s="20" t="n">
        <v>3.48545107</v>
      </c>
      <c r="G73" s="18" t="n">
        <v>429.8452094</v>
      </c>
      <c r="H73" s="20" t="n">
        <v>10.96937382</v>
      </c>
      <c r="I73" s="18" t="n">
        <v>364.8469984</v>
      </c>
      <c r="J73" s="20" t="n">
        <v>13.90312581</v>
      </c>
      <c r="K73" s="18" t="n">
        <v>410.16077575</v>
      </c>
      <c r="L73" s="20" t="n">
        <v>20.11062317</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418.86392124</v>
      </c>
      <c r="F74" s="20" t="n">
        <v>2.14219441</v>
      </c>
      <c r="G74" s="18" t="n">
        <v>485.46708886</v>
      </c>
      <c r="H74" s="20" t="n">
        <v>5.21033431</v>
      </c>
      <c r="I74" s="18" t="n">
        <v>401.43118675</v>
      </c>
      <c r="J74" s="20" t="n">
        <v>4.21329763</v>
      </c>
      <c r="K74" s="18" t="n">
        <v>397.63839348</v>
      </c>
      <c r="L74" s="20" t="n">
        <v>3.39508239</v>
      </c>
      <c r="M74" s="18" t="s">
        <v>404</v>
      </c>
      <c r="N74" s="20" t="s">
        <v>404</v>
      </c>
      <c r="O74" s="18" t="s">
        <v>404</v>
      </c>
      <c r="P74" s="20" t="s">
        <v>404</v>
      </c>
      <c r="Q74" s="18" t="s">
        <v>404</v>
      </c>
      <c r="R74" s="20" t="s">
        <v>404</v>
      </c>
      <c r="S74" s="18" t="n">
        <v>399.11463387</v>
      </c>
      <c r="T74" s="20" t="n">
        <v>6.59744288</v>
      </c>
    </row>
    <row r="75" spans="1:20">
      <c r="A75" s="15" t="s">
        <v>472</v>
      </c>
      <c r="B75" s="17" t="n">
        <v>5375</v>
      </c>
      <c r="C75" s="18">
        <f>(483.0/B75*100)</f>
        <v/>
      </c>
      <c r="D75" s="19" t="n">
        <v>4892</v>
      </c>
      <c r="E75" s="18" t="n">
        <v>371.0683077</v>
      </c>
      <c r="F75" s="20" t="n">
        <v>10.37743773</v>
      </c>
      <c r="G75" s="18" t="n">
        <v>353.06581551</v>
      </c>
      <c r="H75" s="20" t="n">
        <v>14.41194207</v>
      </c>
      <c r="I75" s="18" t="n">
        <v>366.0977153</v>
      </c>
      <c r="J75" s="20" t="n">
        <v>5.57712127</v>
      </c>
      <c r="K75" s="18" t="n">
        <v>364.89476995</v>
      </c>
      <c r="L75" s="20" t="n">
        <v>10.21283891</v>
      </c>
      <c r="M75" s="18" t="s">
        <v>404</v>
      </c>
      <c r="N75" s="20" t="s">
        <v>404</v>
      </c>
      <c r="O75" s="18" t="s">
        <v>404</v>
      </c>
      <c r="P75" s="20" t="s">
        <v>404</v>
      </c>
      <c r="Q75" s="18" t="s">
        <v>404</v>
      </c>
      <c r="R75" s="20" t="s">
        <v>404</v>
      </c>
      <c r="S75" s="18" t="n">
        <v>404.08176238</v>
      </c>
      <c r="T75" s="20" t="n">
        <v>23.99344137</v>
      </c>
    </row>
    <row r="76" spans="1:20">
      <c r="A76" s="15" t="s">
        <v>473</v>
      </c>
      <c r="B76" s="17" t="n">
        <v>14167</v>
      </c>
      <c r="C76" s="18">
        <f>(1400.0/B76*100)</f>
        <v/>
      </c>
      <c r="D76" s="19" t="n">
        <v>12767</v>
      </c>
      <c r="E76" s="18" t="n">
        <v>418.38463113</v>
      </c>
      <c r="F76" s="20" t="n">
        <v>3.23934956</v>
      </c>
      <c r="G76" s="18" t="n">
        <v>466.01883592</v>
      </c>
      <c r="H76" s="20" t="n">
        <v>8.02317519</v>
      </c>
      <c r="I76" s="18" t="n">
        <v>472.99340884</v>
      </c>
      <c r="J76" s="20" t="n">
        <v>10.88660829</v>
      </c>
      <c r="K76" s="18" t="n">
        <v>429.76679751</v>
      </c>
      <c r="L76" s="20" t="n">
        <v>9.079918599999999</v>
      </c>
      <c r="M76" s="18" t="s">
        <v>404</v>
      </c>
      <c r="N76" s="20" t="s">
        <v>404</v>
      </c>
      <c r="O76" s="18" t="s">
        <v>404</v>
      </c>
      <c r="P76" s="20" t="s">
        <v>404</v>
      </c>
      <c r="Q76" s="18" t="s">
        <v>404</v>
      </c>
      <c r="R76" s="20" t="s">
        <v>404</v>
      </c>
      <c r="S76" s="18" t="n">
        <v>485.38975865</v>
      </c>
      <c r="T76" s="20" t="n">
        <v>18.59004416</v>
      </c>
    </row>
    <row r="77" spans="1:20">
      <c r="A77" s="15" t="s">
        <v>474</v>
      </c>
      <c r="B77" s="17" t="n">
        <v>6062</v>
      </c>
      <c r="C77" s="18">
        <f>(12.0/B77*100)</f>
        <v/>
      </c>
      <c r="D77" s="19" t="n">
        <v>6050</v>
      </c>
      <c r="E77" s="18" t="n">
        <v>409.35172062</v>
      </c>
      <c r="F77" s="20" t="n">
        <v>3.8209486</v>
      </c>
      <c r="G77" s="18" t="n">
        <v>442.07070082</v>
      </c>
      <c r="H77" s="20" t="n">
        <v>16.50494635</v>
      </c>
      <c r="I77" s="18" t="n">
        <v>432.41143039</v>
      </c>
      <c r="J77" s="20" t="n">
        <v>6.61329455</v>
      </c>
      <c r="K77" s="18" t="n">
        <v>411.12116459</v>
      </c>
      <c r="L77" s="20" t="n">
        <v>13.02689404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504.74452327</v>
      </c>
      <c r="F78" s="20" t="n">
        <v>5.28374484</v>
      </c>
      <c r="G78" s="18" t="n">
        <v>489.43962592</v>
      </c>
      <c r="H78" s="20" t="n">
        <v>9.325896220000001</v>
      </c>
      <c r="I78" s="18" t="n">
        <v>468.41434946</v>
      </c>
      <c r="J78" s="20" t="n">
        <v>10.64509157</v>
      </c>
      <c r="K78" s="18" t="s">
        <v>404</v>
      </c>
      <c r="L78" s="20" t="s">
        <v>404</v>
      </c>
      <c r="M78" s="18" t="s">
        <v>404</v>
      </c>
      <c r="N78" s="20" t="s">
        <v>404</v>
      </c>
      <c r="O78" s="18" t="s">
        <v>404</v>
      </c>
      <c r="P78" s="20" t="s">
        <v>404</v>
      </c>
      <c r="Q78" s="18" t="s">
        <v>404</v>
      </c>
      <c r="R78" s="20" t="s">
        <v>404</v>
      </c>
      <c r="S78" s="18" t="n">
        <v>485.5498851</v>
      </c>
      <c r="T78" s="20" t="n">
        <v>14.42168291</v>
      </c>
    </row>
    <row customHeight="1" ht="25" r="79" spans="1:20">
      <c r="A79" s="15" t="s">
        <v>476</v>
      </c>
      <c r="B79" s="17" t="n">
        <v>1657</v>
      </c>
      <c r="C79" s="18">
        <f>(21.0/B79*100)</f>
        <v/>
      </c>
      <c r="D79" s="19" t="n">
        <v>1636</v>
      </c>
      <c r="E79" s="18" t="n">
        <v>447.10881342</v>
      </c>
      <c r="F79" s="20" t="n">
        <v>9.3314123</v>
      </c>
      <c r="G79" s="18" t="n">
        <v>483.22788578</v>
      </c>
      <c r="H79" s="20" t="n">
        <v>18.4357472</v>
      </c>
      <c r="I79" s="18" t="n">
        <v>438.12838469</v>
      </c>
      <c r="J79" s="20" t="n">
        <v>25.21194539</v>
      </c>
      <c r="K79" s="18" t="n">
        <v>488.90672115</v>
      </c>
      <c r="L79" s="20" t="n">
        <v>23.45813182</v>
      </c>
      <c r="M79" s="18" t="s">
        <v>404</v>
      </c>
      <c r="N79" s="20" t="s">
        <v>404</v>
      </c>
      <c r="O79" s="18" t="s">
        <v>404</v>
      </c>
      <c r="P79" s="20" t="s">
        <v>404</v>
      </c>
      <c r="Q79" s="18" t="s">
        <v>404</v>
      </c>
      <c r="R79" s="20" t="s">
        <v>404</v>
      </c>
      <c r="S79" s="18" t="n">
        <v>441.37948499</v>
      </c>
      <c r="T79" s="20" t="n">
        <v>40.77897004</v>
      </c>
    </row>
    <row r="80" spans="1:20">
      <c r="A80" s="15" t="s">
        <v>477</v>
      </c>
      <c r="B80" s="17" t="n">
        <v>7841</v>
      </c>
      <c r="C80" s="18">
        <f>(0.0/B80*100)</f>
        <v/>
      </c>
      <c r="D80" s="19" t="n">
        <v>7841</v>
      </c>
      <c r="E80" s="18" t="n">
        <v>464.64308235</v>
      </c>
      <c r="F80" s="20" t="n">
        <v>4.84131698</v>
      </c>
      <c r="G80" s="18" t="n">
        <v>444.6339376</v>
      </c>
      <c r="H80" s="20" t="n">
        <v>9.43733995</v>
      </c>
      <c r="I80" s="18" t="n">
        <v>442.92194475</v>
      </c>
      <c r="J80" s="20" t="n">
        <v>13.82884189</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445.36268592</v>
      </c>
      <c r="F81" s="20" t="n">
        <v>3.57539905</v>
      </c>
      <c r="G81" s="18" t="n">
        <v>445.74296245</v>
      </c>
      <c r="H81" s="20" t="n">
        <v>15.21944499</v>
      </c>
      <c r="I81" s="18" t="n">
        <v>456.96937026</v>
      </c>
      <c r="J81" s="20" t="n">
        <v>17.56085706</v>
      </c>
      <c r="K81" s="18" t="n">
        <v>517.87743</v>
      </c>
      <c r="L81" s="20" t="n">
        <v>8.265864029999999</v>
      </c>
      <c r="M81" s="18" t="s">
        <v>404</v>
      </c>
      <c r="N81" s="20" t="s">
        <v>404</v>
      </c>
      <c r="O81" s="18" t="s">
        <v>404</v>
      </c>
      <c r="P81" s="20" t="s">
        <v>404</v>
      </c>
      <c r="Q81" s="18" t="s">
        <v>404</v>
      </c>
      <c r="R81" s="20" t="s">
        <v>404</v>
      </c>
      <c r="S81" s="18" t="s">
        <v>404</v>
      </c>
      <c r="T81" s="20" t="s">
        <v>404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694</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493.91251492</v>
      </c>
      <c r="F7" s="20" t="n">
        <v>2.1456502</v>
      </c>
      <c r="G7" s="18" t="n">
        <v>501.41723329</v>
      </c>
      <c r="H7" s="20" t="n">
        <v>4.52214847</v>
      </c>
      <c r="I7" s="18" t="n">
        <v>500.52477266</v>
      </c>
      <c r="J7" s="20" t="n">
        <v>8.495407889999999</v>
      </c>
      <c r="K7" s="18" t="n">
        <v>485.53347173</v>
      </c>
      <c r="L7" s="20" t="n">
        <v>7.1009304</v>
      </c>
      <c r="M7" s="18" t="s">
        <v>404</v>
      </c>
      <c r="N7" s="20" t="s">
        <v>404</v>
      </c>
      <c r="O7" s="18" t="s">
        <v>404</v>
      </c>
      <c r="P7" s="20" t="s">
        <v>404</v>
      </c>
      <c r="Q7" s="18" t="s">
        <v>404</v>
      </c>
      <c r="R7" s="20" t="s">
        <v>404</v>
      </c>
      <c r="S7" s="18" t="n">
        <v>481.10779438</v>
      </c>
      <c r="T7" s="20" t="n">
        <v>24.64441904</v>
      </c>
    </row>
    <row r="8" spans="1:20">
      <c r="A8" s="15" t="s">
        <v>405</v>
      </c>
      <c r="B8" s="17" t="n">
        <v>7007</v>
      </c>
      <c r="C8" s="18">
        <f>(0.0/B8*100)</f>
        <v/>
      </c>
      <c r="D8" s="19" t="n">
        <v>7007</v>
      </c>
      <c r="E8" s="18" t="n">
        <v>495.76350891</v>
      </c>
      <c r="F8" s="20" t="n">
        <v>5.32305966</v>
      </c>
      <c r="G8" s="18" t="n">
        <v>501.17821774</v>
      </c>
      <c r="H8" s="20" t="n">
        <v>9.500160340000001</v>
      </c>
      <c r="I8" s="18" t="n">
        <v>473.72317113</v>
      </c>
      <c r="J8" s="20" t="n">
        <v>17.03839802</v>
      </c>
      <c r="K8" s="18" t="n">
        <v>503.50841569</v>
      </c>
      <c r="L8" s="20" t="n">
        <v>12.89219157</v>
      </c>
      <c r="M8" s="18" t="s">
        <v>404</v>
      </c>
      <c r="N8" s="20" t="s">
        <v>404</v>
      </c>
      <c r="O8" s="18" t="s">
        <v>404</v>
      </c>
      <c r="P8" s="20" t="s">
        <v>404</v>
      </c>
      <c r="Q8" s="18" t="s">
        <v>404</v>
      </c>
      <c r="R8" s="20" t="s">
        <v>404</v>
      </c>
      <c r="S8" s="18" t="n">
        <v>488.72460932</v>
      </c>
      <c r="T8" s="20" t="n">
        <v>31.0199008</v>
      </c>
    </row>
    <row r="9" spans="1:20">
      <c r="A9" s="15" t="s">
        <v>406</v>
      </c>
      <c r="B9" s="17" t="n">
        <v>9651</v>
      </c>
      <c r="C9" s="18">
        <f>(200.0/B9*100)</f>
        <v/>
      </c>
      <c r="D9" s="19" t="n">
        <v>9451</v>
      </c>
      <c r="E9" s="18" t="n">
        <v>498.80173384</v>
      </c>
      <c r="F9" s="20" t="n">
        <v>4.74457733</v>
      </c>
      <c r="G9" s="18" t="n">
        <v>532.33959866</v>
      </c>
      <c r="H9" s="20" t="n">
        <v>6.49473774</v>
      </c>
      <c r="I9" s="18" t="n">
        <v>492.27151357</v>
      </c>
      <c r="J9" s="20" t="n">
        <v>13.4108697</v>
      </c>
      <c r="K9" s="18" t="n">
        <v>533.9254885</v>
      </c>
      <c r="L9" s="20" t="n">
        <v>18.66263942</v>
      </c>
      <c r="M9" s="18" t="s">
        <v>404</v>
      </c>
      <c r="N9" s="20" t="s">
        <v>404</v>
      </c>
      <c r="O9" s="18" t="s">
        <v>404</v>
      </c>
      <c r="P9" s="20" t="s">
        <v>404</v>
      </c>
      <c r="Q9" s="18" t="s">
        <v>404</v>
      </c>
      <c r="R9" s="20" t="s">
        <v>404</v>
      </c>
      <c r="S9" s="18" t="n">
        <v>491.45988627</v>
      </c>
      <c r="T9" s="20" t="n">
        <v>8.50589755</v>
      </c>
    </row>
    <row r="10" spans="1:20">
      <c r="A10" s="15" t="s">
        <v>407</v>
      </c>
      <c r="B10" s="17" t="n">
        <v>20058</v>
      </c>
      <c r="C10" s="18">
        <f>(3112.0/B10*100)</f>
        <v/>
      </c>
      <c r="D10" s="19" t="n">
        <v>16946</v>
      </c>
      <c r="E10" s="18" t="n">
        <v>514.27161482</v>
      </c>
      <c r="F10" s="20" t="n">
        <v>3.44642097</v>
      </c>
      <c r="G10" s="18" t="n">
        <v>513.05094563</v>
      </c>
      <c r="H10" s="20" t="n">
        <v>5.00369422</v>
      </c>
      <c r="I10" s="18" t="n">
        <v>524.55765737</v>
      </c>
      <c r="J10" s="20" t="n">
        <v>8.271007340000001</v>
      </c>
      <c r="K10" s="18" t="n">
        <v>520.48807647</v>
      </c>
      <c r="L10" s="20" t="n">
        <v>5.60545587</v>
      </c>
      <c r="M10" s="18" t="s">
        <v>404</v>
      </c>
      <c r="N10" s="20" t="s">
        <v>404</v>
      </c>
      <c r="O10" s="18" t="s">
        <v>404</v>
      </c>
      <c r="P10" s="20" t="s">
        <v>404</v>
      </c>
      <c r="Q10" s="18" t="s">
        <v>404</v>
      </c>
      <c r="R10" s="20" t="s">
        <v>404</v>
      </c>
      <c r="S10" s="18" t="n">
        <v>520.23117648</v>
      </c>
      <c r="T10" s="20" t="n">
        <v>10.51896381</v>
      </c>
    </row>
    <row r="11" spans="1:20">
      <c r="A11" s="15" t="s">
        <v>408</v>
      </c>
      <c r="B11" s="17" t="n">
        <v>7053</v>
      </c>
      <c r="C11" s="18">
        <f>(212.0/B11*100)</f>
        <v/>
      </c>
      <c r="D11" s="19" t="n">
        <v>6841</v>
      </c>
      <c r="E11" s="18" t="n">
        <v>427.7191909</v>
      </c>
      <c r="F11" s="20" t="n">
        <v>3.98339658</v>
      </c>
      <c r="G11" s="18" t="n">
        <v>470.83514214</v>
      </c>
      <c r="H11" s="20" t="n">
        <v>15.3748025</v>
      </c>
      <c r="I11" s="18" t="n">
        <v>414.33597882</v>
      </c>
      <c r="J11" s="20" t="n">
        <v>7.6539498</v>
      </c>
      <c r="K11" s="18" t="n">
        <v>389.94653348</v>
      </c>
      <c r="L11" s="20" t="n">
        <v>8.576119520000001</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485.93153792</v>
      </c>
      <c r="F12" s="20" t="n">
        <v>3.70623528</v>
      </c>
      <c r="G12" s="18" t="n">
        <v>504.23990635</v>
      </c>
      <c r="H12" s="20" t="n">
        <v>5.82402969</v>
      </c>
      <c r="I12" s="18" t="n">
        <v>500.15225583</v>
      </c>
      <c r="J12" s="20" t="n">
        <v>11.30005614</v>
      </c>
      <c r="K12" s="18" t="n">
        <v>474.67987709</v>
      </c>
      <c r="L12" s="20" t="n">
        <v>15.95570805</v>
      </c>
      <c r="M12" s="18" t="s">
        <v>404</v>
      </c>
      <c r="N12" s="20" t="s">
        <v>404</v>
      </c>
      <c r="O12" s="18" t="s">
        <v>404</v>
      </c>
      <c r="P12" s="20" t="s">
        <v>404</v>
      </c>
      <c r="Q12" s="18" t="s">
        <v>404</v>
      </c>
      <c r="R12" s="20" t="s">
        <v>404</v>
      </c>
      <c r="S12" s="18" t="s">
        <v>404</v>
      </c>
      <c r="T12" s="20" t="s">
        <v>404</v>
      </c>
    </row>
    <row r="13" spans="1:20">
      <c r="A13" s="15" t="s">
        <v>410</v>
      </c>
      <c r="B13" s="17" t="n">
        <v>7161</v>
      </c>
      <c r="C13" s="18">
        <f>(1175.0/B13*100)</f>
        <v/>
      </c>
      <c r="D13" s="19" t="n">
        <v>5986</v>
      </c>
      <c r="E13" s="18" t="n">
        <v>507.62585597</v>
      </c>
      <c r="F13" s="20" t="n">
        <v>2.84447231</v>
      </c>
      <c r="G13" s="18" t="n">
        <v>513.07056039</v>
      </c>
      <c r="H13" s="20" t="n">
        <v>6.48557815</v>
      </c>
      <c r="I13" s="18" t="n">
        <v>512.35771119</v>
      </c>
      <c r="J13" s="20" t="n">
        <v>7.13006078</v>
      </c>
      <c r="K13" s="18" t="n">
        <v>512.7453838</v>
      </c>
      <c r="L13" s="20" t="n">
        <v>5.0630172</v>
      </c>
      <c r="M13" s="18" t="s">
        <v>404</v>
      </c>
      <c r="N13" s="20" t="s">
        <v>404</v>
      </c>
      <c r="O13" s="18" t="s">
        <v>404</v>
      </c>
      <c r="P13" s="20" t="s">
        <v>404</v>
      </c>
      <c r="Q13" s="18" t="s">
        <v>404</v>
      </c>
      <c r="R13" s="20" t="s">
        <v>404</v>
      </c>
      <c r="S13" s="18" t="n">
        <v>545.11561858</v>
      </c>
      <c r="T13" s="20" t="n">
        <v>11.08925307</v>
      </c>
    </row>
    <row r="14" spans="1:20">
      <c r="A14" s="15" t="s">
        <v>411</v>
      </c>
      <c r="B14" s="17" t="n">
        <v>5587</v>
      </c>
      <c r="C14" s="18">
        <f>(0.0/B14*100)</f>
        <v/>
      </c>
      <c r="D14" s="19" t="n">
        <v>5587</v>
      </c>
      <c r="E14" s="18" t="n">
        <v>520.5681991500001</v>
      </c>
      <c r="F14" s="20" t="n">
        <v>2.58309028</v>
      </c>
      <c r="G14" s="18" t="n">
        <v>519.1432744</v>
      </c>
      <c r="H14" s="20" t="n">
        <v>3.60509036</v>
      </c>
      <c r="I14" s="18" t="n">
        <v>521.44183894</v>
      </c>
      <c r="J14" s="20" t="n">
        <v>8.135743939999999</v>
      </c>
      <c r="K14" s="18" t="n">
        <v>543.6835638</v>
      </c>
      <c r="L14" s="20" t="n">
        <v>8.218521470000001</v>
      </c>
      <c r="M14" s="18" t="s">
        <v>404</v>
      </c>
      <c r="N14" s="20" t="s">
        <v>404</v>
      </c>
      <c r="O14" s="18" t="s">
        <v>404</v>
      </c>
      <c r="P14" s="20" t="s">
        <v>404</v>
      </c>
      <c r="Q14" s="18" t="s">
        <v>404</v>
      </c>
      <c r="R14" s="20" t="s">
        <v>404</v>
      </c>
      <c r="S14" s="18" t="n">
        <v>461.36104279</v>
      </c>
      <c r="T14" s="20" t="n">
        <v>34.67416307</v>
      </c>
    </row>
    <row r="15" spans="1:20">
      <c r="A15" s="15" t="s">
        <v>412</v>
      </c>
      <c r="B15" s="17" t="n">
        <v>5882</v>
      </c>
      <c r="C15" s="18">
        <f>(0.0/B15*100)</f>
        <v/>
      </c>
      <c r="D15" s="19" t="n">
        <v>5882</v>
      </c>
      <c r="E15" s="18" t="n">
        <v>510.32682792</v>
      </c>
      <c r="F15" s="20" t="n">
        <v>3.44458301</v>
      </c>
      <c r="G15" s="18" t="n">
        <v>511.66468964</v>
      </c>
      <c r="H15" s="20" t="n">
        <v>4.1307357</v>
      </c>
      <c r="I15" s="18" t="n">
        <v>507.64032258</v>
      </c>
      <c r="J15" s="20" t="n">
        <v>4.69302911</v>
      </c>
      <c r="K15" s="18" t="n">
        <v>518.5144205300001</v>
      </c>
      <c r="L15" s="20" t="n">
        <v>8.43415208</v>
      </c>
      <c r="M15" s="18" t="s">
        <v>404</v>
      </c>
      <c r="N15" s="20" t="s">
        <v>404</v>
      </c>
      <c r="O15" s="18" t="s">
        <v>404</v>
      </c>
      <c r="P15" s="20" t="s">
        <v>404</v>
      </c>
      <c r="Q15" s="18" t="s">
        <v>404</v>
      </c>
      <c r="R15" s="20" t="s">
        <v>404</v>
      </c>
      <c r="S15" s="18" t="n">
        <v>499.68950628</v>
      </c>
      <c r="T15" s="20" t="n">
        <v>6.23289482</v>
      </c>
    </row>
    <row r="16" spans="1:20">
      <c r="A16" s="15" t="s">
        <v>413</v>
      </c>
      <c r="B16" s="17" t="n">
        <v>6108</v>
      </c>
      <c r="C16" s="18">
        <f>(495.0/B16*100)</f>
        <v/>
      </c>
      <c r="D16" s="19" t="n">
        <v>5613</v>
      </c>
      <c r="E16" s="18" t="n">
        <v>487.12018336</v>
      </c>
      <c r="F16" s="20" t="n">
        <v>7.27034144</v>
      </c>
      <c r="G16" s="18" t="n">
        <v>510.83073596</v>
      </c>
      <c r="H16" s="20" t="n">
        <v>9.91041858</v>
      </c>
      <c r="I16" s="18" t="n">
        <v>487.58012795</v>
      </c>
      <c r="J16" s="20" t="n">
        <v>11.31911739</v>
      </c>
      <c r="K16" s="18" t="n">
        <v>502.57338617</v>
      </c>
      <c r="L16" s="20" t="n">
        <v>6.15949077</v>
      </c>
      <c r="M16" s="18" t="s">
        <v>404</v>
      </c>
      <c r="N16" s="20" t="s">
        <v>404</v>
      </c>
      <c r="O16" s="18" t="s">
        <v>404</v>
      </c>
      <c r="P16" s="20" t="s">
        <v>404</v>
      </c>
      <c r="Q16" s="18" t="s">
        <v>404</v>
      </c>
      <c r="R16" s="20" t="s">
        <v>404</v>
      </c>
      <c r="S16" s="18" t="n">
        <v>463.93472728</v>
      </c>
      <c r="T16" s="20" t="n">
        <v>25.4854185</v>
      </c>
    </row>
    <row r="17" spans="1:20">
      <c r="A17" s="15" t="s">
        <v>414</v>
      </c>
      <c r="B17" s="17" t="n">
        <v>6504</v>
      </c>
      <c r="C17" s="18">
        <f>(1325.0/B17*100)</f>
        <v/>
      </c>
      <c r="D17" s="19" t="n">
        <v>5179</v>
      </c>
      <c r="E17" s="18" t="n">
        <v>496.38090458</v>
      </c>
      <c r="F17" s="20" t="n">
        <v>5.89368936</v>
      </c>
      <c r="G17" s="18" t="n">
        <v>519.49264651</v>
      </c>
      <c r="H17" s="20" t="n">
        <v>7.3357735</v>
      </c>
      <c r="I17" s="18" t="n">
        <v>513.16216258</v>
      </c>
      <c r="J17" s="20" t="n">
        <v>13.9387362</v>
      </c>
      <c r="K17" s="18" t="n">
        <v>509.98245863</v>
      </c>
      <c r="L17" s="20" t="n">
        <v>11.55070488</v>
      </c>
      <c r="M17" s="18" t="s">
        <v>404</v>
      </c>
      <c r="N17" s="20" t="s">
        <v>404</v>
      </c>
      <c r="O17" s="18" t="s">
        <v>404</v>
      </c>
      <c r="P17" s="20" t="s">
        <v>404</v>
      </c>
      <c r="Q17" s="18" t="s">
        <v>404</v>
      </c>
      <c r="R17" s="20" t="s">
        <v>404</v>
      </c>
      <c r="S17" s="18" t="n">
        <v>539.67118441</v>
      </c>
      <c r="T17" s="20" t="n">
        <v>24.81307149</v>
      </c>
    </row>
    <row r="18" spans="1:20">
      <c r="A18" s="15" t="s">
        <v>415</v>
      </c>
      <c r="B18" s="17" t="n">
        <v>5532</v>
      </c>
      <c r="C18" s="18">
        <f>(0.0/B18*100)</f>
        <v/>
      </c>
      <c r="D18" s="19" t="n">
        <v>5532</v>
      </c>
      <c r="E18" s="18" t="n">
        <v>461.58950731</v>
      </c>
      <c r="F18" s="20" t="n">
        <v>6.64152363</v>
      </c>
      <c r="G18" s="18" t="n">
        <v>447.54195887</v>
      </c>
      <c r="H18" s="20" t="n">
        <v>9.893522450000001</v>
      </c>
      <c r="I18" s="18" t="n">
        <v>461.32397103</v>
      </c>
      <c r="J18" s="20" t="n">
        <v>6.82273244</v>
      </c>
      <c r="K18" s="18" t="n">
        <v>439.53000986</v>
      </c>
      <c r="L18" s="20" t="n">
        <v>9.829747770000001</v>
      </c>
      <c r="M18" s="18" t="s">
        <v>404</v>
      </c>
      <c r="N18" s="20" t="s">
        <v>404</v>
      </c>
      <c r="O18" s="18" t="s">
        <v>404</v>
      </c>
      <c r="P18" s="20" t="s">
        <v>404</v>
      </c>
      <c r="Q18" s="18" t="s">
        <v>404</v>
      </c>
      <c r="R18" s="20" t="s">
        <v>404</v>
      </c>
      <c r="S18" s="18" t="n">
        <v>446.59663302</v>
      </c>
      <c r="T18" s="20" t="n">
        <v>28.21127917</v>
      </c>
    </row>
    <row r="19" spans="1:20">
      <c r="A19" s="15" t="s">
        <v>416</v>
      </c>
      <c r="B19" s="17" t="n">
        <v>5658</v>
      </c>
      <c r="C19" s="18">
        <f>(327.0/B19*100)</f>
        <v/>
      </c>
      <c r="D19" s="19" t="n">
        <v>5331</v>
      </c>
      <c r="E19" s="18" t="n">
        <v>471.86556757</v>
      </c>
      <c r="F19" s="20" t="n">
        <v>6.25528256</v>
      </c>
      <c r="G19" s="18" t="n">
        <v>491.8749599</v>
      </c>
      <c r="H19" s="20" t="n">
        <v>7.08159268</v>
      </c>
      <c r="I19" s="18" t="n">
        <v>468.90047276</v>
      </c>
      <c r="J19" s="20" t="n">
        <v>12.11182949</v>
      </c>
      <c r="K19" s="18" t="n">
        <v>470.31488149</v>
      </c>
      <c r="L19" s="20" t="n">
        <v>14.39380271</v>
      </c>
      <c r="M19" s="18" t="s">
        <v>404</v>
      </c>
      <c r="N19" s="20" t="s">
        <v>404</v>
      </c>
      <c r="O19" s="18" t="s">
        <v>404</v>
      </c>
      <c r="P19" s="20" t="s">
        <v>404</v>
      </c>
      <c r="Q19" s="18" t="s">
        <v>404</v>
      </c>
      <c r="R19" s="20" t="s">
        <v>404</v>
      </c>
      <c r="S19" s="18" t="n">
        <v>491.18826502</v>
      </c>
      <c r="T19" s="20" t="n">
        <v>66.13644716</v>
      </c>
    </row>
    <row r="20" spans="1:20">
      <c r="A20" s="15" t="s">
        <v>417</v>
      </c>
      <c r="B20" s="17" t="n">
        <v>3371</v>
      </c>
      <c r="C20" s="18">
        <f>(24.0/B20*100)</f>
        <v/>
      </c>
      <c r="D20" s="19" t="n">
        <v>3347</v>
      </c>
      <c r="E20" s="18" t="n">
        <v>483.7087414</v>
      </c>
      <c r="F20" s="20" t="n">
        <v>2.19718462</v>
      </c>
      <c r="G20" s="18" t="n">
        <v>501.57521964</v>
      </c>
      <c r="H20" s="20" t="n">
        <v>3.85869122</v>
      </c>
      <c r="I20" s="18" t="n">
        <v>478.52248093</v>
      </c>
      <c r="J20" s="20" t="n">
        <v>5.84807789</v>
      </c>
      <c r="K20" s="18" t="n">
        <v>498.66727203</v>
      </c>
      <c r="L20" s="20" t="n">
        <v>11.76547501</v>
      </c>
      <c r="M20" s="18" t="s">
        <v>404</v>
      </c>
      <c r="N20" s="20" t="s">
        <v>404</v>
      </c>
      <c r="O20" s="18" t="s">
        <v>404</v>
      </c>
      <c r="P20" s="20" t="s">
        <v>404</v>
      </c>
      <c r="Q20" s="18" t="s">
        <v>404</v>
      </c>
      <c r="R20" s="20" t="s">
        <v>404</v>
      </c>
      <c r="S20" s="18" t="n">
        <v>514.9935870100001</v>
      </c>
      <c r="T20" s="20" t="n">
        <v>33.77513446</v>
      </c>
    </row>
    <row r="21" spans="1:20">
      <c r="A21" s="15" t="s">
        <v>418</v>
      </c>
      <c r="B21" s="17" t="n">
        <v>5741</v>
      </c>
      <c r="C21" s="18">
        <f>(0.0/B21*100)</f>
        <v/>
      </c>
      <c r="D21" s="19" t="n">
        <v>5741</v>
      </c>
      <c r="E21" s="18" t="n">
        <v>504.1018124</v>
      </c>
      <c r="F21" s="20" t="n">
        <v>3.23248605</v>
      </c>
      <c r="G21" s="18" t="n">
        <v>503.84948476</v>
      </c>
      <c r="H21" s="20" t="n">
        <v>4.10343952</v>
      </c>
      <c r="I21" s="18" t="n">
        <v>503.87794237</v>
      </c>
      <c r="J21" s="20" t="n">
        <v>6.12552273</v>
      </c>
      <c r="K21" s="18" t="n">
        <v>497.64734531</v>
      </c>
      <c r="L21" s="20" t="n">
        <v>7.42804238</v>
      </c>
      <c r="M21" s="18" t="s">
        <v>404</v>
      </c>
      <c r="N21" s="20" t="s">
        <v>404</v>
      </c>
      <c r="O21" s="18" t="s">
        <v>404</v>
      </c>
      <c r="P21" s="20" t="s">
        <v>404</v>
      </c>
      <c r="Q21" s="18" t="s">
        <v>404</v>
      </c>
      <c r="R21" s="20" t="s">
        <v>404</v>
      </c>
      <c r="S21" s="18" t="n">
        <v>519.18122203</v>
      </c>
      <c r="T21" s="20" t="n">
        <v>5.66910573</v>
      </c>
    </row>
    <row r="22" spans="1:20">
      <c r="A22" s="15" t="s">
        <v>419</v>
      </c>
      <c r="B22" s="17" t="n">
        <v>6598</v>
      </c>
      <c r="C22" s="18">
        <f>(0.0/B22*100)</f>
        <v/>
      </c>
      <c r="D22" s="19" t="n">
        <v>6598</v>
      </c>
      <c r="E22" s="18" t="n">
        <v>466.41871255</v>
      </c>
      <c r="F22" s="20" t="n">
        <v>5.17999232</v>
      </c>
      <c r="G22" s="18" t="n">
        <v>482.28256751</v>
      </c>
      <c r="H22" s="20" t="n">
        <v>16.90853652</v>
      </c>
      <c r="I22" s="18" t="n">
        <v>463.16655907</v>
      </c>
      <c r="J22" s="20" t="n">
        <v>21.4695032</v>
      </c>
      <c r="K22" s="18" t="n">
        <v>480.28201772</v>
      </c>
      <c r="L22" s="20" t="n">
        <v>18.2646846</v>
      </c>
      <c r="M22" s="18" t="s">
        <v>404</v>
      </c>
      <c r="N22" s="20" t="s">
        <v>404</v>
      </c>
      <c r="O22" s="18" t="s">
        <v>404</v>
      </c>
      <c r="P22" s="20" t="s">
        <v>404</v>
      </c>
      <c r="Q22" s="18" t="s">
        <v>404</v>
      </c>
      <c r="R22" s="20" t="s">
        <v>404</v>
      </c>
      <c r="S22" s="18" t="n">
        <v>545.02174404</v>
      </c>
      <c r="T22" s="20" t="n">
        <v>17.67590075</v>
      </c>
    </row>
    <row r="23" spans="1:20">
      <c r="A23" s="15" t="s">
        <v>420</v>
      </c>
      <c r="B23" s="17" t="n">
        <v>11583</v>
      </c>
      <c r="C23" s="18">
        <f>(3194.0/B23*100)</f>
        <v/>
      </c>
      <c r="D23" s="19" t="n">
        <v>8389</v>
      </c>
      <c r="E23" s="18" t="n">
        <v>494.59288286</v>
      </c>
      <c r="F23" s="20" t="n">
        <v>4.9921524</v>
      </c>
      <c r="G23" s="18" t="n">
        <v>489.2554143</v>
      </c>
      <c r="H23" s="20" t="n">
        <v>19.93089386</v>
      </c>
      <c r="I23" s="18" t="n">
        <v>486.53245917</v>
      </c>
      <c r="J23" s="20" t="n">
        <v>8.772611339999999</v>
      </c>
      <c r="K23" s="18" t="n">
        <v>496.31132778</v>
      </c>
      <c r="L23" s="20" t="n">
        <v>14.40953317</v>
      </c>
      <c r="M23" s="18" t="s">
        <v>404</v>
      </c>
      <c r="N23" s="20" t="s">
        <v>404</v>
      </c>
      <c r="O23" s="18" t="s">
        <v>404</v>
      </c>
      <c r="P23" s="20" t="s">
        <v>404</v>
      </c>
      <c r="Q23" s="18" t="s">
        <v>404</v>
      </c>
      <c r="R23" s="20" t="s">
        <v>404</v>
      </c>
      <c r="S23" s="18" t="n">
        <v>409.70454114</v>
      </c>
      <c r="T23" s="20" t="n">
        <v>16.2992302</v>
      </c>
    </row>
    <row r="24" spans="1:20">
      <c r="A24" s="15" t="s">
        <v>421</v>
      </c>
      <c r="B24" s="17" t="n">
        <v>6647</v>
      </c>
      <c r="C24" s="18">
        <f>(0.0/B24*100)</f>
        <v/>
      </c>
      <c r="D24" s="19" t="n">
        <v>6647</v>
      </c>
      <c r="E24" s="18" t="n">
        <v>532.04815262</v>
      </c>
      <c r="F24" s="20" t="n">
        <v>4.46619468</v>
      </c>
      <c r="G24" s="18" t="n">
        <v>546.80497331</v>
      </c>
      <c r="H24" s="20" t="n">
        <v>11.19325648</v>
      </c>
      <c r="I24" s="18" t="n">
        <v>524.23015832</v>
      </c>
      <c r="J24" s="20" t="n">
        <v>13.18768244</v>
      </c>
      <c r="K24" s="18" t="n">
        <v>488.61192077</v>
      </c>
      <c r="L24" s="20" t="n">
        <v>23.80050083</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525.02947768</v>
      </c>
      <c r="F25" s="20" t="n">
        <v>4.21405211</v>
      </c>
      <c r="G25" s="18" t="n">
        <v>509.69354276</v>
      </c>
      <c r="H25" s="20" t="n">
        <v>22.37076533</v>
      </c>
      <c r="I25" s="18" t="n">
        <v>519.31535335</v>
      </c>
      <c r="J25" s="20" t="n">
        <v>29.72811108</v>
      </c>
      <c r="K25" s="18" t="n">
        <v>534.52464702</v>
      </c>
      <c r="L25" s="20" t="n">
        <v>6.74850055</v>
      </c>
      <c r="M25" s="18" t="s">
        <v>404</v>
      </c>
      <c r="N25" s="20" t="s">
        <v>404</v>
      </c>
      <c r="O25" s="18" t="s">
        <v>404</v>
      </c>
      <c r="P25" s="20" t="s">
        <v>404</v>
      </c>
      <c r="Q25" s="18" t="s">
        <v>404</v>
      </c>
      <c r="R25" s="20" t="s">
        <v>404</v>
      </c>
      <c r="S25" s="18" t="n">
        <v>528.61345442</v>
      </c>
      <c r="T25" s="20" t="n">
        <v>33.53196113</v>
      </c>
    </row>
    <row r="26" spans="1:20">
      <c r="A26" s="15" t="s">
        <v>423</v>
      </c>
      <c r="B26" s="17" t="n">
        <v>4869</v>
      </c>
      <c r="C26" s="18">
        <f>(11.0/B26*100)</f>
        <v/>
      </c>
      <c r="D26" s="19" t="n">
        <v>4858</v>
      </c>
      <c r="E26" s="18" t="n">
        <v>482.70056851</v>
      </c>
      <c r="F26" s="20" t="n">
        <v>2.27667614</v>
      </c>
      <c r="G26" s="18" t="n">
        <v>483.94084905</v>
      </c>
      <c r="H26" s="20" t="n">
        <v>4.04723277</v>
      </c>
      <c r="I26" s="18" t="n">
        <v>468.30109356</v>
      </c>
      <c r="J26" s="20" t="n">
        <v>21.40852279</v>
      </c>
      <c r="K26" s="18" t="n">
        <v>462.59385064</v>
      </c>
      <c r="L26" s="20" t="n">
        <v>12.20791708</v>
      </c>
      <c r="M26" s="18" t="s">
        <v>404</v>
      </c>
      <c r="N26" s="20" t="s">
        <v>404</v>
      </c>
      <c r="O26" s="18" t="s">
        <v>404</v>
      </c>
      <c r="P26" s="20" t="s">
        <v>404</v>
      </c>
      <c r="Q26" s="18" t="s">
        <v>404</v>
      </c>
      <c r="R26" s="20" t="s">
        <v>404</v>
      </c>
      <c r="S26" s="18" t="n">
        <v>497.43818218</v>
      </c>
      <c r="T26" s="20" t="n">
        <v>14.44903895</v>
      </c>
    </row>
    <row r="27" spans="1:20">
      <c r="A27" s="15" t="s">
        <v>424</v>
      </c>
      <c r="B27" s="17" t="n">
        <v>5299</v>
      </c>
      <c r="C27" s="18">
        <f>(0.0/B27*100)</f>
        <v/>
      </c>
      <c r="D27" s="19" t="n">
        <v>5299</v>
      </c>
      <c r="E27" s="18" t="n">
        <v>488.48268353</v>
      </c>
      <c r="F27" s="20" t="n">
        <v>1.77018141</v>
      </c>
      <c r="G27" s="18" t="n">
        <v>479.64769763</v>
      </c>
      <c r="H27" s="20" t="n">
        <v>2.53557649</v>
      </c>
      <c r="I27" s="18" t="n">
        <v>485.90026781</v>
      </c>
      <c r="J27" s="20" t="n">
        <v>3.11091769</v>
      </c>
      <c r="K27" s="18" t="n">
        <v>492.92970727</v>
      </c>
      <c r="L27" s="20" t="n">
        <v>2.42130155</v>
      </c>
      <c r="M27" s="18" t="s">
        <v>404</v>
      </c>
      <c r="N27" s="20" t="s">
        <v>404</v>
      </c>
      <c r="O27" s="18" t="s">
        <v>404</v>
      </c>
      <c r="P27" s="20" t="s">
        <v>404</v>
      </c>
      <c r="Q27" s="18" t="s">
        <v>404</v>
      </c>
      <c r="R27" s="20" t="s">
        <v>404</v>
      </c>
      <c r="S27" s="18" t="n">
        <v>462.23173043</v>
      </c>
      <c r="T27" s="20" t="n">
        <v>4.04034849</v>
      </c>
    </row>
    <row r="28" spans="1:20">
      <c r="A28" s="15" t="s">
        <v>425</v>
      </c>
      <c r="B28" s="17" t="n">
        <v>7568</v>
      </c>
      <c r="C28" s="18">
        <f>(0.0/B28*100)</f>
        <v/>
      </c>
      <c r="D28" s="19" t="n">
        <v>7568</v>
      </c>
      <c r="E28" s="18" t="n">
        <v>411.88259004</v>
      </c>
      <c r="F28" s="20" t="n">
        <v>3.16427112</v>
      </c>
      <c r="G28" s="18" t="n">
        <v>424.10639308</v>
      </c>
      <c r="H28" s="20" t="n">
        <v>8.980301040000001</v>
      </c>
      <c r="I28" s="18" t="n">
        <v>385.03965291</v>
      </c>
      <c r="J28" s="20" t="n">
        <v>6.37337787</v>
      </c>
      <c r="K28" s="18" t="n">
        <v>404.05350279</v>
      </c>
      <c r="L28" s="20" t="n">
        <v>6.87090582</v>
      </c>
      <c r="M28" s="18" t="s">
        <v>404</v>
      </c>
      <c r="N28" s="20" t="s">
        <v>404</v>
      </c>
      <c r="O28" s="18" t="s">
        <v>404</v>
      </c>
      <c r="P28" s="20" t="s">
        <v>404</v>
      </c>
      <c r="Q28" s="18" t="s">
        <v>404</v>
      </c>
      <c r="R28" s="20" t="s">
        <v>404</v>
      </c>
      <c r="S28" s="18" t="n">
        <v>397.03471398</v>
      </c>
      <c r="T28" s="20" t="n">
        <v>15.07570574</v>
      </c>
    </row>
    <row r="29" spans="1:20">
      <c r="A29" s="15" t="s">
        <v>426</v>
      </c>
      <c r="B29" s="17" t="n">
        <v>5385</v>
      </c>
      <c r="C29" s="18">
        <f>(1123.0/B29*100)</f>
        <v/>
      </c>
      <c r="D29" s="19" t="n">
        <v>4262</v>
      </c>
      <c r="E29" s="18" t="n">
        <v>509.17280453</v>
      </c>
      <c r="F29" s="20" t="n">
        <v>7.1100403</v>
      </c>
      <c r="G29" s="18" t="n">
        <v>521.73412688</v>
      </c>
      <c r="H29" s="20" t="n">
        <v>14.51989338</v>
      </c>
      <c r="I29" s="18" t="n">
        <v>505.27159285</v>
      </c>
      <c r="J29" s="20" t="n">
        <v>41.04172704</v>
      </c>
      <c r="K29" s="18" t="n">
        <v>510.06551736</v>
      </c>
      <c r="L29" s="20" t="n">
        <v>10.26927475</v>
      </c>
      <c r="M29" s="18" t="s">
        <v>404</v>
      </c>
      <c r="N29" s="20" t="s">
        <v>404</v>
      </c>
      <c r="O29" s="18" t="s">
        <v>404</v>
      </c>
      <c r="P29" s="20" t="s">
        <v>404</v>
      </c>
      <c r="Q29" s="18" t="s">
        <v>404</v>
      </c>
      <c r="R29" s="20" t="s">
        <v>404</v>
      </c>
      <c r="S29" s="18" t="n">
        <v>547.34937788</v>
      </c>
      <c r="T29" s="20" t="n">
        <v>6.72937308</v>
      </c>
    </row>
    <row r="30" spans="1:20">
      <c r="A30" s="15" t="s">
        <v>427</v>
      </c>
      <c r="B30" s="17" t="n">
        <v>4520</v>
      </c>
      <c r="C30" s="18">
        <f>(1076.0/B30*100)</f>
        <v/>
      </c>
      <c r="D30" s="19" t="n">
        <v>3444</v>
      </c>
      <c r="E30" s="18" t="n">
        <v>495.32024591</v>
      </c>
      <c r="F30" s="20" t="n">
        <v>3.26427143</v>
      </c>
      <c r="G30" s="18" t="n">
        <v>509.04579999</v>
      </c>
      <c r="H30" s="20" t="n">
        <v>10.80577711</v>
      </c>
      <c r="I30" s="18" t="n">
        <v>494.77093658</v>
      </c>
      <c r="J30" s="20" t="n">
        <v>13.14809546</v>
      </c>
      <c r="K30" s="18" t="n">
        <v>478.80557995</v>
      </c>
      <c r="L30" s="20" t="n">
        <v>14.80072503</v>
      </c>
      <c r="M30" s="18" t="s">
        <v>404</v>
      </c>
      <c r="N30" s="20" t="s">
        <v>404</v>
      </c>
      <c r="O30" s="18" t="s">
        <v>404</v>
      </c>
      <c r="P30" s="20" t="s">
        <v>404</v>
      </c>
      <c r="Q30" s="18" t="s">
        <v>404</v>
      </c>
      <c r="R30" s="20" t="s">
        <v>404</v>
      </c>
      <c r="S30" s="18" t="n">
        <v>457.82500205</v>
      </c>
      <c r="T30" s="20" t="n">
        <v>9.57116736</v>
      </c>
    </row>
    <row r="31" spans="1:20">
      <c r="A31" s="15" t="s">
        <v>428</v>
      </c>
      <c r="B31" s="17" t="n">
        <v>5456</v>
      </c>
      <c r="C31" s="18">
        <f>(502.0/B31*100)</f>
        <v/>
      </c>
      <c r="D31" s="19" t="n">
        <v>4954</v>
      </c>
      <c r="E31" s="18" t="n">
        <v>502.01111973</v>
      </c>
      <c r="F31" s="20" t="n">
        <v>2.75704736</v>
      </c>
      <c r="G31" s="18" t="n">
        <v>508.11041233</v>
      </c>
      <c r="H31" s="20" t="n">
        <v>6.31859687</v>
      </c>
      <c r="I31" s="18" t="n">
        <v>502.20397774</v>
      </c>
      <c r="J31" s="20" t="n">
        <v>6.26677706</v>
      </c>
      <c r="K31" s="18" t="n">
        <v>496.80733204</v>
      </c>
      <c r="L31" s="20" t="n">
        <v>8.114079070000001</v>
      </c>
      <c r="M31" s="18" t="s">
        <v>404</v>
      </c>
      <c r="N31" s="20" t="s">
        <v>404</v>
      </c>
      <c r="O31" s="18" t="s">
        <v>404</v>
      </c>
      <c r="P31" s="20" t="s">
        <v>404</v>
      </c>
      <c r="Q31" s="18" t="s">
        <v>404</v>
      </c>
      <c r="R31" s="20" t="s">
        <v>404</v>
      </c>
      <c r="S31" s="18" t="n">
        <v>480.23696735</v>
      </c>
      <c r="T31" s="20" t="n">
        <v>7.35879872</v>
      </c>
    </row>
    <row r="32" spans="1:20">
      <c r="A32" s="15" t="s">
        <v>429</v>
      </c>
      <c r="B32" s="17" t="n">
        <v>4478</v>
      </c>
      <c r="C32" s="18">
        <f>(0.0/B32*100)</f>
        <v/>
      </c>
      <c r="D32" s="19" t="n">
        <v>4478</v>
      </c>
      <c r="E32" s="18" t="n">
        <v>503.65867751</v>
      </c>
      <c r="F32" s="20" t="n">
        <v>4.39464206</v>
      </c>
      <c r="G32" s="18" t="n">
        <v>506.65239543</v>
      </c>
      <c r="H32" s="20" t="n">
        <v>4.73218848</v>
      </c>
      <c r="I32" s="18" t="n">
        <v>501.4526932</v>
      </c>
      <c r="J32" s="20" t="n">
        <v>4.66629059</v>
      </c>
      <c r="K32" s="18" t="n">
        <v>532.6318145</v>
      </c>
      <c r="L32" s="20" t="n">
        <v>10.24858506</v>
      </c>
      <c r="M32" s="18" t="s">
        <v>404</v>
      </c>
      <c r="N32" s="20" t="s">
        <v>404</v>
      </c>
      <c r="O32" s="18" t="s">
        <v>404</v>
      </c>
      <c r="P32" s="20" t="s">
        <v>404</v>
      </c>
      <c r="Q32" s="18" t="s">
        <v>404</v>
      </c>
      <c r="R32" s="20" t="s">
        <v>404</v>
      </c>
      <c r="S32" s="18" t="n">
        <v>486.23961638</v>
      </c>
      <c r="T32" s="20" t="n">
        <v>8.49933057</v>
      </c>
    </row>
    <row r="33" spans="1:20">
      <c r="A33" s="15" t="s">
        <v>430</v>
      </c>
      <c r="B33" s="17" t="n">
        <v>7325</v>
      </c>
      <c r="C33" s="18">
        <f>(29.0/B33*100)</f>
        <v/>
      </c>
      <c r="D33" s="19" t="n">
        <v>7296</v>
      </c>
      <c r="E33" s="18" t="n">
        <v>490.74142803</v>
      </c>
      <c r="F33" s="20" t="n">
        <v>4.37646129</v>
      </c>
      <c r="G33" s="18" t="n">
        <v>507.63645036</v>
      </c>
      <c r="H33" s="20" t="n">
        <v>6.42515085</v>
      </c>
      <c r="I33" s="18" t="n">
        <v>480.03876219</v>
      </c>
      <c r="J33" s="20" t="n">
        <v>5.07621903</v>
      </c>
      <c r="K33" s="18" t="n">
        <v>465.78486987</v>
      </c>
      <c r="L33" s="20" t="n">
        <v>9.116610870000001</v>
      </c>
      <c r="M33" s="18" t="s">
        <v>404</v>
      </c>
      <c r="N33" s="20" t="s">
        <v>404</v>
      </c>
      <c r="O33" s="18" t="s">
        <v>404</v>
      </c>
      <c r="P33" s="20" t="s">
        <v>404</v>
      </c>
      <c r="Q33" s="18" t="s">
        <v>404</v>
      </c>
      <c r="R33" s="20" t="s">
        <v>404</v>
      </c>
      <c r="S33" s="18" t="n">
        <v>484.42664083</v>
      </c>
      <c r="T33" s="20" t="n">
        <v>24.92544292</v>
      </c>
    </row>
    <row r="34" spans="1:20">
      <c r="A34" s="15" t="s">
        <v>431</v>
      </c>
      <c r="B34" s="17" t="n">
        <v>6350</v>
      </c>
      <c r="C34" s="18">
        <f>(0.0/B34*100)</f>
        <v/>
      </c>
      <c r="D34" s="19" t="n">
        <v>6350</v>
      </c>
      <c r="E34" s="18" t="n">
        <v>473.0774199</v>
      </c>
      <c r="F34" s="20" t="n">
        <v>3.98135717</v>
      </c>
      <c r="G34" s="18" t="n">
        <v>478.04437554</v>
      </c>
      <c r="H34" s="20" t="n">
        <v>9.71686498</v>
      </c>
      <c r="I34" s="18" t="n">
        <v>482.97720074</v>
      </c>
      <c r="J34" s="20" t="n">
        <v>17.59060445</v>
      </c>
      <c r="K34" s="18" t="n">
        <v>491.96450889</v>
      </c>
      <c r="L34" s="20" t="n">
        <v>20.75334956</v>
      </c>
      <c r="M34" s="18" t="s">
        <v>404</v>
      </c>
      <c r="N34" s="20" t="s">
        <v>404</v>
      </c>
      <c r="O34" s="18" t="s">
        <v>404</v>
      </c>
      <c r="P34" s="20" t="s">
        <v>404</v>
      </c>
      <c r="Q34" s="18" t="s">
        <v>404</v>
      </c>
      <c r="R34" s="20" t="s">
        <v>404</v>
      </c>
      <c r="S34" s="18" t="s">
        <v>404</v>
      </c>
      <c r="T34" s="20" t="s">
        <v>404</v>
      </c>
    </row>
    <row r="35" spans="1:20">
      <c r="A35" s="15" t="s">
        <v>432</v>
      </c>
      <c r="B35" s="17" t="n">
        <v>6406</v>
      </c>
      <c r="C35" s="18">
        <f>(443.0/B35*100)</f>
        <v/>
      </c>
      <c r="D35" s="19" t="n">
        <v>5963</v>
      </c>
      <c r="E35" s="18" t="n">
        <v>509.65688078</v>
      </c>
      <c r="F35" s="20" t="n">
        <v>2.21112742</v>
      </c>
      <c r="G35" s="18" t="n">
        <v>514.82978145</v>
      </c>
      <c r="H35" s="20" t="n">
        <v>2.05564991</v>
      </c>
      <c r="I35" s="18" t="n">
        <v>520.1598661</v>
      </c>
      <c r="J35" s="20" t="n">
        <v>4.19013547</v>
      </c>
      <c r="K35" s="18" t="n">
        <v>489.58566294</v>
      </c>
      <c r="L35" s="20" t="n">
        <v>5.3065119</v>
      </c>
      <c r="M35" s="18" t="s">
        <v>404</v>
      </c>
      <c r="N35" s="20" t="s">
        <v>404</v>
      </c>
      <c r="O35" s="18" t="s">
        <v>404</v>
      </c>
      <c r="P35" s="20" t="s">
        <v>404</v>
      </c>
      <c r="Q35" s="18" t="s">
        <v>404</v>
      </c>
      <c r="R35" s="20" t="s">
        <v>404</v>
      </c>
      <c r="S35" s="18" t="n">
        <v>437.13977069</v>
      </c>
      <c r="T35" s="20" t="n">
        <v>16.12217974</v>
      </c>
    </row>
    <row r="36" spans="1:20">
      <c r="A36" s="15" t="s">
        <v>433</v>
      </c>
      <c r="B36" s="17" t="n">
        <v>6736</v>
      </c>
      <c r="C36" s="18">
        <f>(10.0/B36*100)</f>
        <v/>
      </c>
      <c r="D36" s="19" t="n">
        <v>6726</v>
      </c>
      <c r="E36" s="18" t="n">
        <v>487.1206244</v>
      </c>
      <c r="F36" s="20" t="n">
        <v>3.04770255</v>
      </c>
      <c r="G36" s="18" t="n">
        <v>491.90851457</v>
      </c>
      <c r="H36" s="20" t="n">
        <v>6.84035033</v>
      </c>
      <c r="I36" s="18" t="n">
        <v>475.81818427</v>
      </c>
      <c r="J36" s="20" t="n">
        <v>5.27594017</v>
      </c>
      <c r="K36" s="18" t="n">
        <v>485.17555221</v>
      </c>
      <c r="L36" s="20" t="n">
        <v>9.22458904</v>
      </c>
      <c r="M36" s="18" t="s">
        <v>404</v>
      </c>
      <c r="N36" s="20" t="s">
        <v>404</v>
      </c>
      <c r="O36" s="18" t="s">
        <v>404</v>
      </c>
      <c r="P36" s="20" t="s">
        <v>404</v>
      </c>
      <c r="Q36" s="18" t="s">
        <v>404</v>
      </c>
      <c r="R36" s="20" t="s">
        <v>404</v>
      </c>
      <c r="S36" s="18" t="n">
        <v>498.88864385</v>
      </c>
      <c r="T36" s="20" t="n">
        <v>10.62641477</v>
      </c>
    </row>
    <row r="37" spans="1:20">
      <c r="A37" s="15" t="s">
        <v>434</v>
      </c>
      <c r="B37" s="17" t="n">
        <v>5458</v>
      </c>
      <c r="C37" s="18">
        <f>(0.0/B37*100)</f>
        <v/>
      </c>
      <c r="D37" s="19" t="n">
        <v>5458</v>
      </c>
      <c r="E37" s="18" t="n">
        <v>490.71043363</v>
      </c>
      <c r="F37" s="20" t="n">
        <v>3.16633652</v>
      </c>
      <c r="G37" s="18" t="n">
        <v>507.76837377</v>
      </c>
      <c r="H37" s="20" t="n">
        <v>8.42823497</v>
      </c>
      <c r="I37" s="18" t="n">
        <v>488.86324043</v>
      </c>
      <c r="J37" s="20" t="n">
        <v>9.03713288</v>
      </c>
      <c r="K37" s="18" t="n">
        <v>478.34286915</v>
      </c>
      <c r="L37" s="20" t="n">
        <v>7.10955134</v>
      </c>
      <c r="M37" s="18" t="s">
        <v>404</v>
      </c>
      <c r="N37" s="20" t="s">
        <v>404</v>
      </c>
      <c r="O37" s="18" t="s">
        <v>404</v>
      </c>
      <c r="P37" s="20" t="s">
        <v>404</v>
      </c>
      <c r="Q37" s="18" t="s">
        <v>404</v>
      </c>
      <c r="R37" s="20" t="s">
        <v>404</v>
      </c>
      <c r="S37" s="18" t="n">
        <v>490.41089254</v>
      </c>
      <c r="T37" s="20" t="n">
        <v>36.67258685</v>
      </c>
    </row>
    <row r="38" spans="1:20">
      <c r="A38" s="15" t="s">
        <v>435</v>
      </c>
      <c r="B38" s="17" t="n">
        <v>5860</v>
      </c>
      <c r="C38" s="18">
        <f>(268.0/B38*100)</f>
        <v/>
      </c>
      <c r="D38" s="19" t="n">
        <v>5592</v>
      </c>
      <c r="E38" s="18" t="n">
        <v>524.4693262</v>
      </c>
      <c r="F38" s="20" t="n">
        <v>5.78503604</v>
      </c>
      <c r="G38" s="18" t="n">
        <v>520.87258318</v>
      </c>
      <c r="H38" s="20" t="n">
        <v>7.93463657</v>
      </c>
      <c r="I38" s="18" t="n">
        <v>522.13797703</v>
      </c>
      <c r="J38" s="20" t="n">
        <v>11.71486458</v>
      </c>
      <c r="K38" s="18" t="n">
        <v>510.60239518</v>
      </c>
      <c r="L38" s="20" t="n">
        <v>11.06479186</v>
      </c>
      <c r="M38" s="18" t="s">
        <v>404</v>
      </c>
      <c r="N38" s="20" t="s">
        <v>404</v>
      </c>
      <c r="O38" s="18" t="s">
        <v>404</v>
      </c>
      <c r="P38" s="20" t="s">
        <v>404</v>
      </c>
      <c r="Q38" s="18" t="s">
        <v>404</v>
      </c>
      <c r="R38" s="20" t="s">
        <v>404</v>
      </c>
      <c r="S38" s="18" t="n">
        <v>526.63008848</v>
      </c>
      <c r="T38" s="20" t="n">
        <v>35.36365513</v>
      </c>
    </row>
    <row r="39" spans="1:20">
      <c r="A39" s="15" t="s">
        <v>436</v>
      </c>
      <c r="B39" s="17" t="n">
        <v>5895</v>
      </c>
      <c r="C39" s="18">
        <f>(0.0/B39*100)</f>
        <v/>
      </c>
      <c r="D39" s="19" t="n">
        <v>5895</v>
      </c>
      <c r="E39" s="18" t="n">
        <v>425.12975691</v>
      </c>
      <c r="F39" s="20" t="n">
        <v>5.88714142</v>
      </c>
      <c r="G39" s="18" t="n">
        <v>429.27362983</v>
      </c>
      <c r="H39" s="20" t="n">
        <v>11.10894775</v>
      </c>
      <c r="I39" s="18" t="n">
        <v>406.49089807</v>
      </c>
      <c r="J39" s="20" t="n">
        <v>8.826147020000001</v>
      </c>
      <c r="K39" s="18" t="n">
        <v>411.63942425</v>
      </c>
      <c r="L39" s="20" t="n">
        <v>23.87905947</v>
      </c>
      <c r="M39" s="18" t="s">
        <v>404</v>
      </c>
      <c r="N39" s="20" t="s">
        <v>404</v>
      </c>
      <c r="O39" s="18" t="s">
        <v>404</v>
      </c>
      <c r="P39" s="20" t="s">
        <v>404</v>
      </c>
      <c r="Q39" s="18" t="s">
        <v>404</v>
      </c>
      <c r="R39" s="20" t="s">
        <v>404</v>
      </c>
      <c r="S39" s="18" t="n">
        <v>374.28757504</v>
      </c>
      <c r="T39" s="20" t="n">
        <v>14.51283133</v>
      </c>
    </row>
    <row r="40" spans="1:20">
      <c r="A40" s="15" t="s">
        <v>437</v>
      </c>
      <c r="B40" s="17" t="n">
        <v>14157</v>
      </c>
      <c r="C40" s="18">
        <f>(2978.0/B40*100)</f>
        <v/>
      </c>
      <c r="D40" s="19" t="n">
        <v>11179</v>
      </c>
      <c r="E40" s="18" t="n">
        <v>490.49891516</v>
      </c>
      <c r="F40" s="20" t="n">
        <v>3.53931297</v>
      </c>
      <c r="G40" s="18" t="n">
        <v>513.85188807</v>
      </c>
      <c r="H40" s="20" t="n">
        <v>10.60442647</v>
      </c>
      <c r="I40" s="18" t="n">
        <v>472.07437858</v>
      </c>
      <c r="J40" s="20" t="n">
        <v>8.52966194</v>
      </c>
      <c r="K40" s="18" t="n">
        <v>493.4048503</v>
      </c>
      <c r="L40" s="20" t="n">
        <v>7.81439036</v>
      </c>
      <c r="M40" s="18" t="s">
        <v>404</v>
      </c>
      <c r="N40" s="20" t="s">
        <v>404</v>
      </c>
      <c r="O40" s="18" t="s">
        <v>404</v>
      </c>
      <c r="P40" s="20" t="s">
        <v>404</v>
      </c>
      <c r="Q40" s="18" t="s">
        <v>404</v>
      </c>
      <c r="R40" s="20" t="s">
        <v>404</v>
      </c>
      <c r="S40" s="18" t="n">
        <v>485.56788835</v>
      </c>
      <c r="T40" s="20" t="n">
        <v>11.98557622</v>
      </c>
    </row>
    <row r="41" spans="1:20">
      <c r="A41" s="15" t="s">
        <v>438</v>
      </c>
      <c r="B41" s="17" t="n">
        <v>5712</v>
      </c>
      <c r="C41" s="18">
        <f>(99.0/B41*100)</f>
        <v/>
      </c>
      <c r="D41" s="19" t="n">
        <v>5613</v>
      </c>
      <c r="E41" s="18" t="n">
        <v>467.36782402</v>
      </c>
      <c r="F41" s="20" t="n">
        <v>3.95200205</v>
      </c>
      <c r="G41" s="18" t="n">
        <v>477.56171072</v>
      </c>
      <c r="H41" s="20" t="n">
        <v>8.02598044</v>
      </c>
      <c r="I41" s="18" t="n">
        <v>458.64487161</v>
      </c>
      <c r="J41" s="20" t="n">
        <v>43.40294922</v>
      </c>
      <c r="K41" s="18" t="n">
        <v>488.23857149</v>
      </c>
      <c r="L41" s="20" t="n">
        <v>14.82931473</v>
      </c>
      <c r="M41" s="18" t="s">
        <v>404</v>
      </c>
      <c r="N41" s="20" t="s">
        <v>404</v>
      </c>
      <c r="O41" s="18" t="s">
        <v>404</v>
      </c>
      <c r="P41" s="20" t="s">
        <v>404</v>
      </c>
      <c r="Q41" s="18" t="s">
        <v>404</v>
      </c>
      <c r="R41" s="20" t="s">
        <v>404</v>
      </c>
      <c r="S41" s="18" t="n">
        <v>450.09375615</v>
      </c>
      <c r="T41" s="20" t="n">
        <v>6.1791517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413.8481595</v>
      </c>
      <c r="F44" s="20" t="n">
        <v>4.29602921</v>
      </c>
      <c r="G44" s="18" t="n">
        <v>416.48467684</v>
      </c>
      <c r="H44" s="20" t="n">
        <v>6.57187607</v>
      </c>
      <c r="I44" s="18" t="n">
        <v>396.07507224</v>
      </c>
      <c r="J44" s="20" t="n">
        <v>8.21509533</v>
      </c>
      <c r="K44" s="18" t="s">
        <v>404</v>
      </c>
      <c r="L44" s="20" t="s">
        <v>404</v>
      </c>
      <c r="M44" s="18" t="s">
        <v>404</v>
      </c>
      <c r="N44" s="20" t="s">
        <v>404</v>
      </c>
      <c r="O44" s="18" t="s">
        <v>404</v>
      </c>
      <c r="P44" s="20" t="s">
        <v>404</v>
      </c>
      <c r="Q44" s="18" t="s">
        <v>404</v>
      </c>
      <c r="R44" s="20" t="s">
        <v>404</v>
      </c>
      <c r="S44" s="18" t="n">
        <v>406.33411451</v>
      </c>
      <c r="T44" s="20" t="n">
        <v>14.76845403</v>
      </c>
    </row>
    <row r="45" spans="1:20">
      <c r="A45" s="15" t="s">
        <v>442</v>
      </c>
      <c r="B45" s="17" t="n">
        <v>5519</v>
      </c>
      <c r="C45" s="18">
        <f>(0.0/B45*100)</f>
        <v/>
      </c>
      <c r="D45" s="19" t="n">
        <v>5519</v>
      </c>
      <c r="E45" s="18" t="n">
        <v>358.88027499</v>
      </c>
      <c r="F45" s="20" t="n">
        <v>3.47196332</v>
      </c>
      <c r="G45" s="18" t="n">
        <v>362.55827886</v>
      </c>
      <c r="H45" s="20" t="n">
        <v>10.4293987</v>
      </c>
      <c r="I45" s="18" t="n">
        <v>362.50039202</v>
      </c>
      <c r="J45" s="20" t="n">
        <v>7.69115814</v>
      </c>
      <c r="K45" s="18" t="n">
        <v>336.13106816</v>
      </c>
      <c r="L45" s="20" t="n">
        <v>19.00206662</v>
      </c>
      <c r="M45" s="18" t="s">
        <v>404</v>
      </c>
      <c r="N45" s="20" t="s">
        <v>404</v>
      </c>
      <c r="O45" s="18" t="s">
        <v>404</v>
      </c>
      <c r="P45" s="20" t="s">
        <v>404</v>
      </c>
      <c r="Q45" s="18" t="s">
        <v>404</v>
      </c>
      <c r="R45" s="20" t="s">
        <v>404</v>
      </c>
      <c r="S45" s="18" t="n">
        <v>367.54702308</v>
      </c>
      <c r="T45" s="20" t="n">
        <v>19.19294622</v>
      </c>
    </row>
    <row r="46" spans="1:20">
      <c r="A46" s="15" t="s">
        <v>443</v>
      </c>
      <c r="B46" s="17" t="n">
        <v>23141</v>
      </c>
      <c r="C46" s="18">
        <f>(4196.0/B46*100)</f>
        <v/>
      </c>
      <c r="D46" s="19" t="n">
        <v>18945</v>
      </c>
      <c r="E46" s="18" t="n">
        <v>386.22911407</v>
      </c>
      <c r="F46" s="20" t="n">
        <v>4.88792336</v>
      </c>
      <c r="G46" s="18" t="n">
        <v>399.30746308</v>
      </c>
      <c r="H46" s="20" t="n">
        <v>9.46276121</v>
      </c>
      <c r="I46" s="18" t="n">
        <v>368.93886545</v>
      </c>
      <c r="J46" s="20" t="n">
        <v>4.83265865</v>
      </c>
      <c r="K46" s="18" t="n">
        <v>354.47970578</v>
      </c>
      <c r="L46" s="20" t="n">
        <v>8.02618339</v>
      </c>
      <c r="M46" s="18" t="s">
        <v>404</v>
      </c>
      <c r="N46" s="20" t="s">
        <v>404</v>
      </c>
      <c r="O46" s="18" t="s">
        <v>404</v>
      </c>
      <c r="P46" s="20" t="s">
        <v>404</v>
      </c>
      <c r="Q46" s="18" t="s">
        <v>404</v>
      </c>
      <c r="R46" s="20" t="s">
        <v>404</v>
      </c>
      <c r="S46" s="18" t="n">
        <v>368.98119411</v>
      </c>
      <c r="T46" s="20" t="n">
        <v>18.10317754</v>
      </c>
    </row>
    <row r="47" spans="1:20">
      <c r="A47" s="15" t="s">
        <v>444</v>
      </c>
      <c r="B47" s="17" t="n">
        <v>5928</v>
      </c>
      <c r="C47" s="18">
        <f>(0.0/B47*100)</f>
        <v/>
      </c>
      <c r="D47" s="19" t="n">
        <v>5928</v>
      </c>
      <c r="E47" s="18" t="n">
        <v>435.64438757</v>
      </c>
      <c r="F47" s="20" t="n">
        <v>6.55362381</v>
      </c>
      <c r="G47" s="18" t="n">
        <v>444.01469234</v>
      </c>
      <c r="H47" s="20" t="n">
        <v>9.91237909</v>
      </c>
      <c r="I47" s="18" t="n">
        <v>447.15209284</v>
      </c>
      <c r="J47" s="20" t="n">
        <v>22.63430916</v>
      </c>
      <c r="K47" s="18" t="n">
        <v>478.5414924</v>
      </c>
      <c r="L47" s="20" t="n">
        <v>15.54361556</v>
      </c>
      <c r="M47" s="18" t="s">
        <v>404</v>
      </c>
      <c r="N47" s="20" t="s">
        <v>404</v>
      </c>
      <c r="O47" s="18" t="s">
        <v>404</v>
      </c>
      <c r="P47" s="20" t="s">
        <v>404</v>
      </c>
      <c r="Q47" s="18" t="s">
        <v>404</v>
      </c>
      <c r="R47" s="20" t="s">
        <v>404</v>
      </c>
      <c r="S47" s="18" t="n">
        <v>396.30899483</v>
      </c>
      <c r="T47" s="20" t="n">
        <v>7.6879685</v>
      </c>
    </row>
    <row r="48" spans="1:20">
      <c r="A48" s="15" t="s">
        <v>445</v>
      </c>
      <c r="B48" s="17" t="n">
        <v>9841</v>
      </c>
      <c r="C48" s="18">
        <f>(40.0/B48*100)</f>
        <v/>
      </c>
      <c r="D48" s="19" t="n">
        <v>9801</v>
      </c>
      <c r="E48" s="18" t="n">
        <v>529.8420759000001</v>
      </c>
      <c r="F48" s="20" t="n">
        <v>5.81061788</v>
      </c>
      <c r="G48" s="18" t="n">
        <v>565.7319396300001</v>
      </c>
      <c r="H48" s="20" t="n">
        <v>16.70376805</v>
      </c>
      <c r="I48" s="18" t="n">
        <v>499.8160133</v>
      </c>
      <c r="J48" s="20" t="n">
        <v>30.40386259</v>
      </c>
      <c r="K48" s="18" t="n">
        <v>510.26170258</v>
      </c>
      <c r="L48" s="20" t="n">
        <v>28.96280143</v>
      </c>
      <c r="M48" s="18" t="s">
        <v>404</v>
      </c>
      <c r="N48" s="20" t="s">
        <v>404</v>
      </c>
      <c r="O48" s="18" t="s">
        <v>404</v>
      </c>
      <c r="P48" s="20" t="s">
        <v>404</v>
      </c>
      <c r="Q48" s="18" t="s">
        <v>404</v>
      </c>
      <c r="R48" s="20" t="s">
        <v>404</v>
      </c>
      <c r="S48" s="18" t="n">
        <v>564.8969370900001</v>
      </c>
      <c r="T48" s="20" t="n">
        <v>34.85915306</v>
      </c>
    </row>
    <row r="49" spans="1:20">
      <c r="A49" s="15" t="s">
        <v>446</v>
      </c>
      <c r="B49" s="17" t="n">
        <v>6349</v>
      </c>
      <c r="C49" s="18">
        <f>(52.0/B49*100)</f>
        <v/>
      </c>
      <c r="D49" s="19" t="n">
        <v>6297</v>
      </c>
      <c r="E49" s="18" t="n">
        <v>410.34433437</v>
      </c>
      <c r="F49" s="20" t="n">
        <v>4.91463088</v>
      </c>
      <c r="G49" s="18" t="n">
        <v>423.09409618</v>
      </c>
      <c r="H49" s="20" t="n">
        <v>9.436891449999999</v>
      </c>
      <c r="I49" s="18" t="n">
        <v>402.0689985</v>
      </c>
      <c r="J49" s="20" t="n">
        <v>6.40385547</v>
      </c>
      <c r="K49" s="18" t="n">
        <v>399.40858757</v>
      </c>
      <c r="L49" s="20" t="n">
        <v>15.17404031</v>
      </c>
      <c r="M49" s="18" t="s">
        <v>404</v>
      </c>
      <c r="N49" s="20" t="s">
        <v>404</v>
      </c>
      <c r="O49" s="18" t="s">
        <v>404</v>
      </c>
      <c r="P49" s="20" t="s">
        <v>404</v>
      </c>
      <c r="Q49" s="18" t="s">
        <v>404</v>
      </c>
      <c r="R49" s="20" t="s">
        <v>404</v>
      </c>
      <c r="S49" s="18" t="n">
        <v>405.0225251</v>
      </c>
      <c r="T49" s="20" t="n">
        <v>13.67294235</v>
      </c>
    </row>
    <row r="50" spans="1:20">
      <c r="A50" s="15" t="s">
        <v>447</v>
      </c>
      <c r="B50" s="17" t="n">
        <v>11795</v>
      </c>
      <c r="C50" s="18">
        <f>(1031.0/B50*100)</f>
        <v/>
      </c>
      <c r="D50" s="19" t="n">
        <v>10764</v>
      </c>
      <c r="E50" s="18" t="n">
        <v>388.87430122</v>
      </c>
      <c r="F50" s="20" t="n">
        <v>3.79904018</v>
      </c>
      <c r="G50" s="18" t="n">
        <v>422.76909298</v>
      </c>
      <c r="H50" s="20" t="n">
        <v>11.43632841</v>
      </c>
      <c r="I50" s="18" t="n">
        <v>389.79236748</v>
      </c>
      <c r="J50" s="20" t="n">
        <v>6.9433629</v>
      </c>
      <c r="K50" s="18" t="n">
        <v>379.93411087</v>
      </c>
      <c r="L50" s="20" t="n">
        <v>10.32047989</v>
      </c>
      <c r="M50" s="18" t="s">
        <v>404</v>
      </c>
      <c r="N50" s="20" t="s">
        <v>404</v>
      </c>
      <c r="O50" s="18" t="s">
        <v>404</v>
      </c>
      <c r="P50" s="20" t="s">
        <v>404</v>
      </c>
      <c r="Q50" s="18" t="s">
        <v>404</v>
      </c>
      <c r="R50" s="20" t="s">
        <v>404</v>
      </c>
      <c r="S50" s="18" t="n">
        <v>416.99055189</v>
      </c>
      <c r="T50" s="20" t="n">
        <v>9.37405249</v>
      </c>
    </row>
    <row r="51" spans="1:20">
      <c r="A51" s="15" t="s">
        <v>448</v>
      </c>
      <c r="B51" s="17" t="n">
        <v>6866</v>
      </c>
      <c r="C51" s="18">
        <f>(0.0/B51*100)</f>
        <v/>
      </c>
      <c r="D51" s="19" t="n">
        <v>6866</v>
      </c>
      <c r="E51" s="18" t="n">
        <v>401.95576978</v>
      </c>
      <c r="F51" s="20" t="n">
        <v>3.53024956</v>
      </c>
      <c r="G51" s="18" t="n">
        <v>397.50239743</v>
      </c>
      <c r="H51" s="20" t="n">
        <v>11.11047021</v>
      </c>
      <c r="I51" s="18" t="n">
        <v>401.318646</v>
      </c>
      <c r="J51" s="20" t="n">
        <v>6.34820956</v>
      </c>
      <c r="K51" s="18" t="n">
        <v>396.00995981</v>
      </c>
      <c r="L51" s="20" t="n">
        <v>6.02096582</v>
      </c>
      <c r="M51" s="18" t="s">
        <v>404</v>
      </c>
      <c r="N51" s="20" t="s">
        <v>404</v>
      </c>
      <c r="O51" s="18" t="s">
        <v>404</v>
      </c>
      <c r="P51" s="20" t="s">
        <v>404</v>
      </c>
      <c r="Q51" s="18" t="s">
        <v>404</v>
      </c>
      <c r="R51" s="20" t="s">
        <v>404</v>
      </c>
      <c r="S51" s="18" t="n">
        <v>377.93891206</v>
      </c>
      <c r="T51" s="20" t="n">
        <v>10.45599024</v>
      </c>
    </row>
    <row r="52" spans="1:20">
      <c r="A52" s="15" t="s">
        <v>449</v>
      </c>
      <c r="B52" s="17" t="n">
        <v>5809</v>
      </c>
      <c r="C52" s="18">
        <f>(0.0/B52*100)</f>
        <v/>
      </c>
      <c r="D52" s="19" t="n">
        <v>5809</v>
      </c>
      <c r="E52" s="18" t="n">
        <v>459.76093056</v>
      </c>
      <c r="F52" s="20" t="n">
        <v>4.43540692</v>
      </c>
      <c r="G52" s="18" t="n">
        <v>468.1600321</v>
      </c>
      <c r="H52" s="20" t="n">
        <v>7.28493604</v>
      </c>
      <c r="I52" s="18" t="n">
        <v>471.85001292</v>
      </c>
      <c r="J52" s="20" t="n">
        <v>20.12558048</v>
      </c>
      <c r="K52" s="18" t="n">
        <v>523.27552945</v>
      </c>
      <c r="L52" s="20" t="n">
        <v>22.24368946</v>
      </c>
      <c r="M52" s="18" t="s">
        <v>404</v>
      </c>
      <c r="N52" s="20" t="s">
        <v>404</v>
      </c>
      <c r="O52" s="18" t="s">
        <v>404</v>
      </c>
      <c r="P52" s="20" t="s">
        <v>404</v>
      </c>
      <c r="Q52" s="18" t="s">
        <v>404</v>
      </c>
      <c r="R52" s="20" t="s">
        <v>404</v>
      </c>
      <c r="S52" s="18" t="n">
        <v>443.65369782</v>
      </c>
      <c r="T52" s="20" t="n">
        <v>8.89035602</v>
      </c>
    </row>
    <row r="53" spans="1:20">
      <c r="A53" s="15" t="s">
        <v>450</v>
      </c>
      <c r="B53" s="17" t="n">
        <v>5571</v>
      </c>
      <c r="C53" s="18">
        <f>(0.0/B53*100)</f>
        <v/>
      </c>
      <c r="D53" s="19" t="n">
        <v>5571</v>
      </c>
      <c r="E53" s="18" t="n">
        <v>431.1381599</v>
      </c>
      <c r="F53" s="20" t="n">
        <v>2.6377238</v>
      </c>
      <c r="G53" s="18" t="n">
        <v>456.77841936</v>
      </c>
      <c r="H53" s="20" t="n">
        <v>3.8253661</v>
      </c>
      <c r="I53" s="18" t="n">
        <v>436.42079008</v>
      </c>
      <c r="J53" s="20" t="n">
        <v>3.07597519</v>
      </c>
      <c r="K53" s="18" t="n">
        <v>446.10469695</v>
      </c>
      <c r="L53" s="20" t="n">
        <v>5.25686891</v>
      </c>
      <c r="M53" s="18" t="s">
        <v>404</v>
      </c>
      <c r="N53" s="20" t="s">
        <v>404</v>
      </c>
      <c r="O53" s="18" t="s">
        <v>404</v>
      </c>
      <c r="P53" s="20" t="s">
        <v>404</v>
      </c>
      <c r="Q53" s="18" t="s">
        <v>404</v>
      </c>
      <c r="R53" s="20" t="s">
        <v>404</v>
      </c>
      <c r="S53" s="18" t="n">
        <v>446.23658479</v>
      </c>
      <c r="T53" s="20" t="n">
        <v>9.44307085</v>
      </c>
    </row>
    <row r="54" spans="1:20">
      <c r="A54" s="15" t="s">
        <v>451</v>
      </c>
      <c r="B54" s="17" t="n">
        <v>4740</v>
      </c>
      <c r="C54" s="18">
        <f>(199.0/B54*100)</f>
        <v/>
      </c>
      <c r="D54" s="19" t="n">
        <v>4541</v>
      </c>
      <c r="E54" s="18" t="n">
        <v>329.30103958</v>
      </c>
      <c r="F54" s="20" t="n">
        <v>3.56354954</v>
      </c>
      <c r="G54" s="18" t="n">
        <v>326.87381456</v>
      </c>
      <c r="H54" s="20" t="n">
        <v>8.02579877</v>
      </c>
      <c r="I54" s="18" t="n">
        <v>318.81680637</v>
      </c>
      <c r="J54" s="20" t="n">
        <v>7.82703299</v>
      </c>
      <c r="K54" s="18" t="n">
        <v>321.82959572</v>
      </c>
      <c r="L54" s="20" t="n">
        <v>10.32189693</v>
      </c>
      <c r="M54" s="18" t="s">
        <v>404</v>
      </c>
      <c r="N54" s="20" t="s">
        <v>404</v>
      </c>
      <c r="O54" s="18" t="s">
        <v>404</v>
      </c>
      <c r="P54" s="20" t="s">
        <v>404</v>
      </c>
      <c r="Q54" s="18" t="s">
        <v>404</v>
      </c>
      <c r="R54" s="20" t="s">
        <v>404</v>
      </c>
      <c r="S54" s="18" t="n">
        <v>369.32615455</v>
      </c>
      <c r="T54" s="20" t="n">
        <v>7.24316443</v>
      </c>
    </row>
    <row r="55" spans="1:20">
      <c r="A55" s="15" t="s">
        <v>452</v>
      </c>
      <c r="B55" s="17" t="n">
        <v>5316</v>
      </c>
      <c r="C55" s="18">
        <f>(43.0/B55*100)</f>
        <v/>
      </c>
      <c r="D55" s="19" t="n">
        <v>5273</v>
      </c>
      <c r="E55" s="18" t="n">
        <v>403.0541832</v>
      </c>
      <c r="F55" s="20" t="n">
        <v>4.02679217</v>
      </c>
      <c r="G55" s="18" t="n">
        <v>394.70409569</v>
      </c>
      <c r="H55" s="20" t="n">
        <v>15.81570298</v>
      </c>
      <c r="I55" s="18" t="n">
        <v>407.9045057</v>
      </c>
      <c r="J55" s="20" t="n">
        <v>9.586862610000001</v>
      </c>
      <c r="K55" s="18" t="n">
        <v>393.23883463</v>
      </c>
      <c r="L55" s="20" t="n">
        <v>21.49900025</v>
      </c>
      <c r="M55" s="18" t="s">
        <v>404</v>
      </c>
      <c r="N55" s="20" t="s">
        <v>404</v>
      </c>
      <c r="O55" s="18" t="s">
        <v>404</v>
      </c>
      <c r="P55" s="20" t="s">
        <v>404</v>
      </c>
      <c r="Q55" s="18" t="n">
        <v>426.42412405</v>
      </c>
      <c r="R55" s="20" t="n">
        <v>7.89455771</v>
      </c>
      <c r="S55" s="18" t="n">
        <v>406.90220107</v>
      </c>
      <c r="T55" s="20" t="n">
        <v>8.920357940000001</v>
      </c>
    </row>
    <row r="56" spans="1:20">
      <c r="A56" s="15" t="s">
        <v>453</v>
      </c>
      <c r="B56" s="17" t="n">
        <v>5359</v>
      </c>
      <c r="C56" s="18">
        <f>(0.0/B56*100)</f>
        <v/>
      </c>
      <c r="D56" s="19" t="n">
        <v>5359</v>
      </c>
      <c r="E56" s="18" t="n">
        <v>546.1501643</v>
      </c>
      <c r="F56" s="20" t="n">
        <v>3.96356478</v>
      </c>
      <c r="G56" s="18" t="n">
        <v>554.81202178</v>
      </c>
      <c r="H56" s="20" t="n">
        <v>12.73401233</v>
      </c>
      <c r="I56" s="18" t="n">
        <v>553.48741627</v>
      </c>
      <c r="J56" s="20" t="n">
        <v>15.17115325</v>
      </c>
      <c r="K56" s="18" t="n">
        <v>552.6435063599999</v>
      </c>
      <c r="L56" s="20" t="n">
        <v>18.99655445</v>
      </c>
      <c r="M56" s="18" t="s">
        <v>404</v>
      </c>
      <c r="N56" s="20" t="s">
        <v>404</v>
      </c>
      <c r="O56" s="18" t="s">
        <v>404</v>
      </c>
      <c r="P56" s="20" t="s">
        <v>404</v>
      </c>
      <c r="Q56" s="18" t="s">
        <v>404</v>
      </c>
      <c r="R56" s="20" t="s">
        <v>404</v>
      </c>
      <c r="S56" s="18" t="n">
        <v>537.91633398</v>
      </c>
      <c r="T56" s="20" t="n">
        <v>31.40445993</v>
      </c>
    </row>
    <row r="57" spans="1:20">
      <c r="A57" s="15" t="s">
        <v>454</v>
      </c>
      <c r="B57" s="17" t="n">
        <v>6513</v>
      </c>
      <c r="C57" s="18">
        <f>(0.0/B57*100)</f>
        <v/>
      </c>
      <c r="D57" s="19" t="n">
        <v>6513</v>
      </c>
      <c r="E57" s="18" t="n">
        <v>386.78577572</v>
      </c>
      <c r="F57" s="20" t="n">
        <v>3.27607003</v>
      </c>
      <c r="G57" s="18" t="n">
        <v>368.01882199</v>
      </c>
      <c r="H57" s="20" t="n">
        <v>24.05263071</v>
      </c>
      <c r="I57" s="18" t="n">
        <v>374.77269632</v>
      </c>
      <c r="J57" s="20" t="n">
        <v>12.03700069</v>
      </c>
      <c r="K57" s="18" t="n">
        <v>381.60828762</v>
      </c>
      <c r="L57" s="20" t="n">
        <v>21.89383558</v>
      </c>
      <c r="M57" s="18" t="s">
        <v>404</v>
      </c>
      <c r="N57" s="20" t="s">
        <v>404</v>
      </c>
      <c r="O57" s="18" t="s">
        <v>404</v>
      </c>
      <c r="P57" s="20" t="s">
        <v>404</v>
      </c>
      <c r="Q57" s="18" t="s">
        <v>404</v>
      </c>
      <c r="R57" s="20" t="s">
        <v>404</v>
      </c>
      <c r="S57" s="18" t="n">
        <v>416.89391148</v>
      </c>
      <c r="T57" s="20" t="n">
        <v>9.875305150000001</v>
      </c>
    </row>
    <row r="58" spans="1:20">
      <c r="A58" s="15" t="s">
        <v>455</v>
      </c>
      <c r="B58" s="17" t="n">
        <v>7267</v>
      </c>
      <c r="C58" s="18">
        <f>(0.0/B58*100)</f>
        <v/>
      </c>
      <c r="D58" s="19" t="n">
        <v>7267</v>
      </c>
      <c r="E58" s="18" t="n">
        <v>383.59473974</v>
      </c>
      <c r="F58" s="20" t="n">
        <v>3.64332588</v>
      </c>
      <c r="G58" s="18" t="n">
        <v>383.08616491</v>
      </c>
      <c r="H58" s="20" t="n">
        <v>10.18880212</v>
      </c>
      <c r="I58" s="18" t="n">
        <v>361.30399155</v>
      </c>
      <c r="J58" s="20" t="n">
        <v>7.49564675</v>
      </c>
      <c r="K58" s="18" t="n">
        <v>369.87761482</v>
      </c>
      <c r="L58" s="20" t="n">
        <v>11.53691662</v>
      </c>
      <c r="M58" s="18" t="s">
        <v>404</v>
      </c>
      <c r="N58" s="20" t="s">
        <v>404</v>
      </c>
      <c r="O58" s="18" t="s">
        <v>404</v>
      </c>
      <c r="P58" s="20" t="s">
        <v>404</v>
      </c>
      <c r="Q58" s="18" t="s">
        <v>404</v>
      </c>
      <c r="R58" s="20" t="s">
        <v>404</v>
      </c>
      <c r="S58" s="18" t="n">
        <v>394.36039826</v>
      </c>
      <c r="T58" s="20" t="n">
        <v>15.32572644</v>
      </c>
    </row>
    <row r="59" spans="1:20">
      <c r="A59" s="15" t="s">
        <v>456</v>
      </c>
      <c r="B59" s="17" t="n">
        <v>4826</v>
      </c>
      <c r="C59" s="18">
        <f>(0.0/B59*100)</f>
        <v/>
      </c>
      <c r="D59" s="19" t="n">
        <v>4826</v>
      </c>
      <c r="E59" s="18" t="n">
        <v>365.76374773</v>
      </c>
      <c r="F59" s="20" t="n">
        <v>2.27046133</v>
      </c>
      <c r="G59" s="18" t="n">
        <v>343.7826996</v>
      </c>
      <c r="H59" s="20" t="n">
        <v>4.59664465</v>
      </c>
      <c r="I59" s="18" t="n">
        <v>336.90215749</v>
      </c>
      <c r="J59" s="20" t="n">
        <v>4.35189538</v>
      </c>
      <c r="K59" s="18" t="n">
        <v>373.76799624</v>
      </c>
      <c r="L59" s="20" t="n">
        <v>6.38737499</v>
      </c>
      <c r="M59" s="18" t="s">
        <v>404</v>
      </c>
      <c r="N59" s="20" t="s">
        <v>404</v>
      </c>
      <c r="O59" s="18" t="s">
        <v>404</v>
      </c>
      <c r="P59" s="20" t="s">
        <v>404</v>
      </c>
      <c r="Q59" s="18" t="s">
        <v>404</v>
      </c>
      <c r="R59" s="20" t="s">
        <v>404</v>
      </c>
      <c r="S59" s="18" t="n">
        <v>351.16307635</v>
      </c>
      <c r="T59" s="20" t="n">
        <v>8.031427450000001</v>
      </c>
    </row>
    <row r="60" spans="1:20">
      <c r="A60" s="15" t="s">
        <v>457</v>
      </c>
      <c r="B60" s="17" t="n">
        <v>4546</v>
      </c>
      <c r="C60" s="18">
        <f>(0.0/B60*100)</f>
        <v/>
      </c>
      <c r="D60" s="19" t="n">
        <v>4546</v>
      </c>
      <c r="E60" s="18" t="n">
        <v>397.6140818</v>
      </c>
      <c r="F60" s="20" t="n">
        <v>5.74831214</v>
      </c>
      <c r="G60" s="18" t="n">
        <v>402.39456036</v>
      </c>
      <c r="H60" s="20" t="n">
        <v>10.68337439</v>
      </c>
      <c r="I60" s="18" t="n">
        <v>369.79798715</v>
      </c>
      <c r="J60" s="20" t="n">
        <v>15.96938545</v>
      </c>
      <c r="K60" s="18" t="n">
        <v>389.61003059</v>
      </c>
      <c r="L60" s="20" t="n">
        <v>14.00728929</v>
      </c>
      <c r="M60" s="18" t="s">
        <v>404</v>
      </c>
      <c r="N60" s="20" t="s">
        <v>404</v>
      </c>
      <c r="O60" s="18" t="s">
        <v>404</v>
      </c>
      <c r="P60" s="20" t="s">
        <v>404</v>
      </c>
      <c r="Q60" s="18" t="s">
        <v>404</v>
      </c>
      <c r="R60" s="20" t="s">
        <v>404</v>
      </c>
      <c r="S60" s="18" t="n">
        <v>405.3310651</v>
      </c>
      <c r="T60" s="20" t="n">
        <v>17.73918829</v>
      </c>
    </row>
    <row r="61" spans="1:20">
      <c r="A61" s="15" t="s">
        <v>458</v>
      </c>
      <c r="B61" s="17" t="n">
        <v>6525</v>
      </c>
      <c r="C61" s="18">
        <f>(0.0/B61*100)</f>
        <v/>
      </c>
      <c r="D61" s="19" t="n">
        <v>6525</v>
      </c>
      <c r="E61" s="18" t="n">
        <v>480.2955762</v>
      </c>
      <c r="F61" s="20" t="n">
        <v>2.78782163</v>
      </c>
      <c r="G61" s="18" t="n">
        <v>479.82786699</v>
      </c>
      <c r="H61" s="20" t="n">
        <v>4.72494325</v>
      </c>
      <c r="I61" s="18" t="n">
        <v>459.46483591</v>
      </c>
      <c r="J61" s="20" t="n">
        <v>13.41263532</v>
      </c>
      <c r="K61" s="18" t="n">
        <v>456.91299596</v>
      </c>
      <c r="L61" s="20" t="n">
        <v>11.77156499</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543.75221836</v>
      </c>
      <c r="F62" s="20" t="n">
        <v>1.09122268</v>
      </c>
      <c r="G62" s="18" t="n">
        <v>557.68937009</v>
      </c>
      <c r="H62" s="20" t="n">
        <v>9.02001046</v>
      </c>
      <c r="I62" s="18" t="s">
        <v>404</v>
      </c>
      <c r="J62" s="20" t="s">
        <v>404</v>
      </c>
      <c r="K62" s="18" t="n">
        <v>497.33816548</v>
      </c>
      <c r="L62" s="20" t="n">
        <v>7.57627211</v>
      </c>
      <c r="M62" s="18" t="s">
        <v>404</v>
      </c>
      <c r="N62" s="20" t="s">
        <v>404</v>
      </c>
      <c r="O62" s="18" t="s">
        <v>404</v>
      </c>
      <c r="P62" s="20" t="s">
        <v>404</v>
      </c>
      <c r="Q62" s="18" t="s">
        <v>404</v>
      </c>
      <c r="R62" s="20" t="s">
        <v>404</v>
      </c>
      <c r="S62" s="18" t="n">
        <v>575.33280772</v>
      </c>
      <c r="T62" s="20" t="n">
        <v>7.62444114</v>
      </c>
    </row>
    <row r="63" spans="1:20">
      <c r="A63" s="15" t="s">
        <v>460</v>
      </c>
      <c r="B63" s="17" t="n">
        <v>5324</v>
      </c>
      <c r="C63" s="18">
        <f>(0.0/B63*100)</f>
        <v/>
      </c>
      <c r="D63" s="19" t="n">
        <v>5324</v>
      </c>
      <c r="E63" s="18" t="n">
        <v>366.58819423</v>
      </c>
      <c r="F63" s="20" t="n">
        <v>1.62570263</v>
      </c>
      <c r="G63" s="18" t="n">
        <v>377.21087024</v>
      </c>
      <c r="H63" s="20" t="n">
        <v>5.43745275</v>
      </c>
      <c r="I63" s="18" t="n">
        <v>409.63944578</v>
      </c>
      <c r="J63" s="20" t="n">
        <v>7.6374992</v>
      </c>
      <c r="K63" s="18" t="n">
        <v>318.62728574</v>
      </c>
      <c r="L63" s="20" t="n">
        <v>18.3675107</v>
      </c>
      <c r="M63" s="18" t="s">
        <v>404</v>
      </c>
      <c r="N63" s="20" t="s">
        <v>404</v>
      </c>
      <c r="O63" s="18" t="s">
        <v>404</v>
      </c>
      <c r="P63" s="20" t="s">
        <v>404</v>
      </c>
      <c r="Q63" s="18" t="s">
        <v>404</v>
      </c>
      <c r="R63" s="20" t="s">
        <v>404</v>
      </c>
      <c r="S63" s="18" t="n">
        <v>385.98551532</v>
      </c>
      <c r="T63" s="20" t="n">
        <v>4.04169021</v>
      </c>
    </row>
    <row r="64" spans="1:20">
      <c r="A64" s="15" t="s">
        <v>461</v>
      </c>
      <c r="B64" s="17" t="n">
        <v>3634</v>
      </c>
      <c r="C64" s="18">
        <f>(27.0/B64*100)</f>
        <v/>
      </c>
      <c r="D64" s="19" t="n">
        <v>3607</v>
      </c>
      <c r="E64" s="18" t="n">
        <v>479.53080702</v>
      </c>
      <c r="F64" s="20" t="n">
        <v>2.27881417</v>
      </c>
      <c r="G64" s="18" t="n">
        <v>479.65378789</v>
      </c>
      <c r="H64" s="20" t="n">
        <v>4.39002735</v>
      </c>
      <c r="I64" s="18" t="n">
        <v>462.08128185</v>
      </c>
      <c r="J64" s="20" t="n">
        <v>3.14016795</v>
      </c>
      <c r="K64" s="18" t="n">
        <v>538.3669869399999</v>
      </c>
      <c r="L64" s="20" t="n">
        <v>14.53478774</v>
      </c>
      <c r="M64" s="18" t="s">
        <v>404</v>
      </c>
      <c r="N64" s="20" t="s">
        <v>404</v>
      </c>
      <c r="O64" s="18" t="n">
        <v>537.80715577</v>
      </c>
      <c r="P64" s="20" t="n">
        <v>27.47720327</v>
      </c>
      <c r="Q64" s="18" t="s">
        <v>404</v>
      </c>
      <c r="R64" s="20" t="s">
        <v>404</v>
      </c>
      <c r="S64" s="18" t="n">
        <v>503.25788275</v>
      </c>
      <c r="T64" s="20" t="n">
        <v>5.14400416</v>
      </c>
    </row>
    <row r="65" spans="1:20">
      <c r="A65" s="15" t="s">
        <v>462</v>
      </c>
      <c r="B65" s="17" t="n">
        <v>5325</v>
      </c>
      <c r="C65" s="18">
        <f>(0.0/B65*100)</f>
        <v/>
      </c>
      <c r="D65" s="19" t="n">
        <v>5325</v>
      </c>
      <c r="E65" s="18" t="n">
        <v>418.31731518</v>
      </c>
      <c r="F65" s="20" t="n">
        <v>3.17101179</v>
      </c>
      <c r="G65" s="18" t="n">
        <v>423.76073169</v>
      </c>
      <c r="H65" s="20" t="n">
        <v>8.96630148</v>
      </c>
      <c r="I65" s="18" t="n">
        <v>426.10804961</v>
      </c>
      <c r="J65" s="20" t="n">
        <v>11.00587834</v>
      </c>
      <c r="K65" s="18" t="n">
        <v>381.064528</v>
      </c>
      <c r="L65" s="20" t="n">
        <v>17.54985175</v>
      </c>
      <c r="M65" s="18" t="s">
        <v>404</v>
      </c>
      <c r="N65" s="20" t="s">
        <v>404</v>
      </c>
      <c r="O65" s="18" t="s">
        <v>404</v>
      </c>
      <c r="P65" s="20" t="s">
        <v>404</v>
      </c>
      <c r="Q65" s="18" t="s">
        <v>404</v>
      </c>
      <c r="R65" s="20" t="s">
        <v>404</v>
      </c>
      <c r="S65" s="18" t="n">
        <v>535.1615</v>
      </c>
      <c r="T65" s="20" t="n">
        <v>43.9414837</v>
      </c>
    </row>
    <row r="66" spans="1:20">
      <c r="A66" s="15" t="s">
        <v>463</v>
      </c>
      <c r="B66" s="17" t="n">
        <v>5665</v>
      </c>
      <c r="C66" s="18">
        <f>(0.0/B66*100)</f>
        <v/>
      </c>
      <c r="D66" s="19" t="n">
        <v>5665</v>
      </c>
      <c r="E66" s="18" t="n">
        <v>411.46866236</v>
      </c>
      <c r="F66" s="20" t="n">
        <v>1.82333373</v>
      </c>
      <c r="G66" s="18" t="n">
        <v>435.84489723</v>
      </c>
      <c r="H66" s="20" t="n">
        <v>2.9888345</v>
      </c>
      <c r="I66" s="18" t="s">
        <v>404</v>
      </c>
      <c r="J66" s="20" t="s">
        <v>404</v>
      </c>
      <c r="K66" s="18" t="n">
        <v>431.43932874</v>
      </c>
      <c r="L66" s="20" t="n">
        <v>3.80786138</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388.06651592</v>
      </c>
      <c r="F67" s="20" t="n">
        <v>3.43529863</v>
      </c>
      <c r="G67" s="18" t="n">
        <v>419.64574413</v>
      </c>
      <c r="H67" s="20" t="n">
        <v>18.32376014</v>
      </c>
      <c r="I67" s="18" t="n">
        <v>373.87800207</v>
      </c>
      <c r="J67" s="20" t="n">
        <v>8.181593749999999</v>
      </c>
      <c r="K67" s="18" t="n">
        <v>380.86412911</v>
      </c>
      <c r="L67" s="20" t="n">
        <v>10.43663741</v>
      </c>
      <c r="M67" s="18" t="s">
        <v>404</v>
      </c>
      <c r="N67" s="20" t="s">
        <v>404</v>
      </c>
      <c r="O67" s="18" t="s">
        <v>404</v>
      </c>
      <c r="P67" s="20" t="s">
        <v>404</v>
      </c>
      <c r="Q67" s="18" t="s">
        <v>404</v>
      </c>
      <c r="R67" s="20" t="s">
        <v>404</v>
      </c>
      <c r="S67" s="18" t="n">
        <v>296.98771648</v>
      </c>
      <c r="T67" s="20" t="n">
        <v>13.14448337</v>
      </c>
    </row>
    <row r="68" spans="1:20">
      <c r="A68" s="15" t="s">
        <v>465</v>
      </c>
      <c r="B68" s="17" t="n">
        <v>12083</v>
      </c>
      <c r="C68" s="18">
        <f>(0.0/B68*100)</f>
        <v/>
      </c>
      <c r="D68" s="19" t="n">
        <v>12083</v>
      </c>
      <c r="E68" s="18" t="n">
        <v>397.44380794</v>
      </c>
      <c r="F68" s="20" t="n">
        <v>1.30655228</v>
      </c>
      <c r="G68" s="18" t="n">
        <v>424.33299248</v>
      </c>
      <c r="H68" s="20" t="n">
        <v>2.74680371</v>
      </c>
      <c r="I68" s="18" t="n">
        <v>384.59913754</v>
      </c>
      <c r="J68" s="20" t="n">
        <v>7.56982275</v>
      </c>
      <c r="K68" s="18" t="n">
        <v>434.64245679</v>
      </c>
      <c r="L68" s="20" t="n">
        <v>8.5024686</v>
      </c>
      <c r="M68" s="18" t="s">
        <v>404</v>
      </c>
      <c r="N68" s="20" t="s">
        <v>404</v>
      </c>
      <c r="O68" s="18" t="s">
        <v>404</v>
      </c>
      <c r="P68" s="20" t="s">
        <v>404</v>
      </c>
      <c r="Q68" s="18" t="s">
        <v>404</v>
      </c>
      <c r="R68" s="20" t="s">
        <v>404</v>
      </c>
      <c r="S68" s="18" t="n">
        <v>434.44751372</v>
      </c>
      <c r="T68" s="20" t="n">
        <v>7.67913518</v>
      </c>
    </row>
    <row r="69" spans="1:20">
      <c r="A69" s="15" t="s">
        <v>466</v>
      </c>
      <c r="B69" s="17" t="n">
        <v>4876</v>
      </c>
      <c r="C69" s="18">
        <f>(0.0/B69*100)</f>
        <v/>
      </c>
      <c r="D69" s="19" t="n">
        <v>4876</v>
      </c>
      <c r="E69" s="18" t="n">
        <v>444.26547114</v>
      </c>
      <c r="F69" s="20" t="n">
        <v>4.27432001</v>
      </c>
      <c r="G69" s="18" t="n">
        <v>442.98195342</v>
      </c>
      <c r="H69" s="20" t="n">
        <v>8.25237647</v>
      </c>
      <c r="I69" s="18" t="n">
        <v>452.67862035</v>
      </c>
      <c r="J69" s="20" t="n">
        <v>28.51552316</v>
      </c>
      <c r="K69" s="18" t="s">
        <v>404</v>
      </c>
      <c r="L69" s="20" t="s">
        <v>404</v>
      </c>
      <c r="M69" s="18" t="s">
        <v>404</v>
      </c>
      <c r="N69" s="20" t="s">
        <v>404</v>
      </c>
      <c r="O69" s="18" t="s">
        <v>404</v>
      </c>
      <c r="P69" s="20" t="s">
        <v>404</v>
      </c>
      <c r="Q69" s="18" t="s">
        <v>404</v>
      </c>
      <c r="R69" s="20" t="s">
        <v>404</v>
      </c>
      <c r="S69" s="18" t="n">
        <v>421.94752625</v>
      </c>
      <c r="T69" s="20" t="n">
        <v>14.90579647</v>
      </c>
    </row>
    <row r="70" spans="1:20">
      <c r="A70" s="15" t="s">
        <v>467</v>
      </c>
      <c r="B70" s="17" t="n">
        <v>6036</v>
      </c>
      <c r="C70" s="18">
        <f>(0.0/B70*100)</f>
        <v/>
      </c>
      <c r="D70" s="19" t="n">
        <v>6036</v>
      </c>
      <c r="E70" s="18" t="n">
        <v>494.40631451</v>
      </c>
      <c r="F70" s="20" t="n">
        <v>3.77076805</v>
      </c>
      <c r="G70" s="18" t="n">
        <v>493.76867833</v>
      </c>
      <c r="H70" s="20" t="n">
        <v>6.06423028</v>
      </c>
      <c r="I70" s="18" t="n">
        <v>486.09723522</v>
      </c>
      <c r="J70" s="20" t="n">
        <v>22.06509032</v>
      </c>
      <c r="K70" s="18" t="n">
        <v>485.1267079</v>
      </c>
      <c r="L70" s="20" t="n">
        <v>5.96952286</v>
      </c>
      <c r="M70" s="18" t="s">
        <v>404</v>
      </c>
      <c r="N70" s="20" t="s">
        <v>404</v>
      </c>
      <c r="O70" s="18" t="s">
        <v>404</v>
      </c>
      <c r="P70" s="20" t="s">
        <v>404</v>
      </c>
      <c r="Q70" s="18" t="s">
        <v>404</v>
      </c>
      <c r="R70" s="20" t="s">
        <v>404</v>
      </c>
      <c r="S70" s="18" t="n">
        <v>503.6863297</v>
      </c>
      <c r="T70" s="20" t="n">
        <v>11.50484422</v>
      </c>
    </row>
    <row r="71" spans="1:20">
      <c r="A71" s="15" t="s">
        <v>468</v>
      </c>
      <c r="B71" s="17" t="n">
        <v>6115</v>
      </c>
      <c r="C71" s="18">
        <f>(0.0/B71*100)</f>
        <v/>
      </c>
      <c r="D71" s="19" t="n">
        <v>6115</v>
      </c>
      <c r="E71" s="18" t="n">
        <v>565.82624695</v>
      </c>
      <c r="F71" s="20" t="n">
        <v>1.53317507</v>
      </c>
      <c r="G71" s="18" t="n">
        <v>549.0195007900001</v>
      </c>
      <c r="H71" s="20" t="n">
        <v>3.90516103</v>
      </c>
      <c r="I71" s="18" t="s">
        <v>404</v>
      </c>
      <c r="J71" s="20" t="s">
        <v>404</v>
      </c>
      <c r="K71" s="18" t="n">
        <v>550.77131937</v>
      </c>
      <c r="L71" s="20" t="n">
        <v>15.24866056</v>
      </c>
      <c r="M71" s="18" t="s">
        <v>404</v>
      </c>
      <c r="N71" s="20" t="s">
        <v>404</v>
      </c>
      <c r="O71" s="18" t="s">
        <v>404</v>
      </c>
      <c r="P71" s="20" t="s">
        <v>404</v>
      </c>
      <c r="Q71" s="18" t="s">
        <v>404</v>
      </c>
      <c r="R71" s="20" t="s">
        <v>404</v>
      </c>
      <c r="S71" s="18" t="n">
        <v>533.34254097</v>
      </c>
      <c r="T71" s="20" t="n">
        <v>20.28757726</v>
      </c>
    </row>
    <row r="72" spans="1:20">
      <c r="A72" s="15" t="s">
        <v>469</v>
      </c>
      <c r="B72" s="17" t="n">
        <v>7708</v>
      </c>
      <c r="C72" s="18">
        <f>(0.0/B72*100)</f>
        <v/>
      </c>
      <c r="D72" s="19" t="n">
        <v>7708</v>
      </c>
      <c r="E72" s="18" t="n">
        <v>542.2770600600001</v>
      </c>
      <c r="F72" s="20" t="n">
        <v>4.12617939</v>
      </c>
      <c r="G72" s="18" t="n">
        <v>545.91529353</v>
      </c>
      <c r="H72" s="20" t="n">
        <v>9.984502770000001</v>
      </c>
      <c r="I72" s="18" t="n">
        <v>571.39370261</v>
      </c>
      <c r="J72" s="20" t="n">
        <v>25.72779669</v>
      </c>
      <c r="K72" s="18" t="n">
        <v>520.22233216</v>
      </c>
      <c r="L72" s="20" t="n">
        <v>11.98051064</v>
      </c>
      <c r="M72" s="18" t="s">
        <v>404</v>
      </c>
      <c r="N72" s="20" t="s">
        <v>404</v>
      </c>
      <c r="O72" s="18" t="s">
        <v>404</v>
      </c>
      <c r="P72" s="20" t="s">
        <v>404</v>
      </c>
      <c r="Q72" s="18" t="s">
        <v>404</v>
      </c>
      <c r="R72" s="20" t="s">
        <v>404</v>
      </c>
      <c r="S72" s="18" t="n">
        <v>569.24327484</v>
      </c>
      <c r="T72" s="20" t="n">
        <v>70.50588863999999</v>
      </c>
    </row>
    <row r="73" spans="1:20">
      <c r="A73" s="15" t="s">
        <v>470</v>
      </c>
      <c r="B73" s="17" t="n">
        <v>8249</v>
      </c>
      <c r="C73" s="18">
        <f>(0.0/B73*100)</f>
        <v/>
      </c>
      <c r="D73" s="19" t="n">
        <v>8249</v>
      </c>
      <c r="E73" s="18" t="n">
        <v>412.65411826</v>
      </c>
      <c r="F73" s="20" t="n">
        <v>3.36144219</v>
      </c>
      <c r="G73" s="18" t="n">
        <v>437.05034915</v>
      </c>
      <c r="H73" s="20" t="n">
        <v>12.18458756</v>
      </c>
      <c r="I73" s="18" t="n">
        <v>418.9796091</v>
      </c>
      <c r="J73" s="20" t="n">
        <v>23.93080188</v>
      </c>
      <c r="K73" s="18" t="n">
        <v>410.16077575</v>
      </c>
      <c r="L73" s="20" t="n">
        <v>20.11062317</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422.37036133</v>
      </c>
      <c r="F74" s="20" t="n">
        <v>1.84059265</v>
      </c>
      <c r="G74" s="18" t="n">
        <v>442.03347371</v>
      </c>
      <c r="H74" s="20" t="n">
        <v>7.88604124</v>
      </c>
      <c r="I74" s="18" t="n">
        <v>402.47948447</v>
      </c>
      <c r="J74" s="20" t="n">
        <v>4.27531414</v>
      </c>
      <c r="K74" s="18" t="n">
        <v>397.63839348</v>
      </c>
      <c r="L74" s="20" t="n">
        <v>3.39508239</v>
      </c>
      <c r="M74" s="18" t="s">
        <v>404</v>
      </c>
      <c r="N74" s="20" t="s">
        <v>404</v>
      </c>
      <c r="O74" s="18" t="s">
        <v>404</v>
      </c>
      <c r="P74" s="20" t="s">
        <v>404</v>
      </c>
      <c r="Q74" s="18" t="s">
        <v>404</v>
      </c>
      <c r="R74" s="20" t="s">
        <v>404</v>
      </c>
      <c r="S74" s="18" t="n">
        <v>394.81361784</v>
      </c>
      <c r="T74" s="20" t="n">
        <v>9.35510519</v>
      </c>
    </row>
    <row r="75" spans="1:20">
      <c r="A75" s="15" t="s">
        <v>472</v>
      </c>
      <c r="B75" s="17" t="n">
        <v>5375</v>
      </c>
      <c r="C75" s="18">
        <f>(483.0/B75*100)</f>
        <v/>
      </c>
      <c r="D75" s="19" t="n">
        <v>4892</v>
      </c>
      <c r="E75" s="18" t="n">
        <v>367.95601337</v>
      </c>
      <c r="F75" s="20" t="n">
        <v>6.0186037</v>
      </c>
      <c r="G75" s="18" t="n">
        <v>361.4000457</v>
      </c>
      <c r="H75" s="20" t="n">
        <v>12.98144563</v>
      </c>
      <c r="I75" s="18" t="n">
        <v>370.09054963</v>
      </c>
      <c r="J75" s="20" t="n">
        <v>11.75439789</v>
      </c>
      <c r="K75" s="18" t="n">
        <v>364.89476995</v>
      </c>
      <c r="L75" s="20" t="n">
        <v>10.21283891</v>
      </c>
      <c r="M75" s="18" t="s">
        <v>404</v>
      </c>
      <c r="N75" s="20" t="s">
        <v>404</v>
      </c>
      <c r="O75" s="18" t="s">
        <v>404</v>
      </c>
      <c r="P75" s="20" t="s">
        <v>404</v>
      </c>
      <c r="Q75" s="18" t="s">
        <v>404</v>
      </c>
      <c r="R75" s="20" t="s">
        <v>404</v>
      </c>
      <c r="S75" s="18" t="n">
        <v>391.35761337</v>
      </c>
      <c r="T75" s="20" t="n">
        <v>16.59076031</v>
      </c>
    </row>
    <row r="76" spans="1:20">
      <c r="A76" s="15" t="s">
        <v>473</v>
      </c>
      <c r="B76" s="17" t="n">
        <v>14167</v>
      </c>
      <c r="C76" s="18">
        <f>(1400.0/B76*100)</f>
        <v/>
      </c>
      <c r="D76" s="19" t="n">
        <v>12767</v>
      </c>
      <c r="E76" s="18" t="n">
        <v>425.8828311</v>
      </c>
      <c r="F76" s="20" t="n">
        <v>3.20690997</v>
      </c>
      <c r="G76" s="18" t="n">
        <v>450.6961323</v>
      </c>
      <c r="H76" s="20" t="n">
        <v>10.29695646</v>
      </c>
      <c r="I76" s="18" t="n">
        <v>512.47099923</v>
      </c>
      <c r="J76" s="20" t="n">
        <v>27.90637904</v>
      </c>
      <c r="K76" s="18" t="n">
        <v>429.76679751</v>
      </c>
      <c r="L76" s="20" t="n">
        <v>9.079918599999999</v>
      </c>
      <c r="M76" s="18" t="s">
        <v>404</v>
      </c>
      <c r="N76" s="20" t="s">
        <v>404</v>
      </c>
      <c r="O76" s="18" t="s">
        <v>404</v>
      </c>
      <c r="P76" s="20" t="s">
        <v>404</v>
      </c>
      <c r="Q76" s="18" t="s">
        <v>404</v>
      </c>
      <c r="R76" s="20" t="s">
        <v>404</v>
      </c>
      <c r="S76" s="18" t="n">
        <v>420.61419319</v>
      </c>
      <c r="T76" s="20" t="n">
        <v>18.32072179</v>
      </c>
    </row>
    <row r="77" spans="1:20">
      <c r="A77" s="15" t="s">
        <v>474</v>
      </c>
      <c r="B77" s="17" t="n">
        <v>6062</v>
      </c>
      <c r="C77" s="18">
        <f>(12.0/B77*100)</f>
        <v/>
      </c>
      <c r="D77" s="19" t="n">
        <v>6050</v>
      </c>
      <c r="E77" s="18" t="n">
        <v>412.90140663</v>
      </c>
      <c r="F77" s="20" t="n">
        <v>3.62827205</v>
      </c>
      <c r="G77" s="18" t="n">
        <v>440.26596824</v>
      </c>
      <c r="H77" s="20" t="n">
        <v>13.33659022</v>
      </c>
      <c r="I77" s="18" t="n">
        <v>423.33237454</v>
      </c>
      <c r="J77" s="20" t="n">
        <v>5.42092296</v>
      </c>
      <c r="K77" s="18" t="n">
        <v>411.12116459</v>
      </c>
      <c r="L77" s="20" t="n">
        <v>13.02689404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495.14986649</v>
      </c>
      <c r="F78" s="20" t="n">
        <v>4.64944328</v>
      </c>
      <c r="G78" s="18" t="s">
        <v>404</v>
      </c>
      <c r="H78" s="20" t="s">
        <v>404</v>
      </c>
      <c r="I78" s="18" t="n">
        <v>516.10012419</v>
      </c>
      <c r="J78" s="20" t="n">
        <v>24.95621059</v>
      </c>
      <c r="K78" s="18" t="s">
        <v>404</v>
      </c>
      <c r="L78" s="20" t="s">
        <v>404</v>
      </c>
      <c r="M78" s="18" t="s">
        <v>404</v>
      </c>
      <c r="N78" s="20" t="s">
        <v>404</v>
      </c>
      <c r="O78" s="18" t="s">
        <v>404</v>
      </c>
      <c r="P78" s="20" t="s">
        <v>404</v>
      </c>
      <c r="Q78" s="18" t="s">
        <v>404</v>
      </c>
      <c r="R78" s="20" t="s">
        <v>404</v>
      </c>
      <c r="S78" s="18" t="n">
        <v>459.72655496</v>
      </c>
      <c r="T78" s="20" t="n">
        <v>11.00518011</v>
      </c>
    </row>
    <row customHeight="1" ht="25" r="79" spans="1:20">
      <c r="A79" s="15" t="s">
        <v>476</v>
      </c>
      <c r="B79" s="17" t="n">
        <v>1657</v>
      </c>
      <c r="C79" s="18">
        <f>(21.0/B79*100)</f>
        <v/>
      </c>
      <c r="D79" s="19" t="n">
        <v>1636</v>
      </c>
      <c r="E79" s="18" t="n">
        <v>464.50788659</v>
      </c>
      <c r="F79" s="20" t="n">
        <v>10.48935677</v>
      </c>
      <c r="G79" s="18" t="n">
        <v>458.12094464</v>
      </c>
      <c r="H79" s="20" t="n">
        <v>13.68723666</v>
      </c>
      <c r="I79" s="18" t="n">
        <v>418.40182705</v>
      </c>
      <c r="J79" s="20" t="n">
        <v>20.89491872</v>
      </c>
      <c r="K79" s="18" t="n">
        <v>488.90672115</v>
      </c>
      <c r="L79" s="20" t="n">
        <v>23.45813182</v>
      </c>
      <c r="M79" s="18" t="s">
        <v>404</v>
      </c>
      <c r="N79" s="20" t="s">
        <v>404</v>
      </c>
      <c r="O79" s="18" t="s">
        <v>404</v>
      </c>
      <c r="P79" s="20" t="s">
        <v>404</v>
      </c>
      <c r="Q79" s="18" t="s">
        <v>404</v>
      </c>
      <c r="R79" s="20" t="s">
        <v>404</v>
      </c>
      <c r="S79" s="18" t="n">
        <v>441.37948499</v>
      </c>
      <c r="T79" s="20" t="n">
        <v>40.77897004</v>
      </c>
    </row>
    <row r="80" spans="1:20">
      <c r="A80" s="15" t="s">
        <v>477</v>
      </c>
      <c r="B80" s="17" t="n">
        <v>7841</v>
      </c>
      <c r="C80" s="18">
        <f>(0.0/B80*100)</f>
        <v/>
      </c>
      <c r="D80" s="19" t="n">
        <v>7841</v>
      </c>
      <c r="E80" s="18" t="n">
        <v>459.39106501</v>
      </c>
      <c r="F80" s="20" t="n">
        <v>4.7605069</v>
      </c>
      <c r="G80" s="18" t="n">
        <v>462.21895047</v>
      </c>
      <c r="H80" s="20" t="n">
        <v>10.89049543</v>
      </c>
      <c r="I80" s="18" t="n">
        <v>455.05223062</v>
      </c>
      <c r="J80" s="20" t="n">
        <v>15.83954866</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447.0063145</v>
      </c>
      <c r="F81" s="20" t="n">
        <v>3.38021291</v>
      </c>
      <c r="G81" s="18" t="n">
        <v>419.84458461</v>
      </c>
      <c r="H81" s="20" t="n">
        <v>23.84872108</v>
      </c>
      <c r="I81" s="18" t="n">
        <v>507.43599756</v>
      </c>
      <c r="J81" s="20" t="n">
        <v>9.65848669</v>
      </c>
      <c r="K81" s="18" t="n">
        <v>517.87743</v>
      </c>
      <c r="L81" s="20" t="n">
        <v>8.265864029999999</v>
      </c>
      <c r="M81" s="18" t="s">
        <v>404</v>
      </c>
      <c r="N81" s="20" t="s">
        <v>404</v>
      </c>
      <c r="O81" s="18" t="s">
        <v>404</v>
      </c>
      <c r="P81" s="20" t="s">
        <v>404</v>
      </c>
      <c r="Q81" s="18" t="s">
        <v>404</v>
      </c>
      <c r="R81" s="20" t="s">
        <v>404</v>
      </c>
      <c r="S81" s="18" t="s">
        <v>404</v>
      </c>
      <c r="T81" s="20" t="s">
        <v>404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695</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491.05143672</v>
      </c>
      <c r="F7" s="20" t="n">
        <v>2.2616255</v>
      </c>
      <c r="G7" s="18" t="n">
        <v>514.36345455</v>
      </c>
      <c r="H7" s="20" t="n">
        <v>5.4147368</v>
      </c>
      <c r="I7" s="18" t="n">
        <v>494.05844135</v>
      </c>
      <c r="J7" s="20" t="n">
        <v>9.92948702</v>
      </c>
      <c r="K7" s="18" t="n">
        <v>485.53347173</v>
      </c>
      <c r="L7" s="20" t="n">
        <v>7.1009304</v>
      </c>
      <c r="M7" s="18" t="s">
        <v>404</v>
      </c>
      <c r="N7" s="20" t="s">
        <v>404</v>
      </c>
      <c r="O7" s="18" t="s">
        <v>404</v>
      </c>
      <c r="P7" s="20" t="s">
        <v>404</v>
      </c>
      <c r="Q7" s="18" t="s">
        <v>404</v>
      </c>
      <c r="R7" s="20" t="s">
        <v>404</v>
      </c>
      <c r="S7" s="18" t="n">
        <v>492.28414967</v>
      </c>
      <c r="T7" s="20" t="n">
        <v>21.21842743</v>
      </c>
    </row>
    <row r="8" spans="1:20">
      <c r="A8" s="15" t="s">
        <v>405</v>
      </c>
      <c r="B8" s="17" t="n">
        <v>7007</v>
      </c>
      <c r="C8" s="18">
        <f>(0.0/B8*100)</f>
        <v/>
      </c>
      <c r="D8" s="19" t="n">
        <v>7007</v>
      </c>
      <c r="E8" s="18" t="n">
        <v>488.56406199</v>
      </c>
      <c r="F8" s="20" t="n">
        <v>5.09842554</v>
      </c>
      <c r="G8" s="18" t="n">
        <v>519.94159704</v>
      </c>
      <c r="H8" s="20" t="n">
        <v>8.802384959999999</v>
      </c>
      <c r="I8" s="18" t="n">
        <v>471.78825351</v>
      </c>
      <c r="J8" s="20" t="n">
        <v>12.11565606</v>
      </c>
      <c r="K8" s="18" t="n">
        <v>503.50841569</v>
      </c>
      <c r="L8" s="20" t="n">
        <v>12.89219157</v>
      </c>
      <c r="M8" s="18" t="s">
        <v>404</v>
      </c>
      <c r="N8" s="20" t="s">
        <v>404</v>
      </c>
      <c r="O8" s="18" t="s">
        <v>404</v>
      </c>
      <c r="P8" s="20" t="s">
        <v>404</v>
      </c>
      <c r="Q8" s="18" t="s">
        <v>404</v>
      </c>
      <c r="R8" s="20" t="s">
        <v>404</v>
      </c>
      <c r="S8" s="18" t="n">
        <v>508.16042033</v>
      </c>
      <c r="T8" s="20" t="n">
        <v>26.79105148</v>
      </c>
    </row>
    <row r="9" spans="1:20">
      <c r="A9" s="15" t="s">
        <v>406</v>
      </c>
      <c r="B9" s="17" t="n">
        <v>9651</v>
      </c>
      <c r="C9" s="18">
        <f>(200.0/B9*100)</f>
        <v/>
      </c>
      <c r="D9" s="19" t="n">
        <v>9451</v>
      </c>
      <c r="E9" s="18" t="n">
        <v>502.0983429</v>
      </c>
      <c r="F9" s="20" t="n">
        <v>5.47784918</v>
      </c>
      <c r="G9" s="18" t="n">
        <v>527.52535275</v>
      </c>
      <c r="H9" s="20" t="n">
        <v>7.18315353</v>
      </c>
      <c r="I9" s="18" t="n">
        <v>497.86322837</v>
      </c>
      <c r="J9" s="20" t="n">
        <v>12.29341286</v>
      </c>
      <c r="K9" s="18" t="n">
        <v>533.9254885</v>
      </c>
      <c r="L9" s="20" t="n">
        <v>18.66263942</v>
      </c>
      <c r="M9" s="18" t="s">
        <v>404</v>
      </c>
      <c r="N9" s="20" t="s">
        <v>404</v>
      </c>
      <c r="O9" s="18" t="s">
        <v>404</v>
      </c>
      <c r="P9" s="20" t="s">
        <v>404</v>
      </c>
      <c r="Q9" s="18" t="s">
        <v>404</v>
      </c>
      <c r="R9" s="20" t="s">
        <v>404</v>
      </c>
      <c r="S9" s="18" t="n">
        <v>492.07586247</v>
      </c>
      <c r="T9" s="20" t="n">
        <v>8.21392677</v>
      </c>
    </row>
    <row r="10" spans="1:20">
      <c r="A10" s="15" t="s">
        <v>407</v>
      </c>
      <c r="B10" s="17" t="n">
        <v>20058</v>
      </c>
      <c r="C10" s="18">
        <f>(3112.0/B10*100)</f>
        <v/>
      </c>
      <c r="D10" s="19" t="n">
        <v>16946</v>
      </c>
      <c r="E10" s="18" t="n">
        <v>512.77913914</v>
      </c>
      <c r="F10" s="20" t="n">
        <v>3.2741205</v>
      </c>
      <c r="G10" s="18" t="n">
        <v>525.69673813</v>
      </c>
      <c r="H10" s="20" t="n">
        <v>7.05802293</v>
      </c>
      <c r="I10" s="18" t="n">
        <v>499.77825548</v>
      </c>
      <c r="J10" s="20" t="n">
        <v>11.55761291</v>
      </c>
      <c r="K10" s="18" t="n">
        <v>520.48807647</v>
      </c>
      <c r="L10" s="20" t="n">
        <v>5.60545587</v>
      </c>
      <c r="M10" s="18" t="s">
        <v>404</v>
      </c>
      <c r="N10" s="20" t="s">
        <v>404</v>
      </c>
      <c r="O10" s="18" t="s">
        <v>404</v>
      </c>
      <c r="P10" s="20" t="s">
        <v>404</v>
      </c>
      <c r="Q10" s="18" t="s">
        <v>404</v>
      </c>
      <c r="R10" s="20" t="s">
        <v>404</v>
      </c>
      <c r="S10" s="18" t="n">
        <v>516.72571148</v>
      </c>
      <c r="T10" s="20" t="n">
        <v>10.43123657</v>
      </c>
    </row>
    <row r="11" spans="1:20">
      <c r="A11" s="15" t="s">
        <v>408</v>
      </c>
      <c r="B11" s="17" t="n">
        <v>7053</v>
      </c>
      <c r="C11" s="18">
        <f>(212.0/B11*100)</f>
        <v/>
      </c>
      <c r="D11" s="19" t="n">
        <v>6841</v>
      </c>
      <c r="E11" s="18" t="n">
        <v>424.23721008</v>
      </c>
      <c r="F11" s="20" t="n">
        <v>3.08084633</v>
      </c>
      <c r="G11" s="18" t="n">
        <v>503.75423906</v>
      </c>
      <c r="H11" s="20" t="n">
        <v>9.414431929999999</v>
      </c>
      <c r="I11" s="18" t="n">
        <v>408.74903702</v>
      </c>
      <c r="J11" s="20" t="n">
        <v>14.76984167</v>
      </c>
      <c r="K11" s="18" t="n">
        <v>389.94653348</v>
      </c>
      <c r="L11" s="20" t="n">
        <v>8.576119520000001</v>
      </c>
      <c r="M11" s="18" t="s">
        <v>404</v>
      </c>
      <c r="N11" s="20" t="s">
        <v>404</v>
      </c>
      <c r="O11" s="18" t="s">
        <v>404</v>
      </c>
      <c r="P11" s="20" t="s">
        <v>404</v>
      </c>
      <c r="Q11" s="18" t="s">
        <v>404</v>
      </c>
      <c r="R11" s="20" t="s">
        <v>404</v>
      </c>
      <c r="S11" s="18" t="s">
        <v>404</v>
      </c>
      <c r="T11" s="20" t="s">
        <v>404</v>
      </c>
    </row>
    <row r="12" spans="1:20">
      <c r="A12" s="15" t="s">
        <v>409</v>
      </c>
      <c r="B12" s="17" t="n">
        <v>6894</v>
      </c>
      <c r="C12" s="18">
        <f>(106.0/B12*100)</f>
        <v/>
      </c>
      <c r="D12" s="19" t="n">
        <v>6788</v>
      </c>
      <c r="E12" s="18" t="n">
        <v>489.64638892</v>
      </c>
      <c r="F12" s="20" t="n">
        <v>4.05455489</v>
      </c>
      <c r="G12" s="18" t="n">
        <v>506.88799715</v>
      </c>
      <c r="H12" s="20" t="n">
        <v>4.98698975</v>
      </c>
      <c r="I12" s="18" t="n">
        <v>436.71966807</v>
      </c>
      <c r="J12" s="20" t="n">
        <v>12.7581737</v>
      </c>
      <c r="K12" s="18" t="n">
        <v>474.67987709</v>
      </c>
      <c r="L12" s="20" t="n">
        <v>15.95570805</v>
      </c>
      <c r="M12" s="18" t="s">
        <v>404</v>
      </c>
      <c r="N12" s="20" t="s">
        <v>404</v>
      </c>
      <c r="O12" s="18" t="s">
        <v>404</v>
      </c>
      <c r="P12" s="20" t="s">
        <v>404</v>
      </c>
      <c r="Q12" s="18" t="s">
        <v>404</v>
      </c>
      <c r="R12" s="20" t="s">
        <v>404</v>
      </c>
      <c r="S12" s="18" t="n">
        <v>489.35782179</v>
      </c>
      <c r="T12" s="20" t="n">
        <v>12.98396603</v>
      </c>
    </row>
    <row r="13" spans="1:20">
      <c r="A13" s="15" t="s">
        <v>410</v>
      </c>
      <c r="B13" s="17" t="n">
        <v>7161</v>
      </c>
      <c r="C13" s="18">
        <f>(1175.0/B13*100)</f>
        <v/>
      </c>
      <c r="D13" s="19" t="n">
        <v>5986</v>
      </c>
      <c r="E13" s="18" t="n">
        <v>505.69596117</v>
      </c>
      <c r="F13" s="20" t="n">
        <v>3.62681655</v>
      </c>
      <c r="G13" s="18" t="n">
        <v>510.68094799</v>
      </c>
      <c r="H13" s="20" t="n">
        <v>5.34448941</v>
      </c>
      <c r="I13" s="18" t="n">
        <v>516.60828228</v>
      </c>
      <c r="J13" s="20" t="n">
        <v>4.84444447</v>
      </c>
      <c r="K13" s="18" t="n">
        <v>512.7453838</v>
      </c>
      <c r="L13" s="20" t="n">
        <v>5.0630172</v>
      </c>
      <c r="M13" s="18" t="s">
        <v>404</v>
      </c>
      <c r="N13" s="20" t="s">
        <v>404</v>
      </c>
      <c r="O13" s="18" t="s">
        <v>404</v>
      </c>
      <c r="P13" s="20" t="s">
        <v>404</v>
      </c>
      <c r="Q13" s="18" t="s">
        <v>404</v>
      </c>
      <c r="R13" s="20" t="s">
        <v>404</v>
      </c>
      <c r="S13" s="18" t="n">
        <v>516.71111704</v>
      </c>
      <c r="T13" s="20" t="n">
        <v>10.95027672</v>
      </c>
    </row>
    <row r="14" spans="1:20">
      <c r="A14" s="15" t="s">
        <v>411</v>
      </c>
      <c r="B14" s="17" t="n">
        <v>5587</v>
      </c>
      <c r="C14" s="18">
        <f>(0.0/B14*100)</f>
        <v/>
      </c>
      <c r="D14" s="19" t="n">
        <v>5587</v>
      </c>
      <c r="E14" s="18" t="n">
        <v>515.27403091</v>
      </c>
      <c r="F14" s="20" t="n">
        <v>2.52907059</v>
      </c>
      <c r="G14" s="18" t="n">
        <v>530.02775471</v>
      </c>
      <c r="H14" s="20" t="n">
        <v>4.06243402</v>
      </c>
      <c r="I14" s="18" t="n">
        <v>520.98984622</v>
      </c>
      <c r="J14" s="20" t="n">
        <v>7.43564364</v>
      </c>
      <c r="K14" s="18" t="n">
        <v>543.6835638</v>
      </c>
      <c r="L14" s="20" t="n">
        <v>8.218521470000001</v>
      </c>
      <c r="M14" s="18" t="s">
        <v>404</v>
      </c>
      <c r="N14" s="20" t="s">
        <v>404</v>
      </c>
      <c r="O14" s="18" t="s">
        <v>404</v>
      </c>
      <c r="P14" s="20" t="s">
        <v>404</v>
      </c>
      <c r="Q14" s="18" t="s">
        <v>404</v>
      </c>
      <c r="R14" s="20" t="s">
        <v>404</v>
      </c>
      <c r="S14" s="18" t="n">
        <v>493.70755348</v>
      </c>
      <c r="T14" s="20" t="n">
        <v>25.82287937</v>
      </c>
    </row>
    <row r="15" spans="1:20">
      <c r="A15" s="15" t="s">
        <v>412</v>
      </c>
      <c r="B15" s="17" t="n">
        <v>5882</v>
      </c>
      <c r="C15" s="18">
        <f>(0.0/B15*100)</f>
        <v/>
      </c>
      <c r="D15" s="19" t="n">
        <v>5882</v>
      </c>
      <c r="E15" s="18" t="n">
        <v>508.1244932</v>
      </c>
      <c r="F15" s="20" t="n">
        <v>4.03826921</v>
      </c>
      <c r="G15" s="18" t="n">
        <v>513.02763699</v>
      </c>
      <c r="H15" s="20" t="n">
        <v>3.3524365</v>
      </c>
      <c r="I15" s="18" t="n">
        <v>502.41042618</v>
      </c>
      <c r="J15" s="20" t="n">
        <v>4.91412866</v>
      </c>
      <c r="K15" s="18" t="n">
        <v>518.5144205300001</v>
      </c>
      <c r="L15" s="20" t="n">
        <v>8.43415208</v>
      </c>
      <c r="M15" s="18" t="s">
        <v>404</v>
      </c>
      <c r="N15" s="20" t="s">
        <v>404</v>
      </c>
      <c r="O15" s="18" t="s">
        <v>404</v>
      </c>
      <c r="P15" s="20" t="s">
        <v>404</v>
      </c>
      <c r="Q15" s="18" t="s">
        <v>404</v>
      </c>
      <c r="R15" s="20" t="s">
        <v>404</v>
      </c>
      <c r="S15" s="18" t="n">
        <v>546.5021422900001</v>
      </c>
      <c r="T15" s="20" t="n">
        <v>6.37887465</v>
      </c>
    </row>
    <row r="16" spans="1:20">
      <c r="A16" s="15" t="s">
        <v>413</v>
      </c>
      <c r="B16" s="17" t="n">
        <v>6108</v>
      </c>
      <c r="C16" s="18">
        <f>(495.0/B16*100)</f>
        <v/>
      </c>
      <c r="D16" s="19" t="n">
        <v>5613</v>
      </c>
      <c r="E16" s="18" t="n">
        <v>486.38188236</v>
      </c>
      <c r="F16" s="20" t="n">
        <v>4.60904314</v>
      </c>
      <c r="G16" s="18" t="n">
        <v>527.2489209</v>
      </c>
      <c r="H16" s="20" t="n">
        <v>10.6979666</v>
      </c>
      <c r="I16" s="18" t="n">
        <v>465.51349788</v>
      </c>
      <c r="J16" s="20" t="n">
        <v>30.11288271</v>
      </c>
      <c r="K16" s="18" t="n">
        <v>502.57338617</v>
      </c>
      <c r="L16" s="20" t="n">
        <v>6.15949077</v>
      </c>
      <c r="M16" s="18" t="s">
        <v>404</v>
      </c>
      <c r="N16" s="20" t="s">
        <v>404</v>
      </c>
      <c r="O16" s="18" t="s">
        <v>404</v>
      </c>
      <c r="P16" s="20" t="s">
        <v>404</v>
      </c>
      <c r="Q16" s="18" t="s">
        <v>404</v>
      </c>
      <c r="R16" s="20" t="s">
        <v>404</v>
      </c>
      <c r="S16" s="18" t="n">
        <v>476.4492067</v>
      </c>
      <c r="T16" s="20" t="n">
        <v>29.08109823</v>
      </c>
    </row>
    <row r="17" spans="1:20">
      <c r="A17" s="15" t="s">
        <v>414</v>
      </c>
      <c r="B17" s="17" t="n">
        <v>6504</v>
      </c>
      <c r="C17" s="18">
        <f>(1325.0/B17*100)</f>
        <v/>
      </c>
      <c r="D17" s="19" t="n">
        <v>5179</v>
      </c>
      <c r="E17" s="18" t="n">
        <v>504.62549047</v>
      </c>
      <c r="F17" s="20" t="n">
        <v>6.0462567</v>
      </c>
      <c r="G17" s="18" t="n">
        <v>507.37054403</v>
      </c>
      <c r="H17" s="20" t="n">
        <v>9.846643350000001</v>
      </c>
      <c r="I17" s="18" t="n">
        <v>495.88083231</v>
      </c>
      <c r="J17" s="20" t="n">
        <v>12.10395727</v>
      </c>
      <c r="K17" s="18" t="n">
        <v>509.98245863</v>
      </c>
      <c r="L17" s="20" t="n">
        <v>11.55070488</v>
      </c>
      <c r="M17" s="18" t="s">
        <v>404</v>
      </c>
      <c r="N17" s="20" t="s">
        <v>404</v>
      </c>
      <c r="O17" s="18" t="s">
        <v>404</v>
      </c>
      <c r="P17" s="20" t="s">
        <v>404</v>
      </c>
      <c r="Q17" s="18" t="s">
        <v>404</v>
      </c>
      <c r="R17" s="20" t="s">
        <v>404</v>
      </c>
      <c r="S17" s="18" t="n">
        <v>539.20282912</v>
      </c>
      <c r="T17" s="20" t="n">
        <v>21.90260824</v>
      </c>
    </row>
    <row r="18" spans="1:20">
      <c r="A18" s="15" t="s">
        <v>415</v>
      </c>
      <c r="B18" s="17" t="n">
        <v>5532</v>
      </c>
      <c r="C18" s="18">
        <f>(0.0/B18*100)</f>
        <v/>
      </c>
      <c r="D18" s="19" t="n">
        <v>5532</v>
      </c>
      <c r="E18" s="18" t="n">
        <v>457.91663277</v>
      </c>
      <c r="F18" s="20" t="n">
        <v>5.53979062</v>
      </c>
      <c r="G18" s="18" t="n">
        <v>458.7298667</v>
      </c>
      <c r="H18" s="20" t="n">
        <v>10.37646751</v>
      </c>
      <c r="I18" s="18" t="n">
        <v>456.05341981</v>
      </c>
      <c r="J18" s="20" t="n">
        <v>7.65948492</v>
      </c>
      <c r="K18" s="18" t="n">
        <v>439.53000986</v>
      </c>
      <c r="L18" s="20" t="n">
        <v>9.829747770000001</v>
      </c>
      <c r="M18" s="18" t="s">
        <v>404</v>
      </c>
      <c r="N18" s="20" t="s">
        <v>404</v>
      </c>
      <c r="O18" s="18" t="s">
        <v>404</v>
      </c>
      <c r="P18" s="20" t="s">
        <v>404</v>
      </c>
      <c r="Q18" s="18" t="s">
        <v>404</v>
      </c>
      <c r="R18" s="20" t="s">
        <v>404</v>
      </c>
      <c r="S18" s="18" t="n">
        <v>426.5866309</v>
      </c>
      <c r="T18" s="20" t="n">
        <v>34.39684752</v>
      </c>
    </row>
    <row r="19" spans="1:20">
      <c r="A19" s="15" t="s">
        <v>416</v>
      </c>
      <c r="B19" s="17" t="n">
        <v>5658</v>
      </c>
      <c r="C19" s="18">
        <f>(327.0/B19*100)</f>
        <v/>
      </c>
      <c r="D19" s="19" t="n">
        <v>5331</v>
      </c>
      <c r="E19" s="18" t="n">
        <v>474.34707565</v>
      </c>
      <c r="F19" s="20" t="n">
        <v>5.76005248</v>
      </c>
      <c r="G19" s="18" t="n">
        <v>505.9524061</v>
      </c>
      <c r="H19" s="20" t="n">
        <v>8.58927538</v>
      </c>
      <c r="I19" s="18" t="n">
        <v>440.91569328</v>
      </c>
      <c r="J19" s="20" t="n">
        <v>10.8125822</v>
      </c>
      <c r="K19" s="18" t="n">
        <v>470.31488149</v>
      </c>
      <c r="L19" s="20" t="n">
        <v>14.39380271</v>
      </c>
      <c r="M19" s="18" t="s">
        <v>404</v>
      </c>
      <c r="N19" s="20" t="s">
        <v>404</v>
      </c>
      <c r="O19" s="18" t="s">
        <v>404</v>
      </c>
      <c r="P19" s="20" t="s">
        <v>404</v>
      </c>
      <c r="Q19" s="18" t="s">
        <v>404</v>
      </c>
      <c r="R19" s="20" t="s">
        <v>404</v>
      </c>
      <c r="S19" s="18" t="n">
        <v>491.18826502</v>
      </c>
      <c r="T19" s="20" t="n">
        <v>66.13644716</v>
      </c>
    </row>
    <row r="20" spans="1:20">
      <c r="A20" s="15" t="s">
        <v>417</v>
      </c>
      <c r="B20" s="17" t="n">
        <v>3371</v>
      </c>
      <c r="C20" s="18">
        <f>(24.0/B20*100)</f>
        <v/>
      </c>
      <c r="D20" s="19" t="n">
        <v>3347</v>
      </c>
      <c r="E20" s="18" t="n">
        <v>487.58415871</v>
      </c>
      <c r="F20" s="20" t="n">
        <v>2.1753755</v>
      </c>
      <c r="G20" s="18" t="n">
        <v>497.24907087</v>
      </c>
      <c r="H20" s="20" t="n">
        <v>5.39357991</v>
      </c>
      <c r="I20" s="18" t="n">
        <v>470.28531016</v>
      </c>
      <c r="J20" s="20" t="n">
        <v>5.9489442</v>
      </c>
      <c r="K20" s="18" t="n">
        <v>498.66727203</v>
      </c>
      <c r="L20" s="20" t="n">
        <v>11.76547501</v>
      </c>
      <c r="M20" s="18" t="s">
        <v>404</v>
      </c>
      <c r="N20" s="20" t="s">
        <v>404</v>
      </c>
      <c r="O20" s="18" t="s">
        <v>404</v>
      </c>
      <c r="P20" s="20" t="s">
        <v>404</v>
      </c>
      <c r="Q20" s="18" t="s">
        <v>404</v>
      </c>
      <c r="R20" s="20" t="s">
        <v>404</v>
      </c>
      <c r="S20" s="18" t="n">
        <v>491.30747176</v>
      </c>
      <c r="T20" s="20" t="n">
        <v>21.81031698</v>
      </c>
    </row>
    <row r="21" spans="1:20">
      <c r="A21" s="15" t="s">
        <v>418</v>
      </c>
      <c r="B21" s="17" t="n">
        <v>5741</v>
      </c>
      <c r="C21" s="18">
        <f>(0.0/B21*100)</f>
        <v/>
      </c>
      <c r="D21" s="19" t="n">
        <v>5741</v>
      </c>
      <c r="E21" s="18" t="n">
        <v>501.94224574</v>
      </c>
      <c r="F21" s="20" t="n">
        <v>3.2726493</v>
      </c>
      <c r="G21" s="18" t="n">
        <v>511.63639859</v>
      </c>
      <c r="H21" s="20" t="n">
        <v>5.02937493</v>
      </c>
      <c r="I21" s="18" t="n">
        <v>504.42619995</v>
      </c>
      <c r="J21" s="20" t="n">
        <v>7.47534677</v>
      </c>
      <c r="K21" s="18" t="n">
        <v>497.64734531</v>
      </c>
      <c r="L21" s="20" t="n">
        <v>7.42804238</v>
      </c>
      <c r="M21" s="18" t="s">
        <v>404</v>
      </c>
      <c r="N21" s="20" t="s">
        <v>404</v>
      </c>
      <c r="O21" s="18" t="s">
        <v>404</v>
      </c>
      <c r="P21" s="20" t="s">
        <v>404</v>
      </c>
      <c r="Q21" s="18" t="s">
        <v>404</v>
      </c>
      <c r="R21" s="20" t="s">
        <v>404</v>
      </c>
      <c r="S21" s="18" t="n">
        <v>489.87716265</v>
      </c>
      <c r="T21" s="20" t="n">
        <v>12.20023423</v>
      </c>
    </row>
    <row r="22" spans="1:20">
      <c r="A22" s="15" t="s">
        <v>419</v>
      </c>
      <c r="B22" s="17" t="n">
        <v>6598</v>
      </c>
      <c r="C22" s="18">
        <f>(0.0/B22*100)</f>
        <v/>
      </c>
      <c r="D22" s="19" t="n">
        <v>6598</v>
      </c>
      <c r="E22" s="18" t="n">
        <v>464.51078138</v>
      </c>
      <c r="F22" s="20" t="n">
        <v>5.13878293</v>
      </c>
      <c r="G22" s="18" t="n">
        <v>489.47632974</v>
      </c>
      <c r="H22" s="20" t="n">
        <v>12.20456096</v>
      </c>
      <c r="I22" s="18" t="n">
        <v>509.27072224</v>
      </c>
      <c r="J22" s="20" t="n">
        <v>37.30385637</v>
      </c>
      <c r="K22" s="18" t="n">
        <v>480.28201772</v>
      </c>
      <c r="L22" s="20" t="n">
        <v>18.2646846</v>
      </c>
      <c r="M22" s="18" t="s">
        <v>404</v>
      </c>
      <c r="N22" s="20" t="s">
        <v>404</v>
      </c>
      <c r="O22" s="18" t="s">
        <v>404</v>
      </c>
      <c r="P22" s="20" t="s">
        <v>404</v>
      </c>
      <c r="Q22" s="18" t="s">
        <v>404</v>
      </c>
      <c r="R22" s="20" t="s">
        <v>404</v>
      </c>
      <c r="S22" s="18" t="n">
        <v>466.3367977</v>
      </c>
      <c r="T22" s="20" t="n">
        <v>38.59709024</v>
      </c>
    </row>
    <row r="23" spans="1:20">
      <c r="A23" s="15" t="s">
        <v>420</v>
      </c>
      <c r="B23" s="17" t="n">
        <v>11583</v>
      </c>
      <c r="C23" s="18">
        <f>(3194.0/B23*100)</f>
        <v/>
      </c>
      <c r="D23" s="19" t="n">
        <v>8389</v>
      </c>
      <c r="E23" s="18" t="n">
        <v>494.2595931</v>
      </c>
      <c r="F23" s="20" t="n">
        <v>4.875866</v>
      </c>
      <c r="G23" s="18" t="n">
        <v>497.01669589</v>
      </c>
      <c r="H23" s="20" t="n">
        <v>17.23015382</v>
      </c>
      <c r="I23" s="18" t="n">
        <v>479.63568073</v>
      </c>
      <c r="J23" s="20" t="n">
        <v>8.988821290000001</v>
      </c>
      <c r="K23" s="18" t="n">
        <v>496.31132778</v>
      </c>
      <c r="L23" s="20" t="n">
        <v>14.40953317</v>
      </c>
      <c r="M23" s="18" t="s">
        <v>404</v>
      </c>
      <c r="N23" s="20" t="s">
        <v>404</v>
      </c>
      <c r="O23" s="18" t="s">
        <v>404</v>
      </c>
      <c r="P23" s="20" t="s">
        <v>404</v>
      </c>
      <c r="Q23" s="18" t="s">
        <v>404</v>
      </c>
      <c r="R23" s="20" t="s">
        <v>404</v>
      </c>
      <c r="S23" s="18" t="n">
        <v>524.50888129</v>
      </c>
      <c r="T23" s="20" t="n">
        <v>45.85906133</v>
      </c>
    </row>
    <row r="24" spans="1:20">
      <c r="A24" s="15" t="s">
        <v>421</v>
      </c>
      <c r="B24" s="17" t="n">
        <v>6647</v>
      </c>
      <c r="C24" s="18">
        <f>(0.0/B24*100)</f>
        <v/>
      </c>
      <c r="D24" s="19" t="n">
        <v>6647</v>
      </c>
      <c r="E24" s="18" t="n">
        <v>529.67467603</v>
      </c>
      <c r="F24" s="20" t="n">
        <v>4.00745627</v>
      </c>
      <c r="G24" s="18" t="n">
        <v>542.69188176</v>
      </c>
      <c r="H24" s="20" t="n">
        <v>12.96501085</v>
      </c>
      <c r="I24" s="18" t="n">
        <v>544.34692536</v>
      </c>
      <c r="J24" s="20" t="n">
        <v>12.28086257</v>
      </c>
      <c r="K24" s="18" t="n">
        <v>488.61192077</v>
      </c>
      <c r="L24" s="20" t="n">
        <v>23.80050083</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525.3102767399999</v>
      </c>
      <c r="F25" s="20" t="n">
        <v>4.14861914</v>
      </c>
      <c r="G25" s="18" t="n">
        <v>507.41314906</v>
      </c>
      <c r="H25" s="20" t="n">
        <v>23.96989358</v>
      </c>
      <c r="I25" s="18" t="n">
        <v>535.5292181999999</v>
      </c>
      <c r="J25" s="20" t="n">
        <v>10.4362191</v>
      </c>
      <c r="K25" s="18" t="n">
        <v>534.52464702</v>
      </c>
      <c r="L25" s="20" t="n">
        <v>6.74850055</v>
      </c>
      <c r="M25" s="18" t="s">
        <v>404</v>
      </c>
      <c r="N25" s="20" t="s">
        <v>404</v>
      </c>
      <c r="O25" s="18" t="s">
        <v>404</v>
      </c>
      <c r="P25" s="20" t="s">
        <v>404</v>
      </c>
      <c r="Q25" s="18" t="s">
        <v>404</v>
      </c>
      <c r="R25" s="20" t="s">
        <v>404</v>
      </c>
      <c r="S25" s="18" t="n">
        <v>461.06915833</v>
      </c>
      <c r="T25" s="20" t="n">
        <v>6.97169272</v>
      </c>
    </row>
    <row r="26" spans="1:20">
      <c r="A26" s="15" t="s">
        <v>423</v>
      </c>
      <c r="B26" s="17" t="n">
        <v>4869</v>
      </c>
      <c r="C26" s="18">
        <f>(11.0/B26*100)</f>
        <v/>
      </c>
      <c r="D26" s="19" t="n">
        <v>4858</v>
      </c>
      <c r="E26" s="18" t="n">
        <v>480.41355872</v>
      </c>
      <c r="F26" s="20" t="n">
        <v>2.1322844</v>
      </c>
      <c r="G26" s="18" t="n">
        <v>498.59489667</v>
      </c>
      <c r="H26" s="20" t="n">
        <v>3.85686888</v>
      </c>
      <c r="I26" s="18" t="n">
        <v>465.53329676</v>
      </c>
      <c r="J26" s="20" t="n">
        <v>12.24878441</v>
      </c>
      <c r="K26" s="18" t="n">
        <v>462.59385064</v>
      </c>
      <c r="L26" s="20" t="n">
        <v>12.20791708</v>
      </c>
      <c r="M26" s="18" t="s">
        <v>404</v>
      </c>
      <c r="N26" s="20" t="s">
        <v>404</v>
      </c>
      <c r="O26" s="18" t="s">
        <v>404</v>
      </c>
      <c r="P26" s="20" t="s">
        <v>404</v>
      </c>
      <c r="Q26" s="18" t="s">
        <v>404</v>
      </c>
      <c r="R26" s="20" t="s">
        <v>404</v>
      </c>
      <c r="S26" s="18" t="n">
        <v>497.43818218</v>
      </c>
      <c r="T26" s="20" t="n">
        <v>14.44903895</v>
      </c>
    </row>
    <row r="27" spans="1:20">
      <c r="A27" s="15" t="s">
        <v>424</v>
      </c>
      <c r="B27" s="17" t="n">
        <v>5299</v>
      </c>
      <c r="C27" s="18">
        <f>(0.0/B27*100)</f>
        <v/>
      </c>
      <c r="D27" s="19" t="n">
        <v>5299</v>
      </c>
      <c r="E27" s="18" t="n">
        <v>490.16532274</v>
      </c>
      <c r="F27" s="20" t="n">
        <v>1.65048697</v>
      </c>
      <c r="G27" s="18" t="n">
        <v>480.54664007</v>
      </c>
      <c r="H27" s="20" t="n">
        <v>2.68970733</v>
      </c>
      <c r="I27" s="18" t="n">
        <v>472.6366942</v>
      </c>
      <c r="J27" s="20" t="n">
        <v>3.36871147</v>
      </c>
      <c r="K27" s="18" t="n">
        <v>492.92970727</v>
      </c>
      <c r="L27" s="20" t="n">
        <v>2.42130155</v>
      </c>
      <c r="M27" s="18" t="s">
        <v>404</v>
      </c>
      <c r="N27" s="20" t="s">
        <v>404</v>
      </c>
      <c r="O27" s="18" t="s">
        <v>404</v>
      </c>
      <c r="P27" s="20" t="s">
        <v>404</v>
      </c>
      <c r="Q27" s="18" t="s">
        <v>404</v>
      </c>
      <c r="R27" s="20" t="s">
        <v>404</v>
      </c>
      <c r="S27" s="18" t="n">
        <v>462.32243249</v>
      </c>
      <c r="T27" s="20" t="n">
        <v>4.07876096</v>
      </c>
    </row>
    <row r="28" spans="1:20">
      <c r="A28" s="15" t="s">
        <v>425</v>
      </c>
      <c r="B28" s="17" t="n">
        <v>7568</v>
      </c>
      <c r="C28" s="18">
        <f>(0.0/B28*100)</f>
        <v/>
      </c>
      <c r="D28" s="19" t="n">
        <v>7568</v>
      </c>
      <c r="E28" s="18" t="n">
        <v>407.87688513</v>
      </c>
      <c r="F28" s="20" t="n">
        <v>2.87994842</v>
      </c>
      <c r="G28" s="18" t="n">
        <v>420.18280544</v>
      </c>
      <c r="H28" s="20" t="n">
        <v>12.41603139</v>
      </c>
      <c r="I28" s="18" t="n">
        <v>422.70998628</v>
      </c>
      <c r="J28" s="20" t="n">
        <v>22.10129373</v>
      </c>
      <c r="K28" s="18" t="n">
        <v>404.05350279</v>
      </c>
      <c r="L28" s="20" t="n">
        <v>6.87090582</v>
      </c>
      <c r="M28" s="18" t="s">
        <v>404</v>
      </c>
      <c r="N28" s="20" t="s">
        <v>404</v>
      </c>
      <c r="O28" s="18" t="s">
        <v>404</v>
      </c>
      <c r="P28" s="20" t="s">
        <v>404</v>
      </c>
      <c r="Q28" s="18" t="s">
        <v>404</v>
      </c>
      <c r="R28" s="20" t="s">
        <v>404</v>
      </c>
      <c r="S28" s="18" t="n">
        <v>397.03471398</v>
      </c>
      <c r="T28" s="20" t="n">
        <v>15.07570574</v>
      </c>
    </row>
    <row r="29" spans="1:20">
      <c r="A29" s="15" t="s">
        <v>426</v>
      </c>
      <c r="B29" s="17" t="n">
        <v>5385</v>
      </c>
      <c r="C29" s="18">
        <f>(1123.0/B29*100)</f>
        <v/>
      </c>
      <c r="D29" s="19" t="n">
        <v>4262</v>
      </c>
      <c r="E29" s="18" t="n">
        <v>511.78865672</v>
      </c>
      <c r="F29" s="20" t="n">
        <v>7.23140306</v>
      </c>
      <c r="G29" s="18" t="n">
        <v>511.829094</v>
      </c>
      <c r="H29" s="20" t="n">
        <v>20.74580322</v>
      </c>
      <c r="I29" s="18" t="n">
        <v>456.89098175</v>
      </c>
      <c r="J29" s="20" t="n">
        <v>6.00097631</v>
      </c>
      <c r="K29" s="18" t="n">
        <v>510.06551736</v>
      </c>
      <c r="L29" s="20" t="n">
        <v>10.26927475</v>
      </c>
      <c r="M29" s="18" t="s">
        <v>404</v>
      </c>
      <c r="N29" s="20" t="s">
        <v>404</v>
      </c>
      <c r="O29" s="18" t="s">
        <v>404</v>
      </c>
      <c r="P29" s="20" t="s">
        <v>404</v>
      </c>
      <c r="Q29" s="18" t="s">
        <v>404</v>
      </c>
      <c r="R29" s="20" t="s">
        <v>404</v>
      </c>
      <c r="S29" s="18" t="n">
        <v>547.34937788</v>
      </c>
      <c r="T29" s="20" t="n">
        <v>6.72937308</v>
      </c>
    </row>
    <row r="30" spans="1:20">
      <c r="A30" s="15" t="s">
        <v>427</v>
      </c>
      <c r="B30" s="17" t="n">
        <v>4520</v>
      </c>
      <c r="C30" s="18">
        <f>(1076.0/B30*100)</f>
        <v/>
      </c>
      <c r="D30" s="19" t="n">
        <v>3444</v>
      </c>
      <c r="E30" s="18" t="n">
        <v>496.30556107</v>
      </c>
      <c r="F30" s="20" t="n">
        <v>3.17725095</v>
      </c>
      <c r="G30" s="18" t="n">
        <v>505.34682847</v>
      </c>
      <c r="H30" s="20" t="n">
        <v>9.61522813</v>
      </c>
      <c r="I30" s="18" t="n">
        <v>489.99808182</v>
      </c>
      <c r="J30" s="20" t="n">
        <v>11.98658443</v>
      </c>
      <c r="K30" s="18" t="n">
        <v>478.80557995</v>
      </c>
      <c r="L30" s="20" t="n">
        <v>14.80072503</v>
      </c>
      <c r="M30" s="18" t="s">
        <v>404</v>
      </c>
      <c r="N30" s="20" t="s">
        <v>404</v>
      </c>
      <c r="O30" s="18" t="s">
        <v>404</v>
      </c>
      <c r="P30" s="20" t="s">
        <v>404</v>
      </c>
      <c r="Q30" s="18" t="s">
        <v>404</v>
      </c>
      <c r="R30" s="20" t="s">
        <v>404</v>
      </c>
      <c r="S30" s="18" t="n">
        <v>475.16263604</v>
      </c>
      <c r="T30" s="20" t="n">
        <v>9.368374449999999</v>
      </c>
    </row>
    <row r="31" spans="1:20">
      <c r="A31" s="15" t="s">
        <v>428</v>
      </c>
      <c r="B31" s="17" t="n">
        <v>5456</v>
      </c>
      <c r="C31" s="18">
        <f>(502.0/B31*100)</f>
        <v/>
      </c>
      <c r="D31" s="19" t="n">
        <v>4954</v>
      </c>
      <c r="E31" s="18" t="n">
        <v>501.58904038</v>
      </c>
      <c r="F31" s="20" t="n">
        <v>2.66934035</v>
      </c>
      <c r="G31" s="18" t="n">
        <v>513.79929798</v>
      </c>
      <c r="H31" s="20" t="n">
        <v>8.24950576</v>
      </c>
      <c r="I31" s="18" t="n">
        <v>501.69894841</v>
      </c>
      <c r="J31" s="20" t="n">
        <v>6.64383221</v>
      </c>
      <c r="K31" s="18" t="n">
        <v>496.80733204</v>
      </c>
      <c r="L31" s="20" t="n">
        <v>8.114079070000001</v>
      </c>
      <c r="M31" s="18" t="s">
        <v>404</v>
      </c>
      <c r="N31" s="20" t="s">
        <v>404</v>
      </c>
      <c r="O31" s="18" t="s">
        <v>404</v>
      </c>
      <c r="P31" s="20" t="s">
        <v>404</v>
      </c>
      <c r="Q31" s="18" t="s">
        <v>404</v>
      </c>
      <c r="R31" s="20" t="s">
        <v>404</v>
      </c>
      <c r="S31" s="18" t="n">
        <v>498.99844716</v>
      </c>
      <c r="T31" s="20" t="n">
        <v>17.43817267</v>
      </c>
    </row>
    <row r="32" spans="1:20">
      <c r="A32" s="15" t="s">
        <v>429</v>
      </c>
      <c r="B32" s="17" t="n">
        <v>4478</v>
      </c>
      <c r="C32" s="18">
        <f>(0.0/B32*100)</f>
        <v/>
      </c>
      <c r="D32" s="19" t="n">
        <v>4478</v>
      </c>
      <c r="E32" s="18" t="n">
        <v>498.88030705</v>
      </c>
      <c r="F32" s="20" t="n">
        <v>3.3774741</v>
      </c>
      <c r="G32" s="18" t="n">
        <v>521.00397394</v>
      </c>
      <c r="H32" s="20" t="n">
        <v>5.51257253</v>
      </c>
      <c r="I32" s="18" t="n">
        <v>494.308119</v>
      </c>
      <c r="J32" s="20" t="n">
        <v>7.34296964</v>
      </c>
      <c r="K32" s="18" t="n">
        <v>532.6318145</v>
      </c>
      <c r="L32" s="20" t="n">
        <v>10.24858506</v>
      </c>
      <c r="M32" s="18" t="s">
        <v>404</v>
      </c>
      <c r="N32" s="20" t="s">
        <v>404</v>
      </c>
      <c r="O32" s="18" t="s">
        <v>404</v>
      </c>
      <c r="P32" s="20" t="s">
        <v>404</v>
      </c>
      <c r="Q32" s="18" t="s">
        <v>404</v>
      </c>
      <c r="R32" s="20" t="s">
        <v>404</v>
      </c>
      <c r="S32" s="18" t="n">
        <v>493.35337355</v>
      </c>
      <c r="T32" s="20" t="n">
        <v>7.838752</v>
      </c>
    </row>
    <row r="33" spans="1:20">
      <c r="A33" s="15" t="s">
        <v>430</v>
      </c>
      <c r="B33" s="17" t="n">
        <v>7325</v>
      </c>
      <c r="C33" s="18">
        <f>(29.0/B33*100)</f>
        <v/>
      </c>
      <c r="D33" s="19" t="n">
        <v>7296</v>
      </c>
      <c r="E33" s="18" t="n">
        <v>488.01464171</v>
      </c>
      <c r="F33" s="20" t="n">
        <v>3.22075493</v>
      </c>
      <c r="G33" s="18" t="n">
        <v>520.64876545</v>
      </c>
      <c r="H33" s="20" t="n">
        <v>6.95599412</v>
      </c>
      <c r="I33" s="18" t="n">
        <v>492.58868651</v>
      </c>
      <c r="J33" s="20" t="n">
        <v>12.55643389</v>
      </c>
      <c r="K33" s="18" t="n">
        <v>465.78486987</v>
      </c>
      <c r="L33" s="20" t="n">
        <v>9.116610870000001</v>
      </c>
      <c r="M33" s="18" t="s">
        <v>404</v>
      </c>
      <c r="N33" s="20" t="s">
        <v>404</v>
      </c>
      <c r="O33" s="18" t="s">
        <v>404</v>
      </c>
      <c r="P33" s="20" t="s">
        <v>404</v>
      </c>
      <c r="Q33" s="18" t="s">
        <v>404</v>
      </c>
      <c r="R33" s="20" t="s">
        <v>404</v>
      </c>
      <c r="S33" s="18" t="n">
        <v>511.91651212</v>
      </c>
      <c r="T33" s="20" t="n">
        <v>18.90450084</v>
      </c>
    </row>
    <row r="34" spans="1:20">
      <c r="A34" s="15" t="s">
        <v>431</v>
      </c>
      <c r="B34" s="17" t="n">
        <v>6350</v>
      </c>
      <c r="C34" s="18">
        <f>(0.0/B34*100)</f>
        <v/>
      </c>
      <c r="D34" s="19" t="n">
        <v>6350</v>
      </c>
      <c r="E34" s="18" t="n">
        <v>472.90244977</v>
      </c>
      <c r="F34" s="20" t="n">
        <v>3.64055949</v>
      </c>
      <c r="G34" s="18" t="n">
        <v>488.23984661</v>
      </c>
      <c r="H34" s="20" t="n">
        <v>8.783806909999999</v>
      </c>
      <c r="I34" s="18" t="n">
        <v>452.01470337</v>
      </c>
      <c r="J34" s="20" t="n">
        <v>17.36192863</v>
      </c>
      <c r="K34" s="18" t="n">
        <v>491.96450889</v>
      </c>
      <c r="L34" s="20" t="n">
        <v>20.75334956</v>
      </c>
      <c r="M34" s="18" t="s">
        <v>404</v>
      </c>
      <c r="N34" s="20" t="s">
        <v>404</v>
      </c>
      <c r="O34" s="18" t="s">
        <v>404</v>
      </c>
      <c r="P34" s="20" t="s">
        <v>404</v>
      </c>
      <c r="Q34" s="18" t="s">
        <v>404</v>
      </c>
      <c r="R34" s="20" t="s">
        <v>404</v>
      </c>
      <c r="S34" s="18" t="n">
        <v>466.97519349</v>
      </c>
      <c r="T34" s="20" t="n">
        <v>16.83543825</v>
      </c>
    </row>
    <row r="35" spans="1:20">
      <c r="A35" s="15" t="s">
        <v>432</v>
      </c>
      <c r="B35" s="17" t="n">
        <v>6406</v>
      </c>
      <c r="C35" s="18">
        <f>(443.0/B35*100)</f>
        <v/>
      </c>
      <c r="D35" s="19" t="n">
        <v>5963</v>
      </c>
      <c r="E35" s="18" t="n">
        <v>504.0873129</v>
      </c>
      <c r="F35" s="20" t="n">
        <v>2.14194135</v>
      </c>
      <c r="G35" s="18" t="n">
        <v>520.31540986</v>
      </c>
      <c r="H35" s="20" t="n">
        <v>2.24753926</v>
      </c>
      <c r="I35" s="18" t="n">
        <v>515.26200527</v>
      </c>
      <c r="J35" s="20" t="n">
        <v>4.69948649</v>
      </c>
      <c r="K35" s="18" t="n">
        <v>489.58566294</v>
      </c>
      <c r="L35" s="20" t="n">
        <v>5.3065119</v>
      </c>
      <c r="M35" s="18" t="s">
        <v>404</v>
      </c>
      <c r="N35" s="20" t="s">
        <v>404</v>
      </c>
      <c r="O35" s="18" t="s">
        <v>404</v>
      </c>
      <c r="P35" s="20" t="s">
        <v>404</v>
      </c>
      <c r="Q35" s="18" t="s">
        <v>404</v>
      </c>
      <c r="R35" s="20" t="s">
        <v>404</v>
      </c>
      <c r="S35" s="18" t="n">
        <v>497.29977246</v>
      </c>
      <c r="T35" s="20" t="n">
        <v>12.24772924</v>
      </c>
    </row>
    <row r="36" spans="1:20">
      <c r="A36" s="15" t="s">
        <v>433</v>
      </c>
      <c r="B36" s="17" t="n">
        <v>6736</v>
      </c>
      <c r="C36" s="18">
        <f>(10.0/B36*100)</f>
        <v/>
      </c>
      <c r="D36" s="19" t="n">
        <v>6726</v>
      </c>
      <c r="E36" s="18" t="n">
        <v>482.14116845</v>
      </c>
      <c r="F36" s="20" t="n">
        <v>2.72484699</v>
      </c>
      <c r="G36" s="18" t="n">
        <v>504.4781571</v>
      </c>
      <c r="H36" s="20" t="n">
        <v>6.56604718</v>
      </c>
      <c r="I36" s="18" t="n">
        <v>484.11751898</v>
      </c>
      <c r="J36" s="20" t="n">
        <v>6.90343504</v>
      </c>
      <c r="K36" s="18" t="n">
        <v>485.17555221</v>
      </c>
      <c r="L36" s="20" t="n">
        <v>9.22458904</v>
      </c>
      <c r="M36" s="18" t="s">
        <v>404</v>
      </c>
      <c r="N36" s="20" t="s">
        <v>404</v>
      </c>
      <c r="O36" s="18" t="s">
        <v>404</v>
      </c>
      <c r="P36" s="20" t="s">
        <v>404</v>
      </c>
      <c r="Q36" s="18" t="s">
        <v>404</v>
      </c>
      <c r="R36" s="20" t="s">
        <v>404</v>
      </c>
      <c r="S36" s="18" t="n">
        <v>486.33419637</v>
      </c>
      <c r="T36" s="20" t="n">
        <v>9.90083431</v>
      </c>
    </row>
    <row r="37" spans="1:20">
      <c r="A37" s="15" t="s">
        <v>434</v>
      </c>
      <c r="B37" s="17" t="n">
        <v>5458</v>
      </c>
      <c r="C37" s="18">
        <f>(0.0/B37*100)</f>
        <v/>
      </c>
      <c r="D37" s="19" t="n">
        <v>5458</v>
      </c>
      <c r="E37" s="18" t="n">
        <v>490.67449994</v>
      </c>
      <c r="F37" s="20" t="n">
        <v>3.42788664</v>
      </c>
      <c r="G37" s="18" t="n">
        <v>508.08866463</v>
      </c>
      <c r="H37" s="20" t="n">
        <v>8.19610922</v>
      </c>
      <c r="I37" s="18" t="n">
        <v>504.52136388</v>
      </c>
      <c r="J37" s="20" t="n">
        <v>16.82019697</v>
      </c>
      <c r="K37" s="18" t="n">
        <v>478.34286915</v>
      </c>
      <c r="L37" s="20" t="n">
        <v>7.10955134</v>
      </c>
      <c r="M37" s="18" t="s">
        <v>404</v>
      </c>
      <c r="N37" s="20" t="s">
        <v>404</v>
      </c>
      <c r="O37" s="18" t="s">
        <v>404</v>
      </c>
      <c r="P37" s="20" t="s">
        <v>404</v>
      </c>
      <c r="Q37" s="18" t="s">
        <v>404</v>
      </c>
      <c r="R37" s="20" t="s">
        <v>404</v>
      </c>
      <c r="S37" s="18" t="n">
        <v>488.85835217</v>
      </c>
      <c r="T37" s="20" t="n">
        <v>35.70303581</v>
      </c>
    </row>
    <row r="38" spans="1:20">
      <c r="A38" s="15" t="s">
        <v>435</v>
      </c>
      <c r="B38" s="17" t="n">
        <v>5860</v>
      </c>
      <c r="C38" s="18">
        <f>(268.0/B38*100)</f>
        <v/>
      </c>
      <c r="D38" s="19" t="n">
        <v>5592</v>
      </c>
      <c r="E38" s="18" t="n">
        <v>516.07760317</v>
      </c>
      <c r="F38" s="20" t="n">
        <v>8.38860966</v>
      </c>
      <c r="G38" s="18" t="n">
        <v>527.08676223</v>
      </c>
      <c r="H38" s="20" t="n">
        <v>6.28448682</v>
      </c>
      <c r="I38" s="18" t="n">
        <v>521.90020027</v>
      </c>
      <c r="J38" s="20" t="n">
        <v>9.83337313</v>
      </c>
      <c r="K38" s="18" t="n">
        <v>510.60239518</v>
      </c>
      <c r="L38" s="20" t="n">
        <v>11.06479186</v>
      </c>
      <c r="M38" s="18" t="s">
        <v>404</v>
      </c>
      <c r="N38" s="20" t="s">
        <v>404</v>
      </c>
      <c r="O38" s="18" t="s">
        <v>404</v>
      </c>
      <c r="P38" s="20" t="s">
        <v>404</v>
      </c>
      <c r="Q38" s="18" t="s">
        <v>404</v>
      </c>
      <c r="R38" s="20" t="s">
        <v>404</v>
      </c>
      <c r="S38" s="18" t="n">
        <v>509.09632884</v>
      </c>
      <c r="T38" s="20" t="n">
        <v>33.72470464</v>
      </c>
    </row>
    <row r="39" spans="1:20">
      <c r="A39" s="15" t="s">
        <v>436</v>
      </c>
      <c r="B39" s="17" t="n">
        <v>5895</v>
      </c>
      <c r="C39" s="18">
        <f>(0.0/B39*100)</f>
        <v/>
      </c>
      <c r="D39" s="19" t="n">
        <v>5895</v>
      </c>
      <c r="E39" s="18" t="n">
        <v>415.78456555</v>
      </c>
      <c r="F39" s="20" t="n">
        <v>4.8494588</v>
      </c>
      <c r="G39" s="18" t="n">
        <v>458.40605987</v>
      </c>
      <c r="H39" s="20" t="n">
        <v>10.63859852</v>
      </c>
      <c r="I39" s="18" t="n">
        <v>415.89348148</v>
      </c>
      <c r="J39" s="20" t="n">
        <v>19.10815833</v>
      </c>
      <c r="K39" s="18" t="n">
        <v>411.63942425</v>
      </c>
      <c r="L39" s="20" t="n">
        <v>23.87905947</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486.8273781</v>
      </c>
      <c r="F40" s="20" t="n">
        <v>2.92440868</v>
      </c>
      <c r="G40" s="18" t="n">
        <v>545.24686382</v>
      </c>
      <c r="H40" s="20" t="n">
        <v>9.48470032</v>
      </c>
      <c r="I40" s="18" t="n">
        <v>491.089179</v>
      </c>
      <c r="J40" s="20" t="n">
        <v>10.75932735</v>
      </c>
      <c r="K40" s="18" t="n">
        <v>493.4048503</v>
      </c>
      <c r="L40" s="20" t="n">
        <v>7.81439036</v>
      </c>
      <c r="M40" s="18" t="s">
        <v>404</v>
      </c>
      <c r="N40" s="20" t="s">
        <v>404</v>
      </c>
      <c r="O40" s="18" t="s">
        <v>404</v>
      </c>
      <c r="P40" s="20" t="s">
        <v>404</v>
      </c>
      <c r="Q40" s="18" t="s">
        <v>404</v>
      </c>
      <c r="R40" s="20" t="s">
        <v>404</v>
      </c>
      <c r="S40" s="18" t="n">
        <v>482.05337653</v>
      </c>
      <c r="T40" s="20" t="n">
        <v>12.59843062</v>
      </c>
    </row>
    <row r="41" spans="1:20">
      <c r="A41" s="15" t="s">
        <v>438</v>
      </c>
      <c r="B41" s="17" t="n">
        <v>5712</v>
      </c>
      <c r="C41" s="18">
        <f>(99.0/B41*100)</f>
        <v/>
      </c>
      <c r="D41" s="19" t="n">
        <v>5613</v>
      </c>
      <c r="E41" s="18" t="n">
        <v>465.92429029</v>
      </c>
      <c r="F41" s="20" t="n">
        <v>3.6951384</v>
      </c>
      <c r="G41" s="18" t="n">
        <v>491.04552747</v>
      </c>
      <c r="H41" s="20" t="n">
        <v>8.78324559</v>
      </c>
      <c r="I41" s="18" t="n">
        <v>418.54688035</v>
      </c>
      <c r="J41" s="20" t="n">
        <v>22.08219333</v>
      </c>
      <c r="K41" s="18" t="n">
        <v>488.23857149</v>
      </c>
      <c r="L41" s="20" t="n">
        <v>14.82931473</v>
      </c>
      <c r="M41" s="18" t="s">
        <v>404</v>
      </c>
      <c r="N41" s="20" t="s">
        <v>404</v>
      </c>
      <c r="O41" s="18" t="s">
        <v>404</v>
      </c>
      <c r="P41" s="20" t="s">
        <v>404</v>
      </c>
      <c r="Q41" s="18" t="s">
        <v>404</v>
      </c>
      <c r="R41" s="20" t="s">
        <v>404</v>
      </c>
      <c r="S41" s="18" t="n">
        <v>450.09375615</v>
      </c>
      <c r="T41" s="20" t="n">
        <v>6.1791517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413.85108483</v>
      </c>
      <c r="F44" s="20" t="n">
        <v>5.03782509</v>
      </c>
      <c r="G44" s="18" t="n">
        <v>415.17778852</v>
      </c>
      <c r="H44" s="20" t="n">
        <v>5.21162385</v>
      </c>
      <c r="I44" s="18" t="n">
        <v>394.83853662</v>
      </c>
      <c r="J44" s="20" t="n">
        <v>8.281835640000001</v>
      </c>
      <c r="K44" s="18" t="s">
        <v>404</v>
      </c>
      <c r="L44" s="20" t="s">
        <v>404</v>
      </c>
      <c r="M44" s="18" t="s">
        <v>404</v>
      </c>
      <c r="N44" s="20" t="s">
        <v>404</v>
      </c>
      <c r="O44" s="18" t="s">
        <v>404</v>
      </c>
      <c r="P44" s="20" t="s">
        <v>404</v>
      </c>
      <c r="Q44" s="18" t="s">
        <v>404</v>
      </c>
      <c r="R44" s="20" t="s">
        <v>404</v>
      </c>
      <c r="S44" s="18" t="n">
        <v>420.02148119</v>
      </c>
      <c r="T44" s="20" t="n">
        <v>17.29178963</v>
      </c>
    </row>
    <row r="45" spans="1:20">
      <c r="A45" s="15" t="s">
        <v>442</v>
      </c>
      <c r="B45" s="17" t="n">
        <v>5519</v>
      </c>
      <c r="C45" s="18">
        <f>(0.0/B45*100)</f>
        <v/>
      </c>
      <c r="D45" s="19" t="n">
        <v>5519</v>
      </c>
      <c r="E45" s="18" t="n">
        <v>359.13075186</v>
      </c>
      <c r="F45" s="20" t="n">
        <v>3.86112012</v>
      </c>
      <c r="G45" s="18" t="n">
        <v>353.05908317</v>
      </c>
      <c r="H45" s="20" t="n">
        <v>16.05921892</v>
      </c>
      <c r="I45" s="18" t="n">
        <v>359.89197542</v>
      </c>
      <c r="J45" s="20" t="n">
        <v>7.56176879</v>
      </c>
      <c r="K45" s="18" t="n">
        <v>336.13106816</v>
      </c>
      <c r="L45" s="20" t="n">
        <v>19.00206662</v>
      </c>
      <c r="M45" s="18" t="s">
        <v>404</v>
      </c>
      <c r="N45" s="20" t="s">
        <v>404</v>
      </c>
      <c r="O45" s="18" t="s">
        <v>404</v>
      </c>
      <c r="P45" s="20" t="s">
        <v>404</v>
      </c>
      <c r="Q45" s="18" t="s">
        <v>404</v>
      </c>
      <c r="R45" s="20" t="s">
        <v>404</v>
      </c>
      <c r="S45" s="18" t="n">
        <v>396.1114218</v>
      </c>
      <c r="T45" s="20" t="n">
        <v>23.09381162</v>
      </c>
    </row>
    <row r="46" spans="1:20">
      <c r="A46" s="15" t="s">
        <v>443</v>
      </c>
      <c r="B46" s="17" t="n">
        <v>23141</v>
      </c>
      <c r="C46" s="18">
        <f>(4196.0/B46*100)</f>
        <v/>
      </c>
      <c r="D46" s="19" t="n">
        <v>18945</v>
      </c>
      <c r="E46" s="18" t="n">
        <v>380.42201328</v>
      </c>
      <c r="F46" s="20" t="n">
        <v>3.77392947</v>
      </c>
      <c r="G46" s="18" t="n">
        <v>411.78339435</v>
      </c>
      <c r="H46" s="20" t="n">
        <v>11.91635778</v>
      </c>
      <c r="I46" s="18" t="n">
        <v>378.34620538</v>
      </c>
      <c r="J46" s="20" t="n">
        <v>10.35542348</v>
      </c>
      <c r="K46" s="18" t="n">
        <v>354.47970578</v>
      </c>
      <c r="L46" s="20" t="n">
        <v>8.02618339</v>
      </c>
      <c r="M46" s="18" t="s">
        <v>404</v>
      </c>
      <c r="N46" s="20" t="s">
        <v>404</v>
      </c>
      <c r="O46" s="18" t="s">
        <v>404</v>
      </c>
      <c r="P46" s="20" t="s">
        <v>404</v>
      </c>
      <c r="Q46" s="18" t="s">
        <v>404</v>
      </c>
      <c r="R46" s="20" t="s">
        <v>404</v>
      </c>
      <c r="S46" s="18" t="n">
        <v>348.18107247</v>
      </c>
      <c r="T46" s="20" t="n">
        <v>19.41076075</v>
      </c>
    </row>
    <row r="47" spans="1:20">
      <c r="A47" s="15" t="s">
        <v>444</v>
      </c>
      <c r="B47" s="17" t="n">
        <v>5928</v>
      </c>
      <c r="C47" s="18">
        <f>(0.0/B47*100)</f>
        <v/>
      </c>
      <c r="D47" s="19" t="n">
        <v>5928</v>
      </c>
      <c r="E47" s="18" t="n">
        <v>434.21355406</v>
      </c>
      <c r="F47" s="20" t="n">
        <v>6.93240764</v>
      </c>
      <c r="G47" s="18" t="n">
        <v>452.99710115</v>
      </c>
      <c r="H47" s="20" t="n">
        <v>10.39508141</v>
      </c>
      <c r="I47" s="18" t="n">
        <v>424.64396533</v>
      </c>
      <c r="J47" s="20" t="n">
        <v>17.46628415</v>
      </c>
      <c r="K47" s="18" t="n">
        <v>478.5414924</v>
      </c>
      <c r="L47" s="20" t="n">
        <v>15.54361556</v>
      </c>
      <c r="M47" s="18" t="s">
        <v>404</v>
      </c>
      <c r="N47" s="20" t="s">
        <v>404</v>
      </c>
      <c r="O47" s="18" t="s">
        <v>404</v>
      </c>
      <c r="P47" s="20" t="s">
        <v>404</v>
      </c>
      <c r="Q47" s="18" t="s">
        <v>404</v>
      </c>
      <c r="R47" s="20" t="s">
        <v>404</v>
      </c>
      <c r="S47" s="18" t="s">
        <v>404</v>
      </c>
      <c r="T47" s="20" t="s">
        <v>404</v>
      </c>
    </row>
    <row r="48" spans="1:20">
      <c r="A48" s="15" t="s">
        <v>445</v>
      </c>
      <c r="B48" s="17" t="n">
        <v>9841</v>
      </c>
      <c r="C48" s="18">
        <f>(40.0/B48*100)</f>
        <v/>
      </c>
      <c r="D48" s="19" t="n">
        <v>9801</v>
      </c>
      <c r="E48" s="18" t="n">
        <v>533.49311256</v>
      </c>
      <c r="F48" s="20" t="n">
        <v>6.15222652</v>
      </c>
      <c r="G48" s="18" t="n">
        <v>559.77153407</v>
      </c>
      <c r="H48" s="20" t="n">
        <v>18.02109476</v>
      </c>
      <c r="I48" s="18" t="n">
        <v>485.2981538</v>
      </c>
      <c r="J48" s="20" t="n">
        <v>17.90681129</v>
      </c>
      <c r="K48" s="18" t="n">
        <v>510.26170258</v>
      </c>
      <c r="L48" s="20" t="n">
        <v>28.96280143</v>
      </c>
      <c r="M48" s="18" t="s">
        <v>404</v>
      </c>
      <c r="N48" s="20" t="s">
        <v>404</v>
      </c>
      <c r="O48" s="18" t="s">
        <v>404</v>
      </c>
      <c r="P48" s="20" t="s">
        <v>404</v>
      </c>
      <c r="Q48" s="18" t="s">
        <v>404</v>
      </c>
      <c r="R48" s="20" t="s">
        <v>404</v>
      </c>
      <c r="S48" s="18" t="s">
        <v>404</v>
      </c>
      <c r="T48" s="20" t="s">
        <v>404</v>
      </c>
    </row>
    <row r="49" spans="1:20">
      <c r="A49" s="15" t="s">
        <v>446</v>
      </c>
      <c r="B49" s="17" t="n">
        <v>6349</v>
      </c>
      <c r="C49" s="18">
        <f>(52.0/B49*100)</f>
        <v/>
      </c>
      <c r="D49" s="19" t="n">
        <v>6297</v>
      </c>
      <c r="E49" s="18" t="n">
        <v>409.54114253</v>
      </c>
      <c r="F49" s="20" t="n">
        <v>3.95723211</v>
      </c>
      <c r="G49" s="18" t="n">
        <v>439.78985027</v>
      </c>
      <c r="H49" s="20" t="n">
        <v>11.46620347</v>
      </c>
      <c r="I49" s="18" t="n">
        <v>381.30032453</v>
      </c>
      <c r="J49" s="20" t="n">
        <v>7.93585503</v>
      </c>
      <c r="K49" s="18" t="n">
        <v>399.40858757</v>
      </c>
      <c r="L49" s="20" t="n">
        <v>15.17404031</v>
      </c>
      <c r="M49" s="18" t="s">
        <v>404</v>
      </c>
      <c r="N49" s="20" t="s">
        <v>404</v>
      </c>
      <c r="O49" s="18" t="s">
        <v>404</v>
      </c>
      <c r="P49" s="20" t="s">
        <v>404</v>
      </c>
      <c r="Q49" s="18" t="s">
        <v>404</v>
      </c>
      <c r="R49" s="20" t="s">
        <v>404</v>
      </c>
      <c r="S49" s="18" t="n">
        <v>398.78585781</v>
      </c>
      <c r="T49" s="20" t="n">
        <v>12.82818872</v>
      </c>
    </row>
    <row r="50" spans="1:20">
      <c r="A50" s="15" t="s">
        <v>447</v>
      </c>
      <c r="B50" s="17" t="n">
        <v>11795</v>
      </c>
      <c r="C50" s="18">
        <f>(1031.0/B50*100)</f>
        <v/>
      </c>
      <c r="D50" s="19" t="n">
        <v>10764</v>
      </c>
      <c r="E50" s="18" t="n">
        <v>391.60472369</v>
      </c>
      <c r="F50" s="20" t="n">
        <v>3.13241388</v>
      </c>
      <c r="G50" s="18" t="n">
        <v>404.48999436</v>
      </c>
      <c r="H50" s="20" t="n">
        <v>16.58837312</v>
      </c>
      <c r="I50" s="18" t="n">
        <v>393.80613575</v>
      </c>
      <c r="J50" s="20" t="n">
        <v>12.22452589</v>
      </c>
      <c r="K50" s="18" t="n">
        <v>379.93411087</v>
      </c>
      <c r="L50" s="20" t="n">
        <v>10.32047989</v>
      </c>
      <c r="M50" s="18" t="s">
        <v>404</v>
      </c>
      <c r="N50" s="20" t="s">
        <v>404</v>
      </c>
      <c r="O50" s="18" t="s">
        <v>404</v>
      </c>
      <c r="P50" s="20" t="s">
        <v>404</v>
      </c>
      <c r="Q50" s="18" t="s">
        <v>404</v>
      </c>
      <c r="R50" s="20" t="s">
        <v>404</v>
      </c>
      <c r="S50" s="18" t="n">
        <v>416.74496829</v>
      </c>
      <c r="T50" s="20" t="n">
        <v>9.3813409</v>
      </c>
    </row>
    <row r="51" spans="1:20">
      <c r="A51" s="15" t="s">
        <v>448</v>
      </c>
      <c r="B51" s="17" t="n">
        <v>6866</v>
      </c>
      <c r="C51" s="18">
        <f>(0.0/B51*100)</f>
        <v/>
      </c>
      <c r="D51" s="19" t="n">
        <v>6866</v>
      </c>
      <c r="E51" s="18" t="n">
        <v>400.96943652</v>
      </c>
      <c r="F51" s="20" t="n">
        <v>3.08854763</v>
      </c>
      <c r="G51" s="18" t="n">
        <v>396.84078639</v>
      </c>
      <c r="H51" s="20" t="n">
        <v>10.0478282</v>
      </c>
      <c r="I51" s="18" t="n">
        <v>402.73519623</v>
      </c>
      <c r="J51" s="20" t="n">
        <v>8.670832669999999</v>
      </c>
      <c r="K51" s="18" t="n">
        <v>396.00995981</v>
      </c>
      <c r="L51" s="20" t="n">
        <v>6.02096582</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462.29656089</v>
      </c>
      <c r="F52" s="20" t="n">
        <v>3.3379943</v>
      </c>
      <c r="G52" s="18" t="n">
        <v>472.65450289</v>
      </c>
      <c r="H52" s="20" t="n">
        <v>8.84166052</v>
      </c>
      <c r="I52" s="18" t="n">
        <v>448.56172347</v>
      </c>
      <c r="J52" s="20" t="n">
        <v>23.24531761</v>
      </c>
      <c r="K52" s="18" t="n">
        <v>523.27552945</v>
      </c>
      <c r="L52" s="20" t="n">
        <v>22.24368946</v>
      </c>
      <c r="M52" s="18" t="s">
        <v>404</v>
      </c>
      <c r="N52" s="20" t="s">
        <v>404</v>
      </c>
      <c r="O52" s="18" t="s">
        <v>404</v>
      </c>
      <c r="P52" s="20" t="s">
        <v>404</v>
      </c>
      <c r="Q52" s="18" t="s">
        <v>404</v>
      </c>
      <c r="R52" s="20" t="s">
        <v>404</v>
      </c>
      <c r="S52" s="18" t="n">
        <v>432.09267605</v>
      </c>
      <c r="T52" s="20" t="n">
        <v>11.48891841</v>
      </c>
    </row>
    <row r="53" spans="1:20">
      <c r="A53" s="15" t="s">
        <v>450</v>
      </c>
      <c r="B53" s="17" t="n">
        <v>5571</v>
      </c>
      <c r="C53" s="18">
        <f>(0.0/B53*100)</f>
        <v/>
      </c>
      <c r="D53" s="19" t="n">
        <v>5571</v>
      </c>
      <c r="E53" s="18" t="n">
        <v>434.14349237</v>
      </c>
      <c r="F53" s="20" t="n">
        <v>2.2661786</v>
      </c>
      <c r="G53" s="18" t="n">
        <v>475.51605906</v>
      </c>
      <c r="H53" s="20" t="n">
        <v>4.29100148</v>
      </c>
      <c r="I53" s="18" t="n">
        <v>418.57101681</v>
      </c>
      <c r="J53" s="20" t="n">
        <v>3.18538734</v>
      </c>
      <c r="K53" s="18" t="n">
        <v>446.10469695</v>
      </c>
      <c r="L53" s="20" t="n">
        <v>5.25686891</v>
      </c>
      <c r="M53" s="18" t="s">
        <v>404</v>
      </c>
      <c r="N53" s="20" t="s">
        <v>404</v>
      </c>
      <c r="O53" s="18" t="s">
        <v>404</v>
      </c>
      <c r="P53" s="20" t="s">
        <v>404</v>
      </c>
      <c r="Q53" s="18" t="s">
        <v>404</v>
      </c>
      <c r="R53" s="20" t="s">
        <v>404</v>
      </c>
      <c r="S53" s="18" t="n">
        <v>435.35784019</v>
      </c>
      <c r="T53" s="20" t="n">
        <v>5.33782607</v>
      </c>
    </row>
    <row r="54" spans="1:20">
      <c r="A54" s="15" t="s">
        <v>451</v>
      </c>
      <c r="B54" s="17" t="n">
        <v>4740</v>
      </c>
      <c r="C54" s="18">
        <f>(199.0/B54*100)</f>
        <v/>
      </c>
      <c r="D54" s="19" t="n">
        <v>4541</v>
      </c>
      <c r="E54" s="18" t="n">
        <v>327.31175571</v>
      </c>
      <c r="F54" s="20" t="n">
        <v>3.40983643</v>
      </c>
      <c r="G54" s="18" t="n">
        <v>333.32972029</v>
      </c>
      <c r="H54" s="20" t="n">
        <v>14.96133007</v>
      </c>
      <c r="I54" s="18" t="n">
        <v>336.11862354</v>
      </c>
      <c r="J54" s="20" t="n">
        <v>14.04128641</v>
      </c>
      <c r="K54" s="18" t="n">
        <v>321.82959572</v>
      </c>
      <c r="L54" s="20" t="n">
        <v>10.32189693</v>
      </c>
      <c r="M54" s="18" t="s">
        <v>404</v>
      </c>
      <c r="N54" s="20" t="s">
        <v>404</v>
      </c>
      <c r="O54" s="18" t="s">
        <v>404</v>
      </c>
      <c r="P54" s="20" t="s">
        <v>404</v>
      </c>
      <c r="Q54" s="18" t="s">
        <v>404</v>
      </c>
      <c r="R54" s="20" t="s">
        <v>404</v>
      </c>
      <c r="S54" s="18" t="s">
        <v>404</v>
      </c>
      <c r="T54" s="20" t="s">
        <v>404</v>
      </c>
    </row>
    <row r="55" spans="1:20">
      <c r="A55" s="15" t="s">
        <v>452</v>
      </c>
      <c r="B55" s="17" t="n">
        <v>5316</v>
      </c>
      <c r="C55" s="18">
        <f>(43.0/B55*100)</f>
        <v/>
      </c>
      <c r="D55" s="19" t="n">
        <v>5273</v>
      </c>
      <c r="E55" s="18" t="n">
        <v>402.4776457</v>
      </c>
      <c r="F55" s="20" t="n">
        <v>3.41059646</v>
      </c>
      <c r="G55" s="18" t="n">
        <v>414.04024383</v>
      </c>
      <c r="H55" s="20" t="n">
        <v>9.950867369999999</v>
      </c>
      <c r="I55" s="18" t="n">
        <v>378.62899989</v>
      </c>
      <c r="J55" s="20" t="n">
        <v>13.66464079</v>
      </c>
      <c r="K55" s="18" t="n">
        <v>393.23883463</v>
      </c>
      <c r="L55" s="20" t="n">
        <v>21.49900025</v>
      </c>
      <c r="M55" s="18" t="s">
        <v>404</v>
      </c>
      <c r="N55" s="20" t="s">
        <v>404</v>
      </c>
      <c r="O55" s="18" t="s">
        <v>404</v>
      </c>
      <c r="P55" s="20" t="s">
        <v>404</v>
      </c>
      <c r="Q55" s="18" t="s">
        <v>404</v>
      </c>
      <c r="R55" s="20" t="s">
        <v>404</v>
      </c>
      <c r="S55" s="18" t="n">
        <v>409.47730791</v>
      </c>
      <c r="T55" s="20" t="n">
        <v>9.121878089999999</v>
      </c>
    </row>
    <row r="56" spans="1:20">
      <c r="A56" s="15" t="s">
        <v>453</v>
      </c>
      <c r="B56" s="17" t="n">
        <v>5359</v>
      </c>
      <c r="C56" s="18">
        <f>(0.0/B56*100)</f>
        <v/>
      </c>
      <c r="D56" s="19" t="n">
        <v>5359</v>
      </c>
      <c r="E56" s="18" t="n">
        <v>542.95574167</v>
      </c>
      <c r="F56" s="20" t="n">
        <v>3.96584313</v>
      </c>
      <c r="G56" s="18" t="n">
        <v>593.18267062</v>
      </c>
      <c r="H56" s="20" t="n">
        <v>6.752635</v>
      </c>
      <c r="I56" s="18" t="n">
        <v>571.74404077</v>
      </c>
      <c r="J56" s="20" t="n">
        <v>14.42156502</v>
      </c>
      <c r="K56" s="18" t="n">
        <v>552.6435063599999</v>
      </c>
      <c r="L56" s="20" t="n">
        <v>18.99655445</v>
      </c>
      <c r="M56" s="18" t="s">
        <v>404</v>
      </c>
      <c r="N56" s="20" t="s">
        <v>404</v>
      </c>
      <c r="O56" s="18" t="s">
        <v>404</v>
      </c>
      <c r="P56" s="20" t="s">
        <v>404</v>
      </c>
      <c r="Q56" s="18" t="s">
        <v>404</v>
      </c>
      <c r="R56" s="20" t="s">
        <v>404</v>
      </c>
      <c r="S56" s="18" t="n">
        <v>537.91633398</v>
      </c>
      <c r="T56" s="20" t="n">
        <v>31.40445993</v>
      </c>
    </row>
    <row r="57" spans="1:20">
      <c r="A57" s="15" t="s">
        <v>454</v>
      </c>
      <c r="B57" s="17" t="n">
        <v>6513</v>
      </c>
      <c r="C57" s="18">
        <f>(0.0/B57*100)</f>
        <v/>
      </c>
      <c r="D57" s="19" t="n">
        <v>6513</v>
      </c>
      <c r="E57" s="18" t="n">
        <v>386.37504582</v>
      </c>
      <c r="F57" s="20" t="n">
        <v>3.16694275</v>
      </c>
      <c r="G57" s="18" t="n">
        <v>341.20502649</v>
      </c>
      <c r="H57" s="20" t="n">
        <v>14.89229342</v>
      </c>
      <c r="I57" s="18" t="n">
        <v>341.25614667</v>
      </c>
      <c r="J57" s="20" t="n">
        <v>10.39098622</v>
      </c>
      <c r="K57" s="18" t="n">
        <v>381.60828762</v>
      </c>
      <c r="L57" s="20" t="n">
        <v>21.89383558</v>
      </c>
      <c r="M57" s="18" t="s">
        <v>404</v>
      </c>
      <c r="N57" s="20" t="s">
        <v>404</v>
      </c>
      <c r="O57" s="18" t="s">
        <v>404</v>
      </c>
      <c r="P57" s="20" t="s">
        <v>404</v>
      </c>
      <c r="Q57" s="18" t="s">
        <v>404</v>
      </c>
      <c r="R57" s="20" t="s">
        <v>404</v>
      </c>
      <c r="S57" s="18" t="n">
        <v>416.89391148</v>
      </c>
      <c r="T57" s="20" t="n">
        <v>9.875305150000001</v>
      </c>
    </row>
    <row r="58" spans="1:20">
      <c r="A58" s="15" t="s">
        <v>455</v>
      </c>
      <c r="B58" s="17" t="n">
        <v>7267</v>
      </c>
      <c r="C58" s="18">
        <f>(0.0/B58*100)</f>
        <v/>
      </c>
      <c r="D58" s="19" t="n">
        <v>7267</v>
      </c>
      <c r="E58" s="18" t="n">
        <v>380.88405608</v>
      </c>
      <c r="F58" s="20" t="n">
        <v>3.22059598</v>
      </c>
      <c r="G58" s="18" t="n">
        <v>380.74776094</v>
      </c>
      <c r="H58" s="20" t="n">
        <v>9.641094000000001</v>
      </c>
      <c r="I58" s="18" t="n">
        <v>365.43502414</v>
      </c>
      <c r="J58" s="20" t="n">
        <v>20.58165538</v>
      </c>
      <c r="K58" s="18" t="n">
        <v>369.87761482</v>
      </c>
      <c r="L58" s="20" t="n">
        <v>11.53691662</v>
      </c>
      <c r="M58" s="18" t="s">
        <v>404</v>
      </c>
      <c r="N58" s="20" t="s">
        <v>404</v>
      </c>
      <c r="O58" s="18" t="s">
        <v>404</v>
      </c>
      <c r="P58" s="20" t="s">
        <v>404</v>
      </c>
      <c r="Q58" s="18" t="s">
        <v>404</v>
      </c>
      <c r="R58" s="20" t="s">
        <v>404</v>
      </c>
      <c r="S58" s="18" t="n">
        <v>387.76422837</v>
      </c>
      <c r="T58" s="20" t="n">
        <v>16.70630576</v>
      </c>
    </row>
    <row r="59" spans="1:20">
      <c r="A59" s="15" t="s">
        <v>456</v>
      </c>
      <c r="B59" s="17" t="n">
        <v>4826</v>
      </c>
      <c r="C59" s="18">
        <f>(0.0/B59*100)</f>
        <v/>
      </c>
      <c r="D59" s="19" t="n">
        <v>4826</v>
      </c>
      <c r="E59" s="18" t="n">
        <v>359.5461293</v>
      </c>
      <c r="F59" s="20" t="n">
        <v>2.09289725</v>
      </c>
      <c r="G59" s="18" t="n">
        <v>375.72029665</v>
      </c>
      <c r="H59" s="20" t="n">
        <v>4.39815007</v>
      </c>
      <c r="I59" s="18" t="n">
        <v>322.58659408</v>
      </c>
      <c r="J59" s="20" t="n">
        <v>5.46064836</v>
      </c>
      <c r="K59" s="18" t="n">
        <v>373.76799624</v>
      </c>
      <c r="L59" s="20" t="n">
        <v>6.38737499</v>
      </c>
      <c r="M59" s="18" t="s">
        <v>404</v>
      </c>
      <c r="N59" s="20" t="s">
        <v>404</v>
      </c>
      <c r="O59" s="18" t="s">
        <v>404</v>
      </c>
      <c r="P59" s="20" t="s">
        <v>404</v>
      </c>
      <c r="Q59" s="18" t="s">
        <v>404</v>
      </c>
      <c r="R59" s="20" t="s">
        <v>404</v>
      </c>
      <c r="S59" s="18" t="n">
        <v>351.35262389</v>
      </c>
      <c r="T59" s="20" t="n">
        <v>9.46184238</v>
      </c>
    </row>
    <row r="60" spans="1:20">
      <c r="A60" s="15" t="s">
        <v>457</v>
      </c>
      <c r="B60" s="17" t="n">
        <v>4546</v>
      </c>
      <c r="C60" s="18">
        <f>(0.0/B60*100)</f>
        <v/>
      </c>
      <c r="D60" s="19" t="n">
        <v>4546</v>
      </c>
      <c r="E60" s="18" t="n">
        <v>401.39094241</v>
      </c>
      <c r="F60" s="20" t="n">
        <v>5.68995886</v>
      </c>
      <c r="G60" s="18" t="n">
        <v>389.90644751</v>
      </c>
      <c r="H60" s="20" t="n">
        <v>10.35331777</v>
      </c>
      <c r="I60" s="18" t="n">
        <v>358.38924276</v>
      </c>
      <c r="J60" s="20" t="n">
        <v>16.13516739</v>
      </c>
      <c r="K60" s="18" t="n">
        <v>389.61003059</v>
      </c>
      <c r="L60" s="20" t="n">
        <v>14.00728929</v>
      </c>
      <c r="M60" s="18" t="s">
        <v>404</v>
      </c>
      <c r="N60" s="20" t="s">
        <v>404</v>
      </c>
      <c r="O60" s="18" t="s">
        <v>404</v>
      </c>
      <c r="P60" s="20" t="s">
        <v>404</v>
      </c>
      <c r="Q60" s="18" t="s">
        <v>404</v>
      </c>
      <c r="R60" s="20" t="s">
        <v>404</v>
      </c>
      <c r="S60" s="18" t="n">
        <v>407.44251803</v>
      </c>
      <c r="T60" s="20" t="n">
        <v>17.53389012</v>
      </c>
    </row>
    <row r="61" spans="1:20">
      <c r="A61" s="15" t="s">
        <v>458</v>
      </c>
      <c r="B61" s="17" t="n">
        <v>6525</v>
      </c>
      <c r="C61" s="18">
        <f>(0.0/B61*100)</f>
        <v/>
      </c>
      <c r="D61" s="19" t="n">
        <v>6525</v>
      </c>
      <c r="E61" s="18" t="n">
        <v>472.69384574</v>
      </c>
      <c r="F61" s="20" t="n">
        <v>2.22869623</v>
      </c>
      <c r="G61" s="18" t="n">
        <v>516.79827792</v>
      </c>
      <c r="H61" s="20" t="n">
        <v>8.852821390000001</v>
      </c>
      <c r="I61" s="18" t="n">
        <v>490.09370964</v>
      </c>
      <c r="J61" s="20" t="n">
        <v>16.917612</v>
      </c>
      <c r="K61" s="18" t="n">
        <v>456.91299596</v>
      </c>
      <c r="L61" s="20" t="n">
        <v>11.77156499</v>
      </c>
      <c r="M61" s="18" t="s">
        <v>404</v>
      </c>
      <c r="N61" s="20" t="s">
        <v>404</v>
      </c>
      <c r="O61" s="18" t="s">
        <v>404</v>
      </c>
      <c r="P61" s="20" t="s">
        <v>404</v>
      </c>
      <c r="Q61" s="18" t="s">
        <v>404</v>
      </c>
      <c r="R61" s="20" t="s">
        <v>404</v>
      </c>
      <c r="S61" s="18" t="n">
        <v>450.88930833</v>
      </c>
      <c r="T61" s="20" t="n">
        <v>12.4559443</v>
      </c>
    </row>
    <row r="62" spans="1:20">
      <c r="A62" s="15" t="s">
        <v>459</v>
      </c>
      <c r="B62" s="17" t="n">
        <v>4476</v>
      </c>
      <c r="C62" s="18">
        <f>(0.0/B62*100)</f>
        <v/>
      </c>
      <c r="D62" s="19" t="n">
        <v>4476</v>
      </c>
      <c r="E62" s="18" t="n">
        <v>546.4786873199999</v>
      </c>
      <c r="F62" s="20" t="n">
        <v>1.12705235</v>
      </c>
      <c r="G62" s="18" t="n">
        <v>545.98306539</v>
      </c>
      <c r="H62" s="20" t="n">
        <v>11.80323082</v>
      </c>
      <c r="I62" s="18" t="n">
        <v>519.97496228</v>
      </c>
      <c r="J62" s="20" t="n">
        <v>3.7054174</v>
      </c>
      <c r="K62" s="18" t="n">
        <v>497.33816548</v>
      </c>
      <c r="L62" s="20" t="n">
        <v>7.57627211</v>
      </c>
      <c r="M62" s="18" t="s">
        <v>404</v>
      </c>
      <c r="N62" s="20" t="s">
        <v>404</v>
      </c>
      <c r="O62" s="18" t="s">
        <v>404</v>
      </c>
      <c r="P62" s="20" t="s">
        <v>404</v>
      </c>
      <c r="Q62" s="18" t="s">
        <v>404</v>
      </c>
      <c r="R62" s="20" t="s">
        <v>404</v>
      </c>
      <c r="S62" s="18" t="n">
        <v>575.33280772</v>
      </c>
      <c r="T62" s="20" t="n">
        <v>7.62444114</v>
      </c>
    </row>
    <row r="63" spans="1:20">
      <c r="A63" s="15" t="s">
        <v>460</v>
      </c>
      <c r="B63" s="17" t="n">
        <v>5324</v>
      </c>
      <c r="C63" s="18">
        <f>(0.0/B63*100)</f>
        <v/>
      </c>
      <c r="D63" s="19" t="n">
        <v>5324</v>
      </c>
      <c r="E63" s="18" t="n">
        <v>361.03481522</v>
      </c>
      <c r="F63" s="20" t="n">
        <v>1.47639782</v>
      </c>
      <c r="G63" s="18" t="n">
        <v>406.48700747</v>
      </c>
      <c r="H63" s="20" t="n">
        <v>3.85447073</v>
      </c>
      <c r="I63" s="18" t="n">
        <v>442.91687225</v>
      </c>
      <c r="J63" s="20" t="n">
        <v>11.18774834</v>
      </c>
      <c r="K63" s="18" t="n">
        <v>318.62728574</v>
      </c>
      <c r="L63" s="20" t="n">
        <v>18.3675107</v>
      </c>
      <c r="M63" s="18" t="s">
        <v>404</v>
      </c>
      <c r="N63" s="20" t="s">
        <v>404</v>
      </c>
      <c r="O63" s="18" t="s">
        <v>404</v>
      </c>
      <c r="P63" s="20" t="s">
        <v>404</v>
      </c>
      <c r="Q63" s="18" t="s">
        <v>404</v>
      </c>
      <c r="R63" s="20" t="s">
        <v>404</v>
      </c>
      <c r="S63" s="18" t="n">
        <v>383.11952498</v>
      </c>
      <c r="T63" s="20" t="n">
        <v>4.39427577</v>
      </c>
    </row>
    <row r="64" spans="1:20">
      <c r="A64" s="15" t="s">
        <v>461</v>
      </c>
      <c r="B64" s="17" t="n">
        <v>3634</v>
      </c>
      <c r="C64" s="18">
        <f>(27.0/B64*100)</f>
        <v/>
      </c>
      <c r="D64" s="19" t="n">
        <v>3607</v>
      </c>
      <c r="E64" s="18" t="n">
        <v>467.6793202</v>
      </c>
      <c r="F64" s="20" t="n">
        <v>2.37384575</v>
      </c>
      <c r="G64" s="18" t="n">
        <v>495.20976076</v>
      </c>
      <c r="H64" s="20" t="n">
        <v>3.92873537</v>
      </c>
      <c r="I64" s="18" t="n">
        <v>469.46281317</v>
      </c>
      <c r="J64" s="20" t="n">
        <v>4.10119308</v>
      </c>
      <c r="K64" s="18" t="n">
        <v>538.3669869399999</v>
      </c>
      <c r="L64" s="20" t="n">
        <v>14.53478774</v>
      </c>
      <c r="M64" s="18" t="s">
        <v>404</v>
      </c>
      <c r="N64" s="20" t="s">
        <v>404</v>
      </c>
      <c r="O64" s="18" t="n">
        <v>537.80715577</v>
      </c>
      <c r="P64" s="20" t="n">
        <v>27.47720327</v>
      </c>
      <c r="Q64" s="18" t="s">
        <v>404</v>
      </c>
      <c r="R64" s="20" t="s">
        <v>404</v>
      </c>
      <c r="S64" s="18" t="n">
        <v>504.45640789</v>
      </c>
      <c r="T64" s="20" t="n">
        <v>4.61046778</v>
      </c>
    </row>
    <row r="65" spans="1:20">
      <c r="A65" s="15" t="s">
        <v>462</v>
      </c>
      <c r="B65" s="17" t="n">
        <v>5325</v>
      </c>
      <c r="C65" s="18">
        <f>(0.0/B65*100)</f>
        <v/>
      </c>
      <c r="D65" s="19" t="n">
        <v>5325</v>
      </c>
      <c r="E65" s="18" t="n">
        <v>420.8532047</v>
      </c>
      <c r="F65" s="20" t="n">
        <v>2.91815976</v>
      </c>
      <c r="G65" s="18" t="n">
        <v>418.38904666</v>
      </c>
      <c r="H65" s="20" t="n">
        <v>10.08798207</v>
      </c>
      <c r="I65" s="18" t="n">
        <v>390.79214131</v>
      </c>
      <c r="J65" s="20" t="n">
        <v>6.89740144</v>
      </c>
      <c r="K65" s="18" t="n">
        <v>381.064528</v>
      </c>
      <c r="L65" s="20" t="n">
        <v>17.54985175</v>
      </c>
      <c r="M65" s="18" t="s">
        <v>404</v>
      </c>
      <c r="N65" s="20" t="s">
        <v>404</v>
      </c>
      <c r="O65" s="18" t="s">
        <v>404</v>
      </c>
      <c r="P65" s="20" t="s">
        <v>404</v>
      </c>
      <c r="Q65" s="18" t="s">
        <v>404</v>
      </c>
      <c r="R65" s="20" t="s">
        <v>404</v>
      </c>
      <c r="S65" s="18" t="n">
        <v>454.10743374</v>
      </c>
      <c r="T65" s="20" t="n">
        <v>15.45774569</v>
      </c>
    </row>
    <row r="66" spans="1:20">
      <c r="A66" s="15" t="s">
        <v>463</v>
      </c>
      <c r="B66" s="17" t="n">
        <v>5665</v>
      </c>
      <c r="C66" s="18">
        <f>(0.0/B66*100)</f>
        <v/>
      </c>
      <c r="D66" s="19" t="n">
        <v>5665</v>
      </c>
      <c r="E66" s="18" t="n">
        <v>421.05621339</v>
      </c>
      <c r="F66" s="20" t="n">
        <v>1.74410531</v>
      </c>
      <c r="G66" s="18" t="n">
        <v>385.85534487</v>
      </c>
      <c r="H66" s="20" t="n">
        <v>5.71358407</v>
      </c>
      <c r="I66" s="18" t="s">
        <v>404</v>
      </c>
      <c r="J66" s="20" t="s">
        <v>404</v>
      </c>
      <c r="K66" s="18" t="n">
        <v>431.43932874</v>
      </c>
      <c r="L66" s="20" t="n">
        <v>3.80786138</v>
      </c>
      <c r="M66" s="18" t="s">
        <v>404</v>
      </c>
      <c r="N66" s="20" t="s">
        <v>404</v>
      </c>
      <c r="O66" s="18" t="s">
        <v>404</v>
      </c>
      <c r="P66" s="20" t="s">
        <v>404</v>
      </c>
      <c r="Q66" s="18" t="s">
        <v>404</v>
      </c>
      <c r="R66" s="20" t="s">
        <v>404</v>
      </c>
      <c r="S66" s="18" t="n">
        <v>364.77816368</v>
      </c>
      <c r="T66" s="20" t="n">
        <v>8.148418550000001</v>
      </c>
    </row>
    <row r="67" spans="1:20">
      <c r="A67" s="15" t="s">
        <v>464</v>
      </c>
      <c r="B67" s="17" t="n">
        <v>6971</v>
      </c>
      <c r="C67" s="18">
        <f>(0.0/B67*100)</f>
        <v/>
      </c>
      <c r="D67" s="19" t="n">
        <v>6971</v>
      </c>
      <c r="E67" s="18" t="n">
        <v>387.68805332</v>
      </c>
      <c r="F67" s="20" t="n">
        <v>3.05412846</v>
      </c>
      <c r="G67" s="18" t="n">
        <v>429.42677209</v>
      </c>
      <c r="H67" s="20" t="n">
        <v>23.94743446</v>
      </c>
      <c r="I67" s="18" t="n">
        <v>361.67146962</v>
      </c>
      <c r="J67" s="20" t="n">
        <v>9.338177140000001</v>
      </c>
      <c r="K67" s="18" t="n">
        <v>380.86412911</v>
      </c>
      <c r="L67" s="20" t="n">
        <v>10.43663741</v>
      </c>
      <c r="M67" s="18" t="s">
        <v>404</v>
      </c>
      <c r="N67" s="20" t="s">
        <v>404</v>
      </c>
      <c r="O67" s="18" t="s">
        <v>404</v>
      </c>
      <c r="P67" s="20" t="s">
        <v>404</v>
      </c>
      <c r="Q67" s="18" t="s">
        <v>404</v>
      </c>
      <c r="R67" s="20" t="s">
        <v>404</v>
      </c>
      <c r="S67" s="18" t="n">
        <v>339.07828338</v>
      </c>
      <c r="T67" s="20" t="n">
        <v>9.595801760000001</v>
      </c>
    </row>
    <row r="68" spans="1:20">
      <c r="A68" s="15" t="s">
        <v>465</v>
      </c>
      <c r="B68" s="17" t="n">
        <v>12083</v>
      </c>
      <c r="C68" s="18">
        <f>(0.0/B68*100)</f>
        <v/>
      </c>
      <c r="D68" s="19" t="n">
        <v>12083</v>
      </c>
      <c r="E68" s="18" t="n">
        <v>397.08600715</v>
      </c>
      <c r="F68" s="20" t="n">
        <v>1.32867193</v>
      </c>
      <c r="G68" s="18" t="n">
        <v>427.41488346</v>
      </c>
      <c r="H68" s="20" t="n">
        <v>3.21947524</v>
      </c>
      <c r="I68" s="18" t="n">
        <v>467.0792719</v>
      </c>
      <c r="J68" s="20" t="n">
        <v>8.36246644</v>
      </c>
      <c r="K68" s="18" t="n">
        <v>434.64245679</v>
      </c>
      <c r="L68" s="20" t="n">
        <v>8.5024686</v>
      </c>
      <c r="M68" s="18" t="s">
        <v>404</v>
      </c>
      <c r="N68" s="20" t="s">
        <v>404</v>
      </c>
      <c r="O68" s="18" t="s">
        <v>404</v>
      </c>
      <c r="P68" s="20" t="s">
        <v>404</v>
      </c>
      <c r="Q68" s="18" t="s">
        <v>404</v>
      </c>
      <c r="R68" s="20" t="s">
        <v>404</v>
      </c>
      <c r="S68" s="18" t="n">
        <v>434.44751372</v>
      </c>
      <c r="T68" s="20" t="n">
        <v>7.67913518</v>
      </c>
    </row>
    <row r="69" spans="1:20">
      <c r="A69" s="15" t="s">
        <v>466</v>
      </c>
      <c r="B69" s="17" t="n">
        <v>4876</v>
      </c>
      <c r="C69" s="18">
        <f>(0.0/B69*100)</f>
        <v/>
      </c>
      <c r="D69" s="19" t="n">
        <v>4876</v>
      </c>
      <c r="E69" s="18" t="n">
        <v>439.39478443</v>
      </c>
      <c r="F69" s="20" t="n">
        <v>4.0319093</v>
      </c>
      <c r="G69" s="18" t="n">
        <v>464.74446472</v>
      </c>
      <c r="H69" s="20" t="n">
        <v>12.01500913</v>
      </c>
      <c r="I69" s="18" t="n">
        <v>504.14125832</v>
      </c>
      <c r="J69" s="20" t="n">
        <v>20.49408084</v>
      </c>
      <c r="K69" s="18" t="s">
        <v>404</v>
      </c>
      <c r="L69" s="20" t="s">
        <v>404</v>
      </c>
      <c r="M69" s="18" t="s">
        <v>404</v>
      </c>
      <c r="N69" s="20" t="s">
        <v>404</v>
      </c>
      <c r="O69" s="18" t="s">
        <v>404</v>
      </c>
      <c r="P69" s="20" t="s">
        <v>404</v>
      </c>
      <c r="Q69" s="18" t="s">
        <v>404</v>
      </c>
      <c r="R69" s="20" t="s">
        <v>404</v>
      </c>
      <c r="S69" s="18" t="n">
        <v>421.94752625</v>
      </c>
      <c r="T69" s="20" t="n">
        <v>14.90579647</v>
      </c>
    </row>
    <row r="70" spans="1:20">
      <c r="A70" s="15" t="s">
        <v>467</v>
      </c>
      <c r="B70" s="17" t="n">
        <v>6036</v>
      </c>
      <c r="C70" s="18">
        <f>(0.0/B70*100)</f>
        <v/>
      </c>
      <c r="D70" s="19" t="n">
        <v>6036</v>
      </c>
      <c r="E70" s="18" t="n">
        <v>492.92417145</v>
      </c>
      <c r="F70" s="20" t="n">
        <v>3.60986281</v>
      </c>
      <c r="G70" s="18" t="n">
        <v>506.98350227</v>
      </c>
      <c r="H70" s="20" t="n">
        <v>8.34004406</v>
      </c>
      <c r="I70" s="18" t="n">
        <v>448.24739588</v>
      </c>
      <c r="J70" s="20" t="n">
        <v>15.28655832</v>
      </c>
      <c r="K70" s="18" t="n">
        <v>485.1267079</v>
      </c>
      <c r="L70" s="20" t="n">
        <v>5.96952286</v>
      </c>
      <c r="M70" s="18" t="s">
        <v>404</v>
      </c>
      <c r="N70" s="20" t="s">
        <v>404</v>
      </c>
      <c r="O70" s="18" t="s">
        <v>404</v>
      </c>
      <c r="P70" s="20" t="s">
        <v>404</v>
      </c>
      <c r="Q70" s="18" t="s">
        <v>404</v>
      </c>
      <c r="R70" s="20" t="s">
        <v>404</v>
      </c>
      <c r="S70" s="18" t="n">
        <v>498.57967187</v>
      </c>
      <c r="T70" s="20" t="n">
        <v>21.0952264</v>
      </c>
    </row>
    <row r="71" spans="1:20">
      <c r="A71" s="15" t="s">
        <v>468</v>
      </c>
      <c r="B71" s="17" t="n">
        <v>6115</v>
      </c>
      <c r="C71" s="18">
        <f>(0.0/B71*100)</f>
        <v/>
      </c>
      <c r="D71" s="19" t="n">
        <v>6115</v>
      </c>
      <c r="E71" s="18" t="n">
        <v>562.48783389</v>
      </c>
      <c r="F71" s="20" t="n">
        <v>1.50086336</v>
      </c>
      <c r="G71" s="18" t="n">
        <v>579.80411285</v>
      </c>
      <c r="H71" s="20" t="n">
        <v>4.78349924</v>
      </c>
      <c r="I71" s="18" t="s">
        <v>404</v>
      </c>
      <c r="J71" s="20" t="s">
        <v>404</v>
      </c>
      <c r="K71" s="18" t="n">
        <v>550.77131937</v>
      </c>
      <c r="L71" s="20" t="n">
        <v>15.24866056</v>
      </c>
      <c r="M71" s="18" t="s">
        <v>404</v>
      </c>
      <c r="N71" s="20" t="s">
        <v>404</v>
      </c>
      <c r="O71" s="18" t="s">
        <v>404</v>
      </c>
      <c r="P71" s="20" t="s">
        <v>404</v>
      </c>
      <c r="Q71" s="18" t="s">
        <v>404</v>
      </c>
      <c r="R71" s="20" t="s">
        <v>404</v>
      </c>
      <c r="S71" s="18" t="n">
        <v>583.97922598</v>
      </c>
      <c r="T71" s="20" t="n">
        <v>8.82478122</v>
      </c>
    </row>
    <row r="72" spans="1:20">
      <c r="A72" s="15" t="s">
        <v>469</v>
      </c>
      <c r="B72" s="17" t="n">
        <v>7708</v>
      </c>
      <c r="C72" s="18">
        <f>(0.0/B72*100)</f>
        <v/>
      </c>
      <c r="D72" s="19" t="n">
        <v>7708</v>
      </c>
      <c r="E72" s="18" t="n">
        <v>538.81467585</v>
      </c>
      <c r="F72" s="20" t="n">
        <v>3.91918431</v>
      </c>
      <c r="G72" s="18" t="n">
        <v>565.9637381</v>
      </c>
      <c r="H72" s="20" t="n">
        <v>11.27523811</v>
      </c>
      <c r="I72" s="18" t="n">
        <v>533.43460529</v>
      </c>
      <c r="J72" s="20" t="n">
        <v>18.12317787</v>
      </c>
      <c r="K72" s="18" t="n">
        <v>520.22233216</v>
      </c>
      <c r="L72" s="20" t="n">
        <v>11.98051064</v>
      </c>
      <c r="M72" s="18" t="s">
        <v>404</v>
      </c>
      <c r="N72" s="20" t="s">
        <v>404</v>
      </c>
      <c r="O72" s="18" t="s">
        <v>404</v>
      </c>
      <c r="P72" s="20" t="s">
        <v>404</v>
      </c>
      <c r="Q72" s="18" t="s">
        <v>404</v>
      </c>
      <c r="R72" s="20" t="s">
        <v>404</v>
      </c>
      <c r="S72" s="18" t="n">
        <v>569.24327484</v>
      </c>
      <c r="T72" s="20" t="n">
        <v>70.50588863999999</v>
      </c>
    </row>
    <row r="73" spans="1:20">
      <c r="A73" s="15" t="s">
        <v>470</v>
      </c>
      <c r="B73" s="17" t="n">
        <v>8249</v>
      </c>
      <c r="C73" s="18">
        <f>(0.0/B73*100)</f>
        <v/>
      </c>
      <c r="D73" s="19" t="n">
        <v>8249</v>
      </c>
      <c r="E73" s="18" t="n">
        <v>413.92013169</v>
      </c>
      <c r="F73" s="20" t="n">
        <v>3.39126842</v>
      </c>
      <c r="G73" s="18" t="n">
        <v>453.10012061</v>
      </c>
      <c r="H73" s="20" t="n">
        <v>20.57452185</v>
      </c>
      <c r="I73" s="18" t="n">
        <v>422.57010489</v>
      </c>
      <c r="J73" s="20" t="n">
        <v>21.23007291</v>
      </c>
      <c r="K73" s="18" t="n">
        <v>410.16077575</v>
      </c>
      <c r="L73" s="20" t="n">
        <v>20.11062317</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414.88459484</v>
      </c>
      <c r="F74" s="20" t="n">
        <v>1.84364746</v>
      </c>
      <c r="G74" s="18" t="n">
        <v>433.80218304</v>
      </c>
      <c r="H74" s="20" t="n">
        <v>6.42030798</v>
      </c>
      <c r="I74" s="18" t="n">
        <v>448.06559062</v>
      </c>
      <c r="J74" s="20" t="n">
        <v>5.06625239</v>
      </c>
      <c r="K74" s="18" t="n">
        <v>397.63839348</v>
      </c>
      <c r="L74" s="20" t="n">
        <v>3.39508239</v>
      </c>
      <c r="M74" s="18" t="s">
        <v>404</v>
      </c>
      <c r="N74" s="20" t="s">
        <v>404</v>
      </c>
      <c r="O74" s="18" t="s">
        <v>404</v>
      </c>
      <c r="P74" s="20" t="s">
        <v>404</v>
      </c>
      <c r="Q74" s="18" t="s">
        <v>404</v>
      </c>
      <c r="R74" s="20" t="s">
        <v>404</v>
      </c>
      <c r="S74" s="18" t="n">
        <v>413.73702589</v>
      </c>
      <c r="T74" s="20" t="n">
        <v>10.55957848</v>
      </c>
    </row>
    <row r="75" spans="1:20">
      <c r="A75" s="15" t="s">
        <v>472</v>
      </c>
      <c r="B75" s="17" t="n">
        <v>5375</v>
      </c>
      <c r="C75" s="18">
        <f>(483.0/B75*100)</f>
        <v/>
      </c>
      <c r="D75" s="19" t="n">
        <v>4892</v>
      </c>
      <c r="E75" s="18" t="n">
        <v>365.97567099</v>
      </c>
      <c r="F75" s="20" t="n">
        <v>7.41546723</v>
      </c>
      <c r="G75" s="18" t="n">
        <v>369.00486685</v>
      </c>
      <c r="H75" s="20" t="n">
        <v>8.468826379999999</v>
      </c>
      <c r="I75" s="18" t="n">
        <v>363.2904056</v>
      </c>
      <c r="J75" s="20" t="n">
        <v>10.69020618</v>
      </c>
      <c r="K75" s="18" t="n">
        <v>364.89476995</v>
      </c>
      <c r="L75" s="20" t="n">
        <v>10.21283891</v>
      </c>
      <c r="M75" s="18" t="s">
        <v>404</v>
      </c>
      <c r="N75" s="20" t="s">
        <v>404</v>
      </c>
      <c r="O75" s="18" t="s">
        <v>404</v>
      </c>
      <c r="P75" s="20" t="s">
        <v>404</v>
      </c>
      <c r="Q75" s="18" t="s">
        <v>404</v>
      </c>
      <c r="R75" s="20" t="s">
        <v>404</v>
      </c>
      <c r="S75" s="18" t="n">
        <v>408.8343898</v>
      </c>
      <c r="T75" s="20" t="n">
        <v>13.5153004</v>
      </c>
    </row>
    <row r="76" spans="1:20">
      <c r="A76" s="15" t="s">
        <v>473</v>
      </c>
      <c r="B76" s="17" t="n">
        <v>14167</v>
      </c>
      <c r="C76" s="18">
        <f>(1400.0/B76*100)</f>
        <v/>
      </c>
      <c r="D76" s="19" t="n">
        <v>12767</v>
      </c>
      <c r="E76" s="18" t="n">
        <v>424.242912</v>
      </c>
      <c r="F76" s="20" t="n">
        <v>3.26039861</v>
      </c>
      <c r="G76" s="18" t="n">
        <v>450.20556135</v>
      </c>
      <c r="H76" s="20" t="n">
        <v>7.90734297</v>
      </c>
      <c r="I76" s="18" t="n">
        <v>481.55604995</v>
      </c>
      <c r="J76" s="20" t="n">
        <v>47.0462777</v>
      </c>
      <c r="K76" s="18" t="n">
        <v>429.76679751</v>
      </c>
      <c r="L76" s="20" t="n">
        <v>9.079918599999999</v>
      </c>
      <c r="M76" s="18" t="s">
        <v>404</v>
      </c>
      <c r="N76" s="20" t="s">
        <v>404</v>
      </c>
      <c r="O76" s="18" t="s">
        <v>404</v>
      </c>
      <c r="P76" s="20" t="s">
        <v>404</v>
      </c>
      <c r="Q76" s="18" t="s">
        <v>404</v>
      </c>
      <c r="R76" s="20" t="s">
        <v>404</v>
      </c>
      <c r="S76" s="18" t="n">
        <v>440.56462411</v>
      </c>
      <c r="T76" s="20" t="n">
        <v>14.66456239</v>
      </c>
    </row>
    <row r="77" spans="1:20">
      <c r="A77" s="15" t="s">
        <v>474</v>
      </c>
      <c r="B77" s="17" t="n">
        <v>6062</v>
      </c>
      <c r="C77" s="18">
        <f>(12.0/B77*100)</f>
        <v/>
      </c>
      <c r="D77" s="19" t="n">
        <v>6050</v>
      </c>
      <c r="E77" s="18" t="n">
        <v>414.83193558</v>
      </c>
      <c r="F77" s="20" t="n">
        <v>3.41156299</v>
      </c>
      <c r="G77" s="18" t="n">
        <v>452.37429842</v>
      </c>
      <c r="H77" s="20" t="n">
        <v>17.95157531</v>
      </c>
      <c r="I77" s="18" t="n">
        <v>421.69379899</v>
      </c>
      <c r="J77" s="20" t="n">
        <v>6.92672898</v>
      </c>
      <c r="K77" s="18" t="n">
        <v>411.12116459</v>
      </c>
      <c r="L77" s="20" t="n">
        <v>13.02689404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495.06303075</v>
      </c>
      <c r="F78" s="20" t="n">
        <v>4.87877611</v>
      </c>
      <c r="G78" s="18" t="n">
        <v>489.53200525</v>
      </c>
      <c r="H78" s="20" t="n">
        <v>16.97763642</v>
      </c>
      <c r="I78" s="18" t="n">
        <v>520.35347942</v>
      </c>
      <c r="J78" s="20" t="n">
        <v>36.62782328</v>
      </c>
      <c r="K78" s="18" t="s">
        <v>404</v>
      </c>
      <c r="L78" s="20" t="s">
        <v>404</v>
      </c>
      <c r="M78" s="18" t="s">
        <v>404</v>
      </c>
      <c r="N78" s="20" t="s">
        <v>404</v>
      </c>
      <c r="O78" s="18" t="s">
        <v>404</v>
      </c>
      <c r="P78" s="20" t="s">
        <v>404</v>
      </c>
      <c r="Q78" s="18" t="s">
        <v>404</v>
      </c>
      <c r="R78" s="20" t="s">
        <v>404</v>
      </c>
      <c r="S78" s="18" t="n">
        <v>486.14299957</v>
      </c>
      <c r="T78" s="20" t="n">
        <v>14.72243877</v>
      </c>
    </row>
    <row customHeight="1" ht="25" r="79" spans="1:20">
      <c r="A79" s="15" t="s">
        <v>476</v>
      </c>
      <c r="B79" s="17" t="n">
        <v>1657</v>
      </c>
      <c r="C79" s="18">
        <f>(21.0/B79*100)</f>
        <v/>
      </c>
      <c r="D79" s="19" t="n">
        <v>1636</v>
      </c>
      <c r="E79" s="18" t="n">
        <v>451.92837725</v>
      </c>
      <c r="F79" s="20" t="n">
        <v>8.53619657</v>
      </c>
      <c r="G79" s="18" t="n">
        <v>491.12318694</v>
      </c>
      <c r="H79" s="20" t="n">
        <v>22.34432243</v>
      </c>
      <c r="I79" s="18" t="n">
        <v>411.19902574</v>
      </c>
      <c r="J79" s="20" t="n">
        <v>24.88650736</v>
      </c>
      <c r="K79" s="18" t="n">
        <v>488.90672115</v>
      </c>
      <c r="L79" s="20" t="n">
        <v>23.45813182</v>
      </c>
      <c r="M79" s="18" t="s">
        <v>404</v>
      </c>
      <c r="N79" s="20" t="s">
        <v>404</v>
      </c>
      <c r="O79" s="18" t="s">
        <v>404</v>
      </c>
      <c r="P79" s="20" t="s">
        <v>404</v>
      </c>
      <c r="Q79" s="18" t="s">
        <v>404</v>
      </c>
      <c r="R79" s="20" t="s">
        <v>404</v>
      </c>
      <c r="S79" s="18" t="n">
        <v>441.37948499</v>
      </c>
      <c r="T79" s="20" t="n">
        <v>40.77897004</v>
      </c>
    </row>
    <row r="80" spans="1:20">
      <c r="A80" s="15" t="s">
        <v>477</v>
      </c>
      <c r="B80" s="17" t="n">
        <v>7841</v>
      </c>
      <c r="C80" s="18">
        <f>(0.0/B80*100)</f>
        <v/>
      </c>
      <c r="D80" s="19" t="n">
        <v>7841</v>
      </c>
      <c r="E80" s="18" t="n">
        <v>458.62371402</v>
      </c>
      <c r="F80" s="20" t="n">
        <v>4.90147778</v>
      </c>
      <c r="G80" s="18" t="n">
        <v>465.80577354</v>
      </c>
      <c r="H80" s="20" t="n">
        <v>10.77862427</v>
      </c>
      <c r="I80" s="18" t="n">
        <v>447.07148226</v>
      </c>
      <c r="J80" s="20" t="n">
        <v>11.60605242</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447.20065747</v>
      </c>
      <c r="F81" s="20" t="n">
        <v>3.35176713</v>
      </c>
      <c r="G81" s="18" t="n">
        <v>422.0798628</v>
      </c>
      <c r="H81" s="20" t="n">
        <v>27.36539444</v>
      </c>
      <c r="I81" s="18" t="n">
        <v>359.186345</v>
      </c>
      <c r="J81" s="20" t="n">
        <v>6.31870965</v>
      </c>
      <c r="K81" s="18" t="n">
        <v>517.87743</v>
      </c>
      <c r="L81" s="20" t="n">
        <v>8.265864029999999</v>
      </c>
      <c r="M81" s="18" t="s">
        <v>404</v>
      </c>
      <c r="N81" s="20" t="s">
        <v>404</v>
      </c>
      <c r="O81" s="18" t="s">
        <v>404</v>
      </c>
      <c r="P81" s="20" t="s">
        <v>404</v>
      </c>
      <c r="Q81" s="18" t="s">
        <v>404</v>
      </c>
      <c r="R81" s="20" t="s">
        <v>404</v>
      </c>
      <c r="S81" s="18" t="n">
        <v>517.30500238</v>
      </c>
      <c r="T81" s="20" t="n">
        <v>10.11823594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696</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490.36984595</v>
      </c>
      <c r="F7" s="20" t="n">
        <v>3.39398288</v>
      </c>
      <c r="G7" s="18" t="n">
        <v>506.48498556</v>
      </c>
      <c r="H7" s="20" t="n">
        <v>3.14617101</v>
      </c>
      <c r="I7" s="18" t="n">
        <v>488.75353179</v>
      </c>
      <c r="J7" s="20" t="n">
        <v>3.71755794</v>
      </c>
      <c r="K7" s="18" t="n">
        <v>485.53347173</v>
      </c>
      <c r="L7" s="20" t="n">
        <v>7.1009304</v>
      </c>
      <c r="M7" s="18" t="s">
        <v>404</v>
      </c>
      <c r="N7" s="20" t="s">
        <v>404</v>
      </c>
      <c r="O7" s="18" t="s">
        <v>404</v>
      </c>
      <c r="P7" s="20" t="s">
        <v>404</v>
      </c>
      <c r="Q7" s="18" t="s">
        <v>404</v>
      </c>
      <c r="R7" s="20" t="s">
        <v>404</v>
      </c>
      <c r="S7" s="18" t="n">
        <v>494.37753062</v>
      </c>
      <c r="T7" s="20" t="n">
        <v>24.34808492</v>
      </c>
    </row>
    <row r="8" spans="1:20">
      <c r="A8" s="15" t="s">
        <v>405</v>
      </c>
      <c r="B8" s="17" t="n">
        <v>7007</v>
      </c>
      <c r="C8" s="18">
        <f>(0.0/B8*100)</f>
        <v/>
      </c>
      <c r="D8" s="19" t="n">
        <v>7007</v>
      </c>
      <c r="E8" s="18" t="n">
        <v>500.33215028</v>
      </c>
      <c r="F8" s="20" t="n">
        <v>7.60136568</v>
      </c>
      <c r="G8" s="18" t="n">
        <v>510.64960326</v>
      </c>
      <c r="H8" s="20" t="n">
        <v>8.40764003</v>
      </c>
      <c r="I8" s="18" t="n">
        <v>474.70472603</v>
      </c>
      <c r="J8" s="20" t="n">
        <v>5.94024107</v>
      </c>
      <c r="K8" s="18" t="n">
        <v>503.50841569</v>
      </c>
      <c r="L8" s="20" t="n">
        <v>12.89219157</v>
      </c>
      <c r="M8" s="18" t="s">
        <v>404</v>
      </c>
      <c r="N8" s="20" t="s">
        <v>404</v>
      </c>
      <c r="O8" s="18" t="s">
        <v>404</v>
      </c>
      <c r="P8" s="20" t="s">
        <v>404</v>
      </c>
      <c r="Q8" s="18" t="s">
        <v>404</v>
      </c>
      <c r="R8" s="20" t="s">
        <v>404</v>
      </c>
      <c r="S8" s="18" t="n">
        <v>503.4925708</v>
      </c>
      <c r="T8" s="20" t="n">
        <v>23.71646329</v>
      </c>
    </row>
    <row r="9" spans="1:20">
      <c r="A9" s="15" t="s">
        <v>406</v>
      </c>
      <c r="B9" s="17" t="n">
        <v>9651</v>
      </c>
      <c r="C9" s="18">
        <f>(200.0/B9*100)</f>
        <v/>
      </c>
      <c r="D9" s="19" t="n">
        <v>9451</v>
      </c>
      <c r="E9" s="18" t="n">
        <v>501.73508322</v>
      </c>
      <c r="F9" s="20" t="n">
        <v>4.51936215</v>
      </c>
      <c r="G9" s="18" t="n">
        <v>527.23985281</v>
      </c>
      <c r="H9" s="20" t="n">
        <v>7.77003489</v>
      </c>
      <c r="I9" s="18" t="n">
        <v>503.86757002</v>
      </c>
      <c r="J9" s="20" t="n">
        <v>14.22503746</v>
      </c>
      <c r="K9" s="18" t="n">
        <v>533.9254885</v>
      </c>
      <c r="L9" s="20" t="n">
        <v>18.66263942</v>
      </c>
      <c r="M9" s="18" t="s">
        <v>404</v>
      </c>
      <c r="N9" s="20" t="s">
        <v>404</v>
      </c>
      <c r="O9" s="18" t="s">
        <v>404</v>
      </c>
      <c r="P9" s="20" t="s">
        <v>404</v>
      </c>
      <c r="Q9" s="18" t="s">
        <v>404</v>
      </c>
      <c r="R9" s="20" t="s">
        <v>404</v>
      </c>
      <c r="S9" s="18" t="n">
        <v>490.91972607</v>
      </c>
      <c r="T9" s="20" t="n">
        <v>8.23457267</v>
      </c>
    </row>
    <row r="10" spans="1:20">
      <c r="A10" s="15" t="s">
        <v>407</v>
      </c>
      <c r="B10" s="17" t="n">
        <v>20058</v>
      </c>
      <c r="C10" s="18">
        <f>(3112.0/B10*100)</f>
        <v/>
      </c>
      <c r="D10" s="19" t="n">
        <v>16946</v>
      </c>
      <c r="E10" s="18" t="n">
        <v>506.11495812</v>
      </c>
      <c r="F10" s="20" t="n">
        <v>4.63207964</v>
      </c>
      <c r="G10" s="18" t="n">
        <v>527.64260932</v>
      </c>
      <c r="H10" s="20" t="n">
        <v>4.79535309</v>
      </c>
      <c r="I10" s="18" t="n">
        <v>515.47876577</v>
      </c>
      <c r="J10" s="20" t="n">
        <v>4.99812302</v>
      </c>
      <c r="K10" s="18" t="n">
        <v>520.48807647</v>
      </c>
      <c r="L10" s="20" t="n">
        <v>5.60545587</v>
      </c>
      <c r="M10" s="18" t="s">
        <v>404</v>
      </c>
      <c r="N10" s="20" t="s">
        <v>404</v>
      </c>
      <c r="O10" s="18" t="s">
        <v>404</v>
      </c>
      <c r="P10" s="20" t="s">
        <v>404</v>
      </c>
      <c r="Q10" s="18" t="s">
        <v>404</v>
      </c>
      <c r="R10" s="20" t="s">
        <v>404</v>
      </c>
      <c r="S10" s="18" t="n">
        <v>504.35479704</v>
      </c>
      <c r="T10" s="20" t="n">
        <v>10.0579693</v>
      </c>
    </row>
    <row r="11" spans="1:20">
      <c r="A11" s="15" t="s">
        <v>408</v>
      </c>
      <c r="B11" s="17" t="n">
        <v>7053</v>
      </c>
      <c r="C11" s="18">
        <f>(212.0/B11*100)</f>
        <v/>
      </c>
      <c r="D11" s="19" t="n">
        <v>6841</v>
      </c>
      <c r="E11" s="18" t="n">
        <v>426.3971601</v>
      </c>
      <c r="F11" s="20" t="n">
        <v>3.55040624</v>
      </c>
      <c r="G11" s="18" t="n">
        <v>475.24891009</v>
      </c>
      <c r="H11" s="20" t="n">
        <v>18.49122923</v>
      </c>
      <c r="I11" s="18" t="n">
        <v>413.37610721</v>
      </c>
      <c r="J11" s="20" t="n">
        <v>9.17946746</v>
      </c>
      <c r="K11" s="18" t="n">
        <v>389.94653348</v>
      </c>
      <c r="L11" s="20" t="n">
        <v>8.576119520000001</v>
      </c>
      <c r="M11" s="18" t="s">
        <v>404</v>
      </c>
      <c r="N11" s="20" t="s">
        <v>404</v>
      </c>
      <c r="O11" s="18" t="s">
        <v>404</v>
      </c>
      <c r="P11" s="20" t="s">
        <v>404</v>
      </c>
      <c r="Q11" s="18" t="s">
        <v>404</v>
      </c>
      <c r="R11" s="20" t="s">
        <v>404</v>
      </c>
      <c r="S11" s="18" t="n">
        <v>397.73676696</v>
      </c>
      <c r="T11" s="20" t="n">
        <v>7.45234334</v>
      </c>
    </row>
    <row r="12" spans="1:20">
      <c r="A12" s="15" t="s">
        <v>409</v>
      </c>
      <c r="B12" s="17" t="n">
        <v>6894</v>
      </c>
      <c r="C12" s="18">
        <f>(106.0/B12*100)</f>
        <v/>
      </c>
      <c r="D12" s="19" t="n">
        <v>6788</v>
      </c>
      <c r="E12" s="18" t="n">
        <v>482.71044207</v>
      </c>
      <c r="F12" s="20" t="n">
        <v>6.40184842</v>
      </c>
      <c r="G12" s="18" t="n">
        <v>497.9428788</v>
      </c>
      <c r="H12" s="20" t="n">
        <v>3.56596902</v>
      </c>
      <c r="I12" s="18" t="n">
        <v>494.21796656</v>
      </c>
      <c r="J12" s="20" t="n">
        <v>12.69911793</v>
      </c>
      <c r="K12" s="18" t="n">
        <v>474.67987709</v>
      </c>
      <c r="L12" s="20" t="n">
        <v>15.95570805</v>
      </c>
      <c r="M12" s="18" t="s">
        <v>404</v>
      </c>
      <c r="N12" s="20" t="s">
        <v>404</v>
      </c>
      <c r="O12" s="18" t="s">
        <v>404</v>
      </c>
      <c r="P12" s="20" t="s">
        <v>404</v>
      </c>
      <c r="Q12" s="18" t="s">
        <v>404</v>
      </c>
      <c r="R12" s="20" t="s">
        <v>404</v>
      </c>
      <c r="S12" s="18" t="n">
        <v>301.45573805</v>
      </c>
      <c r="T12" s="20" t="n">
        <v>15.67248292</v>
      </c>
    </row>
    <row r="13" spans="1:20">
      <c r="A13" s="15" t="s">
        <v>410</v>
      </c>
      <c r="B13" s="17" t="n">
        <v>7161</v>
      </c>
      <c r="C13" s="18">
        <f>(1175.0/B13*100)</f>
        <v/>
      </c>
      <c r="D13" s="19" t="n">
        <v>5986</v>
      </c>
      <c r="E13" s="18" t="n">
        <v>509.23433736</v>
      </c>
      <c r="F13" s="20" t="n">
        <v>5.23992423</v>
      </c>
      <c r="G13" s="18" t="n">
        <v>511.99793771</v>
      </c>
      <c r="H13" s="20" t="n">
        <v>5.01741119</v>
      </c>
      <c r="I13" s="18" t="n">
        <v>506.7605924</v>
      </c>
      <c r="J13" s="20" t="n">
        <v>3.44550158</v>
      </c>
      <c r="K13" s="18" t="n">
        <v>512.7453838</v>
      </c>
      <c r="L13" s="20" t="n">
        <v>5.0630172</v>
      </c>
      <c r="M13" s="18" t="s">
        <v>404</v>
      </c>
      <c r="N13" s="20" t="s">
        <v>404</v>
      </c>
      <c r="O13" s="18" t="s">
        <v>404</v>
      </c>
      <c r="P13" s="20" t="s">
        <v>404</v>
      </c>
      <c r="Q13" s="18" t="s">
        <v>404</v>
      </c>
      <c r="R13" s="20" t="s">
        <v>404</v>
      </c>
      <c r="S13" s="18" t="n">
        <v>554.7039296299999</v>
      </c>
      <c r="T13" s="20" t="n">
        <v>19.19148698</v>
      </c>
    </row>
    <row r="14" spans="1:20">
      <c r="A14" s="15" t="s">
        <v>411</v>
      </c>
      <c r="B14" s="17" t="n">
        <v>5587</v>
      </c>
      <c r="C14" s="18">
        <f>(0.0/B14*100)</f>
        <v/>
      </c>
      <c r="D14" s="19" t="n">
        <v>5587</v>
      </c>
      <c r="E14" s="18" t="n">
        <v>518.09386815</v>
      </c>
      <c r="F14" s="20" t="n">
        <v>2.6613047</v>
      </c>
      <c r="G14" s="18" t="n">
        <v>525.21015958</v>
      </c>
      <c r="H14" s="20" t="n">
        <v>4.14119156</v>
      </c>
      <c r="I14" s="18" t="n">
        <v>514.08317514</v>
      </c>
      <c r="J14" s="20" t="n">
        <v>5.42828691</v>
      </c>
      <c r="K14" s="18" t="n">
        <v>543.6835638</v>
      </c>
      <c r="L14" s="20" t="n">
        <v>8.218521470000001</v>
      </c>
      <c r="M14" s="18" t="s">
        <v>404</v>
      </c>
      <c r="N14" s="20" t="s">
        <v>404</v>
      </c>
      <c r="O14" s="18" t="s">
        <v>404</v>
      </c>
      <c r="P14" s="20" t="s">
        <v>404</v>
      </c>
      <c r="Q14" s="18" t="s">
        <v>404</v>
      </c>
      <c r="R14" s="20" t="s">
        <v>404</v>
      </c>
      <c r="S14" s="18" t="n">
        <v>494.5102355</v>
      </c>
      <c r="T14" s="20" t="n">
        <v>20.71415897</v>
      </c>
    </row>
    <row r="15" spans="1:20">
      <c r="A15" s="15" t="s">
        <v>412</v>
      </c>
      <c r="B15" s="17" t="n">
        <v>5882</v>
      </c>
      <c r="C15" s="18">
        <f>(0.0/B15*100)</f>
        <v/>
      </c>
      <c r="D15" s="19" t="n">
        <v>5882</v>
      </c>
      <c r="E15" s="18" t="n">
        <v>508.07042721</v>
      </c>
      <c r="F15" s="20" t="n">
        <v>3.61934828</v>
      </c>
      <c r="G15" s="18" t="n">
        <v>513.03037912</v>
      </c>
      <c r="H15" s="20" t="n">
        <v>3.76691871</v>
      </c>
      <c r="I15" s="18" t="n">
        <v>506.24427083</v>
      </c>
      <c r="J15" s="20" t="n">
        <v>5.41131141</v>
      </c>
      <c r="K15" s="18" t="n">
        <v>518.5144205300001</v>
      </c>
      <c r="L15" s="20" t="n">
        <v>8.43415208</v>
      </c>
      <c r="M15" s="18" t="s">
        <v>404</v>
      </c>
      <c r="N15" s="20" t="s">
        <v>404</v>
      </c>
      <c r="O15" s="18" t="s">
        <v>404</v>
      </c>
      <c r="P15" s="20" t="s">
        <v>404</v>
      </c>
      <c r="Q15" s="18" t="s">
        <v>404</v>
      </c>
      <c r="R15" s="20" t="s">
        <v>404</v>
      </c>
      <c r="S15" s="18" t="n">
        <v>546.5021422900001</v>
      </c>
      <c r="T15" s="20" t="n">
        <v>6.37887465</v>
      </c>
    </row>
    <row r="16" spans="1:20">
      <c r="A16" s="15" t="s">
        <v>413</v>
      </c>
      <c r="B16" s="17" t="n">
        <v>6108</v>
      </c>
      <c r="C16" s="18">
        <f>(495.0/B16*100)</f>
        <v/>
      </c>
      <c r="D16" s="19" t="n">
        <v>5613</v>
      </c>
      <c r="E16" s="18" t="n">
        <v>485.44166704</v>
      </c>
      <c r="F16" s="20" t="n">
        <v>5.64637038</v>
      </c>
      <c r="G16" s="18" t="n">
        <v>502.67664208</v>
      </c>
      <c r="H16" s="20" t="n">
        <v>12.70839053</v>
      </c>
      <c r="I16" s="18" t="n">
        <v>498.43524333</v>
      </c>
      <c r="J16" s="20" t="n">
        <v>11.87388268</v>
      </c>
      <c r="K16" s="18" t="n">
        <v>502.57338617</v>
      </c>
      <c r="L16" s="20" t="n">
        <v>6.15949077</v>
      </c>
      <c r="M16" s="18" t="s">
        <v>404</v>
      </c>
      <c r="N16" s="20" t="s">
        <v>404</v>
      </c>
      <c r="O16" s="18" t="s">
        <v>404</v>
      </c>
      <c r="P16" s="20" t="s">
        <v>404</v>
      </c>
      <c r="Q16" s="18" t="s">
        <v>404</v>
      </c>
      <c r="R16" s="20" t="s">
        <v>404</v>
      </c>
      <c r="S16" s="18" t="n">
        <v>503.05882256</v>
      </c>
      <c r="T16" s="20" t="n">
        <v>21.14277584</v>
      </c>
    </row>
    <row r="17" spans="1:20">
      <c r="A17" s="15" t="s">
        <v>414</v>
      </c>
      <c r="B17" s="17" t="n">
        <v>6504</v>
      </c>
      <c r="C17" s="18">
        <f>(1325.0/B17*100)</f>
        <v/>
      </c>
      <c r="D17" s="19" t="n">
        <v>5179</v>
      </c>
      <c r="E17" s="18" t="n">
        <v>504.46202301</v>
      </c>
      <c r="F17" s="20" t="n">
        <v>5.49904517</v>
      </c>
      <c r="G17" s="18" t="n">
        <v>503.76043438</v>
      </c>
      <c r="H17" s="20" t="n">
        <v>10.09224659</v>
      </c>
      <c r="I17" s="18" t="n">
        <v>501.43798515</v>
      </c>
      <c r="J17" s="20" t="n">
        <v>10.33295202</v>
      </c>
      <c r="K17" s="18" t="n">
        <v>509.98245863</v>
      </c>
      <c r="L17" s="20" t="n">
        <v>11.55070488</v>
      </c>
      <c r="M17" s="18" t="s">
        <v>404</v>
      </c>
      <c r="N17" s="20" t="s">
        <v>404</v>
      </c>
      <c r="O17" s="18" t="s">
        <v>404</v>
      </c>
      <c r="P17" s="20" t="s">
        <v>404</v>
      </c>
      <c r="Q17" s="18" t="s">
        <v>404</v>
      </c>
      <c r="R17" s="20" t="s">
        <v>404</v>
      </c>
      <c r="S17" s="18" t="n">
        <v>583.5234040399999</v>
      </c>
      <c r="T17" s="20" t="n">
        <v>8.963810799999999</v>
      </c>
    </row>
    <row r="18" spans="1:20">
      <c r="A18" s="15" t="s">
        <v>415</v>
      </c>
      <c r="B18" s="17" t="n">
        <v>5532</v>
      </c>
      <c r="C18" s="18">
        <f>(0.0/B18*100)</f>
        <v/>
      </c>
      <c r="D18" s="19" t="n">
        <v>5532</v>
      </c>
      <c r="E18" s="18" t="n">
        <v>459.18341785</v>
      </c>
      <c r="F18" s="20" t="n">
        <v>6.33562626</v>
      </c>
      <c r="G18" s="18" t="n">
        <v>454.4165752</v>
      </c>
      <c r="H18" s="20" t="n">
        <v>11.01053824</v>
      </c>
      <c r="I18" s="18" t="n">
        <v>451.80903578</v>
      </c>
      <c r="J18" s="20" t="n">
        <v>6.386429</v>
      </c>
      <c r="K18" s="18" t="n">
        <v>439.53000986</v>
      </c>
      <c r="L18" s="20" t="n">
        <v>9.829747770000001</v>
      </c>
      <c r="M18" s="18" t="s">
        <v>404</v>
      </c>
      <c r="N18" s="20" t="s">
        <v>404</v>
      </c>
      <c r="O18" s="18" t="s">
        <v>404</v>
      </c>
      <c r="P18" s="20" t="s">
        <v>404</v>
      </c>
      <c r="Q18" s="18" t="s">
        <v>404</v>
      </c>
      <c r="R18" s="20" t="s">
        <v>404</v>
      </c>
      <c r="S18" s="18" t="n">
        <v>474.69038382</v>
      </c>
      <c r="T18" s="20" t="n">
        <v>16.5083248</v>
      </c>
    </row>
    <row r="19" spans="1:20">
      <c r="A19" s="15" t="s">
        <v>416</v>
      </c>
      <c r="B19" s="17" t="n">
        <v>5658</v>
      </c>
      <c r="C19" s="18">
        <f>(327.0/B19*100)</f>
        <v/>
      </c>
      <c r="D19" s="19" t="n">
        <v>5331</v>
      </c>
      <c r="E19" s="18" t="n">
        <v>467.02152194</v>
      </c>
      <c r="F19" s="20" t="n">
        <v>7.50475961</v>
      </c>
      <c r="G19" s="18" t="n">
        <v>503.78396333</v>
      </c>
      <c r="H19" s="20" t="n">
        <v>7.74536794</v>
      </c>
      <c r="I19" s="18" t="n">
        <v>471.00813355</v>
      </c>
      <c r="J19" s="20" t="n">
        <v>8.49778411</v>
      </c>
      <c r="K19" s="18" t="n">
        <v>470.31488149</v>
      </c>
      <c r="L19" s="20" t="n">
        <v>14.39380271</v>
      </c>
      <c r="M19" s="18" t="s">
        <v>404</v>
      </c>
      <c r="N19" s="20" t="s">
        <v>404</v>
      </c>
      <c r="O19" s="18" t="s">
        <v>404</v>
      </c>
      <c r="P19" s="20" t="s">
        <v>404</v>
      </c>
      <c r="Q19" s="18" t="s">
        <v>404</v>
      </c>
      <c r="R19" s="20" t="s">
        <v>404</v>
      </c>
      <c r="S19" s="18" t="n">
        <v>485.85868561</v>
      </c>
      <c r="T19" s="20" t="n">
        <v>37.89586959</v>
      </c>
    </row>
    <row r="20" spans="1:20">
      <c r="A20" s="15" t="s">
        <v>417</v>
      </c>
      <c r="B20" s="17" t="n">
        <v>3371</v>
      </c>
      <c r="C20" s="18">
        <f>(24.0/B20*100)</f>
        <v/>
      </c>
      <c r="D20" s="19" t="n">
        <v>3347</v>
      </c>
      <c r="E20" s="18" t="n">
        <v>487.69784844</v>
      </c>
      <c r="F20" s="20" t="n">
        <v>2.19115153</v>
      </c>
      <c r="G20" s="18" t="n">
        <v>491.92110303</v>
      </c>
      <c r="H20" s="20" t="n">
        <v>4.74710086</v>
      </c>
      <c r="I20" s="18" t="n">
        <v>479.22394399</v>
      </c>
      <c r="J20" s="20" t="n">
        <v>4.71873854</v>
      </c>
      <c r="K20" s="18" t="n">
        <v>498.66727203</v>
      </c>
      <c r="L20" s="20" t="n">
        <v>11.76547501</v>
      </c>
      <c r="M20" s="18" t="s">
        <v>404</v>
      </c>
      <c r="N20" s="20" t="s">
        <v>404</v>
      </c>
      <c r="O20" s="18" t="s">
        <v>404</v>
      </c>
      <c r="P20" s="20" t="s">
        <v>404</v>
      </c>
      <c r="Q20" s="18" t="s">
        <v>404</v>
      </c>
      <c r="R20" s="20" t="s">
        <v>404</v>
      </c>
      <c r="S20" s="18" t="n">
        <v>498.63166892</v>
      </c>
      <c r="T20" s="20" t="n">
        <v>25.95470799</v>
      </c>
    </row>
    <row r="21" spans="1:20">
      <c r="A21" s="15" t="s">
        <v>418</v>
      </c>
      <c r="B21" s="17" t="n">
        <v>5741</v>
      </c>
      <c r="C21" s="18">
        <f>(0.0/B21*100)</f>
        <v/>
      </c>
      <c r="D21" s="19" t="n">
        <v>5741</v>
      </c>
      <c r="E21" s="18" t="n">
        <v>496.71317845</v>
      </c>
      <c r="F21" s="20" t="n">
        <v>4.55613957</v>
      </c>
      <c r="G21" s="18" t="n">
        <v>513.37116708</v>
      </c>
      <c r="H21" s="20" t="n">
        <v>4.67274473</v>
      </c>
      <c r="I21" s="18" t="n">
        <v>503.21632229</v>
      </c>
      <c r="J21" s="20" t="n">
        <v>4.19855592</v>
      </c>
      <c r="K21" s="18" t="n">
        <v>497.64734531</v>
      </c>
      <c r="L21" s="20" t="n">
        <v>7.42804238</v>
      </c>
      <c r="M21" s="18" t="s">
        <v>404</v>
      </c>
      <c r="N21" s="20" t="s">
        <v>404</v>
      </c>
      <c r="O21" s="18" t="s">
        <v>404</v>
      </c>
      <c r="P21" s="20" t="s">
        <v>404</v>
      </c>
      <c r="Q21" s="18" t="s">
        <v>404</v>
      </c>
      <c r="R21" s="20" t="s">
        <v>404</v>
      </c>
      <c r="S21" s="18" t="n">
        <v>515.2668300300001</v>
      </c>
      <c r="T21" s="20" t="n">
        <v>11.38455162</v>
      </c>
    </row>
    <row r="22" spans="1:20">
      <c r="A22" s="15" t="s">
        <v>419</v>
      </c>
      <c r="B22" s="17" t="n">
        <v>6598</v>
      </c>
      <c r="C22" s="18">
        <f>(0.0/B22*100)</f>
        <v/>
      </c>
      <c r="D22" s="19" t="n">
        <v>6598</v>
      </c>
      <c r="E22" s="18" t="n">
        <v>469.44511306</v>
      </c>
      <c r="F22" s="20" t="n">
        <v>5.6011057</v>
      </c>
      <c r="G22" s="18" t="n">
        <v>464.67432433</v>
      </c>
      <c r="H22" s="20" t="n">
        <v>17.91305451</v>
      </c>
      <c r="I22" s="18" t="n">
        <v>458.69211161</v>
      </c>
      <c r="J22" s="20" t="n">
        <v>18.11182826</v>
      </c>
      <c r="K22" s="18" t="n">
        <v>480.28201772</v>
      </c>
      <c r="L22" s="20" t="n">
        <v>18.2646846</v>
      </c>
      <c r="M22" s="18" t="s">
        <v>404</v>
      </c>
      <c r="N22" s="20" t="s">
        <v>404</v>
      </c>
      <c r="O22" s="18" t="s">
        <v>404</v>
      </c>
      <c r="P22" s="20" t="s">
        <v>404</v>
      </c>
      <c r="Q22" s="18" t="s">
        <v>404</v>
      </c>
      <c r="R22" s="20" t="s">
        <v>404</v>
      </c>
      <c r="S22" s="18" t="n">
        <v>514.49284038</v>
      </c>
      <c r="T22" s="20" t="n">
        <v>20.12831295</v>
      </c>
    </row>
    <row r="23" spans="1:20">
      <c r="A23" s="15" t="s">
        <v>420</v>
      </c>
      <c r="B23" s="17" t="n">
        <v>11583</v>
      </c>
      <c r="C23" s="18">
        <f>(3194.0/B23*100)</f>
        <v/>
      </c>
      <c r="D23" s="19" t="n">
        <v>8389</v>
      </c>
      <c r="E23" s="18" t="n">
        <v>491.03591577</v>
      </c>
      <c r="F23" s="20" t="n">
        <v>5.78388</v>
      </c>
      <c r="G23" s="18" t="n">
        <v>513.51492274</v>
      </c>
      <c r="H23" s="20" t="n">
        <v>16.00042496</v>
      </c>
      <c r="I23" s="18" t="n">
        <v>490.0799737</v>
      </c>
      <c r="J23" s="20" t="n">
        <v>7.9261966</v>
      </c>
      <c r="K23" s="18" t="n">
        <v>496.31132778</v>
      </c>
      <c r="L23" s="20" t="n">
        <v>14.40953317</v>
      </c>
      <c r="M23" s="18" t="s">
        <v>404</v>
      </c>
      <c r="N23" s="20" t="s">
        <v>404</v>
      </c>
      <c r="O23" s="18" t="s">
        <v>404</v>
      </c>
      <c r="P23" s="20" t="s">
        <v>404</v>
      </c>
      <c r="Q23" s="18" t="s">
        <v>404</v>
      </c>
      <c r="R23" s="20" t="s">
        <v>404</v>
      </c>
      <c r="S23" s="18" t="n">
        <v>469.71198895</v>
      </c>
      <c r="T23" s="20" t="n">
        <v>29.79874744</v>
      </c>
    </row>
    <row r="24" spans="1:20">
      <c r="A24" s="15" t="s">
        <v>421</v>
      </c>
      <c r="B24" s="17" t="n">
        <v>6647</v>
      </c>
      <c r="C24" s="18">
        <f>(0.0/B24*100)</f>
        <v/>
      </c>
      <c r="D24" s="19" t="n">
        <v>6647</v>
      </c>
      <c r="E24" s="18" t="n">
        <v>534.6072911799999</v>
      </c>
      <c r="F24" s="20" t="n">
        <v>4.74408555</v>
      </c>
      <c r="G24" s="18" t="n">
        <v>534.05167027</v>
      </c>
      <c r="H24" s="20" t="n">
        <v>11.92404897</v>
      </c>
      <c r="I24" s="18" t="n">
        <v>529.30228405</v>
      </c>
      <c r="J24" s="20" t="n">
        <v>9.789390989999999</v>
      </c>
      <c r="K24" s="18" t="n">
        <v>488.61192077</v>
      </c>
      <c r="L24" s="20" t="n">
        <v>23.80050083</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526.77706246</v>
      </c>
      <c r="F25" s="20" t="n">
        <v>4.89406608</v>
      </c>
      <c r="G25" s="18" t="n">
        <v>539.28985338</v>
      </c>
      <c r="H25" s="20" t="n">
        <v>16.67307626</v>
      </c>
      <c r="I25" s="18" t="n">
        <v>504.3607253</v>
      </c>
      <c r="J25" s="20" t="n">
        <v>10.70613441</v>
      </c>
      <c r="K25" s="18" t="n">
        <v>534.52464702</v>
      </c>
      <c r="L25" s="20" t="n">
        <v>6.74850055</v>
      </c>
      <c r="M25" s="18" t="s">
        <v>404</v>
      </c>
      <c r="N25" s="20" t="s">
        <v>404</v>
      </c>
      <c r="O25" s="18" t="s">
        <v>404</v>
      </c>
      <c r="P25" s="20" t="s">
        <v>404</v>
      </c>
      <c r="Q25" s="18" t="s">
        <v>404</v>
      </c>
      <c r="R25" s="20" t="s">
        <v>404</v>
      </c>
      <c r="S25" s="18" t="n">
        <v>483.55966786</v>
      </c>
      <c r="T25" s="20" t="n">
        <v>21.92144348</v>
      </c>
    </row>
    <row r="26" spans="1:20">
      <c r="A26" s="15" t="s">
        <v>423</v>
      </c>
      <c r="B26" s="17" t="n">
        <v>4869</v>
      </c>
      <c r="C26" s="18">
        <f>(11.0/B26*100)</f>
        <v/>
      </c>
      <c r="D26" s="19" t="n">
        <v>4858</v>
      </c>
      <c r="E26" s="18" t="n">
        <v>481.92675472</v>
      </c>
      <c r="F26" s="20" t="n">
        <v>2.54231118</v>
      </c>
      <c r="G26" s="18" t="n">
        <v>487.31613464</v>
      </c>
      <c r="H26" s="20" t="n">
        <v>4.13706616</v>
      </c>
      <c r="I26" s="18" t="n">
        <v>482.25956267</v>
      </c>
      <c r="J26" s="20" t="n">
        <v>5.0787964</v>
      </c>
      <c r="K26" s="18" t="n">
        <v>462.59385064</v>
      </c>
      <c r="L26" s="20" t="n">
        <v>12.20791708</v>
      </c>
      <c r="M26" s="18" t="s">
        <v>404</v>
      </c>
      <c r="N26" s="20" t="s">
        <v>404</v>
      </c>
      <c r="O26" s="18" t="s">
        <v>404</v>
      </c>
      <c r="P26" s="20" t="s">
        <v>404</v>
      </c>
      <c r="Q26" s="18" t="s">
        <v>404</v>
      </c>
      <c r="R26" s="20" t="s">
        <v>404</v>
      </c>
      <c r="S26" s="18" t="n">
        <v>471.53191571</v>
      </c>
      <c r="T26" s="20" t="n">
        <v>14.42100598</v>
      </c>
    </row>
    <row r="27" spans="1:20">
      <c r="A27" s="15" t="s">
        <v>424</v>
      </c>
      <c r="B27" s="17" t="n">
        <v>5299</v>
      </c>
      <c r="C27" s="18">
        <f>(0.0/B27*100)</f>
        <v/>
      </c>
      <c r="D27" s="19" t="n">
        <v>5299</v>
      </c>
      <c r="E27" s="18" t="n">
        <v>489.21738128</v>
      </c>
      <c r="F27" s="20" t="n">
        <v>1.50569769</v>
      </c>
      <c r="G27" s="18" t="n">
        <v>488.08465551</v>
      </c>
      <c r="H27" s="20" t="n">
        <v>2.96589105</v>
      </c>
      <c r="I27" s="18" t="n">
        <v>473.85114974</v>
      </c>
      <c r="J27" s="20" t="n">
        <v>2.76275499</v>
      </c>
      <c r="K27" s="18" t="n">
        <v>492.92970727</v>
      </c>
      <c r="L27" s="20" t="n">
        <v>2.42130155</v>
      </c>
      <c r="M27" s="18" t="s">
        <v>404</v>
      </c>
      <c r="N27" s="20" t="s">
        <v>404</v>
      </c>
      <c r="O27" s="18" t="s">
        <v>404</v>
      </c>
      <c r="P27" s="20" t="s">
        <v>404</v>
      </c>
      <c r="Q27" s="18" t="s">
        <v>404</v>
      </c>
      <c r="R27" s="20" t="s">
        <v>404</v>
      </c>
      <c r="S27" s="18" t="n">
        <v>462.23173043</v>
      </c>
      <c r="T27" s="20" t="n">
        <v>4.04034849</v>
      </c>
    </row>
    <row r="28" spans="1:20">
      <c r="A28" s="15" t="s">
        <v>425</v>
      </c>
      <c r="B28" s="17" t="n">
        <v>7568</v>
      </c>
      <c r="C28" s="18">
        <f>(0.0/B28*100)</f>
        <v/>
      </c>
      <c r="D28" s="19" t="n">
        <v>7568</v>
      </c>
      <c r="E28" s="18" t="n">
        <v>407.89888505</v>
      </c>
      <c r="F28" s="20" t="n">
        <v>3.40457705</v>
      </c>
      <c r="G28" s="18" t="n">
        <v>405.32134028</v>
      </c>
      <c r="H28" s="20" t="n">
        <v>8.340412929999999</v>
      </c>
      <c r="I28" s="18" t="n">
        <v>416.57939089</v>
      </c>
      <c r="J28" s="20" t="n">
        <v>7.91091162</v>
      </c>
      <c r="K28" s="18" t="n">
        <v>404.05350279</v>
      </c>
      <c r="L28" s="20" t="n">
        <v>6.87090582</v>
      </c>
      <c r="M28" s="18" t="s">
        <v>404</v>
      </c>
      <c r="N28" s="20" t="s">
        <v>404</v>
      </c>
      <c r="O28" s="18" t="s">
        <v>404</v>
      </c>
      <c r="P28" s="20" t="s">
        <v>404</v>
      </c>
      <c r="Q28" s="18" t="s">
        <v>404</v>
      </c>
      <c r="R28" s="20" t="s">
        <v>404</v>
      </c>
      <c r="S28" s="18" t="n">
        <v>400.93119129</v>
      </c>
      <c r="T28" s="20" t="n">
        <v>13.10952782</v>
      </c>
    </row>
    <row r="29" spans="1:20">
      <c r="A29" s="15" t="s">
        <v>426</v>
      </c>
      <c r="B29" s="17" t="n">
        <v>5385</v>
      </c>
      <c r="C29" s="18">
        <f>(1123.0/B29*100)</f>
        <v/>
      </c>
      <c r="D29" s="19" t="n">
        <v>4262</v>
      </c>
      <c r="E29" s="18" t="n">
        <v>511.21354671</v>
      </c>
      <c r="F29" s="20" t="n">
        <v>7.64940299</v>
      </c>
      <c r="G29" s="18" t="n">
        <v>501.73067509</v>
      </c>
      <c r="H29" s="20" t="n">
        <v>18.49896947</v>
      </c>
      <c r="I29" s="18" t="n">
        <v>517.53887915</v>
      </c>
      <c r="J29" s="20" t="n">
        <v>13.49290421</v>
      </c>
      <c r="K29" s="18" t="n">
        <v>510.06551736</v>
      </c>
      <c r="L29" s="20" t="n">
        <v>10.26927475</v>
      </c>
      <c r="M29" s="18" t="s">
        <v>404</v>
      </c>
      <c r="N29" s="20" t="s">
        <v>404</v>
      </c>
      <c r="O29" s="18" t="s">
        <v>404</v>
      </c>
      <c r="P29" s="20" t="s">
        <v>404</v>
      </c>
      <c r="Q29" s="18" t="s">
        <v>404</v>
      </c>
      <c r="R29" s="20" t="s">
        <v>404</v>
      </c>
      <c r="S29" s="18" t="n">
        <v>519.84879042</v>
      </c>
      <c r="T29" s="20" t="n">
        <v>22.72002076</v>
      </c>
    </row>
    <row r="30" spans="1:20">
      <c r="A30" s="15" t="s">
        <v>427</v>
      </c>
      <c r="B30" s="17" t="n">
        <v>4520</v>
      </c>
      <c r="C30" s="18">
        <f>(1076.0/B30*100)</f>
        <v/>
      </c>
      <c r="D30" s="19" t="n">
        <v>3444</v>
      </c>
      <c r="E30" s="18" t="n">
        <v>492.80520559</v>
      </c>
      <c r="F30" s="20" t="n">
        <v>6.22173471</v>
      </c>
      <c r="G30" s="18" t="n">
        <v>506.39952791</v>
      </c>
      <c r="H30" s="20" t="n">
        <v>6.03831291</v>
      </c>
      <c r="I30" s="18" t="n">
        <v>492.40214216</v>
      </c>
      <c r="J30" s="20" t="n">
        <v>4.72636562</v>
      </c>
      <c r="K30" s="18" t="n">
        <v>478.80557995</v>
      </c>
      <c r="L30" s="20" t="n">
        <v>14.80072503</v>
      </c>
      <c r="M30" s="18" t="s">
        <v>404</v>
      </c>
      <c r="N30" s="20" t="s">
        <v>404</v>
      </c>
      <c r="O30" s="18" t="s">
        <v>404</v>
      </c>
      <c r="P30" s="20" t="s">
        <v>404</v>
      </c>
      <c r="Q30" s="18" t="s">
        <v>404</v>
      </c>
      <c r="R30" s="20" t="s">
        <v>404</v>
      </c>
      <c r="S30" s="18" t="n">
        <v>457.82500205</v>
      </c>
      <c r="T30" s="20" t="n">
        <v>9.57116736</v>
      </c>
    </row>
    <row r="31" spans="1:20">
      <c r="A31" s="15" t="s">
        <v>428</v>
      </c>
      <c r="B31" s="17" t="n">
        <v>5456</v>
      </c>
      <c r="C31" s="18">
        <f>(502.0/B31*100)</f>
        <v/>
      </c>
      <c r="D31" s="19" t="n">
        <v>4954</v>
      </c>
      <c r="E31" s="18" t="n">
        <v>501.88946439</v>
      </c>
      <c r="F31" s="20" t="n">
        <v>4.35149782</v>
      </c>
      <c r="G31" s="18" t="n">
        <v>513.9392047</v>
      </c>
      <c r="H31" s="20" t="n">
        <v>6.32217856</v>
      </c>
      <c r="I31" s="18" t="n">
        <v>499.46894509</v>
      </c>
      <c r="J31" s="20" t="n">
        <v>3.28614706</v>
      </c>
      <c r="K31" s="18" t="n">
        <v>496.80733204</v>
      </c>
      <c r="L31" s="20" t="n">
        <v>8.114079070000001</v>
      </c>
      <c r="M31" s="18" t="s">
        <v>404</v>
      </c>
      <c r="N31" s="20" t="s">
        <v>404</v>
      </c>
      <c r="O31" s="18" t="s">
        <v>404</v>
      </c>
      <c r="P31" s="20" t="s">
        <v>404</v>
      </c>
      <c r="Q31" s="18" t="s">
        <v>404</v>
      </c>
      <c r="R31" s="20" t="s">
        <v>404</v>
      </c>
      <c r="S31" s="18" t="n">
        <v>498.99844716</v>
      </c>
      <c r="T31" s="20" t="n">
        <v>17.43817267</v>
      </c>
    </row>
    <row r="32" spans="1:20">
      <c r="A32" s="15" t="s">
        <v>429</v>
      </c>
      <c r="B32" s="17" t="n">
        <v>4478</v>
      </c>
      <c r="C32" s="18">
        <f>(0.0/B32*100)</f>
        <v/>
      </c>
      <c r="D32" s="19" t="n">
        <v>4478</v>
      </c>
      <c r="E32" s="18" t="n">
        <v>502.75613745</v>
      </c>
      <c r="F32" s="20" t="n">
        <v>4.27682408</v>
      </c>
      <c r="G32" s="18" t="n">
        <v>506.86170179</v>
      </c>
      <c r="H32" s="20" t="n">
        <v>6.0222569</v>
      </c>
      <c r="I32" s="18" t="n">
        <v>504.05205219</v>
      </c>
      <c r="J32" s="20" t="n">
        <v>5.11405708</v>
      </c>
      <c r="K32" s="18" t="n">
        <v>532.6318145</v>
      </c>
      <c r="L32" s="20" t="n">
        <v>10.24858506</v>
      </c>
      <c r="M32" s="18" t="s">
        <v>404</v>
      </c>
      <c r="N32" s="20" t="s">
        <v>404</v>
      </c>
      <c r="O32" s="18" t="s">
        <v>404</v>
      </c>
      <c r="P32" s="20" t="s">
        <v>404</v>
      </c>
      <c r="Q32" s="18" t="s">
        <v>404</v>
      </c>
      <c r="R32" s="20" t="s">
        <v>404</v>
      </c>
      <c r="S32" s="18" t="n">
        <v>478.19373316</v>
      </c>
      <c r="T32" s="20" t="n">
        <v>8.369280870000001</v>
      </c>
    </row>
    <row r="33" spans="1:20">
      <c r="A33" s="15" t="s">
        <v>430</v>
      </c>
      <c r="B33" s="17" t="n">
        <v>7325</v>
      </c>
      <c r="C33" s="18">
        <f>(29.0/B33*100)</f>
        <v/>
      </c>
      <c r="D33" s="19" t="n">
        <v>7296</v>
      </c>
      <c r="E33" s="18" t="n">
        <v>490.72834807</v>
      </c>
      <c r="F33" s="20" t="n">
        <v>3.99329616</v>
      </c>
      <c r="G33" s="18" t="n">
        <v>498.23728183</v>
      </c>
      <c r="H33" s="20" t="n">
        <v>7.69706816</v>
      </c>
      <c r="I33" s="18" t="n">
        <v>488.6166846</v>
      </c>
      <c r="J33" s="20" t="n">
        <v>5.92965499</v>
      </c>
      <c r="K33" s="18" t="n">
        <v>465.78486987</v>
      </c>
      <c r="L33" s="20" t="n">
        <v>9.116610870000001</v>
      </c>
      <c r="M33" s="18" t="s">
        <v>404</v>
      </c>
      <c r="N33" s="20" t="s">
        <v>404</v>
      </c>
      <c r="O33" s="18" t="s">
        <v>404</v>
      </c>
      <c r="P33" s="20" t="s">
        <v>404</v>
      </c>
      <c r="Q33" s="18" t="s">
        <v>404</v>
      </c>
      <c r="R33" s="20" t="s">
        <v>404</v>
      </c>
      <c r="S33" s="18" t="n">
        <v>465.5725481</v>
      </c>
      <c r="T33" s="20" t="n">
        <v>7.80376611</v>
      </c>
    </row>
    <row r="34" spans="1:20">
      <c r="A34" s="15" t="s">
        <v>431</v>
      </c>
      <c r="B34" s="17" t="n">
        <v>6350</v>
      </c>
      <c r="C34" s="18">
        <f>(0.0/B34*100)</f>
        <v/>
      </c>
      <c r="D34" s="19" t="n">
        <v>6350</v>
      </c>
      <c r="E34" s="18" t="n">
        <v>466.52129559</v>
      </c>
      <c r="F34" s="20" t="n">
        <v>4.6290989</v>
      </c>
      <c r="G34" s="18" t="n">
        <v>478.97531218</v>
      </c>
      <c r="H34" s="20" t="n">
        <v>5.41835522</v>
      </c>
      <c r="I34" s="18" t="n">
        <v>492.53082053</v>
      </c>
      <c r="J34" s="20" t="n">
        <v>8.47169426</v>
      </c>
      <c r="K34" s="18" t="n">
        <v>491.96450889</v>
      </c>
      <c r="L34" s="20" t="n">
        <v>20.75334956</v>
      </c>
      <c r="M34" s="18" t="s">
        <v>404</v>
      </c>
      <c r="N34" s="20" t="s">
        <v>404</v>
      </c>
      <c r="O34" s="18" t="s">
        <v>404</v>
      </c>
      <c r="P34" s="20" t="s">
        <v>404</v>
      </c>
      <c r="Q34" s="18" t="s">
        <v>404</v>
      </c>
      <c r="R34" s="20" t="s">
        <v>404</v>
      </c>
      <c r="S34" s="18" t="n">
        <v>505.40891602</v>
      </c>
      <c r="T34" s="20" t="n">
        <v>33.65376724</v>
      </c>
    </row>
    <row r="35" spans="1:20">
      <c r="A35" s="15" t="s">
        <v>432</v>
      </c>
      <c r="B35" s="17" t="n">
        <v>6406</v>
      </c>
      <c r="C35" s="18">
        <f>(443.0/B35*100)</f>
        <v/>
      </c>
      <c r="D35" s="19" t="n">
        <v>5963</v>
      </c>
      <c r="E35" s="18" t="n">
        <v>519.8908408</v>
      </c>
      <c r="F35" s="20" t="n">
        <v>2.57481834</v>
      </c>
      <c r="G35" s="18" t="n">
        <v>503.12851033</v>
      </c>
      <c r="H35" s="20" t="n">
        <v>1.73870995</v>
      </c>
      <c r="I35" s="18" t="n">
        <v>525.22270109</v>
      </c>
      <c r="J35" s="20" t="n">
        <v>3.76150704</v>
      </c>
      <c r="K35" s="18" t="n">
        <v>489.58566294</v>
      </c>
      <c r="L35" s="20" t="n">
        <v>5.3065119</v>
      </c>
      <c r="M35" s="18" t="s">
        <v>404</v>
      </c>
      <c r="N35" s="20" t="s">
        <v>404</v>
      </c>
      <c r="O35" s="18" t="s">
        <v>404</v>
      </c>
      <c r="P35" s="20" t="s">
        <v>404</v>
      </c>
      <c r="Q35" s="18" t="s">
        <v>404</v>
      </c>
      <c r="R35" s="20" t="s">
        <v>404</v>
      </c>
      <c r="S35" s="18" t="n">
        <v>428.9304265</v>
      </c>
      <c r="T35" s="20" t="n">
        <v>11.46234946</v>
      </c>
    </row>
    <row r="36" spans="1:20">
      <c r="A36" s="15" t="s">
        <v>433</v>
      </c>
      <c r="B36" s="17" t="n">
        <v>6736</v>
      </c>
      <c r="C36" s="18">
        <f>(10.0/B36*100)</f>
        <v/>
      </c>
      <c r="D36" s="19" t="n">
        <v>6726</v>
      </c>
      <c r="E36" s="18" t="n">
        <v>486.32802503</v>
      </c>
      <c r="F36" s="20" t="n">
        <v>3.14367125</v>
      </c>
      <c r="G36" s="18" t="n">
        <v>488.03746389</v>
      </c>
      <c r="H36" s="20" t="n">
        <v>6.73543482</v>
      </c>
      <c r="I36" s="18" t="n">
        <v>483.28360268</v>
      </c>
      <c r="J36" s="20" t="n">
        <v>5.14314219</v>
      </c>
      <c r="K36" s="18" t="n">
        <v>485.17555221</v>
      </c>
      <c r="L36" s="20" t="n">
        <v>9.22458904</v>
      </c>
      <c r="M36" s="18" t="s">
        <v>404</v>
      </c>
      <c r="N36" s="20" t="s">
        <v>404</v>
      </c>
      <c r="O36" s="18" t="s">
        <v>404</v>
      </c>
      <c r="P36" s="20" t="s">
        <v>404</v>
      </c>
      <c r="Q36" s="18" t="s">
        <v>404</v>
      </c>
      <c r="R36" s="20" t="s">
        <v>404</v>
      </c>
      <c r="S36" s="18" t="n">
        <v>490.39251232</v>
      </c>
      <c r="T36" s="20" t="n">
        <v>8.703539360000001</v>
      </c>
    </row>
    <row r="37" spans="1:20">
      <c r="A37" s="15" t="s">
        <v>434</v>
      </c>
      <c r="B37" s="17" t="n">
        <v>5458</v>
      </c>
      <c r="C37" s="18">
        <f>(0.0/B37*100)</f>
        <v/>
      </c>
      <c r="D37" s="19" t="n">
        <v>5458</v>
      </c>
      <c r="E37" s="18" t="n">
        <v>489.70311652</v>
      </c>
      <c r="F37" s="20" t="n">
        <v>4.35849843</v>
      </c>
      <c r="G37" s="18" t="n">
        <v>503.81605457</v>
      </c>
      <c r="H37" s="20" t="n">
        <v>7.0929578</v>
      </c>
      <c r="I37" s="18" t="n">
        <v>494.18737084</v>
      </c>
      <c r="J37" s="20" t="n">
        <v>5.34822677</v>
      </c>
      <c r="K37" s="18" t="n">
        <v>478.34286915</v>
      </c>
      <c r="L37" s="20" t="n">
        <v>7.10955134</v>
      </c>
      <c r="M37" s="18" t="s">
        <v>404</v>
      </c>
      <c r="N37" s="20" t="s">
        <v>404</v>
      </c>
      <c r="O37" s="18" t="s">
        <v>404</v>
      </c>
      <c r="P37" s="20" t="s">
        <v>404</v>
      </c>
      <c r="Q37" s="18" t="s">
        <v>404</v>
      </c>
      <c r="R37" s="20" t="s">
        <v>404</v>
      </c>
      <c r="S37" s="18" t="n">
        <v>465.7315314</v>
      </c>
      <c r="T37" s="20" t="n">
        <v>19.98324836</v>
      </c>
    </row>
    <row r="38" spans="1:20">
      <c r="A38" s="15" t="s">
        <v>435</v>
      </c>
      <c r="B38" s="17" t="n">
        <v>5860</v>
      </c>
      <c r="C38" s="18">
        <f>(268.0/B38*100)</f>
        <v/>
      </c>
      <c r="D38" s="19" t="n">
        <v>5592</v>
      </c>
      <c r="E38" s="18" t="n">
        <v>533.32127597</v>
      </c>
      <c r="F38" s="20" t="n">
        <v>8.30962925</v>
      </c>
      <c r="G38" s="18" t="n">
        <v>520.12163843</v>
      </c>
      <c r="H38" s="20" t="n">
        <v>6.96173839</v>
      </c>
      <c r="I38" s="18" t="n">
        <v>514.22734043</v>
      </c>
      <c r="J38" s="20" t="n">
        <v>8.1824297</v>
      </c>
      <c r="K38" s="18" t="n">
        <v>510.60239518</v>
      </c>
      <c r="L38" s="20" t="n">
        <v>11.06479186</v>
      </c>
      <c r="M38" s="18" t="s">
        <v>404</v>
      </c>
      <c r="N38" s="20" t="s">
        <v>404</v>
      </c>
      <c r="O38" s="18" t="s">
        <v>404</v>
      </c>
      <c r="P38" s="20" t="s">
        <v>404</v>
      </c>
      <c r="Q38" s="18" t="s">
        <v>404</v>
      </c>
      <c r="R38" s="20" t="s">
        <v>404</v>
      </c>
      <c r="S38" s="18" t="n">
        <v>529.19801851</v>
      </c>
      <c r="T38" s="20" t="n">
        <v>34.32334018</v>
      </c>
    </row>
    <row r="39" spans="1:20">
      <c r="A39" s="15" t="s">
        <v>436</v>
      </c>
      <c r="B39" s="17" t="n">
        <v>5895</v>
      </c>
      <c r="C39" s="18">
        <f>(0.0/B39*100)</f>
        <v/>
      </c>
      <c r="D39" s="19" t="n">
        <v>5895</v>
      </c>
      <c r="E39" s="18" t="n">
        <v>420.79286214</v>
      </c>
      <c r="F39" s="20" t="n">
        <v>7.20618169</v>
      </c>
      <c r="G39" s="18" t="n">
        <v>441.47663482</v>
      </c>
      <c r="H39" s="20" t="n">
        <v>11.56314143</v>
      </c>
      <c r="I39" s="18" t="n">
        <v>413.48274732</v>
      </c>
      <c r="J39" s="20" t="n">
        <v>8.010552049999999</v>
      </c>
      <c r="K39" s="18" t="n">
        <v>411.63942425</v>
      </c>
      <c r="L39" s="20" t="n">
        <v>23.87905947</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481.29311931</v>
      </c>
      <c r="F40" s="20" t="n">
        <v>4.57623921</v>
      </c>
      <c r="G40" s="18" t="n">
        <v>513.37670953</v>
      </c>
      <c r="H40" s="20" t="n">
        <v>6.61086583</v>
      </c>
      <c r="I40" s="18" t="n">
        <v>497.08204551</v>
      </c>
      <c r="J40" s="20" t="n">
        <v>8.22896566</v>
      </c>
      <c r="K40" s="18" t="n">
        <v>493.4048503</v>
      </c>
      <c r="L40" s="20" t="n">
        <v>7.81439036</v>
      </c>
      <c r="M40" s="18" t="s">
        <v>404</v>
      </c>
      <c r="N40" s="20" t="s">
        <v>404</v>
      </c>
      <c r="O40" s="18" t="s">
        <v>404</v>
      </c>
      <c r="P40" s="20" t="s">
        <v>404</v>
      </c>
      <c r="Q40" s="18" t="s">
        <v>404</v>
      </c>
      <c r="R40" s="20" t="s">
        <v>404</v>
      </c>
      <c r="S40" s="18" t="n">
        <v>512.83209141</v>
      </c>
      <c r="T40" s="20" t="n">
        <v>24.72289908</v>
      </c>
    </row>
    <row r="41" spans="1:20">
      <c r="A41" s="15" t="s">
        <v>438</v>
      </c>
      <c r="B41" s="17" t="n">
        <v>5712</v>
      </c>
      <c r="C41" s="18">
        <f>(99.0/B41*100)</f>
        <v/>
      </c>
      <c r="D41" s="19" t="n">
        <v>5613</v>
      </c>
      <c r="E41" s="18" t="n">
        <v>462.15153742</v>
      </c>
      <c r="F41" s="20" t="n">
        <v>5.35644911</v>
      </c>
      <c r="G41" s="18" t="n">
        <v>483.17168019</v>
      </c>
      <c r="H41" s="20" t="n">
        <v>6.03771677</v>
      </c>
      <c r="I41" s="18" t="n">
        <v>467.06132671</v>
      </c>
      <c r="J41" s="20" t="n">
        <v>7.75605568</v>
      </c>
      <c r="K41" s="18" t="n">
        <v>488.23857149</v>
      </c>
      <c r="L41" s="20" t="n">
        <v>14.82931473</v>
      </c>
      <c r="M41" s="18" t="s">
        <v>404</v>
      </c>
      <c r="N41" s="20" t="s">
        <v>404</v>
      </c>
      <c r="O41" s="18" t="s">
        <v>404</v>
      </c>
      <c r="P41" s="20" t="s">
        <v>404</v>
      </c>
      <c r="Q41" s="18" t="s">
        <v>404</v>
      </c>
      <c r="R41" s="20" t="s">
        <v>404</v>
      </c>
      <c r="S41" s="18" t="n">
        <v>450.09375615</v>
      </c>
      <c r="T41" s="20" t="n">
        <v>6.1791517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409.24183746</v>
      </c>
      <c r="F44" s="20" t="n">
        <v>5.2329451</v>
      </c>
      <c r="G44" s="18" t="n">
        <v>417.94038947</v>
      </c>
      <c r="H44" s="20" t="n">
        <v>6.7176248</v>
      </c>
      <c r="I44" s="18" t="n">
        <v>410.1059887</v>
      </c>
      <c r="J44" s="20" t="n">
        <v>6.70343073</v>
      </c>
      <c r="K44" s="18" t="s">
        <v>404</v>
      </c>
      <c r="L44" s="20" t="s">
        <v>404</v>
      </c>
      <c r="M44" s="18" t="s">
        <v>404</v>
      </c>
      <c r="N44" s="20" t="s">
        <v>404</v>
      </c>
      <c r="O44" s="18" t="s">
        <v>404</v>
      </c>
      <c r="P44" s="20" t="s">
        <v>404</v>
      </c>
      <c r="Q44" s="18" t="s">
        <v>404</v>
      </c>
      <c r="R44" s="20" t="s">
        <v>404</v>
      </c>
      <c r="S44" s="18" t="n">
        <v>423.46641747</v>
      </c>
      <c r="T44" s="20" t="n">
        <v>14.36386228</v>
      </c>
    </row>
    <row r="45" spans="1:20">
      <c r="A45" s="15" t="s">
        <v>442</v>
      </c>
      <c r="B45" s="17" t="n">
        <v>5519</v>
      </c>
      <c r="C45" s="18">
        <f>(0.0/B45*100)</f>
        <v/>
      </c>
      <c r="D45" s="19" t="n">
        <v>5519</v>
      </c>
      <c r="E45" s="18" t="n">
        <v>355.20349531</v>
      </c>
      <c r="F45" s="20" t="n">
        <v>4.58761688</v>
      </c>
      <c r="G45" s="18" t="n">
        <v>364.28125847</v>
      </c>
      <c r="H45" s="20" t="n">
        <v>12.98420337</v>
      </c>
      <c r="I45" s="18" t="n">
        <v>366.18652252</v>
      </c>
      <c r="J45" s="20" t="n">
        <v>5.76467868</v>
      </c>
      <c r="K45" s="18" t="n">
        <v>336.13106816</v>
      </c>
      <c r="L45" s="20" t="n">
        <v>19.00206662</v>
      </c>
      <c r="M45" s="18" t="s">
        <v>404</v>
      </c>
      <c r="N45" s="20" t="s">
        <v>404</v>
      </c>
      <c r="O45" s="18" t="s">
        <v>404</v>
      </c>
      <c r="P45" s="20" t="s">
        <v>404</v>
      </c>
      <c r="Q45" s="18" t="s">
        <v>404</v>
      </c>
      <c r="R45" s="20" t="s">
        <v>404</v>
      </c>
      <c r="S45" s="18" t="n">
        <v>385.01038158</v>
      </c>
      <c r="T45" s="20" t="n">
        <v>22.0183791</v>
      </c>
    </row>
    <row r="46" spans="1:20">
      <c r="A46" s="15" t="s">
        <v>443</v>
      </c>
      <c r="B46" s="17" t="n">
        <v>23141</v>
      </c>
      <c r="C46" s="18">
        <f>(4196.0/B46*100)</f>
        <v/>
      </c>
      <c r="D46" s="19" t="n">
        <v>18945</v>
      </c>
      <c r="E46" s="18" t="n">
        <v>380.40777291</v>
      </c>
      <c r="F46" s="20" t="n">
        <v>4.74557632</v>
      </c>
      <c r="G46" s="18" t="n">
        <v>413.72391334</v>
      </c>
      <c r="H46" s="20" t="n">
        <v>10.33319818</v>
      </c>
      <c r="I46" s="18" t="n">
        <v>375.36883332</v>
      </c>
      <c r="J46" s="20" t="n">
        <v>4.93843011</v>
      </c>
      <c r="K46" s="18" t="n">
        <v>354.47970578</v>
      </c>
      <c r="L46" s="20" t="n">
        <v>8.02618339</v>
      </c>
      <c r="M46" s="18" t="s">
        <v>404</v>
      </c>
      <c r="N46" s="20" t="s">
        <v>404</v>
      </c>
      <c r="O46" s="18" t="s">
        <v>404</v>
      </c>
      <c r="P46" s="20" t="s">
        <v>404</v>
      </c>
      <c r="Q46" s="18" t="s">
        <v>404</v>
      </c>
      <c r="R46" s="20" t="s">
        <v>404</v>
      </c>
      <c r="S46" s="18" t="n">
        <v>389.34459202</v>
      </c>
      <c r="T46" s="20" t="n">
        <v>48.37116472</v>
      </c>
    </row>
    <row r="47" spans="1:20">
      <c r="A47" s="15" t="s">
        <v>444</v>
      </c>
      <c r="B47" s="17" t="n">
        <v>5928</v>
      </c>
      <c r="C47" s="18">
        <f>(0.0/B47*100)</f>
        <v/>
      </c>
      <c r="D47" s="19" t="n">
        <v>5928</v>
      </c>
      <c r="E47" s="18" t="n">
        <v>432.457501</v>
      </c>
      <c r="F47" s="20" t="n">
        <v>6.20494296</v>
      </c>
      <c r="G47" s="18" t="n">
        <v>460.41814795</v>
      </c>
      <c r="H47" s="20" t="n">
        <v>11.06471164</v>
      </c>
      <c r="I47" s="18" t="n">
        <v>429.53792004</v>
      </c>
      <c r="J47" s="20" t="n">
        <v>13.09021781</v>
      </c>
      <c r="K47" s="18" t="n">
        <v>478.5414924</v>
      </c>
      <c r="L47" s="20" t="n">
        <v>15.54361556</v>
      </c>
      <c r="M47" s="18" t="s">
        <v>404</v>
      </c>
      <c r="N47" s="20" t="s">
        <v>404</v>
      </c>
      <c r="O47" s="18" t="s">
        <v>404</v>
      </c>
      <c r="P47" s="20" t="s">
        <v>404</v>
      </c>
      <c r="Q47" s="18" t="s">
        <v>404</v>
      </c>
      <c r="R47" s="20" t="s">
        <v>404</v>
      </c>
      <c r="S47" s="18" t="n">
        <v>453.21665621</v>
      </c>
      <c r="T47" s="20" t="n">
        <v>8.95011961</v>
      </c>
    </row>
    <row r="48" spans="1:20">
      <c r="A48" s="15" t="s">
        <v>445</v>
      </c>
      <c r="B48" s="17" t="n">
        <v>9841</v>
      </c>
      <c r="C48" s="18">
        <f>(40.0/B48*100)</f>
        <v/>
      </c>
      <c r="D48" s="19" t="n">
        <v>9801</v>
      </c>
      <c r="E48" s="18" t="n">
        <v>531.2780040599999</v>
      </c>
      <c r="F48" s="20" t="n">
        <v>8.113512249999999</v>
      </c>
      <c r="G48" s="18" t="n">
        <v>523.16229162</v>
      </c>
      <c r="H48" s="20" t="n">
        <v>17.73386518</v>
      </c>
      <c r="I48" s="18" t="n">
        <v>535.3003689</v>
      </c>
      <c r="J48" s="20" t="n">
        <v>9.80510623</v>
      </c>
      <c r="K48" s="18" t="n">
        <v>510.26170258</v>
      </c>
      <c r="L48" s="20" t="n">
        <v>28.96280143</v>
      </c>
      <c r="M48" s="18" t="s">
        <v>404</v>
      </c>
      <c r="N48" s="20" t="s">
        <v>404</v>
      </c>
      <c r="O48" s="18" t="s">
        <v>404</v>
      </c>
      <c r="P48" s="20" t="s">
        <v>404</v>
      </c>
      <c r="Q48" s="18" t="s">
        <v>404</v>
      </c>
      <c r="R48" s="20" t="s">
        <v>404</v>
      </c>
      <c r="S48" s="18" t="n">
        <v>535.4937053800001</v>
      </c>
      <c r="T48" s="20" t="n">
        <v>4.94290539</v>
      </c>
    </row>
    <row r="49" spans="1:20">
      <c r="A49" s="15" t="s">
        <v>446</v>
      </c>
      <c r="B49" s="17" t="n">
        <v>6349</v>
      </c>
      <c r="C49" s="18">
        <f>(52.0/B49*100)</f>
        <v/>
      </c>
      <c r="D49" s="19" t="n">
        <v>6297</v>
      </c>
      <c r="E49" s="18" t="n">
        <v>406.70657233</v>
      </c>
      <c r="F49" s="20" t="n">
        <v>4.62144517</v>
      </c>
      <c r="G49" s="18" t="n">
        <v>446.24708959</v>
      </c>
      <c r="H49" s="20" t="n">
        <v>8.1638354</v>
      </c>
      <c r="I49" s="18" t="n">
        <v>402.5338252</v>
      </c>
      <c r="J49" s="20" t="n">
        <v>7.05469962</v>
      </c>
      <c r="K49" s="18" t="n">
        <v>399.40858757</v>
      </c>
      <c r="L49" s="20" t="n">
        <v>15.17404031</v>
      </c>
      <c r="M49" s="18" t="s">
        <v>404</v>
      </c>
      <c r="N49" s="20" t="s">
        <v>404</v>
      </c>
      <c r="O49" s="18" t="s">
        <v>404</v>
      </c>
      <c r="P49" s="20" t="s">
        <v>404</v>
      </c>
      <c r="Q49" s="18" t="s">
        <v>404</v>
      </c>
      <c r="R49" s="20" t="s">
        <v>404</v>
      </c>
      <c r="S49" s="18" t="n">
        <v>397.03049173</v>
      </c>
      <c r="T49" s="20" t="n">
        <v>13.79927813</v>
      </c>
    </row>
    <row r="50" spans="1:20">
      <c r="A50" s="15" t="s">
        <v>447</v>
      </c>
      <c r="B50" s="17" t="n">
        <v>11795</v>
      </c>
      <c r="C50" s="18">
        <f>(1031.0/B50*100)</f>
        <v/>
      </c>
      <c r="D50" s="19" t="n">
        <v>10764</v>
      </c>
      <c r="E50" s="18" t="n">
        <v>390.1596362</v>
      </c>
      <c r="F50" s="20" t="n">
        <v>3.21974314</v>
      </c>
      <c r="G50" s="18" t="n">
        <v>409.568124</v>
      </c>
      <c r="H50" s="20" t="n">
        <v>16.88860714</v>
      </c>
      <c r="I50" s="18" t="n">
        <v>397.86753551</v>
      </c>
      <c r="J50" s="20" t="n">
        <v>9.89079205</v>
      </c>
      <c r="K50" s="18" t="n">
        <v>379.93411087</v>
      </c>
      <c r="L50" s="20" t="n">
        <v>10.32047989</v>
      </c>
      <c r="M50" s="18" t="s">
        <v>404</v>
      </c>
      <c r="N50" s="20" t="s">
        <v>404</v>
      </c>
      <c r="O50" s="18" t="s">
        <v>404</v>
      </c>
      <c r="P50" s="20" t="s">
        <v>404</v>
      </c>
      <c r="Q50" s="18" t="s">
        <v>404</v>
      </c>
      <c r="R50" s="20" t="s">
        <v>404</v>
      </c>
      <c r="S50" s="18" t="n">
        <v>416.34128619</v>
      </c>
      <c r="T50" s="20" t="n">
        <v>9.36979054</v>
      </c>
    </row>
    <row r="51" spans="1:20">
      <c r="A51" s="15" t="s">
        <v>448</v>
      </c>
      <c r="B51" s="17" t="n">
        <v>6866</v>
      </c>
      <c r="C51" s="18">
        <f>(0.0/B51*100)</f>
        <v/>
      </c>
      <c r="D51" s="19" t="n">
        <v>6866</v>
      </c>
      <c r="E51" s="18" t="n">
        <v>398.55229315</v>
      </c>
      <c r="F51" s="20" t="n">
        <v>3.4335918</v>
      </c>
      <c r="G51" s="18" t="n">
        <v>387.29890888</v>
      </c>
      <c r="H51" s="20" t="n">
        <v>8.23057949</v>
      </c>
      <c r="I51" s="18" t="n">
        <v>413.8304371</v>
      </c>
      <c r="J51" s="20" t="n">
        <v>6.69941986</v>
      </c>
      <c r="K51" s="18" t="n">
        <v>396.00995981</v>
      </c>
      <c r="L51" s="20" t="n">
        <v>6.02096582</v>
      </c>
      <c r="M51" s="18" t="s">
        <v>404</v>
      </c>
      <c r="N51" s="20" t="s">
        <v>404</v>
      </c>
      <c r="O51" s="18" t="s">
        <v>404</v>
      </c>
      <c r="P51" s="20" t="s">
        <v>404</v>
      </c>
      <c r="Q51" s="18" t="s">
        <v>404</v>
      </c>
      <c r="R51" s="20" t="s">
        <v>404</v>
      </c>
      <c r="S51" s="18" t="s">
        <v>404</v>
      </c>
      <c r="T51" s="20" t="s">
        <v>404</v>
      </c>
    </row>
    <row r="52" spans="1:20">
      <c r="A52" s="15" t="s">
        <v>449</v>
      </c>
      <c r="B52" s="17" t="n">
        <v>5809</v>
      </c>
      <c r="C52" s="18">
        <f>(0.0/B52*100)</f>
        <v/>
      </c>
      <c r="D52" s="19" t="n">
        <v>5809</v>
      </c>
      <c r="E52" s="18" t="n">
        <v>460.65155868</v>
      </c>
      <c r="F52" s="20" t="n">
        <v>4.58847468</v>
      </c>
      <c r="G52" s="18" t="n">
        <v>472.29608083</v>
      </c>
      <c r="H52" s="20" t="n">
        <v>8.25705063</v>
      </c>
      <c r="I52" s="18" t="n">
        <v>459.33997228</v>
      </c>
      <c r="J52" s="20" t="n">
        <v>8.319732610000001</v>
      </c>
      <c r="K52" s="18" t="n">
        <v>523.27552945</v>
      </c>
      <c r="L52" s="20" t="n">
        <v>22.24368946</v>
      </c>
      <c r="M52" s="18" t="s">
        <v>404</v>
      </c>
      <c r="N52" s="20" t="s">
        <v>404</v>
      </c>
      <c r="O52" s="18" t="s">
        <v>404</v>
      </c>
      <c r="P52" s="20" t="s">
        <v>404</v>
      </c>
      <c r="Q52" s="18" t="s">
        <v>404</v>
      </c>
      <c r="R52" s="20" t="s">
        <v>404</v>
      </c>
      <c r="S52" s="18" t="n">
        <v>503.68566926</v>
      </c>
      <c r="T52" s="20" t="n">
        <v>7.96425257</v>
      </c>
    </row>
    <row r="53" spans="1:20">
      <c r="A53" s="15" t="s">
        <v>450</v>
      </c>
      <c r="B53" s="17" t="n">
        <v>5571</v>
      </c>
      <c r="C53" s="18">
        <f>(0.0/B53*100)</f>
        <v/>
      </c>
      <c r="D53" s="19" t="n">
        <v>5571</v>
      </c>
      <c r="E53" s="18" t="n">
        <v>434.58928493</v>
      </c>
      <c r="F53" s="20" t="n">
        <v>2.33370794</v>
      </c>
      <c r="G53" s="18" t="n">
        <v>473.10299004</v>
      </c>
      <c r="H53" s="20" t="n">
        <v>5.47803612</v>
      </c>
      <c r="I53" s="18" t="n">
        <v>432.05840618</v>
      </c>
      <c r="J53" s="20" t="n">
        <v>2.54726144</v>
      </c>
      <c r="K53" s="18" t="n">
        <v>446.10469695</v>
      </c>
      <c r="L53" s="20" t="n">
        <v>5.25686891</v>
      </c>
      <c r="M53" s="18" t="s">
        <v>404</v>
      </c>
      <c r="N53" s="20" t="s">
        <v>404</v>
      </c>
      <c r="O53" s="18" t="s">
        <v>404</v>
      </c>
      <c r="P53" s="20" t="s">
        <v>404</v>
      </c>
      <c r="Q53" s="18" t="s">
        <v>404</v>
      </c>
      <c r="R53" s="20" t="s">
        <v>404</v>
      </c>
      <c r="S53" s="18" t="n">
        <v>446.23658479</v>
      </c>
      <c r="T53" s="20" t="n">
        <v>9.44307085</v>
      </c>
    </row>
    <row r="54" spans="1:20">
      <c r="A54" s="15" t="s">
        <v>451</v>
      </c>
      <c r="B54" s="17" t="n">
        <v>4740</v>
      </c>
      <c r="C54" s="18">
        <f>(199.0/B54*100)</f>
        <v/>
      </c>
      <c r="D54" s="19" t="n">
        <v>4541</v>
      </c>
      <c r="E54" s="18" t="n">
        <v>328.43434918</v>
      </c>
      <c r="F54" s="20" t="n">
        <v>3.33878773</v>
      </c>
      <c r="G54" s="18" t="n">
        <v>328.89943659</v>
      </c>
      <c r="H54" s="20" t="n">
        <v>9.50000238</v>
      </c>
      <c r="I54" s="18" t="n">
        <v>320.34157492</v>
      </c>
      <c r="J54" s="20" t="n">
        <v>10.6789317</v>
      </c>
      <c r="K54" s="18" t="n">
        <v>321.82959572</v>
      </c>
      <c r="L54" s="20" t="n">
        <v>10.32189693</v>
      </c>
      <c r="M54" s="18" t="s">
        <v>404</v>
      </c>
      <c r="N54" s="20" t="s">
        <v>404</v>
      </c>
      <c r="O54" s="18" t="s">
        <v>404</v>
      </c>
      <c r="P54" s="20" t="s">
        <v>404</v>
      </c>
      <c r="Q54" s="18" t="s">
        <v>404</v>
      </c>
      <c r="R54" s="20" t="s">
        <v>404</v>
      </c>
      <c r="S54" s="18" t="s">
        <v>404</v>
      </c>
      <c r="T54" s="20" t="s">
        <v>404</v>
      </c>
    </row>
    <row r="55" spans="1:20">
      <c r="A55" s="15" t="s">
        <v>452</v>
      </c>
      <c r="B55" s="17" t="n">
        <v>5316</v>
      </c>
      <c r="C55" s="18">
        <f>(43.0/B55*100)</f>
        <v/>
      </c>
      <c r="D55" s="19" t="n">
        <v>5273</v>
      </c>
      <c r="E55" s="18" t="n">
        <v>400.83537652</v>
      </c>
      <c r="F55" s="20" t="n">
        <v>4.62281044</v>
      </c>
      <c r="G55" s="18" t="n">
        <v>395.91409337</v>
      </c>
      <c r="H55" s="20" t="n">
        <v>9.16809976</v>
      </c>
      <c r="I55" s="18" t="n">
        <v>415.44146398</v>
      </c>
      <c r="J55" s="20" t="n">
        <v>6.81322912</v>
      </c>
      <c r="K55" s="18" t="n">
        <v>393.23883463</v>
      </c>
      <c r="L55" s="20" t="n">
        <v>21.49900025</v>
      </c>
      <c r="M55" s="18" t="s">
        <v>404</v>
      </c>
      <c r="N55" s="20" t="s">
        <v>404</v>
      </c>
      <c r="O55" s="18" t="s">
        <v>404</v>
      </c>
      <c r="P55" s="20" t="s">
        <v>404</v>
      </c>
      <c r="Q55" s="18" t="s">
        <v>404</v>
      </c>
      <c r="R55" s="20" t="s">
        <v>404</v>
      </c>
      <c r="S55" s="18" t="n">
        <v>403.06033805</v>
      </c>
      <c r="T55" s="20" t="n">
        <v>7.9127449</v>
      </c>
    </row>
    <row r="56" spans="1:20">
      <c r="A56" s="15" t="s">
        <v>453</v>
      </c>
      <c r="B56" s="17" t="n">
        <v>5359</v>
      </c>
      <c r="C56" s="18">
        <f>(0.0/B56*100)</f>
        <v/>
      </c>
      <c r="D56" s="19" t="n">
        <v>5359</v>
      </c>
      <c r="E56" s="18" t="n">
        <v>544.80291089</v>
      </c>
      <c r="F56" s="20" t="n">
        <v>4.4053253</v>
      </c>
      <c r="G56" s="18" t="n">
        <v>557.66305371</v>
      </c>
      <c r="H56" s="20" t="n">
        <v>12.00915378</v>
      </c>
      <c r="I56" s="18" t="n">
        <v>552.37261483</v>
      </c>
      <c r="J56" s="20" t="n">
        <v>10.49750856</v>
      </c>
      <c r="K56" s="18" t="n">
        <v>552.6435063599999</v>
      </c>
      <c r="L56" s="20" t="n">
        <v>18.99655445</v>
      </c>
      <c r="M56" s="18" t="s">
        <v>404</v>
      </c>
      <c r="N56" s="20" t="s">
        <v>404</v>
      </c>
      <c r="O56" s="18" t="s">
        <v>404</v>
      </c>
      <c r="P56" s="20" t="s">
        <v>404</v>
      </c>
      <c r="Q56" s="18" t="s">
        <v>404</v>
      </c>
      <c r="R56" s="20" t="s">
        <v>404</v>
      </c>
      <c r="S56" s="18" t="n">
        <v>537.91633398</v>
      </c>
      <c r="T56" s="20" t="n">
        <v>31.40445993</v>
      </c>
    </row>
    <row r="57" spans="1:20">
      <c r="A57" s="15" t="s">
        <v>454</v>
      </c>
      <c r="B57" s="17" t="n">
        <v>6513</v>
      </c>
      <c r="C57" s="18">
        <f>(0.0/B57*100)</f>
        <v/>
      </c>
      <c r="D57" s="19" t="n">
        <v>6513</v>
      </c>
      <c r="E57" s="18" t="n">
        <v>386.04705897</v>
      </c>
      <c r="F57" s="20" t="n">
        <v>3.50070063</v>
      </c>
      <c r="G57" s="18" t="n">
        <v>385.0725568</v>
      </c>
      <c r="H57" s="20" t="n">
        <v>22.1903586</v>
      </c>
      <c r="I57" s="18" t="n">
        <v>386.93584355</v>
      </c>
      <c r="J57" s="20" t="n">
        <v>8.82936898</v>
      </c>
      <c r="K57" s="18" t="n">
        <v>381.60828762</v>
      </c>
      <c r="L57" s="20" t="n">
        <v>21.89383558</v>
      </c>
      <c r="M57" s="18" t="s">
        <v>404</v>
      </c>
      <c r="N57" s="20" t="s">
        <v>404</v>
      </c>
      <c r="O57" s="18" t="s">
        <v>404</v>
      </c>
      <c r="P57" s="20" t="s">
        <v>404</v>
      </c>
      <c r="Q57" s="18" t="s">
        <v>404</v>
      </c>
      <c r="R57" s="20" t="s">
        <v>404</v>
      </c>
      <c r="S57" s="18" t="n">
        <v>389.53437752</v>
      </c>
      <c r="T57" s="20" t="n">
        <v>26.81436586</v>
      </c>
    </row>
    <row r="58" spans="1:20">
      <c r="A58" s="15" t="s">
        <v>455</v>
      </c>
      <c r="B58" s="17" t="n">
        <v>7267</v>
      </c>
      <c r="C58" s="18">
        <f>(0.0/B58*100)</f>
        <v/>
      </c>
      <c r="D58" s="19" t="n">
        <v>7267</v>
      </c>
      <c r="E58" s="18" t="n">
        <v>385.41916008</v>
      </c>
      <c r="F58" s="20" t="n">
        <v>4.12142442</v>
      </c>
      <c r="G58" s="18" t="n">
        <v>377.53656569</v>
      </c>
      <c r="H58" s="20" t="n">
        <v>5.46264579</v>
      </c>
      <c r="I58" s="18" t="n">
        <v>364.72811279</v>
      </c>
      <c r="J58" s="20" t="n">
        <v>9.29511827</v>
      </c>
      <c r="K58" s="18" t="n">
        <v>369.87761482</v>
      </c>
      <c r="L58" s="20" t="n">
        <v>11.53691662</v>
      </c>
      <c r="M58" s="18" t="s">
        <v>404</v>
      </c>
      <c r="N58" s="20" t="s">
        <v>404</v>
      </c>
      <c r="O58" s="18" t="s">
        <v>404</v>
      </c>
      <c r="P58" s="20" t="s">
        <v>404</v>
      </c>
      <c r="Q58" s="18" t="s">
        <v>404</v>
      </c>
      <c r="R58" s="20" t="s">
        <v>404</v>
      </c>
      <c r="S58" s="18" t="n">
        <v>392.69843661</v>
      </c>
      <c r="T58" s="20" t="n">
        <v>15.02545755</v>
      </c>
    </row>
    <row r="59" spans="1:20">
      <c r="A59" s="15" t="s">
        <v>456</v>
      </c>
      <c r="B59" s="17" t="n">
        <v>4826</v>
      </c>
      <c r="C59" s="18">
        <f>(0.0/B59*100)</f>
        <v/>
      </c>
      <c r="D59" s="19" t="n">
        <v>4826</v>
      </c>
      <c r="E59" s="18" t="n">
        <v>365.93814381</v>
      </c>
      <c r="F59" s="20" t="n">
        <v>2.4822382</v>
      </c>
      <c r="G59" s="18" t="n">
        <v>365.08250954</v>
      </c>
      <c r="H59" s="20" t="n">
        <v>4.18577498</v>
      </c>
      <c r="I59" s="18" t="n">
        <v>333.82609108</v>
      </c>
      <c r="J59" s="20" t="n">
        <v>3.66655532</v>
      </c>
      <c r="K59" s="18" t="n">
        <v>373.76799624</v>
      </c>
      <c r="L59" s="20" t="n">
        <v>6.38737499</v>
      </c>
      <c r="M59" s="18" t="s">
        <v>404</v>
      </c>
      <c r="N59" s="20" t="s">
        <v>404</v>
      </c>
      <c r="O59" s="18" t="s">
        <v>404</v>
      </c>
      <c r="P59" s="20" t="s">
        <v>404</v>
      </c>
      <c r="Q59" s="18" t="s">
        <v>404</v>
      </c>
      <c r="R59" s="20" t="s">
        <v>404</v>
      </c>
      <c r="S59" s="18" t="n">
        <v>355.66815161</v>
      </c>
      <c r="T59" s="20" t="n">
        <v>8.517001840000001</v>
      </c>
    </row>
    <row r="60" spans="1:20">
      <c r="A60" s="15" t="s">
        <v>457</v>
      </c>
      <c r="B60" s="17" t="n">
        <v>4546</v>
      </c>
      <c r="C60" s="18">
        <f>(0.0/B60*100)</f>
        <v/>
      </c>
      <c r="D60" s="19" t="n">
        <v>4546</v>
      </c>
      <c r="E60" s="18" t="n">
        <v>406.74340231</v>
      </c>
      <c r="F60" s="20" t="n">
        <v>6.95765082</v>
      </c>
      <c r="G60" s="18" t="n">
        <v>383.79831826</v>
      </c>
      <c r="H60" s="20" t="n">
        <v>10.11350144</v>
      </c>
      <c r="I60" s="18" t="n">
        <v>373.30367322</v>
      </c>
      <c r="J60" s="20" t="n">
        <v>9.265647019999999</v>
      </c>
      <c r="K60" s="18" t="n">
        <v>389.61003059</v>
      </c>
      <c r="L60" s="20" t="n">
        <v>14.00728929</v>
      </c>
      <c r="M60" s="18" t="s">
        <v>404</v>
      </c>
      <c r="N60" s="20" t="s">
        <v>404</v>
      </c>
      <c r="O60" s="18" t="s">
        <v>404</v>
      </c>
      <c r="P60" s="20" t="s">
        <v>404</v>
      </c>
      <c r="Q60" s="18" t="s">
        <v>404</v>
      </c>
      <c r="R60" s="20" t="s">
        <v>404</v>
      </c>
      <c r="S60" s="18" t="n">
        <v>396.74388111</v>
      </c>
      <c r="T60" s="20" t="n">
        <v>14.93820107</v>
      </c>
    </row>
    <row r="61" spans="1:20">
      <c r="A61" s="15" t="s">
        <v>458</v>
      </c>
      <c r="B61" s="17" t="n">
        <v>6525</v>
      </c>
      <c r="C61" s="18">
        <f>(0.0/B61*100)</f>
        <v/>
      </c>
      <c r="D61" s="19" t="n">
        <v>6525</v>
      </c>
      <c r="E61" s="18" t="n">
        <v>476.01662018</v>
      </c>
      <c r="F61" s="20" t="n">
        <v>3.12658904</v>
      </c>
      <c r="G61" s="18" t="n">
        <v>495.68126708</v>
      </c>
      <c r="H61" s="20" t="n">
        <v>8.12306441</v>
      </c>
      <c r="I61" s="18" t="n">
        <v>479.13421014</v>
      </c>
      <c r="J61" s="20" t="n">
        <v>5.16539185</v>
      </c>
      <c r="K61" s="18" t="n">
        <v>456.91299596</v>
      </c>
      <c r="L61" s="20" t="n">
        <v>11.77156499</v>
      </c>
      <c r="M61" s="18" t="s">
        <v>404</v>
      </c>
      <c r="N61" s="20" t="s">
        <v>404</v>
      </c>
      <c r="O61" s="18" t="s">
        <v>404</v>
      </c>
      <c r="P61" s="20" t="s">
        <v>404</v>
      </c>
      <c r="Q61" s="18" t="s">
        <v>404</v>
      </c>
      <c r="R61" s="20" t="s">
        <v>404</v>
      </c>
      <c r="S61" s="18" t="n">
        <v>450.88930833</v>
      </c>
      <c r="T61" s="20" t="n">
        <v>12.4559443</v>
      </c>
    </row>
    <row r="62" spans="1:20">
      <c r="A62" s="15" t="s">
        <v>459</v>
      </c>
      <c r="B62" s="17" t="n">
        <v>4476</v>
      </c>
      <c r="C62" s="18">
        <f>(0.0/B62*100)</f>
        <v/>
      </c>
      <c r="D62" s="19" t="n">
        <v>4476</v>
      </c>
      <c r="E62" s="18" t="n">
        <v>548.14456845</v>
      </c>
      <c r="F62" s="20" t="n">
        <v>1.13992572</v>
      </c>
      <c r="G62" s="18" t="n">
        <v>551.4153831899999</v>
      </c>
      <c r="H62" s="20" t="n">
        <v>11.22382064</v>
      </c>
      <c r="I62" s="18" t="n">
        <v>519.94335137</v>
      </c>
      <c r="J62" s="20" t="n">
        <v>2.63822715</v>
      </c>
      <c r="K62" s="18" t="n">
        <v>497.33816548</v>
      </c>
      <c r="L62" s="20" t="n">
        <v>7.57627211</v>
      </c>
      <c r="M62" s="18" t="s">
        <v>404</v>
      </c>
      <c r="N62" s="20" t="s">
        <v>404</v>
      </c>
      <c r="O62" s="18" t="s">
        <v>404</v>
      </c>
      <c r="P62" s="20" t="s">
        <v>404</v>
      </c>
      <c r="Q62" s="18" t="s">
        <v>404</v>
      </c>
      <c r="R62" s="20" t="s">
        <v>404</v>
      </c>
      <c r="S62" s="18" t="n">
        <v>575.33280772</v>
      </c>
      <c r="T62" s="20" t="n">
        <v>7.62444114</v>
      </c>
    </row>
    <row r="63" spans="1:20">
      <c r="A63" s="15" t="s">
        <v>460</v>
      </c>
      <c r="B63" s="17" t="n">
        <v>5324</v>
      </c>
      <c r="C63" s="18">
        <f>(0.0/B63*100)</f>
        <v/>
      </c>
      <c r="D63" s="19" t="n">
        <v>5324</v>
      </c>
      <c r="E63" s="18" t="n">
        <v>372.00283285</v>
      </c>
      <c r="F63" s="20" t="n">
        <v>1.85596889</v>
      </c>
      <c r="G63" s="18" t="n">
        <v>388.67273711</v>
      </c>
      <c r="H63" s="20" t="n">
        <v>3.27231672</v>
      </c>
      <c r="I63" s="18" t="n">
        <v>337.53407323</v>
      </c>
      <c r="J63" s="20" t="n">
        <v>3.68890692</v>
      </c>
      <c r="K63" s="18" t="n">
        <v>318.62728574</v>
      </c>
      <c r="L63" s="20" t="n">
        <v>18.3675107</v>
      </c>
      <c r="M63" s="18" t="s">
        <v>404</v>
      </c>
      <c r="N63" s="20" t="s">
        <v>404</v>
      </c>
      <c r="O63" s="18" t="s">
        <v>404</v>
      </c>
      <c r="P63" s="20" t="s">
        <v>404</v>
      </c>
      <c r="Q63" s="18" t="s">
        <v>404</v>
      </c>
      <c r="R63" s="20" t="s">
        <v>404</v>
      </c>
      <c r="S63" s="18" t="n">
        <v>376.20141469</v>
      </c>
      <c r="T63" s="20" t="n">
        <v>3.65403427</v>
      </c>
    </row>
    <row r="64" spans="1:20">
      <c r="A64" s="15" t="s">
        <v>461</v>
      </c>
      <c r="B64" s="17" t="n">
        <v>3634</v>
      </c>
      <c r="C64" s="18">
        <f>(27.0/B64*100)</f>
        <v/>
      </c>
      <c r="D64" s="19" t="n">
        <v>3607</v>
      </c>
      <c r="E64" s="18" t="n">
        <v>455.91790909</v>
      </c>
      <c r="F64" s="20" t="n">
        <v>2.61696438</v>
      </c>
      <c r="G64" s="18" t="n">
        <v>497.92762269</v>
      </c>
      <c r="H64" s="20" t="n">
        <v>3.79646643</v>
      </c>
      <c r="I64" s="18" t="n">
        <v>479.57672792</v>
      </c>
      <c r="J64" s="20" t="n">
        <v>2.87288249</v>
      </c>
      <c r="K64" s="18" t="n">
        <v>538.3669869399999</v>
      </c>
      <c r="L64" s="20" t="n">
        <v>14.53478774</v>
      </c>
      <c r="M64" s="18" t="s">
        <v>404</v>
      </c>
      <c r="N64" s="20" t="s">
        <v>404</v>
      </c>
      <c r="O64" s="18" t="n">
        <v>537.80715577</v>
      </c>
      <c r="P64" s="20" t="n">
        <v>27.47720327</v>
      </c>
      <c r="Q64" s="18" t="s">
        <v>404</v>
      </c>
      <c r="R64" s="20" t="s">
        <v>404</v>
      </c>
      <c r="S64" s="18" t="n">
        <v>503.25788275</v>
      </c>
      <c r="T64" s="20" t="n">
        <v>5.14400416</v>
      </c>
    </row>
    <row r="65" spans="1:20">
      <c r="A65" s="15" t="s">
        <v>462</v>
      </c>
      <c r="B65" s="17" t="n">
        <v>5325</v>
      </c>
      <c r="C65" s="18">
        <f>(0.0/B65*100)</f>
        <v/>
      </c>
      <c r="D65" s="19" t="n">
        <v>5325</v>
      </c>
      <c r="E65" s="18" t="n">
        <v>422.43407667</v>
      </c>
      <c r="F65" s="20" t="n">
        <v>3.41905623</v>
      </c>
      <c r="G65" s="18" t="n">
        <v>420.22550643</v>
      </c>
      <c r="H65" s="20" t="n">
        <v>7.44425431</v>
      </c>
      <c r="I65" s="18" t="n">
        <v>402.31306594</v>
      </c>
      <c r="J65" s="20" t="n">
        <v>8.80987981</v>
      </c>
      <c r="K65" s="18" t="n">
        <v>381.064528</v>
      </c>
      <c r="L65" s="20" t="n">
        <v>17.54985175</v>
      </c>
      <c r="M65" s="18" t="s">
        <v>404</v>
      </c>
      <c r="N65" s="20" t="s">
        <v>404</v>
      </c>
      <c r="O65" s="18" t="s">
        <v>404</v>
      </c>
      <c r="P65" s="20" t="s">
        <v>404</v>
      </c>
      <c r="Q65" s="18" t="s">
        <v>404</v>
      </c>
      <c r="R65" s="20" t="s">
        <v>404</v>
      </c>
      <c r="S65" s="18" t="n">
        <v>424.95158333</v>
      </c>
      <c r="T65" s="20" t="n">
        <v>17.19285118</v>
      </c>
    </row>
    <row r="66" spans="1:20">
      <c r="A66" s="15" t="s">
        <v>463</v>
      </c>
      <c r="B66" s="17" t="n">
        <v>5665</v>
      </c>
      <c r="C66" s="18">
        <f>(0.0/B66*100)</f>
        <v/>
      </c>
      <c r="D66" s="19" t="n">
        <v>5665</v>
      </c>
      <c r="E66" s="18" t="n">
        <v>408.89618133</v>
      </c>
      <c r="F66" s="20" t="n">
        <v>1.81619806</v>
      </c>
      <c r="G66" s="18" t="n">
        <v>408.42771246</v>
      </c>
      <c r="H66" s="20" t="n">
        <v>3.59768906</v>
      </c>
      <c r="I66" s="18" t="n">
        <v>460.74522871</v>
      </c>
      <c r="J66" s="20" t="n">
        <v>4.38560317</v>
      </c>
      <c r="K66" s="18" t="n">
        <v>431.43932874</v>
      </c>
      <c r="L66" s="20" t="n">
        <v>3.80786138</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384.91093239</v>
      </c>
      <c r="F67" s="20" t="n">
        <v>3.34890707</v>
      </c>
      <c r="G67" s="18" t="n">
        <v>434.40082586</v>
      </c>
      <c r="H67" s="20" t="n">
        <v>13.86246635</v>
      </c>
      <c r="I67" s="18" t="n">
        <v>380.04552019</v>
      </c>
      <c r="J67" s="20" t="n">
        <v>7.01009921</v>
      </c>
      <c r="K67" s="18" t="n">
        <v>380.86412911</v>
      </c>
      <c r="L67" s="20" t="n">
        <v>10.43663741</v>
      </c>
      <c r="M67" s="18" t="s">
        <v>404</v>
      </c>
      <c r="N67" s="20" t="s">
        <v>404</v>
      </c>
      <c r="O67" s="18" t="s">
        <v>404</v>
      </c>
      <c r="P67" s="20" t="s">
        <v>404</v>
      </c>
      <c r="Q67" s="18" t="s">
        <v>404</v>
      </c>
      <c r="R67" s="20" t="s">
        <v>404</v>
      </c>
      <c r="S67" s="18" t="n">
        <v>312.41948571</v>
      </c>
      <c r="T67" s="20" t="n">
        <v>7.2134708</v>
      </c>
    </row>
    <row r="68" spans="1:20">
      <c r="A68" s="15" t="s">
        <v>465</v>
      </c>
      <c r="B68" s="17" t="n">
        <v>12083</v>
      </c>
      <c r="C68" s="18">
        <f>(0.0/B68*100)</f>
        <v/>
      </c>
      <c r="D68" s="19" t="n">
        <v>12083</v>
      </c>
      <c r="E68" s="18" t="n">
        <v>394.39027683</v>
      </c>
      <c r="F68" s="20" t="n">
        <v>1.33604672</v>
      </c>
      <c r="G68" s="18" t="n">
        <v>428.8207938</v>
      </c>
      <c r="H68" s="20" t="n">
        <v>2.72730523</v>
      </c>
      <c r="I68" s="18" t="n">
        <v>411.93015919</v>
      </c>
      <c r="J68" s="20" t="n">
        <v>6.95361091</v>
      </c>
      <c r="K68" s="18" t="n">
        <v>434.64245679</v>
      </c>
      <c r="L68" s="20" t="n">
        <v>8.5024686</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444.66191673</v>
      </c>
      <c r="F69" s="20" t="n">
        <v>5.12604073</v>
      </c>
      <c r="G69" s="18" t="n">
        <v>455.76335786</v>
      </c>
      <c r="H69" s="20" t="n">
        <v>8.619671309999999</v>
      </c>
      <c r="I69" s="18" t="n">
        <v>422.82835251</v>
      </c>
      <c r="J69" s="20" t="n">
        <v>11.98130792</v>
      </c>
      <c r="K69" s="18" t="s">
        <v>404</v>
      </c>
      <c r="L69" s="20" t="s">
        <v>404</v>
      </c>
      <c r="M69" s="18" t="s">
        <v>404</v>
      </c>
      <c r="N69" s="20" t="s">
        <v>404</v>
      </c>
      <c r="O69" s="18" t="s">
        <v>404</v>
      </c>
      <c r="P69" s="20" t="s">
        <v>404</v>
      </c>
      <c r="Q69" s="18" t="s">
        <v>404</v>
      </c>
      <c r="R69" s="20" t="s">
        <v>404</v>
      </c>
      <c r="S69" s="18" t="n">
        <v>421.94752625</v>
      </c>
      <c r="T69" s="20" t="n">
        <v>14.90579647</v>
      </c>
    </row>
    <row r="70" spans="1:20">
      <c r="A70" s="15" t="s">
        <v>467</v>
      </c>
      <c r="B70" s="17" t="n">
        <v>6036</v>
      </c>
      <c r="C70" s="18">
        <f>(0.0/B70*100)</f>
        <v/>
      </c>
      <c r="D70" s="19" t="n">
        <v>6036</v>
      </c>
      <c r="E70" s="18" t="n">
        <v>494.78802093</v>
      </c>
      <c r="F70" s="20" t="n">
        <v>3.446855</v>
      </c>
      <c r="G70" s="18" t="n">
        <v>496.38608778</v>
      </c>
      <c r="H70" s="20" t="n">
        <v>9.728074489999999</v>
      </c>
      <c r="I70" s="18" t="n">
        <v>451.73792143</v>
      </c>
      <c r="J70" s="20" t="n">
        <v>17.56391361</v>
      </c>
      <c r="K70" s="18" t="n">
        <v>485.1267079</v>
      </c>
      <c r="L70" s="20" t="n">
        <v>5.96952286</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566.34716417</v>
      </c>
      <c r="F71" s="20" t="n">
        <v>1.75865023</v>
      </c>
      <c r="G71" s="18" t="n">
        <v>562.8527590899999</v>
      </c>
      <c r="H71" s="20" t="n">
        <v>2.76891304</v>
      </c>
      <c r="I71" s="18" t="n">
        <v>551.65913844</v>
      </c>
      <c r="J71" s="20" t="n">
        <v>6.95629566</v>
      </c>
      <c r="K71" s="18" t="n">
        <v>550.77131937</v>
      </c>
      <c r="L71" s="20" t="n">
        <v>15.24866056</v>
      </c>
      <c r="M71" s="18" t="s">
        <v>404</v>
      </c>
      <c r="N71" s="20" t="s">
        <v>404</v>
      </c>
      <c r="O71" s="18" t="s">
        <v>404</v>
      </c>
      <c r="P71" s="20" t="s">
        <v>404</v>
      </c>
      <c r="Q71" s="18" t="s">
        <v>404</v>
      </c>
      <c r="R71" s="20" t="s">
        <v>404</v>
      </c>
      <c r="S71" s="18" t="n">
        <v>533.34254097</v>
      </c>
      <c r="T71" s="20" t="n">
        <v>20.28757726</v>
      </c>
    </row>
    <row r="72" spans="1:20">
      <c r="A72" s="15" t="s">
        <v>469</v>
      </c>
      <c r="B72" s="17" t="n">
        <v>7708</v>
      </c>
      <c r="C72" s="18">
        <f>(0.0/B72*100)</f>
        <v/>
      </c>
      <c r="D72" s="19" t="n">
        <v>7708</v>
      </c>
      <c r="E72" s="18" t="n">
        <v>545.06502126</v>
      </c>
      <c r="F72" s="20" t="n">
        <v>4.63495478</v>
      </c>
      <c r="G72" s="18" t="n">
        <v>555.59794956</v>
      </c>
      <c r="H72" s="20" t="n">
        <v>10.83865982</v>
      </c>
      <c r="I72" s="18" t="n">
        <v>519.78483003</v>
      </c>
      <c r="J72" s="20" t="n">
        <v>10.02345454</v>
      </c>
      <c r="K72" s="18" t="n">
        <v>520.22233216</v>
      </c>
      <c r="L72" s="20" t="n">
        <v>11.98051064</v>
      </c>
      <c r="M72" s="18" t="s">
        <v>404</v>
      </c>
      <c r="N72" s="20" t="s">
        <v>404</v>
      </c>
      <c r="O72" s="18" t="s">
        <v>404</v>
      </c>
      <c r="P72" s="20" t="s">
        <v>404</v>
      </c>
      <c r="Q72" s="18" t="s">
        <v>404</v>
      </c>
      <c r="R72" s="20" t="s">
        <v>404</v>
      </c>
      <c r="S72" s="18" t="n">
        <v>571.17050837</v>
      </c>
      <c r="T72" s="20" t="n">
        <v>56.68669849</v>
      </c>
    </row>
    <row r="73" spans="1:20">
      <c r="A73" s="15" t="s">
        <v>470</v>
      </c>
      <c r="B73" s="17" t="n">
        <v>8249</v>
      </c>
      <c r="C73" s="18">
        <f>(0.0/B73*100)</f>
        <v/>
      </c>
      <c r="D73" s="19" t="n">
        <v>8249</v>
      </c>
      <c r="E73" s="18" t="n">
        <v>413.49357201</v>
      </c>
      <c r="F73" s="20" t="n">
        <v>3.4056083</v>
      </c>
      <c r="G73" s="18" t="n">
        <v>441.21926416</v>
      </c>
      <c r="H73" s="20" t="n">
        <v>16.7322464</v>
      </c>
      <c r="I73" s="18" t="n">
        <v>432.82797676</v>
      </c>
      <c r="J73" s="20" t="n">
        <v>10.18149584</v>
      </c>
      <c r="K73" s="18" t="n">
        <v>410.16077575</v>
      </c>
      <c r="L73" s="20" t="n">
        <v>20.11062317</v>
      </c>
      <c r="M73" s="18" t="s">
        <v>404</v>
      </c>
      <c r="N73" s="20" t="s">
        <v>404</v>
      </c>
      <c r="O73" s="18" t="s">
        <v>404</v>
      </c>
      <c r="P73" s="20" t="s">
        <v>404</v>
      </c>
      <c r="Q73" s="18" t="s">
        <v>404</v>
      </c>
      <c r="R73" s="20" t="s">
        <v>404</v>
      </c>
      <c r="S73" s="18" t="s">
        <v>404</v>
      </c>
      <c r="T73" s="20" t="s">
        <v>404</v>
      </c>
    </row>
    <row r="74" spans="1:20">
      <c r="A74" s="15" t="s">
        <v>471</v>
      </c>
      <c r="B74" s="17" t="n">
        <v>4692</v>
      </c>
      <c r="C74" s="18">
        <f>(484.0/B74*100)</f>
        <v/>
      </c>
      <c r="D74" s="19" t="n">
        <v>4208</v>
      </c>
      <c r="E74" s="18" t="n">
        <v>421.46222598</v>
      </c>
      <c r="F74" s="20" t="n">
        <v>2.15561081</v>
      </c>
      <c r="G74" s="18" t="n">
        <v>454.96436051</v>
      </c>
      <c r="H74" s="20" t="n">
        <v>5.04010876</v>
      </c>
      <c r="I74" s="18" t="n">
        <v>406.17742606</v>
      </c>
      <c r="J74" s="20" t="n">
        <v>2.88683935</v>
      </c>
      <c r="K74" s="18" t="n">
        <v>397.63839348</v>
      </c>
      <c r="L74" s="20" t="n">
        <v>3.39508239</v>
      </c>
      <c r="M74" s="18" t="s">
        <v>404</v>
      </c>
      <c r="N74" s="20" t="s">
        <v>404</v>
      </c>
      <c r="O74" s="18" t="s">
        <v>404</v>
      </c>
      <c r="P74" s="20" t="s">
        <v>404</v>
      </c>
      <c r="Q74" s="18" t="s">
        <v>404</v>
      </c>
      <c r="R74" s="20" t="s">
        <v>404</v>
      </c>
      <c r="S74" s="18" t="n">
        <v>410.78059705</v>
      </c>
      <c r="T74" s="20" t="n">
        <v>6.38230001</v>
      </c>
    </row>
    <row r="75" spans="1:20">
      <c r="A75" s="15" t="s">
        <v>472</v>
      </c>
      <c r="B75" s="17" t="n">
        <v>5375</v>
      </c>
      <c r="C75" s="18">
        <f>(483.0/B75*100)</f>
        <v/>
      </c>
      <c r="D75" s="19" t="n">
        <v>4892</v>
      </c>
      <c r="E75" s="18" t="n">
        <v>359.55994087</v>
      </c>
      <c r="F75" s="20" t="n">
        <v>9.110577380000001</v>
      </c>
      <c r="G75" s="18" t="n">
        <v>379.0965678</v>
      </c>
      <c r="H75" s="20" t="n">
        <v>10.31656417</v>
      </c>
      <c r="I75" s="18" t="n">
        <v>364.17053428</v>
      </c>
      <c r="J75" s="20" t="n">
        <v>7.73121489</v>
      </c>
      <c r="K75" s="18" t="n">
        <v>364.89476995</v>
      </c>
      <c r="L75" s="20" t="n">
        <v>10.21283891</v>
      </c>
      <c r="M75" s="18" t="s">
        <v>404</v>
      </c>
      <c r="N75" s="20" t="s">
        <v>404</v>
      </c>
      <c r="O75" s="18" t="s">
        <v>404</v>
      </c>
      <c r="P75" s="20" t="s">
        <v>404</v>
      </c>
      <c r="Q75" s="18" t="s">
        <v>404</v>
      </c>
      <c r="R75" s="20" t="s">
        <v>404</v>
      </c>
      <c r="S75" s="18" t="n">
        <v>408.8343898</v>
      </c>
      <c r="T75" s="20" t="n">
        <v>13.5153004</v>
      </c>
    </row>
    <row r="76" spans="1:20">
      <c r="A76" s="15" t="s">
        <v>473</v>
      </c>
      <c r="B76" s="17" t="n">
        <v>14167</v>
      </c>
      <c r="C76" s="18">
        <f>(1400.0/B76*100)</f>
        <v/>
      </c>
      <c r="D76" s="19" t="n">
        <v>12767</v>
      </c>
      <c r="E76" s="18" t="n">
        <v>425.25672626</v>
      </c>
      <c r="F76" s="20" t="n">
        <v>3.36514711</v>
      </c>
      <c r="G76" s="18" t="n">
        <v>452.44403774</v>
      </c>
      <c r="H76" s="20" t="n">
        <v>7.87081487</v>
      </c>
      <c r="I76" s="18" t="n">
        <v>411.01869976</v>
      </c>
      <c r="J76" s="20" t="n">
        <v>15.31076129</v>
      </c>
      <c r="K76" s="18" t="n">
        <v>429.76679751</v>
      </c>
      <c r="L76" s="20" t="n">
        <v>9.079918599999999</v>
      </c>
      <c r="M76" s="18" t="s">
        <v>404</v>
      </c>
      <c r="N76" s="20" t="s">
        <v>404</v>
      </c>
      <c r="O76" s="18" t="s">
        <v>404</v>
      </c>
      <c r="P76" s="20" t="s">
        <v>404</v>
      </c>
      <c r="Q76" s="18" t="s">
        <v>404</v>
      </c>
      <c r="R76" s="20" t="s">
        <v>404</v>
      </c>
      <c r="S76" s="18" t="n">
        <v>421.70942823</v>
      </c>
      <c r="T76" s="20" t="n">
        <v>16.33791631</v>
      </c>
    </row>
    <row r="77" spans="1:20">
      <c r="A77" s="15" t="s">
        <v>474</v>
      </c>
      <c r="B77" s="17" t="n">
        <v>6062</v>
      </c>
      <c r="C77" s="18">
        <f>(12.0/B77*100)</f>
        <v/>
      </c>
      <c r="D77" s="19" t="n">
        <v>6050</v>
      </c>
      <c r="E77" s="18" t="n">
        <v>416.56013467</v>
      </c>
      <c r="F77" s="20" t="n">
        <v>4.14666889</v>
      </c>
      <c r="G77" s="18" t="n">
        <v>443.1666712</v>
      </c>
      <c r="H77" s="20" t="n">
        <v>20.17102332</v>
      </c>
      <c r="I77" s="18" t="n">
        <v>419.96359722</v>
      </c>
      <c r="J77" s="20" t="n">
        <v>4.91255124</v>
      </c>
      <c r="K77" s="18" t="n">
        <v>411.12116459</v>
      </c>
      <c r="L77" s="20" t="n">
        <v>13.02689404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499.84057004</v>
      </c>
      <c r="F78" s="20" t="n">
        <v>4.68354418</v>
      </c>
      <c r="G78" s="18" t="n">
        <v>507.73856627</v>
      </c>
      <c r="H78" s="20" t="n">
        <v>29.47965111</v>
      </c>
      <c r="I78" s="18" t="n">
        <v>448.28415913</v>
      </c>
      <c r="J78" s="20" t="n">
        <v>13.73665493</v>
      </c>
      <c r="K78" s="18" t="s">
        <v>404</v>
      </c>
      <c r="L78" s="20" t="s">
        <v>404</v>
      </c>
      <c r="M78" s="18" t="s">
        <v>404</v>
      </c>
      <c r="N78" s="20" t="s">
        <v>404</v>
      </c>
      <c r="O78" s="18" t="s">
        <v>404</v>
      </c>
      <c r="P78" s="20" t="s">
        <v>404</v>
      </c>
      <c r="Q78" s="18" t="s">
        <v>404</v>
      </c>
      <c r="R78" s="20" t="s">
        <v>404</v>
      </c>
      <c r="S78" s="18" t="n">
        <v>459.72655496</v>
      </c>
      <c r="T78" s="20" t="n">
        <v>11.00518011</v>
      </c>
    </row>
    <row customHeight="1" ht="25" r="79" spans="1:20">
      <c r="A79" s="15" t="s">
        <v>476</v>
      </c>
      <c r="B79" s="17" t="n">
        <v>1657</v>
      </c>
      <c r="C79" s="18">
        <f>(21.0/B79*100)</f>
        <v/>
      </c>
      <c r="D79" s="19" t="n">
        <v>1636</v>
      </c>
      <c r="E79" s="18" t="n">
        <v>450.09169884</v>
      </c>
      <c r="F79" s="20" t="n">
        <v>10.84581017</v>
      </c>
      <c r="G79" s="18" t="n">
        <v>475.12135272</v>
      </c>
      <c r="H79" s="20" t="n">
        <v>20.21113033</v>
      </c>
      <c r="I79" s="18" t="n">
        <v>437.87212766</v>
      </c>
      <c r="J79" s="20" t="n">
        <v>17.96857602</v>
      </c>
      <c r="K79" s="18" t="n">
        <v>488.90672115</v>
      </c>
      <c r="L79" s="20" t="n">
        <v>23.45813182</v>
      </c>
      <c r="M79" s="18" t="s">
        <v>404</v>
      </c>
      <c r="N79" s="20" t="s">
        <v>404</v>
      </c>
      <c r="O79" s="18" t="s">
        <v>404</v>
      </c>
      <c r="P79" s="20" t="s">
        <v>404</v>
      </c>
      <c r="Q79" s="18" t="s">
        <v>404</v>
      </c>
      <c r="R79" s="20" t="s">
        <v>404</v>
      </c>
      <c r="S79" s="18" t="n">
        <v>441.37948499</v>
      </c>
      <c r="T79" s="20" t="n">
        <v>40.77897004</v>
      </c>
    </row>
    <row r="80" spans="1:20">
      <c r="A80" s="15" t="s">
        <v>477</v>
      </c>
      <c r="B80" s="17" t="n">
        <v>7841</v>
      </c>
      <c r="C80" s="18">
        <f>(0.0/B80*100)</f>
        <v/>
      </c>
      <c r="D80" s="19" t="n">
        <v>7841</v>
      </c>
      <c r="E80" s="18" t="n">
        <v>461.61982705</v>
      </c>
      <c r="F80" s="20" t="n">
        <v>5.13062382</v>
      </c>
      <c r="G80" s="18" t="n">
        <v>455.47466354</v>
      </c>
      <c r="H80" s="20" t="n">
        <v>8.20549508</v>
      </c>
      <c r="I80" s="18" t="n">
        <v>447.6343385</v>
      </c>
      <c r="J80" s="20" t="n">
        <v>16.55538258</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447.49130989</v>
      </c>
      <c r="F81" s="20" t="n">
        <v>3.68067955</v>
      </c>
      <c r="G81" s="18" t="n">
        <v>446.29254168</v>
      </c>
      <c r="H81" s="20" t="n">
        <v>24.83355382</v>
      </c>
      <c r="I81" s="18" t="n">
        <v>431.35768961</v>
      </c>
      <c r="J81" s="20" t="n">
        <v>12.17616157</v>
      </c>
      <c r="K81" s="18" t="n">
        <v>517.87743</v>
      </c>
      <c r="L81" s="20" t="n">
        <v>8.265864029999999</v>
      </c>
      <c r="M81" s="18" t="s">
        <v>404</v>
      </c>
      <c r="N81" s="20" t="s">
        <v>404</v>
      </c>
      <c r="O81" s="18" t="s">
        <v>404</v>
      </c>
      <c r="P81" s="20" t="s">
        <v>404</v>
      </c>
      <c r="Q81" s="18" t="s">
        <v>404</v>
      </c>
      <c r="R81" s="20" t="s">
        <v>404</v>
      </c>
      <c r="S81" s="18" t="n">
        <v>422.96293424</v>
      </c>
      <c r="T81" s="20" t="n">
        <v>11.67374846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697</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481.7148072</v>
      </c>
      <c r="F7" s="20" t="n">
        <v>3.88003179</v>
      </c>
      <c r="G7" s="18" t="n">
        <v>503.33809936</v>
      </c>
      <c r="H7" s="20" t="n">
        <v>2.72080272</v>
      </c>
      <c r="I7" s="18" t="n">
        <v>496.2099612</v>
      </c>
      <c r="J7" s="20" t="n">
        <v>4.45784383</v>
      </c>
      <c r="K7" s="18" t="n">
        <v>485.53347173</v>
      </c>
      <c r="L7" s="20" t="n">
        <v>7.1009304</v>
      </c>
      <c r="M7" s="18" t="s">
        <v>404</v>
      </c>
      <c r="N7" s="20" t="s">
        <v>404</v>
      </c>
      <c r="O7" s="18" t="s">
        <v>404</v>
      </c>
      <c r="P7" s="20" t="s">
        <v>404</v>
      </c>
      <c r="Q7" s="18" t="s">
        <v>404</v>
      </c>
      <c r="R7" s="20" t="s">
        <v>404</v>
      </c>
      <c r="S7" s="18" t="n">
        <v>473.19840794</v>
      </c>
      <c r="T7" s="20" t="n">
        <v>30.34042991</v>
      </c>
    </row>
    <row r="8" spans="1:20">
      <c r="A8" s="15" t="s">
        <v>405</v>
      </c>
      <c r="B8" s="17" t="n">
        <v>7007</v>
      </c>
      <c r="C8" s="18">
        <f>(0.0/B8*100)</f>
        <v/>
      </c>
      <c r="D8" s="19" t="n">
        <v>7007</v>
      </c>
      <c r="E8" s="18" t="n">
        <v>504.07659537</v>
      </c>
      <c r="F8" s="20" t="n">
        <v>9.37969526</v>
      </c>
      <c r="G8" s="18" t="n">
        <v>495.53806025</v>
      </c>
      <c r="H8" s="20" t="n">
        <v>5.56875293</v>
      </c>
      <c r="I8" s="18" t="n">
        <v>483.99061565</v>
      </c>
      <c r="J8" s="20" t="n">
        <v>9.58510184</v>
      </c>
      <c r="K8" s="18" t="n">
        <v>503.50841569</v>
      </c>
      <c r="L8" s="20" t="n">
        <v>12.89219157</v>
      </c>
      <c r="M8" s="18" t="s">
        <v>404</v>
      </c>
      <c r="N8" s="20" t="s">
        <v>404</v>
      </c>
      <c r="O8" s="18" t="s">
        <v>404</v>
      </c>
      <c r="P8" s="20" t="s">
        <v>404</v>
      </c>
      <c r="Q8" s="18" t="s">
        <v>404</v>
      </c>
      <c r="R8" s="20" t="s">
        <v>404</v>
      </c>
      <c r="S8" s="18" t="n">
        <v>497.77574836</v>
      </c>
      <c r="T8" s="20" t="n">
        <v>18.5368175</v>
      </c>
    </row>
    <row r="9" spans="1:20">
      <c r="A9" s="15" t="s">
        <v>406</v>
      </c>
      <c r="B9" s="17" t="n">
        <v>9651</v>
      </c>
      <c r="C9" s="18">
        <f>(200.0/B9*100)</f>
        <v/>
      </c>
      <c r="D9" s="19" t="n">
        <v>9451</v>
      </c>
      <c r="E9" s="18" t="n">
        <v>490.4080753</v>
      </c>
      <c r="F9" s="20" t="n">
        <v>6.50911636</v>
      </c>
      <c r="G9" s="18" t="n">
        <v>521.66132711</v>
      </c>
      <c r="H9" s="20" t="n">
        <v>5.09718359</v>
      </c>
      <c r="I9" s="18" t="n">
        <v>509.96322888</v>
      </c>
      <c r="J9" s="20" t="n">
        <v>11.89123227</v>
      </c>
      <c r="K9" s="18" t="n">
        <v>533.9254885</v>
      </c>
      <c r="L9" s="20" t="n">
        <v>18.66263942</v>
      </c>
      <c r="M9" s="18" t="s">
        <v>404</v>
      </c>
      <c r="N9" s="20" t="s">
        <v>404</v>
      </c>
      <c r="O9" s="18" t="s">
        <v>404</v>
      </c>
      <c r="P9" s="20" t="s">
        <v>404</v>
      </c>
      <c r="Q9" s="18" t="s">
        <v>404</v>
      </c>
      <c r="R9" s="20" t="s">
        <v>404</v>
      </c>
      <c r="S9" s="18" t="n">
        <v>490.05663446</v>
      </c>
      <c r="T9" s="20" t="n">
        <v>8.219328239999999</v>
      </c>
    </row>
    <row r="10" spans="1:20">
      <c r="A10" s="15" t="s">
        <v>407</v>
      </c>
      <c r="B10" s="17" t="n">
        <v>20058</v>
      </c>
      <c r="C10" s="18">
        <f>(3112.0/B10*100)</f>
        <v/>
      </c>
      <c r="D10" s="19" t="n">
        <v>16946</v>
      </c>
      <c r="E10" s="18" t="n">
        <v>509.65778139</v>
      </c>
      <c r="F10" s="20" t="n">
        <v>4.74234394</v>
      </c>
      <c r="G10" s="18" t="n">
        <v>521.3455894799999</v>
      </c>
      <c r="H10" s="20" t="n">
        <v>4.59500487</v>
      </c>
      <c r="I10" s="18" t="n">
        <v>512.42673154</v>
      </c>
      <c r="J10" s="20" t="n">
        <v>5.56922569</v>
      </c>
      <c r="K10" s="18" t="n">
        <v>520.48807647</v>
      </c>
      <c r="L10" s="20" t="n">
        <v>5.60545587</v>
      </c>
      <c r="M10" s="18" t="s">
        <v>404</v>
      </c>
      <c r="N10" s="20" t="s">
        <v>404</v>
      </c>
      <c r="O10" s="18" t="s">
        <v>404</v>
      </c>
      <c r="P10" s="20" t="s">
        <v>404</v>
      </c>
      <c r="Q10" s="18" t="s">
        <v>404</v>
      </c>
      <c r="R10" s="20" t="s">
        <v>404</v>
      </c>
      <c r="S10" s="18" t="n">
        <v>517.82543872</v>
      </c>
      <c r="T10" s="20" t="n">
        <v>10.30190055</v>
      </c>
    </row>
    <row r="11" spans="1:20">
      <c r="A11" s="15" t="s">
        <v>408</v>
      </c>
      <c r="B11" s="17" t="n">
        <v>7053</v>
      </c>
      <c r="C11" s="18">
        <f>(212.0/B11*100)</f>
        <v/>
      </c>
      <c r="D11" s="19" t="n">
        <v>6841</v>
      </c>
      <c r="E11" s="18" t="n">
        <v>423.52581672</v>
      </c>
      <c r="F11" s="20" t="n">
        <v>3.81828091</v>
      </c>
      <c r="G11" s="18" t="n">
        <v>477.44629209</v>
      </c>
      <c r="H11" s="20" t="n">
        <v>8.345723980000001</v>
      </c>
      <c r="I11" s="18" t="n">
        <v>400.56647169</v>
      </c>
      <c r="J11" s="20" t="n">
        <v>8.04356419</v>
      </c>
      <c r="K11" s="18" t="n">
        <v>389.94653348</v>
      </c>
      <c r="L11" s="20" t="n">
        <v>8.576119520000001</v>
      </c>
      <c r="M11" s="18" t="s">
        <v>404</v>
      </c>
      <c r="N11" s="20" t="s">
        <v>404</v>
      </c>
      <c r="O11" s="18" t="s">
        <v>404</v>
      </c>
      <c r="P11" s="20" t="s">
        <v>404</v>
      </c>
      <c r="Q11" s="18" t="s">
        <v>404</v>
      </c>
      <c r="R11" s="20" t="s">
        <v>404</v>
      </c>
      <c r="S11" s="18" t="n">
        <v>398.28197817</v>
      </c>
      <c r="T11" s="20" t="n">
        <v>22.84419604</v>
      </c>
    </row>
    <row r="12" spans="1:20">
      <c r="A12" s="15" t="s">
        <v>409</v>
      </c>
      <c r="B12" s="17" t="n">
        <v>6894</v>
      </c>
      <c r="C12" s="18">
        <f>(106.0/B12*100)</f>
        <v/>
      </c>
      <c r="D12" s="19" t="n">
        <v>6788</v>
      </c>
      <c r="E12" s="18" t="n">
        <v>485.0678128</v>
      </c>
      <c r="F12" s="20" t="n">
        <v>7.61850842</v>
      </c>
      <c r="G12" s="18" t="n">
        <v>496.10321299</v>
      </c>
      <c r="H12" s="20" t="n">
        <v>3.11892803</v>
      </c>
      <c r="I12" s="18" t="n">
        <v>488.85145902</v>
      </c>
      <c r="J12" s="20" t="n">
        <v>8.74479489</v>
      </c>
      <c r="K12" s="18" t="n">
        <v>474.67987709</v>
      </c>
      <c r="L12" s="20" t="n">
        <v>15.95570805</v>
      </c>
      <c r="M12" s="18" t="s">
        <v>404</v>
      </c>
      <c r="N12" s="20" t="s">
        <v>404</v>
      </c>
      <c r="O12" s="18" t="s">
        <v>404</v>
      </c>
      <c r="P12" s="20" t="s">
        <v>404</v>
      </c>
      <c r="Q12" s="18" t="s">
        <v>404</v>
      </c>
      <c r="R12" s="20" t="s">
        <v>404</v>
      </c>
      <c r="S12" s="18" t="n">
        <v>301.45573805</v>
      </c>
      <c r="T12" s="20" t="n">
        <v>15.67248292</v>
      </c>
    </row>
    <row r="13" spans="1:20">
      <c r="A13" s="15" t="s">
        <v>410</v>
      </c>
      <c r="B13" s="17" t="n">
        <v>7161</v>
      </c>
      <c r="C13" s="18">
        <f>(1175.0/B13*100)</f>
        <v/>
      </c>
      <c r="D13" s="19" t="n">
        <v>5986</v>
      </c>
      <c r="E13" s="18" t="n">
        <v>500.99583347</v>
      </c>
      <c r="F13" s="20" t="n">
        <v>10.98399316</v>
      </c>
      <c r="G13" s="18" t="n">
        <v>507.56707566</v>
      </c>
      <c r="H13" s="20" t="n">
        <v>4.62115017</v>
      </c>
      <c r="I13" s="18" t="n">
        <v>512.00661446</v>
      </c>
      <c r="J13" s="20" t="n">
        <v>3.50180728</v>
      </c>
      <c r="K13" s="18" t="n">
        <v>512.7453838</v>
      </c>
      <c r="L13" s="20" t="n">
        <v>5.0630172</v>
      </c>
      <c r="M13" s="18" t="s">
        <v>404</v>
      </c>
      <c r="N13" s="20" t="s">
        <v>404</v>
      </c>
      <c r="O13" s="18" t="s">
        <v>404</v>
      </c>
      <c r="P13" s="20" t="s">
        <v>404</v>
      </c>
      <c r="Q13" s="18" t="s">
        <v>404</v>
      </c>
      <c r="R13" s="20" t="s">
        <v>404</v>
      </c>
      <c r="S13" s="18" t="n">
        <v>535.09734638</v>
      </c>
      <c r="T13" s="20" t="n">
        <v>9.16493232</v>
      </c>
    </row>
    <row r="14" spans="1:20">
      <c r="A14" s="15" t="s">
        <v>411</v>
      </c>
      <c r="B14" s="17" t="n">
        <v>5587</v>
      </c>
      <c r="C14" s="18">
        <f>(0.0/B14*100)</f>
        <v/>
      </c>
      <c r="D14" s="19" t="n">
        <v>5587</v>
      </c>
      <c r="E14" s="18" t="n">
        <v>516.20785822</v>
      </c>
      <c r="F14" s="20" t="n">
        <v>2.85200951</v>
      </c>
      <c r="G14" s="18" t="n">
        <v>523.29087368</v>
      </c>
      <c r="H14" s="20" t="n">
        <v>3.86889165</v>
      </c>
      <c r="I14" s="18" t="n">
        <v>518.90670157</v>
      </c>
      <c r="J14" s="20" t="n">
        <v>7.41901229</v>
      </c>
      <c r="K14" s="18" t="n">
        <v>543.6835638</v>
      </c>
      <c r="L14" s="20" t="n">
        <v>8.218521470000001</v>
      </c>
      <c r="M14" s="18" t="s">
        <v>404</v>
      </c>
      <c r="N14" s="20" t="s">
        <v>404</v>
      </c>
      <c r="O14" s="18" t="s">
        <v>404</v>
      </c>
      <c r="P14" s="20" t="s">
        <v>404</v>
      </c>
      <c r="Q14" s="18" t="s">
        <v>404</v>
      </c>
      <c r="R14" s="20" t="s">
        <v>404</v>
      </c>
      <c r="S14" s="18" t="n">
        <v>545.42099019</v>
      </c>
      <c r="T14" s="20" t="n">
        <v>14.00584136</v>
      </c>
    </row>
    <row r="15" spans="1:20">
      <c r="A15" s="15" t="s">
        <v>412</v>
      </c>
      <c r="B15" s="17" t="n">
        <v>5882</v>
      </c>
      <c r="C15" s="18">
        <f>(0.0/B15*100)</f>
        <v/>
      </c>
      <c r="D15" s="19" t="n">
        <v>5882</v>
      </c>
      <c r="E15" s="18" t="n">
        <v>509.59319241</v>
      </c>
      <c r="F15" s="20" t="n">
        <v>5.20644858</v>
      </c>
      <c r="G15" s="18" t="n">
        <v>511.5277226</v>
      </c>
      <c r="H15" s="20" t="n">
        <v>2.88464249</v>
      </c>
      <c r="I15" s="18" t="n">
        <v>505.34621949</v>
      </c>
      <c r="J15" s="20" t="n">
        <v>5.98065803</v>
      </c>
      <c r="K15" s="18" t="n">
        <v>518.5144205300001</v>
      </c>
      <c r="L15" s="20" t="n">
        <v>8.43415208</v>
      </c>
      <c r="M15" s="18" t="s">
        <v>404</v>
      </c>
      <c r="N15" s="20" t="s">
        <v>404</v>
      </c>
      <c r="O15" s="18" t="s">
        <v>404</v>
      </c>
      <c r="P15" s="20" t="s">
        <v>404</v>
      </c>
      <c r="Q15" s="18" t="s">
        <v>404</v>
      </c>
      <c r="R15" s="20" t="s">
        <v>404</v>
      </c>
      <c r="S15" s="18" t="n">
        <v>521.61048782</v>
      </c>
      <c r="T15" s="20" t="n">
        <v>18.98378575</v>
      </c>
    </row>
    <row r="16" spans="1:20">
      <c r="A16" s="15" t="s">
        <v>413</v>
      </c>
      <c r="B16" s="17" t="n">
        <v>6108</v>
      </c>
      <c r="C16" s="18">
        <f>(495.0/B16*100)</f>
        <v/>
      </c>
      <c r="D16" s="19" t="n">
        <v>5613</v>
      </c>
      <c r="E16" s="18" t="n">
        <v>495.28600138</v>
      </c>
      <c r="F16" s="20" t="n">
        <v>6.42215218</v>
      </c>
      <c r="G16" s="18" t="n">
        <v>491.08460811</v>
      </c>
      <c r="H16" s="20" t="n">
        <v>10.02011932</v>
      </c>
      <c r="I16" s="18" t="n">
        <v>483.12308881</v>
      </c>
      <c r="J16" s="20" t="n">
        <v>13.09405364</v>
      </c>
      <c r="K16" s="18" t="n">
        <v>502.57338617</v>
      </c>
      <c r="L16" s="20" t="n">
        <v>6.15949077</v>
      </c>
      <c r="M16" s="18" t="s">
        <v>404</v>
      </c>
      <c r="N16" s="20" t="s">
        <v>404</v>
      </c>
      <c r="O16" s="18" t="s">
        <v>404</v>
      </c>
      <c r="P16" s="20" t="s">
        <v>404</v>
      </c>
      <c r="Q16" s="18" t="s">
        <v>404</v>
      </c>
      <c r="R16" s="20" t="s">
        <v>404</v>
      </c>
      <c r="S16" s="18" t="n">
        <v>487.93588568</v>
      </c>
      <c r="T16" s="20" t="n">
        <v>26.98638821</v>
      </c>
    </row>
    <row r="17" spans="1:20">
      <c r="A17" s="15" t="s">
        <v>414</v>
      </c>
      <c r="B17" s="17" t="n">
        <v>6504</v>
      </c>
      <c r="C17" s="18">
        <f>(1325.0/B17*100)</f>
        <v/>
      </c>
      <c r="D17" s="19" t="n">
        <v>5179</v>
      </c>
      <c r="E17" s="18" t="n">
        <v>494.75296722</v>
      </c>
      <c r="F17" s="20" t="n">
        <v>9.312991179999999</v>
      </c>
      <c r="G17" s="18" t="n">
        <v>504.51183498</v>
      </c>
      <c r="H17" s="20" t="n">
        <v>6.24965177</v>
      </c>
      <c r="I17" s="18" t="n">
        <v>516.34723196</v>
      </c>
      <c r="J17" s="20" t="n">
        <v>9.33646355</v>
      </c>
      <c r="K17" s="18" t="n">
        <v>509.98245863</v>
      </c>
      <c r="L17" s="20" t="n">
        <v>11.55070488</v>
      </c>
      <c r="M17" s="18" t="s">
        <v>404</v>
      </c>
      <c r="N17" s="20" t="s">
        <v>404</v>
      </c>
      <c r="O17" s="18" t="s">
        <v>404</v>
      </c>
      <c r="P17" s="20" t="s">
        <v>404</v>
      </c>
      <c r="Q17" s="18" t="s">
        <v>404</v>
      </c>
      <c r="R17" s="20" t="s">
        <v>404</v>
      </c>
      <c r="S17" s="18" t="n">
        <v>529.68681353</v>
      </c>
      <c r="T17" s="20" t="n">
        <v>27.60638729</v>
      </c>
    </row>
    <row r="18" spans="1:20">
      <c r="A18" s="15" t="s">
        <v>415</v>
      </c>
      <c r="B18" s="17" t="n">
        <v>5532</v>
      </c>
      <c r="C18" s="18">
        <f>(0.0/B18*100)</f>
        <v/>
      </c>
      <c r="D18" s="19" t="n">
        <v>5532</v>
      </c>
      <c r="E18" s="18" t="n">
        <v>456.55722965</v>
      </c>
      <c r="F18" s="20" t="n">
        <v>6.42480291</v>
      </c>
      <c r="G18" s="18" t="n">
        <v>460.06746787</v>
      </c>
      <c r="H18" s="20" t="n">
        <v>9.253471080000001</v>
      </c>
      <c r="I18" s="18" t="n">
        <v>452.24721048</v>
      </c>
      <c r="J18" s="20" t="n">
        <v>8.12253894</v>
      </c>
      <c r="K18" s="18" t="n">
        <v>439.53000986</v>
      </c>
      <c r="L18" s="20" t="n">
        <v>9.829747770000001</v>
      </c>
      <c r="M18" s="18" t="s">
        <v>404</v>
      </c>
      <c r="N18" s="20" t="s">
        <v>404</v>
      </c>
      <c r="O18" s="18" t="s">
        <v>404</v>
      </c>
      <c r="P18" s="20" t="s">
        <v>404</v>
      </c>
      <c r="Q18" s="18" t="s">
        <v>404</v>
      </c>
      <c r="R18" s="20" t="s">
        <v>404</v>
      </c>
      <c r="S18" s="18" t="n">
        <v>448.30044021</v>
      </c>
      <c r="T18" s="20" t="n">
        <v>27.7626287</v>
      </c>
    </row>
    <row r="19" spans="1:20">
      <c r="A19" s="15" t="s">
        <v>416</v>
      </c>
      <c r="B19" s="17" t="n">
        <v>5658</v>
      </c>
      <c r="C19" s="18">
        <f>(327.0/B19*100)</f>
        <v/>
      </c>
      <c r="D19" s="19" t="n">
        <v>5331</v>
      </c>
      <c r="E19" s="18" t="n">
        <v>449.46291296</v>
      </c>
      <c r="F19" s="20" t="n">
        <v>8.44599973</v>
      </c>
      <c r="G19" s="18" t="n">
        <v>492.9204596</v>
      </c>
      <c r="H19" s="20" t="n">
        <v>6.18331101</v>
      </c>
      <c r="I19" s="18" t="n">
        <v>477.31865379</v>
      </c>
      <c r="J19" s="20" t="n">
        <v>11.48461252</v>
      </c>
      <c r="K19" s="18" t="n">
        <v>470.31488149</v>
      </c>
      <c r="L19" s="20" t="n">
        <v>14.39380271</v>
      </c>
      <c r="M19" s="18" t="s">
        <v>404</v>
      </c>
      <c r="N19" s="20" t="s">
        <v>404</v>
      </c>
      <c r="O19" s="18" t="s">
        <v>404</v>
      </c>
      <c r="P19" s="20" t="s">
        <v>404</v>
      </c>
      <c r="Q19" s="18" t="s">
        <v>404</v>
      </c>
      <c r="R19" s="20" t="s">
        <v>404</v>
      </c>
      <c r="S19" s="18" t="n">
        <v>485.38957908</v>
      </c>
      <c r="T19" s="20" t="n">
        <v>44.04378922</v>
      </c>
    </row>
    <row r="20" spans="1:20">
      <c r="A20" s="15" t="s">
        <v>417</v>
      </c>
      <c r="B20" s="17" t="n">
        <v>3371</v>
      </c>
      <c r="C20" s="18">
        <f>(24.0/B20*100)</f>
        <v/>
      </c>
      <c r="D20" s="19" t="n">
        <v>3347</v>
      </c>
      <c r="E20" s="18" t="n">
        <v>483.36558586</v>
      </c>
      <c r="F20" s="20" t="n">
        <v>2.52648936</v>
      </c>
      <c r="G20" s="18" t="n">
        <v>498.68752276</v>
      </c>
      <c r="H20" s="20" t="n">
        <v>3.62480009</v>
      </c>
      <c r="I20" s="18" t="n">
        <v>483.56959661</v>
      </c>
      <c r="J20" s="20" t="n">
        <v>4.75452175</v>
      </c>
      <c r="K20" s="18" t="n">
        <v>498.66727203</v>
      </c>
      <c r="L20" s="20" t="n">
        <v>11.76547501</v>
      </c>
      <c r="M20" s="18" t="s">
        <v>404</v>
      </c>
      <c r="N20" s="20" t="s">
        <v>404</v>
      </c>
      <c r="O20" s="18" t="s">
        <v>404</v>
      </c>
      <c r="P20" s="20" t="s">
        <v>404</v>
      </c>
      <c r="Q20" s="18" t="s">
        <v>404</v>
      </c>
      <c r="R20" s="20" t="s">
        <v>404</v>
      </c>
      <c r="S20" s="18" t="n">
        <v>514.9935870100001</v>
      </c>
      <c r="T20" s="20" t="n">
        <v>33.77513446</v>
      </c>
    </row>
    <row r="21" spans="1:20">
      <c r="A21" s="15" t="s">
        <v>418</v>
      </c>
      <c r="B21" s="17" t="n">
        <v>5741</v>
      </c>
      <c r="C21" s="18">
        <f>(0.0/B21*100)</f>
        <v/>
      </c>
      <c r="D21" s="19" t="n">
        <v>5741</v>
      </c>
      <c r="E21" s="18" t="n">
        <v>497.02430333</v>
      </c>
      <c r="F21" s="20" t="n">
        <v>5.26269749</v>
      </c>
      <c r="G21" s="18" t="n">
        <v>507.79252442</v>
      </c>
      <c r="H21" s="20" t="n">
        <v>3.66697269</v>
      </c>
      <c r="I21" s="18" t="n">
        <v>500.40159036</v>
      </c>
      <c r="J21" s="20" t="n">
        <v>6.46335945</v>
      </c>
      <c r="K21" s="18" t="n">
        <v>497.64734531</v>
      </c>
      <c r="L21" s="20" t="n">
        <v>7.42804238</v>
      </c>
      <c r="M21" s="18" t="s">
        <v>404</v>
      </c>
      <c r="N21" s="20" t="s">
        <v>404</v>
      </c>
      <c r="O21" s="18" t="s">
        <v>404</v>
      </c>
      <c r="P21" s="20" t="s">
        <v>404</v>
      </c>
      <c r="Q21" s="18" t="s">
        <v>404</v>
      </c>
      <c r="R21" s="20" t="s">
        <v>404</v>
      </c>
      <c r="S21" s="18" t="n">
        <v>518.52684261</v>
      </c>
      <c r="T21" s="20" t="n">
        <v>7.49266053</v>
      </c>
    </row>
    <row r="22" spans="1:20">
      <c r="A22" s="15" t="s">
        <v>419</v>
      </c>
      <c r="B22" s="17" t="n">
        <v>6598</v>
      </c>
      <c r="C22" s="18">
        <f>(0.0/B22*100)</f>
        <v/>
      </c>
      <c r="D22" s="19" t="n">
        <v>6598</v>
      </c>
      <c r="E22" s="18" t="n">
        <v>458.17842018</v>
      </c>
      <c r="F22" s="20" t="n">
        <v>5.99680899</v>
      </c>
      <c r="G22" s="18" t="n">
        <v>492.5738717</v>
      </c>
      <c r="H22" s="20" t="n">
        <v>10.91678966</v>
      </c>
      <c r="I22" s="18" t="n">
        <v>489.42893869</v>
      </c>
      <c r="J22" s="20" t="n">
        <v>11.80872589</v>
      </c>
      <c r="K22" s="18" t="n">
        <v>480.28201772</v>
      </c>
      <c r="L22" s="20" t="n">
        <v>18.2646846</v>
      </c>
      <c r="M22" s="18" t="s">
        <v>404</v>
      </c>
      <c r="N22" s="20" t="s">
        <v>404</v>
      </c>
      <c r="O22" s="18" t="s">
        <v>404</v>
      </c>
      <c r="P22" s="20" t="s">
        <v>404</v>
      </c>
      <c r="Q22" s="18" t="s">
        <v>404</v>
      </c>
      <c r="R22" s="20" t="s">
        <v>404</v>
      </c>
      <c r="S22" s="18" t="n">
        <v>508.20154652</v>
      </c>
      <c r="T22" s="20" t="n">
        <v>22.74768575</v>
      </c>
    </row>
    <row r="23" spans="1:20">
      <c r="A23" s="15" t="s">
        <v>420</v>
      </c>
      <c r="B23" s="17" t="n">
        <v>11583</v>
      </c>
      <c r="C23" s="18">
        <f>(3194.0/B23*100)</f>
        <v/>
      </c>
      <c r="D23" s="19" t="n">
        <v>8389</v>
      </c>
      <c r="E23" s="18" t="n">
        <v>495.54022659</v>
      </c>
      <c r="F23" s="20" t="n">
        <v>7.07961115</v>
      </c>
      <c r="G23" s="18" t="n">
        <v>499.16543323</v>
      </c>
      <c r="H23" s="20" t="n">
        <v>8.225066569999999</v>
      </c>
      <c r="I23" s="18" t="n">
        <v>480.50472152</v>
      </c>
      <c r="J23" s="20" t="n">
        <v>6.99717887</v>
      </c>
      <c r="K23" s="18" t="n">
        <v>496.31132778</v>
      </c>
      <c r="L23" s="20" t="n">
        <v>14.40953317</v>
      </c>
      <c r="M23" s="18" t="s">
        <v>404</v>
      </c>
      <c r="N23" s="20" t="s">
        <v>404</v>
      </c>
      <c r="O23" s="18" t="s">
        <v>404</v>
      </c>
      <c r="P23" s="20" t="s">
        <v>404</v>
      </c>
      <c r="Q23" s="18" t="s">
        <v>404</v>
      </c>
      <c r="R23" s="20" t="s">
        <v>404</v>
      </c>
      <c r="S23" s="18" t="n">
        <v>478.64206143</v>
      </c>
      <c r="T23" s="20" t="n">
        <v>37.72302126</v>
      </c>
    </row>
    <row r="24" spans="1:20">
      <c r="A24" s="15" t="s">
        <v>421</v>
      </c>
      <c r="B24" s="17" t="n">
        <v>6647</v>
      </c>
      <c r="C24" s="18">
        <f>(0.0/B24*100)</f>
        <v/>
      </c>
      <c r="D24" s="19" t="n">
        <v>6647</v>
      </c>
      <c r="E24" s="18" t="n">
        <v>522.74941072</v>
      </c>
      <c r="F24" s="20" t="n">
        <v>6.19693</v>
      </c>
      <c r="G24" s="18" t="n">
        <v>547.96583733</v>
      </c>
      <c r="H24" s="20" t="n">
        <v>6.72638967</v>
      </c>
      <c r="I24" s="18" t="n">
        <v>526.8589282</v>
      </c>
      <c r="J24" s="20" t="n">
        <v>9.734664840000001</v>
      </c>
      <c r="K24" s="18" t="n">
        <v>488.61192077</v>
      </c>
      <c r="L24" s="20" t="n">
        <v>23.80050083</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528.62962544</v>
      </c>
      <c r="F25" s="20" t="n">
        <v>4.95352942</v>
      </c>
      <c r="G25" s="18" t="n">
        <v>528.18716525</v>
      </c>
      <c r="H25" s="20" t="n">
        <v>15.043004</v>
      </c>
      <c r="I25" s="18" t="n">
        <v>502.31973478</v>
      </c>
      <c r="J25" s="20" t="n">
        <v>10.39867688</v>
      </c>
      <c r="K25" s="18" t="n">
        <v>534.52464702</v>
      </c>
      <c r="L25" s="20" t="n">
        <v>6.74850055</v>
      </c>
      <c r="M25" s="18" t="s">
        <v>404</v>
      </c>
      <c r="N25" s="20" t="s">
        <v>404</v>
      </c>
      <c r="O25" s="18" t="s">
        <v>404</v>
      </c>
      <c r="P25" s="20" t="s">
        <v>404</v>
      </c>
      <c r="Q25" s="18" t="s">
        <v>404</v>
      </c>
      <c r="R25" s="20" t="s">
        <v>404</v>
      </c>
      <c r="S25" s="18" t="n">
        <v>496.50321146</v>
      </c>
      <c r="T25" s="20" t="n">
        <v>27.16263214</v>
      </c>
    </row>
    <row r="26" spans="1:20">
      <c r="A26" s="15" t="s">
        <v>423</v>
      </c>
      <c r="B26" s="17" t="n">
        <v>4869</v>
      </c>
      <c r="C26" s="18">
        <f>(11.0/B26*100)</f>
        <v/>
      </c>
      <c r="D26" s="19" t="n">
        <v>4858</v>
      </c>
      <c r="E26" s="18" t="n">
        <v>477.19751515</v>
      </c>
      <c r="F26" s="20" t="n">
        <v>3.12000119</v>
      </c>
      <c r="G26" s="18" t="n">
        <v>487.12489677</v>
      </c>
      <c r="H26" s="20" t="n">
        <v>2.98989613</v>
      </c>
      <c r="I26" s="18" t="n">
        <v>489.47201608</v>
      </c>
      <c r="J26" s="20" t="n">
        <v>6.35020952</v>
      </c>
      <c r="K26" s="18" t="n">
        <v>462.59385064</v>
      </c>
      <c r="L26" s="20" t="n">
        <v>12.20791708</v>
      </c>
      <c r="M26" s="18" t="s">
        <v>404</v>
      </c>
      <c r="N26" s="20" t="s">
        <v>404</v>
      </c>
      <c r="O26" s="18" t="s">
        <v>404</v>
      </c>
      <c r="P26" s="20" t="s">
        <v>404</v>
      </c>
      <c r="Q26" s="18" t="s">
        <v>404</v>
      </c>
      <c r="R26" s="20" t="s">
        <v>404</v>
      </c>
      <c r="S26" s="18" t="n">
        <v>497.43818218</v>
      </c>
      <c r="T26" s="20" t="n">
        <v>14.44903895</v>
      </c>
    </row>
    <row r="27" spans="1:20">
      <c r="A27" s="15" t="s">
        <v>424</v>
      </c>
      <c r="B27" s="17" t="n">
        <v>5299</v>
      </c>
      <c r="C27" s="18">
        <f>(0.0/B27*100)</f>
        <v/>
      </c>
      <c r="D27" s="19" t="n">
        <v>5299</v>
      </c>
      <c r="E27" s="18" t="n">
        <v>490.84842172</v>
      </c>
      <c r="F27" s="20" t="n">
        <v>2.5274582</v>
      </c>
      <c r="G27" s="18" t="n">
        <v>488.12423204</v>
      </c>
      <c r="H27" s="20" t="n">
        <v>1.56524575</v>
      </c>
      <c r="I27" s="18" t="n">
        <v>469.63212334</v>
      </c>
      <c r="J27" s="20" t="n">
        <v>3.25348222</v>
      </c>
      <c r="K27" s="18" t="n">
        <v>492.92970727</v>
      </c>
      <c r="L27" s="20" t="n">
        <v>2.42130155</v>
      </c>
      <c r="M27" s="18" t="s">
        <v>404</v>
      </c>
      <c r="N27" s="20" t="s">
        <v>404</v>
      </c>
      <c r="O27" s="18" t="s">
        <v>404</v>
      </c>
      <c r="P27" s="20" t="s">
        <v>404</v>
      </c>
      <c r="Q27" s="18" t="s">
        <v>404</v>
      </c>
      <c r="R27" s="20" t="s">
        <v>404</v>
      </c>
      <c r="S27" s="18" t="n">
        <v>462.23173043</v>
      </c>
      <c r="T27" s="20" t="n">
        <v>4.04034849</v>
      </c>
    </row>
    <row r="28" spans="1:20">
      <c r="A28" s="15" t="s">
        <v>425</v>
      </c>
      <c r="B28" s="17" t="n">
        <v>7568</v>
      </c>
      <c r="C28" s="18">
        <f>(0.0/B28*100)</f>
        <v/>
      </c>
      <c r="D28" s="19" t="n">
        <v>7568</v>
      </c>
      <c r="E28" s="18" t="n">
        <v>403.6394603</v>
      </c>
      <c r="F28" s="20" t="n">
        <v>3.3532031</v>
      </c>
      <c r="G28" s="18" t="n">
        <v>425.22800684</v>
      </c>
      <c r="H28" s="20" t="n">
        <v>7.03373687</v>
      </c>
      <c r="I28" s="18" t="n">
        <v>412.42368848</v>
      </c>
      <c r="J28" s="20" t="n">
        <v>7.99408227</v>
      </c>
      <c r="K28" s="18" t="n">
        <v>404.05350279</v>
      </c>
      <c r="L28" s="20" t="n">
        <v>6.87090582</v>
      </c>
      <c r="M28" s="18" t="s">
        <v>404</v>
      </c>
      <c r="N28" s="20" t="s">
        <v>404</v>
      </c>
      <c r="O28" s="18" t="s">
        <v>404</v>
      </c>
      <c r="P28" s="20" t="s">
        <v>404</v>
      </c>
      <c r="Q28" s="18" t="s">
        <v>404</v>
      </c>
      <c r="R28" s="20" t="s">
        <v>404</v>
      </c>
      <c r="S28" s="18" t="n">
        <v>399.06328873</v>
      </c>
      <c r="T28" s="20" t="n">
        <v>11.66195756</v>
      </c>
    </row>
    <row r="29" spans="1:20">
      <c r="A29" s="15" t="s">
        <v>426</v>
      </c>
      <c r="B29" s="17" t="n">
        <v>5385</v>
      </c>
      <c r="C29" s="18">
        <f>(1123.0/B29*100)</f>
        <v/>
      </c>
      <c r="D29" s="19" t="n">
        <v>4262</v>
      </c>
      <c r="E29" s="18" t="n">
        <v>476.32576963</v>
      </c>
      <c r="F29" s="20" t="n">
        <v>8.82128979</v>
      </c>
      <c r="G29" s="18" t="n">
        <v>530.31154539</v>
      </c>
      <c r="H29" s="20" t="n">
        <v>9.56636114</v>
      </c>
      <c r="I29" s="18" t="n">
        <v>522.3747538</v>
      </c>
      <c r="J29" s="20" t="n">
        <v>15.01224647</v>
      </c>
      <c r="K29" s="18" t="n">
        <v>510.06551736</v>
      </c>
      <c r="L29" s="20" t="n">
        <v>10.26927475</v>
      </c>
      <c r="M29" s="18" t="s">
        <v>404</v>
      </c>
      <c r="N29" s="20" t="s">
        <v>404</v>
      </c>
      <c r="O29" s="18" t="s">
        <v>404</v>
      </c>
      <c r="P29" s="20" t="s">
        <v>404</v>
      </c>
      <c r="Q29" s="18" t="s">
        <v>404</v>
      </c>
      <c r="R29" s="20" t="s">
        <v>404</v>
      </c>
      <c r="S29" s="18" t="n">
        <v>532.20183746</v>
      </c>
      <c r="T29" s="20" t="n">
        <v>40.3166424</v>
      </c>
    </row>
    <row r="30" spans="1:20">
      <c r="A30" s="15" t="s">
        <v>427</v>
      </c>
      <c r="B30" s="17" t="n">
        <v>4520</v>
      </c>
      <c r="C30" s="18">
        <f>(1076.0/B30*100)</f>
        <v/>
      </c>
      <c r="D30" s="19" t="n">
        <v>3444</v>
      </c>
      <c r="E30" s="18" t="n">
        <v>491.81268689</v>
      </c>
      <c r="F30" s="20" t="n">
        <v>4.48492838</v>
      </c>
      <c r="G30" s="18" t="n">
        <v>506.55372437</v>
      </c>
      <c r="H30" s="20" t="n">
        <v>6.52064421</v>
      </c>
      <c r="I30" s="18" t="n">
        <v>493.20081498</v>
      </c>
      <c r="J30" s="20" t="n">
        <v>5.65907076</v>
      </c>
      <c r="K30" s="18" t="n">
        <v>478.80557995</v>
      </c>
      <c r="L30" s="20" t="n">
        <v>14.80072503</v>
      </c>
      <c r="M30" s="18" t="s">
        <v>404</v>
      </c>
      <c r="N30" s="20" t="s">
        <v>404</v>
      </c>
      <c r="O30" s="18" t="s">
        <v>404</v>
      </c>
      <c r="P30" s="20" t="s">
        <v>404</v>
      </c>
      <c r="Q30" s="18" t="s">
        <v>404</v>
      </c>
      <c r="R30" s="20" t="s">
        <v>404</v>
      </c>
      <c r="S30" s="18" t="n">
        <v>462.23722616</v>
      </c>
      <c r="T30" s="20" t="n">
        <v>17.70912911</v>
      </c>
    </row>
    <row r="31" spans="1:20">
      <c r="A31" s="15" t="s">
        <v>428</v>
      </c>
      <c r="B31" s="17" t="n">
        <v>5456</v>
      </c>
      <c r="C31" s="18">
        <f>(502.0/B31*100)</f>
        <v/>
      </c>
      <c r="D31" s="19" t="n">
        <v>4954</v>
      </c>
      <c r="E31" s="18" t="n">
        <v>500.31950096</v>
      </c>
      <c r="F31" s="20" t="n">
        <v>5.10271511</v>
      </c>
      <c r="G31" s="18" t="n">
        <v>509.02881657</v>
      </c>
      <c r="H31" s="20" t="n">
        <v>3.89473352</v>
      </c>
      <c r="I31" s="18" t="n">
        <v>499.36761992</v>
      </c>
      <c r="J31" s="20" t="n">
        <v>3.93650278</v>
      </c>
      <c r="K31" s="18" t="n">
        <v>496.80733204</v>
      </c>
      <c r="L31" s="20" t="n">
        <v>8.114079070000001</v>
      </c>
      <c r="M31" s="18" t="s">
        <v>404</v>
      </c>
      <c r="N31" s="20" t="s">
        <v>404</v>
      </c>
      <c r="O31" s="18" t="s">
        <v>404</v>
      </c>
      <c r="P31" s="20" t="s">
        <v>404</v>
      </c>
      <c r="Q31" s="18" t="s">
        <v>404</v>
      </c>
      <c r="R31" s="20" t="s">
        <v>404</v>
      </c>
      <c r="S31" s="18" t="n">
        <v>494.20975968</v>
      </c>
      <c r="T31" s="20" t="n">
        <v>12.89919291</v>
      </c>
    </row>
    <row r="32" spans="1:20">
      <c r="A32" s="15" t="s">
        <v>429</v>
      </c>
      <c r="B32" s="17" t="n">
        <v>4478</v>
      </c>
      <c r="C32" s="18">
        <f>(0.0/B32*100)</f>
        <v/>
      </c>
      <c r="D32" s="19" t="n">
        <v>4478</v>
      </c>
      <c r="E32" s="18" t="n">
        <v>500.68166914</v>
      </c>
      <c r="F32" s="20" t="n">
        <v>5.17426302</v>
      </c>
      <c r="G32" s="18" t="n">
        <v>504.62212541</v>
      </c>
      <c r="H32" s="20" t="n">
        <v>3.46749685</v>
      </c>
      <c r="I32" s="18" t="n">
        <v>507.85972798</v>
      </c>
      <c r="J32" s="20" t="n">
        <v>6.95323638</v>
      </c>
      <c r="K32" s="18" t="n">
        <v>532.6318145</v>
      </c>
      <c r="L32" s="20" t="n">
        <v>10.24858506</v>
      </c>
      <c r="M32" s="18" t="s">
        <v>404</v>
      </c>
      <c r="N32" s="20" t="s">
        <v>404</v>
      </c>
      <c r="O32" s="18" t="s">
        <v>404</v>
      </c>
      <c r="P32" s="20" t="s">
        <v>404</v>
      </c>
      <c r="Q32" s="18" t="s">
        <v>404</v>
      </c>
      <c r="R32" s="20" t="s">
        <v>404</v>
      </c>
      <c r="S32" s="18" t="n">
        <v>478.19373316</v>
      </c>
      <c r="T32" s="20" t="n">
        <v>8.369280870000001</v>
      </c>
    </row>
    <row r="33" spans="1:20">
      <c r="A33" s="15" t="s">
        <v>430</v>
      </c>
      <c r="B33" s="17" t="n">
        <v>7325</v>
      </c>
      <c r="C33" s="18">
        <f>(29.0/B33*100)</f>
        <v/>
      </c>
      <c r="D33" s="19" t="n">
        <v>7296</v>
      </c>
      <c r="E33" s="18" t="n">
        <v>488.55704725</v>
      </c>
      <c r="F33" s="20" t="n">
        <v>4.65575914</v>
      </c>
      <c r="G33" s="18" t="n">
        <v>503.42282965</v>
      </c>
      <c r="H33" s="20" t="n">
        <v>4.98729966</v>
      </c>
      <c r="I33" s="18" t="n">
        <v>479.30599144</v>
      </c>
      <c r="J33" s="20" t="n">
        <v>10.5898902</v>
      </c>
      <c r="K33" s="18" t="n">
        <v>465.78486987</v>
      </c>
      <c r="L33" s="20" t="n">
        <v>9.116610870000001</v>
      </c>
      <c r="M33" s="18" t="s">
        <v>404</v>
      </c>
      <c r="N33" s="20" t="s">
        <v>404</v>
      </c>
      <c r="O33" s="18" t="s">
        <v>404</v>
      </c>
      <c r="P33" s="20" t="s">
        <v>404</v>
      </c>
      <c r="Q33" s="18" t="s">
        <v>404</v>
      </c>
      <c r="R33" s="20" t="s">
        <v>404</v>
      </c>
      <c r="S33" s="18" t="n">
        <v>451.87888838</v>
      </c>
      <c r="T33" s="20" t="n">
        <v>11.11225591</v>
      </c>
    </row>
    <row r="34" spans="1:20">
      <c r="A34" s="15" t="s">
        <v>431</v>
      </c>
      <c r="B34" s="17" t="n">
        <v>6350</v>
      </c>
      <c r="C34" s="18">
        <f>(0.0/B34*100)</f>
        <v/>
      </c>
      <c r="D34" s="19" t="n">
        <v>6350</v>
      </c>
      <c r="E34" s="18" t="n">
        <v>465.57621634</v>
      </c>
      <c r="F34" s="20" t="n">
        <v>5.38466983</v>
      </c>
      <c r="G34" s="18" t="n">
        <v>483.61212456</v>
      </c>
      <c r="H34" s="20" t="n">
        <v>4.64440949</v>
      </c>
      <c r="I34" s="18" t="n">
        <v>475.47077253</v>
      </c>
      <c r="J34" s="20" t="n">
        <v>12.78450523</v>
      </c>
      <c r="K34" s="18" t="n">
        <v>491.96450889</v>
      </c>
      <c r="L34" s="20" t="n">
        <v>20.75334956</v>
      </c>
      <c r="M34" s="18" t="s">
        <v>404</v>
      </c>
      <c r="N34" s="20" t="s">
        <v>404</v>
      </c>
      <c r="O34" s="18" t="s">
        <v>404</v>
      </c>
      <c r="P34" s="20" t="s">
        <v>404</v>
      </c>
      <c r="Q34" s="18" t="s">
        <v>404</v>
      </c>
      <c r="R34" s="20" t="s">
        <v>404</v>
      </c>
      <c r="S34" s="18" t="n">
        <v>477.07555353</v>
      </c>
      <c r="T34" s="20" t="n">
        <v>24.05792286</v>
      </c>
    </row>
    <row r="35" spans="1:20">
      <c r="A35" s="15" t="s">
        <v>432</v>
      </c>
      <c r="B35" s="17" t="n">
        <v>6406</v>
      </c>
      <c r="C35" s="18">
        <f>(443.0/B35*100)</f>
        <v/>
      </c>
      <c r="D35" s="19" t="n">
        <v>5963</v>
      </c>
      <c r="E35" s="18" t="n">
        <v>505.09523248</v>
      </c>
      <c r="F35" s="20" t="n">
        <v>3.72067269</v>
      </c>
      <c r="G35" s="18" t="n">
        <v>516.3683032500001</v>
      </c>
      <c r="H35" s="20" t="n">
        <v>1.55480243</v>
      </c>
      <c r="I35" s="18" t="n">
        <v>513.70566121</v>
      </c>
      <c r="J35" s="20" t="n">
        <v>3.26536174</v>
      </c>
      <c r="K35" s="18" t="n">
        <v>489.58566294</v>
      </c>
      <c r="L35" s="20" t="n">
        <v>5.3065119</v>
      </c>
      <c r="M35" s="18" t="s">
        <v>404</v>
      </c>
      <c r="N35" s="20" t="s">
        <v>404</v>
      </c>
      <c r="O35" s="18" t="s">
        <v>404</v>
      </c>
      <c r="P35" s="20" t="s">
        <v>404</v>
      </c>
      <c r="Q35" s="18" t="s">
        <v>404</v>
      </c>
      <c r="R35" s="20" t="s">
        <v>404</v>
      </c>
      <c r="S35" s="18" t="n">
        <v>438.93659717</v>
      </c>
      <c r="T35" s="20" t="n">
        <v>7.69617885</v>
      </c>
    </row>
    <row r="36" spans="1:20">
      <c r="A36" s="15" t="s">
        <v>433</v>
      </c>
      <c r="B36" s="17" t="n">
        <v>6736</v>
      </c>
      <c r="C36" s="18">
        <f>(10.0/B36*100)</f>
        <v/>
      </c>
      <c r="D36" s="19" t="n">
        <v>6726</v>
      </c>
      <c r="E36" s="18" t="n">
        <v>481.02624439</v>
      </c>
      <c r="F36" s="20" t="n">
        <v>4.85808717</v>
      </c>
      <c r="G36" s="18" t="n">
        <v>492.11036471</v>
      </c>
      <c r="H36" s="20" t="n">
        <v>4.50256375</v>
      </c>
      <c r="I36" s="18" t="n">
        <v>483.54348298</v>
      </c>
      <c r="J36" s="20" t="n">
        <v>4.55203054</v>
      </c>
      <c r="K36" s="18" t="n">
        <v>485.17555221</v>
      </c>
      <c r="L36" s="20" t="n">
        <v>9.22458904</v>
      </c>
      <c r="M36" s="18" t="s">
        <v>404</v>
      </c>
      <c r="N36" s="20" t="s">
        <v>404</v>
      </c>
      <c r="O36" s="18" t="s">
        <v>404</v>
      </c>
      <c r="P36" s="20" t="s">
        <v>404</v>
      </c>
      <c r="Q36" s="18" t="s">
        <v>404</v>
      </c>
      <c r="R36" s="20" t="s">
        <v>404</v>
      </c>
      <c r="S36" s="18" t="n">
        <v>486.62088211</v>
      </c>
      <c r="T36" s="20" t="n">
        <v>9.466828359999999</v>
      </c>
    </row>
    <row r="37" spans="1:20">
      <c r="A37" s="15" t="s">
        <v>434</v>
      </c>
      <c r="B37" s="17" t="n">
        <v>5458</v>
      </c>
      <c r="C37" s="18">
        <f>(0.0/B37*100)</f>
        <v/>
      </c>
      <c r="D37" s="19" t="n">
        <v>5458</v>
      </c>
      <c r="E37" s="18" t="n">
        <v>490.05592214</v>
      </c>
      <c r="F37" s="20" t="n">
        <v>3.94067758</v>
      </c>
      <c r="G37" s="18" t="n">
        <v>505.41891656</v>
      </c>
      <c r="H37" s="20" t="n">
        <v>6.77996152</v>
      </c>
      <c r="I37" s="18" t="n">
        <v>494.56697478</v>
      </c>
      <c r="J37" s="20" t="n">
        <v>9.00754553</v>
      </c>
      <c r="K37" s="18" t="n">
        <v>478.34286915</v>
      </c>
      <c r="L37" s="20" t="n">
        <v>7.10955134</v>
      </c>
      <c r="M37" s="18" t="s">
        <v>404</v>
      </c>
      <c r="N37" s="20" t="s">
        <v>404</v>
      </c>
      <c r="O37" s="18" t="s">
        <v>404</v>
      </c>
      <c r="P37" s="20" t="s">
        <v>404</v>
      </c>
      <c r="Q37" s="18" t="s">
        <v>404</v>
      </c>
      <c r="R37" s="20" t="s">
        <v>404</v>
      </c>
      <c r="S37" s="18" t="n">
        <v>462.7921905</v>
      </c>
      <c r="T37" s="20" t="n">
        <v>18.36000865</v>
      </c>
    </row>
    <row r="38" spans="1:20">
      <c r="A38" s="15" t="s">
        <v>435</v>
      </c>
      <c r="B38" s="17" t="n">
        <v>5860</v>
      </c>
      <c r="C38" s="18">
        <f>(268.0/B38*100)</f>
        <v/>
      </c>
      <c r="D38" s="19" t="n">
        <v>5592</v>
      </c>
      <c r="E38" s="18" t="n">
        <v>516.0582332</v>
      </c>
      <c r="F38" s="20" t="n">
        <v>11.64975143</v>
      </c>
      <c r="G38" s="18" t="n">
        <v>529.18204474</v>
      </c>
      <c r="H38" s="20" t="n">
        <v>6.42633761</v>
      </c>
      <c r="I38" s="18" t="n">
        <v>516.3815693</v>
      </c>
      <c r="J38" s="20" t="n">
        <v>8.908377959999999</v>
      </c>
      <c r="K38" s="18" t="n">
        <v>510.60239518</v>
      </c>
      <c r="L38" s="20" t="n">
        <v>11.06479186</v>
      </c>
      <c r="M38" s="18" t="s">
        <v>404</v>
      </c>
      <c r="N38" s="20" t="s">
        <v>404</v>
      </c>
      <c r="O38" s="18" t="s">
        <v>404</v>
      </c>
      <c r="P38" s="20" t="s">
        <v>404</v>
      </c>
      <c r="Q38" s="18" t="s">
        <v>404</v>
      </c>
      <c r="R38" s="20" t="s">
        <v>404</v>
      </c>
      <c r="S38" s="18" t="n">
        <v>516.8904952</v>
      </c>
      <c r="T38" s="20" t="n">
        <v>21.27921177</v>
      </c>
    </row>
    <row r="39" spans="1:20">
      <c r="A39" s="15" t="s">
        <v>436</v>
      </c>
      <c r="B39" s="17" t="n">
        <v>5895</v>
      </c>
      <c r="C39" s="18">
        <f>(0.0/B39*100)</f>
        <v/>
      </c>
      <c r="D39" s="19" t="n">
        <v>5895</v>
      </c>
      <c r="E39" s="18" t="n">
        <v>417.1164101</v>
      </c>
      <c r="F39" s="20" t="n">
        <v>6.11183186</v>
      </c>
      <c r="G39" s="18" t="n">
        <v>431.82930921</v>
      </c>
      <c r="H39" s="20" t="n">
        <v>7.29007017</v>
      </c>
      <c r="I39" s="18" t="n">
        <v>405.63121365</v>
      </c>
      <c r="J39" s="20" t="n">
        <v>13.87339536</v>
      </c>
      <c r="K39" s="18" t="n">
        <v>411.63942425</v>
      </c>
      <c r="L39" s="20" t="n">
        <v>23.87905947</v>
      </c>
      <c r="M39" s="18" t="s">
        <v>404</v>
      </c>
      <c r="N39" s="20" t="s">
        <v>404</v>
      </c>
      <c r="O39" s="18" t="s">
        <v>404</v>
      </c>
      <c r="P39" s="20" t="s">
        <v>404</v>
      </c>
      <c r="Q39" s="18" t="s">
        <v>404</v>
      </c>
      <c r="R39" s="20" t="s">
        <v>404</v>
      </c>
      <c r="S39" s="18" t="s">
        <v>404</v>
      </c>
      <c r="T39" s="20" t="s">
        <v>404</v>
      </c>
    </row>
    <row r="40" spans="1:20">
      <c r="A40" s="15" t="s">
        <v>437</v>
      </c>
      <c r="B40" s="17" t="n">
        <v>14157</v>
      </c>
      <c r="C40" s="18">
        <f>(2978.0/B40*100)</f>
        <v/>
      </c>
      <c r="D40" s="19" t="n">
        <v>11179</v>
      </c>
      <c r="E40" s="18" t="n">
        <v>488.77828702</v>
      </c>
      <c r="F40" s="20" t="n">
        <v>5.85874996</v>
      </c>
      <c r="G40" s="18" t="n">
        <v>500.44486306</v>
      </c>
      <c r="H40" s="20" t="n">
        <v>5.21659346</v>
      </c>
      <c r="I40" s="18" t="n">
        <v>487.88971534</v>
      </c>
      <c r="J40" s="20" t="n">
        <v>7.69342726</v>
      </c>
      <c r="K40" s="18" t="n">
        <v>493.4048503</v>
      </c>
      <c r="L40" s="20" t="n">
        <v>7.81439036</v>
      </c>
      <c r="M40" s="18" t="s">
        <v>404</v>
      </c>
      <c r="N40" s="20" t="s">
        <v>404</v>
      </c>
      <c r="O40" s="18" t="s">
        <v>404</v>
      </c>
      <c r="P40" s="20" t="s">
        <v>404</v>
      </c>
      <c r="Q40" s="18" t="s">
        <v>404</v>
      </c>
      <c r="R40" s="20" t="s">
        <v>404</v>
      </c>
      <c r="S40" s="18" t="n">
        <v>482.41958675</v>
      </c>
      <c r="T40" s="20" t="n">
        <v>13.45198019</v>
      </c>
    </row>
    <row r="41" spans="1:20">
      <c r="A41" s="15" t="s">
        <v>438</v>
      </c>
      <c r="B41" s="17" t="n">
        <v>5712</v>
      </c>
      <c r="C41" s="18">
        <f>(99.0/B41*100)</f>
        <v/>
      </c>
      <c r="D41" s="19" t="n">
        <v>5613</v>
      </c>
      <c r="E41" s="18" t="n">
        <v>458.19518918</v>
      </c>
      <c r="F41" s="20" t="n">
        <v>5.56343699</v>
      </c>
      <c r="G41" s="18" t="n">
        <v>477.89568401</v>
      </c>
      <c r="H41" s="20" t="n">
        <v>5.09429189</v>
      </c>
      <c r="I41" s="18" t="n">
        <v>474.18238357</v>
      </c>
      <c r="J41" s="20" t="n">
        <v>8.89093903</v>
      </c>
      <c r="K41" s="18" t="n">
        <v>488.23857149</v>
      </c>
      <c r="L41" s="20" t="n">
        <v>14.82931473</v>
      </c>
      <c r="M41" s="18" t="s">
        <v>404</v>
      </c>
      <c r="N41" s="20" t="s">
        <v>404</v>
      </c>
      <c r="O41" s="18" t="s">
        <v>404</v>
      </c>
      <c r="P41" s="20" t="s">
        <v>404</v>
      </c>
      <c r="Q41" s="18" t="s">
        <v>404</v>
      </c>
      <c r="R41" s="20" t="s">
        <v>404</v>
      </c>
      <c r="S41" s="18" t="n">
        <v>447.20026411</v>
      </c>
      <c r="T41" s="20" t="n">
        <v>7.96931456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412.17969429</v>
      </c>
      <c r="F44" s="20" t="n">
        <v>4.82819528</v>
      </c>
      <c r="G44" s="18" t="n">
        <v>414.70517572</v>
      </c>
      <c r="H44" s="20" t="n">
        <v>6.96432484</v>
      </c>
      <c r="I44" s="18" t="n">
        <v>407.17445539</v>
      </c>
      <c r="J44" s="20" t="n">
        <v>6.89000449</v>
      </c>
      <c r="K44" s="18" t="s">
        <v>404</v>
      </c>
      <c r="L44" s="20" t="s">
        <v>404</v>
      </c>
      <c r="M44" s="18" t="s">
        <v>404</v>
      </c>
      <c r="N44" s="20" t="s">
        <v>404</v>
      </c>
      <c r="O44" s="18" t="s">
        <v>404</v>
      </c>
      <c r="P44" s="20" t="s">
        <v>404</v>
      </c>
      <c r="Q44" s="18" t="s">
        <v>404</v>
      </c>
      <c r="R44" s="20" t="s">
        <v>404</v>
      </c>
      <c r="S44" s="18" t="n">
        <v>418.0184558</v>
      </c>
      <c r="T44" s="20" t="n">
        <v>14.7630978</v>
      </c>
    </row>
    <row r="45" spans="1:20">
      <c r="A45" s="15" t="s">
        <v>442</v>
      </c>
      <c r="B45" s="17" t="n">
        <v>5519</v>
      </c>
      <c r="C45" s="18">
        <f>(0.0/B45*100)</f>
        <v/>
      </c>
      <c r="D45" s="19" t="n">
        <v>5519</v>
      </c>
      <c r="E45" s="18" t="n">
        <v>357.0821482</v>
      </c>
      <c r="F45" s="20" t="n">
        <v>3.15776307</v>
      </c>
      <c r="G45" s="18" t="n">
        <v>379.76329434</v>
      </c>
      <c r="H45" s="20" t="n">
        <v>19.83825575</v>
      </c>
      <c r="I45" s="18" t="n">
        <v>369.58216283</v>
      </c>
      <c r="J45" s="20" t="n">
        <v>15.63040955</v>
      </c>
      <c r="K45" s="18" t="n">
        <v>336.13106816</v>
      </c>
      <c r="L45" s="20" t="n">
        <v>19.00206662</v>
      </c>
      <c r="M45" s="18" t="s">
        <v>404</v>
      </c>
      <c r="N45" s="20" t="s">
        <v>404</v>
      </c>
      <c r="O45" s="18" t="s">
        <v>404</v>
      </c>
      <c r="P45" s="20" t="s">
        <v>404</v>
      </c>
      <c r="Q45" s="18" t="s">
        <v>404</v>
      </c>
      <c r="R45" s="20" t="s">
        <v>404</v>
      </c>
      <c r="S45" s="18" t="n">
        <v>373.17482173</v>
      </c>
      <c r="T45" s="20" t="n">
        <v>29.39818605</v>
      </c>
    </row>
    <row r="46" spans="1:20">
      <c r="A46" s="15" t="s">
        <v>443</v>
      </c>
      <c r="B46" s="17" t="n">
        <v>23141</v>
      </c>
      <c r="C46" s="18">
        <f>(4196.0/B46*100)</f>
        <v/>
      </c>
      <c r="D46" s="19" t="n">
        <v>18945</v>
      </c>
      <c r="E46" s="18" t="n">
        <v>378.15370502</v>
      </c>
      <c r="F46" s="20" t="n">
        <v>3.87490523</v>
      </c>
      <c r="G46" s="18" t="n">
        <v>410.87762081</v>
      </c>
      <c r="H46" s="20" t="n">
        <v>9.084159870000001</v>
      </c>
      <c r="I46" s="18" t="n">
        <v>381.04486135</v>
      </c>
      <c r="J46" s="20" t="n">
        <v>8.05306663</v>
      </c>
      <c r="K46" s="18" t="n">
        <v>354.47970578</v>
      </c>
      <c r="L46" s="20" t="n">
        <v>8.02618339</v>
      </c>
      <c r="M46" s="18" t="s">
        <v>404</v>
      </c>
      <c r="N46" s="20" t="s">
        <v>404</v>
      </c>
      <c r="O46" s="18" t="s">
        <v>404</v>
      </c>
      <c r="P46" s="20" t="s">
        <v>404</v>
      </c>
      <c r="Q46" s="18" t="s">
        <v>404</v>
      </c>
      <c r="R46" s="20" t="s">
        <v>404</v>
      </c>
      <c r="S46" s="18" t="n">
        <v>374.28992603</v>
      </c>
      <c r="T46" s="20" t="n">
        <v>18.23429178</v>
      </c>
    </row>
    <row r="47" spans="1:20">
      <c r="A47" s="15" t="s">
        <v>444</v>
      </c>
      <c r="B47" s="17" t="n">
        <v>5928</v>
      </c>
      <c r="C47" s="18">
        <f>(0.0/B47*100)</f>
        <v/>
      </c>
      <c r="D47" s="19" t="n">
        <v>5928</v>
      </c>
      <c r="E47" s="18" t="n">
        <v>421.59573774</v>
      </c>
      <c r="F47" s="20" t="n">
        <v>7.9297972</v>
      </c>
      <c r="G47" s="18" t="n">
        <v>443.00686494</v>
      </c>
      <c r="H47" s="20" t="n">
        <v>7.30743622</v>
      </c>
      <c r="I47" s="18" t="n">
        <v>456.83473014</v>
      </c>
      <c r="J47" s="20" t="n">
        <v>13.91042686</v>
      </c>
      <c r="K47" s="18" t="n">
        <v>478.5414924</v>
      </c>
      <c r="L47" s="20" t="n">
        <v>15.54361556</v>
      </c>
      <c r="M47" s="18" t="s">
        <v>404</v>
      </c>
      <c r="N47" s="20" t="s">
        <v>404</v>
      </c>
      <c r="O47" s="18" t="s">
        <v>404</v>
      </c>
      <c r="P47" s="20" t="s">
        <v>404</v>
      </c>
      <c r="Q47" s="18" t="s">
        <v>404</v>
      </c>
      <c r="R47" s="20" t="s">
        <v>404</v>
      </c>
      <c r="S47" s="18" t="n">
        <v>540.8043517</v>
      </c>
      <c r="T47" s="20" t="n">
        <v>7.19767315</v>
      </c>
    </row>
    <row r="48" spans="1:20">
      <c r="A48" s="15" t="s">
        <v>445</v>
      </c>
      <c r="B48" s="17" t="n">
        <v>9841</v>
      </c>
      <c r="C48" s="18">
        <f>(40.0/B48*100)</f>
        <v/>
      </c>
      <c r="D48" s="19" t="n">
        <v>9801</v>
      </c>
      <c r="E48" s="18" t="n">
        <v>529.32627044</v>
      </c>
      <c r="F48" s="20" t="n">
        <v>7.9772707</v>
      </c>
      <c r="G48" s="18" t="n">
        <v>551.71575302</v>
      </c>
      <c r="H48" s="20" t="n">
        <v>10.94778713</v>
      </c>
      <c r="I48" s="18" t="n">
        <v>511.18843208</v>
      </c>
      <c r="J48" s="20" t="n">
        <v>17.74361716</v>
      </c>
      <c r="K48" s="18" t="n">
        <v>510.26170258</v>
      </c>
      <c r="L48" s="20" t="n">
        <v>28.96280143</v>
      </c>
      <c r="M48" s="18" t="s">
        <v>404</v>
      </c>
      <c r="N48" s="20" t="s">
        <v>404</v>
      </c>
      <c r="O48" s="18" t="s">
        <v>404</v>
      </c>
      <c r="P48" s="20" t="s">
        <v>404</v>
      </c>
      <c r="Q48" s="18" t="s">
        <v>404</v>
      </c>
      <c r="R48" s="20" t="s">
        <v>404</v>
      </c>
      <c r="S48" s="18" t="n">
        <v>434.75543287</v>
      </c>
      <c r="T48" s="20" t="n">
        <v>11.3953236</v>
      </c>
    </row>
    <row r="49" spans="1:20">
      <c r="A49" s="15" t="s">
        <v>446</v>
      </c>
      <c r="B49" s="17" t="n">
        <v>6349</v>
      </c>
      <c r="C49" s="18">
        <f>(52.0/B49*100)</f>
        <v/>
      </c>
      <c r="D49" s="19" t="n">
        <v>6297</v>
      </c>
      <c r="E49" s="18" t="n">
        <v>405.45286121</v>
      </c>
      <c r="F49" s="20" t="n">
        <v>4.50032242</v>
      </c>
      <c r="G49" s="18" t="n">
        <v>433.15178007</v>
      </c>
      <c r="H49" s="20" t="n">
        <v>7.93391903</v>
      </c>
      <c r="I49" s="18" t="n">
        <v>392.33304166</v>
      </c>
      <c r="J49" s="20" t="n">
        <v>8.562499470000001</v>
      </c>
      <c r="K49" s="18" t="n">
        <v>399.40858757</v>
      </c>
      <c r="L49" s="20" t="n">
        <v>15.17404031</v>
      </c>
      <c r="M49" s="18" t="s">
        <v>404</v>
      </c>
      <c r="N49" s="20" t="s">
        <v>404</v>
      </c>
      <c r="O49" s="18" t="s">
        <v>404</v>
      </c>
      <c r="P49" s="20" t="s">
        <v>404</v>
      </c>
      <c r="Q49" s="18" t="s">
        <v>404</v>
      </c>
      <c r="R49" s="20" t="s">
        <v>404</v>
      </c>
      <c r="S49" s="18" t="n">
        <v>388.79441362</v>
      </c>
      <c r="T49" s="20" t="n">
        <v>17.00590127</v>
      </c>
    </row>
    <row r="50" spans="1:20">
      <c r="A50" s="15" t="s">
        <v>447</v>
      </c>
      <c r="B50" s="17" t="n">
        <v>11795</v>
      </c>
      <c r="C50" s="18">
        <f>(1031.0/B50*100)</f>
        <v/>
      </c>
      <c r="D50" s="19" t="n">
        <v>10764</v>
      </c>
      <c r="E50" s="18" t="n">
        <v>387.73370124</v>
      </c>
      <c r="F50" s="20" t="n">
        <v>3.84384448</v>
      </c>
      <c r="G50" s="18" t="n">
        <v>425.36859718</v>
      </c>
      <c r="H50" s="20" t="n">
        <v>8.99363321</v>
      </c>
      <c r="I50" s="18" t="n">
        <v>384.34793531</v>
      </c>
      <c r="J50" s="20" t="n">
        <v>6.45251705</v>
      </c>
      <c r="K50" s="18" t="n">
        <v>379.93411087</v>
      </c>
      <c r="L50" s="20" t="n">
        <v>10.32047989</v>
      </c>
      <c r="M50" s="18" t="s">
        <v>404</v>
      </c>
      <c r="N50" s="20" t="s">
        <v>404</v>
      </c>
      <c r="O50" s="18" t="s">
        <v>404</v>
      </c>
      <c r="P50" s="20" t="s">
        <v>404</v>
      </c>
      <c r="Q50" s="18" t="s">
        <v>404</v>
      </c>
      <c r="R50" s="20" t="s">
        <v>404</v>
      </c>
      <c r="S50" s="18" t="n">
        <v>387.86725691</v>
      </c>
      <c r="T50" s="20" t="n">
        <v>18.97568569</v>
      </c>
    </row>
    <row r="51" spans="1:20">
      <c r="A51" s="15" t="s">
        <v>448</v>
      </c>
      <c r="B51" s="17" t="n">
        <v>6866</v>
      </c>
      <c r="C51" s="18">
        <f>(0.0/B51*100)</f>
        <v/>
      </c>
      <c r="D51" s="19" t="n">
        <v>6866</v>
      </c>
      <c r="E51" s="18" t="n">
        <v>403.43315655</v>
      </c>
      <c r="F51" s="20" t="n">
        <v>3.80817938</v>
      </c>
      <c r="G51" s="18" t="n">
        <v>394.17802791</v>
      </c>
      <c r="H51" s="20" t="n">
        <v>6.24919679</v>
      </c>
      <c r="I51" s="18" t="n">
        <v>398.150725</v>
      </c>
      <c r="J51" s="20" t="n">
        <v>7.66948107</v>
      </c>
      <c r="K51" s="18" t="n">
        <v>396.00995981</v>
      </c>
      <c r="L51" s="20" t="n">
        <v>6.02096582</v>
      </c>
      <c r="M51" s="18" t="s">
        <v>404</v>
      </c>
      <c r="N51" s="20" t="s">
        <v>404</v>
      </c>
      <c r="O51" s="18" t="s">
        <v>404</v>
      </c>
      <c r="P51" s="20" t="s">
        <v>404</v>
      </c>
      <c r="Q51" s="18" t="s">
        <v>404</v>
      </c>
      <c r="R51" s="20" t="s">
        <v>404</v>
      </c>
      <c r="S51" s="18" t="n">
        <v>410.40074923</v>
      </c>
      <c r="T51" s="20" t="n">
        <v>7.78918828</v>
      </c>
    </row>
    <row r="52" spans="1:20">
      <c r="A52" s="15" t="s">
        <v>449</v>
      </c>
      <c r="B52" s="17" t="n">
        <v>5809</v>
      </c>
      <c r="C52" s="18">
        <f>(0.0/B52*100)</f>
        <v/>
      </c>
      <c r="D52" s="19" t="n">
        <v>5809</v>
      </c>
      <c r="E52" s="18" t="n">
        <v>458.41272673</v>
      </c>
      <c r="F52" s="20" t="n">
        <v>6.56388419</v>
      </c>
      <c r="G52" s="18" t="n">
        <v>464.4549217</v>
      </c>
      <c r="H52" s="20" t="n">
        <v>5.06280511</v>
      </c>
      <c r="I52" s="18" t="n">
        <v>477.59447139</v>
      </c>
      <c r="J52" s="20" t="n">
        <v>15.48693268</v>
      </c>
      <c r="K52" s="18" t="n">
        <v>523.27552945</v>
      </c>
      <c r="L52" s="20" t="n">
        <v>22.24368946</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427.22611332</v>
      </c>
      <c r="F53" s="20" t="n">
        <v>2.52255576</v>
      </c>
      <c r="G53" s="18" t="n">
        <v>460.61984976</v>
      </c>
      <c r="H53" s="20" t="n">
        <v>3.0322648</v>
      </c>
      <c r="I53" s="18" t="n">
        <v>430.4285198</v>
      </c>
      <c r="J53" s="20" t="n">
        <v>3.28611904</v>
      </c>
      <c r="K53" s="18" t="n">
        <v>446.10469695</v>
      </c>
      <c r="L53" s="20" t="n">
        <v>5.25686891</v>
      </c>
      <c r="M53" s="18" t="s">
        <v>404</v>
      </c>
      <c r="N53" s="20" t="s">
        <v>404</v>
      </c>
      <c r="O53" s="18" t="s">
        <v>404</v>
      </c>
      <c r="P53" s="20" t="s">
        <v>404</v>
      </c>
      <c r="Q53" s="18" t="s">
        <v>404</v>
      </c>
      <c r="R53" s="20" t="s">
        <v>404</v>
      </c>
      <c r="S53" s="18" t="n">
        <v>448.12662128</v>
      </c>
      <c r="T53" s="20" t="n">
        <v>9.533941309999999</v>
      </c>
    </row>
    <row r="54" spans="1:20">
      <c r="A54" s="15" t="s">
        <v>451</v>
      </c>
      <c r="B54" s="17" t="n">
        <v>4740</v>
      </c>
      <c r="C54" s="18">
        <f>(199.0/B54*100)</f>
        <v/>
      </c>
      <c r="D54" s="19" t="n">
        <v>4541</v>
      </c>
      <c r="E54" s="18" t="n">
        <v>328.02356739</v>
      </c>
      <c r="F54" s="20" t="n">
        <v>3.78874312</v>
      </c>
      <c r="G54" s="18" t="n">
        <v>327.29498769</v>
      </c>
      <c r="H54" s="20" t="n">
        <v>8.355839209999999</v>
      </c>
      <c r="I54" s="18" t="n">
        <v>331.87932961</v>
      </c>
      <c r="J54" s="20" t="n">
        <v>13.04721028</v>
      </c>
      <c r="K54" s="18" t="n">
        <v>321.82959572</v>
      </c>
      <c r="L54" s="20" t="n">
        <v>10.32189693</v>
      </c>
      <c r="M54" s="18" t="s">
        <v>404</v>
      </c>
      <c r="N54" s="20" t="s">
        <v>404</v>
      </c>
      <c r="O54" s="18" t="s">
        <v>404</v>
      </c>
      <c r="P54" s="20" t="s">
        <v>404</v>
      </c>
      <c r="Q54" s="18" t="s">
        <v>404</v>
      </c>
      <c r="R54" s="20" t="s">
        <v>404</v>
      </c>
      <c r="S54" s="18" t="n">
        <v>288.64996709</v>
      </c>
      <c r="T54" s="20" t="n">
        <v>5.66612892</v>
      </c>
    </row>
    <row r="55" spans="1:20">
      <c r="A55" s="15" t="s">
        <v>452</v>
      </c>
      <c r="B55" s="17" t="n">
        <v>5316</v>
      </c>
      <c r="C55" s="18">
        <f>(43.0/B55*100)</f>
        <v/>
      </c>
      <c r="D55" s="19" t="n">
        <v>5273</v>
      </c>
      <c r="E55" s="18" t="n">
        <v>398.63514934</v>
      </c>
      <c r="F55" s="20" t="n">
        <v>4.3433244</v>
      </c>
      <c r="G55" s="18" t="n">
        <v>407.59935055</v>
      </c>
      <c r="H55" s="20" t="n">
        <v>6.47978159</v>
      </c>
      <c r="I55" s="18" t="n">
        <v>420.0971824</v>
      </c>
      <c r="J55" s="20" t="n">
        <v>19.13995991</v>
      </c>
      <c r="K55" s="18" t="n">
        <v>393.23883463</v>
      </c>
      <c r="L55" s="20" t="n">
        <v>21.49900025</v>
      </c>
      <c r="M55" s="18" t="s">
        <v>404</v>
      </c>
      <c r="N55" s="20" t="s">
        <v>404</v>
      </c>
      <c r="O55" s="18" t="s">
        <v>404</v>
      </c>
      <c r="P55" s="20" t="s">
        <v>404</v>
      </c>
      <c r="Q55" s="18" t="s">
        <v>404</v>
      </c>
      <c r="R55" s="20" t="s">
        <v>404</v>
      </c>
      <c r="S55" s="18" t="n">
        <v>408.82261602</v>
      </c>
      <c r="T55" s="20" t="n">
        <v>7.82902797</v>
      </c>
    </row>
    <row r="56" spans="1:20">
      <c r="A56" s="15" t="s">
        <v>453</v>
      </c>
      <c r="B56" s="17" t="n">
        <v>5359</v>
      </c>
      <c r="C56" s="18">
        <f>(0.0/B56*100)</f>
        <v/>
      </c>
      <c r="D56" s="19" t="n">
        <v>5359</v>
      </c>
      <c r="E56" s="18" t="n">
        <v>535.93118893</v>
      </c>
      <c r="F56" s="20" t="n">
        <v>6.07068529</v>
      </c>
      <c r="G56" s="18" t="n">
        <v>557.62554204</v>
      </c>
      <c r="H56" s="20" t="n">
        <v>7.76331927</v>
      </c>
      <c r="I56" s="18" t="n">
        <v>549.99190899</v>
      </c>
      <c r="J56" s="20" t="n">
        <v>10.04295972</v>
      </c>
      <c r="K56" s="18" t="n">
        <v>552.6435063599999</v>
      </c>
      <c r="L56" s="20" t="n">
        <v>18.99655445</v>
      </c>
      <c r="M56" s="18" t="s">
        <v>404</v>
      </c>
      <c r="N56" s="20" t="s">
        <v>404</v>
      </c>
      <c r="O56" s="18" t="s">
        <v>404</v>
      </c>
      <c r="P56" s="20" t="s">
        <v>404</v>
      </c>
      <c r="Q56" s="18" t="s">
        <v>404</v>
      </c>
      <c r="R56" s="20" t="s">
        <v>404</v>
      </c>
      <c r="S56" s="18" t="n">
        <v>551.84434892</v>
      </c>
      <c r="T56" s="20" t="n">
        <v>22.20282082</v>
      </c>
    </row>
    <row r="57" spans="1:20">
      <c r="A57" s="15" t="s">
        <v>454</v>
      </c>
      <c r="B57" s="17" t="n">
        <v>6513</v>
      </c>
      <c r="C57" s="18">
        <f>(0.0/B57*100)</f>
        <v/>
      </c>
      <c r="D57" s="19" t="n">
        <v>6513</v>
      </c>
      <c r="E57" s="18" t="n">
        <v>385.261036</v>
      </c>
      <c r="F57" s="20" t="n">
        <v>3.78406908</v>
      </c>
      <c r="G57" s="18" t="n">
        <v>364.65605561</v>
      </c>
      <c r="H57" s="20" t="n">
        <v>21.32634212</v>
      </c>
      <c r="I57" s="18" t="n">
        <v>397.21250345</v>
      </c>
      <c r="J57" s="20" t="n">
        <v>8.8085723</v>
      </c>
      <c r="K57" s="18" t="n">
        <v>381.60828762</v>
      </c>
      <c r="L57" s="20" t="n">
        <v>21.89383558</v>
      </c>
      <c r="M57" s="18" t="s">
        <v>404</v>
      </c>
      <c r="N57" s="20" t="s">
        <v>404</v>
      </c>
      <c r="O57" s="18" t="s">
        <v>404</v>
      </c>
      <c r="P57" s="20" t="s">
        <v>404</v>
      </c>
      <c r="Q57" s="18" t="n">
        <v>398.00779881</v>
      </c>
      <c r="R57" s="20" t="n">
        <v>10.94991743</v>
      </c>
      <c r="S57" s="18" t="n">
        <v>389.53437752</v>
      </c>
      <c r="T57" s="20" t="n">
        <v>26.81436586</v>
      </c>
    </row>
    <row r="58" spans="1:20">
      <c r="A58" s="15" t="s">
        <v>455</v>
      </c>
      <c r="B58" s="17" t="n">
        <v>7267</v>
      </c>
      <c r="C58" s="18">
        <f>(0.0/B58*100)</f>
        <v/>
      </c>
      <c r="D58" s="19" t="n">
        <v>7267</v>
      </c>
      <c r="E58" s="18" t="n">
        <v>380.19174463</v>
      </c>
      <c r="F58" s="20" t="n">
        <v>3.74505985</v>
      </c>
      <c r="G58" s="18" t="n">
        <v>384.83158128</v>
      </c>
      <c r="H58" s="20" t="n">
        <v>6.15982716</v>
      </c>
      <c r="I58" s="18" t="n">
        <v>375.05276964</v>
      </c>
      <c r="J58" s="20" t="n">
        <v>16.17821229</v>
      </c>
      <c r="K58" s="18" t="n">
        <v>369.87761482</v>
      </c>
      <c r="L58" s="20" t="n">
        <v>11.53691662</v>
      </c>
      <c r="M58" s="18" t="s">
        <v>404</v>
      </c>
      <c r="N58" s="20" t="s">
        <v>404</v>
      </c>
      <c r="O58" s="18" t="s">
        <v>404</v>
      </c>
      <c r="P58" s="20" t="s">
        <v>404</v>
      </c>
      <c r="Q58" s="18" t="n">
        <v>225.45519783</v>
      </c>
      <c r="R58" s="20" t="n">
        <v>8.476610620000001</v>
      </c>
      <c r="S58" s="18" t="n">
        <v>395.27587843</v>
      </c>
      <c r="T58" s="20" t="n">
        <v>16.04569942</v>
      </c>
    </row>
    <row r="59" spans="1:20">
      <c r="A59" s="15" t="s">
        <v>456</v>
      </c>
      <c r="B59" s="17" t="n">
        <v>4826</v>
      </c>
      <c r="C59" s="18">
        <f>(0.0/B59*100)</f>
        <v/>
      </c>
      <c r="D59" s="19" t="n">
        <v>4826</v>
      </c>
      <c r="E59" s="18" t="n">
        <v>359.74102196</v>
      </c>
      <c r="F59" s="20" t="n">
        <v>2.10895697</v>
      </c>
      <c r="G59" s="18" t="n">
        <v>366.28980071</v>
      </c>
      <c r="H59" s="20" t="n">
        <v>3.89046847</v>
      </c>
      <c r="I59" s="18" t="n">
        <v>330.85094517</v>
      </c>
      <c r="J59" s="20" t="n">
        <v>8.01273627</v>
      </c>
      <c r="K59" s="18" t="n">
        <v>373.76799624</v>
      </c>
      <c r="L59" s="20" t="n">
        <v>6.38737499</v>
      </c>
      <c r="M59" s="18" t="s">
        <v>404</v>
      </c>
      <c r="N59" s="20" t="s">
        <v>404</v>
      </c>
      <c r="O59" s="18" t="s">
        <v>404</v>
      </c>
      <c r="P59" s="20" t="s">
        <v>404</v>
      </c>
      <c r="Q59" s="18" t="s">
        <v>404</v>
      </c>
      <c r="R59" s="20" t="s">
        <v>404</v>
      </c>
      <c r="S59" s="18" t="n">
        <v>360.21335638</v>
      </c>
      <c r="T59" s="20" t="n">
        <v>11.63459969</v>
      </c>
    </row>
    <row r="60" spans="1:20">
      <c r="A60" s="15" t="s">
        <v>457</v>
      </c>
      <c r="B60" s="17" t="n">
        <v>4546</v>
      </c>
      <c r="C60" s="18">
        <f>(0.0/B60*100)</f>
        <v/>
      </c>
      <c r="D60" s="19" t="n">
        <v>4546</v>
      </c>
      <c r="E60" s="18" t="n">
        <v>400.66415313</v>
      </c>
      <c r="F60" s="20" t="n">
        <v>7.26089188</v>
      </c>
      <c r="G60" s="18" t="n">
        <v>399.83068389</v>
      </c>
      <c r="H60" s="20" t="n">
        <v>7.89830852</v>
      </c>
      <c r="I60" s="18" t="n">
        <v>354.90238868</v>
      </c>
      <c r="J60" s="20" t="n">
        <v>12.23413527</v>
      </c>
      <c r="K60" s="18" t="n">
        <v>389.61003059</v>
      </c>
      <c r="L60" s="20" t="n">
        <v>14.00728929</v>
      </c>
      <c r="M60" s="18" t="s">
        <v>404</v>
      </c>
      <c r="N60" s="20" t="s">
        <v>404</v>
      </c>
      <c r="O60" s="18" t="s">
        <v>404</v>
      </c>
      <c r="P60" s="20" t="s">
        <v>404</v>
      </c>
      <c r="Q60" s="18" t="s">
        <v>404</v>
      </c>
      <c r="R60" s="20" t="s">
        <v>404</v>
      </c>
      <c r="S60" s="18" t="n">
        <v>402.38010497</v>
      </c>
      <c r="T60" s="20" t="n">
        <v>15.44628789</v>
      </c>
    </row>
    <row r="61" spans="1:20">
      <c r="A61" s="15" t="s">
        <v>458</v>
      </c>
      <c r="B61" s="17" t="n">
        <v>6525</v>
      </c>
      <c r="C61" s="18">
        <f>(0.0/B61*100)</f>
        <v/>
      </c>
      <c r="D61" s="19" t="n">
        <v>6525</v>
      </c>
      <c r="E61" s="18" t="n">
        <v>472.67347248</v>
      </c>
      <c r="F61" s="20" t="n">
        <v>3.66009123</v>
      </c>
      <c r="G61" s="18" t="n">
        <v>485.12851548</v>
      </c>
      <c r="H61" s="20" t="n">
        <v>4.44503338</v>
      </c>
      <c r="I61" s="18" t="n">
        <v>479.58971608</v>
      </c>
      <c r="J61" s="20" t="n">
        <v>6.58249303</v>
      </c>
      <c r="K61" s="18" t="n">
        <v>456.91299596</v>
      </c>
      <c r="L61" s="20" t="n">
        <v>11.77156499</v>
      </c>
      <c r="M61" s="18" t="s">
        <v>404</v>
      </c>
      <c r="N61" s="20" t="s">
        <v>404</v>
      </c>
      <c r="O61" s="18" t="s">
        <v>404</v>
      </c>
      <c r="P61" s="20" t="s">
        <v>404</v>
      </c>
      <c r="Q61" s="18" t="s">
        <v>404</v>
      </c>
      <c r="R61" s="20" t="s">
        <v>404</v>
      </c>
      <c r="S61" s="18" t="n">
        <v>446.00095387</v>
      </c>
      <c r="T61" s="20" t="n">
        <v>14.49740997</v>
      </c>
    </row>
    <row r="62" spans="1:20">
      <c r="A62" s="15" t="s">
        <v>459</v>
      </c>
      <c r="B62" s="17" t="n">
        <v>4476</v>
      </c>
      <c r="C62" s="18">
        <f>(0.0/B62*100)</f>
        <v/>
      </c>
      <c r="D62" s="19" t="n">
        <v>4476</v>
      </c>
      <c r="E62" s="18" t="n">
        <v>547.0972920299999</v>
      </c>
      <c r="F62" s="20" t="n">
        <v>1.41279375</v>
      </c>
      <c r="G62" s="18" t="n">
        <v>546.77581821</v>
      </c>
      <c r="H62" s="20" t="n">
        <v>2.30412115</v>
      </c>
      <c r="I62" s="18" t="n">
        <v>528.20661076</v>
      </c>
      <c r="J62" s="20" t="n">
        <v>3.22656007</v>
      </c>
      <c r="K62" s="18" t="n">
        <v>497.33816548</v>
      </c>
      <c r="L62" s="20" t="n">
        <v>7.57627211</v>
      </c>
      <c r="M62" s="18" t="s">
        <v>404</v>
      </c>
      <c r="N62" s="20" t="s">
        <v>404</v>
      </c>
      <c r="O62" s="18" t="s">
        <v>404</v>
      </c>
      <c r="P62" s="20" t="s">
        <v>404</v>
      </c>
      <c r="Q62" s="18" t="s">
        <v>404</v>
      </c>
      <c r="R62" s="20" t="s">
        <v>404</v>
      </c>
      <c r="S62" s="18" t="n">
        <v>575.33280772</v>
      </c>
      <c r="T62" s="20" t="n">
        <v>7.62444114</v>
      </c>
    </row>
    <row r="63" spans="1:20">
      <c r="A63" s="15" t="s">
        <v>460</v>
      </c>
      <c r="B63" s="17" t="n">
        <v>5324</v>
      </c>
      <c r="C63" s="18">
        <f>(0.0/B63*100)</f>
        <v/>
      </c>
      <c r="D63" s="19" t="n">
        <v>5324</v>
      </c>
      <c r="E63" s="18" t="n">
        <v>371.18583503</v>
      </c>
      <c r="F63" s="20" t="n">
        <v>1.82219006</v>
      </c>
      <c r="G63" s="18" t="n">
        <v>378.71200332</v>
      </c>
      <c r="H63" s="20" t="n">
        <v>3.30879293</v>
      </c>
      <c r="I63" s="18" t="n">
        <v>326.55600157</v>
      </c>
      <c r="J63" s="20" t="n">
        <v>6.15596085</v>
      </c>
      <c r="K63" s="18" t="n">
        <v>318.62728574</v>
      </c>
      <c r="L63" s="20" t="n">
        <v>18.3675107</v>
      </c>
      <c r="M63" s="18" t="s">
        <v>404</v>
      </c>
      <c r="N63" s="20" t="s">
        <v>404</v>
      </c>
      <c r="O63" s="18" t="s">
        <v>404</v>
      </c>
      <c r="P63" s="20" t="s">
        <v>404</v>
      </c>
      <c r="Q63" s="18" t="s">
        <v>404</v>
      </c>
      <c r="R63" s="20" t="s">
        <v>404</v>
      </c>
      <c r="S63" s="18" t="n">
        <v>385.83579752</v>
      </c>
      <c r="T63" s="20" t="n">
        <v>3.96190587</v>
      </c>
    </row>
    <row r="64" spans="1:20">
      <c r="A64" s="15" t="s">
        <v>461</v>
      </c>
      <c r="B64" s="17" t="n">
        <v>3634</v>
      </c>
      <c r="C64" s="18">
        <f>(27.0/B64*100)</f>
        <v/>
      </c>
      <c r="D64" s="19" t="n">
        <v>3607</v>
      </c>
      <c r="E64" s="18" t="n">
        <v>465.425645</v>
      </c>
      <c r="F64" s="20" t="n">
        <v>2.79175563</v>
      </c>
      <c r="G64" s="18" t="n">
        <v>494.81750128</v>
      </c>
      <c r="H64" s="20" t="n">
        <v>3.84870392</v>
      </c>
      <c r="I64" s="18" t="n">
        <v>464.25849651</v>
      </c>
      <c r="J64" s="20" t="n">
        <v>2.87567809</v>
      </c>
      <c r="K64" s="18" t="n">
        <v>538.3669869399999</v>
      </c>
      <c r="L64" s="20" t="n">
        <v>14.53478774</v>
      </c>
      <c r="M64" s="18" t="s">
        <v>404</v>
      </c>
      <c r="N64" s="20" t="s">
        <v>404</v>
      </c>
      <c r="O64" s="18" t="n">
        <v>537.80715577</v>
      </c>
      <c r="P64" s="20" t="n">
        <v>27.47720327</v>
      </c>
      <c r="Q64" s="18" t="s">
        <v>404</v>
      </c>
      <c r="R64" s="20" t="s">
        <v>404</v>
      </c>
      <c r="S64" s="18" t="n">
        <v>501.23612253</v>
      </c>
      <c r="T64" s="20" t="n">
        <v>4.76372288</v>
      </c>
    </row>
    <row r="65" spans="1:20">
      <c r="A65" s="15" t="s">
        <v>462</v>
      </c>
      <c r="B65" s="17" t="n">
        <v>5325</v>
      </c>
      <c r="C65" s="18">
        <f>(0.0/B65*100)</f>
        <v/>
      </c>
      <c r="D65" s="19" t="n">
        <v>5325</v>
      </c>
      <c r="E65" s="18" t="n">
        <v>422.69924165</v>
      </c>
      <c r="F65" s="20" t="n">
        <v>4.32939936</v>
      </c>
      <c r="G65" s="18" t="n">
        <v>419.14418404</v>
      </c>
      <c r="H65" s="20" t="n">
        <v>6.12818633</v>
      </c>
      <c r="I65" s="18" t="n">
        <v>413.62095182</v>
      </c>
      <c r="J65" s="20" t="n">
        <v>8.03113591</v>
      </c>
      <c r="K65" s="18" t="n">
        <v>381.064528</v>
      </c>
      <c r="L65" s="20" t="n">
        <v>17.54985175</v>
      </c>
      <c r="M65" s="18" t="s">
        <v>404</v>
      </c>
      <c r="N65" s="20" t="s">
        <v>404</v>
      </c>
      <c r="O65" s="18" t="n">
        <v>392.70524913</v>
      </c>
      <c r="P65" s="20" t="n">
        <v>4.9830104</v>
      </c>
      <c r="Q65" s="18" t="s">
        <v>404</v>
      </c>
      <c r="R65" s="20" t="s">
        <v>404</v>
      </c>
      <c r="S65" s="18" t="n">
        <v>414.94835345</v>
      </c>
      <c r="T65" s="20" t="n">
        <v>15.31584263</v>
      </c>
    </row>
    <row r="66" spans="1:20">
      <c r="A66" s="15" t="s">
        <v>463</v>
      </c>
      <c r="B66" s="17" t="n">
        <v>5665</v>
      </c>
      <c r="C66" s="18">
        <f>(0.0/B66*100)</f>
        <v/>
      </c>
      <c r="D66" s="19" t="n">
        <v>5665</v>
      </c>
      <c r="E66" s="18" t="n">
        <v>409.00787348</v>
      </c>
      <c r="F66" s="20" t="n">
        <v>1.88382194</v>
      </c>
      <c r="G66" s="18" t="n">
        <v>428.02156085</v>
      </c>
      <c r="H66" s="20" t="n">
        <v>2.59302268</v>
      </c>
      <c r="I66" s="18" t="n">
        <v>436.96131902</v>
      </c>
      <c r="J66" s="20" t="n">
        <v>12.59117745</v>
      </c>
      <c r="K66" s="18" t="n">
        <v>431.43932874</v>
      </c>
      <c r="L66" s="20" t="n">
        <v>3.80786138</v>
      </c>
      <c r="M66" s="18" t="s">
        <v>404</v>
      </c>
      <c r="N66" s="20" t="s">
        <v>404</v>
      </c>
      <c r="O66" s="18" t="s">
        <v>404</v>
      </c>
      <c r="P66" s="20" t="s">
        <v>404</v>
      </c>
      <c r="Q66" s="18" t="s">
        <v>404</v>
      </c>
      <c r="R66" s="20" t="s">
        <v>404</v>
      </c>
      <c r="S66" s="18" t="n">
        <v>419.46041788</v>
      </c>
      <c r="T66" s="20" t="n">
        <v>7.5321218</v>
      </c>
    </row>
    <row r="67" spans="1:20">
      <c r="A67" s="15" t="s">
        <v>464</v>
      </c>
      <c r="B67" s="17" t="n">
        <v>6971</v>
      </c>
      <c r="C67" s="18">
        <f>(0.0/B67*100)</f>
        <v/>
      </c>
      <c r="D67" s="19" t="n">
        <v>6971</v>
      </c>
      <c r="E67" s="18" t="n">
        <v>383.24460764</v>
      </c>
      <c r="F67" s="20" t="n">
        <v>3.50414634</v>
      </c>
      <c r="G67" s="18" t="n">
        <v>426.09335717</v>
      </c>
      <c r="H67" s="20" t="n">
        <v>12.38452347</v>
      </c>
      <c r="I67" s="18" t="n">
        <v>380.43942934</v>
      </c>
      <c r="J67" s="20" t="n">
        <v>9.506184490000001</v>
      </c>
      <c r="K67" s="18" t="n">
        <v>380.86412911</v>
      </c>
      <c r="L67" s="20" t="n">
        <v>10.43663741</v>
      </c>
      <c r="M67" s="18" t="s">
        <v>404</v>
      </c>
      <c r="N67" s="20" t="s">
        <v>404</v>
      </c>
      <c r="O67" s="18" t="s">
        <v>404</v>
      </c>
      <c r="P67" s="20" t="s">
        <v>404</v>
      </c>
      <c r="Q67" s="18" t="s">
        <v>404</v>
      </c>
      <c r="R67" s="20" t="s">
        <v>404</v>
      </c>
      <c r="S67" s="18" t="n">
        <v>386.6775185</v>
      </c>
      <c r="T67" s="20" t="n">
        <v>35.96988927</v>
      </c>
    </row>
    <row r="68" spans="1:20">
      <c r="A68" s="15" t="s">
        <v>465</v>
      </c>
      <c r="B68" s="17" t="n">
        <v>12083</v>
      </c>
      <c r="C68" s="18">
        <f>(0.0/B68*100)</f>
        <v/>
      </c>
      <c r="D68" s="19" t="n">
        <v>12083</v>
      </c>
      <c r="E68" s="18" t="n">
        <v>393.76707008</v>
      </c>
      <c r="F68" s="20" t="n">
        <v>1.5749166</v>
      </c>
      <c r="G68" s="18" t="n">
        <v>416.51827594</v>
      </c>
      <c r="H68" s="20" t="n">
        <v>1.88659918</v>
      </c>
      <c r="I68" s="18" t="n">
        <v>423.31447238</v>
      </c>
      <c r="J68" s="20" t="n">
        <v>5.84414703</v>
      </c>
      <c r="K68" s="18" t="n">
        <v>434.64245679</v>
      </c>
      <c r="L68" s="20" t="n">
        <v>8.5024686</v>
      </c>
      <c r="M68" s="18" t="s">
        <v>404</v>
      </c>
      <c r="N68" s="20" t="s">
        <v>404</v>
      </c>
      <c r="O68" s="18" t="s">
        <v>404</v>
      </c>
      <c r="P68" s="20" t="s">
        <v>404</v>
      </c>
      <c r="Q68" s="18" t="s">
        <v>404</v>
      </c>
      <c r="R68" s="20" t="s">
        <v>404</v>
      </c>
      <c r="S68" s="18" t="s">
        <v>404</v>
      </c>
      <c r="T68" s="20" t="s">
        <v>404</v>
      </c>
    </row>
    <row r="69" spans="1:20">
      <c r="A69" s="15" t="s">
        <v>466</v>
      </c>
      <c r="B69" s="17" t="n">
        <v>4876</v>
      </c>
      <c r="C69" s="18">
        <f>(0.0/B69*100)</f>
        <v/>
      </c>
      <c r="D69" s="19" t="n">
        <v>4876</v>
      </c>
      <c r="E69" s="18" t="n">
        <v>445.45318059</v>
      </c>
      <c r="F69" s="20" t="n">
        <v>6.28423363</v>
      </c>
      <c r="G69" s="18" t="n">
        <v>445.7388494</v>
      </c>
      <c r="H69" s="20" t="n">
        <v>5.96891941</v>
      </c>
      <c r="I69" s="18" t="n">
        <v>422.67623655</v>
      </c>
      <c r="J69" s="20" t="n">
        <v>10.769196</v>
      </c>
      <c r="K69" s="18" t="s">
        <v>404</v>
      </c>
      <c r="L69" s="20" t="s">
        <v>404</v>
      </c>
      <c r="M69" s="18" t="s">
        <v>404</v>
      </c>
      <c r="N69" s="20" t="s">
        <v>404</v>
      </c>
      <c r="O69" s="18" t="s">
        <v>404</v>
      </c>
      <c r="P69" s="20" t="s">
        <v>404</v>
      </c>
      <c r="Q69" s="18" t="s">
        <v>404</v>
      </c>
      <c r="R69" s="20" t="s">
        <v>404</v>
      </c>
      <c r="S69" s="18" t="n">
        <v>421.94752625</v>
      </c>
      <c r="T69" s="20" t="n">
        <v>14.90579647</v>
      </c>
    </row>
    <row r="70" spans="1:20">
      <c r="A70" s="15" t="s">
        <v>467</v>
      </c>
      <c r="B70" s="17" t="n">
        <v>6036</v>
      </c>
      <c r="C70" s="18">
        <f>(0.0/B70*100)</f>
        <v/>
      </c>
      <c r="D70" s="19" t="n">
        <v>6036</v>
      </c>
      <c r="E70" s="18" t="n">
        <v>490.78963286</v>
      </c>
      <c r="F70" s="20" t="n">
        <v>3.67922348</v>
      </c>
      <c r="G70" s="18" t="n">
        <v>496.58141182</v>
      </c>
      <c r="H70" s="20" t="n">
        <v>4.94688514</v>
      </c>
      <c r="I70" s="18" t="n">
        <v>522.14810913</v>
      </c>
      <c r="J70" s="20" t="n">
        <v>13.78447362</v>
      </c>
      <c r="K70" s="18" t="n">
        <v>485.1267079</v>
      </c>
      <c r="L70" s="20" t="n">
        <v>5.96952286</v>
      </c>
      <c r="M70" s="18" t="s">
        <v>404</v>
      </c>
      <c r="N70" s="20" t="s">
        <v>404</v>
      </c>
      <c r="O70" s="18" t="s">
        <v>404</v>
      </c>
      <c r="P70" s="20" t="s">
        <v>404</v>
      </c>
      <c r="Q70" s="18" t="s">
        <v>404</v>
      </c>
      <c r="R70" s="20" t="s">
        <v>404</v>
      </c>
      <c r="S70" s="18" t="s">
        <v>404</v>
      </c>
      <c r="T70" s="20" t="s">
        <v>404</v>
      </c>
    </row>
    <row r="71" spans="1:20">
      <c r="A71" s="15" t="s">
        <v>468</v>
      </c>
      <c r="B71" s="17" t="n">
        <v>6115</v>
      </c>
      <c r="C71" s="18">
        <f>(0.0/B71*100)</f>
        <v/>
      </c>
      <c r="D71" s="19" t="n">
        <v>6115</v>
      </c>
      <c r="E71" s="18" t="n">
        <v>563.71961063</v>
      </c>
      <c r="F71" s="20" t="n">
        <v>2.2737712</v>
      </c>
      <c r="G71" s="18" t="n">
        <v>567.90948077</v>
      </c>
      <c r="H71" s="20" t="n">
        <v>2.11514039</v>
      </c>
      <c r="I71" s="18" t="n">
        <v>557.75435465</v>
      </c>
      <c r="J71" s="20" t="n">
        <v>3.85193908</v>
      </c>
      <c r="K71" s="18" t="n">
        <v>550.77131937</v>
      </c>
      <c r="L71" s="20" t="n">
        <v>15.24866056</v>
      </c>
      <c r="M71" s="18" t="s">
        <v>404</v>
      </c>
      <c r="N71" s="20" t="s">
        <v>404</v>
      </c>
      <c r="O71" s="18" t="s">
        <v>404</v>
      </c>
      <c r="P71" s="20" t="s">
        <v>404</v>
      </c>
      <c r="Q71" s="18" t="s">
        <v>404</v>
      </c>
      <c r="R71" s="20" t="s">
        <v>404</v>
      </c>
      <c r="S71" s="18" t="n">
        <v>533.34254097</v>
      </c>
      <c r="T71" s="20" t="n">
        <v>20.28757726</v>
      </c>
    </row>
    <row r="72" spans="1:20">
      <c r="A72" s="15" t="s">
        <v>469</v>
      </c>
      <c r="B72" s="17" t="n">
        <v>7708</v>
      </c>
      <c r="C72" s="18">
        <f>(0.0/B72*100)</f>
        <v/>
      </c>
      <c r="D72" s="19" t="n">
        <v>7708</v>
      </c>
      <c r="E72" s="18" t="n">
        <v>540.49993817</v>
      </c>
      <c r="F72" s="20" t="n">
        <v>4.98989055</v>
      </c>
      <c r="G72" s="18" t="n">
        <v>551.74982728</v>
      </c>
      <c r="H72" s="20" t="n">
        <v>7.70471669</v>
      </c>
      <c r="I72" s="18" t="n">
        <v>540.15022984</v>
      </c>
      <c r="J72" s="20" t="n">
        <v>13.53215749</v>
      </c>
      <c r="K72" s="18" t="n">
        <v>520.22233216</v>
      </c>
      <c r="L72" s="20" t="n">
        <v>11.98051064</v>
      </c>
      <c r="M72" s="18" t="s">
        <v>404</v>
      </c>
      <c r="N72" s="20" t="s">
        <v>404</v>
      </c>
      <c r="O72" s="18" t="s">
        <v>404</v>
      </c>
      <c r="P72" s="20" t="s">
        <v>404</v>
      </c>
      <c r="Q72" s="18" t="s">
        <v>404</v>
      </c>
      <c r="R72" s="20" t="s">
        <v>404</v>
      </c>
      <c r="S72" s="18" t="n">
        <v>569.24327484</v>
      </c>
      <c r="T72" s="20" t="n">
        <v>70.50588863999999</v>
      </c>
    </row>
    <row r="73" spans="1:20">
      <c r="A73" s="15" t="s">
        <v>470</v>
      </c>
      <c r="B73" s="17" t="n">
        <v>8249</v>
      </c>
      <c r="C73" s="18">
        <f>(0.0/B73*100)</f>
        <v/>
      </c>
      <c r="D73" s="19" t="n">
        <v>8249</v>
      </c>
      <c r="E73" s="18" t="n">
        <v>415.516694</v>
      </c>
      <c r="F73" s="20" t="n">
        <v>3.55228156</v>
      </c>
      <c r="G73" s="18" t="n">
        <v>422.19448115</v>
      </c>
      <c r="H73" s="20" t="n">
        <v>11.04533929</v>
      </c>
      <c r="I73" s="18" t="n">
        <v>395.54208531</v>
      </c>
      <c r="J73" s="20" t="n">
        <v>18.11378812</v>
      </c>
      <c r="K73" s="18" t="n">
        <v>410.16077575</v>
      </c>
      <c r="L73" s="20" t="n">
        <v>20.11062317</v>
      </c>
      <c r="M73" s="18" t="s">
        <v>404</v>
      </c>
      <c r="N73" s="20" t="s">
        <v>404</v>
      </c>
      <c r="O73" s="18" t="s">
        <v>404</v>
      </c>
      <c r="P73" s="20" t="s">
        <v>404</v>
      </c>
      <c r="Q73" s="18" t="s">
        <v>404</v>
      </c>
      <c r="R73" s="20" t="s">
        <v>404</v>
      </c>
      <c r="S73" s="18" t="n">
        <v>372.510475</v>
      </c>
      <c r="T73" s="20" t="n">
        <v>5.11424253</v>
      </c>
    </row>
    <row r="74" spans="1:20">
      <c r="A74" s="15" t="s">
        <v>471</v>
      </c>
      <c r="B74" s="17" t="n">
        <v>4692</v>
      </c>
      <c r="C74" s="18">
        <f>(484.0/B74*100)</f>
        <v/>
      </c>
      <c r="D74" s="19" t="n">
        <v>4208</v>
      </c>
      <c r="E74" s="18" t="n">
        <v>407.09162068</v>
      </c>
      <c r="F74" s="20" t="n">
        <v>1.93515413</v>
      </c>
      <c r="G74" s="18" t="n">
        <v>443.32331961</v>
      </c>
      <c r="H74" s="20" t="n">
        <v>3.67545635</v>
      </c>
      <c r="I74" s="18" t="n">
        <v>416.87095738</v>
      </c>
      <c r="J74" s="20" t="n">
        <v>3.52102714</v>
      </c>
      <c r="K74" s="18" t="n">
        <v>397.63839348</v>
      </c>
      <c r="L74" s="20" t="n">
        <v>3.39508239</v>
      </c>
      <c r="M74" s="18" t="s">
        <v>404</v>
      </c>
      <c r="N74" s="20" t="s">
        <v>404</v>
      </c>
      <c r="O74" s="18" t="s">
        <v>404</v>
      </c>
      <c r="P74" s="20" t="s">
        <v>404</v>
      </c>
      <c r="Q74" s="18" t="s">
        <v>404</v>
      </c>
      <c r="R74" s="20" t="s">
        <v>404</v>
      </c>
      <c r="S74" s="18" t="n">
        <v>450.86611499</v>
      </c>
      <c r="T74" s="20" t="n">
        <v>7.44289736</v>
      </c>
    </row>
    <row r="75" spans="1:20">
      <c r="A75" s="15" t="s">
        <v>472</v>
      </c>
      <c r="B75" s="17" t="n">
        <v>5375</v>
      </c>
      <c r="C75" s="18">
        <f>(483.0/B75*100)</f>
        <v/>
      </c>
      <c r="D75" s="19" t="n">
        <v>4892</v>
      </c>
      <c r="E75" s="18" t="n">
        <v>367.92040068</v>
      </c>
      <c r="F75" s="20" t="n">
        <v>5.99652601</v>
      </c>
      <c r="G75" s="18" t="n">
        <v>374.53601653</v>
      </c>
      <c r="H75" s="20" t="n">
        <v>13.02360834</v>
      </c>
      <c r="I75" s="18" t="n">
        <v>349.88575476</v>
      </c>
      <c r="J75" s="20" t="n">
        <v>13.81345224</v>
      </c>
      <c r="K75" s="18" t="n">
        <v>364.89476995</v>
      </c>
      <c r="L75" s="20" t="n">
        <v>10.21283891</v>
      </c>
      <c r="M75" s="18" t="s">
        <v>404</v>
      </c>
      <c r="N75" s="20" t="s">
        <v>404</v>
      </c>
      <c r="O75" s="18" t="s">
        <v>404</v>
      </c>
      <c r="P75" s="20" t="s">
        <v>404</v>
      </c>
      <c r="Q75" s="18" t="s">
        <v>404</v>
      </c>
      <c r="R75" s="20" t="s">
        <v>404</v>
      </c>
      <c r="S75" s="18" t="n">
        <v>387.03404851</v>
      </c>
      <c r="T75" s="20" t="n">
        <v>18.83446143</v>
      </c>
    </row>
    <row r="76" spans="1:20">
      <c r="A76" s="15" t="s">
        <v>473</v>
      </c>
      <c r="B76" s="17" t="n">
        <v>14167</v>
      </c>
      <c r="C76" s="18">
        <f>(1400.0/B76*100)</f>
        <v/>
      </c>
      <c r="D76" s="19" t="n">
        <v>12767</v>
      </c>
      <c r="E76" s="18" t="n">
        <v>414.98437469</v>
      </c>
      <c r="F76" s="20" t="n">
        <v>3.7690653</v>
      </c>
      <c r="G76" s="18" t="n">
        <v>450.3351962</v>
      </c>
      <c r="H76" s="20" t="n">
        <v>6.2949578</v>
      </c>
      <c r="I76" s="18" t="n">
        <v>458.77621428</v>
      </c>
      <c r="J76" s="20" t="n">
        <v>11.96609509</v>
      </c>
      <c r="K76" s="18" t="n">
        <v>429.76679751</v>
      </c>
      <c r="L76" s="20" t="n">
        <v>9.079918599999999</v>
      </c>
      <c r="M76" s="18" t="s">
        <v>404</v>
      </c>
      <c r="N76" s="20" t="s">
        <v>404</v>
      </c>
      <c r="O76" s="18" t="s">
        <v>404</v>
      </c>
      <c r="P76" s="20" t="s">
        <v>404</v>
      </c>
      <c r="Q76" s="18" t="s">
        <v>404</v>
      </c>
      <c r="R76" s="20" t="s">
        <v>404</v>
      </c>
      <c r="S76" s="18" t="n">
        <v>437.24235578</v>
      </c>
      <c r="T76" s="20" t="n">
        <v>17.95205019</v>
      </c>
    </row>
    <row r="77" spans="1:20">
      <c r="A77" s="15" t="s">
        <v>474</v>
      </c>
      <c r="B77" s="17" t="n">
        <v>6062</v>
      </c>
      <c r="C77" s="18">
        <f>(12.0/B77*100)</f>
        <v/>
      </c>
      <c r="D77" s="19" t="n">
        <v>6050</v>
      </c>
      <c r="E77" s="18" t="n">
        <v>407.68168142</v>
      </c>
      <c r="F77" s="20" t="n">
        <v>3.44457758</v>
      </c>
      <c r="G77" s="18" t="n">
        <v>458.94327734</v>
      </c>
      <c r="H77" s="20" t="n">
        <v>9.43253352</v>
      </c>
      <c r="I77" s="18" t="n">
        <v>424.6983106</v>
      </c>
      <c r="J77" s="20" t="n">
        <v>5.99389313</v>
      </c>
      <c r="K77" s="18" t="n">
        <v>411.12116459</v>
      </c>
      <c r="L77" s="20" t="n">
        <v>13.02689404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501.13963601</v>
      </c>
      <c r="F78" s="20" t="n">
        <v>4.68478631</v>
      </c>
      <c r="G78" s="18" t="n">
        <v>477.35071307</v>
      </c>
      <c r="H78" s="20" t="n">
        <v>10.9084366</v>
      </c>
      <c r="I78" s="18" t="n">
        <v>430.44837172</v>
      </c>
      <c r="J78" s="20" t="n">
        <v>16.15981527</v>
      </c>
      <c r="K78" s="18" t="s">
        <v>404</v>
      </c>
      <c r="L78" s="20" t="s">
        <v>404</v>
      </c>
      <c r="M78" s="18" t="s">
        <v>404</v>
      </c>
      <c r="N78" s="20" t="s">
        <v>404</v>
      </c>
      <c r="O78" s="18" t="s">
        <v>404</v>
      </c>
      <c r="P78" s="20" t="s">
        <v>404</v>
      </c>
      <c r="Q78" s="18" t="s">
        <v>404</v>
      </c>
      <c r="R78" s="20" t="s">
        <v>404</v>
      </c>
      <c r="S78" s="18" t="n">
        <v>475.601315</v>
      </c>
      <c r="T78" s="20" t="n">
        <v>13.58616691</v>
      </c>
    </row>
    <row customHeight="1" ht="25" r="79" spans="1:20">
      <c r="A79" s="15" t="s">
        <v>476</v>
      </c>
      <c r="B79" s="17" t="n">
        <v>1657</v>
      </c>
      <c r="C79" s="18">
        <f>(21.0/B79*100)</f>
        <v/>
      </c>
      <c r="D79" s="19" t="n">
        <v>1636</v>
      </c>
      <c r="E79" s="18" t="n">
        <v>442.86206323</v>
      </c>
      <c r="F79" s="20" t="n">
        <v>12.72578246</v>
      </c>
      <c r="G79" s="18" t="n">
        <v>465.92611863</v>
      </c>
      <c r="H79" s="20" t="n">
        <v>11.23532222</v>
      </c>
      <c r="I79" s="18" t="n">
        <v>460.75861473</v>
      </c>
      <c r="J79" s="20" t="n">
        <v>26.96048379</v>
      </c>
      <c r="K79" s="18" t="n">
        <v>488.90672115</v>
      </c>
      <c r="L79" s="20" t="n">
        <v>23.45813182</v>
      </c>
      <c r="M79" s="18" t="s">
        <v>404</v>
      </c>
      <c r="N79" s="20" t="s">
        <v>404</v>
      </c>
      <c r="O79" s="18" t="s">
        <v>404</v>
      </c>
      <c r="P79" s="20" t="s">
        <v>404</v>
      </c>
      <c r="Q79" s="18" t="s">
        <v>404</v>
      </c>
      <c r="R79" s="20" t="s">
        <v>404</v>
      </c>
      <c r="S79" s="18" t="n">
        <v>441.37948499</v>
      </c>
      <c r="T79" s="20" t="n">
        <v>40.77897004</v>
      </c>
    </row>
    <row r="80" spans="1:20">
      <c r="A80" s="15" t="s">
        <v>477</v>
      </c>
      <c r="B80" s="17" t="n">
        <v>7841</v>
      </c>
      <c r="C80" s="18">
        <f>(0.0/B80*100)</f>
        <v/>
      </c>
      <c r="D80" s="19" t="n">
        <v>7841</v>
      </c>
      <c r="E80" s="18" t="n">
        <v>457.20818335</v>
      </c>
      <c r="F80" s="20" t="n">
        <v>5.44618238</v>
      </c>
      <c r="G80" s="18" t="n">
        <v>463.35589699</v>
      </c>
      <c r="H80" s="20" t="n">
        <v>7.65651837</v>
      </c>
      <c r="I80" s="18" t="n">
        <v>472.47456692</v>
      </c>
      <c r="J80" s="20" t="n">
        <v>23.70154673</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444.59973482</v>
      </c>
      <c r="F81" s="20" t="n">
        <v>3.49498652</v>
      </c>
      <c r="G81" s="18" t="n">
        <v>442.56881749</v>
      </c>
      <c r="H81" s="20" t="n">
        <v>16.53399937</v>
      </c>
      <c r="I81" s="18" t="n">
        <v>467.86596897</v>
      </c>
      <c r="J81" s="20" t="n">
        <v>19.44336164</v>
      </c>
      <c r="K81" s="18" t="n">
        <v>517.87743</v>
      </c>
      <c r="L81" s="20" t="n">
        <v>8.265864029999999</v>
      </c>
      <c r="M81" s="18" t="s">
        <v>404</v>
      </c>
      <c r="N81" s="20" t="s">
        <v>404</v>
      </c>
      <c r="O81" s="18" t="s">
        <v>404</v>
      </c>
      <c r="P81" s="20" t="s">
        <v>404</v>
      </c>
      <c r="Q81" s="18" t="s">
        <v>404</v>
      </c>
      <c r="R81" s="20" t="s">
        <v>404</v>
      </c>
      <c r="S81" s="18" t="n">
        <v>507.66580633</v>
      </c>
      <c r="T81" s="20" t="n">
        <v>4.8927982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698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489.08567751</v>
      </c>
      <c r="F7" s="20" t="n">
        <v>2.66804731</v>
      </c>
      <c r="G7" s="18" t="n">
        <v>507.91036184</v>
      </c>
      <c r="H7" s="20" t="n">
        <v>4.44138534</v>
      </c>
      <c r="I7" s="18" t="n">
        <v>497.3424286</v>
      </c>
      <c r="J7" s="20" t="n">
        <v>4.77578713</v>
      </c>
      <c r="K7" s="18" t="s">
        <v>404</v>
      </c>
      <c r="L7" s="20" t="s">
        <v>404</v>
      </c>
      <c r="M7" s="18" t="s">
        <v>404</v>
      </c>
      <c r="N7" s="20" t="s">
        <v>404</v>
      </c>
      <c r="O7" s="18" t="s">
        <v>404</v>
      </c>
      <c r="P7" s="20" t="s">
        <v>404</v>
      </c>
      <c r="Q7" s="18" t="n">
        <v>481.29404406</v>
      </c>
      <c r="R7" s="20" t="n">
        <v>20.10666394</v>
      </c>
    </row>
    <row r="8" spans="1:18">
      <c r="A8" s="15" t="s">
        <v>405</v>
      </c>
      <c r="B8" s="17" t="n">
        <v>7007</v>
      </c>
      <c r="C8" s="18">
        <f>(0.0/B8*100)</f>
        <v/>
      </c>
      <c r="D8" s="19" t="n">
        <v>7007</v>
      </c>
      <c r="E8" s="18" t="n">
        <v>490.01311184</v>
      </c>
      <c r="F8" s="20" t="n">
        <v>13.48128855</v>
      </c>
      <c r="G8" s="18" t="n">
        <v>488.04754188</v>
      </c>
      <c r="H8" s="20" t="n">
        <v>9.287867049999999</v>
      </c>
      <c r="I8" s="18" t="n">
        <v>502.19360202</v>
      </c>
      <c r="J8" s="20" t="n">
        <v>3.99678306</v>
      </c>
      <c r="K8" s="18" t="s">
        <v>404</v>
      </c>
      <c r="L8" s="20" t="s">
        <v>404</v>
      </c>
      <c r="M8" s="18" t="s">
        <v>404</v>
      </c>
      <c r="N8" s="20" t="s">
        <v>404</v>
      </c>
      <c r="O8" s="18" t="s">
        <v>404</v>
      </c>
      <c r="P8" s="20" t="s">
        <v>404</v>
      </c>
      <c r="Q8" s="18" t="n">
        <v>472.73608208</v>
      </c>
      <c r="R8" s="20" t="n">
        <v>16.03892326</v>
      </c>
    </row>
    <row r="9" spans="1:18">
      <c r="A9" s="15" t="s">
        <v>406</v>
      </c>
      <c r="B9" s="17" t="n">
        <v>9651</v>
      </c>
      <c r="C9" s="18">
        <f>(200.0/B9*100)</f>
        <v/>
      </c>
      <c r="D9" s="19" t="n">
        <v>9451</v>
      </c>
      <c r="E9" s="18" t="n">
        <v>513.10842445</v>
      </c>
      <c r="F9" s="20" t="n">
        <v>4.84262217</v>
      </c>
      <c r="G9" s="18" t="n">
        <v>513.0898697600001</v>
      </c>
      <c r="H9" s="20" t="n">
        <v>6.73545392</v>
      </c>
      <c r="I9" s="18" t="n">
        <v>507.42250419</v>
      </c>
      <c r="J9" s="20" t="n">
        <v>10.84077293</v>
      </c>
      <c r="K9" s="18" t="s">
        <v>404</v>
      </c>
      <c r="L9" s="20" t="s">
        <v>404</v>
      </c>
      <c r="M9" s="18" t="s">
        <v>404</v>
      </c>
      <c r="N9" s="20" t="s">
        <v>404</v>
      </c>
      <c r="O9" s="18" t="s">
        <v>404</v>
      </c>
      <c r="P9" s="20" t="s">
        <v>404</v>
      </c>
      <c r="Q9" s="18" t="n">
        <v>475.91680375</v>
      </c>
      <c r="R9" s="20" t="n">
        <v>10.15729951</v>
      </c>
    </row>
    <row r="10" spans="1:18">
      <c r="A10" s="15" t="s">
        <v>407</v>
      </c>
      <c r="B10" s="17" t="n">
        <v>20058</v>
      </c>
      <c r="C10" s="18">
        <f>(3112.0/B10*100)</f>
        <v/>
      </c>
      <c r="D10" s="19" t="n">
        <v>16946</v>
      </c>
      <c r="E10" s="18" t="n">
        <v>515.6216484</v>
      </c>
      <c r="F10" s="20" t="n">
        <v>4.88660266</v>
      </c>
      <c r="G10" s="18" t="n">
        <v>517.05041173</v>
      </c>
      <c r="H10" s="20" t="n">
        <v>4.24686922</v>
      </c>
      <c r="I10" s="18" t="n">
        <v>515.79109192</v>
      </c>
      <c r="J10" s="20" t="n">
        <v>4.19402068</v>
      </c>
      <c r="K10" s="18" t="s">
        <v>404</v>
      </c>
      <c r="L10" s="20" t="s">
        <v>404</v>
      </c>
      <c r="M10" s="18" t="s">
        <v>404</v>
      </c>
      <c r="N10" s="20" t="s">
        <v>404</v>
      </c>
      <c r="O10" s="18" t="s">
        <v>404</v>
      </c>
      <c r="P10" s="20" t="s">
        <v>404</v>
      </c>
      <c r="Q10" s="18" t="n">
        <v>499.29120469</v>
      </c>
      <c r="R10" s="20" t="n">
        <v>18.22955965</v>
      </c>
    </row>
    <row r="11" spans="1:18">
      <c r="A11" s="15" t="s">
        <v>408</v>
      </c>
      <c r="B11" s="17" t="n">
        <v>7053</v>
      </c>
      <c r="C11" s="18">
        <f>(212.0/B11*100)</f>
        <v/>
      </c>
      <c r="D11" s="19" t="n">
        <v>6841</v>
      </c>
      <c r="E11" s="18" t="n">
        <v>417.98534678</v>
      </c>
      <c r="F11" s="20" t="n">
        <v>4.55690221</v>
      </c>
      <c r="G11" s="18" t="n">
        <v>443.94253715</v>
      </c>
      <c r="H11" s="20" t="n">
        <v>9.40325751</v>
      </c>
      <c r="I11" s="18" t="n">
        <v>415.03999488</v>
      </c>
      <c r="J11" s="20" t="n">
        <v>6.28071613</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493.17232401</v>
      </c>
      <c r="F12" s="20" t="n">
        <v>6.14476407</v>
      </c>
      <c r="G12" s="18" t="n">
        <v>496.0988734</v>
      </c>
      <c r="H12" s="20" t="n">
        <v>5.90376807</v>
      </c>
      <c r="I12" s="18" t="n">
        <v>489.21867427</v>
      </c>
      <c r="J12" s="20" t="n">
        <v>5.51366926</v>
      </c>
      <c r="K12" s="18" t="s">
        <v>404</v>
      </c>
      <c r="L12" s="20" t="s">
        <v>404</v>
      </c>
      <c r="M12" s="18" t="s">
        <v>404</v>
      </c>
      <c r="N12" s="20" t="s">
        <v>404</v>
      </c>
      <c r="O12" s="18" t="s">
        <v>404</v>
      </c>
      <c r="P12" s="20" t="s">
        <v>404</v>
      </c>
      <c r="Q12" s="18" t="n">
        <v>486.2989744</v>
      </c>
      <c r="R12" s="20" t="n">
        <v>18.98664779</v>
      </c>
    </row>
    <row r="13" spans="1:18">
      <c r="A13" s="15" t="s">
        <v>410</v>
      </c>
      <c r="B13" s="17" t="n">
        <v>7161</v>
      </c>
      <c r="C13" s="18">
        <f>(1175.0/B13*100)</f>
        <v/>
      </c>
      <c r="D13" s="19" t="n">
        <v>5986</v>
      </c>
      <c r="E13" s="18" t="n">
        <v>508.32882469</v>
      </c>
      <c r="F13" s="20" t="n">
        <v>4.37069825</v>
      </c>
      <c r="G13" s="18" t="n">
        <v>512.44723759</v>
      </c>
      <c r="H13" s="20" t="n">
        <v>3.64546466</v>
      </c>
      <c r="I13" s="18" t="n">
        <v>509.04368926</v>
      </c>
      <c r="J13" s="20" t="n">
        <v>4.26586002</v>
      </c>
      <c r="K13" s="18" t="s">
        <v>404</v>
      </c>
      <c r="L13" s="20" t="s">
        <v>404</v>
      </c>
      <c r="M13" s="18" t="s">
        <v>404</v>
      </c>
      <c r="N13" s="20" t="s">
        <v>404</v>
      </c>
      <c r="O13" s="18" t="s">
        <v>404</v>
      </c>
      <c r="P13" s="20" t="s">
        <v>404</v>
      </c>
      <c r="Q13" s="18" t="n">
        <v>545.94011772</v>
      </c>
      <c r="R13" s="20" t="n">
        <v>9.406217910000001</v>
      </c>
    </row>
    <row r="14" spans="1:18">
      <c r="A14" s="15" t="s">
        <v>411</v>
      </c>
      <c r="B14" s="17" t="n">
        <v>5587</v>
      </c>
      <c r="C14" s="18">
        <f>(0.0/B14*100)</f>
        <v/>
      </c>
      <c r="D14" s="19" t="n">
        <v>5587</v>
      </c>
      <c r="E14" s="18" t="n">
        <v>514.65079339</v>
      </c>
      <c r="F14" s="20" t="n">
        <v>3.97042815</v>
      </c>
      <c r="G14" s="18" t="n">
        <v>523.01489095</v>
      </c>
      <c r="H14" s="20" t="n">
        <v>2.579447</v>
      </c>
      <c r="I14" s="18" t="n">
        <v>518.94105755</v>
      </c>
      <c r="J14" s="20" t="n">
        <v>6.0894068</v>
      </c>
      <c r="K14" s="18" t="s">
        <v>404</v>
      </c>
      <c r="L14" s="20" t="s">
        <v>404</v>
      </c>
      <c r="M14" s="18" t="s">
        <v>404</v>
      </c>
      <c r="N14" s="20" t="s">
        <v>404</v>
      </c>
      <c r="O14" s="18" t="s">
        <v>404</v>
      </c>
      <c r="P14" s="20" t="s">
        <v>404</v>
      </c>
      <c r="Q14" s="18" t="n">
        <v>486.71735625</v>
      </c>
      <c r="R14" s="20" t="n">
        <v>20.84829488</v>
      </c>
    </row>
    <row r="15" spans="1:18">
      <c r="A15" s="15" t="s">
        <v>412</v>
      </c>
      <c r="B15" s="17" t="n">
        <v>5882</v>
      </c>
      <c r="C15" s="18">
        <f>(0.0/B15*100)</f>
        <v/>
      </c>
      <c r="D15" s="19" t="n">
        <v>5882</v>
      </c>
      <c r="E15" s="18" t="n">
        <v>507.20036292</v>
      </c>
      <c r="F15" s="20" t="n">
        <v>4.87220112</v>
      </c>
      <c r="G15" s="18" t="n">
        <v>513.45899461</v>
      </c>
      <c r="H15" s="20" t="n">
        <v>4.3554246</v>
      </c>
      <c r="I15" s="18" t="n">
        <v>511.40895788</v>
      </c>
      <c r="J15" s="20" t="n">
        <v>3.64209688</v>
      </c>
      <c r="K15" s="18" t="s">
        <v>404</v>
      </c>
      <c r="L15" s="20" t="s">
        <v>404</v>
      </c>
      <c r="M15" s="18" t="s">
        <v>404</v>
      </c>
      <c r="N15" s="20" t="s">
        <v>404</v>
      </c>
      <c r="O15" s="18" t="s">
        <v>404</v>
      </c>
      <c r="P15" s="20" t="s">
        <v>404</v>
      </c>
      <c r="Q15" s="18" t="s">
        <v>404</v>
      </c>
      <c r="R15" s="20" t="s">
        <v>404</v>
      </c>
    </row>
    <row r="16" spans="1:18">
      <c r="A16" s="15" t="s">
        <v>413</v>
      </c>
      <c r="B16" s="17" t="n">
        <v>6108</v>
      </c>
      <c r="C16" s="18">
        <f>(495.0/B16*100)</f>
        <v/>
      </c>
      <c r="D16" s="19" t="n">
        <v>5613</v>
      </c>
      <c r="E16" s="18" t="n">
        <v>475.11881513</v>
      </c>
      <c r="F16" s="20" t="n">
        <v>7.15758082</v>
      </c>
      <c r="G16" s="18" t="n">
        <v>498.03673436</v>
      </c>
      <c r="H16" s="20" t="n">
        <v>10.52057582</v>
      </c>
      <c r="I16" s="18" t="n">
        <v>504.99233237</v>
      </c>
      <c r="J16" s="20" t="n">
        <v>5.02371467</v>
      </c>
      <c r="K16" s="18" t="s">
        <v>404</v>
      </c>
      <c r="L16" s="20" t="s">
        <v>404</v>
      </c>
      <c r="M16" s="18" t="s">
        <v>404</v>
      </c>
      <c r="N16" s="20" t="s">
        <v>404</v>
      </c>
      <c r="O16" s="18" t="s">
        <v>404</v>
      </c>
      <c r="P16" s="20" t="s">
        <v>404</v>
      </c>
      <c r="Q16" s="18" t="n">
        <v>558.35667933</v>
      </c>
      <c r="R16" s="20" t="n">
        <v>15.26875638</v>
      </c>
    </row>
    <row r="17" spans="1:18">
      <c r="A17" s="15" t="s">
        <v>414</v>
      </c>
      <c r="B17" s="17" t="n">
        <v>6504</v>
      </c>
      <c r="C17" s="18">
        <f>(1325.0/B17*100)</f>
        <v/>
      </c>
      <c r="D17" s="19" t="n">
        <v>5179</v>
      </c>
      <c r="E17" s="18" t="n">
        <v>516.78523196</v>
      </c>
      <c r="F17" s="20" t="n">
        <v>7.14590136</v>
      </c>
      <c r="G17" s="18" t="n">
        <v>499.37324143</v>
      </c>
      <c r="H17" s="20" t="n">
        <v>6.57984768</v>
      </c>
      <c r="I17" s="18" t="n">
        <v>501.84133682</v>
      </c>
      <c r="J17" s="20" t="n">
        <v>6.72838523</v>
      </c>
      <c r="K17" s="18" t="s">
        <v>404</v>
      </c>
      <c r="L17" s="20" t="s">
        <v>404</v>
      </c>
      <c r="M17" s="18" t="s">
        <v>404</v>
      </c>
      <c r="N17" s="20" t="s">
        <v>404</v>
      </c>
      <c r="O17" s="18" t="s">
        <v>404</v>
      </c>
      <c r="P17" s="20" t="s">
        <v>404</v>
      </c>
      <c r="Q17" s="18" t="n">
        <v>539.53659448</v>
      </c>
      <c r="R17" s="20" t="n">
        <v>9.99914648</v>
      </c>
    </row>
    <row r="18" spans="1:18">
      <c r="A18" s="15" t="s">
        <v>415</v>
      </c>
      <c r="B18" s="17" t="n">
        <v>5532</v>
      </c>
      <c r="C18" s="18">
        <f>(0.0/B18*100)</f>
        <v/>
      </c>
      <c r="D18" s="19" t="n">
        <v>5532</v>
      </c>
      <c r="E18" s="18" t="n">
        <v>460.19015059</v>
      </c>
      <c r="F18" s="20" t="n">
        <v>26.0136994</v>
      </c>
      <c r="G18" s="18" t="n">
        <v>463.44320994</v>
      </c>
      <c r="H18" s="20" t="n">
        <v>10.21524004</v>
      </c>
      <c r="I18" s="18" t="n">
        <v>451.41202793</v>
      </c>
      <c r="J18" s="20" t="n">
        <v>4.35266387</v>
      </c>
      <c r="K18" s="18" t="s">
        <v>404</v>
      </c>
      <c r="L18" s="20" t="s">
        <v>404</v>
      </c>
      <c r="M18" s="18" t="s">
        <v>404</v>
      </c>
      <c r="N18" s="20" t="s">
        <v>404</v>
      </c>
      <c r="O18" s="18" t="s">
        <v>404</v>
      </c>
      <c r="P18" s="20" t="s">
        <v>404</v>
      </c>
      <c r="Q18" s="18" t="n">
        <v>460.4411548</v>
      </c>
      <c r="R18" s="20" t="n">
        <v>43.02136554</v>
      </c>
    </row>
    <row r="19" spans="1:18">
      <c r="A19" s="15" t="s">
        <v>416</v>
      </c>
      <c r="B19" s="17" t="n">
        <v>5658</v>
      </c>
      <c r="C19" s="18">
        <f>(327.0/B19*100)</f>
        <v/>
      </c>
      <c r="D19" s="19" t="n">
        <v>5331</v>
      </c>
      <c r="E19" s="18" t="n">
        <v>453.4356454</v>
      </c>
      <c r="F19" s="20" t="n">
        <v>6.86863911</v>
      </c>
      <c r="G19" s="18" t="n">
        <v>496.78511372</v>
      </c>
      <c r="H19" s="20" t="n">
        <v>5.33020668</v>
      </c>
      <c r="I19" s="18" t="n">
        <v>464.90628643</v>
      </c>
      <c r="J19" s="20" t="n">
        <v>8.57846369</v>
      </c>
      <c r="K19" s="18" t="s">
        <v>404</v>
      </c>
      <c r="L19" s="20" t="s">
        <v>404</v>
      </c>
      <c r="M19" s="18" t="s">
        <v>404</v>
      </c>
      <c r="N19" s="20" t="s">
        <v>404</v>
      </c>
      <c r="O19" s="18" t="s">
        <v>404</v>
      </c>
      <c r="P19" s="20" t="s">
        <v>404</v>
      </c>
      <c r="Q19" s="18" t="n">
        <v>447.74988184</v>
      </c>
      <c r="R19" s="20" t="n">
        <v>62.23114889</v>
      </c>
    </row>
    <row r="20" spans="1:18">
      <c r="A20" s="15" t="s">
        <v>417</v>
      </c>
      <c r="B20" s="17" t="n">
        <v>3371</v>
      </c>
      <c r="C20" s="18">
        <f>(24.0/B20*100)</f>
        <v/>
      </c>
      <c r="D20" s="19" t="n">
        <v>3347</v>
      </c>
      <c r="E20" s="18" t="n">
        <v>484.87745183</v>
      </c>
      <c r="F20" s="20" t="n">
        <v>2.57630625</v>
      </c>
      <c r="G20" s="18" t="n">
        <v>490.45660252</v>
      </c>
      <c r="H20" s="20" t="n">
        <v>3.4933108</v>
      </c>
      <c r="I20" s="18" t="n">
        <v>486.44829151</v>
      </c>
      <c r="J20" s="20" t="n">
        <v>6.64513597</v>
      </c>
      <c r="K20" s="18" t="s">
        <v>404</v>
      </c>
      <c r="L20" s="20" t="s">
        <v>404</v>
      </c>
      <c r="M20" s="18" t="s">
        <v>404</v>
      </c>
      <c r="N20" s="20" t="s">
        <v>404</v>
      </c>
      <c r="O20" s="18" t="s">
        <v>404</v>
      </c>
      <c r="P20" s="20" t="s">
        <v>404</v>
      </c>
      <c r="Q20" s="18" t="n">
        <v>496.64564964</v>
      </c>
      <c r="R20" s="20" t="n">
        <v>5.93721865</v>
      </c>
    </row>
    <row r="21" spans="1:18">
      <c r="A21" s="15" t="s">
        <v>418</v>
      </c>
      <c r="B21" s="17" t="n">
        <v>5741</v>
      </c>
      <c r="C21" s="18">
        <f>(0.0/B21*100)</f>
        <v/>
      </c>
      <c r="D21" s="19" t="n">
        <v>5741</v>
      </c>
      <c r="E21" s="18" t="n">
        <v>503.26460633</v>
      </c>
      <c r="F21" s="20" t="n">
        <v>2.55246678</v>
      </c>
      <c r="G21" s="18" t="n">
        <v>502.45180692</v>
      </c>
      <c r="H21" s="20" t="n">
        <v>7.29230603</v>
      </c>
      <c r="I21" s="18" t="n">
        <v>508.05744867</v>
      </c>
      <c r="J21" s="20" t="n">
        <v>6.83299054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460.51597165</v>
      </c>
      <c r="F22" s="20" t="n">
        <v>5.33174184</v>
      </c>
      <c r="G22" s="18" t="n">
        <v>493.01331023</v>
      </c>
      <c r="H22" s="20" t="n">
        <v>9.34063469</v>
      </c>
      <c r="I22" s="18" t="n">
        <v>463.26129826</v>
      </c>
      <c r="J22" s="20" t="n">
        <v>16.06007884</v>
      </c>
      <c r="K22" s="18" t="s">
        <v>404</v>
      </c>
      <c r="L22" s="20" t="s">
        <v>404</v>
      </c>
      <c r="M22" s="18" t="s">
        <v>404</v>
      </c>
      <c r="N22" s="20" t="s">
        <v>404</v>
      </c>
      <c r="O22" s="18" t="s">
        <v>404</v>
      </c>
      <c r="P22" s="20" t="s">
        <v>404</v>
      </c>
      <c r="Q22" s="18" t="n">
        <v>467.53547809</v>
      </c>
      <c r="R22" s="20" t="n">
        <v>24.26860601</v>
      </c>
    </row>
    <row r="23" spans="1:18">
      <c r="A23" s="15" t="s">
        <v>420</v>
      </c>
      <c r="B23" s="17" t="n">
        <v>11583</v>
      </c>
      <c r="C23" s="18">
        <f>(3194.0/B23*100)</f>
        <v/>
      </c>
      <c r="D23" s="19" t="n">
        <v>8389</v>
      </c>
      <c r="E23" s="18" t="n">
        <v>486.62937101</v>
      </c>
      <c r="F23" s="20" t="n">
        <v>9.541832530000001</v>
      </c>
      <c r="G23" s="18" t="n">
        <v>497.9590017</v>
      </c>
      <c r="H23" s="20" t="n">
        <v>12.20185988</v>
      </c>
      <c r="I23" s="18" t="n">
        <v>494.54244688</v>
      </c>
      <c r="J23" s="20" t="n">
        <v>5.25595139</v>
      </c>
      <c r="K23" s="18" t="s">
        <v>404</v>
      </c>
      <c r="L23" s="20" t="s">
        <v>404</v>
      </c>
      <c r="M23" s="18" t="s">
        <v>404</v>
      </c>
      <c r="N23" s="20" t="s">
        <v>404</v>
      </c>
      <c r="O23" s="18" t="s">
        <v>404</v>
      </c>
      <c r="P23" s="20" t="s">
        <v>404</v>
      </c>
      <c r="Q23" s="18" t="n">
        <v>454.74622588</v>
      </c>
      <c r="R23" s="20" t="n">
        <v>31.4059221</v>
      </c>
    </row>
    <row r="24" spans="1:18">
      <c r="A24" s="15" t="s">
        <v>421</v>
      </c>
      <c r="B24" s="17" t="n">
        <v>6647</v>
      </c>
      <c r="C24" s="18">
        <f>(0.0/B24*100)</f>
        <v/>
      </c>
      <c r="D24" s="19" t="n">
        <v>6647</v>
      </c>
      <c r="E24" s="18" t="n">
        <v>531.78233687</v>
      </c>
      <c r="F24" s="20" t="n">
        <v>10.70276593</v>
      </c>
      <c r="G24" s="18" t="n">
        <v>530.92418547</v>
      </c>
      <c r="H24" s="20" t="n">
        <v>4.84085308</v>
      </c>
      <c r="I24" s="18" t="n">
        <v>536.50656183</v>
      </c>
      <c r="J24" s="20" t="n">
        <v>8.607014299999999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519.31683508</v>
      </c>
      <c r="F25" s="20" t="n">
        <v>5.88850997</v>
      </c>
      <c r="G25" s="18" t="n">
        <v>530.69322097</v>
      </c>
      <c r="H25" s="20" t="n">
        <v>6.37413139</v>
      </c>
      <c r="I25" s="18" t="n">
        <v>524.57141502</v>
      </c>
      <c r="J25" s="20" t="n">
        <v>8.483888650000001</v>
      </c>
      <c r="K25" s="18" t="s">
        <v>404</v>
      </c>
      <c r="L25" s="20" t="s">
        <v>404</v>
      </c>
      <c r="M25" s="18" t="s">
        <v>404</v>
      </c>
      <c r="N25" s="20" t="s">
        <v>404</v>
      </c>
      <c r="O25" s="18" t="s">
        <v>404</v>
      </c>
      <c r="P25" s="20" t="s">
        <v>404</v>
      </c>
      <c r="Q25" s="18" t="n">
        <v>461.06915833</v>
      </c>
      <c r="R25" s="20" t="n">
        <v>6.97169272</v>
      </c>
    </row>
    <row r="26" spans="1:18">
      <c r="A26" s="15" t="s">
        <v>423</v>
      </c>
      <c r="B26" s="17" t="n">
        <v>4869</v>
      </c>
      <c r="C26" s="18">
        <f>(11.0/B26*100)</f>
        <v/>
      </c>
      <c r="D26" s="19" t="n">
        <v>4858</v>
      </c>
      <c r="E26" s="18" t="n">
        <v>477.06043804</v>
      </c>
      <c r="F26" s="20" t="n">
        <v>4.06466185</v>
      </c>
      <c r="G26" s="18" t="n">
        <v>485.17571586</v>
      </c>
      <c r="H26" s="20" t="n">
        <v>2.14666512</v>
      </c>
      <c r="I26" s="18" t="n">
        <v>477.94296654</v>
      </c>
      <c r="J26" s="20" t="n">
        <v>6.4655248</v>
      </c>
      <c r="K26" s="18" t="s">
        <v>404</v>
      </c>
      <c r="L26" s="20" t="s">
        <v>404</v>
      </c>
      <c r="M26" s="18" t="s">
        <v>404</v>
      </c>
      <c r="N26" s="20" t="s">
        <v>404</v>
      </c>
      <c r="O26" s="18" t="s">
        <v>404</v>
      </c>
      <c r="P26" s="20" t="s">
        <v>404</v>
      </c>
      <c r="Q26" s="18" t="n">
        <v>460.98540397</v>
      </c>
      <c r="R26" s="20" t="n">
        <v>13.58437226</v>
      </c>
    </row>
    <row r="27" spans="1:18">
      <c r="A27" s="15" t="s">
        <v>424</v>
      </c>
      <c r="B27" s="17" t="n">
        <v>5299</v>
      </c>
      <c r="C27" s="18">
        <f>(0.0/B27*100)</f>
        <v/>
      </c>
      <c r="D27" s="19" t="n">
        <v>5299</v>
      </c>
      <c r="E27" s="18" t="n">
        <v>498.02040395</v>
      </c>
      <c r="F27" s="20" t="n">
        <v>2.37208786</v>
      </c>
      <c r="G27" s="18" t="n">
        <v>481.41557897</v>
      </c>
      <c r="H27" s="20" t="n">
        <v>1.47544806</v>
      </c>
      <c r="I27" s="18" t="n">
        <v>482.78182168</v>
      </c>
      <c r="J27" s="20" t="n">
        <v>3.96929993</v>
      </c>
      <c r="K27" s="18" t="s">
        <v>404</v>
      </c>
      <c r="L27" s="20" t="s">
        <v>404</v>
      </c>
      <c r="M27" s="18" t="s">
        <v>404</v>
      </c>
      <c r="N27" s="20" t="s">
        <v>404</v>
      </c>
      <c r="O27" s="18" t="s">
        <v>404</v>
      </c>
      <c r="P27" s="20" t="s">
        <v>404</v>
      </c>
      <c r="Q27" s="18" t="n">
        <v>479.45151182</v>
      </c>
      <c r="R27" s="20" t="n">
        <v>3.93883679</v>
      </c>
    </row>
    <row r="28" spans="1:18">
      <c r="A28" s="15" t="s">
        <v>425</v>
      </c>
      <c r="B28" s="17" t="n">
        <v>7568</v>
      </c>
      <c r="C28" s="18">
        <f>(0.0/B28*100)</f>
        <v/>
      </c>
      <c r="D28" s="19" t="n">
        <v>7568</v>
      </c>
      <c r="E28" s="18" t="n">
        <v>406.78062411</v>
      </c>
      <c r="F28" s="20" t="n">
        <v>3.53222215</v>
      </c>
      <c r="G28" s="18" t="n">
        <v>423.62188821</v>
      </c>
      <c r="H28" s="20" t="n">
        <v>5.64530041</v>
      </c>
      <c r="I28" s="18" t="n">
        <v>399.10283281</v>
      </c>
      <c r="J28" s="20" t="n">
        <v>4.97910886</v>
      </c>
      <c r="K28" s="18" t="s">
        <v>404</v>
      </c>
      <c r="L28" s="20" t="s">
        <v>404</v>
      </c>
      <c r="M28" s="18" t="s">
        <v>404</v>
      </c>
      <c r="N28" s="20" t="s">
        <v>404</v>
      </c>
      <c r="O28" s="18" t="s">
        <v>404</v>
      </c>
      <c r="P28" s="20" t="s">
        <v>404</v>
      </c>
      <c r="Q28" s="18" t="n">
        <v>358.32600911</v>
      </c>
      <c r="R28" s="20" t="n">
        <v>16.10022797</v>
      </c>
    </row>
    <row r="29" spans="1:18">
      <c r="A29" s="15" t="s">
        <v>426</v>
      </c>
      <c r="B29" s="17" t="n">
        <v>5385</v>
      </c>
      <c r="C29" s="18">
        <f>(1123.0/B29*100)</f>
        <v/>
      </c>
      <c r="D29" s="19" t="n">
        <v>4262</v>
      </c>
      <c r="E29" s="18" t="n">
        <v>509.61026808</v>
      </c>
      <c r="F29" s="20" t="n">
        <v>8.65508923</v>
      </c>
      <c r="G29" s="18" t="n">
        <v>509.41025471</v>
      </c>
      <c r="H29" s="20" t="n">
        <v>14.85472214</v>
      </c>
      <c r="I29" s="18" t="n">
        <v>513.02955218</v>
      </c>
      <c r="J29" s="20" t="n">
        <v>8.84129053</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491.19617999</v>
      </c>
      <c r="F30" s="20" t="n">
        <v>3.95637125</v>
      </c>
      <c r="G30" s="18" t="n">
        <v>507.52266989</v>
      </c>
      <c r="H30" s="20" t="n">
        <v>6.07351676</v>
      </c>
      <c r="I30" s="18" t="n">
        <v>483.12715231</v>
      </c>
      <c r="J30" s="20" t="n">
        <v>24.76300815</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499.73811927</v>
      </c>
      <c r="F31" s="20" t="n">
        <v>3.33910829</v>
      </c>
      <c r="G31" s="18" t="n">
        <v>511.02836298</v>
      </c>
      <c r="H31" s="20" t="n">
        <v>7.16375547</v>
      </c>
      <c r="I31" s="18" t="n">
        <v>502.353435</v>
      </c>
      <c r="J31" s="20" t="n">
        <v>3.73185179</v>
      </c>
      <c r="K31" s="18" t="s">
        <v>404</v>
      </c>
      <c r="L31" s="20" t="s">
        <v>404</v>
      </c>
      <c r="M31" s="18" t="s">
        <v>404</v>
      </c>
      <c r="N31" s="20" t="s">
        <v>404</v>
      </c>
      <c r="O31" s="18" t="s">
        <v>404</v>
      </c>
      <c r="P31" s="20" t="s">
        <v>404</v>
      </c>
      <c r="Q31" s="18" t="n">
        <v>476.09448374</v>
      </c>
      <c r="R31" s="20" t="n">
        <v>8.978575230000001</v>
      </c>
    </row>
    <row r="32" spans="1:18">
      <c r="A32" s="15" t="s">
        <v>429</v>
      </c>
      <c r="B32" s="17" t="n">
        <v>4478</v>
      </c>
      <c r="C32" s="18">
        <f>(0.0/B32*100)</f>
        <v/>
      </c>
      <c r="D32" s="19" t="n">
        <v>4478</v>
      </c>
      <c r="E32" s="18" t="n">
        <v>495.29805879</v>
      </c>
      <c r="F32" s="20" t="n">
        <v>4.99896798</v>
      </c>
      <c r="G32" s="18" t="n">
        <v>507.97057828</v>
      </c>
      <c r="H32" s="20" t="n">
        <v>4.2522502</v>
      </c>
      <c r="I32" s="18" t="n">
        <v>510.22430407</v>
      </c>
      <c r="J32" s="20" t="n">
        <v>4.21545117</v>
      </c>
      <c r="K32" s="18" t="s">
        <v>404</v>
      </c>
      <c r="L32" s="20" t="s">
        <v>404</v>
      </c>
      <c r="M32" s="18" t="s">
        <v>404</v>
      </c>
      <c r="N32" s="20" t="s">
        <v>404</v>
      </c>
      <c r="O32" s="18" t="s">
        <v>404</v>
      </c>
      <c r="P32" s="20" t="s">
        <v>404</v>
      </c>
      <c r="Q32" s="18" t="n">
        <v>505.30297098</v>
      </c>
      <c r="R32" s="20" t="n">
        <v>6.92197265</v>
      </c>
    </row>
    <row r="33" spans="1:18">
      <c r="A33" s="15" t="s">
        <v>430</v>
      </c>
      <c r="B33" s="17" t="n">
        <v>7325</v>
      </c>
      <c r="C33" s="18">
        <f>(29.0/B33*100)</f>
        <v/>
      </c>
      <c r="D33" s="19" t="n">
        <v>7296</v>
      </c>
      <c r="E33" s="18" t="n">
        <v>488.79353398</v>
      </c>
      <c r="F33" s="20" t="n">
        <v>3.48482618</v>
      </c>
      <c r="G33" s="18" t="n">
        <v>508.66097569</v>
      </c>
      <c r="H33" s="20" t="n">
        <v>7.34696031</v>
      </c>
      <c r="I33" s="18" t="n">
        <v>462.86111413</v>
      </c>
      <c r="J33" s="20" t="n">
        <v>21.07168048</v>
      </c>
      <c r="K33" s="18" t="s">
        <v>404</v>
      </c>
      <c r="L33" s="20" t="s">
        <v>404</v>
      </c>
      <c r="M33" s="18" t="s">
        <v>404</v>
      </c>
      <c r="N33" s="20" t="s">
        <v>404</v>
      </c>
      <c r="O33" s="18" t="s">
        <v>404</v>
      </c>
      <c r="P33" s="20" t="s">
        <v>404</v>
      </c>
      <c r="Q33" s="18" t="n">
        <v>461.12100619</v>
      </c>
      <c r="R33" s="20" t="n">
        <v>20.49811274</v>
      </c>
    </row>
    <row r="34" spans="1:18">
      <c r="A34" s="15" t="s">
        <v>431</v>
      </c>
      <c r="B34" s="17" t="n">
        <v>6350</v>
      </c>
      <c r="C34" s="18">
        <f>(0.0/B34*100)</f>
        <v/>
      </c>
      <c r="D34" s="19" t="n">
        <v>6350</v>
      </c>
      <c r="E34" s="18" t="n">
        <v>477.48369442</v>
      </c>
      <c r="F34" s="20" t="n">
        <v>6.59807941</v>
      </c>
      <c r="G34" s="18" t="n">
        <v>482.41731463</v>
      </c>
      <c r="H34" s="20" t="n">
        <v>7.82774956</v>
      </c>
      <c r="I34" s="18" t="n">
        <v>469.3191875</v>
      </c>
      <c r="J34" s="20" t="n">
        <v>6.22417548</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499.66755199</v>
      </c>
      <c r="F35" s="20" t="n">
        <v>3.23923767</v>
      </c>
      <c r="G35" s="18" t="n">
        <v>510.77052798</v>
      </c>
      <c r="H35" s="20" t="n">
        <v>2.75404488</v>
      </c>
      <c r="I35" s="18" t="n">
        <v>516.7166099900001</v>
      </c>
      <c r="J35" s="20" t="n">
        <v>1.7939844</v>
      </c>
      <c r="K35" s="18" t="s">
        <v>404</v>
      </c>
      <c r="L35" s="20" t="s">
        <v>404</v>
      </c>
      <c r="M35" s="18" t="s">
        <v>404</v>
      </c>
      <c r="N35" s="20" t="s">
        <v>404</v>
      </c>
      <c r="O35" s="18" t="s">
        <v>404</v>
      </c>
      <c r="P35" s="20" t="s">
        <v>404</v>
      </c>
      <c r="Q35" s="18" t="n">
        <v>469.09852474</v>
      </c>
      <c r="R35" s="20" t="n">
        <v>8.854575000000001</v>
      </c>
    </row>
    <row r="36" spans="1:18">
      <c r="A36" s="15" t="s">
        <v>433</v>
      </c>
      <c r="B36" s="17" t="n">
        <v>6736</v>
      </c>
      <c r="C36" s="18">
        <f>(10.0/B36*100)</f>
        <v/>
      </c>
      <c r="D36" s="19" t="n">
        <v>6726</v>
      </c>
      <c r="E36" s="18" t="n">
        <v>486.56008793</v>
      </c>
      <c r="F36" s="20" t="n">
        <v>3.88463094</v>
      </c>
      <c r="G36" s="18" t="n">
        <v>488.55331919</v>
      </c>
      <c r="H36" s="20" t="n">
        <v>4.55812787</v>
      </c>
      <c r="I36" s="18" t="n">
        <v>481.99535668</v>
      </c>
      <c r="J36" s="20" t="n">
        <v>4.82051971</v>
      </c>
      <c r="K36" s="18" t="s">
        <v>404</v>
      </c>
      <c r="L36" s="20" t="s">
        <v>404</v>
      </c>
      <c r="M36" s="18" t="s">
        <v>404</v>
      </c>
      <c r="N36" s="20" t="s">
        <v>404</v>
      </c>
      <c r="O36" s="18" t="s">
        <v>404</v>
      </c>
      <c r="P36" s="20" t="s">
        <v>404</v>
      </c>
      <c r="Q36" s="18" t="n">
        <v>438.98195108</v>
      </c>
      <c r="R36" s="20" t="n">
        <v>9.47336484</v>
      </c>
    </row>
    <row r="37" spans="1:18">
      <c r="A37" s="15" t="s">
        <v>434</v>
      </c>
      <c r="B37" s="17" t="n">
        <v>5458</v>
      </c>
      <c r="C37" s="18">
        <f>(0.0/B37*100)</f>
        <v/>
      </c>
      <c r="D37" s="19" t="n">
        <v>5458</v>
      </c>
      <c r="E37" s="18" t="n">
        <v>491.95145214</v>
      </c>
      <c r="F37" s="20" t="n">
        <v>4.73873978</v>
      </c>
      <c r="G37" s="18" t="n">
        <v>495.41933663</v>
      </c>
      <c r="H37" s="20" t="n">
        <v>8.16808309</v>
      </c>
      <c r="I37" s="18" t="n">
        <v>495.72769515</v>
      </c>
      <c r="J37" s="20" t="n">
        <v>4.94624374</v>
      </c>
      <c r="K37" s="18" t="s">
        <v>404</v>
      </c>
      <c r="L37" s="20" t="s">
        <v>404</v>
      </c>
      <c r="M37" s="18" t="s">
        <v>404</v>
      </c>
      <c r="N37" s="20" t="s">
        <v>404</v>
      </c>
      <c r="O37" s="18" t="s">
        <v>404</v>
      </c>
      <c r="P37" s="20" t="s">
        <v>404</v>
      </c>
      <c r="Q37" s="18" t="n">
        <v>480.98687433</v>
      </c>
      <c r="R37" s="20" t="n">
        <v>7.39494155</v>
      </c>
    </row>
    <row r="38" spans="1:18">
      <c r="A38" s="15" t="s">
        <v>435</v>
      </c>
      <c r="B38" s="17" t="n">
        <v>5860</v>
      </c>
      <c r="C38" s="18">
        <f>(268.0/B38*100)</f>
        <v/>
      </c>
      <c r="D38" s="19" t="n">
        <v>5592</v>
      </c>
      <c r="E38" s="18" t="n">
        <v>514.80473035</v>
      </c>
      <c r="F38" s="20" t="n">
        <v>6.30497445</v>
      </c>
      <c r="G38" s="18" t="n">
        <v>513.7953126800001</v>
      </c>
      <c r="H38" s="20" t="n">
        <v>6.28589525</v>
      </c>
      <c r="I38" s="18" t="n">
        <v>533.7515094</v>
      </c>
      <c r="J38" s="20" t="n">
        <v>7.14824803</v>
      </c>
      <c r="K38" s="18" t="s">
        <v>404</v>
      </c>
      <c r="L38" s="20" t="s">
        <v>404</v>
      </c>
      <c r="M38" s="18" t="s">
        <v>404</v>
      </c>
      <c r="N38" s="20" t="s">
        <v>404</v>
      </c>
      <c r="O38" s="18" t="s">
        <v>404</v>
      </c>
      <c r="P38" s="20" t="s">
        <v>404</v>
      </c>
      <c r="Q38" s="18" t="n">
        <v>533.88175619</v>
      </c>
      <c r="R38" s="20" t="n">
        <v>24.01147684</v>
      </c>
    </row>
    <row r="39" spans="1:18">
      <c r="A39" s="15" t="s">
        <v>436</v>
      </c>
      <c r="B39" s="17" t="n">
        <v>5895</v>
      </c>
      <c r="C39" s="18">
        <f>(0.0/B39*100)</f>
        <v/>
      </c>
      <c r="D39" s="19" t="n">
        <v>5895</v>
      </c>
      <c r="E39" s="18" t="n">
        <v>418.3522903</v>
      </c>
      <c r="F39" s="20" t="n">
        <v>5.64747877</v>
      </c>
      <c r="G39" s="18" t="n">
        <v>435.49087812</v>
      </c>
      <c r="H39" s="20" t="n">
        <v>10.26698488</v>
      </c>
      <c r="I39" s="18" t="n">
        <v>406.69527661</v>
      </c>
      <c r="J39" s="20" t="n">
        <v>10.04468823</v>
      </c>
      <c r="K39" s="18" t="s">
        <v>404</v>
      </c>
      <c r="L39" s="20" t="s">
        <v>404</v>
      </c>
      <c r="M39" s="18" t="s">
        <v>404</v>
      </c>
      <c r="N39" s="20" t="s">
        <v>404</v>
      </c>
      <c r="O39" s="18" t="s">
        <v>404</v>
      </c>
      <c r="P39" s="20" t="s">
        <v>404</v>
      </c>
      <c r="Q39" s="18" t="n">
        <v>374.28757504</v>
      </c>
      <c r="R39" s="20" t="n">
        <v>14.51283133</v>
      </c>
    </row>
    <row r="40" spans="1:18">
      <c r="A40" s="15" t="s">
        <v>437</v>
      </c>
      <c r="B40" s="17" t="n">
        <v>14157</v>
      </c>
      <c r="C40" s="18">
        <f>(2978.0/B40*100)</f>
        <v/>
      </c>
      <c r="D40" s="19" t="n">
        <v>11179</v>
      </c>
      <c r="E40" s="18" t="n">
        <v>492.34583499</v>
      </c>
      <c r="F40" s="20" t="n">
        <v>3.69503218</v>
      </c>
      <c r="G40" s="18" t="n">
        <v>496.78575027</v>
      </c>
      <c r="H40" s="20" t="n">
        <v>8.40718663</v>
      </c>
      <c r="I40" s="18" t="n">
        <v>495.43369266</v>
      </c>
      <c r="J40" s="20" t="n">
        <v>12.33221441</v>
      </c>
      <c r="K40" s="18" t="s">
        <v>404</v>
      </c>
      <c r="L40" s="20" t="s">
        <v>404</v>
      </c>
      <c r="M40" s="18" t="s">
        <v>404</v>
      </c>
      <c r="N40" s="20" t="s">
        <v>404</v>
      </c>
      <c r="O40" s="18" t="s">
        <v>404</v>
      </c>
      <c r="P40" s="20" t="s">
        <v>404</v>
      </c>
      <c r="Q40" s="18" t="n">
        <v>486.08701967</v>
      </c>
      <c r="R40" s="20" t="n">
        <v>12.94269491</v>
      </c>
    </row>
    <row r="41" spans="1:18">
      <c r="A41" s="15" t="s">
        <v>438</v>
      </c>
      <c r="B41" s="17" t="n">
        <v>5712</v>
      </c>
      <c r="C41" s="18">
        <f>(99.0/B41*100)</f>
        <v/>
      </c>
      <c r="D41" s="19" t="n">
        <v>5613</v>
      </c>
      <c r="E41" s="18" t="n">
        <v>465.17288637</v>
      </c>
      <c r="F41" s="20" t="n">
        <v>5.31439094</v>
      </c>
      <c r="G41" s="18" t="n">
        <v>474.19449354</v>
      </c>
      <c r="H41" s="20" t="n">
        <v>5.84108</v>
      </c>
      <c r="I41" s="18" t="n">
        <v>475.73090688</v>
      </c>
      <c r="J41" s="20" t="n">
        <v>6.97202592</v>
      </c>
      <c r="K41" s="18" t="s">
        <v>404</v>
      </c>
      <c r="L41" s="20" t="s">
        <v>404</v>
      </c>
      <c r="M41" s="18" t="s">
        <v>404</v>
      </c>
      <c r="N41" s="20" t="s">
        <v>404</v>
      </c>
      <c r="O41" s="18" t="s">
        <v>404</v>
      </c>
      <c r="P41" s="20" t="s">
        <v>404</v>
      </c>
      <c r="Q41" s="18" t="n">
        <v>450.09375615</v>
      </c>
      <c r="R41" s="20" t="n">
        <v>6.1791517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416.39138791</v>
      </c>
      <c r="F44" s="20" t="n">
        <v>6.57385577</v>
      </c>
      <c r="G44" s="18" t="n">
        <v>415.3595088</v>
      </c>
      <c r="H44" s="20" t="n">
        <v>4.38864325</v>
      </c>
      <c r="I44" s="18" t="n">
        <v>392.24654116</v>
      </c>
      <c r="J44" s="20" t="n">
        <v>12.41104711</v>
      </c>
      <c r="K44" s="18" t="s">
        <v>404</v>
      </c>
      <c r="L44" s="20" t="s">
        <v>404</v>
      </c>
      <c r="M44" s="18" t="s">
        <v>404</v>
      </c>
      <c r="N44" s="20" t="s">
        <v>404</v>
      </c>
      <c r="O44" s="18" t="s">
        <v>404</v>
      </c>
      <c r="P44" s="20" t="s">
        <v>404</v>
      </c>
      <c r="Q44" s="18" t="n">
        <v>395.69496299</v>
      </c>
      <c r="R44" s="20" t="n">
        <v>7.92712089</v>
      </c>
    </row>
    <row r="45" spans="1:18">
      <c r="A45" s="15" t="s">
        <v>442</v>
      </c>
      <c r="B45" s="17" t="n">
        <v>5519</v>
      </c>
      <c r="C45" s="18">
        <f>(0.0/B45*100)</f>
        <v/>
      </c>
      <c r="D45" s="19" t="n">
        <v>5519</v>
      </c>
      <c r="E45" s="18" t="n">
        <v>353.76287149</v>
      </c>
      <c r="F45" s="20" t="n">
        <v>7.41868145</v>
      </c>
      <c r="G45" s="18" t="n">
        <v>368.63218292</v>
      </c>
      <c r="H45" s="20" t="n">
        <v>6.85005218</v>
      </c>
      <c r="I45" s="18" t="n">
        <v>354.8453985</v>
      </c>
      <c r="J45" s="20" t="n">
        <v>4.02830317</v>
      </c>
      <c r="K45" s="18" t="s">
        <v>404</v>
      </c>
      <c r="L45" s="20" t="s">
        <v>404</v>
      </c>
      <c r="M45" s="18" t="s">
        <v>404</v>
      </c>
      <c r="N45" s="20" t="s">
        <v>404</v>
      </c>
      <c r="O45" s="18" t="s">
        <v>404</v>
      </c>
      <c r="P45" s="20" t="s">
        <v>404</v>
      </c>
      <c r="Q45" s="18" t="n">
        <v>352.24324666</v>
      </c>
      <c r="R45" s="20" t="n">
        <v>18.32059683</v>
      </c>
    </row>
    <row r="46" spans="1:18">
      <c r="A46" s="15" t="s">
        <v>443</v>
      </c>
      <c r="B46" s="17" t="n">
        <v>23141</v>
      </c>
      <c r="C46" s="18">
        <f>(4196.0/B46*100)</f>
        <v/>
      </c>
      <c r="D46" s="19" t="n">
        <v>18945</v>
      </c>
      <c r="E46" s="18" t="n">
        <v>373.93146843</v>
      </c>
      <c r="F46" s="20" t="n">
        <v>3.85751231</v>
      </c>
      <c r="G46" s="18" t="n">
        <v>394.98018856</v>
      </c>
      <c r="H46" s="20" t="n">
        <v>9.44729504</v>
      </c>
      <c r="I46" s="18" t="n">
        <v>387.92357035</v>
      </c>
      <c r="J46" s="20" t="n">
        <v>8.065848109999999</v>
      </c>
      <c r="K46" s="18" t="s">
        <v>404</v>
      </c>
      <c r="L46" s="20" t="s">
        <v>404</v>
      </c>
      <c r="M46" s="18" t="s">
        <v>404</v>
      </c>
      <c r="N46" s="20" t="s">
        <v>404</v>
      </c>
      <c r="O46" s="18" t="s">
        <v>404</v>
      </c>
      <c r="P46" s="20" t="s">
        <v>404</v>
      </c>
      <c r="Q46" s="18" t="n">
        <v>356.94343739</v>
      </c>
      <c r="R46" s="20" t="n">
        <v>28.77561492</v>
      </c>
    </row>
    <row r="47" spans="1:18">
      <c r="A47" s="15" t="s">
        <v>444</v>
      </c>
      <c r="B47" s="17" t="n">
        <v>5928</v>
      </c>
      <c r="C47" s="18">
        <f>(0.0/B47*100)</f>
        <v/>
      </c>
      <c r="D47" s="19" t="n">
        <v>5928</v>
      </c>
      <c r="E47" s="18" t="n">
        <v>419.11245491</v>
      </c>
      <c r="F47" s="20" t="n">
        <v>7.84177121</v>
      </c>
      <c r="G47" s="18" t="n">
        <v>453.3910835</v>
      </c>
      <c r="H47" s="20" t="n">
        <v>6.91653726</v>
      </c>
      <c r="I47" s="18" t="n">
        <v>488.46480138</v>
      </c>
      <c r="J47" s="20" t="n">
        <v>11.62661689</v>
      </c>
      <c r="K47" s="18" t="s">
        <v>404</v>
      </c>
      <c r="L47" s="20" t="s">
        <v>404</v>
      </c>
      <c r="M47" s="18" t="s">
        <v>404</v>
      </c>
      <c r="N47" s="20" t="s">
        <v>404</v>
      </c>
      <c r="O47" s="18" t="s">
        <v>404</v>
      </c>
      <c r="P47" s="20" t="s">
        <v>404</v>
      </c>
      <c r="Q47" s="18" t="s">
        <v>404</v>
      </c>
      <c r="R47" s="20" t="s">
        <v>404</v>
      </c>
    </row>
    <row r="48" spans="1:18">
      <c r="A48" s="15" t="s">
        <v>445</v>
      </c>
      <c r="B48" s="17" t="n">
        <v>9841</v>
      </c>
      <c r="C48" s="18">
        <f>(40.0/B48*100)</f>
        <v/>
      </c>
      <c r="D48" s="19" t="n">
        <v>9801</v>
      </c>
      <c r="E48" s="18" t="n">
        <v>536.49389855</v>
      </c>
      <c r="F48" s="20" t="n">
        <v>9.559725609999999</v>
      </c>
      <c r="G48" s="18" t="n">
        <v>548.99106801</v>
      </c>
      <c r="H48" s="20" t="n">
        <v>10.1490595</v>
      </c>
      <c r="I48" s="18" t="n">
        <v>492.18563529</v>
      </c>
      <c r="J48" s="20" t="n">
        <v>10.04251015</v>
      </c>
      <c r="K48" s="18" t="s">
        <v>404</v>
      </c>
      <c r="L48" s="20" t="s">
        <v>404</v>
      </c>
      <c r="M48" s="18" t="s">
        <v>404</v>
      </c>
      <c r="N48" s="20" t="s">
        <v>404</v>
      </c>
      <c r="O48" s="18" t="s">
        <v>404</v>
      </c>
      <c r="P48" s="20" t="s">
        <v>404</v>
      </c>
      <c r="Q48" s="18" t="n">
        <v>490.40438643</v>
      </c>
      <c r="R48" s="20" t="n">
        <v>8.829249129999999</v>
      </c>
    </row>
    <row r="49" spans="1:18">
      <c r="A49" s="15" t="s">
        <v>446</v>
      </c>
      <c r="B49" s="17" t="n">
        <v>6349</v>
      </c>
      <c r="C49" s="18">
        <f>(52.0/B49*100)</f>
        <v/>
      </c>
      <c r="D49" s="19" t="n">
        <v>6297</v>
      </c>
      <c r="E49" s="18" t="n">
        <v>391.76323065</v>
      </c>
      <c r="F49" s="20" t="n">
        <v>4.76592583</v>
      </c>
      <c r="G49" s="18" t="n">
        <v>410.44412651</v>
      </c>
      <c r="H49" s="20" t="n">
        <v>7.88019958</v>
      </c>
      <c r="I49" s="18" t="n">
        <v>418.98866493</v>
      </c>
      <c r="J49" s="20" t="n">
        <v>5.04503083</v>
      </c>
      <c r="K49" s="18" t="s">
        <v>404</v>
      </c>
      <c r="L49" s="20" t="s">
        <v>404</v>
      </c>
      <c r="M49" s="18" t="s">
        <v>404</v>
      </c>
      <c r="N49" s="20" t="s">
        <v>404</v>
      </c>
      <c r="O49" s="18" t="s">
        <v>404</v>
      </c>
      <c r="P49" s="20" t="s">
        <v>404</v>
      </c>
      <c r="Q49" s="18" t="n">
        <v>405.76700749</v>
      </c>
      <c r="R49" s="20" t="n">
        <v>30.97343567</v>
      </c>
    </row>
    <row r="50" spans="1:18">
      <c r="A50" s="15" t="s">
        <v>447</v>
      </c>
      <c r="B50" s="17" t="n">
        <v>11795</v>
      </c>
      <c r="C50" s="18">
        <f>(1031.0/B50*100)</f>
        <v/>
      </c>
      <c r="D50" s="19" t="n">
        <v>10764</v>
      </c>
      <c r="E50" s="18" t="n">
        <v>387.44117396</v>
      </c>
      <c r="F50" s="20" t="n">
        <v>3.21119976</v>
      </c>
      <c r="G50" s="18" t="n">
        <v>407.76501887</v>
      </c>
      <c r="H50" s="20" t="n">
        <v>6.93946749</v>
      </c>
      <c r="I50" s="18" t="n">
        <v>391.57634416</v>
      </c>
      <c r="J50" s="20" t="n">
        <v>9.32705588</v>
      </c>
      <c r="K50" s="18" t="s">
        <v>404</v>
      </c>
      <c r="L50" s="20" t="s">
        <v>404</v>
      </c>
      <c r="M50" s="18" t="s">
        <v>404</v>
      </c>
      <c r="N50" s="20" t="s">
        <v>404</v>
      </c>
      <c r="O50" s="18" t="s">
        <v>404</v>
      </c>
      <c r="P50" s="20" t="s">
        <v>404</v>
      </c>
      <c r="Q50" s="18" t="n">
        <v>427.72862852</v>
      </c>
      <c r="R50" s="20" t="n">
        <v>15.17527535</v>
      </c>
    </row>
    <row r="51" spans="1:18">
      <c r="A51" s="15" t="s">
        <v>448</v>
      </c>
      <c r="B51" s="17" t="n">
        <v>6866</v>
      </c>
      <c r="C51" s="18">
        <f>(0.0/B51*100)</f>
        <v/>
      </c>
      <c r="D51" s="19" t="n">
        <v>6866</v>
      </c>
      <c r="E51" s="18" t="n">
        <v>403.70260286</v>
      </c>
      <c r="F51" s="20" t="n">
        <v>4.5758459</v>
      </c>
      <c r="G51" s="18" t="n">
        <v>393.58925282</v>
      </c>
      <c r="H51" s="20" t="n">
        <v>5.2867529</v>
      </c>
      <c r="I51" s="18" t="n">
        <v>401.39223874</v>
      </c>
      <c r="J51" s="20" t="n">
        <v>4.29597771</v>
      </c>
      <c r="K51" s="18" t="s">
        <v>404</v>
      </c>
      <c r="L51" s="20" t="s">
        <v>404</v>
      </c>
      <c r="M51" s="18" t="s">
        <v>404</v>
      </c>
      <c r="N51" s="20" t="s">
        <v>404</v>
      </c>
      <c r="O51" s="18" t="s">
        <v>404</v>
      </c>
      <c r="P51" s="20" t="s">
        <v>404</v>
      </c>
      <c r="Q51" s="18" t="n">
        <v>367.46826538</v>
      </c>
      <c r="R51" s="20" t="n">
        <v>11.8085379</v>
      </c>
    </row>
    <row r="52" spans="1:18">
      <c r="A52" s="15" t="s">
        <v>449</v>
      </c>
      <c r="B52" s="17" t="n">
        <v>5809</v>
      </c>
      <c r="C52" s="18">
        <f>(0.0/B52*100)</f>
        <v/>
      </c>
      <c r="D52" s="19" t="n">
        <v>5809</v>
      </c>
      <c r="E52" s="18" t="n">
        <v>462.46530012</v>
      </c>
      <c r="F52" s="20" t="n">
        <v>5.42197671</v>
      </c>
      <c r="G52" s="18" t="n">
        <v>465.16410437</v>
      </c>
      <c r="H52" s="20" t="n">
        <v>4.90364282</v>
      </c>
      <c r="I52" s="18" t="n">
        <v>474.67411318</v>
      </c>
      <c r="J52" s="20" t="n">
        <v>14.21912674</v>
      </c>
      <c r="K52" s="18" t="s">
        <v>404</v>
      </c>
      <c r="L52" s="20" t="s">
        <v>404</v>
      </c>
      <c r="M52" s="18" t="s">
        <v>404</v>
      </c>
      <c r="N52" s="20" t="s">
        <v>404</v>
      </c>
      <c r="O52" s="18" t="s">
        <v>404</v>
      </c>
      <c r="P52" s="20" t="s">
        <v>404</v>
      </c>
      <c r="Q52" s="18" t="n">
        <v>386.03532132</v>
      </c>
      <c r="R52" s="20" t="n">
        <v>7.69578658</v>
      </c>
    </row>
    <row r="53" spans="1:18">
      <c r="A53" s="15" t="s">
        <v>450</v>
      </c>
      <c r="B53" s="17" t="n">
        <v>5571</v>
      </c>
      <c r="C53" s="18">
        <f>(0.0/B53*100)</f>
        <v/>
      </c>
      <c r="D53" s="19" t="n">
        <v>5571</v>
      </c>
      <c r="E53" s="18" t="n">
        <v>427.179169</v>
      </c>
      <c r="F53" s="20" t="n">
        <v>3.29502675</v>
      </c>
      <c r="G53" s="18" t="n">
        <v>433.14643408</v>
      </c>
      <c r="H53" s="20" t="n">
        <v>2.28671314</v>
      </c>
      <c r="I53" s="18" t="n">
        <v>452.78001224</v>
      </c>
      <c r="J53" s="20" t="n">
        <v>2.40976631</v>
      </c>
      <c r="K53" s="18" t="s">
        <v>404</v>
      </c>
      <c r="L53" s="20" t="s">
        <v>404</v>
      </c>
      <c r="M53" s="18" t="s">
        <v>404</v>
      </c>
      <c r="N53" s="20" t="s">
        <v>404</v>
      </c>
      <c r="O53" s="18" t="s">
        <v>404</v>
      </c>
      <c r="P53" s="20" t="s">
        <v>404</v>
      </c>
      <c r="Q53" s="18" t="n">
        <v>394.73157811</v>
      </c>
      <c r="R53" s="20" t="n">
        <v>50.66677771</v>
      </c>
    </row>
    <row r="54" spans="1:18">
      <c r="A54" s="15" t="s">
        <v>451</v>
      </c>
      <c r="B54" s="17" t="n">
        <v>4740</v>
      </c>
      <c r="C54" s="18">
        <f>(199.0/B54*100)</f>
        <v/>
      </c>
      <c r="D54" s="19" t="n">
        <v>4541</v>
      </c>
      <c r="E54" s="18" t="n">
        <v>326.88539375</v>
      </c>
      <c r="F54" s="20" t="n">
        <v>4.02225913</v>
      </c>
      <c r="G54" s="18" t="n">
        <v>331.80861286</v>
      </c>
      <c r="H54" s="20" t="n">
        <v>10.16682927</v>
      </c>
      <c r="I54" s="18" t="n">
        <v>327.34943187</v>
      </c>
      <c r="J54" s="20" t="n">
        <v>6.70972288</v>
      </c>
      <c r="K54" s="18" t="s">
        <v>404</v>
      </c>
      <c r="L54" s="20" t="s">
        <v>404</v>
      </c>
      <c r="M54" s="18" t="s">
        <v>404</v>
      </c>
      <c r="N54" s="20" t="s">
        <v>404</v>
      </c>
      <c r="O54" s="18" t="s">
        <v>404</v>
      </c>
      <c r="P54" s="20" t="s">
        <v>404</v>
      </c>
      <c r="Q54" s="18" t="n">
        <v>312.98014879</v>
      </c>
      <c r="R54" s="20" t="n">
        <v>6.67711523</v>
      </c>
    </row>
    <row r="55" spans="1:18">
      <c r="A55" s="15" t="s">
        <v>452</v>
      </c>
      <c r="B55" s="17" t="n">
        <v>5316</v>
      </c>
      <c r="C55" s="18">
        <f>(43.0/B55*100)</f>
        <v/>
      </c>
      <c r="D55" s="19" t="n">
        <v>5273</v>
      </c>
      <c r="E55" s="18" t="n">
        <v>391.41463032</v>
      </c>
      <c r="F55" s="20" t="n">
        <v>10.89430212</v>
      </c>
      <c r="G55" s="18" t="n">
        <v>403.08818612</v>
      </c>
      <c r="H55" s="20" t="n">
        <v>5.22065734</v>
      </c>
      <c r="I55" s="18" t="n">
        <v>410.48742852</v>
      </c>
      <c r="J55" s="20" t="n">
        <v>6.72887274</v>
      </c>
      <c r="K55" s="18" t="s">
        <v>404</v>
      </c>
      <c r="L55" s="20" t="s">
        <v>404</v>
      </c>
      <c r="M55" s="18" t="s">
        <v>404</v>
      </c>
      <c r="N55" s="20" t="s">
        <v>404</v>
      </c>
      <c r="O55" s="18" t="s">
        <v>404</v>
      </c>
      <c r="P55" s="20" t="s">
        <v>404</v>
      </c>
      <c r="Q55" s="18" t="n">
        <v>404.46448944</v>
      </c>
      <c r="R55" s="20" t="n">
        <v>5.90198013</v>
      </c>
    </row>
    <row r="56" spans="1:18">
      <c r="A56" s="15" t="s">
        <v>453</v>
      </c>
      <c r="B56" s="17" t="n">
        <v>5359</v>
      </c>
      <c r="C56" s="18">
        <f>(0.0/B56*100)</f>
        <v/>
      </c>
      <c r="D56" s="19" t="n">
        <v>5359</v>
      </c>
      <c r="E56" s="18" t="n">
        <v>542.29804971</v>
      </c>
      <c r="F56" s="20" t="n">
        <v>3.66562664</v>
      </c>
      <c r="G56" s="18" t="n">
        <v>579.87898806</v>
      </c>
      <c r="H56" s="20" t="n">
        <v>9.216994830000001</v>
      </c>
      <c r="I56" s="18" t="n">
        <v>566.78189274</v>
      </c>
      <c r="J56" s="20" t="n">
        <v>11.73530211</v>
      </c>
      <c r="K56" s="18" t="s">
        <v>404</v>
      </c>
      <c r="L56" s="20" t="s">
        <v>404</v>
      </c>
      <c r="M56" s="18" t="s">
        <v>404</v>
      </c>
      <c r="N56" s="20" t="s">
        <v>404</v>
      </c>
      <c r="O56" s="18" t="s">
        <v>404</v>
      </c>
      <c r="P56" s="20" t="s">
        <v>404</v>
      </c>
      <c r="Q56" s="18" t="n">
        <v>501.20305268</v>
      </c>
      <c r="R56" s="20" t="n">
        <v>7.96572885</v>
      </c>
    </row>
    <row r="57" spans="1:18">
      <c r="A57" s="15" t="s">
        <v>454</v>
      </c>
      <c r="B57" s="17" t="n">
        <v>6513</v>
      </c>
      <c r="C57" s="18">
        <f>(0.0/B57*100)</f>
        <v/>
      </c>
      <c r="D57" s="19" t="n">
        <v>6513</v>
      </c>
      <c r="E57" s="18" t="n">
        <v>388.34314525</v>
      </c>
      <c r="F57" s="20" t="n">
        <v>3.51124621</v>
      </c>
      <c r="G57" s="18" t="n">
        <v>383.60449187</v>
      </c>
      <c r="H57" s="20" t="n">
        <v>17.29477633</v>
      </c>
      <c r="I57" s="18" t="n">
        <v>367.5620328</v>
      </c>
      <c r="J57" s="20" t="n">
        <v>9.5733306</v>
      </c>
      <c r="K57" s="18" t="s">
        <v>404</v>
      </c>
      <c r="L57" s="20" t="s">
        <v>404</v>
      </c>
      <c r="M57" s="18" t="s">
        <v>404</v>
      </c>
      <c r="N57" s="20" t="s">
        <v>404</v>
      </c>
      <c r="O57" s="18" t="n">
        <v>347.782675</v>
      </c>
      <c r="P57" s="20" t="n">
        <v>9.633842230000001</v>
      </c>
      <c r="Q57" s="18" t="n">
        <v>416.89391148</v>
      </c>
      <c r="R57" s="20" t="n">
        <v>9.875305150000001</v>
      </c>
    </row>
    <row r="58" spans="1:18">
      <c r="A58" s="15" t="s">
        <v>455</v>
      </c>
      <c r="B58" s="17" t="n">
        <v>7267</v>
      </c>
      <c r="C58" s="18">
        <f>(0.0/B58*100)</f>
        <v/>
      </c>
      <c r="D58" s="19" t="n">
        <v>7267</v>
      </c>
      <c r="E58" s="18" t="n">
        <v>382.26410342</v>
      </c>
      <c r="F58" s="20" t="n">
        <v>3.89719386</v>
      </c>
      <c r="G58" s="18" t="n">
        <v>375.08669623</v>
      </c>
      <c r="H58" s="20" t="n">
        <v>8.92154451</v>
      </c>
      <c r="I58" s="18" t="n">
        <v>380.55775905</v>
      </c>
      <c r="J58" s="20" t="n">
        <v>6.32105672</v>
      </c>
      <c r="K58" s="18" t="s">
        <v>404</v>
      </c>
      <c r="L58" s="20" t="s">
        <v>404</v>
      </c>
      <c r="M58" s="18" t="s">
        <v>404</v>
      </c>
      <c r="N58" s="20" t="s">
        <v>404</v>
      </c>
      <c r="O58" s="18" t="s">
        <v>404</v>
      </c>
      <c r="P58" s="20" t="s">
        <v>404</v>
      </c>
      <c r="Q58" s="18" t="n">
        <v>370.07975024</v>
      </c>
      <c r="R58" s="20" t="n">
        <v>12.54751964</v>
      </c>
    </row>
    <row r="59" spans="1:18">
      <c r="A59" s="15" t="s">
        <v>456</v>
      </c>
      <c r="B59" s="17" t="n">
        <v>4826</v>
      </c>
      <c r="C59" s="18">
        <f>(0.0/B59*100)</f>
        <v/>
      </c>
      <c r="D59" s="19" t="n">
        <v>4826</v>
      </c>
      <c r="E59" s="18" t="n">
        <v>357.50408142</v>
      </c>
      <c r="F59" s="20" t="n">
        <v>2.34297061</v>
      </c>
      <c r="G59" s="18" t="n">
        <v>365.03547309</v>
      </c>
      <c r="H59" s="20" t="n">
        <v>2.90247134</v>
      </c>
      <c r="I59" s="18" t="n">
        <v>362.38409437</v>
      </c>
      <c r="J59" s="20" t="n">
        <v>4.40416571</v>
      </c>
      <c r="K59" s="18" t="s">
        <v>404</v>
      </c>
      <c r="L59" s="20" t="s">
        <v>404</v>
      </c>
      <c r="M59" s="18" t="s">
        <v>404</v>
      </c>
      <c r="N59" s="20" t="s">
        <v>404</v>
      </c>
      <c r="O59" s="18" t="s">
        <v>404</v>
      </c>
      <c r="P59" s="20" t="s">
        <v>404</v>
      </c>
      <c r="Q59" s="18" t="n">
        <v>360.24620268</v>
      </c>
      <c r="R59" s="20" t="n">
        <v>6.65744422</v>
      </c>
    </row>
    <row r="60" spans="1:18">
      <c r="A60" s="15" t="s">
        <v>457</v>
      </c>
      <c r="B60" s="17" t="n">
        <v>4546</v>
      </c>
      <c r="C60" s="18">
        <f>(0.0/B60*100)</f>
        <v/>
      </c>
      <c r="D60" s="19" t="n">
        <v>4546</v>
      </c>
      <c r="E60" s="18" t="n">
        <v>392.37565879</v>
      </c>
      <c r="F60" s="20" t="n">
        <v>9.885373769999999</v>
      </c>
      <c r="G60" s="18" t="n">
        <v>403.29368173</v>
      </c>
      <c r="H60" s="20" t="n">
        <v>9.88902639</v>
      </c>
      <c r="I60" s="18" t="n">
        <v>396.18166456</v>
      </c>
      <c r="J60" s="20" t="n">
        <v>7.81933753</v>
      </c>
      <c r="K60" s="18" t="s">
        <v>404</v>
      </c>
      <c r="L60" s="20" t="s">
        <v>404</v>
      </c>
      <c r="M60" s="18" t="s">
        <v>404</v>
      </c>
      <c r="N60" s="20" t="s">
        <v>404</v>
      </c>
      <c r="O60" s="18" t="s">
        <v>404</v>
      </c>
      <c r="P60" s="20" t="s">
        <v>404</v>
      </c>
      <c r="Q60" s="18" t="n">
        <v>394.46637396</v>
      </c>
      <c r="R60" s="20" t="n">
        <v>10.87629319</v>
      </c>
    </row>
    <row r="61" spans="1:18">
      <c r="A61" s="15" t="s">
        <v>458</v>
      </c>
      <c r="B61" s="17" t="n">
        <v>6525</v>
      </c>
      <c r="C61" s="18">
        <f>(0.0/B61*100)</f>
        <v/>
      </c>
      <c r="D61" s="19" t="n">
        <v>6525</v>
      </c>
      <c r="E61" s="18" t="n">
        <v>476.77378387</v>
      </c>
      <c r="F61" s="20" t="n">
        <v>3.35448819</v>
      </c>
      <c r="G61" s="18" t="n">
        <v>476.51755707</v>
      </c>
      <c r="H61" s="20" t="n">
        <v>4.36128618</v>
      </c>
      <c r="I61" s="18" t="n">
        <v>484.50184737</v>
      </c>
      <c r="J61" s="20" t="n">
        <v>7.82504319</v>
      </c>
      <c r="K61" s="18" t="s">
        <v>404</v>
      </c>
      <c r="L61" s="20" t="s">
        <v>404</v>
      </c>
      <c r="M61" s="18" t="s">
        <v>404</v>
      </c>
      <c r="N61" s="20" t="s">
        <v>404</v>
      </c>
      <c r="O61" s="18" t="s">
        <v>404</v>
      </c>
      <c r="P61" s="20" t="s">
        <v>404</v>
      </c>
      <c r="Q61" s="18" t="n">
        <v>483.4933522</v>
      </c>
      <c r="R61" s="20" t="n">
        <v>9.76039269</v>
      </c>
    </row>
    <row r="62" spans="1:18">
      <c r="A62" s="15" t="s">
        <v>459</v>
      </c>
      <c r="B62" s="17" t="n">
        <v>4476</v>
      </c>
      <c r="C62" s="18">
        <f>(0.0/B62*100)</f>
        <v/>
      </c>
      <c r="D62" s="19" t="n">
        <v>4476</v>
      </c>
      <c r="E62" s="18" t="n">
        <v>545.06754453</v>
      </c>
      <c r="F62" s="20" t="n">
        <v>1.4111007</v>
      </c>
      <c r="G62" s="18" t="n">
        <v>532.12571954</v>
      </c>
      <c r="H62" s="20" t="n">
        <v>2.82684002</v>
      </c>
      <c r="I62" s="18" t="n">
        <v>548.53180701</v>
      </c>
      <c r="J62" s="20" t="n">
        <v>2.77794377</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367.57397718</v>
      </c>
      <c r="F63" s="20" t="n">
        <v>1.557648</v>
      </c>
      <c r="G63" s="18" t="n">
        <v>382.44711818</v>
      </c>
      <c r="H63" s="20" t="n">
        <v>3.88082092</v>
      </c>
      <c r="I63" s="18" t="n">
        <v>424.06466432</v>
      </c>
      <c r="J63" s="20" t="n">
        <v>13.51429342</v>
      </c>
      <c r="K63" s="18" t="s">
        <v>404</v>
      </c>
      <c r="L63" s="20" t="s">
        <v>404</v>
      </c>
      <c r="M63" s="18" t="s">
        <v>404</v>
      </c>
      <c r="N63" s="20" t="s">
        <v>404</v>
      </c>
      <c r="O63" s="18" t="s">
        <v>404</v>
      </c>
      <c r="P63" s="20" t="s">
        <v>404</v>
      </c>
      <c r="Q63" s="18" t="n">
        <v>373.17536917</v>
      </c>
      <c r="R63" s="20" t="n">
        <v>6.35357524</v>
      </c>
    </row>
    <row r="64" spans="1:18">
      <c r="A64" s="15" t="s">
        <v>461</v>
      </c>
      <c r="B64" s="17" t="n">
        <v>3634</v>
      </c>
      <c r="C64" s="18">
        <f>(27.0/B64*100)</f>
        <v/>
      </c>
      <c r="D64" s="19" t="n">
        <v>3607</v>
      </c>
      <c r="E64" s="18" t="n">
        <v>474.33756595</v>
      </c>
      <c r="F64" s="20" t="n">
        <v>3.51982922</v>
      </c>
      <c r="G64" s="18" t="n">
        <v>483.98321045</v>
      </c>
      <c r="H64" s="20" t="n">
        <v>3.05787048</v>
      </c>
      <c r="I64" s="18" t="n">
        <v>467.39661647</v>
      </c>
      <c r="J64" s="20" t="n">
        <v>4.81962308</v>
      </c>
      <c r="K64" s="18" t="s">
        <v>404</v>
      </c>
      <c r="L64" s="20" t="s">
        <v>404</v>
      </c>
      <c r="M64" s="18" t="n">
        <v>537.80715577</v>
      </c>
      <c r="N64" s="20" t="n">
        <v>27.47720327</v>
      </c>
      <c r="O64" s="18" t="s">
        <v>404</v>
      </c>
      <c r="P64" s="20" t="s">
        <v>404</v>
      </c>
      <c r="Q64" s="18" t="n">
        <v>478.4615148</v>
      </c>
      <c r="R64" s="20" t="n">
        <v>3.00024535</v>
      </c>
    </row>
    <row r="65" spans="1:18">
      <c r="A65" s="15" t="s">
        <v>462</v>
      </c>
      <c r="B65" s="17" t="n">
        <v>5325</v>
      </c>
      <c r="C65" s="18">
        <f>(0.0/B65*100)</f>
        <v/>
      </c>
      <c r="D65" s="19" t="n">
        <v>5325</v>
      </c>
      <c r="E65" s="18" t="n">
        <v>418.31416373</v>
      </c>
      <c r="F65" s="20" t="n">
        <v>4.06262224</v>
      </c>
      <c r="G65" s="18" t="n">
        <v>423.68443312</v>
      </c>
      <c r="H65" s="20" t="n">
        <v>5.79802507</v>
      </c>
      <c r="I65" s="18" t="n">
        <v>408.87174321</v>
      </c>
      <c r="J65" s="20" t="n">
        <v>14.87425326</v>
      </c>
      <c r="K65" s="18" t="s">
        <v>404</v>
      </c>
      <c r="L65" s="20" t="s">
        <v>404</v>
      </c>
      <c r="M65" s="18" t="s">
        <v>404</v>
      </c>
      <c r="N65" s="20" t="s">
        <v>404</v>
      </c>
      <c r="O65" s="18" t="s">
        <v>404</v>
      </c>
      <c r="P65" s="20" t="s">
        <v>404</v>
      </c>
      <c r="Q65" s="18" t="n">
        <v>412.81800669</v>
      </c>
      <c r="R65" s="20" t="n">
        <v>12.98215213</v>
      </c>
    </row>
    <row r="66" spans="1:18">
      <c r="A66" s="15" t="s">
        <v>463</v>
      </c>
      <c r="B66" s="17" t="n">
        <v>5665</v>
      </c>
      <c r="C66" s="18">
        <f>(0.0/B66*100)</f>
        <v/>
      </c>
      <c r="D66" s="19" t="n">
        <v>5665</v>
      </c>
      <c r="E66" s="18" t="n">
        <v>411.05039344</v>
      </c>
      <c r="F66" s="20" t="n">
        <v>1.62479126</v>
      </c>
      <c r="G66" s="18" t="n">
        <v>438.29869695</v>
      </c>
      <c r="H66" s="20" t="n">
        <v>2.83445581</v>
      </c>
      <c r="I66" s="18" t="n">
        <v>367.55944307</v>
      </c>
      <c r="J66" s="20" t="n">
        <v>14.71799953</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386.84734299</v>
      </c>
      <c r="F67" s="20" t="n">
        <v>3.98563324</v>
      </c>
      <c r="G67" s="18" t="n">
        <v>377.95196318</v>
      </c>
      <c r="H67" s="20" t="n">
        <v>8.49120785</v>
      </c>
      <c r="I67" s="18" t="n">
        <v>387.78881963</v>
      </c>
      <c r="J67" s="20" t="n">
        <v>5.80527538</v>
      </c>
      <c r="K67" s="18" t="s">
        <v>404</v>
      </c>
      <c r="L67" s="20" t="s">
        <v>404</v>
      </c>
      <c r="M67" s="18" t="s">
        <v>404</v>
      </c>
      <c r="N67" s="20" t="s">
        <v>404</v>
      </c>
      <c r="O67" s="18" t="s">
        <v>404</v>
      </c>
      <c r="P67" s="20" t="s">
        <v>404</v>
      </c>
      <c r="Q67" s="18" t="n">
        <v>394.65502739</v>
      </c>
      <c r="R67" s="20" t="n">
        <v>24.45576613</v>
      </c>
    </row>
    <row r="68" spans="1:18">
      <c r="A68" s="15" t="s">
        <v>465</v>
      </c>
      <c r="B68" s="17" t="n">
        <v>12083</v>
      </c>
      <c r="C68" s="18">
        <f>(0.0/B68*100)</f>
        <v/>
      </c>
      <c r="D68" s="19" t="n">
        <v>12083</v>
      </c>
      <c r="E68" s="18" t="n">
        <v>402.0158063</v>
      </c>
      <c r="F68" s="20" t="n">
        <v>1.368111</v>
      </c>
      <c r="G68" s="18" t="n">
        <v>404.19977245</v>
      </c>
      <c r="H68" s="20" t="n">
        <v>2.18756341</v>
      </c>
      <c r="I68" s="18" t="n">
        <v>396.22210363</v>
      </c>
      <c r="J68" s="20" t="n">
        <v>5.99771615</v>
      </c>
      <c r="K68" s="18" t="s">
        <v>404</v>
      </c>
      <c r="L68" s="20" t="s">
        <v>404</v>
      </c>
      <c r="M68" s="18" t="s">
        <v>404</v>
      </c>
      <c r="N68" s="20" t="s">
        <v>404</v>
      </c>
      <c r="O68" s="18" t="s">
        <v>404</v>
      </c>
      <c r="P68" s="20" t="s">
        <v>404</v>
      </c>
      <c r="Q68" s="18" t="n">
        <v>276.30335</v>
      </c>
      <c r="R68" s="20" t="n">
        <v>67.83875639</v>
      </c>
    </row>
    <row r="69" spans="1:18">
      <c r="A69" s="15" t="s">
        <v>466</v>
      </c>
      <c r="B69" s="17" t="n">
        <v>4876</v>
      </c>
      <c r="C69" s="18">
        <f>(0.0/B69*100)</f>
        <v/>
      </c>
      <c r="D69" s="19" t="n">
        <v>4876</v>
      </c>
      <c r="E69" s="18" t="n">
        <v>440.47043995</v>
      </c>
      <c r="F69" s="20" t="n">
        <v>5.15834331</v>
      </c>
      <c r="G69" s="18" t="n">
        <v>447.44540793</v>
      </c>
      <c r="H69" s="20" t="n">
        <v>7.12423242</v>
      </c>
      <c r="I69" s="18" t="n">
        <v>492.39128783</v>
      </c>
      <c r="J69" s="20" t="n">
        <v>18.68500524</v>
      </c>
      <c r="K69" s="18" t="s">
        <v>404</v>
      </c>
      <c r="L69" s="20" t="s">
        <v>404</v>
      </c>
      <c r="M69" s="18" t="s">
        <v>404</v>
      </c>
      <c r="N69" s="20" t="s">
        <v>404</v>
      </c>
      <c r="O69" s="18" t="s">
        <v>404</v>
      </c>
      <c r="P69" s="20" t="s">
        <v>404</v>
      </c>
      <c r="Q69" s="18" t="n">
        <v>405.57001075</v>
      </c>
      <c r="R69" s="20" t="n">
        <v>17.46756812</v>
      </c>
    </row>
    <row r="70" spans="1:18">
      <c r="A70" s="15" t="s">
        <v>467</v>
      </c>
      <c r="B70" s="17" t="n">
        <v>6036</v>
      </c>
      <c r="C70" s="18">
        <f>(0.0/B70*100)</f>
        <v/>
      </c>
      <c r="D70" s="19" t="n">
        <v>6036</v>
      </c>
      <c r="E70" s="18" t="n">
        <v>487.28555213</v>
      </c>
      <c r="F70" s="20" t="n">
        <v>4.66051075</v>
      </c>
      <c r="G70" s="18" t="n">
        <v>499.23903528</v>
      </c>
      <c r="H70" s="20" t="n">
        <v>4.0348473</v>
      </c>
      <c r="I70" s="18" t="n">
        <v>481.63414614</v>
      </c>
      <c r="J70" s="20" t="n">
        <v>8.4682589</v>
      </c>
      <c r="K70" s="18" t="s">
        <v>404</v>
      </c>
      <c r="L70" s="20" t="s">
        <v>404</v>
      </c>
      <c r="M70" s="18" t="s">
        <v>404</v>
      </c>
      <c r="N70" s="20" t="s">
        <v>404</v>
      </c>
      <c r="O70" s="18" t="s">
        <v>404</v>
      </c>
      <c r="P70" s="20" t="s">
        <v>404</v>
      </c>
      <c r="Q70" s="18" t="n">
        <v>453.12850681</v>
      </c>
      <c r="R70" s="20" t="n">
        <v>10.91749292</v>
      </c>
    </row>
    <row r="71" spans="1:18">
      <c r="A71" s="15" t="s">
        <v>468</v>
      </c>
      <c r="B71" s="17" t="n">
        <v>6115</v>
      </c>
      <c r="C71" s="18">
        <f>(0.0/B71*100)</f>
        <v/>
      </c>
      <c r="D71" s="19" t="n">
        <v>6115</v>
      </c>
      <c r="E71" s="18" t="n">
        <v>561.9139422</v>
      </c>
      <c r="F71" s="20" t="n">
        <v>1.44557905</v>
      </c>
      <c r="G71" s="18" t="n">
        <v>589.96133666</v>
      </c>
      <c r="H71" s="20" t="n">
        <v>4.13181141</v>
      </c>
      <c r="I71" s="18" t="n">
        <v>593.81320365</v>
      </c>
      <c r="J71" s="20" t="n">
        <v>11.77018356</v>
      </c>
      <c r="K71" s="18" t="s">
        <v>404</v>
      </c>
      <c r="L71" s="20" t="s">
        <v>404</v>
      </c>
      <c r="M71" s="18" t="s">
        <v>404</v>
      </c>
      <c r="N71" s="20" t="s">
        <v>404</v>
      </c>
      <c r="O71" s="18" t="s">
        <v>404</v>
      </c>
      <c r="P71" s="20" t="s">
        <v>404</v>
      </c>
      <c r="Q71" s="18" t="n">
        <v>511.98768673</v>
      </c>
      <c r="R71" s="20" t="n">
        <v>10.06294664</v>
      </c>
    </row>
    <row r="72" spans="1:18">
      <c r="A72" s="15" t="s">
        <v>469</v>
      </c>
      <c r="B72" s="17" t="n">
        <v>7708</v>
      </c>
      <c r="C72" s="18">
        <f>(0.0/B72*100)</f>
        <v/>
      </c>
      <c r="D72" s="19" t="n">
        <v>7708</v>
      </c>
      <c r="E72" s="18" t="n">
        <v>542.54213258</v>
      </c>
      <c r="F72" s="20" t="n">
        <v>3.60260394</v>
      </c>
      <c r="G72" s="18" t="n">
        <v>560.58971272</v>
      </c>
      <c r="H72" s="20" t="n">
        <v>19.2003665</v>
      </c>
      <c r="I72" s="18" t="n">
        <v>518.15670226</v>
      </c>
      <c r="J72" s="20" t="n">
        <v>13.72901536</v>
      </c>
      <c r="K72" s="18" t="s">
        <v>404</v>
      </c>
      <c r="L72" s="20" t="s">
        <v>404</v>
      </c>
      <c r="M72" s="18" t="s">
        <v>404</v>
      </c>
      <c r="N72" s="20" t="s">
        <v>404</v>
      </c>
      <c r="O72" s="18" t="s">
        <v>404</v>
      </c>
      <c r="P72" s="20" t="s">
        <v>404</v>
      </c>
      <c r="Q72" s="18" t="n">
        <v>590.01558789</v>
      </c>
      <c r="R72" s="20" t="n">
        <v>51.94522203</v>
      </c>
    </row>
    <row r="73" spans="1:18">
      <c r="A73" s="15" t="s">
        <v>470</v>
      </c>
      <c r="B73" s="17" t="n">
        <v>8249</v>
      </c>
      <c r="C73" s="18">
        <f>(0.0/B73*100)</f>
        <v/>
      </c>
      <c r="D73" s="19" t="n">
        <v>8249</v>
      </c>
      <c r="E73" s="18" t="n">
        <v>414.62333722</v>
      </c>
      <c r="F73" s="20" t="n">
        <v>3.25407427</v>
      </c>
      <c r="G73" s="18" t="n">
        <v>424.69676231</v>
      </c>
      <c r="H73" s="20" t="n">
        <v>13.52384719</v>
      </c>
      <c r="I73" s="18" t="n">
        <v>405.71988376</v>
      </c>
      <c r="J73" s="20" t="n">
        <v>15.69508206</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402.93096824</v>
      </c>
      <c r="F74" s="20" t="n">
        <v>1.91011253</v>
      </c>
      <c r="G74" s="18" t="n">
        <v>449.94716433</v>
      </c>
      <c r="H74" s="20" t="n">
        <v>3.97487852</v>
      </c>
      <c r="I74" s="18" t="n">
        <v>400.68141803</v>
      </c>
      <c r="J74" s="20" t="n">
        <v>2.51503461</v>
      </c>
      <c r="K74" s="18" t="s">
        <v>404</v>
      </c>
      <c r="L74" s="20" t="s">
        <v>404</v>
      </c>
      <c r="M74" s="18" t="s">
        <v>404</v>
      </c>
      <c r="N74" s="20" t="s">
        <v>404</v>
      </c>
      <c r="O74" s="18" t="s">
        <v>404</v>
      </c>
      <c r="P74" s="20" t="s">
        <v>404</v>
      </c>
      <c r="Q74" s="18" t="n">
        <v>449.28253657</v>
      </c>
      <c r="R74" s="20" t="n">
        <v>4.99114868</v>
      </c>
    </row>
    <row r="75" spans="1:18">
      <c r="A75" s="15" t="s">
        <v>472</v>
      </c>
      <c r="B75" s="17" t="n">
        <v>5375</v>
      </c>
      <c r="C75" s="18">
        <f>(483.0/B75*100)</f>
        <v/>
      </c>
      <c r="D75" s="19" t="n">
        <v>4892</v>
      </c>
      <c r="E75" s="18" t="n">
        <v>359.6610746</v>
      </c>
      <c r="F75" s="20" t="n">
        <v>6.46553836</v>
      </c>
      <c r="G75" s="18" t="n">
        <v>374.50754741</v>
      </c>
      <c r="H75" s="20" t="n">
        <v>6.91580915</v>
      </c>
      <c r="I75" s="18" t="n">
        <v>363.54084753</v>
      </c>
      <c r="J75" s="20" t="n">
        <v>7.53296979</v>
      </c>
      <c r="K75" s="18" t="s">
        <v>404</v>
      </c>
      <c r="L75" s="20" t="s">
        <v>404</v>
      </c>
      <c r="M75" s="18" t="s">
        <v>404</v>
      </c>
      <c r="N75" s="20" t="s">
        <v>404</v>
      </c>
      <c r="O75" s="18" t="s">
        <v>404</v>
      </c>
      <c r="P75" s="20" t="s">
        <v>404</v>
      </c>
      <c r="Q75" s="18" t="n">
        <v>401.72654453</v>
      </c>
      <c r="R75" s="20" t="n">
        <v>14.84865521</v>
      </c>
    </row>
    <row r="76" spans="1:18">
      <c r="A76" s="15" t="s">
        <v>473</v>
      </c>
      <c r="B76" s="17" t="n">
        <v>14167</v>
      </c>
      <c r="C76" s="18">
        <f>(1400.0/B76*100)</f>
        <v/>
      </c>
      <c r="D76" s="19" t="n">
        <v>12767</v>
      </c>
      <c r="E76" s="18" t="n">
        <v>424.66297478</v>
      </c>
      <c r="F76" s="20" t="n">
        <v>3.00146715</v>
      </c>
      <c r="G76" s="18" t="n">
        <v>456.48826429</v>
      </c>
      <c r="H76" s="20" t="n">
        <v>11.69832276</v>
      </c>
      <c r="I76" s="18" t="n">
        <v>422.9054303</v>
      </c>
      <c r="J76" s="20" t="n">
        <v>6.72238959</v>
      </c>
      <c r="K76" s="18" t="s">
        <v>404</v>
      </c>
      <c r="L76" s="20" t="s">
        <v>404</v>
      </c>
      <c r="M76" s="18" t="s">
        <v>404</v>
      </c>
      <c r="N76" s="20" t="s">
        <v>404</v>
      </c>
      <c r="O76" s="18" t="s">
        <v>404</v>
      </c>
      <c r="P76" s="20" t="s">
        <v>404</v>
      </c>
      <c r="Q76" s="18" t="n">
        <v>437.7315306</v>
      </c>
      <c r="R76" s="20" t="n">
        <v>16.76038886</v>
      </c>
    </row>
    <row r="77" spans="1:18">
      <c r="A77" s="15" t="s">
        <v>474</v>
      </c>
      <c r="B77" s="17" t="n">
        <v>6062</v>
      </c>
      <c r="C77" s="18">
        <f>(0.0/B77*100)</f>
        <v/>
      </c>
      <c r="D77" s="19" t="n">
        <v>6062</v>
      </c>
      <c r="E77" s="18" t="n">
        <v>415.00912815</v>
      </c>
      <c r="F77" s="20" t="n">
        <v>8.9443748</v>
      </c>
      <c r="G77" s="18" t="n">
        <v>405.27816242</v>
      </c>
      <c r="H77" s="20" t="n">
        <v>6.21521917</v>
      </c>
      <c r="I77" s="18" t="n">
        <v>425.72558693</v>
      </c>
      <c r="J77" s="20" t="n">
        <v>4.04193972</v>
      </c>
      <c r="K77" s="18" t="s">
        <v>404</v>
      </c>
      <c r="L77" s="20" t="s">
        <v>404</v>
      </c>
      <c r="M77" s="18" t="s">
        <v>404</v>
      </c>
      <c r="N77" s="20" t="s">
        <v>404</v>
      </c>
      <c r="O77" s="18" t="s">
        <v>404</v>
      </c>
      <c r="P77" s="20" t="s">
        <v>404</v>
      </c>
      <c r="Q77" s="18" t="n">
        <v>419.44032913</v>
      </c>
      <c r="R77" s="20" t="n">
        <v>11.9931338</v>
      </c>
    </row>
    <row r="78" spans="1:18">
      <c r="A78" s="15" t="s">
        <v>475</v>
      </c>
      <c r="B78" s="17" t="n">
        <v>5826</v>
      </c>
      <c r="C78" s="18">
        <f>(0.0/B78*100)</f>
        <v/>
      </c>
      <c r="D78" s="19" t="n">
        <v>5826</v>
      </c>
      <c r="E78" s="18" t="n">
        <v>500.87872394</v>
      </c>
      <c r="F78" s="20" t="n">
        <v>6.61946402</v>
      </c>
      <c r="G78" s="18" t="n">
        <v>501.20374099</v>
      </c>
      <c r="H78" s="20" t="n">
        <v>13.9425234</v>
      </c>
      <c r="I78" s="18" t="n">
        <v>482.80519293</v>
      </c>
      <c r="J78" s="20" t="n">
        <v>8.47553452</v>
      </c>
      <c r="K78" s="18" t="s">
        <v>404</v>
      </c>
      <c r="L78" s="20" t="s">
        <v>404</v>
      </c>
      <c r="M78" s="18" t="s">
        <v>404</v>
      </c>
      <c r="N78" s="20" t="s">
        <v>404</v>
      </c>
      <c r="O78" s="18" t="s">
        <v>404</v>
      </c>
      <c r="P78" s="20" t="s">
        <v>404</v>
      </c>
      <c r="Q78" s="18" t="n">
        <v>485.59843449</v>
      </c>
      <c r="R78" s="20" t="n">
        <v>11.71331231</v>
      </c>
    </row>
    <row customHeight="1" ht="25" r="79" spans="1:18">
      <c r="A79" s="15" t="s">
        <v>476</v>
      </c>
      <c r="B79" s="17" t="n">
        <v>1657</v>
      </c>
      <c r="C79" s="18">
        <f>(21.0/B79*100)</f>
        <v/>
      </c>
      <c r="D79" s="19" t="n">
        <v>1636</v>
      </c>
      <c r="E79" s="18" t="n">
        <v>430.94106776</v>
      </c>
      <c r="F79" s="20" t="n">
        <v>19.00740367</v>
      </c>
      <c r="G79" s="18" t="n">
        <v>472.31871259</v>
      </c>
      <c r="H79" s="20" t="n">
        <v>11.02196864</v>
      </c>
      <c r="I79" s="18" t="n">
        <v>456.52467952</v>
      </c>
      <c r="J79" s="20" t="n">
        <v>14.0671941</v>
      </c>
      <c r="K79" s="18" t="s">
        <v>404</v>
      </c>
      <c r="L79" s="20" t="s">
        <v>404</v>
      </c>
      <c r="M79" s="18" t="s">
        <v>404</v>
      </c>
      <c r="N79" s="20" t="s">
        <v>404</v>
      </c>
      <c r="O79" s="18" t="s">
        <v>404</v>
      </c>
      <c r="P79" s="20" t="s">
        <v>404</v>
      </c>
      <c r="Q79" s="18" t="n">
        <v>466.84791303</v>
      </c>
      <c r="R79" s="20" t="n">
        <v>43.02520023</v>
      </c>
    </row>
    <row r="80" spans="1:18">
      <c r="A80" s="15" t="s">
        <v>477</v>
      </c>
      <c r="B80" s="17" t="n">
        <v>7841</v>
      </c>
      <c r="C80" s="18">
        <f>(0.0/B80*100)</f>
        <v/>
      </c>
      <c r="D80" s="19" t="n">
        <v>7841</v>
      </c>
      <c r="E80" s="18" t="n">
        <v>456.565587</v>
      </c>
      <c r="F80" s="20" t="n">
        <v>4.99473174</v>
      </c>
      <c r="G80" s="18" t="n">
        <v>471.64399534</v>
      </c>
      <c r="H80" s="20" t="n">
        <v>10.47506103</v>
      </c>
      <c r="I80" s="18" t="n">
        <v>452.50507388</v>
      </c>
      <c r="J80" s="20" t="n">
        <v>21.01752951</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447.06944152</v>
      </c>
      <c r="F81" s="20" t="n">
        <v>4.80332156</v>
      </c>
      <c r="G81" s="18" t="n">
        <v>446.31313139</v>
      </c>
      <c r="H81" s="20" t="n">
        <v>4.85633728</v>
      </c>
      <c r="I81" s="18" t="n">
        <v>440.97285292</v>
      </c>
      <c r="J81" s="20" t="n">
        <v>11.10781337</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699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489.61572396</v>
      </c>
      <c r="F7" s="20" t="n">
        <v>2.21375103</v>
      </c>
      <c r="G7" s="18" t="n">
        <v>536.68307668</v>
      </c>
      <c r="H7" s="20" t="n">
        <v>7.20233195</v>
      </c>
      <c r="I7" s="18" t="n">
        <v>497.3424286</v>
      </c>
      <c r="J7" s="20" t="n">
        <v>4.77578713</v>
      </c>
      <c r="K7" s="18" t="s">
        <v>404</v>
      </c>
      <c r="L7" s="20" t="s">
        <v>404</v>
      </c>
      <c r="M7" s="18" t="s">
        <v>404</v>
      </c>
      <c r="N7" s="20" t="s">
        <v>404</v>
      </c>
      <c r="O7" s="18" t="s">
        <v>404</v>
      </c>
      <c r="P7" s="20" t="s">
        <v>404</v>
      </c>
      <c r="Q7" s="18" t="n">
        <v>482.14501345</v>
      </c>
      <c r="R7" s="20" t="n">
        <v>19.39701377</v>
      </c>
    </row>
    <row r="8" spans="1:18">
      <c r="A8" s="15" t="s">
        <v>405</v>
      </c>
      <c r="B8" s="17" t="n">
        <v>7007</v>
      </c>
      <c r="C8" s="18">
        <f>(0.0/B8*100)</f>
        <v/>
      </c>
      <c r="D8" s="19" t="n">
        <v>7007</v>
      </c>
      <c r="E8" s="18" t="n">
        <v>495.2393157</v>
      </c>
      <c r="F8" s="20" t="n">
        <v>7.34330256</v>
      </c>
      <c r="G8" s="18" t="n">
        <v>443.58257848</v>
      </c>
      <c r="H8" s="20" t="n">
        <v>18.85854502</v>
      </c>
      <c r="I8" s="18" t="n">
        <v>502.19360202</v>
      </c>
      <c r="J8" s="20" t="n">
        <v>3.99678306</v>
      </c>
      <c r="K8" s="18" t="s">
        <v>404</v>
      </c>
      <c r="L8" s="20" t="s">
        <v>404</v>
      </c>
      <c r="M8" s="18" t="s">
        <v>404</v>
      </c>
      <c r="N8" s="20" t="s">
        <v>404</v>
      </c>
      <c r="O8" s="18" t="s">
        <v>404</v>
      </c>
      <c r="P8" s="20" t="s">
        <v>404</v>
      </c>
      <c r="Q8" s="18" t="n">
        <v>449.503063</v>
      </c>
      <c r="R8" s="20" t="n">
        <v>9.64156878</v>
      </c>
    </row>
    <row r="9" spans="1:18">
      <c r="A9" s="15" t="s">
        <v>406</v>
      </c>
      <c r="B9" s="17" t="n">
        <v>9651</v>
      </c>
      <c r="C9" s="18">
        <f>(200.0/B9*100)</f>
        <v/>
      </c>
      <c r="D9" s="19" t="n">
        <v>9451</v>
      </c>
      <c r="E9" s="18" t="n">
        <v>517.0461748500001</v>
      </c>
      <c r="F9" s="20" t="n">
        <v>4.06207782</v>
      </c>
      <c r="G9" s="18" t="n">
        <v>504.12869916</v>
      </c>
      <c r="H9" s="20" t="n">
        <v>7.33176904</v>
      </c>
      <c r="I9" s="18" t="n">
        <v>507.42250419</v>
      </c>
      <c r="J9" s="20" t="n">
        <v>10.84077293</v>
      </c>
      <c r="K9" s="18" t="s">
        <v>404</v>
      </c>
      <c r="L9" s="20" t="s">
        <v>404</v>
      </c>
      <c r="M9" s="18" t="s">
        <v>404</v>
      </c>
      <c r="N9" s="20" t="s">
        <v>404</v>
      </c>
      <c r="O9" s="18" t="s">
        <v>404</v>
      </c>
      <c r="P9" s="20" t="s">
        <v>404</v>
      </c>
      <c r="Q9" s="18" t="n">
        <v>478.30041531</v>
      </c>
      <c r="R9" s="20" t="n">
        <v>10.32380418</v>
      </c>
    </row>
    <row r="10" spans="1:18">
      <c r="A10" s="15" t="s">
        <v>407</v>
      </c>
      <c r="B10" s="17" t="n">
        <v>20058</v>
      </c>
      <c r="C10" s="18">
        <f>(3112.0/B10*100)</f>
        <v/>
      </c>
      <c r="D10" s="19" t="n">
        <v>16946</v>
      </c>
      <c r="E10" s="18" t="n">
        <v>515.39089644</v>
      </c>
      <c r="F10" s="20" t="n">
        <v>3.98840079</v>
      </c>
      <c r="G10" s="18" t="n">
        <v>518.78312942</v>
      </c>
      <c r="H10" s="20" t="n">
        <v>5.29577765</v>
      </c>
      <c r="I10" s="18" t="n">
        <v>515.79109192</v>
      </c>
      <c r="J10" s="20" t="n">
        <v>4.19402068</v>
      </c>
      <c r="K10" s="18" t="s">
        <v>404</v>
      </c>
      <c r="L10" s="20" t="s">
        <v>404</v>
      </c>
      <c r="M10" s="18" t="s">
        <v>404</v>
      </c>
      <c r="N10" s="20" t="s">
        <v>404</v>
      </c>
      <c r="O10" s="18" t="s">
        <v>404</v>
      </c>
      <c r="P10" s="20" t="s">
        <v>404</v>
      </c>
      <c r="Q10" s="18" t="n">
        <v>512.47165694</v>
      </c>
      <c r="R10" s="20" t="n">
        <v>12.79146526</v>
      </c>
    </row>
    <row r="11" spans="1:18">
      <c r="A11" s="15" t="s">
        <v>408</v>
      </c>
      <c r="B11" s="17" t="n">
        <v>7053</v>
      </c>
      <c r="C11" s="18">
        <f>(212.0/B11*100)</f>
        <v/>
      </c>
      <c r="D11" s="19" t="n">
        <v>6841</v>
      </c>
      <c r="E11" s="18" t="n">
        <v>424.85833007</v>
      </c>
      <c r="F11" s="20" t="n">
        <v>3.73083158</v>
      </c>
      <c r="G11" s="18" t="n">
        <v>446.90940393</v>
      </c>
      <c r="H11" s="20" t="n">
        <v>22.77326429</v>
      </c>
      <c r="I11" s="18" t="n">
        <v>415.03999488</v>
      </c>
      <c r="J11" s="20" t="n">
        <v>6.28071613</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491.48295332</v>
      </c>
      <c r="F12" s="20" t="n">
        <v>4.4415943</v>
      </c>
      <c r="G12" s="18" t="n">
        <v>503.52865596</v>
      </c>
      <c r="H12" s="20" t="n">
        <v>9.28242397</v>
      </c>
      <c r="I12" s="18" t="n">
        <v>489.21867427</v>
      </c>
      <c r="J12" s="20" t="n">
        <v>5.51366926</v>
      </c>
      <c r="K12" s="18" t="s">
        <v>404</v>
      </c>
      <c r="L12" s="20" t="s">
        <v>404</v>
      </c>
      <c r="M12" s="18" t="s">
        <v>404</v>
      </c>
      <c r="N12" s="20" t="s">
        <v>404</v>
      </c>
      <c r="O12" s="18" t="s">
        <v>404</v>
      </c>
      <c r="P12" s="20" t="s">
        <v>404</v>
      </c>
      <c r="Q12" s="18" t="n">
        <v>491.28156695</v>
      </c>
      <c r="R12" s="20" t="n">
        <v>30.6639274</v>
      </c>
    </row>
    <row r="13" spans="1:18">
      <c r="A13" s="15" t="s">
        <v>410</v>
      </c>
      <c r="B13" s="17" t="n">
        <v>7161</v>
      </c>
      <c r="C13" s="18">
        <f>(1175.0/B13*100)</f>
        <v/>
      </c>
      <c r="D13" s="19" t="n">
        <v>5986</v>
      </c>
      <c r="E13" s="18" t="n">
        <v>509.80302864</v>
      </c>
      <c r="F13" s="20" t="n">
        <v>2.95031181</v>
      </c>
      <c r="G13" s="18" t="n">
        <v>514.85165117</v>
      </c>
      <c r="H13" s="20" t="n">
        <v>5.48272404</v>
      </c>
      <c r="I13" s="18" t="n">
        <v>509.04368926</v>
      </c>
      <c r="J13" s="20" t="n">
        <v>4.26586002</v>
      </c>
      <c r="K13" s="18" t="s">
        <v>404</v>
      </c>
      <c r="L13" s="20" t="s">
        <v>404</v>
      </c>
      <c r="M13" s="18" t="s">
        <v>404</v>
      </c>
      <c r="N13" s="20" t="s">
        <v>404</v>
      </c>
      <c r="O13" s="18" t="s">
        <v>404</v>
      </c>
      <c r="P13" s="20" t="s">
        <v>404</v>
      </c>
      <c r="Q13" s="18" t="n">
        <v>535.61686843</v>
      </c>
      <c r="R13" s="20" t="n">
        <v>12.58204038</v>
      </c>
    </row>
    <row r="14" spans="1:18">
      <c r="A14" s="15" t="s">
        <v>411</v>
      </c>
      <c r="B14" s="17" t="n">
        <v>5587</v>
      </c>
      <c r="C14" s="18">
        <f>(0.0/B14*100)</f>
        <v/>
      </c>
      <c r="D14" s="19" t="n">
        <v>5587</v>
      </c>
      <c r="E14" s="18" t="n">
        <v>516.74426394</v>
      </c>
      <c r="F14" s="20" t="n">
        <v>2.28012523</v>
      </c>
      <c r="G14" s="18" t="n">
        <v>533.4078624700001</v>
      </c>
      <c r="H14" s="20" t="n">
        <v>4.94422381</v>
      </c>
      <c r="I14" s="18" t="n">
        <v>518.94105755</v>
      </c>
      <c r="J14" s="20" t="n">
        <v>6.0894068</v>
      </c>
      <c r="K14" s="18" t="s">
        <v>404</v>
      </c>
      <c r="L14" s="20" t="s">
        <v>404</v>
      </c>
      <c r="M14" s="18" t="s">
        <v>404</v>
      </c>
      <c r="N14" s="20" t="s">
        <v>404</v>
      </c>
      <c r="O14" s="18" t="s">
        <v>404</v>
      </c>
      <c r="P14" s="20" t="s">
        <v>404</v>
      </c>
      <c r="Q14" s="18" t="n">
        <v>522.8779792</v>
      </c>
      <c r="R14" s="20" t="n">
        <v>16.033103</v>
      </c>
    </row>
    <row r="15" spans="1:18">
      <c r="A15" s="15" t="s">
        <v>412</v>
      </c>
      <c r="B15" s="17" t="n">
        <v>5882</v>
      </c>
      <c r="C15" s="18">
        <f>(0.0/B15*100)</f>
        <v/>
      </c>
      <c r="D15" s="19" t="n">
        <v>5882</v>
      </c>
      <c r="E15" s="18" t="n">
        <v>509.593097</v>
      </c>
      <c r="F15" s="20" t="n">
        <v>3.42626939</v>
      </c>
      <c r="G15" s="18" t="n">
        <v>513.57972749</v>
      </c>
      <c r="H15" s="20" t="n">
        <v>7.37524471</v>
      </c>
      <c r="I15" s="18" t="n">
        <v>511.40895788</v>
      </c>
      <c r="J15" s="20" t="n">
        <v>3.64209688</v>
      </c>
      <c r="K15" s="18" t="s">
        <v>404</v>
      </c>
      <c r="L15" s="20" t="s">
        <v>404</v>
      </c>
      <c r="M15" s="18" t="s">
        <v>404</v>
      </c>
      <c r="N15" s="20" t="s">
        <v>404</v>
      </c>
      <c r="O15" s="18" t="s">
        <v>404</v>
      </c>
      <c r="P15" s="20" t="s">
        <v>404</v>
      </c>
      <c r="Q15" s="18" t="n">
        <v>527.0296597</v>
      </c>
      <c r="R15" s="20" t="n">
        <v>10.10746612</v>
      </c>
    </row>
    <row r="16" spans="1:18">
      <c r="A16" s="15" t="s">
        <v>413</v>
      </c>
      <c r="B16" s="17" t="n">
        <v>6108</v>
      </c>
      <c r="C16" s="18">
        <f>(495.0/B16*100)</f>
        <v/>
      </c>
      <c r="D16" s="19" t="n">
        <v>5613</v>
      </c>
      <c r="E16" s="18" t="n">
        <v>476.14038409</v>
      </c>
      <c r="F16" s="20" t="n">
        <v>6.94145634</v>
      </c>
      <c r="G16" s="18" t="n">
        <v>492.47149201</v>
      </c>
      <c r="H16" s="20" t="n">
        <v>9.16528471</v>
      </c>
      <c r="I16" s="18" t="n">
        <v>504.99233237</v>
      </c>
      <c r="J16" s="20" t="n">
        <v>5.02371467</v>
      </c>
      <c r="K16" s="18" t="s">
        <v>404</v>
      </c>
      <c r="L16" s="20" t="s">
        <v>404</v>
      </c>
      <c r="M16" s="18" t="s">
        <v>404</v>
      </c>
      <c r="N16" s="20" t="s">
        <v>404</v>
      </c>
      <c r="O16" s="18" t="s">
        <v>404</v>
      </c>
      <c r="P16" s="20" t="s">
        <v>404</v>
      </c>
      <c r="Q16" s="18" t="n">
        <v>558.35667933</v>
      </c>
      <c r="R16" s="20" t="n">
        <v>15.26875638</v>
      </c>
    </row>
    <row r="17" spans="1:18">
      <c r="A17" s="15" t="s">
        <v>414</v>
      </c>
      <c r="B17" s="17" t="n">
        <v>6504</v>
      </c>
      <c r="C17" s="18">
        <f>(1325.0/B17*100)</f>
        <v/>
      </c>
      <c r="D17" s="19" t="n">
        <v>5179</v>
      </c>
      <c r="E17" s="18" t="n">
        <v>509.0821041</v>
      </c>
      <c r="F17" s="20" t="n">
        <v>4.61750518</v>
      </c>
      <c r="G17" s="18" t="n">
        <v>487.63587576</v>
      </c>
      <c r="H17" s="20" t="n">
        <v>28.6607484</v>
      </c>
      <c r="I17" s="18" t="n">
        <v>501.84133682</v>
      </c>
      <c r="J17" s="20" t="n">
        <v>6.72838523</v>
      </c>
      <c r="K17" s="18" t="s">
        <v>404</v>
      </c>
      <c r="L17" s="20" t="s">
        <v>404</v>
      </c>
      <c r="M17" s="18" t="s">
        <v>404</v>
      </c>
      <c r="N17" s="20" t="s">
        <v>404</v>
      </c>
      <c r="O17" s="18" t="s">
        <v>404</v>
      </c>
      <c r="P17" s="20" t="s">
        <v>404</v>
      </c>
      <c r="Q17" s="18" t="n">
        <v>532.07895959</v>
      </c>
      <c r="R17" s="20" t="n">
        <v>9.79580971</v>
      </c>
    </row>
    <row r="18" spans="1:18">
      <c r="A18" s="15" t="s">
        <v>415</v>
      </c>
      <c r="B18" s="17" t="n">
        <v>5532</v>
      </c>
      <c r="C18" s="18">
        <f>(0.0/B18*100)</f>
        <v/>
      </c>
      <c r="D18" s="19" t="n">
        <v>5532</v>
      </c>
      <c r="E18" s="18" t="n">
        <v>465.27526459</v>
      </c>
      <c r="F18" s="20" t="n">
        <v>15.21596941</v>
      </c>
      <c r="G18" s="18" t="n">
        <v>459.20793631</v>
      </c>
      <c r="H18" s="20" t="n">
        <v>14.46676485</v>
      </c>
      <c r="I18" s="18" t="n">
        <v>451.41202793</v>
      </c>
      <c r="J18" s="20" t="n">
        <v>4.35266387</v>
      </c>
      <c r="K18" s="18" t="s">
        <v>404</v>
      </c>
      <c r="L18" s="20" t="s">
        <v>404</v>
      </c>
      <c r="M18" s="18" t="s">
        <v>404</v>
      </c>
      <c r="N18" s="20" t="s">
        <v>404</v>
      </c>
      <c r="O18" s="18" t="s">
        <v>404</v>
      </c>
      <c r="P18" s="20" t="s">
        <v>404</v>
      </c>
      <c r="Q18" s="18" t="n">
        <v>460.4411548</v>
      </c>
      <c r="R18" s="20" t="n">
        <v>43.02136554</v>
      </c>
    </row>
    <row r="19" spans="1:18">
      <c r="A19" s="15" t="s">
        <v>416</v>
      </c>
      <c r="B19" s="17" t="n">
        <v>5658</v>
      </c>
      <c r="C19" s="18">
        <f>(327.0/B19*100)</f>
        <v/>
      </c>
      <c r="D19" s="19" t="n">
        <v>5331</v>
      </c>
      <c r="E19" s="18" t="n">
        <v>463.42335164</v>
      </c>
      <c r="F19" s="20" t="n">
        <v>6.09516015</v>
      </c>
      <c r="G19" s="18" t="n">
        <v>502.542527</v>
      </c>
      <c r="H19" s="20" t="n">
        <v>6.64214505</v>
      </c>
      <c r="I19" s="18" t="n">
        <v>464.90628643</v>
      </c>
      <c r="J19" s="20" t="n">
        <v>8.57846369</v>
      </c>
      <c r="K19" s="18" t="s">
        <v>404</v>
      </c>
      <c r="L19" s="20" t="s">
        <v>404</v>
      </c>
      <c r="M19" s="18" t="s">
        <v>404</v>
      </c>
      <c r="N19" s="20" t="s">
        <v>404</v>
      </c>
      <c r="O19" s="18" t="s">
        <v>404</v>
      </c>
      <c r="P19" s="20" t="s">
        <v>404</v>
      </c>
      <c r="Q19" s="18" t="n">
        <v>487.79270541</v>
      </c>
      <c r="R19" s="20" t="n">
        <v>98.72620137</v>
      </c>
    </row>
    <row r="20" spans="1:18">
      <c r="A20" s="15" t="s">
        <v>417</v>
      </c>
      <c r="B20" s="17" t="n">
        <v>3371</v>
      </c>
      <c r="C20" s="18">
        <f>(24.0/B20*100)</f>
        <v/>
      </c>
      <c r="D20" s="19" t="n">
        <v>3347</v>
      </c>
      <c r="E20" s="18" t="n">
        <v>484.62397501</v>
      </c>
      <c r="F20" s="20" t="n">
        <v>2.13568606</v>
      </c>
      <c r="G20" s="18" t="n">
        <v>503.18145243</v>
      </c>
      <c r="H20" s="20" t="n">
        <v>5.56339253</v>
      </c>
      <c r="I20" s="18" t="n">
        <v>486.44829151</v>
      </c>
      <c r="J20" s="20" t="n">
        <v>6.64513597</v>
      </c>
      <c r="K20" s="18" t="s">
        <v>404</v>
      </c>
      <c r="L20" s="20" t="s">
        <v>404</v>
      </c>
      <c r="M20" s="18" t="s">
        <v>404</v>
      </c>
      <c r="N20" s="20" t="s">
        <v>404</v>
      </c>
      <c r="O20" s="18" t="s">
        <v>404</v>
      </c>
      <c r="P20" s="20" t="s">
        <v>404</v>
      </c>
      <c r="Q20" s="18" t="n">
        <v>496.64564964</v>
      </c>
      <c r="R20" s="20" t="n">
        <v>5.93721865</v>
      </c>
    </row>
    <row r="21" spans="1:18">
      <c r="A21" s="15" t="s">
        <v>418</v>
      </c>
      <c r="B21" s="17" t="n">
        <v>5741</v>
      </c>
      <c r="C21" s="18">
        <f>(0.0/B21*100)</f>
        <v/>
      </c>
      <c r="D21" s="19" t="n">
        <v>5741</v>
      </c>
      <c r="E21" s="18" t="n">
        <v>502.45907469</v>
      </c>
      <c r="F21" s="20" t="n">
        <v>2.31424902</v>
      </c>
      <c r="G21" s="18" t="n">
        <v>521.0897300300001</v>
      </c>
      <c r="H21" s="20" t="n">
        <v>14.40422878</v>
      </c>
      <c r="I21" s="18" t="n">
        <v>508.05744867</v>
      </c>
      <c r="J21" s="20" t="n">
        <v>6.83299054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463.96785341</v>
      </c>
      <c r="F22" s="20" t="n">
        <v>4.46472815</v>
      </c>
      <c r="G22" s="18" t="n">
        <v>519.49295938</v>
      </c>
      <c r="H22" s="20" t="n">
        <v>16.26646159</v>
      </c>
      <c r="I22" s="18" t="n">
        <v>463.26129826</v>
      </c>
      <c r="J22" s="20" t="n">
        <v>16.06007884</v>
      </c>
      <c r="K22" s="18" t="s">
        <v>404</v>
      </c>
      <c r="L22" s="20" t="s">
        <v>404</v>
      </c>
      <c r="M22" s="18" t="s">
        <v>404</v>
      </c>
      <c r="N22" s="20" t="s">
        <v>404</v>
      </c>
      <c r="O22" s="18" t="s">
        <v>404</v>
      </c>
      <c r="P22" s="20" t="s">
        <v>404</v>
      </c>
      <c r="Q22" s="18" t="n">
        <v>472.1406724</v>
      </c>
      <c r="R22" s="20" t="n">
        <v>27.55118526</v>
      </c>
    </row>
    <row r="23" spans="1:18">
      <c r="A23" s="15" t="s">
        <v>420</v>
      </c>
      <c r="B23" s="17" t="n">
        <v>11583</v>
      </c>
      <c r="C23" s="18">
        <f>(3194.0/B23*100)</f>
        <v/>
      </c>
      <c r="D23" s="19" t="n">
        <v>8389</v>
      </c>
      <c r="E23" s="18" t="n">
        <v>494.15902547</v>
      </c>
      <c r="F23" s="20" t="n">
        <v>8.65371386</v>
      </c>
      <c r="G23" s="18" t="n">
        <v>487.83716442</v>
      </c>
      <c r="H23" s="20" t="n">
        <v>13.30741662</v>
      </c>
      <c r="I23" s="18" t="n">
        <v>494.54244688</v>
      </c>
      <c r="J23" s="20" t="n">
        <v>5.25595139</v>
      </c>
      <c r="K23" s="18" t="s">
        <v>404</v>
      </c>
      <c r="L23" s="20" t="s">
        <v>404</v>
      </c>
      <c r="M23" s="18" t="s">
        <v>404</v>
      </c>
      <c r="N23" s="20" t="s">
        <v>404</v>
      </c>
      <c r="O23" s="18" t="s">
        <v>404</v>
      </c>
      <c r="P23" s="20" t="s">
        <v>404</v>
      </c>
      <c r="Q23" s="18" t="n">
        <v>454.55222126</v>
      </c>
      <c r="R23" s="20" t="n">
        <v>31.054252</v>
      </c>
    </row>
    <row r="24" spans="1:18">
      <c r="A24" s="15" t="s">
        <v>421</v>
      </c>
      <c r="B24" s="17" t="n">
        <v>6647</v>
      </c>
      <c r="C24" s="18">
        <f>(0.0/B24*100)</f>
        <v/>
      </c>
      <c r="D24" s="19" t="n">
        <v>6647</v>
      </c>
      <c r="E24" s="18" t="n">
        <v>531.14888916</v>
      </c>
      <c r="F24" s="20" t="n">
        <v>4.41926531</v>
      </c>
      <c r="G24" s="18" t="n">
        <v>531.03285196</v>
      </c>
      <c r="H24" s="20" t="n">
        <v>11.64563453</v>
      </c>
      <c r="I24" s="18" t="n">
        <v>536.50656183</v>
      </c>
      <c r="J24" s="20" t="n">
        <v>8.607014299999999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527.78758452</v>
      </c>
      <c r="F25" s="20" t="n">
        <v>4.70500496</v>
      </c>
      <c r="G25" s="18" t="n">
        <v>508.3787904</v>
      </c>
      <c r="H25" s="20" t="n">
        <v>11.88779872</v>
      </c>
      <c r="I25" s="18" t="n">
        <v>524.57141502</v>
      </c>
      <c r="J25" s="20" t="n">
        <v>8.483888650000001</v>
      </c>
      <c r="K25" s="18" t="s">
        <v>404</v>
      </c>
      <c r="L25" s="20" t="s">
        <v>404</v>
      </c>
      <c r="M25" s="18" t="s">
        <v>404</v>
      </c>
      <c r="N25" s="20" t="s">
        <v>404</v>
      </c>
      <c r="O25" s="18" t="s">
        <v>404</v>
      </c>
      <c r="P25" s="20" t="s">
        <v>404</v>
      </c>
      <c r="Q25" s="18" t="n">
        <v>461.06915833</v>
      </c>
      <c r="R25" s="20" t="n">
        <v>6.97169272</v>
      </c>
    </row>
    <row r="26" spans="1:18">
      <c r="A26" s="15" t="s">
        <v>423</v>
      </c>
      <c r="B26" s="17" t="n">
        <v>4869</v>
      </c>
      <c r="C26" s="18">
        <f>(11.0/B26*100)</f>
        <v/>
      </c>
      <c r="D26" s="19" t="n">
        <v>4858</v>
      </c>
      <c r="E26" s="18" t="n">
        <v>482.62658612</v>
      </c>
      <c r="F26" s="20" t="n">
        <v>2.10658207</v>
      </c>
      <c r="G26" s="18" t="n">
        <v>486.50675759</v>
      </c>
      <c r="H26" s="20" t="n">
        <v>10.35869821</v>
      </c>
      <c r="I26" s="18" t="n">
        <v>477.94296654</v>
      </c>
      <c r="J26" s="20" t="n">
        <v>6.4655248</v>
      </c>
      <c r="K26" s="18" t="s">
        <v>404</v>
      </c>
      <c r="L26" s="20" t="s">
        <v>404</v>
      </c>
      <c r="M26" s="18" t="s">
        <v>404</v>
      </c>
      <c r="N26" s="20" t="s">
        <v>404</v>
      </c>
      <c r="O26" s="18" t="s">
        <v>404</v>
      </c>
      <c r="P26" s="20" t="s">
        <v>404</v>
      </c>
      <c r="Q26" s="18" t="n">
        <v>479.4861792</v>
      </c>
      <c r="R26" s="20" t="n">
        <v>12.0764561</v>
      </c>
    </row>
    <row r="27" spans="1:18">
      <c r="A27" s="15" t="s">
        <v>424</v>
      </c>
      <c r="B27" s="17" t="n">
        <v>5299</v>
      </c>
      <c r="C27" s="18">
        <f>(0.0/B27*100)</f>
        <v/>
      </c>
      <c r="D27" s="19" t="n">
        <v>5299</v>
      </c>
      <c r="E27" s="18" t="n">
        <v>494.69788251</v>
      </c>
      <c r="F27" s="20" t="n">
        <v>1.85266553</v>
      </c>
      <c r="G27" s="18" t="n">
        <v>480.27827088</v>
      </c>
      <c r="H27" s="20" t="n">
        <v>1.74020166</v>
      </c>
      <c r="I27" s="18" t="n">
        <v>482.78182168</v>
      </c>
      <c r="J27" s="20" t="n">
        <v>3.96929993</v>
      </c>
      <c r="K27" s="18" t="s">
        <v>404</v>
      </c>
      <c r="L27" s="20" t="s">
        <v>404</v>
      </c>
      <c r="M27" s="18" t="s">
        <v>404</v>
      </c>
      <c r="N27" s="20" t="s">
        <v>404</v>
      </c>
      <c r="O27" s="18" t="s">
        <v>404</v>
      </c>
      <c r="P27" s="20" t="s">
        <v>404</v>
      </c>
      <c r="Q27" s="18" t="n">
        <v>479.45151182</v>
      </c>
      <c r="R27" s="20" t="n">
        <v>3.93883679</v>
      </c>
    </row>
    <row r="28" spans="1:18">
      <c r="A28" s="15" t="s">
        <v>425</v>
      </c>
      <c r="B28" s="17" t="n">
        <v>7568</v>
      </c>
      <c r="C28" s="18">
        <f>(0.0/B28*100)</f>
        <v/>
      </c>
      <c r="D28" s="19" t="n">
        <v>7568</v>
      </c>
      <c r="E28" s="18" t="n">
        <v>412.07066592</v>
      </c>
      <c r="F28" s="20" t="n">
        <v>2.90016493</v>
      </c>
      <c r="G28" s="18" t="n">
        <v>414.13293783</v>
      </c>
      <c r="H28" s="20" t="n">
        <v>13.72617224</v>
      </c>
      <c r="I28" s="18" t="n">
        <v>399.10283281</v>
      </c>
      <c r="J28" s="20" t="n">
        <v>4.97910886</v>
      </c>
      <c r="K28" s="18" t="s">
        <v>404</v>
      </c>
      <c r="L28" s="20" t="s">
        <v>404</v>
      </c>
      <c r="M28" s="18" t="s">
        <v>404</v>
      </c>
      <c r="N28" s="20" t="s">
        <v>404</v>
      </c>
      <c r="O28" s="18" t="s">
        <v>404</v>
      </c>
      <c r="P28" s="20" t="s">
        <v>404</v>
      </c>
      <c r="Q28" s="18" t="n">
        <v>358.32600911</v>
      </c>
      <c r="R28" s="20" t="n">
        <v>16.10022797</v>
      </c>
    </row>
    <row r="29" spans="1:18">
      <c r="A29" s="15" t="s">
        <v>426</v>
      </c>
      <c r="B29" s="17" t="n">
        <v>5385</v>
      </c>
      <c r="C29" s="18">
        <f>(1123.0/B29*100)</f>
        <v/>
      </c>
      <c r="D29" s="19" t="n">
        <v>4262</v>
      </c>
      <c r="E29" s="18" t="n">
        <v>507.94599076</v>
      </c>
      <c r="F29" s="20" t="n">
        <v>7.50215749</v>
      </c>
      <c r="G29" s="18" t="n">
        <v>518.81158858</v>
      </c>
      <c r="H29" s="20" t="n">
        <v>21.45210674</v>
      </c>
      <c r="I29" s="18" t="n">
        <v>513.02955218</v>
      </c>
      <c r="J29" s="20" t="n">
        <v>8.84129053</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496.74581585</v>
      </c>
      <c r="F30" s="20" t="n">
        <v>3.08140763</v>
      </c>
      <c r="G30" s="18" t="n">
        <v>504.9844422</v>
      </c>
      <c r="H30" s="20" t="n">
        <v>11.81614934</v>
      </c>
      <c r="I30" s="18" t="n">
        <v>483.12715231</v>
      </c>
      <c r="J30" s="20" t="n">
        <v>24.76300815</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500.68442991</v>
      </c>
      <c r="F31" s="20" t="n">
        <v>3.06574418</v>
      </c>
      <c r="G31" s="18" t="n">
        <v>515.58023273</v>
      </c>
      <c r="H31" s="20" t="n">
        <v>13.92252867</v>
      </c>
      <c r="I31" s="18" t="n">
        <v>502.353435</v>
      </c>
      <c r="J31" s="20" t="n">
        <v>3.73185179</v>
      </c>
      <c r="K31" s="18" t="s">
        <v>404</v>
      </c>
      <c r="L31" s="20" t="s">
        <v>404</v>
      </c>
      <c r="M31" s="18" t="s">
        <v>404</v>
      </c>
      <c r="N31" s="20" t="s">
        <v>404</v>
      </c>
      <c r="O31" s="18" t="s">
        <v>404</v>
      </c>
      <c r="P31" s="20" t="s">
        <v>404</v>
      </c>
      <c r="Q31" s="18" t="n">
        <v>476.09448374</v>
      </c>
      <c r="R31" s="20" t="n">
        <v>8.978575230000001</v>
      </c>
    </row>
    <row r="32" spans="1:18">
      <c r="A32" s="15" t="s">
        <v>429</v>
      </c>
      <c r="B32" s="17" t="n">
        <v>4478</v>
      </c>
      <c r="C32" s="18">
        <f>(0.0/B32*100)</f>
        <v/>
      </c>
      <c r="D32" s="19" t="n">
        <v>4478</v>
      </c>
      <c r="E32" s="18" t="n">
        <v>503.01047535</v>
      </c>
      <c r="F32" s="20" t="n">
        <v>3.29809652</v>
      </c>
      <c r="G32" s="18" t="n">
        <v>494.97285427</v>
      </c>
      <c r="H32" s="20" t="n">
        <v>5.14638564</v>
      </c>
      <c r="I32" s="18" t="n">
        <v>510.22430407</v>
      </c>
      <c r="J32" s="20" t="n">
        <v>4.21545117</v>
      </c>
      <c r="K32" s="18" t="s">
        <v>404</v>
      </c>
      <c r="L32" s="20" t="s">
        <v>404</v>
      </c>
      <c r="M32" s="18" t="s">
        <v>404</v>
      </c>
      <c r="N32" s="20" t="s">
        <v>404</v>
      </c>
      <c r="O32" s="18" t="s">
        <v>404</v>
      </c>
      <c r="P32" s="20" t="s">
        <v>404</v>
      </c>
      <c r="Q32" s="18" t="n">
        <v>505.30297098</v>
      </c>
      <c r="R32" s="20" t="n">
        <v>6.92197265</v>
      </c>
    </row>
    <row r="33" spans="1:18">
      <c r="A33" s="15" t="s">
        <v>430</v>
      </c>
      <c r="B33" s="17" t="n">
        <v>7325</v>
      </c>
      <c r="C33" s="18">
        <f>(29.0/B33*100)</f>
        <v/>
      </c>
      <c r="D33" s="19" t="n">
        <v>7296</v>
      </c>
      <c r="E33" s="18" t="n">
        <v>490.69023754</v>
      </c>
      <c r="F33" s="20" t="n">
        <v>2.99923877</v>
      </c>
      <c r="G33" s="18" t="n">
        <v>514.38286234</v>
      </c>
      <c r="H33" s="20" t="n">
        <v>15.5345853</v>
      </c>
      <c r="I33" s="18" t="n">
        <v>462.86111413</v>
      </c>
      <c r="J33" s="20" t="n">
        <v>21.07168048</v>
      </c>
      <c r="K33" s="18" t="s">
        <v>404</v>
      </c>
      <c r="L33" s="20" t="s">
        <v>404</v>
      </c>
      <c r="M33" s="18" t="s">
        <v>404</v>
      </c>
      <c r="N33" s="20" t="s">
        <v>404</v>
      </c>
      <c r="O33" s="18" t="s">
        <v>404</v>
      </c>
      <c r="P33" s="20" t="s">
        <v>404</v>
      </c>
      <c r="Q33" s="18" t="n">
        <v>459.60125719</v>
      </c>
      <c r="R33" s="20" t="n">
        <v>27.31519065</v>
      </c>
    </row>
    <row r="34" spans="1:18">
      <c r="A34" s="15" t="s">
        <v>431</v>
      </c>
      <c r="B34" s="17" t="n">
        <v>6350</v>
      </c>
      <c r="C34" s="18">
        <f>(0.0/B34*100)</f>
        <v/>
      </c>
      <c r="D34" s="19" t="n">
        <v>6350</v>
      </c>
      <c r="E34" s="18" t="n">
        <v>476.34951544</v>
      </c>
      <c r="F34" s="20" t="n">
        <v>5.51835796</v>
      </c>
      <c r="G34" s="18" t="n">
        <v>499.2691224</v>
      </c>
      <c r="H34" s="20" t="n">
        <v>12.02016713</v>
      </c>
      <c r="I34" s="18" t="n">
        <v>469.3191875</v>
      </c>
      <c r="J34" s="20" t="n">
        <v>6.22417548</v>
      </c>
      <c r="K34" s="18" t="s">
        <v>404</v>
      </c>
      <c r="L34" s="20" t="s">
        <v>404</v>
      </c>
      <c r="M34" s="18" t="s">
        <v>404</v>
      </c>
      <c r="N34" s="20" t="s">
        <v>404</v>
      </c>
      <c r="O34" s="18" t="s">
        <v>404</v>
      </c>
      <c r="P34" s="20" t="s">
        <v>404</v>
      </c>
      <c r="Q34" s="18" t="n">
        <v>411.19554274</v>
      </c>
      <c r="R34" s="20" t="n">
        <v>37.73074412</v>
      </c>
    </row>
    <row r="35" spans="1:18">
      <c r="A35" s="15" t="s">
        <v>432</v>
      </c>
      <c r="B35" s="17" t="n">
        <v>6406</v>
      </c>
      <c r="C35" s="18">
        <f>(443.0/B35*100)</f>
        <v/>
      </c>
      <c r="D35" s="19" t="n">
        <v>5963</v>
      </c>
      <c r="E35" s="18" t="n">
        <v>514.7500391999999</v>
      </c>
      <c r="F35" s="20" t="n">
        <v>2.46780264</v>
      </c>
      <c r="G35" s="18" t="n">
        <v>481.40088057</v>
      </c>
      <c r="H35" s="20" t="n">
        <v>4.10116576</v>
      </c>
      <c r="I35" s="18" t="n">
        <v>516.7166099900001</v>
      </c>
      <c r="J35" s="20" t="n">
        <v>1.7939844</v>
      </c>
      <c r="K35" s="18" t="s">
        <v>404</v>
      </c>
      <c r="L35" s="20" t="s">
        <v>404</v>
      </c>
      <c r="M35" s="18" t="s">
        <v>404</v>
      </c>
      <c r="N35" s="20" t="s">
        <v>404</v>
      </c>
      <c r="O35" s="18" t="s">
        <v>404</v>
      </c>
      <c r="P35" s="20" t="s">
        <v>404</v>
      </c>
      <c r="Q35" s="18" t="n">
        <v>438.16863033</v>
      </c>
      <c r="R35" s="20" t="n">
        <v>7.75994731</v>
      </c>
    </row>
    <row r="36" spans="1:18">
      <c r="A36" s="15" t="s">
        <v>433</v>
      </c>
      <c r="B36" s="17" t="n">
        <v>6736</v>
      </c>
      <c r="C36" s="18">
        <f>(10.0/B36*100)</f>
        <v/>
      </c>
      <c r="D36" s="19" t="n">
        <v>6726</v>
      </c>
      <c r="E36" s="18" t="n">
        <v>487.91323042</v>
      </c>
      <c r="F36" s="20" t="n">
        <v>2.81007792</v>
      </c>
      <c r="G36" s="18" t="n">
        <v>478.63208648</v>
      </c>
      <c r="H36" s="20" t="n">
        <v>10.20573251</v>
      </c>
      <c r="I36" s="18" t="n">
        <v>481.99535668</v>
      </c>
      <c r="J36" s="20" t="n">
        <v>4.82051971</v>
      </c>
      <c r="K36" s="18" t="s">
        <v>404</v>
      </c>
      <c r="L36" s="20" t="s">
        <v>404</v>
      </c>
      <c r="M36" s="18" t="s">
        <v>404</v>
      </c>
      <c r="N36" s="20" t="s">
        <v>404</v>
      </c>
      <c r="O36" s="18" t="s">
        <v>404</v>
      </c>
      <c r="P36" s="20" t="s">
        <v>404</v>
      </c>
      <c r="Q36" s="18" t="n">
        <v>498.81511588</v>
      </c>
      <c r="R36" s="20" t="n">
        <v>16.85257168</v>
      </c>
    </row>
    <row r="37" spans="1:18">
      <c r="A37" s="15" t="s">
        <v>434</v>
      </c>
      <c r="B37" s="17" t="n">
        <v>5458</v>
      </c>
      <c r="C37" s="18">
        <f>(0.0/B37*100)</f>
        <v/>
      </c>
      <c r="D37" s="19" t="n">
        <v>5458</v>
      </c>
      <c r="E37" s="18" t="n">
        <v>490.63446395</v>
      </c>
      <c r="F37" s="20" t="n">
        <v>4.11988245</v>
      </c>
      <c r="G37" s="18" t="n">
        <v>507.43013323</v>
      </c>
      <c r="H37" s="20" t="n">
        <v>13.09273231</v>
      </c>
      <c r="I37" s="18" t="n">
        <v>495.72769515</v>
      </c>
      <c r="J37" s="20" t="n">
        <v>4.94624374</v>
      </c>
      <c r="K37" s="18" t="s">
        <v>404</v>
      </c>
      <c r="L37" s="20" t="s">
        <v>404</v>
      </c>
      <c r="M37" s="18" t="s">
        <v>404</v>
      </c>
      <c r="N37" s="20" t="s">
        <v>404</v>
      </c>
      <c r="O37" s="18" t="s">
        <v>404</v>
      </c>
      <c r="P37" s="20" t="s">
        <v>404</v>
      </c>
      <c r="Q37" s="18" t="n">
        <v>481.78320951</v>
      </c>
      <c r="R37" s="20" t="n">
        <v>6.53364904</v>
      </c>
    </row>
    <row r="38" spans="1:18">
      <c r="A38" s="15" t="s">
        <v>435</v>
      </c>
      <c r="B38" s="17" t="n">
        <v>5860</v>
      </c>
      <c r="C38" s="18">
        <f>(268.0/B38*100)</f>
        <v/>
      </c>
      <c r="D38" s="19" t="n">
        <v>5592</v>
      </c>
      <c r="E38" s="18" t="n">
        <v>511.22635694</v>
      </c>
      <c r="F38" s="20" t="n">
        <v>5.04198484</v>
      </c>
      <c r="G38" s="18" t="n">
        <v>520.7364235700001</v>
      </c>
      <c r="H38" s="20" t="n">
        <v>9.56896856</v>
      </c>
      <c r="I38" s="18" t="n">
        <v>533.7515094</v>
      </c>
      <c r="J38" s="20" t="n">
        <v>7.14824803</v>
      </c>
      <c r="K38" s="18" t="s">
        <v>404</v>
      </c>
      <c r="L38" s="20" t="s">
        <v>404</v>
      </c>
      <c r="M38" s="18" t="s">
        <v>404</v>
      </c>
      <c r="N38" s="20" t="s">
        <v>404</v>
      </c>
      <c r="O38" s="18" t="s">
        <v>404</v>
      </c>
      <c r="P38" s="20" t="s">
        <v>404</v>
      </c>
      <c r="Q38" s="18" t="n">
        <v>562.52644986</v>
      </c>
      <c r="R38" s="20" t="n">
        <v>18.23334042</v>
      </c>
    </row>
    <row r="39" spans="1:18">
      <c r="A39" s="15" t="s">
        <v>436</v>
      </c>
      <c r="B39" s="17" t="n">
        <v>5895</v>
      </c>
      <c r="C39" s="18">
        <f>(0.0/B39*100)</f>
        <v/>
      </c>
      <c r="D39" s="19" t="n">
        <v>5895</v>
      </c>
      <c r="E39" s="18" t="n">
        <v>422.13132713</v>
      </c>
      <c r="F39" s="20" t="n">
        <v>5.11302957</v>
      </c>
      <c r="G39" s="18" t="n">
        <v>432.23361866</v>
      </c>
      <c r="H39" s="20" t="n">
        <v>15.64106235</v>
      </c>
      <c r="I39" s="18" t="n">
        <v>406.69527661</v>
      </c>
      <c r="J39" s="20" t="n">
        <v>10.04468823</v>
      </c>
      <c r="K39" s="18" t="s">
        <v>404</v>
      </c>
      <c r="L39" s="20" t="s">
        <v>404</v>
      </c>
      <c r="M39" s="18" t="s">
        <v>404</v>
      </c>
      <c r="N39" s="20" t="s">
        <v>404</v>
      </c>
      <c r="O39" s="18" t="s">
        <v>404</v>
      </c>
      <c r="P39" s="20" t="s">
        <v>404</v>
      </c>
      <c r="Q39" s="18" t="n">
        <v>374.28757504</v>
      </c>
      <c r="R39" s="20" t="n">
        <v>14.51283133</v>
      </c>
    </row>
    <row r="40" spans="1:18">
      <c r="A40" s="15" t="s">
        <v>437</v>
      </c>
      <c r="B40" s="17" t="n">
        <v>14157</v>
      </c>
      <c r="C40" s="18">
        <f>(2978.0/B40*100)</f>
        <v/>
      </c>
      <c r="D40" s="19" t="n">
        <v>11179</v>
      </c>
      <c r="E40" s="18" t="n">
        <v>489.71641629</v>
      </c>
      <c r="F40" s="20" t="n">
        <v>3.06649861</v>
      </c>
      <c r="G40" s="18" t="n">
        <v>550.16131157</v>
      </c>
      <c r="H40" s="20" t="n">
        <v>18.6085717</v>
      </c>
      <c r="I40" s="18" t="n">
        <v>495.43369266</v>
      </c>
      <c r="J40" s="20" t="n">
        <v>12.33221441</v>
      </c>
      <c r="K40" s="18" t="s">
        <v>404</v>
      </c>
      <c r="L40" s="20" t="s">
        <v>404</v>
      </c>
      <c r="M40" s="18" t="s">
        <v>404</v>
      </c>
      <c r="N40" s="20" t="s">
        <v>404</v>
      </c>
      <c r="O40" s="18" t="s">
        <v>404</v>
      </c>
      <c r="P40" s="20" t="s">
        <v>404</v>
      </c>
      <c r="Q40" s="18" t="n">
        <v>552.31838527</v>
      </c>
      <c r="R40" s="20" t="n">
        <v>48.28994895</v>
      </c>
    </row>
    <row r="41" spans="1:18">
      <c r="A41" s="15" t="s">
        <v>438</v>
      </c>
      <c r="B41" s="17" t="n">
        <v>5712</v>
      </c>
      <c r="C41" s="18">
        <f>(99.0/B41*100)</f>
        <v/>
      </c>
      <c r="D41" s="19" t="n">
        <v>5613</v>
      </c>
      <c r="E41" s="18" t="n">
        <v>468.25884958</v>
      </c>
      <c r="F41" s="20" t="n">
        <v>3.62210497</v>
      </c>
      <c r="G41" s="18" t="n">
        <v>482.22476306</v>
      </c>
      <c r="H41" s="20" t="n">
        <v>24.61630368</v>
      </c>
      <c r="I41" s="18" t="n">
        <v>475.73090688</v>
      </c>
      <c r="J41" s="20" t="n">
        <v>6.97202592</v>
      </c>
      <c r="K41" s="18" t="s">
        <v>404</v>
      </c>
      <c r="L41" s="20" t="s">
        <v>404</v>
      </c>
      <c r="M41" s="18" t="s">
        <v>404</v>
      </c>
      <c r="N41" s="20" t="s">
        <v>404</v>
      </c>
      <c r="O41" s="18" t="s">
        <v>404</v>
      </c>
      <c r="P41" s="20" t="s">
        <v>404</v>
      </c>
      <c r="Q41" s="18" t="n">
        <v>454.07058159</v>
      </c>
      <c r="R41" s="20" t="n">
        <v>7.01938063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414.34663063</v>
      </c>
      <c r="F44" s="20" t="n">
        <v>3.91831991</v>
      </c>
      <c r="G44" s="18" t="n">
        <v>424.48752135</v>
      </c>
      <c r="H44" s="20" t="n">
        <v>12.92752041</v>
      </c>
      <c r="I44" s="18" t="n">
        <v>392.24654116</v>
      </c>
      <c r="J44" s="20" t="n">
        <v>12.41104711</v>
      </c>
      <c r="K44" s="18" t="s">
        <v>404</v>
      </c>
      <c r="L44" s="20" t="s">
        <v>404</v>
      </c>
      <c r="M44" s="18" t="s">
        <v>404</v>
      </c>
      <c r="N44" s="20" t="s">
        <v>404</v>
      </c>
      <c r="O44" s="18" t="s">
        <v>404</v>
      </c>
      <c r="P44" s="20" t="s">
        <v>404</v>
      </c>
      <c r="Q44" s="18" t="n">
        <v>396.55252183</v>
      </c>
      <c r="R44" s="20" t="n">
        <v>7.44162283</v>
      </c>
    </row>
    <row r="45" spans="1:18">
      <c r="A45" s="15" t="s">
        <v>442</v>
      </c>
      <c r="B45" s="17" t="n">
        <v>5519</v>
      </c>
      <c r="C45" s="18">
        <f>(0.0/B45*100)</f>
        <v/>
      </c>
      <c r="D45" s="19" t="n">
        <v>5519</v>
      </c>
      <c r="E45" s="18" t="n">
        <v>358.69458697</v>
      </c>
      <c r="F45" s="20" t="n">
        <v>5.99110501</v>
      </c>
      <c r="G45" s="18" t="n">
        <v>385.45379435</v>
      </c>
      <c r="H45" s="20" t="n">
        <v>12.36368761</v>
      </c>
      <c r="I45" s="18" t="n">
        <v>354.8453985</v>
      </c>
      <c r="J45" s="20" t="n">
        <v>4.02830317</v>
      </c>
      <c r="K45" s="18" t="s">
        <v>404</v>
      </c>
      <c r="L45" s="20" t="s">
        <v>404</v>
      </c>
      <c r="M45" s="18" t="s">
        <v>404</v>
      </c>
      <c r="N45" s="20" t="s">
        <v>404</v>
      </c>
      <c r="O45" s="18" t="s">
        <v>404</v>
      </c>
      <c r="P45" s="20" t="s">
        <v>404</v>
      </c>
      <c r="Q45" s="18" t="n">
        <v>339.29897508</v>
      </c>
      <c r="R45" s="20" t="n">
        <v>25.50723852</v>
      </c>
    </row>
    <row r="46" spans="1:18">
      <c r="A46" s="15" t="s">
        <v>443</v>
      </c>
      <c r="B46" s="17" t="n">
        <v>23141</v>
      </c>
      <c r="C46" s="18">
        <f>(4196.0/B46*100)</f>
        <v/>
      </c>
      <c r="D46" s="19" t="n">
        <v>18945</v>
      </c>
      <c r="E46" s="18" t="n">
        <v>378.66147434</v>
      </c>
      <c r="F46" s="20" t="n">
        <v>3.79408366</v>
      </c>
      <c r="G46" s="18" t="n">
        <v>354.62079975</v>
      </c>
      <c r="H46" s="20" t="n">
        <v>12.08287596</v>
      </c>
      <c r="I46" s="18" t="n">
        <v>387.92357035</v>
      </c>
      <c r="J46" s="20" t="n">
        <v>8.065848109999999</v>
      </c>
      <c r="K46" s="18" t="s">
        <v>404</v>
      </c>
      <c r="L46" s="20" t="s">
        <v>404</v>
      </c>
      <c r="M46" s="18" t="s">
        <v>404</v>
      </c>
      <c r="N46" s="20" t="s">
        <v>404</v>
      </c>
      <c r="O46" s="18" t="s">
        <v>404</v>
      </c>
      <c r="P46" s="20" t="s">
        <v>404</v>
      </c>
      <c r="Q46" s="18" t="n">
        <v>346.33562288</v>
      </c>
      <c r="R46" s="20" t="n">
        <v>30.4169258</v>
      </c>
    </row>
    <row r="47" spans="1:18">
      <c r="A47" s="15" t="s">
        <v>444</v>
      </c>
      <c r="B47" s="17" t="n">
        <v>5928</v>
      </c>
      <c r="C47" s="18">
        <f>(0.0/B47*100)</f>
        <v/>
      </c>
      <c r="D47" s="19" t="n">
        <v>5928</v>
      </c>
      <c r="E47" s="18" t="n">
        <v>431.88330292</v>
      </c>
      <c r="F47" s="20" t="n">
        <v>4.62194978</v>
      </c>
      <c r="G47" s="18" t="n">
        <v>474.68271071</v>
      </c>
      <c r="H47" s="20" t="n">
        <v>15.28911789</v>
      </c>
      <c r="I47" s="18" t="n">
        <v>488.46480138</v>
      </c>
      <c r="J47" s="20" t="n">
        <v>11.62661689</v>
      </c>
      <c r="K47" s="18" t="s">
        <v>404</v>
      </c>
      <c r="L47" s="20" t="s">
        <v>404</v>
      </c>
      <c r="M47" s="18" t="s">
        <v>404</v>
      </c>
      <c r="N47" s="20" t="s">
        <v>404</v>
      </c>
      <c r="O47" s="18" t="s">
        <v>404</v>
      </c>
      <c r="P47" s="20" t="s">
        <v>404</v>
      </c>
      <c r="Q47" s="18" t="s">
        <v>404</v>
      </c>
      <c r="R47" s="20" t="s">
        <v>404</v>
      </c>
    </row>
    <row r="48" spans="1:18">
      <c r="A48" s="15" t="s">
        <v>445</v>
      </c>
      <c r="B48" s="17" t="n">
        <v>9841</v>
      </c>
      <c r="C48" s="18">
        <f>(40.0/B48*100)</f>
        <v/>
      </c>
      <c r="D48" s="19" t="n">
        <v>9801</v>
      </c>
      <c r="E48" s="18" t="n">
        <v>541.62043939</v>
      </c>
      <c r="F48" s="20" t="n">
        <v>6.58001239</v>
      </c>
      <c r="G48" s="18" t="n">
        <v>545.64038638</v>
      </c>
      <c r="H48" s="20" t="n">
        <v>17.52114484</v>
      </c>
      <c r="I48" s="18" t="n">
        <v>492.18563529</v>
      </c>
      <c r="J48" s="20" t="n">
        <v>10.04251015</v>
      </c>
      <c r="K48" s="18" t="s">
        <v>404</v>
      </c>
      <c r="L48" s="20" t="s">
        <v>404</v>
      </c>
      <c r="M48" s="18" t="s">
        <v>404</v>
      </c>
      <c r="N48" s="20" t="s">
        <v>404</v>
      </c>
      <c r="O48" s="18" t="s">
        <v>404</v>
      </c>
      <c r="P48" s="20" t="s">
        <v>404</v>
      </c>
      <c r="Q48" s="18" t="n">
        <v>585.61495135</v>
      </c>
      <c r="R48" s="20" t="n">
        <v>11.8404963</v>
      </c>
    </row>
    <row r="49" spans="1:18">
      <c r="A49" s="15" t="s">
        <v>446</v>
      </c>
      <c r="B49" s="17" t="n">
        <v>6349</v>
      </c>
      <c r="C49" s="18">
        <f>(52.0/B49*100)</f>
        <v/>
      </c>
      <c r="D49" s="19" t="n">
        <v>6297</v>
      </c>
      <c r="E49" s="18" t="n">
        <v>393.58568599</v>
      </c>
      <c r="F49" s="20" t="n">
        <v>4.7999719</v>
      </c>
      <c r="G49" s="18" t="n">
        <v>415.15927271</v>
      </c>
      <c r="H49" s="20" t="n">
        <v>8.589119350000001</v>
      </c>
      <c r="I49" s="18" t="n">
        <v>418.98866493</v>
      </c>
      <c r="J49" s="20" t="n">
        <v>5.04503083</v>
      </c>
      <c r="K49" s="18" t="s">
        <v>404</v>
      </c>
      <c r="L49" s="20" t="s">
        <v>404</v>
      </c>
      <c r="M49" s="18" t="s">
        <v>404</v>
      </c>
      <c r="N49" s="20" t="s">
        <v>404</v>
      </c>
      <c r="O49" s="18" t="s">
        <v>404</v>
      </c>
      <c r="P49" s="20" t="s">
        <v>404</v>
      </c>
      <c r="Q49" s="18" t="n">
        <v>405.76700749</v>
      </c>
      <c r="R49" s="20" t="n">
        <v>30.97343567</v>
      </c>
    </row>
    <row r="50" spans="1:18">
      <c r="A50" s="15" t="s">
        <v>447</v>
      </c>
      <c r="B50" s="17" t="n">
        <v>11795</v>
      </c>
      <c r="C50" s="18">
        <f>(1031.0/B50*100)</f>
        <v/>
      </c>
      <c r="D50" s="19" t="n">
        <v>10764</v>
      </c>
      <c r="E50" s="18" t="n">
        <v>392.13509055</v>
      </c>
      <c r="F50" s="20" t="n">
        <v>2.7675315</v>
      </c>
      <c r="G50" s="18" t="n">
        <v>387.46084248</v>
      </c>
      <c r="H50" s="20" t="n">
        <v>6.29908808</v>
      </c>
      <c r="I50" s="18" t="n">
        <v>391.57634416</v>
      </c>
      <c r="J50" s="20" t="n">
        <v>9.32705588</v>
      </c>
      <c r="K50" s="18" t="s">
        <v>404</v>
      </c>
      <c r="L50" s="20" t="s">
        <v>404</v>
      </c>
      <c r="M50" s="18" t="s">
        <v>404</v>
      </c>
      <c r="N50" s="20" t="s">
        <v>404</v>
      </c>
      <c r="O50" s="18" t="s">
        <v>404</v>
      </c>
      <c r="P50" s="20" t="s">
        <v>404</v>
      </c>
      <c r="Q50" s="18" t="n">
        <v>381.0587004</v>
      </c>
      <c r="R50" s="20" t="n">
        <v>11.71851199</v>
      </c>
    </row>
    <row r="51" spans="1:18">
      <c r="A51" s="15" t="s">
        <v>448</v>
      </c>
      <c r="B51" s="17" t="n">
        <v>6866</v>
      </c>
      <c r="C51" s="18">
        <f>(0.0/B51*100)</f>
        <v/>
      </c>
      <c r="D51" s="19" t="n">
        <v>6866</v>
      </c>
      <c r="E51" s="18" t="n">
        <v>400.22193775</v>
      </c>
      <c r="F51" s="20" t="n">
        <v>4.0609941</v>
      </c>
      <c r="G51" s="18" t="n">
        <v>398.68984094</v>
      </c>
      <c r="H51" s="20" t="n">
        <v>6.56396852</v>
      </c>
      <c r="I51" s="18" t="n">
        <v>401.39223874</v>
      </c>
      <c r="J51" s="20" t="n">
        <v>4.29597771</v>
      </c>
      <c r="K51" s="18" t="s">
        <v>404</v>
      </c>
      <c r="L51" s="20" t="s">
        <v>404</v>
      </c>
      <c r="M51" s="18" t="s">
        <v>404</v>
      </c>
      <c r="N51" s="20" t="s">
        <v>404</v>
      </c>
      <c r="O51" s="18" t="s">
        <v>404</v>
      </c>
      <c r="P51" s="20" t="s">
        <v>404</v>
      </c>
      <c r="Q51" s="18" t="n">
        <v>367.46826538</v>
      </c>
      <c r="R51" s="20" t="n">
        <v>11.8085379</v>
      </c>
    </row>
    <row r="52" spans="1:18">
      <c r="A52" s="15" t="s">
        <v>449</v>
      </c>
      <c r="B52" s="17" t="n">
        <v>5809</v>
      </c>
      <c r="C52" s="18">
        <f>(0.0/B52*100)</f>
        <v/>
      </c>
      <c r="D52" s="19" t="n">
        <v>5809</v>
      </c>
      <c r="E52" s="18" t="n">
        <v>462.32816992</v>
      </c>
      <c r="F52" s="20" t="n">
        <v>4.86889128</v>
      </c>
      <c r="G52" s="18" t="n">
        <v>463.98633041</v>
      </c>
      <c r="H52" s="20" t="n">
        <v>6.28248027</v>
      </c>
      <c r="I52" s="18" t="n">
        <v>474.67411318</v>
      </c>
      <c r="J52" s="20" t="n">
        <v>14.21912674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426.62416933</v>
      </c>
      <c r="F53" s="20" t="n">
        <v>2.79424559</v>
      </c>
      <c r="G53" s="18" t="n">
        <v>439.99773591</v>
      </c>
      <c r="H53" s="20" t="n">
        <v>3.21075509</v>
      </c>
      <c r="I53" s="18" t="n">
        <v>452.78001224</v>
      </c>
      <c r="J53" s="20" t="n">
        <v>2.40976631</v>
      </c>
      <c r="K53" s="18" t="s">
        <v>404</v>
      </c>
      <c r="L53" s="20" t="s">
        <v>404</v>
      </c>
      <c r="M53" s="18" t="s">
        <v>404</v>
      </c>
      <c r="N53" s="20" t="s">
        <v>404</v>
      </c>
      <c r="O53" s="18" t="s">
        <v>404</v>
      </c>
      <c r="P53" s="20" t="s">
        <v>404</v>
      </c>
      <c r="Q53" s="18" t="n">
        <v>391.03928167</v>
      </c>
      <c r="R53" s="20" t="n">
        <v>22.6890146</v>
      </c>
    </row>
    <row r="54" spans="1:18">
      <c r="A54" s="15" t="s">
        <v>451</v>
      </c>
      <c r="B54" s="17" t="n">
        <v>4740</v>
      </c>
      <c r="C54" s="18">
        <f>(199.0/B54*100)</f>
        <v/>
      </c>
      <c r="D54" s="19" t="n">
        <v>4541</v>
      </c>
      <c r="E54" s="18" t="n">
        <v>326.48756912</v>
      </c>
      <c r="F54" s="20" t="n">
        <v>3.51583067</v>
      </c>
      <c r="G54" s="18" t="n">
        <v>342.41704303</v>
      </c>
      <c r="H54" s="20" t="n">
        <v>16.2857867</v>
      </c>
      <c r="I54" s="18" t="n">
        <v>327.34943187</v>
      </c>
      <c r="J54" s="20" t="n">
        <v>6.70972288</v>
      </c>
      <c r="K54" s="18" t="s">
        <v>404</v>
      </c>
      <c r="L54" s="20" t="s">
        <v>404</v>
      </c>
      <c r="M54" s="18" t="s">
        <v>404</v>
      </c>
      <c r="N54" s="20" t="s">
        <v>404</v>
      </c>
      <c r="O54" s="18" t="s">
        <v>404</v>
      </c>
      <c r="P54" s="20" t="s">
        <v>404</v>
      </c>
      <c r="Q54" s="18" t="n">
        <v>312.98014879</v>
      </c>
      <c r="R54" s="20" t="n">
        <v>6.67711523</v>
      </c>
    </row>
    <row r="55" spans="1:18">
      <c r="A55" s="15" t="s">
        <v>452</v>
      </c>
      <c r="B55" s="17" t="n">
        <v>5316</v>
      </c>
      <c r="C55" s="18">
        <f>(43.0/B55*100)</f>
        <v/>
      </c>
      <c r="D55" s="19" t="n">
        <v>5273</v>
      </c>
      <c r="E55" s="18" t="n">
        <v>399.75252165</v>
      </c>
      <c r="F55" s="20" t="n">
        <v>6.00452566</v>
      </c>
      <c r="G55" s="18" t="n">
        <v>398.63990451</v>
      </c>
      <c r="H55" s="20" t="n">
        <v>9.69936519</v>
      </c>
      <c r="I55" s="18" t="n">
        <v>410.48742852</v>
      </c>
      <c r="J55" s="20" t="n">
        <v>6.72887274</v>
      </c>
      <c r="K55" s="18" t="s">
        <v>404</v>
      </c>
      <c r="L55" s="20" t="s">
        <v>404</v>
      </c>
      <c r="M55" s="18" t="s">
        <v>404</v>
      </c>
      <c r="N55" s="20" t="s">
        <v>404</v>
      </c>
      <c r="O55" s="18" t="s">
        <v>404</v>
      </c>
      <c r="P55" s="20" t="s">
        <v>404</v>
      </c>
      <c r="Q55" s="18" t="n">
        <v>404.39594063</v>
      </c>
      <c r="R55" s="20" t="n">
        <v>5.75064035</v>
      </c>
    </row>
    <row r="56" spans="1:18">
      <c r="A56" s="15" t="s">
        <v>453</v>
      </c>
      <c r="B56" s="17" t="n">
        <v>5359</v>
      </c>
      <c r="C56" s="18">
        <f>(0.0/B56*100)</f>
        <v/>
      </c>
      <c r="D56" s="19" t="n">
        <v>5359</v>
      </c>
      <c r="E56" s="18" t="n">
        <v>545.74494402</v>
      </c>
      <c r="F56" s="20" t="n">
        <v>3.31644035</v>
      </c>
      <c r="G56" s="18" t="n">
        <v>620.24467236</v>
      </c>
      <c r="H56" s="20" t="n">
        <v>6.72557933</v>
      </c>
      <c r="I56" s="18" t="n">
        <v>566.78189274</v>
      </c>
      <c r="J56" s="20" t="n">
        <v>11.73530211</v>
      </c>
      <c r="K56" s="18" t="s">
        <v>404</v>
      </c>
      <c r="L56" s="20" t="s">
        <v>404</v>
      </c>
      <c r="M56" s="18" t="s">
        <v>404</v>
      </c>
      <c r="N56" s="20" t="s">
        <v>404</v>
      </c>
      <c r="O56" s="18" t="s">
        <v>404</v>
      </c>
      <c r="P56" s="20" t="s">
        <v>404</v>
      </c>
      <c r="Q56" s="18" t="n">
        <v>501.20305268</v>
      </c>
      <c r="R56" s="20" t="n">
        <v>7.96572885</v>
      </c>
    </row>
    <row r="57" spans="1:18">
      <c r="A57" s="15" t="s">
        <v>454</v>
      </c>
      <c r="B57" s="17" t="n">
        <v>6513</v>
      </c>
      <c r="C57" s="18">
        <f>(0.0/B57*100)</f>
        <v/>
      </c>
      <c r="D57" s="19" t="n">
        <v>6513</v>
      </c>
      <c r="E57" s="18" t="n">
        <v>387.96442942</v>
      </c>
      <c r="F57" s="20" t="n">
        <v>3.43989918</v>
      </c>
      <c r="G57" s="18" t="n">
        <v>340.37847304</v>
      </c>
      <c r="H57" s="20" t="n">
        <v>9.36859712</v>
      </c>
      <c r="I57" s="18" t="n">
        <v>367.5620328</v>
      </c>
      <c r="J57" s="20" t="n">
        <v>9.5733306</v>
      </c>
      <c r="K57" s="18" t="s">
        <v>404</v>
      </c>
      <c r="L57" s="20" t="s">
        <v>404</v>
      </c>
      <c r="M57" s="18" t="s">
        <v>404</v>
      </c>
      <c r="N57" s="20" t="s">
        <v>404</v>
      </c>
      <c r="O57" s="18" t="s">
        <v>404</v>
      </c>
      <c r="P57" s="20" t="s">
        <v>404</v>
      </c>
      <c r="Q57" s="18" t="n">
        <v>416.89391148</v>
      </c>
      <c r="R57" s="20" t="n">
        <v>9.875305150000001</v>
      </c>
    </row>
    <row r="58" spans="1:18">
      <c r="A58" s="15" t="s">
        <v>455</v>
      </c>
      <c r="B58" s="17" t="n">
        <v>7267</v>
      </c>
      <c r="C58" s="18">
        <f>(0.0/B58*100)</f>
        <v/>
      </c>
      <c r="D58" s="19" t="n">
        <v>7267</v>
      </c>
      <c r="E58" s="18" t="n">
        <v>383.34863455</v>
      </c>
      <c r="F58" s="20" t="n">
        <v>3.85378421</v>
      </c>
      <c r="G58" s="18" t="n">
        <v>362.25367008</v>
      </c>
      <c r="H58" s="20" t="n">
        <v>14.72342628</v>
      </c>
      <c r="I58" s="18" t="n">
        <v>380.55775905</v>
      </c>
      <c r="J58" s="20" t="n">
        <v>6.32105672</v>
      </c>
      <c r="K58" s="18" t="s">
        <v>404</v>
      </c>
      <c r="L58" s="20" t="s">
        <v>404</v>
      </c>
      <c r="M58" s="18" t="s">
        <v>404</v>
      </c>
      <c r="N58" s="20" t="s">
        <v>404</v>
      </c>
      <c r="O58" s="18" t="s">
        <v>404</v>
      </c>
      <c r="P58" s="20" t="s">
        <v>404</v>
      </c>
      <c r="Q58" s="18" t="n">
        <v>364.21890843</v>
      </c>
      <c r="R58" s="20" t="n">
        <v>11.66465582</v>
      </c>
    </row>
    <row r="59" spans="1:18">
      <c r="A59" s="15" t="s">
        <v>456</v>
      </c>
      <c r="B59" s="17" t="n">
        <v>4826</v>
      </c>
      <c r="C59" s="18">
        <f>(0.0/B59*100)</f>
        <v/>
      </c>
      <c r="D59" s="19" t="n">
        <v>4826</v>
      </c>
      <c r="E59" s="18" t="n">
        <v>361.62728021</v>
      </c>
      <c r="F59" s="20" t="n">
        <v>2.41239073</v>
      </c>
      <c r="G59" s="18" t="n">
        <v>361.4205863</v>
      </c>
      <c r="H59" s="20" t="n">
        <v>3.86893145</v>
      </c>
      <c r="I59" s="18" t="n">
        <v>362.38409437</v>
      </c>
      <c r="J59" s="20" t="n">
        <v>4.40416571</v>
      </c>
      <c r="K59" s="18" t="s">
        <v>404</v>
      </c>
      <c r="L59" s="20" t="s">
        <v>404</v>
      </c>
      <c r="M59" s="18" t="s">
        <v>404</v>
      </c>
      <c r="N59" s="20" t="s">
        <v>404</v>
      </c>
      <c r="O59" s="18" t="s">
        <v>404</v>
      </c>
      <c r="P59" s="20" t="s">
        <v>404</v>
      </c>
      <c r="Q59" s="18" t="n">
        <v>359.06012867</v>
      </c>
      <c r="R59" s="20" t="n">
        <v>6.10464008</v>
      </c>
    </row>
    <row r="60" spans="1:18">
      <c r="A60" s="15" t="s">
        <v>457</v>
      </c>
      <c r="B60" s="17" t="n">
        <v>4546</v>
      </c>
      <c r="C60" s="18">
        <f>(0.0/B60*100)</f>
        <v/>
      </c>
      <c r="D60" s="19" t="n">
        <v>4546</v>
      </c>
      <c r="E60" s="18" t="n">
        <v>399.55464616</v>
      </c>
      <c r="F60" s="20" t="n">
        <v>7.45283457</v>
      </c>
      <c r="G60" s="18" t="n">
        <v>384.71083698</v>
      </c>
      <c r="H60" s="20" t="n">
        <v>19.68307052</v>
      </c>
      <c r="I60" s="18" t="n">
        <v>396.18166456</v>
      </c>
      <c r="J60" s="20" t="n">
        <v>7.81933753</v>
      </c>
      <c r="K60" s="18" t="s">
        <v>404</v>
      </c>
      <c r="L60" s="20" t="s">
        <v>404</v>
      </c>
      <c r="M60" s="18" t="s">
        <v>404</v>
      </c>
      <c r="N60" s="20" t="s">
        <v>404</v>
      </c>
      <c r="O60" s="18" t="s">
        <v>404</v>
      </c>
      <c r="P60" s="20" t="s">
        <v>404</v>
      </c>
      <c r="Q60" s="18" t="n">
        <v>393.42984481</v>
      </c>
      <c r="R60" s="20" t="n">
        <v>10.72539194</v>
      </c>
    </row>
    <row r="61" spans="1:18">
      <c r="A61" s="15" t="s">
        <v>458</v>
      </c>
      <c r="B61" s="17" t="n">
        <v>6525</v>
      </c>
      <c r="C61" s="18">
        <f>(0.0/B61*100)</f>
        <v/>
      </c>
      <c r="D61" s="19" t="n">
        <v>6525</v>
      </c>
      <c r="E61" s="18" t="n">
        <v>477.33753387</v>
      </c>
      <c r="F61" s="20" t="n">
        <v>2.47431689</v>
      </c>
      <c r="G61" s="18" t="n">
        <v>461.5232246</v>
      </c>
      <c r="H61" s="20" t="n">
        <v>8.73904145</v>
      </c>
      <c r="I61" s="18" t="n">
        <v>484.50184737</v>
      </c>
      <c r="J61" s="20" t="n">
        <v>7.82504319</v>
      </c>
      <c r="K61" s="18" t="s">
        <v>404</v>
      </c>
      <c r="L61" s="20" t="s">
        <v>404</v>
      </c>
      <c r="M61" s="18" t="s">
        <v>404</v>
      </c>
      <c r="N61" s="20" t="s">
        <v>404</v>
      </c>
      <c r="O61" s="18" t="s">
        <v>404</v>
      </c>
      <c r="P61" s="20" t="s">
        <v>404</v>
      </c>
      <c r="Q61" s="18" t="n">
        <v>486.5174336</v>
      </c>
      <c r="R61" s="20" t="n">
        <v>10.87808365</v>
      </c>
    </row>
    <row r="62" spans="1:18">
      <c r="A62" s="15" t="s">
        <v>459</v>
      </c>
      <c r="B62" s="17" t="n">
        <v>4476</v>
      </c>
      <c r="C62" s="18">
        <f>(0.0/B62*100)</f>
        <v/>
      </c>
      <c r="D62" s="19" t="n">
        <v>4476</v>
      </c>
      <c r="E62" s="18" t="n">
        <v>539.2907122300001</v>
      </c>
      <c r="F62" s="20" t="n">
        <v>1.25042384</v>
      </c>
      <c r="G62" s="18" t="n">
        <v>561.47358208</v>
      </c>
      <c r="H62" s="20" t="n">
        <v>4.876165</v>
      </c>
      <c r="I62" s="18" t="n">
        <v>548.53180701</v>
      </c>
      <c r="J62" s="20" t="n">
        <v>2.77794377</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370.88729783</v>
      </c>
      <c r="F63" s="20" t="n">
        <v>1.45295516</v>
      </c>
      <c r="G63" s="18" t="n">
        <v>348.20158262</v>
      </c>
      <c r="H63" s="20" t="n">
        <v>9.33630481</v>
      </c>
      <c r="I63" s="18" t="n">
        <v>424.06466432</v>
      </c>
      <c r="J63" s="20" t="n">
        <v>13.51429342</v>
      </c>
      <c r="K63" s="18" t="s">
        <v>404</v>
      </c>
      <c r="L63" s="20" t="s">
        <v>404</v>
      </c>
      <c r="M63" s="18" t="s">
        <v>404</v>
      </c>
      <c r="N63" s="20" t="s">
        <v>404</v>
      </c>
      <c r="O63" s="18" t="s">
        <v>404</v>
      </c>
      <c r="P63" s="20" t="s">
        <v>404</v>
      </c>
      <c r="Q63" s="18" t="n">
        <v>377.30629521</v>
      </c>
      <c r="R63" s="20" t="n">
        <v>5.64392115</v>
      </c>
    </row>
    <row r="64" spans="1:18">
      <c r="A64" s="15" t="s">
        <v>461</v>
      </c>
      <c r="B64" s="17" t="n">
        <v>3634</v>
      </c>
      <c r="C64" s="18">
        <f>(27.0/B64*100)</f>
        <v/>
      </c>
      <c r="D64" s="19" t="n">
        <v>3607</v>
      </c>
      <c r="E64" s="18" t="n">
        <v>475.2642253</v>
      </c>
      <c r="F64" s="20" t="n">
        <v>2.4631093</v>
      </c>
      <c r="G64" s="18" t="n">
        <v>532.1539835999999</v>
      </c>
      <c r="H64" s="20" t="n">
        <v>6.6829636</v>
      </c>
      <c r="I64" s="18" t="n">
        <v>467.39661647</v>
      </c>
      <c r="J64" s="20" t="n">
        <v>4.81962308</v>
      </c>
      <c r="K64" s="18" t="s">
        <v>404</v>
      </c>
      <c r="L64" s="20" t="s">
        <v>404</v>
      </c>
      <c r="M64" s="18" t="n">
        <v>537.80715577</v>
      </c>
      <c r="N64" s="20" t="n">
        <v>27.47720327</v>
      </c>
      <c r="O64" s="18" t="s">
        <v>404</v>
      </c>
      <c r="P64" s="20" t="s">
        <v>404</v>
      </c>
      <c r="Q64" s="18" t="n">
        <v>478.4615148</v>
      </c>
      <c r="R64" s="20" t="n">
        <v>3.00024535</v>
      </c>
    </row>
    <row r="65" spans="1:18">
      <c r="A65" s="15" t="s">
        <v>462</v>
      </c>
      <c r="B65" s="17" t="n">
        <v>5325</v>
      </c>
      <c r="C65" s="18">
        <f>(0.0/B65*100)</f>
        <v/>
      </c>
      <c r="D65" s="19" t="n">
        <v>5325</v>
      </c>
      <c r="E65" s="18" t="n">
        <v>418.47379278</v>
      </c>
      <c r="F65" s="20" t="n">
        <v>3.35755799</v>
      </c>
      <c r="G65" s="18" t="n">
        <v>426.26962892</v>
      </c>
      <c r="H65" s="20" t="n">
        <v>8.34350946</v>
      </c>
      <c r="I65" s="18" t="n">
        <v>408.87174321</v>
      </c>
      <c r="J65" s="20" t="n">
        <v>14.87425326</v>
      </c>
      <c r="K65" s="18" t="s">
        <v>404</v>
      </c>
      <c r="L65" s="20" t="s">
        <v>404</v>
      </c>
      <c r="M65" s="18" t="s">
        <v>404</v>
      </c>
      <c r="N65" s="20" t="s">
        <v>404</v>
      </c>
      <c r="O65" s="18" t="s">
        <v>404</v>
      </c>
      <c r="P65" s="20" t="s">
        <v>404</v>
      </c>
      <c r="Q65" s="18" t="n">
        <v>426.50840043</v>
      </c>
      <c r="R65" s="20" t="n">
        <v>14.13857084</v>
      </c>
    </row>
    <row r="66" spans="1:18">
      <c r="A66" s="15" t="s">
        <v>463</v>
      </c>
      <c r="B66" s="17" t="n">
        <v>5665</v>
      </c>
      <c r="C66" s="18">
        <f>(0.0/B66*100)</f>
        <v/>
      </c>
      <c r="D66" s="19" t="n">
        <v>5665</v>
      </c>
      <c r="E66" s="18" t="n">
        <v>418.22502731</v>
      </c>
      <c r="F66" s="20" t="n">
        <v>1.48684649</v>
      </c>
      <c r="G66" s="18" t="s">
        <v>404</v>
      </c>
      <c r="H66" s="20" t="s">
        <v>404</v>
      </c>
      <c r="I66" s="18" t="n">
        <v>367.55944307</v>
      </c>
      <c r="J66" s="20" t="n">
        <v>14.71799953</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385.21834562</v>
      </c>
      <c r="F67" s="20" t="n">
        <v>3.76058412</v>
      </c>
      <c r="G67" s="18" t="n">
        <v>393.48097461</v>
      </c>
      <c r="H67" s="20" t="n">
        <v>17.7351062</v>
      </c>
      <c r="I67" s="18" t="n">
        <v>387.78881963</v>
      </c>
      <c r="J67" s="20" t="n">
        <v>5.80527538</v>
      </c>
      <c r="K67" s="18" t="s">
        <v>404</v>
      </c>
      <c r="L67" s="20" t="s">
        <v>404</v>
      </c>
      <c r="M67" s="18" t="s">
        <v>404</v>
      </c>
      <c r="N67" s="20" t="s">
        <v>404</v>
      </c>
      <c r="O67" s="18" t="s">
        <v>404</v>
      </c>
      <c r="P67" s="20" t="s">
        <v>404</v>
      </c>
      <c r="Q67" s="18" t="n">
        <v>389.87848626</v>
      </c>
      <c r="R67" s="20" t="n">
        <v>21.25401719</v>
      </c>
    </row>
    <row r="68" spans="1:18">
      <c r="A68" s="15" t="s">
        <v>465</v>
      </c>
      <c r="B68" s="17" t="n">
        <v>12083</v>
      </c>
      <c r="C68" s="18">
        <f>(0.0/B68*100)</f>
        <v/>
      </c>
      <c r="D68" s="19" t="n">
        <v>12083</v>
      </c>
      <c r="E68" s="18" t="n">
        <v>398.75846329</v>
      </c>
      <c r="F68" s="20" t="n">
        <v>1.2891656</v>
      </c>
      <c r="G68" s="18" t="n">
        <v>491.06043443</v>
      </c>
      <c r="H68" s="20" t="n">
        <v>4.09540888</v>
      </c>
      <c r="I68" s="18" t="n">
        <v>396.22210363</v>
      </c>
      <c r="J68" s="20" t="n">
        <v>5.99771615</v>
      </c>
      <c r="K68" s="18" t="s">
        <v>404</v>
      </c>
      <c r="L68" s="20" t="s">
        <v>404</v>
      </c>
      <c r="M68" s="18" t="s">
        <v>404</v>
      </c>
      <c r="N68" s="20" t="s">
        <v>404</v>
      </c>
      <c r="O68" s="18" t="s">
        <v>404</v>
      </c>
      <c r="P68" s="20" t="s">
        <v>404</v>
      </c>
      <c r="Q68" s="18" t="n">
        <v>276.30335</v>
      </c>
      <c r="R68" s="20" t="n">
        <v>67.83875639</v>
      </c>
    </row>
    <row r="69" spans="1:18">
      <c r="A69" s="15" t="s">
        <v>466</v>
      </c>
      <c r="B69" s="17" t="n">
        <v>4876</v>
      </c>
      <c r="C69" s="18">
        <f>(0.0/B69*100)</f>
        <v/>
      </c>
      <c r="D69" s="19" t="n">
        <v>4876</v>
      </c>
      <c r="E69" s="18" t="n">
        <v>441.17627469</v>
      </c>
      <c r="F69" s="20" t="n">
        <v>3.83647497</v>
      </c>
      <c r="G69" s="18" t="n">
        <v>462.45076812</v>
      </c>
      <c r="H69" s="20" t="n">
        <v>16.1592267</v>
      </c>
      <c r="I69" s="18" t="n">
        <v>492.39128783</v>
      </c>
      <c r="J69" s="20" t="n">
        <v>18.68500524</v>
      </c>
      <c r="K69" s="18" t="s">
        <v>404</v>
      </c>
      <c r="L69" s="20" t="s">
        <v>404</v>
      </c>
      <c r="M69" s="18" t="s">
        <v>404</v>
      </c>
      <c r="N69" s="20" t="s">
        <v>404</v>
      </c>
      <c r="O69" s="18" t="s">
        <v>404</v>
      </c>
      <c r="P69" s="20" t="s">
        <v>404</v>
      </c>
      <c r="Q69" s="18" t="n">
        <v>405.57001075</v>
      </c>
      <c r="R69" s="20" t="n">
        <v>17.46756812</v>
      </c>
    </row>
    <row r="70" spans="1:18">
      <c r="A70" s="15" t="s">
        <v>467</v>
      </c>
      <c r="B70" s="17" t="n">
        <v>6036</v>
      </c>
      <c r="C70" s="18">
        <f>(0.0/B70*100)</f>
        <v/>
      </c>
      <c r="D70" s="19" t="n">
        <v>6036</v>
      </c>
      <c r="E70" s="18" t="n">
        <v>494.18285858</v>
      </c>
      <c r="F70" s="20" t="n">
        <v>3.0554458</v>
      </c>
      <c r="G70" s="18" t="n">
        <v>495.78943026</v>
      </c>
      <c r="H70" s="20" t="n">
        <v>32.01718531</v>
      </c>
      <c r="I70" s="18" t="n">
        <v>481.63414614</v>
      </c>
      <c r="J70" s="20" t="n">
        <v>8.4682589</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563.54363306</v>
      </c>
      <c r="F71" s="20" t="n">
        <v>1.44103379</v>
      </c>
      <c r="G71" s="18" t="n">
        <v>597.91342817</v>
      </c>
      <c r="H71" s="20" t="n">
        <v>10.82907743</v>
      </c>
      <c r="I71" s="18" t="n">
        <v>593.81320365</v>
      </c>
      <c r="J71" s="20" t="n">
        <v>11.77018356</v>
      </c>
      <c r="K71" s="18" t="s">
        <v>404</v>
      </c>
      <c r="L71" s="20" t="s">
        <v>404</v>
      </c>
      <c r="M71" s="18" t="s">
        <v>404</v>
      </c>
      <c r="N71" s="20" t="s">
        <v>404</v>
      </c>
      <c r="O71" s="18" t="s">
        <v>404</v>
      </c>
      <c r="P71" s="20" t="s">
        <v>404</v>
      </c>
      <c r="Q71" s="18" t="n">
        <v>547.85929125</v>
      </c>
      <c r="R71" s="20" t="n">
        <v>10.04154476</v>
      </c>
    </row>
    <row r="72" spans="1:18">
      <c r="A72" s="15" t="s">
        <v>469</v>
      </c>
      <c r="B72" s="17" t="n">
        <v>7708</v>
      </c>
      <c r="C72" s="18">
        <f>(0.0/B72*100)</f>
        <v/>
      </c>
      <c r="D72" s="19" t="n">
        <v>7708</v>
      </c>
      <c r="E72" s="18" t="n">
        <v>542.7655489</v>
      </c>
      <c r="F72" s="20" t="n">
        <v>3.64073639</v>
      </c>
      <c r="G72" s="18" t="n">
        <v>561.81440678</v>
      </c>
      <c r="H72" s="20" t="n">
        <v>13.001486</v>
      </c>
      <c r="I72" s="18" t="n">
        <v>518.15670226</v>
      </c>
      <c r="J72" s="20" t="n">
        <v>13.72901536</v>
      </c>
      <c r="K72" s="18" t="s">
        <v>404</v>
      </c>
      <c r="L72" s="20" t="s">
        <v>404</v>
      </c>
      <c r="M72" s="18" t="s">
        <v>404</v>
      </c>
      <c r="N72" s="20" t="s">
        <v>404</v>
      </c>
      <c r="O72" s="18" t="s">
        <v>404</v>
      </c>
      <c r="P72" s="20" t="s">
        <v>404</v>
      </c>
      <c r="Q72" s="18" t="n">
        <v>575.28966293</v>
      </c>
      <c r="R72" s="20" t="n">
        <v>48.95673828</v>
      </c>
    </row>
    <row r="73" spans="1:18">
      <c r="A73" s="15" t="s">
        <v>470</v>
      </c>
      <c r="B73" s="17" t="n">
        <v>8249</v>
      </c>
      <c r="C73" s="18">
        <f>(0.0/B73*100)</f>
        <v/>
      </c>
      <c r="D73" s="19" t="n">
        <v>8249</v>
      </c>
      <c r="E73" s="18" t="n">
        <v>416.01310231</v>
      </c>
      <c r="F73" s="20" t="n">
        <v>3.11545928</v>
      </c>
      <c r="G73" s="18" t="n">
        <v>406.20905093</v>
      </c>
      <c r="H73" s="20" t="n">
        <v>12.45272233</v>
      </c>
      <c r="I73" s="18" t="n">
        <v>405.71988376</v>
      </c>
      <c r="J73" s="20" t="n">
        <v>15.69508206</v>
      </c>
      <c r="K73" s="18" t="s">
        <v>404</v>
      </c>
      <c r="L73" s="20" t="s">
        <v>404</v>
      </c>
      <c r="M73" s="18" t="s">
        <v>404</v>
      </c>
      <c r="N73" s="20" t="s">
        <v>404</v>
      </c>
      <c r="O73" s="18" t="s">
        <v>404</v>
      </c>
      <c r="P73" s="20" t="s">
        <v>404</v>
      </c>
      <c r="Q73" s="18" t="s">
        <v>404</v>
      </c>
      <c r="R73" s="20" t="s">
        <v>404</v>
      </c>
    </row>
    <row r="74" spans="1:18">
      <c r="A74" s="15" t="s">
        <v>471</v>
      </c>
      <c r="B74" s="17" t="n">
        <v>4692</v>
      </c>
      <c r="C74" s="18">
        <f>(484.0/B74*100)</f>
        <v/>
      </c>
      <c r="D74" s="19" t="n">
        <v>4208</v>
      </c>
      <c r="E74" s="18" t="n">
        <v>413.24570484</v>
      </c>
      <c r="F74" s="20" t="n">
        <v>1.82110479</v>
      </c>
      <c r="G74" s="18" t="n">
        <v>442.24446027</v>
      </c>
      <c r="H74" s="20" t="n">
        <v>6.35768615</v>
      </c>
      <c r="I74" s="18" t="n">
        <v>400.68141803</v>
      </c>
      <c r="J74" s="20" t="n">
        <v>2.51503461</v>
      </c>
      <c r="K74" s="18" t="s">
        <v>404</v>
      </c>
      <c r="L74" s="20" t="s">
        <v>404</v>
      </c>
      <c r="M74" s="18" t="s">
        <v>404</v>
      </c>
      <c r="N74" s="20" t="s">
        <v>404</v>
      </c>
      <c r="O74" s="18" t="s">
        <v>404</v>
      </c>
      <c r="P74" s="20" t="s">
        <v>404</v>
      </c>
      <c r="Q74" s="18" t="n">
        <v>446.17352801</v>
      </c>
      <c r="R74" s="20" t="n">
        <v>4.58975311</v>
      </c>
    </row>
    <row r="75" spans="1:18">
      <c r="A75" s="15" t="s">
        <v>472</v>
      </c>
      <c r="B75" s="17" t="n">
        <v>5375</v>
      </c>
      <c r="C75" s="18">
        <f>(483.0/B75*100)</f>
        <v/>
      </c>
      <c r="D75" s="19" t="n">
        <v>4892</v>
      </c>
      <c r="E75" s="18" t="n">
        <v>359.94638947</v>
      </c>
      <c r="F75" s="20" t="n">
        <v>7.49746677</v>
      </c>
      <c r="G75" s="18" t="n">
        <v>373.76267589</v>
      </c>
      <c r="H75" s="20" t="n">
        <v>6.33895726</v>
      </c>
      <c r="I75" s="18" t="n">
        <v>363.54084753</v>
      </c>
      <c r="J75" s="20" t="n">
        <v>7.53296979</v>
      </c>
      <c r="K75" s="18" t="s">
        <v>404</v>
      </c>
      <c r="L75" s="20" t="s">
        <v>404</v>
      </c>
      <c r="M75" s="18" t="s">
        <v>404</v>
      </c>
      <c r="N75" s="20" t="s">
        <v>404</v>
      </c>
      <c r="O75" s="18" t="s">
        <v>404</v>
      </c>
      <c r="P75" s="20" t="s">
        <v>404</v>
      </c>
      <c r="Q75" s="18" t="n">
        <v>401.72654453</v>
      </c>
      <c r="R75" s="20" t="n">
        <v>14.84865521</v>
      </c>
    </row>
    <row r="76" spans="1:18">
      <c r="A76" s="15" t="s">
        <v>473</v>
      </c>
      <c r="B76" s="17" t="n">
        <v>14167</v>
      </c>
      <c r="C76" s="18">
        <f>(1400.0/B76*100)</f>
        <v/>
      </c>
      <c r="D76" s="19" t="n">
        <v>12767</v>
      </c>
      <c r="E76" s="18" t="n">
        <v>429.52078483</v>
      </c>
      <c r="F76" s="20" t="n">
        <v>2.75370273</v>
      </c>
      <c r="G76" s="18" t="n">
        <v>423.69920621</v>
      </c>
      <c r="H76" s="20" t="n">
        <v>47.84858479</v>
      </c>
      <c r="I76" s="18" t="n">
        <v>422.9054303</v>
      </c>
      <c r="J76" s="20" t="n">
        <v>6.72238959</v>
      </c>
      <c r="K76" s="18" t="s">
        <v>404</v>
      </c>
      <c r="L76" s="20" t="s">
        <v>404</v>
      </c>
      <c r="M76" s="18" t="s">
        <v>404</v>
      </c>
      <c r="N76" s="20" t="s">
        <v>404</v>
      </c>
      <c r="O76" s="18" t="s">
        <v>404</v>
      </c>
      <c r="P76" s="20" t="s">
        <v>404</v>
      </c>
      <c r="Q76" s="18" t="n">
        <v>438.17111143</v>
      </c>
      <c r="R76" s="20" t="n">
        <v>22.54815626</v>
      </c>
    </row>
    <row r="77" spans="1:18">
      <c r="A77" s="15" t="s">
        <v>474</v>
      </c>
      <c r="B77" s="17" t="n">
        <v>6062</v>
      </c>
      <c r="C77" s="18">
        <f>(0.0/B77*100)</f>
        <v/>
      </c>
      <c r="D77" s="19" t="n">
        <v>6062</v>
      </c>
      <c r="E77" s="18" t="n">
        <v>401.90070103</v>
      </c>
      <c r="F77" s="20" t="n">
        <v>6.36921472</v>
      </c>
      <c r="G77" s="18" t="n">
        <v>417.42317206</v>
      </c>
      <c r="H77" s="20" t="n">
        <v>7.54072233</v>
      </c>
      <c r="I77" s="18" t="n">
        <v>425.72558693</v>
      </c>
      <c r="J77" s="20" t="n">
        <v>4.04193972</v>
      </c>
      <c r="K77" s="18" t="s">
        <v>404</v>
      </c>
      <c r="L77" s="20" t="s">
        <v>404</v>
      </c>
      <c r="M77" s="18" t="s">
        <v>404</v>
      </c>
      <c r="N77" s="20" t="s">
        <v>404</v>
      </c>
      <c r="O77" s="18" t="s">
        <v>404</v>
      </c>
      <c r="P77" s="20" t="s">
        <v>404</v>
      </c>
      <c r="Q77" s="18" t="n">
        <v>419.44032913</v>
      </c>
      <c r="R77" s="20" t="n">
        <v>11.9931338</v>
      </c>
    </row>
    <row r="78" spans="1:18">
      <c r="A78" s="15" t="s">
        <v>475</v>
      </c>
      <c r="B78" s="17" t="n">
        <v>5826</v>
      </c>
      <c r="C78" s="18">
        <f>(0.0/B78*100)</f>
        <v/>
      </c>
      <c r="D78" s="19" t="n">
        <v>5826</v>
      </c>
      <c r="E78" s="18" t="n">
        <v>500.90685224</v>
      </c>
      <c r="F78" s="20" t="n">
        <v>6.17938043</v>
      </c>
      <c r="G78" s="18" t="n">
        <v>501.19238192</v>
      </c>
      <c r="H78" s="20" t="n">
        <v>22.6518657</v>
      </c>
      <c r="I78" s="18" t="n">
        <v>482.80519293</v>
      </c>
      <c r="J78" s="20" t="n">
        <v>8.47553452</v>
      </c>
      <c r="K78" s="18" t="s">
        <v>404</v>
      </c>
      <c r="L78" s="20" t="s">
        <v>404</v>
      </c>
      <c r="M78" s="18" t="s">
        <v>404</v>
      </c>
      <c r="N78" s="20" t="s">
        <v>404</v>
      </c>
      <c r="O78" s="18" t="s">
        <v>404</v>
      </c>
      <c r="P78" s="20" t="s">
        <v>404</v>
      </c>
      <c r="Q78" s="18" t="n">
        <v>485.59843449</v>
      </c>
      <c r="R78" s="20" t="n">
        <v>11.71331231</v>
      </c>
    </row>
    <row customHeight="1" ht="25" r="79" spans="1:18">
      <c r="A79" s="15" t="s">
        <v>476</v>
      </c>
      <c r="B79" s="17" t="n">
        <v>1657</v>
      </c>
      <c r="C79" s="18">
        <f>(21.0/B79*100)</f>
        <v/>
      </c>
      <c r="D79" s="19" t="n">
        <v>1636</v>
      </c>
      <c r="E79" s="18" t="n">
        <v>448.38385643</v>
      </c>
      <c r="F79" s="20" t="n">
        <v>15.04208894</v>
      </c>
      <c r="G79" s="18" t="n">
        <v>468.2420464</v>
      </c>
      <c r="H79" s="20" t="n">
        <v>13.83518256</v>
      </c>
      <c r="I79" s="18" t="n">
        <v>456.52467952</v>
      </c>
      <c r="J79" s="20" t="n">
        <v>14.0671941</v>
      </c>
      <c r="K79" s="18" t="s">
        <v>404</v>
      </c>
      <c r="L79" s="20" t="s">
        <v>404</v>
      </c>
      <c r="M79" s="18" t="s">
        <v>404</v>
      </c>
      <c r="N79" s="20" t="s">
        <v>404</v>
      </c>
      <c r="O79" s="18" t="s">
        <v>404</v>
      </c>
      <c r="P79" s="20" t="s">
        <v>404</v>
      </c>
      <c r="Q79" s="18" t="n">
        <v>466.84791303</v>
      </c>
      <c r="R79" s="20" t="n">
        <v>43.02520023</v>
      </c>
    </row>
    <row r="80" spans="1:18">
      <c r="A80" s="15" t="s">
        <v>477</v>
      </c>
      <c r="B80" s="17" t="n">
        <v>7841</v>
      </c>
      <c r="C80" s="18">
        <f>(0.0/B80*100)</f>
        <v/>
      </c>
      <c r="D80" s="19" t="n">
        <v>7841</v>
      </c>
      <c r="E80" s="18" t="n">
        <v>461.14566134</v>
      </c>
      <c r="F80" s="20" t="n">
        <v>4.25437165</v>
      </c>
      <c r="G80" s="18" t="n">
        <v>434.9875217</v>
      </c>
      <c r="H80" s="20" t="n">
        <v>26.42340808</v>
      </c>
      <c r="I80" s="18" t="n">
        <v>452.50507388</v>
      </c>
      <c r="J80" s="20" t="n">
        <v>21.01752951</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447.07228936</v>
      </c>
      <c r="F81" s="20" t="n">
        <v>3.56011426</v>
      </c>
      <c r="G81" s="18" t="n">
        <v>436.41475529</v>
      </c>
      <c r="H81" s="20" t="n">
        <v>26.82024091</v>
      </c>
      <c r="I81" s="18" t="n">
        <v>440.97285292</v>
      </c>
      <c r="J81" s="20" t="n">
        <v>11.10781337</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489.07649681</v>
      </c>
      <c r="F7" s="20" t="n">
        <v>2.33145129</v>
      </c>
      <c r="G7" s="18" t="n">
        <v>526.83801222</v>
      </c>
      <c r="H7" s="20" t="n">
        <v>7.06830936</v>
      </c>
      <c r="I7" s="18" t="n">
        <v>497.3424286</v>
      </c>
      <c r="J7" s="20" t="n">
        <v>4.77578713</v>
      </c>
      <c r="K7" s="18" t="s">
        <v>404</v>
      </c>
      <c r="L7" s="20" t="s">
        <v>404</v>
      </c>
      <c r="M7" s="18" t="s">
        <v>404</v>
      </c>
      <c r="N7" s="20" t="s">
        <v>404</v>
      </c>
      <c r="O7" s="18" t="s">
        <v>404</v>
      </c>
      <c r="P7" s="20" t="s">
        <v>404</v>
      </c>
      <c r="Q7" s="18" t="n">
        <v>477.46639661</v>
      </c>
      <c r="R7" s="20" t="n">
        <v>19.05419344</v>
      </c>
    </row>
    <row r="8" spans="1:18">
      <c r="A8" s="15" t="s">
        <v>405</v>
      </c>
      <c r="B8" s="17" t="n">
        <v>7007</v>
      </c>
      <c r="C8" s="18">
        <f>(0.0/B8*100)</f>
        <v/>
      </c>
      <c r="D8" s="19" t="n">
        <v>7007</v>
      </c>
      <c r="E8" s="18" t="n">
        <v>487.6919856</v>
      </c>
      <c r="F8" s="20" t="n">
        <v>8.14804545</v>
      </c>
      <c r="G8" s="18" t="n">
        <v>496.80848753</v>
      </c>
      <c r="H8" s="20" t="n">
        <v>17.12642852</v>
      </c>
      <c r="I8" s="18" t="n">
        <v>502.19360202</v>
      </c>
      <c r="J8" s="20" t="n">
        <v>3.99678306</v>
      </c>
      <c r="K8" s="18" t="s">
        <v>404</v>
      </c>
      <c r="L8" s="20" t="s">
        <v>404</v>
      </c>
      <c r="M8" s="18" t="s">
        <v>404</v>
      </c>
      <c r="N8" s="20" t="s">
        <v>404</v>
      </c>
      <c r="O8" s="18" t="s">
        <v>404</v>
      </c>
      <c r="P8" s="20" t="s">
        <v>404</v>
      </c>
      <c r="Q8" s="18" t="n">
        <v>449.503063</v>
      </c>
      <c r="R8" s="20" t="n">
        <v>9.64156878</v>
      </c>
    </row>
    <row r="9" spans="1:18">
      <c r="A9" s="15" t="s">
        <v>406</v>
      </c>
      <c r="B9" s="17" t="n">
        <v>9651</v>
      </c>
      <c r="C9" s="18">
        <f>(200.0/B9*100)</f>
        <v/>
      </c>
      <c r="D9" s="19" t="n">
        <v>9451</v>
      </c>
      <c r="E9" s="18" t="n">
        <v>516.99773641</v>
      </c>
      <c r="F9" s="20" t="n">
        <v>3.70406419</v>
      </c>
      <c r="G9" s="18" t="n">
        <v>504.60050729</v>
      </c>
      <c r="H9" s="20" t="n">
        <v>7.75435524</v>
      </c>
      <c r="I9" s="18" t="n">
        <v>507.42250419</v>
      </c>
      <c r="J9" s="20" t="n">
        <v>10.84077293</v>
      </c>
      <c r="K9" s="18" t="s">
        <v>404</v>
      </c>
      <c r="L9" s="20" t="s">
        <v>404</v>
      </c>
      <c r="M9" s="18" t="s">
        <v>404</v>
      </c>
      <c r="N9" s="20" t="s">
        <v>404</v>
      </c>
      <c r="O9" s="18" t="s">
        <v>404</v>
      </c>
      <c r="P9" s="20" t="s">
        <v>404</v>
      </c>
      <c r="Q9" s="18" t="n">
        <v>475.76909825</v>
      </c>
      <c r="R9" s="20" t="n">
        <v>10.12028638</v>
      </c>
    </row>
    <row r="10" spans="1:18">
      <c r="A10" s="15" t="s">
        <v>407</v>
      </c>
      <c r="B10" s="17" t="n">
        <v>20058</v>
      </c>
      <c r="C10" s="18">
        <f>(3112.0/B10*100)</f>
        <v/>
      </c>
      <c r="D10" s="19" t="n">
        <v>16946</v>
      </c>
      <c r="E10" s="18" t="n">
        <v>514.63376366</v>
      </c>
      <c r="F10" s="20" t="n">
        <v>3.95861044</v>
      </c>
      <c r="G10" s="18" t="n">
        <v>520.53042556</v>
      </c>
      <c r="H10" s="20" t="n">
        <v>4.46002216</v>
      </c>
      <c r="I10" s="18" t="n">
        <v>515.79109192</v>
      </c>
      <c r="J10" s="20" t="n">
        <v>4.19402068</v>
      </c>
      <c r="K10" s="18" t="s">
        <v>404</v>
      </c>
      <c r="L10" s="20" t="s">
        <v>404</v>
      </c>
      <c r="M10" s="18" t="s">
        <v>404</v>
      </c>
      <c r="N10" s="20" t="s">
        <v>404</v>
      </c>
      <c r="O10" s="18" t="s">
        <v>404</v>
      </c>
      <c r="P10" s="20" t="s">
        <v>404</v>
      </c>
      <c r="Q10" s="18" t="n">
        <v>515.66868679</v>
      </c>
      <c r="R10" s="20" t="n">
        <v>13.4030133</v>
      </c>
    </row>
    <row r="11" spans="1:18">
      <c r="A11" s="15" t="s">
        <v>408</v>
      </c>
      <c r="B11" s="17" t="n">
        <v>7053</v>
      </c>
      <c r="C11" s="18">
        <f>(212.0/B11*100)</f>
        <v/>
      </c>
      <c r="D11" s="19" t="n">
        <v>6841</v>
      </c>
      <c r="E11" s="18" t="n">
        <v>425.47561461</v>
      </c>
      <c r="F11" s="20" t="n">
        <v>3.74090486</v>
      </c>
      <c r="G11" s="18" t="n">
        <v>435.75862224</v>
      </c>
      <c r="H11" s="20" t="n">
        <v>25.03948013</v>
      </c>
      <c r="I11" s="18" t="n">
        <v>415.03999488</v>
      </c>
      <c r="J11" s="20" t="n">
        <v>6.28071613</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494.00075132</v>
      </c>
      <c r="F12" s="20" t="n">
        <v>4.60246286</v>
      </c>
      <c r="G12" s="18" t="n">
        <v>496.44430957</v>
      </c>
      <c r="H12" s="20" t="n">
        <v>9.99964187</v>
      </c>
      <c r="I12" s="18" t="n">
        <v>489.21867427</v>
      </c>
      <c r="J12" s="20" t="n">
        <v>5.51366926</v>
      </c>
      <c r="K12" s="18" t="s">
        <v>404</v>
      </c>
      <c r="L12" s="20" t="s">
        <v>404</v>
      </c>
      <c r="M12" s="18" t="s">
        <v>404</v>
      </c>
      <c r="N12" s="20" t="s">
        <v>404</v>
      </c>
      <c r="O12" s="18" t="s">
        <v>404</v>
      </c>
      <c r="P12" s="20" t="s">
        <v>404</v>
      </c>
      <c r="Q12" s="18" t="n">
        <v>486.67408614</v>
      </c>
      <c r="R12" s="20" t="n">
        <v>28.56767851</v>
      </c>
    </row>
    <row r="13" spans="1:18">
      <c r="A13" s="15" t="s">
        <v>410</v>
      </c>
      <c r="B13" s="17" t="n">
        <v>7161</v>
      </c>
      <c r="C13" s="18">
        <f>(1175.0/B13*100)</f>
        <v/>
      </c>
      <c r="D13" s="19" t="n">
        <v>5986</v>
      </c>
      <c r="E13" s="18" t="n">
        <v>508.73709486</v>
      </c>
      <c r="F13" s="20" t="n">
        <v>3.15999258</v>
      </c>
      <c r="G13" s="18" t="n">
        <v>517.37940406</v>
      </c>
      <c r="H13" s="20" t="n">
        <v>5.28012096</v>
      </c>
      <c r="I13" s="18" t="n">
        <v>509.04368926</v>
      </c>
      <c r="J13" s="20" t="n">
        <v>4.26586002</v>
      </c>
      <c r="K13" s="18" t="s">
        <v>404</v>
      </c>
      <c r="L13" s="20" t="s">
        <v>404</v>
      </c>
      <c r="M13" s="18" t="s">
        <v>404</v>
      </c>
      <c r="N13" s="20" t="s">
        <v>404</v>
      </c>
      <c r="O13" s="18" t="s">
        <v>404</v>
      </c>
      <c r="P13" s="20" t="s">
        <v>404</v>
      </c>
      <c r="Q13" s="18" t="n">
        <v>535.79194698</v>
      </c>
      <c r="R13" s="20" t="n">
        <v>12.20466751</v>
      </c>
    </row>
    <row r="14" spans="1:18">
      <c r="A14" s="15" t="s">
        <v>411</v>
      </c>
      <c r="B14" s="17" t="n">
        <v>5587</v>
      </c>
      <c r="C14" s="18">
        <f>(0.0/B14*100)</f>
        <v/>
      </c>
      <c r="D14" s="19" t="n">
        <v>5587</v>
      </c>
      <c r="E14" s="18" t="n">
        <v>517.59853184</v>
      </c>
      <c r="F14" s="20" t="n">
        <v>2.485053</v>
      </c>
      <c r="G14" s="18" t="n">
        <v>525.04854768</v>
      </c>
      <c r="H14" s="20" t="n">
        <v>3.63726852</v>
      </c>
      <c r="I14" s="18" t="n">
        <v>518.94105755</v>
      </c>
      <c r="J14" s="20" t="n">
        <v>6.0894068</v>
      </c>
      <c r="K14" s="18" t="s">
        <v>404</v>
      </c>
      <c r="L14" s="20" t="s">
        <v>404</v>
      </c>
      <c r="M14" s="18" t="s">
        <v>404</v>
      </c>
      <c r="N14" s="20" t="s">
        <v>404</v>
      </c>
      <c r="O14" s="18" t="s">
        <v>404</v>
      </c>
      <c r="P14" s="20" t="s">
        <v>404</v>
      </c>
      <c r="Q14" s="18" t="n">
        <v>525.04721748</v>
      </c>
      <c r="R14" s="20" t="n">
        <v>10.71038168</v>
      </c>
    </row>
    <row r="15" spans="1:18">
      <c r="A15" s="15" t="s">
        <v>412</v>
      </c>
      <c r="B15" s="17" t="n">
        <v>5882</v>
      </c>
      <c r="C15" s="18">
        <f>(0.0/B15*100)</f>
        <v/>
      </c>
      <c r="D15" s="19" t="n">
        <v>5882</v>
      </c>
      <c r="E15" s="18" t="n">
        <v>510.13090479</v>
      </c>
      <c r="F15" s="20" t="n">
        <v>4.07165011</v>
      </c>
      <c r="G15" s="18" t="n">
        <v>511.95314969</v>
      </c>
      <c r="H15" s="20" t="n">
        <v>5.31193195</v>
      </c>
      <c r="I15" s="18" t="n">
        <v>511.40895788</v>
      </c>
      <c r="J15" s="20" t="n">
        <v>3.64209688</v>
      </c>
      <c r="K15" s="18" t="s">
        <v>404</v>
      </c>
      <c r="L15" s="20" t="s">
        <v>404</v>
      </c>
      <c r="M15" s="18" t="s">
        <v>404</v>
      </c>
      <c r="N15" s="20" t="s">
        <v>404</v>
      </c>
      <c r="O15" s="18" t="s">
        <v>404</v>
      </c>
      <c r="P15" s="20" t="s">
        <v>404</v>
      </c>
      <c r="Q15" s="18" t="s">
        <v>404</v>
      </c>
      <c r="R15" s="20" t="s">
        <v>404</v>
      </c>
    </row>
    <row r="16" spans="1:18">
      <c r="A16" s="15" t="s">
        <v>413</v>
      </c>
      <c r="B16" s="17" t="n">
        <v>6108</v>
      </c>
      <c r="C16" s="18">
        <f>(495.0/B16*100)</f>
        <v/>
      </c>
      <c r="D16" s="19" t="n">
        <v>5613</v>
      </c>
      <c r="E16" s="18" t="n">
        <v>480.56584638</v>
      </c>
      <c r="F16" s="20" t="n">
        <v>8.0483756</v>
      </c>
      <c r="G16" s="18" t="n">
        <v>485.42555891</v>
      </c>
      <c r="H16" s="20" t="n">
        <v>8.52657651</v>
      </c>
      <c r="I16" s="18" t="n">
        <v>504.99233237</v>
      </c>
      <c r="J16" s="20" t="n">
        <v>5.02371467</v>
      </c>
      <c r="K16" s="18" t="s">
        <v>404</v>
      </c>
      <c r="L16" s="20" t="s">
        <v>404</v>
      </c>
      <c r="M16" s="18" t="s">
        <v>404</v>
      </c>
      <c r="N16" s="20" t="s">
        <v>404</v>
      </c>
      <c r="O16" s="18" t="s">
        <v>404</v>
      </c>
      <c r="P16" s="20" t="s">
        <v>404</v>
      </c>
      <c r="Q16" s="18" t="n">
        <v>527.60585069</v>
      </c>
      <c r="R16" s="20" t="n">
        <v>23.21394096</v>
      </c>
    </row>
    <row r="17" spans="1:18">
      <c r="A17" s="15" t="s">
        <v>414</v>
      </c>
      <c r="B17" s="17" t="n">
        <v>6504</v>
      </c>
      <c r="C17" s="18">
        <f>(1325.0/B17*100)</f>
        <v/>
      </c>
      <c r="D17" s="19" t="n">
        <v>5179</v>
      </c>
      <c r="E17" s="18" t="n">
        <v>507.98726415</v>
      </c>
      <c r="F17" s="20" t="n">
        <v>5.11742988</v>
      </c>
      <c r="G17" s="18" t="n">
        <v>507.00930271</v>
      </c>
      <c r="H17" s="20" t="n">
        <v>14.62099676</v>
      </c>
      <c r="I17" s="18" t="n">
        <v>501.84133682</v>
      </c>
      <c r="J17" s="20" t="n">
        <v>6.72838523</v>
      </c>
      <c r="K17" s="18" t="s">
        <v>404</v>
      </c>
      <c r="L17" s="20" t="s">
        <v>404</v>
      </c>
      <c r="M17" s="18" t="s">
        <v>404</v>
      </c>
      <c r="N17" s="20" t="s">
        <v>404</v>
      </c>
      <c r="O17" s="18" t="s">
        <v>404</v>
      </c>
      <c r="P17" s="20" t="s">
        <v>404</v>
      </c>
      <c r="Q17" s="18" t="n">
        <v>532.07895959</v>
      </c>
      <c r="R17" s="20" t="n">
        <v>9.79580971</v>
      </c>
    </row>
    <row r="18" spans="1:18">
      <c r="A18" s="15" t="s">
        <v>415</v>
      </c>
      <c r="B18" s="17" t="n">
        <v>5532</v>
      </c>
      <c r="C18" s="18">
        <f>(0.0/B18*100)</f>
        <v/>
      </c>
      <c r="D18" s="19" t="n">
        <v>5532</v>
      </c>
      <c r="E18" s="18" t="n">
        <v>468.20023719</v>
      </c>
      <c r="F18" s="20" t="n">
        <v>17.45661285</v>
      </c>
      <c r="G18" s="18" t="n">
        <v>457.06115341</v>
      </c>
      <c r="H18" s="20" t="n">
        <v>12.37001828</v>
      </c>
      <c r="I18" s="18" t="n">
        <v>451.41202793</v>
      </c>
      <c r="J18" s="20" t="n">
        <v>4.35266387</v>
      </c>
      <c r="K18" s="18" t="s">
        <v>404</v>
      </c>
      <c r="L18" s="20" t="s">
        <v>404</v>
      </c>
      <c r="M18" s="18" t="s">
        <v>404</v>
      </c>
      <c r="N18" s="20" t="s">
        <v>404</v>
      </c>
      <c r="O18" s="18" t="s">
        <v>404</v>
      </c>
      <c r="P18" s="20" t="s">
        <v>404</v>
      </c>
      <c r="Q18" s="18" t="n">
        <v>460.4411548</v>
      </c>
      <c r="R18" s="20" t="n">
        <v>43.02136554</v>
      </c>
    </row>
    <row r="19" spans="1:18">
      <c r="A19" s="15" t="s">
        <v>416</v>
      </c>
      <c r="B19" s="17" t="n">
        <v>5658</v>
      </c>
      <c r="C19" s="18">
        <f>(327.0/B19*100)</f>
        <v/>
      </c>
      <c r="D19" s="19" t="n">
        <v>5331</v>
      </c>
      <c r="E19" s="18" t="n">
        <v>461.92924927</v>
      </c>
      <c r="F19" s="20" t="n">
        <v>5.43461716</v>
      </c>
      <c r="G19" s="18" t="n">
        <v>507.27233918</v>
      </c>
      <c r="H19" s="20" t="n">
        <v>8.57820946</v>
      </c>
      <c r="I19" s="18" t="n">
        <v>464.90628643</v>
      </c>
      <c r="J19" s="20" t="n">
        <v>8.57846369</v>
      </c>
      <c r="K19" s="18" t="s">
        <v>404</v>
      </c>
      <c r="L19" s="20" t="s">
        <v>404</v>
      </c>
      <c r="M19" s="18" t="s">
        <v>404</v>
      </c>
      <c r="N19" s="20" t="s">
        <v>404</v>
      </c>
      <c r="O19" s="18" t="s">
        <v>404</v>
      </c>
      <c r="P19" s="20" t="s">
        <v>404</v>
      </c>
      <c r="Q19" s="18" t="n">
        <v>535.4239277200001</v>
      </c>
      <c r="R19" s="20" t="n">
        <v>63.40995603</v>
      </c>
    </row>
    <row r="20" spans="1:18">
      <c r="A20" s="15" t="s">
        <v>417</v>
      </c>
      <c r="B20" s="17" t="n">
        <v>3371</v>
      </c>
      <c r="C20" s="18">
        <f>(24.0/B20*100)</f>
        <v/>
      </c>
      <c r="D20" s="19" t="n">
        <v>3347</v>
      </c>
      <c r="E20" s="18" t="n">
        <v>487.21310376</v>
      </c>
      <c r="F20" s="20" t="n">
        <v>2.09497497</v>
      </c>
      <c r="G20" s="18" t="n">
        <v>487.93829594</v>
      </c>
      <c r="H20" s="20" t="n">
        <v>5.3215457</v>
      </c>
      <c r="I20" s="18" t="n">
        <v>486.44829151</v>
      </c>
      <c r="J20" s="20" t="n">
        <v>6.64513597</v>
      </c>
      <c r="K20" s="18" t="s">
        <v>404</v>
      </c>
      <c r="L20" s="20" t="s">
        <v>404</v>
      </c>
      <c r="M20" s="18" t="s">
        <v>404</v>
      </c>
      <c r="N20" s="20" t="s">
        <v>404</v>
      </c>
      <c r="O20" s="18" t="s">
        <v>404</v>
      </c>
      <c r="P20" s="20" t="s">
        <v>404</v>
      </c>
      <c r="Q20" s="18" t="n">
        <v>496.64564964</v>
      </c>
      <c r="R20" s="20" t="n">
        <v>5.93721865</v>
      </c>
    </row>
    <row r="21" spans="1:18">
      <c r="A21" s="15" t="s">
        <v>418</v>
      </c>
      <c r="B21" s="17" t="n">
        <v>5741</v>
      </c>
      <c r="C21" s="18">
        <f>(0.0/B21*100)</f>
        <v/>
      </c>
      <c r="D21" s="19" t="n">
        <v>5741</v>
      </c>
      <c r="E21" s="18" t="n">
        <v>502.55952432</v>
      </c>
      <c r="F21" s="20" t="n">
        <v>2.30024102</v>
      </c>
      <c r="G21" s="18" t="n">
        <v>512.2983426</v>
      </c>
      <c r="H21" s="20" t="n">
        <v>11.69659572</v>
      </c>
      <c r="I21" s="18" t="n">
        <v>508.05744867</v>
      </c>
      <c r="J21" s="20" t="n">
        <v>6.83299054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465.77416549</v>
      </c>
      <c r="F22" s="20" t="n">
        <v>4.47708368</v>
      </c>
      <c r="G22" s="18" t="n">
        <v>510.59377165</v>
      </c>
      <c r="H22" s="20" t="n">
        <v>16.2486795</v>
      </c>
      <c r="I22" s="18" t="n">
        <v>463.26129826</v>
      </c>
      <c r="J22" s="20" t="n">
        <v>16.06007884</v>
      </c>
      <c r="K22" s="18" t="s">
        <v>404</v>
      </c>
      <c r="L22" s="20" t="s">
        <v>404</v>
      </c>
      <c r="M22" s="18" t="s">
        <v>404</v>
      </c>
      <c r="N22" s="20" t="s">
        <v>404</v>
      </c>
      <c r="O22" s="18" t="s">
        <v>404</v>
      </c>
      <c r="P22" s="20" t="s">
        <v>404</v>
      </c>
      <c r="Q22" s="18" t="n">
        <v>472.1406724</v>
      </c>
      <c r="R22" s="20" t="n">
        <v>27.55118526</v>
      </c>
    </row>
    <row r="23" spans="1:18">
      <c r="A23" s="15" t="s">
        <v>420</v>
      </c>
      <c r="B23" s="17" t="n">
        <v>11583</v>
      </c>
      <c r="C23" s="18">
        <f>(3194.0/B23*100)</f>
        <v/>
      </c>
      <c r="D23" s="19" t="n">
        <v>8389</v>
      </c>
      <c r="E23" s="18" t="n">
        <v>490.96488809</v>
      </c>
      <c r="F23" s="20" t="n">
        <v>8.65668039</v>
      </c>
      <c r="G23" s="18" t="n">
        <v>491.83026466</v>
      </c>
      <c r="H23" s="20" t="n">
        <v>13.38370522</v>
      </c>
      <c r="I23" s="18" t="n">
        <v>494.54244688</v>
      </c>
      <c r="J23" s="20" t="n">
        <v>5.25595139</v>
      </c>
      <c r="K23" s="18" t="s">
        <v>404</v>
      </c>
      <c r="L23" s="20" t="s">
        <v>404</v>
      </c>
      <c r="M23" s="18" t="s">
        <v>404</v>
      </c>
      <c r="N23" s="20" t="s">
        <v>404</v>
      </c>
      <c r="O23" s="18" t="s">
        <v>404</v>
      </c>
      <c r="P23" s="20" t="s">
        <v>404</v>
      </c>
      <c r="Q23" s="18" t="n">
        <v>464.32987859</v>
      </c>
      <c r="R23" s="20" t="n">
        <v>30.02550562</v>
      </c>
    </row>
    <row r="24" spans="1:18">
      <c r="A24" s="15" t="s">
        <v>421</v>
      </c>
      <c r="B24" s="17" t="n">
        <v>6647</v>
      </c>
      <c r="C24" s="18">
        <f>(0.0/B24*100)</f>
        <v/>
      </c>
      <c r="D24" s="19" t="n">
        <v>6647</v>
      </c>
      <c r="E24" s="18" t="n">
        <v>532.18871242</v>
      </c>
      <c r="F24" s="20" t="n">
        <v>4.89566709</v>
      </c>
      <c r="G24" s="18" t="n">
        <v>528.90314257</v>
      </c>
      <c r="H24" s="20" t="n">
        <v>8.74391827</v>
      </c>
      <c r="I24" s="18" t="n">
        <v>536.50656183</v>
      </c>
      <c r="J24" s="20" t="n">
        <v>8.607014299999999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528.1443632</v>
      </c>
      <c r="F25" s="20" t="n">
        <v>4.54934105</v>
      </c>
      <c r="G25" s="18" t="n">
        <v>504.74685782</v>
      </c>
      <c r="H25" s="20" t="n">
        <v>12.24618676</v>
      </c>
      <c r="I25" s="18" t="n">
        <v>524.57141502</v>
      </c>
      <c r="J25" s="20" t="n">
        <v>8.483888650000001</v>
      </c>
      <c r="K25" s="18" t="s">
        <v>404</v>
      </c>
      <c r="L25" s="20" t="s">
        <v>404</v>
      </c>
      <c r="M25" s="18" t="s">
        <v>404</v>
      </c>
      <c r="N25" s="20" t="s">
        <v>404</v>
      </c>
      <c r="O25" s="18" t="s">
        <v>404</v>
      </c>
      <c r="P25" s="20" t="s">
        <v>404</v>
      </c>
      <c r="Q25" s="18" t="n">
        <v>459.21471296</v>
      </c>
      <c r="R25" s="20" t="n">
        <v>5.46963471</v>
      </c>
    </row>
    <row r="26" spans="1:18">
      <c r="A26" s="15" t="s">
        <v>423</v>
      </c>
      <c r="B26" s="17" t="n">
        <v>4869</v>
      </c>
      <c r="C26" s="18">
        <f>(11.0/B26*100)</f>
        <v/>
      </c>
      <c r="D26" s="19" t="n">
        <v>4858</v>
      </c>
      <c r="E26" s="18" t="n">
        <v>482.25265196</v>
      </c>
      <c r="F26" s="20" t="n">
        <v>2.18244452</v>
      </c>
      <c r="G26" s="18" t="n">
        <v>489.21674422</v>
      </c>
      <c r="H26" s="20" t="n">
        <v>6.22265845</v>
      </c>
      <c r="I26" s="18" t="n">
        <v>477.94296654</v>
      </c>
      <c r="J26" s="20" t="n">
        <v>6.4655248</v>
      </c>
      <c r="K26" s="18" t="s">
        <v>404</v>
      </c>
      <c r="L26" s="20" t="s">
        <v>404</v>
      </c>
      <c r="M26" s="18" t="s">
        <v>404</v>
      </c>
      <c r="N26" s="20" t="s">
        <v>404</v>
      </c>
      <c r="O26" s="18" t="s">
        <v>404</v>
      </c>
      <c r="P26" s="20" t="s">
        <v>404</v>
      </c>
      <c r="Q26" s="18" t="n">
        <v>468.45567293</v>
      </c>
      <c r="R26" s="20" t="n">
        <v>9.151610229999999</v>
      </c>
    </row>
    <row r="27" spans="1:18">
      <c r="A27" s="15" t="s">
        <v>424</v>
      </c>
      <c r="B27" s="17" t="n">
        <v>5299</v>
      </c>
      <c r="C27" s="18">
        <f>(0.0/B27*100)</f>
        <v/>
      </c>
      <c r="D27" s="19" t="n">
        <v>5299</v>
      </c>
      <c r="E27" s="18" t="n">
        <v>500.90813169</v>
      </c>
      <c r="F27" s="20" t="n">
        <v>2.04745917</v>
      </c>
      <c r="G27" s="18" t="n">
        <v>476.351768</v>
      </c>
      <c r="H27" s="20" t="n">
        <v>1.70548535</v>
      </c>
      <c r="I27" s="18" t="n">
        <v>482.78182168</v>
      </c>
      <c r="J27" s="20" t="n">
        <v>3.96929993</v>
      </c>
      <c r="K27" s="18" t="s">
        <v>404</v>
      </c>
      <c r="L27" s="20" t="s">
        <v>404</v>
      </c>
      <c r="M27" s="18" t="s">
        <v>404</v>
      </c>
      <c r="N27" s="20" t="s">
        <v>404</v>
      </c>
      <c r="O27" s="18" t="s">
        <v>404</v>
      </c>
      <c r="P27" s="20" t="s">
        <v>404</v>
      </c>
      <c r="Q27" s="18" t="n">
        <v>479.45151182</v>
      </c>
      <c r="R27" s="20" t="n">
        <v>3.93883679</v>
      </c>
    </row>
    <row r="28" spans="1:18">
      <c r="A28" s="15" t="s">
        <v>425</v>
      </c>
      <c r="B28" s="17" t="n">
        <v>7568</v>
      </c>
      <c r="C28" s="18">
        <f>(0.0/B28*100)</f>
        <v/>
      </c>
      <c r="D28" s="19" t="n">
        <v>7568</v>
      </c>
      <c r="E28" s="18" t="n">
        <v>410.78804272</v>
      </c>
      <c r="F28" s="20" t="n">
        <v>2.76108747</v>
      </c>
      <c r="G28" s="18" t="n">
        <v>433.28456814</v>
      </c>
      <c r="H28" s="20" t="n">
        <v>13.58542064</v>
      </c>
      <c r="I28" s="18" t="n">
        <v>399.10283281</v>
      </c>
      <c r="J28" s="20" t="n">
        <v>4.97910886</v>
      </c>
      <c r="K28" s="18" t="s">
        <v>404</v>
      </c>
      <c r="L28" s="20" t="s">
        <v>404</v>
      </c>
      <c r="M28" s="18" t="s">
        <v>404</v>
      </c>
      <c r="N28" s="20" t="s">
        <v>404</v>
      </c>
      <c r="O28" s="18" t="s">
        <v>404</v>
      </c>
      <c r="P28" s="20" t="s">
        <v>404</v>
      </c>
      <c r="Q28" s="18" t="n">
        <v>358.32600911</v>
      </c>
      <c r="R28" s="20" t="n">
        <v>16.10022797</v>
      </c>
    </row>
    <row r="29" spans="1:18">
      <c r="A29" s="15" t="s">
        <v>426</v>
      </c>
      <c r="B29" s="17" t="n">
        <v>5385</v>
      </c>
      <c r="C29" s="18">
        <f>(1123.0/B29*100)</f>
        <v/>
      </c>
      <c r="D29" s="19" t="n">
        <v>4262</v>
      </c>
      <c r="E29" s="18" t="n">
        <v>505.15818785</v>
      </c>
      <c r="F29" s="20" t="n">
        <v>6.9271901</v>
      </c>
      <c r="G29" s="18" t="n">
        <v>555.55362528</v>
      </c>
      <c r="H29" s="20" t="n">
        <v>23.94302267</v>
      </c>
      <c r="I29" s="18" t="n">
        <v>513.02955218</v>
      </c>
      <c r="J29" s="20" t="n">
        <v>8.84129053</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497.17589098</v>
      </c>
      <c r="F30" s="20" t="n">
        <v>3.16221016</v>
      </c>
      <c r="G30" s="18" t="n">
        <v>497.61859893</v>
      </c>
      <c r="H30" s="20" t="n">
        <v>10.77002538</v>
      </c>
      <c r="I30" s="18" t="n">
        <v>483.12715231</v>
      </c>
      <c r="J30" s="20" t="n">
        <v>24.76300815</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499.37583756</v>
      </c>
      <c r="F31" s="20" t="n">
        <v>3.20287166</v>
      </c>
      <c r="G31" s="18" t="n">
        <v>513.44856884</v>
      </c>
      <c r="H31" s="20" t="n">
        <v>7.21749216</v>
      </c>
      <c r="I31" s="18" t="n">
        <v>502.353435</v>
      </c>
      <c r="J31" s="20" t="n">
        <v>3.73185179</v>
      </c>
      <c r="K31" s="18" t="s">
        <v>404</v>
      </c>
      <c r="L31" s="20" t="s">
        <v>404</v>
      </c>
      <c r="M31" s="18" t="s">
        <v>404</v>
      </c>
      <c r="N31" s="20" t="s">
        <v>404</v>
      </c>
      <c r="O31" s="18" t="s">
        <v>404</v>
      </c>
      <c r="P31" s="20" t="s">
        <v>404</v>
      </c>
      <c r="Q31" s="18" t="n">
        <v>503.35192616</v>
      </c>
      <c r="R31" s="20" t="n">
        <v>18.47612842</v>
      </c>
    </row>
    <row r="32" spans="1:18">
      <c r="A32" s="15" t="s">
        <v>429</v>
      </c>
      <c r="B32" s="17" t="n">
        <v>4478</v>
      </c>
      <c r="C32" s="18">
        <f>(0.0/B32*100)</f>
        <v/>
      </c>
      <c r="D32" s="19" t="n">
        <v>4478</v>
      </c>
      <c r="E32" s="18" t="n">
        <v>499.90356338</v>
      </c>
      <c r="F32" s="20" t="n">
        <v>3.76881634</v>
      </c>
      <c r="G32" s="18" t="n">
        <v>511.31757708</v>
      </c>
      <c r="H32" s="20" t="n">
        <v>6.6785358</v>
      </c>
      <c r="I32" s="18" t="n">
        <v>510.22430407</v>
      </c>
      <c r="J32" s="20" t="n">
        <v>4.21545117</v>
      </c>
      <c r="K32" s="18" t="s">
        <v>404</v>
      </c>
      <c r="L32" s="20" t="s">
        <v>404</v>
      </c>
      <c r="M32" s="18" t="s">
        <v>404</v>
      </c>
      <c r="N32" s="20" t="s">
        <v>404</v>
      </c>
      <c r="O32" s="18" t="s">
        <v>404</v>
      </c>
      <c r="P32" s="20" t="s">
        <v>404</v>
      </c>
      <c r="Q32" s="18" t="n">
        <v>515.14542486</v>
      </c>
      <c r="R32" s="20" t="n">
        <v>9.535424600000001</v>
      </c>
    </row>
    <row r="33" spans="1:18">
      <c r="A33" s="15" t="s">
        <v>430</v>
      </c>
      <c r="B33" s="17" t="n">
        <v>7325</v>
      </c>
      <c r="C33" s="18">
        <f>(29.0/B33*100)</f>
        <v/>
      </c>
      <c r="D33" s="19" t="n">
        <v>7296</v>
      </c>
      <c r="E33" s="18" t="n">
        <v>492.22852599</v>
      </c>
      <c r="F33" s="20" t="n">
        <v>2.82953614</v>
      </c>
      <c r="G33" s="18" t="n">
        <v>492.33004453</v>
      </c>
      <c r="H33" s="20" t="n">
        <v>13.08908467</v>
      </c>
      <c r="I33" s="18" t="n">
        <v>462.86111413</v>
      </c>
      <c r="J33" s="20" t="n">
        <v>21.07168048</v>
      </c>
      <c r="K33" s="18" t="s">
        <v>404</v>
      </c>
      <c r="L33" s="20" t="s">
        <v>404</v>
      </c>
      <c r="M33" s="18" t="s">
        <v>404</v>
      </c>
      <c r="N33" s="20" t="s">
        <v>404</v>
      </c>
      <c r="O33" s="18" t="s">
        <v>404</v>
      </c>
      <c r="P33" s="20" t="s">
        <v>404</v>
      </c>
      <c r="Q33" s="18" t="n">
        <v>469.97299452</v>
      </c>
      <c r="R33" s="20" t="n">
        <v>16.8117008</v>
      </c>
    </row>
    <row r="34" spans="1:18">
      <c r="A34" s="15" t="s">
        <v>431</v>
      </c>
      <c r="B34" s="17" t="n">
        <v>6350</v>
      </c>
      <c r="C34" s="18">
        <f>(0.0/B34*100)</f>
        <v/>
      </c>
      <c r="D34" s="19" t="n">
        <v>6350</v>
      </c>
      <c r="E34" s="18" t="n">
        <v>477.09248993</v>
      </c>
      <c r="F34" s="20" t="n">
        <v>5.37795747</v>
      </c>
      <c r="G34" s="18" t="n">
        <v>505.02893136</v>
      </c>
      <c r="H34" s="20" t="n">
        <v>13.37031922</v>
      </c>
      <c r="I34" s="18" t="n">
        <v>469.3191875</v>
      </c>
      <c r="J34" s="20" t="n">
        <v>6.22417548</v>
      </c>
      <c r="K34" s="18" t="s">
        <v>404</v>
      </c>
      <c r="L34" s="20" t="s">
        <v>404</v>
      </c>
      <c r="M34" s="18" t="s">
        <v>404</v>
      </c>
      <c r="N34" s="20" t="s">
        <v>404</v>
      </c>
      <c r="O34" s="18" t="s">
        <v>404</v>
      </c>
      <c r="P34" s="20" t="s">
        <v>404</v>
      </c>
      <c r="Q34" s="18" t="n">
        <v>257.78509237</v>
      </c>
      <c r="R34" s="20" t="n">
        <v>11.06988855</v>
      </c>
    </row>
    <row r="35" spans="1:18">
      <c r="A35" s="15" t="s">
        <v>432</v>
      </c>
      <c r="B35" s="17" t="n">
        <v>6406</v>
      </c>
      <c r="C35" s="18">
        <f>(443.0/B35*100)</f>
        <v/>
      </c>
      <c r="D35" s="19" t="n">
        <v>5963</v>
      </c>
      <c r="E35" s="18" t="n">
        <v>510.31022173</v>
      </c>
      <c r="F35" s="20" t="n">
        <v>2.6103283</v>
      </c>
      <c r="G35" s="18" t="n">
        <v>503.70269152</v>
      </c>
      <c r="H35" s="20" t="n">
        <v>4.42209005</v>
      </c>
      <c r="I35" s="18" t="n">
        <v>516.7166099900001</v>
      </c>
      <c r="J35" s="20" t="n">
        <v>1.7939844</v>
      </c>
      <c r="K35" s="18" t="s">
        <v>404</v>
      </c>
      <c r="L35" s="20" t="s">
        <v>404</v>
      </c>
      <c r="M35" s="18" t="s">
        <v>404</v>
      </c>
      <c r="N35" s="20" t="s">
        <v>404</v>
      </c>
      <c r="O35" s="18" t="s">
        <v>404</v>
      </c>
      <c r="P35" s="20" t="s">
        <v>404</v>
      </c>
      <c r="Q35" s="18" t="n">
        <v>444.85948218</v>
      </c>
      <c r="R35" s="20" t="n">
        <v>7.45956765</v>
      </c>
    </row>
    <row r="36" spans="1:18">
      <c r="A36" s="15" t="s">
        <v>433</v>
      </c>
      <c r="B36" s="17" t="n">
        <v>6736</v>
      </c>
      <c r="C36" s="18">
        <f>(10.0/B36*100)</f>
        <v/>
      </c>
      <c r="D36" s="19" t="n">
        <v>6726</v>
      </c>
      <c r="E36" s="18" t="n">
        <v>487.77563042</v>
      </c>
      <c r="F36" s="20" t="n">
        <v>2.67815355</v>
      </c>
      <c r="G36" s="18" t="n">
        <v>476.31543855</v>
      </c>
      <c r="H36" s="20" t="n">
        <v>17.99196869</v>
      </c>
      <c r="I36" s="18" t="n">
        <v>481.99535668</v>
      </c>
      <c r="J36" s="20" t="n">
        <v>4.82051971</v>
      </c>
      <c r="K36" s="18" t="s">
        <v>404</v>
      </c>
      <c r="L36" s="20" t="s">
        <v>404</v>
      </c>
      <c r="M36" s="18" t="s">
        <v>404</v>
      </c>
      <c r="N36" s="20" t="s">
        <v>404</v>
      </c>
      <c r="O36" s="18" t="s">
        <v>404</v>
      </c>
      <c r="P36" s="20" t="s">
        <v>404</v>
      </c>
      <c r="Q36" s="18" t="s">
        <v>404</v>
      </c>
      <c r="R36" s="20" t="s">
        <v>404</v>
      </c>
    </row>
    <row r="37" spans="1:18">
      <c r="A37" s="15" t="s">
        <v>434</v>
      </c>
      <c r="B37" s="17" t="n">
        <v>5458</v>
      </c>
      <c r="C37" s="18">
        <f>(0.0/B37*100)</f>
        <v/>
      </c>
      <c r="D37" s="19" t="n">
        <v>5458</v>
      </c>
      <c r="E37" s="18" t="n">
        <v>492.79559137</v>
      </c>
      <c r="F37" s="20" t="n">
        <v>4.31422545</v>
      </c>
      <c r="G37" s="18" t="n">
        <v>494.73961473</v>
      </c>
      <c r="H37" s="20" t="n">
        <v>11.33247818</v>
      </c>
      <c r="I37" s="18" t="n">
        <v>495.72769515</v>
      </c>
      <c r="J37" s="20" t="n">
        <v>4.94624374</v>
      </c>
      <c r="K37" s="18" t="s">
        <v>404</v>
      </c>
      <c r="L37" s="20" t="s">
        <v>404</v>
      </c>
      <c r="M37" s="18" t="s">
        <v>404</v>
      </c>
      <c r="N37" s="20" t="s">
        <v>404</v>
      </c>
      <c r="O37" s="18" t="s">
        <v>404</v>
      </c>
      <c r="P37" s="20" t="s">
        <v>404</v>
      </c>
      <c r="Q37" s="18" t="n">
        <v>488.11178217</v>
      </c>
      <c r="R37" s="20" t="n">
        <v>9.75919962</v>
      </c>
    </row>
    <row r="38" spans="1:18">
      <c r="A38" s="15" t="s">
        <v>435</v>
      </c>
      <c r="B38" s="17" t="n">
        <v>5860</v>
      </c>
      <c r="C38" s="18">
        <f>(268.0/B38*100)</f>
        <v/>
      </c>
      <c r="D38" s="19" t="n">
        <v>5592</v>
      </c>
      <c r="E38" s="18" t="n">
        <v>508.57958636</v>
      </c>
      <c r="F38" s="20" t="n">
        <v>5.14528276</v>
      </c>
      <c r="G38" s="18" t="n">
        <v>524.41659462</v>
      </c>
      <c r="H38" s="20" t="n">
        <v>9.58688272</v>
      </c>
      <c r="I38" s="18" t="n">
        <v>533.7515094</v>
      </c>
      <c r="J38" s="20" t="n">
        <v>7.14824803</v>
      </c>
      <c r="K38" s="18" t="s">
        <v>404</v>
      </c>
      <c r="L38" s="20" t="s">
        <v>404</v>
      </c>
      <c r="M38" s="18" t="s">
        <v>404</v>
      </c>
      <c r="N38" s="20" t="s">
        <v>404</v>
      </c>
      <c r="O38" s="18" t="s">
        <v>404</v>
      </c>
      <c r="P38" s="20" t="s">
        <v>404</v>
      </c>
      <c r="Q38" s="18" t="n">
        <v>525.16440387</v>
      </c>
      <c r="R38" s="20" t="n">
        <v>19.55782014</v>
      </c>
    </row>
    <row r="39" spans="1:18">
      <c r="A39" s="15" t="s">
        <v>436</v>
      </c>
      <c r="B39" s="17" t="n">
        <v>5895</v>
      </c>
      <c r="C39" s="18">
        <f>(0.0/B39*100)</f>
        <v/>
      </c>
      <c r="D39" s="19" t="n">
        <v>5895</v>
      </c>
      <c r="E39" s="18" t="n">
        <v>424.34896803</v>
      </c>
      <c r="F39" s="20" t="n">
        <v>4.68043198</v>
      </c>
      <c r="G39" s="18" t="n">
        <v>416.20318042</v>
      </c>
      <c r="H39" s="20" t="n">
        <v>15.47059032</v>
      </c>
      <c r="I39" s="18" t="n">
        <v>406.69527661</v>
      </c>
      <c r="J39" s="20" t="n">
        <v>10.04468823</v>
      </c>
      <c r="K39" s="18" t="s">
        <v>404</v>
      </c>
      <c r="L39" s="20" t="s">
        <v>404</v>
      </c>
      <c r="M39" s="18" t="s">
        <v>404</v>
      </c>
      <c r="N39" s="20" t="s">
        <v>404</v>
      </c>
      <c r="O39" s="18" t="s">
        <v>404</v>
      </c>
      <c r="P39" s="20" t="s">
        <v>404</v>
      </c>
      <c r="Q39" s="18" t="n">
        <v>540.97135289</v>
      </c>
      <c r="R39" s="20" t="n">
        <v>55.25485569</v>
      </c>
    </row>
    <row r="40" spans="1:18">
      <c r="A40" s="15" t="s">
        <v>437</v>
      </c>
      <c r="B40" s="17" t="n">
        <v>14157</v>
      </c>
      <c r="C40" s="18">
        <f>(2978.0/B40*100)</f>
        <v/>
      </c>
      <c r="D40" s="19" t="n">
        <v>11179</v>
      </c>
      <c r="E40" s="18" t="n">
        <v>491.59742324</v>
      </c>
      <c r="F40" s="20" t="n">
        <v>3.26865203</v>
      </c>
      <c r="G40" s="18" t="n">
        <v>523.39685558</v>
      </c>
      <c r="H40" s="20" t="n">
        <v>14.91080095</v>
      </c>
      <c r="I40" s="18" t="n">
        <v>495.43369266</v>
      </c>
      <c r="J40" s="20" t="n">
        <v>12.33221441</v>
      </c>
      <c r="K40" s="18" t="s">
        <v>404</v>
      </c>
      <c r="L40" s="20" t="s">
        <v>404</v>
      </c>
      <c r="M40" s="18" t="s">
        <v>404</v>
      </c>
      <c r="N40" s="20" t="s">
        <v>404</v>
      </c>
      <c r="O40" s="18" t="s">
        <v>404</v>
      </c>
      <c r="P40" s="20" t="s">
        <v>404</v>
      </c>
      <c r="Q40" s="18" t="n">
        <v>448.92583282</v>
      </c>
      <c r="R40" s="20" t="n">
        <v>25.14970985</v>
      </c>
    </row>
    <row r="41" spans="1:18">
      <c r="A41" s="15" t="s">
        <v>438</v>
      </c>
      <c r="B41" s="17" t="n">
        <v>5712</v>
      </c>
      <c r="C41" s="18">
        <f>(99.0/B41*100)</f>
        <v/>
      </c>
      <c r="D41" s="19" t="n">
        <v>5613</v>
      </c>
      <c r="E41" s="18" t="n">
        <v>467.59431358</v>
      </c>
      <c r="F41" s="20" t="n">
        <v>3.91189298</v>
      </c>
      <c r="G41" s="18" t="n">
        <v>482.94879041</v>
      </c>
      <c r="H41" s="20" t="n">
        <v>12.72040414</v>
      </c>
      <c r="I41" s="18" t="n">
        <v>475.73090688</v>
      </c>
      <c r="J41" s="20" t="n">
        <v>6.97202592</v>
      </c>
      <c r="K41" s="18" t="s">
        <v>404</v>
      </c>
      <c r="L41" s="20" t="s">
        <v>404</v>
      </c>
      <c r="M41" s="18" t="s">
        <v>404</v>
      </c>
      <c r="N41" s="20" t="s">
        <v>404</v>
      </c>
      <c r="O41" s="18" t="s">
        <v>404</v>
      </c>
      <c r="P41" s="20" t="s">
        <v>404</v>
      </c>
      <c r="Q41" s="18" t="n">
        <v>450.09375615</v>
      </c>
      <c r="R41" s="20" t="n">
        <v>6.1791517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411.76978517</v>
      </c>
      <c r="F44" s="20" t="n">
        <v>3.8840782</v>
      </c>
      <c r="G44" s="18" t="n">
        <v>437.38144272</v>
      </c>
      <c r="H44" s="20" t="n">
        <v>10.78877391</v>
      </c>
      <c r="I44" s="18" t="n">
        <v>392.24654116</v>
      </c>
      <c r="J44" s="20" t="n">
        <v>12.41104711</v>
      </c>
      <c r="K44" s="18" t="s">
        <v>404</v>
      </c>
      <c r="L44" s="20" t="s">
        <v>404</v>
      </c>
      <c r="M44" s="18" t="s">
        <v>404</v>
      </c>
      <c r="N44" s="20" t="s">
        <v>404</v>
      </c>
      <c r="O44" s="18" t="s">
        <v>404</v>
      </c>
      <c r="P44" s="20" t="s">
        <v>404</v>
      </c>
      <c r="Q44" s="18" t="n">
        <v>397.10726174</v>
      </c>
      <c r="R44" s="20" t="n">
        <v>7.06583788</v>
      </c>
    </row>
    <row r="45" spans="1:18">
      <c r="A45" s="15" t="s">
        <v>442</v>
      </c>
      <c r="B45" s="17" t="n">
        <v>5519</v>
      </c>
      <c r="C45" s="18">
        <f>(0.0/B45*100)</f>
        <v/>
      </c>
      <c r="D45" s="19" t="n">
        <v>5519</v>
      </c>
      <c r="E45" s="18" t="n">
        <v>357.21926816</v>
      </c>
      <c r="F45" s="20" t="n">
        <v>5.42665776</v>
      </c>
      <c r="G45" s="18" t="n">
        <v>392.82435412</v>
      </c>
      <c r="H45" s="20" t="n">
        <v>17.47871445</v>
      </c>
      <c r="I45" s="18" t="n">
        <v>354.8453985</v>
      </c>
      <c r="J45" s="20" t="n">
        <v>4.02830317</v>
      </c>
      <c r="K45" s="18" t="s">
        <v>404</v>
      </c>
      <c r="L45" s="20" t="s">
        <v>404</v>
      </c>
      <c r="M45" s="18" t="s">
        <v>404</v>
      </c>
      <c r="N45" s="20" t="s">
        <v>404</v>
      </c>
      <c r="O45" s="18" t="s">
        <v>404</v>
      </c>
      <c r="P45" s="20" t="s">
        <v>404</v>
      </c>
      <c r="Q45" s="18" t="n">
        <v>389.71826689</v>
      </c>
      <c r="R45" s="20" t="n">
        <v>35.1479085</v>
      </c>
    </row>
    <row r="46" spans="1:18">
      <c r="A46" s="15" t="s">
        <v>443</v>
      </c>
      <c r="B46" s="17" t="n">
        <v>23141</v>
      </c>
      <c r="C46" s="18">
        <f>(4196.0/B46*100)</f>
        <v/>
      </c>
      <c r="D46" s="19" t="n">
        <v>18945</v>
      </c>
      <c r="E46" s="18" t="n">
        <v>377.34989327</v>
      </c>
      <c r="F46" s="20" t="n">
        <v>3.70332071</v>
      </c>
      <c r="G46" s="18" t="n">
        <v>371.48606554</v>
      </c>
      <c r="H46" s="20" t="n">
        <v>17.11143866</v>
      </c>
      <c r="I46" s="18" t="n">
        <v>387.92357035</v>
      </c>
      <c r="J46" s="20" t="n">
        <v>8.065848109999999</v>
      </c>
      <c r="K46" s="18" t="s">
        <v>404</v>
      </c>
      <c r="L46" s="20" t="s">
        <v>404</v>
      </c>
      <c r="M46" s="18" t="s">
        <v>404</v>
      </c>
      <c r="N46" s="20" t="s">
        <v>404</v>
      </c>
      <c r="O46" s="18" t="s">
        <v>404</v>
      </c>
      <c r="P46" s="20" t="s">
        <v>404</v>
      </c>
      <c r="Q46" s="18" t="n">
        <v>374.06770744</v>
      </c>
      <c r="R46" s="20" t="n">
        <v>43.42664732</v>
      </c>
    </row>
    <row r="47" spans="1:18">
      <c r="A47" s="15" t="s">
        <v>444</v>
      </c>
      <c r="B47" s="17" t="n">
        <v>5928</v>
      </c>
      <c r="C47" s="18">
        <f>(0.0/B47*100)</f>
        <v/>
      </c>
      <c r="D47" s="19" t="n">
        <v>5928</v>
      </c>
      <c r="E47" s="18" t="n">
        <v>432.59326484</v>
      </c>
      <c r="F47" s="20" t="n">
        <v>4.82670754</v>
      </c>
      <c r="G47" s="18" t="n">
        <v>460.89457633</v>
      </c>
      <c r="H47" s="20" t="n">
        <v>15.33638864</v>
      </c>
      <c r="I47" s="18" t="n">
        <v>488.46480138</v>
      </c>
      <c r="J47" s="20" t="n">
        <v>11.62661689</v>
      </c>
      <c r="K47" s="18" t="s">
        <v>404</v>
      </c>
      <c r="L47" s="20" t="s">
        <v>404</v>
      </c>
      <c r="M47" s="18" t="s">
        <v>404</v>
      </c>
      <c r="N47" s="20" t="s">
        <v>404</v>
      </c>
      <c r="O47" s="18" t="s">
        <v>404</v>
      </c>
      <c r="P47" s="20" t="s">
        <v>404</v>
      </c>
      <c r="Q47" s="18" t="n">
        <v>438.27780976</v>
      </c>
      <c r="R47" s="20" t="n">
        <v>7.09959316</v>
      </c>
    </row>
    <row r="48" spans="1:18">
      <c r="A48" s="15" t="s">
        <v>445</v>
      </c>
      <c r="B48" s="17" t="n">
        <v>9841</v>
      </c>
      <c r="C48" s="18">
        <f>(40.0/B48*100)</f>
        <v/>
      </c>
      <c r="D48" s="19" t="n">
        <v>9801</v>
      </c>
      <c r="E48" s="18" t="n">
        <v>540.71805441</v>
      </c>
      <c r="F48" s="20" t="n">
        <v>6.53007578</v>
      </c>
      <c r="G48" s="18" t="n">
        <v>572.3158815100001</v>
      </c>
      <c r="H48" s="20" t="n">
        <v>11.48594224</v>
      </c>
      <c r="I48" s="18" t="n">
        <v>492.18563529</v>
      </c>
      <c r="J48" s="20" t="n">
        <v>10.04251015</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395.50908081</v>
      </c>
      <c r="F49" s="20" t="n">
        <v>4.80300105</v>
      </c>
      <c r="G49" s="18" t="n">
        <v>415.92393827</v>
      </c>
      <c r="H49" s="20" t="n">
        <v>9.59898271</v>
      </c>
      <c r="I49" s="18" t="n">
        <v>418.98866493</v>
      </c>
      <c r="J49" s="20" t="n">
        <v>5.04503083</v>
      </c>
      <c r="K49" s="18" t="s">
        <v>404</v>
      </c>
      <c r="L49" s="20" t="s">
        <v>404</v>
      </c>
      <c r="M49" s="18" t="s">
        <v>404</v>
      </c>
      <c r="N49" s="20" t="s">
        <v>404</v>
      </c>
      <c r="O49" s="18" t="s">
        <v>404</v>
      </c>
      <c r="P49" s="20" t="s">
        <v>404</v>
      </c>
      <c r="Q49" s="18" t="n">
        <v>405.76700749</v>
      </c>
      <c r="R49" s="20" t="n">
        <v>30.97343567</v>
      </c>
    </row>
    <row r="50" spans="1:18">
      <c r="A50" s="15" t="s">
        <v>447</v>
      </c>
      <c r="B50" s="17" t="n">
        <v>11795</v>
      </c>
      <c r="C50" s="18">
        <f>(1031.0/B50*100)</f>
        <v/>
      </c>
      <c r="D50" s="19" t="n">
        <v>10764</v>
      </c>
      <c r="E50" s="18" t="n">
        <v>392.04275242</v>
      </c>
      <c r="F50" s="20" t="n">
        <v>2.80754072</v>
      </c>
      <c r="G50" s="18" t="n">
        <v>388.01058866</v>
      </c>
      <c r="H50" s="20" t="n">
        <v>7.33468855</v>
      </c>
      <c r="I50" s="18" t="n">
        <v>391.57634416</v>
      </c>
      <c r="J50" s="20" t="n">
        <v>9.32705588</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399.37147106</v>
      </c>
      <c r="F51" s="20" t="n">
        <v>4.0478968</v>
      </c>
      <c r="G51" s="18" t="n">
        <v>401.70390157</v>
      </c>
      <c r="H51" s="20" t="n">
        <v>8.06972455</v>
      </c>
      <c r="I51" s="18" t="n">
        <v>401.39223874</v>
      </c>
      <c r="J51" s="20" t="n">
        <v>4.29597771</v>
      </c>
      <c r="K51" s="18" t="s">
        <v>404</v>
      </c>
      <c r="L51" s="20" t="s">
        <v>404</v>
      </c>
      <c r="M51" s="18" t="s">
        <v>404</v>
      </c>
      <c r="N51" s="20" t="s">
        <v>404</v>
      </c>
      <c r="O51" s="18" t="s">
        <v>404</v>
      </c>
      <c r="P51" s="20" t="s">
        <v>404</v>
      </c>
      <c r="Q51" s="18" t="n">
        <v>367.46826538</v>
      </c>
      <c r="R51" s="20" t="n">
        <v>11.8085379</v>
      </c>
    </row>
    <row r="52" spans="1:18">
      <c r="A52" s="15" t="s">
        <v>449</v>
      </c>
      <c r="B52" s="17" t="n">
        <v>5809</v>
      </c>
      <c r="C52" s="18">
        <f>(0.0/B52*100)</f>
        <v/>
      </c>
      <c r="D52" s="19" t="n">
        <v>5809</v>
      </c>
      <c r="E52" s="18" t="n">
        <v>463.88237769</v>
      </c>
      <c r="F52" s="20" t="n">
        <v>3.83135819</v>
      </c>
      <c r="G52" s="18" t="n">
        <v>460.95053876</v>
      </c>
      <c r="H52" s="20" t="n">
        <v>7.54448861</v>
      </c>
      <c r="I52" s="18" t="n">
        <v>474.67411318</v>
      </c>
      <c r="J52" s="20" t="n">
        <v>14.21912674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424.00692316</v>
      </c>
      <c r="F53" s="20" t="n">
        <v>2.66928425</v>
      </c>
      <c r="G53" s="18" t="n">
        <v>445.21500078</v>
      </c>
      <c r="H53" s="20" t="n">
        <v>3.09330583</v>
      </c>
      <c r="I53" s="18" t="n">
        <v>452.78001224</v>
      </c>
      <c r="J53" s="20" t="n">
        <v>2.40976631</v>
      </c>
      <c r="K53" s="18" t="s">
        <v>404</v>
      </c>
      <c r="L53" s="20" t="s">
        <v>404</v>
      </c>
      <c r="M53" s="18" t="s">
        <v>404</v>
      </c>
      <c r="N53" s="20" t="s">
        <v>404</v>
      </c>
      <c r="O53" s="18" t="s">
        <v>404</v>
      </c>
      <c r="P53" s="20" t="s">
        <v>404</v>
      </c>
      <c r="Q53" s="18" t="n">
        <v>387.33330155</v>
      </c>
      <c r="R53" s="20" t="n">
        <v>43.36616949</v>
      </c>
    </row>
    <row r="54" spans="1:18">
      <c r="A54" s="15" t="s">
        <v>451</v>
      </c>
      <c r="B54" s="17" t="n">
        <v>4740</v>
      </c>
      <c r="C54" s="18">
        <f>(199.0/B54*100)</f>
        <v/>
      </c>
      <c r="D54" s="19" t="n">
        <v>4541</v>
      </c>
      <c r="E54" s="18" t="n">
        <v>327.49351154</v>
      </c>
      <c r="F54" s="20" t="n">
        <v>3.23764345</v>
      </c>
      <c r="G54" s="18" t="n">
        <v>333.06983847</v>
      </c>
      <c r="H54" s="20" t="n">
        <v>9.79452034</v>
      </c>
      <c r="I54" s="18" t="n">
        <v>327.34943187</v>
      </c>
      <c r="J54" s="20" t="n">
        <v>6.70972288</v>
      </c>
      <c r="K54" s="18" t="s">
        <v>404</v>
      </c>
      <c r="L54" s="20" t="s">
        <v>404</v>
      </c>
      <c r="M54" s="18" t="s">
        <v>404</v>
      </c>
      <c r="N54" s="20" t="s">
        <v>404</v>
      </c>
      <c r="O54" s="18" t="s">
        <v>404</v>
      </c>
      <c r="P54" s="20" t="s">
        <v>404</v>
      </c>
      <c r="Q54" s="18" t="n">
        <v>281.8931207</v>
      </c>
      <c r="R54" s="20" t="n">
        <v>17.96810102</v>
      </c>
    </row>
    <row r="55" spans="1:18">
      <c r="A55" s="15" t="s">
        <v>452</v>
      </c>
      <c r="B55" s="17" t="n">
        <v>5316</v>
      </c>
      <c r="C55" s="18">
        <f>(43.0/B55*100)</f>
        <v/>
      </c>
      <c r="D55" s="19" t="n">
        <v>5273</v>
      </c>
      <c r="E55" s="18" t="n">
        <v>399.91441258</v>
      </c>
      <c r="F55" s="20" t="n">
        <v>6.05397332</v>
      </c>
      <c r="G55" s="18" t="n">
        <v>398.94495844</v>
      </c>
      <c r="H55" s="20" t="n">
        <v>6.98925192</v>
      </c>
      <c r="I55" s="18" t="n">
        <v>410.48742852</v>
      </c>
      <c r="J55" s="20" t="n">
        <v>6.72887274</v>
      </c>
      <c r="K55" s="18" t="s">
        <v>404</v>
      </c>
      <c r="L55" s="20" t="s">
        <v>404</v>
      </c>
      <c r="M55" s="18" t="s">
        <v>404</v>
      </c>
      <c r="N55" s="20" t="s">
        <v>404</v>
      </c>
      <c r="O55" s="18" t="s">
        <v>404</v>
      </c>
      <c r="P55" s="20" t="s">
        <v>404</v>
      </c>
      <c r="Q55" s="18" t="n">
        <v>404.16961863</v>
      </c>
      <c r="R55" s="20" t="n">
        <v>5.92433061</v>
      </c>
    </row>
    <row r="56" spans="1:18">
      <c r="A56" s="15" t="s">
        <v>453</v>
      </c>
      <c r="B56" s="17" t="n">
        <v>5359</v>
      </c>
      <c r="C56" s="18">
        <f>(0.0/B56*100)</f>
        <v/>
      </c>
      <c r="D56" s="19" t="n">
        <v>5359</v>
      </c>
      <c r="E56" s="18" t="n">
        <v>546.35732879</v>
      </c>
      <c r="F56" s="20" t="n">
        <v>3.35246704</v>
      </c>
      <c r="G56" s="18" t="s">
        <v>404</v>
      </c>
      <c r="H56" s="20" t="s">
        <v>404</v>
      </c>
      <c r="I56" s="18" t="n">
        <v>566.78189274</v>
      </c>
      <c r="J56" s="20" t="n">
        <v>11.73530211</v>
      </c>
      <c r="K56" s="18" t="s">
        <v>404</v>
      </c>
      <c r="L56" s="20" t="s">
        <v>404</v>
      </c>
      <c r="M56" s="18" t="s">
        <v>404</v>
      </c>
      <c r="N56" s="20" t="s">
        <v>404</v>
      </c>
      <c r="O56" s="18" t="s">
        <v>404</v>
      </c>
      <c r="P56" s="20" t="s">
        <v>404</v>
      </c>
      <c r="Q56" s="18" t="n">
        <v>501.20305268</v>
      </c>
      <c r="R56" s="20" t="n">
        <v>7.96572885</v>
      </c>
    </row>
    <row r="57" spans="1:18">
      <c r="A57" s="15" t="s">
        <v>454</v>
      </c>
      <c r="B57" s="17" t="n">
        <v>6513</v>
      </c>
      <c r="C57" s="18">
        <f>(0.0/B57*100)</f>
        <v/>
      </c>
      <c r="D57" s="19" t="n">
        <v>6513</v>
      </c>
      <c r="E57" s="18" t="n">
        <v>387.73830856</v>
      </c>
      <c r="F57" s="20" t="n">
        <v>3.4559715</v>
      </c>
      <c r="G57" s="18" t="n">
        <v>333.3368069</v>
      </c>
      <c r="H57" s="20" t="n">
        <v>10.551169</v>
      </c>
      <c r="I57" s="18" t="n">
        <v>367.5620328</v>
      </c>
      <c r="J57" s="20" t="n">
        <v>9.5733306</v>
      </c>
      <c r="K57" s="18" t="s">
        <v>404</v>
      </c>
      <c r="L57" s="20" t="s">
        <v>404</v>
      </c>
      <c r="M57" s="18" t="s">
        <v>404</v>
      </c>
      <c r="N57" s="20" t="s">
        <v>404</v>
      </c>
      <c r="O57" s="18" t="s">
        <v>404</v>
      </c>
      <c r="P57" s="20" t="s">
        <v>404</v>
      </c>
      <c r="Q57" s="18" t="n">
        <v>416.89391148</v>
      </c>
      <c r="R57" s="20" t="n">
        <v>9.875305150000001</v>
      </c>
    </row>
    <row r="58" spans="1:18">
      <c r="A58" s="15" t="s">
        <v>455</v>
      </c>
      <c r="B58" s="17" t="n">
        <v>7267</v>
      </c>
      <c r="C58" s="18">
        <f>(0.0/B58*100)</f>
        <v/>
      </c>
      <c r="D58" s="19" t="n">
        <v>7267</v>
      </c>
      <c r="E58" s="18" t="n">
        <v>383.58145481</v>
      </c>
      <c r="F58" s="20" t="n">
        <v>3.56969489</v>
      </c>
      <c r="G58" s="18" t="n">
        <v>341.31686559</v>
      </c>
      <c r="H58" s="20" t="n">
        <v>19.72423218</v>
      </c>
      <c r="I58" s="18" t="n">
        <v>380.55775905</v>
      </c>
      <c r="J58" s="20" t="n">
        <v>6.32105672</v>
      </c>
      <c r="K58" s="18" t="s">
        <v>404</v>
      </c>
      <c r="L58" s="20" t="s">
        <v>404</v>
      </c>
      <c r="M58" s="18" t="s">
        <v>404</v>
      </c>
      <c r="N58" s="20" t="s">
        <v>404</v>
      </c>
      <c r="O58" s="18" t="s">
        <v>404</v>
      </c>
      <c r="P58" s="20" t="s">
        <v>404</v>
      </c>
      <c r="Q58" s="18" t="n">
        <v>364.21890843</v>
      </c>
      <c r="R58" s="20" t="n">
        <v>11.66465582</v>
      </c>
    </row>
    <row r="59" spans="1:18">
      <c r="A59" s="15" t="s">
        <v>456</v>
      </c>
      <c r="B59" s="17" t="n">
        <v>4826</v>
      </c>
      <c r="C59" s="18">
        <f>(0.0/B59*100)</f>
        <v/>
      </c>
      <c r="D59" s="19" t="n">
        <v>4826</v>
      </c>
      <c r="E59" s="18" t="n">
        <v>365.52274074</v>
      </c>
      <c r="F59" s="20" t="n">
        <v>2.3002101</v>
      </c>
      <c r="G59" s="18" t="n">
        <v>340.29538276</v>
      </c>
      <c r="H59" s="20" t="n">
        <v>4.6841747</v>
      </c>
      <c r="I59" s="18" t="n">
        <v>362.38409437</v>
      </c>
      <c r="J59" s="20" t="n">
        <v>4.40416571</v>
      </c>
      <c r="K59" s="18" t="s">
        <v>404</v>
      </c>
      <c r="L59" s="20" t="s">
        <v>404</v>
      </c>
      <c r="M59" s="18" t="s">
        <v>404</v>
      </c>
      <c r="N59" s="20" t="s">
        <v>404</v>
      </c>
      <c r="O59" s="18" t="s">
        <v>404</v>
      </c>
      <c r="P59" s="20" t="s">
        <v>404</v>
      </c>
      <c r="Q59" s="18" t="n">
        <v>361.11036874</v>
      </c>
      <c r="R59" s="20" t="n">
        <v>5.79061347</v>
      </c>
    </row>
    <row r="60" spans="1:18">
      <c r="A60" s="15" t="s">
        <v>457</v>
      </c>
      <c r="B60" s="17" t="n">
        <v>4546</v>
      </c>
      <c r="C60" s="18">
        <f>(0.0/B60*100)</f>
        <v/>
      </c>
      <c r="D60" s="19" t="n">
        <v>4546</v>
      </c>
      <c r="E60" s="18" t="n">
        <v>395.34444749</v>
      </c>
      <c r="F60" s="20" t="n">
        <v>6.89298219</v>
      </c>
      <c r="G60" s="18" t="n">
        <v>406.70087316</v>
      </c>
      <c r="H60" s="20" t="n">
        <v>18.85186795</v>
      </c>
      <c r="I60" s="18" t="n">
        <v>396.18166456</v>
      </c>
      <c r="J60" s="20" t="n">
        <v>7.81933753</v>
      </c>
      <c r="K60" s="18" t="s">
        <v>404</v>
      </c>
      <c r="L60" s="20" t="s">
        <v>404</v>
      </c>
      <c r="M60" s="18" t="s">
        <v>404</v>
      </c>
      <c r="N60" s="20" t="s">
        <v>404</v>
      </c>
      <c r="O60" s="18" t="s">
        <v>404</v>
      </c>
      <c r="P60" s="20" t="s">
        <v>404</v>
      </c>
      <c r="Q60" s="18" t="n">
        <v>393.29381743</v>
      </c>
      <c r="R60" s="20" t="n">
        <v>10.88211243</v>
      </c>
    </row>
    <row r="61" spans="1:18">
      <c r="A61" s="15" t="s">
        <v>458</v>
      </c>
      <c r="B61" s="17" t="n">
        <v>6525</v>
      </c>
      <c r="C61" s="18">
        <f>(0.0/B61*100)</f>
        <v/>
      </c>
      <c r="D61" s="19" t="n">
        <v>6525</v>
      </c>
      <c r="E61" s="18" t="n">
        <v>478.4331943</v>
      </c>
      <c r="F61" s="20" t="n">
        <v>2.55054514</v>
      </c>
      <c r="G61" s="18" t="n">
        <v>456.31162348</v>
      </c>
      <c r="H61" s="20" t="n">
        <v>7.00417001</v>
      </c>
      <c r="I61" s="18" t="n">
        <v>484.50184737</v>
      </c>
      <c r="J61" s="20" t="n">
        <v>7.82504319</v>
      </c>
      <c r="K61" s="18" t="s">
        <v>404</v>
      </c>
      <c r="L61" s="20" t="s">
        <v>404</v>
      </c>
      <c r="M61" s="18" t="s">
        <v>404</v>
      </c>
      <c r="N61" s="20" t="s">
        <v>404</v>
      </c>
      <c r="O61" s="18" t="s">
        <v>404</v>
      </c>
      <c r="P61" s="20" t="s">
        <v>404</v>
      </c>
      <c r="Q61" s="18" t="n">
        <v>486.5174336</v>
      </c>
      <c r="R61" s="20" t="n">
        <v>10.87808365</v>
      </c>
    </row>
    <row r="62" spans="1:18">
      <c r="A62" s="15" t="s">
        <v>459</v>
      </c>
      <c r="B62" s="17" t="n">
        <v>4476</v>
      </c>
      <c r="C62" s="18">
        <f>(0.0/B62*100)</f>
        <v/>
      </c>
      <c r="D62" s="19" t="n">
        <v>4476</v>
      </c>
      <c r="E62" s="18" t="n">
        <v>539.7014951</v>
      </c>
      <c r="F62" s="20" t="n">
        <v>1.30002132</v>
      </c>
      <c r="G62" s="18" t="n">
        <v>562.09593402</v>
      </c>
      <c r="H62" s="20" t="n">
        <v>5.07148627</v>
      </c>
      <c r="I62" s="18" t="n">
        <v>548.53180701</v>
      </c>
      <c r="J62" s="20" t="n">
        <v>2.77794377</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370.8539012</v>
      </c>
      <c r="F63" s="20" t="n">
        <v>1.45811401</v>
      </c>
      <c r="G63" s="18" t="n">
        <v>353.07645665</v>
      </c>
      <c r="H63" s="20" t="n">
        <v>6.21183484</v>
      </c>
      <c r="I63" s="18" t="n">
        <v>424.06466432</v>
      </c>
      <c r="J63" s="20" t="n">
        <v>13.51429342</v>
      </c>
      <c r="K63" s="18" t="s">
        <v>404</v>
      </c>
      <c r="L63" s="20" t="s">
        <v>404</v>
      </c>
      <c r="M63" s="18" t="s">
        <v>404</v>
      </c>
      <c r="N63" s="20" t="s">
        <v>404</v>
      </c>
      <c r="O63" s="18" t="s">
        <v>404</v>
      </c>
      <c r="P63" s="20" t="s">
        <v>404</v>
      </c>
      <c r="Q63" s="18" t="n">
        <v>379.88898957</v>
      </c>
      <c r="R63" s="20" t="n">
        <v>5.64215235</v>
      </c>
    </row>
    <row r="64" spans="1:18">
      <c r="A64" s="15" t="s">
        <v>461</v>
      </c>
      <c r="B64" s="17" t="n">
        <v>3634</v>
      </c>
      <c r="C64" s="18">
        <f>(27.0/B64*100)</f>
        <v/>
      </c>
      <c r="D64" s="19" t="n">
        <v>3607</v>
      </c>
      <c r="E64" s="18" t="n">
        <v>478.5027521</v>
      </c>
      <c r="F64" s="20" t="n">
        <v>2.86900141</v>
      </c>
      <c r="G64" s="18" t="n">
        <v>484.49811439</v>
      </c>
      <c r="H64" s="20" t="n">
        <v>4.46165392</v>
      </c>
      <c r="I64" s="18" t="n">
        <v>467.39661647</v>
      </c>
      <c r="J64" s="20" t="n">
        <v>4.81962308</v>
      </c>
      <c r="K64" s="18" t="s">
        <v>404</v>
      </c>
      <c r="L64" s="20" t="s">
        <v>404</v>
      </c>
      <c r="M64" s="18" t="n">
        <v>537.80715577</v>
      </c>
      <c r="N64" s="20" t="n">
        <v>27.47720327</v>
      </c>
      <c r="O64" s="18" t="s">
        <v>404</v>
      </c>
      <c r="P64" s="20" t="s">
        <v>404</v>
      </c>
      <c r="Q64" s="18" t="n">
        <v>478.4615148</v>
      </c>
      <c r="R64" s="20" t="n">
        <v>3.00024535</v>
      </c>
    </row>
    <row r="65" spans="1:18">
      <c r="A65" s="15" t="s">
        <v>462</v>
      </c>
      <c r="B65" s="17" t="n">
        <v>5325</v>
      </c>
      <c r="C65" s="18">
        <f>(0.0/B65*100)</f>
        <v/>
      </c>
      <c r="D65" s="19" t="n">
        <v>5325</v>
      </c>
      <c r="E65" s="18" t="n">
        <v>420.15035977</v>
      </c>
      <c r="F65" s="20" t="n">
        <v>3.22684132</v>
      </c>
      <c r="G65" s="18" t="n">
        <v>417.19627792</v>
      </c>
      <c r="H65" s="20" t="n">
        <v>15.48288746</v>
      </c>
      <c r="I65" s="18" t="n">
        <v>408.87174321</v>
      </c>
      <c r="J65" s="20" t="n">
        <v>14.87425326</v>
      </c>
      <c r="K65" s="18" t="s">
        <v>404</v>
      </c>
      <c r="L65" s="20" t="s">
        <v>404</v>
      </c>
      <c r="M65" s="18" t="s">
        <v>404</v>
      </c>
      <c r="N65" s="20" t="s">
        <v>404</v>
      </c>
      <c r="O65" s="18" t="s">
        <v>404</v>
      </c>
      <c r="P65" s="20" t="s">
        <v>404</v>
      </c>
      <c r="Q65" s="18" t="n">
        <v>426.50840043</v>
      </c>
      <c r="R65" s="20" t="n">
        <v>14.13857084</v>
      </c>
    </row>
    <row r="66" spans="1:18">
      <c r="A66" s="15" t="s">
        <v>463</v>
      </c>
      <c r="B66" s="17" t="n">
        <v>5665</v>
      </c>
      <c r="C66" s="18">
        <f>(0.0/B66*100)</f>
        <v/>
      </c>
      <c r="D66" s="19" t="n">
        <v>5665</v>
      </c>
      <c r="E66" s="18" t="n">
        <v>418.22502731</v>
      </c>
      <c r="F66" s="20" t="n">
        <v>1.48684649</v>
      </c>
      <c r="G66" s="18" t="s">
        <v>404</v>
      </c>
      <c r="H66" s="20" t="s">
        <v>404</v>
      </c>
      <c r="I66" s="18" t="n">
        <v>367.55944307</v>
      </c>
      <c r="J66" s="20" t="n">
        <v>14.71799953</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385.87973376</v>
      </c>
      <c r="F67" s="20" t="n">
        <v>3.73250181</v>
      </c>
      <c r="G67" s="18" t="n">
        <v>376.98885898</v>
      </c>
      <c r="H67" s="20" t="n">
        <v>12.54404174</v>
      </c>
      <c r="I67" s="18" t="n">
        <v>387.78881963</v>
      </c>
      <c r="J67" s="20" t="n">
        <v>5.80527538</v>
      </c>
      <c r="K67" s="18" t="s">
        <v>404</v>
      </c>
      <c r="L67" s="20" t="s">
        <v>404</v>
      </c>
      <c r="M67" s="18" t="s">
        <v>404</v>
      </c>
      <c r="N67" s="20" t="s">
        <v>404</v>
      </c>
      <c r="O67" s="18" t="s">
        <v>404</v>
      </c>
      <c r="P67" s="20" t="s">
        <v>404</v>
      </c>
      <c r="Q67" s="18" t="n">
        <v>400.80987708</v>
      </c>
      <c r="R67" s="20" t="n">
        <v>25.40503489</v>
      </c>
    </row>
    <row r="68" spans="1:18">
      <c r="A68" s="15" t="s">
        <v>465</v>
      </c>
      <c r="B68" s="17" t="n">
        <v>12083</v>
      </c>
      <c r="C68" s="18">
        <f>(0.0/B68*100)</f>
        <v/>
      </c>
      <c r="D68" s="19" t="n">
        <v>12083</v>
      </c>
      <c r="E68" s="18" t="n">
        <v>396.78329169</v>
      </c>
      <c r="F68" s="20" t="n">
        <v>1.29534001</v>
      </c>
      <c r="G68" s="18" t="n">
        <v>468.54819233</v>
      </c>
      <c r="H68" s="20" t="n">
        <v>3.35991076</v>
      </c>
      <c r="I68" s="18" t="n">
        <v>396.22210363</v>
      </c>
      <c r="J68" s="20" t="n">
        <v>5.99771615</v>
      </c>
      <c r="K68" s="18" t="s">
        <v>404</v>
      </c>
      <c r="L68" s="20" t="s">
        <v>404</v>
      </c>
      <c r="M68" s="18" t="s">
        <v>404</v>
      </c>
      <c r="N68" s="20" t="s">
        <v>404</v>
      </c>
      <c r="O68" s="18" t="s">
        <v>404</v>
      </c>
      <c r="P68" s="20" t="s">
        <v>404</v>
      </c>
      <c r="Q68" s="18" t="n">
        <v>276.30335</v>
      </c>
      <c r="R68" s="20" t="n">
        <v>67.83875639</v>
      </c>
    </row>
    <row r="69" spans="1:18">
      <c r="A69" s="15" t="s">
        <v>466</v>
      </c>
      <c r="B69" s="17" t="n">
        <v>4876</v>
      </c>
      <c r="C69" s="18">
        <f>(0.0/B69*100)</f>
        <v/>
      </c>
      <c r="D69" s="19" t="n">
        <v>4876</v>
      </c>
      <c r="E69" s="18" t="n">
        <v>439.68019472</v>
      </c>
      <c r="F69" s="20" t="n">
        <v>4.10864486</v>
      </c>
      <c r="G69" s="18" t="n">
        <v>461.96698361</v>
      </c>
      <c r="H69" s="20" t="n">
        <v>11.9480371</v>
      </c>
      <c r="I69" s="18" t="n">
        <v>492.39128783</v>
      </c>
      <c r="J69" s="20" t="n">
        <v>18.68500524</v>
      </c>
      <c r="K69" s="18" t="s">
        <v>404</v>
      </c>
      <c r="L69" s="20" t="s">
        <v>404</v>
      </c>
      <c r="M69" s="18" t="s">
        <v>404</v>
      </c>
      <c r="N69" s="20" t="s">
        <v>404</v>
      </c>
      <c r="O69" s="18" t="s">
        <v>404</v>
      </c>
      <c r="P69" s="20" t="s">
        <v>404</v>
      </c>
      <c r="Q69" s="18" t="n">
        <v>428.80202536</v>
      </c>
      <c r="R69" s="20" t="n">
        <v>25.34904004</v>
      </c>
    </row>
    <row r="70" spans="1:18">
      <c r="A70" s="15" t="s">
        <v>467</v>
      </c>
      <c r="B70" s="17" t="n">
        <v>6036</v>
      </c>
      <c r="C70" s="18">
        <f>(0.0/B70*100)</f>
        <v/>
      </c>
      <c r="D70" s="19" t="n">
        <v>6036</v>
      </c>
      <c r="E70" s="18" t="n">
        <v>492.80803697</v>
      </c>
      <c r="F70" s="20" t="n">
        <v>3.2665406</v>
      </c>
      <c r="G70" s="18" t="n">
        <v>523.28832819</v>
      </c>
      <c r="H70" s="20" t="n">
        <v>11.33806345</v>
      </c>
      <c r="I70" s="18" t="n">
        <v>481.63414614</v>
      </c>
      <c r="J70" s="20" t="n">
        <v>8.4682589</v>
      </c>
      <c r="K70" s="18" t="s">
        <v>404</v>
      </c>
      <c r="L70" s="20" t="s">
        <v>404</v>
      </c>
      <c r="M70" s="18" t="s">
        <v>404</v>
      </c>
      <c r="N70" s="20" t="s">
        <v>404</v>
      </c>
      <c r="O70" s="18" t="s">
        <v>404</v>
      </c>
      <c r="P70" s="20" t="s">
        <v>404</v>
      </c>
      <c r="Q70" s="18" t="n">
        <v>509.20623377</v>
      </c>
      <c r="R70" s="20" t="n">
        <v>13.81732815</v>
      </c>
    </row>
    <row r="71" spans="1:18">
      <c r="A71" s="15" t="s">
        <v>468</v>
      </c>
      <c r="B71" s="17" t="n">
        <v>6115</v>
      </c>
      <c r="C71" s="18">
        <f>(0.0/B71*100)</f>
        <v/>
      </c>
      <c r="D71" s="19" t="n">
        <v>6115</v>
      </c>
      <c r="E71" s="18" t="n">
        <v>563.26923821</v>
      </c>
      <c r="F71" s="20" t="n">
        <v>1.48965084</v>
      </c>
      <c r="G71" s="18" t="n">
        <v>575.88851446</v>
      </c>
      <c r="H71" s="20" t="n">
        <v>7.94328253</v>
      </c>
      <c r="I71" s="18" t="n">
        <v>593.81320365</v>
      </c>
      <c r="J71" s="20" t="n">
        <v>11.77018356</v>
      </c>
      <c r="K71" s="18" t="s">
        <v>404</v>
      </c>
      <c r="L71" s="20" t="s">
        <v>404</v>
      </c>
      <c r="M71" s="18" t="s">
        <v>404</v>
      </c>
      <c r="N71" s="20" t="s">
        <v>404</v>
      </c>
      <c r="O71" s="18" t="s">
        <v>404</v>
      </c>
      <c r="P71" s="20" t="s">
        <v>404</v>
      </c>
      <c r="Q71" s="18" t="n">
        <v>576.52829774</v>
      </c>
      <c r="R71" s="20" t="n">
        <v>12.27195304</v>
      </c>
    </row>
    <row r="72" spans="1:18">
      <c r="A72" s="15" t="s">
        <v>469</v>
      </c>
      <c r="B72" s="17" t="n">
        <v>7708</v>
      </c>
      <c r="C72" s="18">
        <f>(0.0/B72*100)</f>
        <v/>
      </c>
      <c r="D72" s="19" t="n">
        <v>7708</v>
      </c>
      <c r="E72" s="18" t="n">
        <v>542.95595031</v>
      </c>
      <c r="F72" s="20" t="n">
        <v>3.5859832</v>
      </c>
      <c r="G72" s="18" t="n">
        <v>561.23801807</v>
      </c>
      <c r="H72" s="20" t="n">
        <v>16.23055998</v>
      </c>
      <c r="I72" s="18" t="n">
        <v>518.15670226</v>
      </c>
      <c r="J72" s="20" t="n">
        <v>13.72901536</v>
      </c>
      <c r="K72" s="18" t="s">
        <v>404</v>
      </c>
      <c r="L72" s="20" t="s">
        <v>404</v>
      </c>
      <c r="M72" s="18" t="s">
        <v>404</v>
      </c>
      <c r="N72" s="20" t="s">
        <v>404</v>
      </c>
      <c r="O72" s="18" t="s">
        <v>404</v>
      </c>
      <c r="P72" s="20" t="s">
        <v>404</v>
      </c>
      <c r="Q72" s="18" t="n">
        <v>569.24327484</v>
      </c>
      <c r="R72" s="20" t="n">
        <v>70.50588863999999</v>
      </c>
    </row>
    <row r="73" spans="1:18">
      <c r="A73" s="15" t="s">
        <v>470</v>
      </c>
      <c r="B73" s="17" t="n">
        <v>8249</v>
      </c>
      <c r="C73" s="18">
        <f>(0.0/B73*100)</f>
        <v/>
      </c>
      <c r="D73" s="19" t="n">
        <v>8249</v>
      </c>
      <c r="E73" s="18" t="n">
        <v>416.45268607</v>
      </c>
      <c r="F73" s="20" t="n">
        <v>3.12461851</v>
      </c>
      <c r="G73" s="18" t="n">
        <v>404.23599378</v>
      </c>
      <c r="H73" s="20" t="n">
        <v>12.1835952</v>
      </c>
      <c r="I73" s="18" t="n">
        <v>405.71988376</v>
      </c>
      <c r="J73" s="20" t="n">
        <v>15.69508206</v>
      </c>
      <c r="K73" s="18" t="s">
        <v>404</v>
      </c>
      <c r="L73" s="20" t="s">
        <v>404</v>
      </c>
      <c r="M73" s="18" t="s">
        <v>404</v>
      </c>
      <c r="N73" s="20" t="s">
        <v>404</v>
      </c>
      <c r="O73" s="18" t="s">
        <v>404</v>
      </c>
      <c r="P73" s="20" t="s">
        <v>404</v>
      </c>
      <c r="Q73" s="18" t="n">
        <v>358.07715854</v>
      </c>
      <c r="R73" s="20" t="n">
        <v>11.07292782</v>
      </c>
    </row>
    <row r="74" spans="1:18">
      <c r="A74" s="15" t="s">
        <v>471</v>
      </c>
      <c r="B74" s="17" t="n">
        <v>4692</v>
      </c>
      <c r="C74" s="18">
        <f>(484.0/B74*100)</f>
        <v/>
      </c>
      <c r="D74" s="19" t="n">
        <v>4208</v>
      </c>
      <c r="E74" s="18" t="n">
        <v>412.13462843</v>
      </c>
      <c r="F74" s="20" t="n">
        <v>1.90860018</v>
      </c>
      <c r="G74" s="18" t="n">
        <v>446.6515029</v>
      </c>
      <c r="H74" s="20" t="n">
        <v>5.90943132</v>
      </c>
      <c r="I74" s="18" t="n">
        <v>400.68141803</v>
      </c>
      <c r="J74" s="20" t="n">
        <v>2.51503461</v>
      </c>
      <c r="K74" s="18" t="s">
        <v>404</v>
      </c>
      <c r="L74" s="20" t="s">
        <v>404</v>
      </c>
      <c r="M74" s="18" t="s">
        <v>404</v>
      </c>
      <c r="N74" s="20" t="s">
        <v>404</v>
      </c>
      <c r="O74" s="18" t="s">
        <v>404</v>
      </c>
      <c r="P74" s="20" t="s">
        <v>404</v>
      </c>
      <c r="Q74" s="18" t="n">
        <v>449.28253657</v>
      </c>
      <c r="R74" s="20" t="n">
        <v>4.99114868</v>
      </c>
    </row>
    <row r="75" spans="1:18">
      <c r="A75" s="15" t="s">
        <v>472</v>
      </c>
      <c r="B75" s="17" t="n">
        <v>5375</v>
      </c>
      <c r="C75" s="18">
        <f>(483.0/B75*100)</f>
        <v/>
      </c>
      <c r="D75" s="19" t="n">
        <v>4892</v>
      </c>
      <c r="E75" s="18" t="n">
        <v>363.85073022</v>
      </c>
      <c r="F75" s="20" t="n">
        <v>8.369472549999999</v>
      </c>
      <c r="G75" s="18" t="n">
        <v>371.33560257</v>
      </c>
      <c r="H75" s="20" t="n">
        <v>6.09515606</v>
      </c>
      <c r="I75" s="18" t="n">
        <v>363.54084753</v>
      </c>
      <c r="J75" s="20" t="n">
        <v>7.53296979</v>
      </c>
      <c r="K75" s="18" t="s">
        <v>404</v>
      </c>
      <c r="L75" s="20" t="s">
        <v>404</v>
      </c>
      <c r="M75" s="18" t="s">
        <v>404</v>
      </c>
      <c r="N75" s="20" t="s">
        <v>404</v>
      </c>
      <c r="O75" s="18" t="s">
        <v>404</v>
      </c>
      <c r="P75" s="20" t="s">
        <v>404</v>
      </c>
      <c r="Q75" s="18" t="n">
        <v>388.67132833</v>
      </c>
      <c r="R75" s="20" t="n">
        <v>15.99758498</v>
      </c>
    </row>
    <row r="76" spans="1:18">
      <c r="A76" s="15" t="s">
        <v>473</v>
      </c>
      <c r="B76" s="17" t="n">
        <v>14167</v>
      </c>
      <c r="C76" s="18">
        <f>(1400.0/B76*100)</f>
        <v/>
      </c>
      <c r="D76" s="19" t="n">
        <v>12767</v>
      </c>
      <c r="E76" s="18" t="n">
        <v>427.68301811</v>
      </c>
      <c r="F76" s="20" t="n">
        <v>2.77294538</v>
      </c>
      <c r="G76" s="18" t="n">
        <v>513.01955574</v>
      </c>
      <c r="H76" s="20" t="n">
        <v>15.63080137</v>
      </c>
      <c r="I76" s="18" t="n">
        <v>422.9054303</v>
      </c>
      <c r="J76" s="20" t="n">
        <v>6.72238959</v>
      </c>
      <c r="K76" s="18" t="s">
        <v>404</v>
      </c>
      <c r="L76" s="20" t="s">
        <v>404</v>
      </c>
      <c r="M76" s="18" t="s">
        <v>404</v>
      </c>
      <c r="N76" s="20" t="s">
        <v>404</v>
      </c>
      <c r="O76" s="18" t="s">
        <v>404</v>
      </c>
      <c r="P76" s="20" t="s">
        <v>404</v>
      </c>
      <c r="Q76" s="18" t="n">
        <v>438.17111143</v>
      </c>
      <c r="R76" s="20" t="n">
        <v>22.54815626</v>
      </c>
    </row>
    <row r="77" spans="1:18">
      <c r="A77" s="15" t="s">
        <v>474</v>
      </c>
      <c r="B77" s="17" t="n">
        <v>6062</v>
      </c>
      <c r="C77" s="18">
        <f>(0.0/B77*100)</f>
        <v/>
      </c>
      <c r="D77" s="19" t="n">
        <v>6062</v>
      </c>
      <c r="E77" s="18" t="n">
        <v>405.67597978</v>
      </c>
      <c r="F77" s="20" t="n">
        <v>5.84256892</v>
      </c>
      <c r="G77" s="18" t="n">
        <v>414.10608369</v>
      </c>
      <c r="H77" s="20" t="n">
        <v>8.45398039</v>
      </c>
      <c r="I77" s="18" t="n">
        <v>425.72558693</v>
      </c>
      <c r="J77" s="20" t="n">
        <v>4.04193972</v>
      </c>
      <c r="K77" s="18" t="s">
        <v>404</v>
      </c>
      <c r="L77" s="20" t="s">
        <v>404</v>
      </c>
      <c r="M77" s="18" t="s">
        <v>404</v>
      </c>
      <c r="N77" s="20" t="s">
        <v>404</v>
      </c>
      <c r="O77" s="18" t="s">
        <v>404</v>
      </c>
      <c r="P77" s="20" t="s">
        <v>404</v>
      </c>
      <c r="Q77" s="18" t="n">
        <v>419.44032913</v>
      </c>
      <c r="R77" s="20" t="n">
        <v>11.9931338</v>
      </c>
    </row>
    <row r="78" spans="1:18">
      <c r="A78" s="15" t="s">
        <v>475</v>
      </c>
      <c r="B78" s="17" t="n">
        <v>5826</v>
      </c>
      <c r="C78" s="18">
        <f>(0.0/B78*100)</f>
        <v/>
      </c>
      <c r="D78" s="19" t="n">
        <v>5826</v>
      </c>
      <c r="E78" s="18" t="n">
        <v>501.93420352</v>
      </c>
      <c r="F78" s="20" t="n">
        <v>6.1361061</v>
      </c>
      <c r="G78" s="18" t="n">
        <v>485.13218431</v>
      </c>
      <c r="H78" s="20" t="n">
        <v>24.2665632</v>
      </c>
      <c r="I78" s="18" t="n">
        <v>482.80519293</v>
      </c>
      <c r="J78" s="20" t="n">
        <v>8.47553452</v>
      </c>
      <c r="K78" s="18" t="s">
        <v>404</v>
      </c>
      <c r="L78" s="20" t="s">
        <v>404</v>
      </c>
      <c r="M78" s="18" t="s">
        <v>404</v>
      </c>
      <c r="N78" s="20" t="s">
        <v>404</v>
      </c>
      <c r="O78" s="18" t="s">
        <v>404</v>
      </c>
      <c r="P78" s="20" t="s">
        <v>404</v>
      </c>
      <c r="Q78" s="18" t="n">
        <v>485.59843449</v>
      </c>
      <c r="R78" s="20" t="n">
        <v>11.71331231</v>
      </c>
    </row>
    <row customHeight="1" ht="25" r="79" spans="1:18">
      <c r="A79" s="15" t="s">
        <v>476</v>
      </c>
      <c r="B79" s="17" t="n">
        <v>1657</v>
      </c>
      <c r="C79" s="18">
        <f>(21.0/B79*100)</f>
        <v/>
      </c>
      <c r="D79" s="19" t="n">
        <v>1636</v>
      </c>
      <c r="E79" s="18" t="n">
        <v>453.6501194</v>
      </c>
      <c r="F79" s="20" t="n">
        <v>14.72211165</v>
      </c>
      <c r="G79" s="18" t="n">
        <v>459.27411115</v>
      </c>
      <c r="H79" s="20" t="n">
        <v>12.58640505</v>
      </c>
      <c r="I79" s="18" t="n">
        <v>456.52467952</v>
      </c>
      <c r="J79" s="20" t="n">
        <v>14.0671941</v>
      </c>
      <c r="K79" s="18" t="s">
        <v>404</v>
      </c>
      <c r="L79" s="20" t="s">
        <v>404</v>
      </c>
      <c r="M79" s="18" t="s">
        <v>404</v>
      </c>
      <c r="N79" s="20" t="s">
        <v>404</v>
      </c>
      <c r="O79" s="18" t="s">
        <v>404</v>
      </c>
      <c r="P79" s="20" t="s">
        <v>404</v>
      </c>
      <c r="Q79" s="18" t="n">
        <v>466.84791303</v>
      </c>
      <c r="R79" s="20" t="n">
        <v>43.02520023</v>
      </c>
    </row>
    <row r="80" spans="1:18">
      <c r="A80" s="15" t="s">
        <v>477</v>
      </c>
      <c r="B80" s="17" t="n">
        <v>7841</v>
      </c>
      <c r="C80" s="18">
        <f>(0.0/B80*100)</f>
        <v/>
      </c>
      <c r="D80" s="19" t="n">
        <v>7841</v>
      </c>
      <c r="E80" s="18" t="n">
        <v>460.55882655</v>
      </c>
      <c r="F80" s="20" t="n">
        <v>4.40325062</v>
      </c>
      <c r="G80" s="18" t="n">
        <v>452.94814476</v>
      </c>
      <c r="H80" s="20" t="n">
        <v>25.27729622</v>
      </c>
      <c r="I80" s="18" t="n">
        <v>452.50507388</v>
      </c>
      <c r="J80" s="20" t="n">
        <v>21.01752951</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447.58447582</v>
      </c>
      <c r="F81" s="20" t="n">
        <v>3.57017666</v>
      </c>
      <c r="G81" s="18" t="n">
        <v>425.02567914</v>
      </c>
      <c r="H81" s="20" t="n">
        <v>22.22708876</v>
      </c>
      <c r="I81" s="18" t="n">
        <v>440.97285292</v>
      </c>
      <c r="J81" s="20" t="n">
        <v>11.10781337</v>
      </c>
      <c r="K81" s="18" t="s">
        <v>404</v>
      </c>
      <c r="L81" s="20" t="s">
        <v>404</v>
      </c>
      <c r="M81" s="18" t="s">
        <v>404</v>
      </c>
      <c r="N81" s="20" t="s">
        <v>404</v>
      </c>
      <c r="O81" s="18" t="s">
        <v>404</v>
      </c>
      <c r="P81" s="20" t="s">
        <v>404</v>
      </c>
      <c r="Q81" s="18" t="s">
        <v>404</v>
      </c>
      <c r="R81" s="20" t="s">
        <v>404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491.13551986</v>
      </c>
      <c r="F7" s="20" t="n">
        <v>2.32183114</v>
      </c>
      <c r="G7" s="18" t="n">
        <v>509.3982053</v>
      </c>
      <c r="H7" s="20" t="n">
        <v>6.14901847</v>
      </c>
      <c r="I7" s="18" t="n">
        <v>497.3424286</v>
      </c>
      <c r="J7" s="20" t="n">
        <v>4.77578713</v>
      </c>
      <c r="K7" s="18" t="s">
        <v>404</v>
      </c>
      <c r="L7" s="20" t="s">
        <v>404</v>
      </c>
      <c r="M7" s="18" t="s">
        <v>404</v>
      </c>
      <c r="N7" s="20" t="s">
        <v>404</v>
      </c>
      <c r="O7" s="18" t="s">
        <v>404</v>
      </c>
      <c r="P7" s="20" t="s">
        <v>404</v>
      </c>
      <c r="Q7" s="18" t="n">
        <v>484.33800935</v>
      </c>
      <c r="R7" s="20" t="n">
        <v>17.46968064</v>
      </c>
    </row>
    <row r="8" spans="1:18">
      <c r="A8" s="15" t="s">
        <v>405</v>
      </c>
      <c r="B8" s="17" t="n">
        <v>7007</v>
      </c>
      <c r="C8" s="18">
        <f>(0.0/B8*100)</f>
        <v/>
      </c>
      <c r="D8" s="19" t="n">
        <v>7007</v>
      </c>
      <c r="E8" s="18" t="n">
        <v>488.49336633</v>
      </c>
      <c r="F8" s="20" t="n">
        <v>9.722045169999999</v>
      </c>
      <c r="G8" s="18" t="n">
        <v>489.7997262</v>
      </c>
      <c r="H8" s="20" t="n">
        <v>12.4519874</v>
      </c>
      <c r="I8" s="18" t="n">
        <v>502.19360202</v>
      </c>
      <c r="J8" s="20" t="n">
        <v>3.99678306</v>
      </c>
      <c r="K8" s="18" t="s">
        <v>404</v>
      </c>
      <c r="L8" s="20" t="s">
        <v>404</v>
      </c>
      <c r="M8" s="18" t="s">
        <v>404</v>
      </c>
      <c r="N8" s="20" t="s">
        <v>404</v>
      </c>
      <c r="O8" s="18" t="s">
        <v>404</v>
      </c>
      <c r="P8" s="20" t="s">
        <v>404</v>
      </c>
      <c r="Q8" s="18" t="n">
        <v>449.503063</v>
      </c>
      <c r="R8" s="20" t="n">
        <v>9.64156878</v>
      </c>
    </row>
    <row r="9" spans="1:18">
      <c r="A9" s="15" t="s">
        <v>406</v>
      </c>
      <c r="B9" s="17" t="n">
        <v>9651</v>
      </c>
      <c r="C9" s="18">
        <f>(200.0/B9*100)</f>
        <v/>
      </c>
      <c r="D9" s="19" t="n">
        <v>9451</v>
      </c>
      <c r="E9" s="18" t="n">
        <v>517.33253889</v>
      </c>
      <c r="F9" s="20" t="n">
        <v>4.75313882</v>
      </c>
      <c r="G9" s="18" t="n">
        <v>508.91081928</v>
      </c>
      <c r="H9" s="20" t="n">
        <v>7.18873335</v>
      </c>
      <c r="I9" s="18" t="n">
        <v>507.42250419</v>
      </c>
      <c r="J9" s="20" t="n">
        <v>10.84077293</v>
      </c>
      <c r="K9" s="18" t="s">
        <v>404</v>
      </c>
      <c r="L9" s="20" t="s">
        <v>404</v>
      </c>
      <c r="M9" s="18" t="s">
        <v>404</v>
      </c>
      <c r="N9" s="20" t="s">
        <v>404</v>
      </c>
      <c r="O9" s="18" t="s">
        <v>404</v>
      </c>
      <c r="P9" s="20" t="s">
        <v>404</v>
      </c>
      <c r="Q9" s="18" t="n">
        <v>473.86729996</v>
      </c>
      <c r="R9" s="20" t="n">
        <v>9.55339813</v>
      </c>
    </row>
    <row r="10" spans="1:18">
      <c r="A10" s="15" t="s">
        <v>407</v>
      </c>
      <c r="B10" s="17" t="n">
        <v>20058</v>
      </c>
      <c r="C10" s="18">
        <f>(3112.0/B10*100)</f>
        <v/>
      </c>
      <c r="D10" s="19" t="n">
        <v>16946</v>
      </c>
      <c r="E10" s="18" t="n">
        <v>513.49090717</v>
      </c>
      <c r="F10" s="20" t="n">
        <v>4.37150034</v>
      </c>
      <c r="G10" s="18" t="n">
        <v>519.92080048</v>
      </c>
      <c r="H10" s="20" t="n">
        <v>4.87821265</v>
      </c>
      <c r="I10" s="18" t="n">
        <v>515.79109192</v>
      </c>
      <c r="J10" s="20" t="n">
        <v>4.19402068</v>
      </c>
      <c r="K10" s="18" t="s">
        <v>404</v>
      </c>
      <c r="L10" s="20" t="s">
        <v>404</v>
      </c>
      <c r="M10" s="18" t="s">
        <v>404</v>
      </c>
      <c r="N10" s="20" t="s">
        <v>404</v>
      </c>
      <c r="O10" s="18" t="s">
        <v>404</v>
      </c>
      <c r="P10" s="20" t="s">
        <v>404</v>
      </c>
      <c r="Q10" s="18" t="n">
        <v>520.99202724</v>
      </c>
      <c r="R10" s="20" t="n">
        <v>11.69797017</v>
      </c>
    </row>
    <row r="11" spans="1:18">
      <c r="A11" s="15" t="s">
        <v>408</v>
      </c>
      <c r="B11" s="17" t="n">
        <v>7053</v>
      </c>
      <c r="C11" s="18">
        <f>(212.0/B11*100)</f>
        <v/>
      </c>
      <c r="D11" s="19" t="n">
        <v>6841</v>
      </c>
      <c r="E11" s="18" t="n">
        <v>424.23666085</v>
      </c>
      <c r="F11" s="20" t="n">
        <v>4.61811202</v>
      </c>
      <c r="G11" s="18" t="n">
        <v>429.1395599</v>
      </c>
      <c r="H11" s="20" t="n">
        <v>8.582667150000001</v>
      </c>
      <c r="I11" s="18" t="n">
        <v>415.03999488</v>
      </c>
      <c r="J11" s="20" t="n">
        <v>6.28071613</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499.58932649</v>
      </c>
      <c r="F12" s="20" t="n">
        <v>6.61787372</v>
      </c>
      <c r="G12" s="18" t="n">
        <v>490.16179963</v>
      </c>
      <c r="H12" s="20" t="n">
        <v>5.64555523</v>
      </c>
      <c r="I12" s="18" t="n">
        <v>489.21867427</v>
      </c>
      <c r="J12" s="20" t="n">
        <v>5.51366926</v>
      </c>
      <c r="K12" s="18" t="s">
        <v>404</v>
      </c>
      <c r="L12" s="20" t="s">
        <v>404</v>
      </c>
      <c r="M12" s="18" t="s">
        <v>404</v>
      </c>
      <c r="N12" s="20" t="s">
        <v>404</v>
      </c>
      <c r="O12" s="18" t="s">
        <v>404</v>
      </c>
      <c r="P12" s="20" t="s">
        <v>404</v>
      </c>
      <c r="Q12" s="18" t="n">
        <v>491.28156695</v>
      </c>
      <c r="R12" s="20" t="n">
        <v>30.6639274</v>
      </c>
    </row>
    <row r="13" spans="1:18">
      <c r="A13" s="15" t="s">
        <v>410</v>
      </c>
      <c r="B13" s="17" t="n">
        <v>7161</v>
      </c>
      <c r="C13" s="18">
        <f>(1175.0/B13*100)</f>
        <v/>
      </c>
      <c r="D13" s="19" t="n">
        <v>5986</v>
      </c>
      <c r="E13" s="18" t="n">
        <v>517.77863164</v>
      </c>
      <c r="F13" s="20" t="n">
        <v>5.23893441</v>
      </c>
      <c r="G13" s="18" t="n">
        <v>508.0514336</v>
      </c>
      <c r="H13" s="20" t="n">
        <v>3.25053951</v>
      </c>
      <c r="I13" s="18" t="n">
        <v>509.04368926</v>
      </c>
      <c r="J13" s="20" t="n">
        <v>4.26586002</v>
      </c>
      <c r="K13" s="18" t="s">
        <v>404</v>
      </c>
      <c r="L13" s="20" t="s">
        <v>404</v>
      </c>
      <c r="M13" s="18" t="s">
        <v>404</v>
      </c>
      <c r="N13" s="20" t="s">
        <v>404</v>
      </c>
      <c r="O13" s="18" t="s">
        <v>404</v>
      </c>
      <c r="P13" s="20" t="s">
        <v>404</v>
      </c>
      <c r="Q13" s="18" t="n">
        <v>544.72901479</v>
      </c>
      <c r="R13" s="20" t="n">
        <v>12.54627986</v>
      </c>
    </row>
    <row r="14" spans="1:18">
      <c r="A14" s="15" t="s">
        <v>411</v>
      </c>
      <c r="B14" s="17" t="n">
        <v>5587</v>
      </c>
      <c r="C14" s="18">
        <f>(0.0/B14*100)</f>
        <v/>
      </c>
      <c r="D14" s="19" t="n">
        <v>5587</v>
      </c>
      <c r="E14" s="18" t="n">
        <v>518.48147569</v>
      </c>
      <c r="F14" s="20" t="n">
        <v>2.6238203</v>
      </c>
      <c r="G14" s="18" t="n">
        <v>523.29837148</v>
      </c>
      <c r="H14" s="20" t="n">
        <v>4.27487829</v>
      </c>
      <c r="I14" s="18" t="n">
        <v>518.94105755</v>
      </c>
      <c r="J14" s="20" t="n">
        <v>6.0894068</v>
      </c>
      <c r="K14" s="18" t="s">
        <v>404</v>
      </c>
      <c r="L14" s="20" t="s">
        <v>404</v>
      </c>
      <c r="M14" s="18" t="s">
        <v>404</v>
      </c>
      <c r="N14" s="20" t="s">
        <v>404</v>
      </c>
      <c r="O14" s="18" t="s">
        <v>404</v>
      </c>
      <c r="P14" s="20" t="s">
        <v>404</v>
      </c>
      <c r="Q14" s="18" t="n">
        <v>515.76965556</v>
      </c>
      <c r="R14" s="20" t="n">
        <v>16.35345015</v>
      </c>
    </row>
    <row r="15" spans="1:18">
      <c r="A15" s="15" t="s">
        <v>412</v>
      </c>
      <c r="B15" s="17" t="n">
        <v>5882</v>
      </c>
      <c r="C15" s="18">
        <f>(0.0/B15*100)</f>
        <v/>
      </c>
      <c r="D15" s="19" t="n">
        <v>5882</v>
      </c>
      <c r="E15" s="18" t="n">
        <v>509.91744927</v>
      </c>
      <c r="F15" s="20" t="n">
        <v>4.63373009</v>
      </c>
      <c r="G15" s="18" t="n">
        <v>511.81040713</v>
      </c>
      <c r="H15" s="20" t="n">
        <v>4.34183604</v>
      </c>
      <c r="I15" s="18" t="n">
        <v>511.40895788</v>
      </c>
      <c r="J15" s="20" t="n">
        <v>3.64209688</v>
      </c>
      <c r="K15" s="18" t="s">
        <v>404</v>
      </c>
      <c r="L15" s="20" t="s">
        <v>404</v>
      </c>
      <c r="M15" s="18" t="s">
        <v>404</v>
      </c>
      <c r="N15" s="20" t="s">
        <v>404</v>
      </c>
      <c r="O15" s="18" t="s">
        <v>404</v>
      </c>
      <c r="P15" s="20" t="s">
        <v>404</v>
      </c>
      <c r="Q15" s="18" t="n">
        <v>496.40943419</v>
      </c>
      <c r="R15" s="20" t="n">
        <v>4.81322528</v>
      </c>
    </row>
    <row r="16" spans="1:18">
      <c r="A16" s="15" t="s">
        <v>413</v>
      </c>
      <c r="B16" s="17" t="n">
        <v>6108</v>
      </c>
      <c r="C16" s="18">
        <f>(495.0/B16*100)</f>
        <v/>
      </c>
      <c r="D16" s="19" t="n">
        <v>5613</v>
      </c>
      <c r="E16" s="18" t="n">
        <v>488.26176096</v>
      </c>
      <c r="F16" s="20" t="n">
        <v>7.8851269</v>
      </c>
      <c r="G16" s="18" t="n">
        <v>477.64090195</v>
      </c>
      <c r="H16" s="20" t="n">
        <v>8.725918930000001</v>
      </c>
      <c r="I16" s="18" t="n">
        <v>504.99233237</v>
      </c>
      <c r="J16" s="20" t="n">
        <v>5.02371467</v>
      </c>
      <c r="K16" s="18" t="s">
        <v>404</v>
      </c>
      <c r="L16" s="20" t="s">
        <v>404</v>
      </c>
      <c r="M16" s="18" t="s">
        <v>404</v>
      </c>
      <c r="N16" s="20" t="s">
        <v>404</v>
      </c>
      <c r="O16" s="18" t="s">
        <v>404</v>
      </c>
      <c r="P16" s="20" t="s">
        <v>404</v>
      </c>
      <c r="Q16" s="18" t="n">
        <v>558.35667933</v>
      </c>
      <c r="R16" s="20" t="n">
        <v>15.26875638</v>
      </c>
    </row>
    <row r="17" spans="1:18">
      <c r="A17" s="15" t="s">
        <v>414</v>
      </c>
      <c r="B17" s="17" t="n">
        <v>6504</v>
      </c>
      <c r="C17" s="18">
        <f>(1325.0/B17*100)</f>
        <v/>
      </c>
      <c r="D17" s="19" t="n">
        <v>5179</v>
      </c>
      <c r="E17" s="18" t="n">
        <v>507.86926621</v>
      </c>
      <c r="F17" s="20" t="n">
        <v>5.97101607</v>
      </c>
      <c r="G17" s="18" t="n">
        <v>507.81283199</v>
      </c>
      <c r="H17" s="20" t="n">
        <v>8.779689100000001</v>
      </c>
      <c r="I17" s="18" t="n">
        <v>501.84133682</v>
      </c>
      <c r="J17" s="20" t="n">
        <v>6.72838523</v>
      </c>
      <c r="K17" s="18" t="s">
        <v>404</v>
      </c>
      <c r="L17" s="20" t="s">
        <v>404</v>
      </c>
      <c r="M17" s="18" t="s">
        <v>404</v>
      </c>
      <c r="N17" s="20" t="s">
        <v>404</v>
      </c>
      <c r="O17" s="18" t="s">
        <v>404</v>
      </c>
      <c r="P17" s="20" t="s">
        <v>404</v>
      </c>
      <c r="Q17" s="18" t="n">
        <v>532.07895959</v>
      </c>
      <c r="R17" s="20" t="n">
        <v>9.79580971</v>
      </c>
    </row>
    <row r="18" spans="1:18">
      <c r="A18" s="15" t="s">
        <v>415</v>
      </c>
      <c r="B18" s="17" t="n">
        <v>5532</v>
      </c>
      <c r="C18" s="18">
        <f>(0.0/B18*100)</f>
        <v/>
      </c>
      <c r="D18" s="19" t="n">
        <v>5532</v>
      </c>
      <c r="E18" s="18" t="n">
        <v>465.72239073</v>
      </c>
      <c r="F18" s="20" t="n">
        <v>18.40864537</v>
      </c>
      <c r="G18" s="18" t="n">
        <v>460.25337407</v>
      </c>
      <c r="H18" s="20" t="n">
        <v>7.91553777</v>
      </c>
      <c r="I18" s="18" t="n">
        <v>451.41202793</v>
      </c>
      <c r="J18" s="20" t="n">
        <v>4.35266387</v>
      </c>
      <c r="K18" s="18" t="s">
        <v>404</v>
      </c>
      <c r="L18" s="20" t="s">
        <v>404</v>
      </c>
      <c r="M18" s="18" t="s">
        <v>404</v>
      </c>
      <c r="N18" s="20" t="s">
        <v>404</v>
      </c>
      <c r="O18" s="18" t="s">
        <v>404</v>
      </c>
      <c r="P18" s="20" t="s">
        <v>404</v>
      </c>
      <c r="Q18" s="18" t="n">
        <v>460.4411548</v>
      </c>
      <c r="R18" s="20" t="n">
        <v>43.02136554</v>
      </c>
    </row>
    <row r="19" spans="1:18">
      <c r="A19" s="15" t="s">
        <v>416</v>
      </c>
      <c r="B19" s="17" t="n">
        <v>5658</v>
      </c>
      <c r="C19" s="18">
        <f>(327.0/B19*100)</f>
        <v/>
      </c>
      <c r="D19" s="19" t="n">
        <v>5331</v>
      </c>
      <c r="E19" s="18" t="n">
        <v>462.2646513</v>
      </c>
      <c r="F19" s="20" t="n">
        <v>6.61882512</v>
      </c>
      <c r="G19" s="18" t="n">
        <v>502.68468343</v>
      </c>
      <c r="H19" s="20" t="n">
        <v>7.13246064</v>
      </c>
      <c r="I19" s="18" t="n">
        <v>464.90628643</v>
      </c>
      <c r="J19" s="20" t="n">
        <v>8.57846369</v>
      </c>
      <c r="K19" s="18" t="s">
        <v>404</v>
      </c>
      <c r="L19" s="20" t="s">
        <v>404</v>
      </c>
      <c r="M19" s="18" t="s">
        <v>404</v>
      </c>
      <c r="N19" s="20" t="s">
        <v>404</v>
      </c>
      <c r="O19" s="18" t="s">
        <v>404</v>
      </c>
      <c r="P19" s="20" t="s">
        <v>404</v>
      </c>
      <c r="Q19" s="18" t="n">
        <v>467.83431343</v>
      </c>
      <c r="R19" s="20" t="n">
        <v>96.57841575</v>
      </c>
    </row>
    <row r="20" spans="1:18">
      <c r="A20" s="15" t="s">
        <v>417</v>
      </c>
      <c r="B20" s="17" t="n">
        <v>3371</v>
      </c>
      <c r="C20" s="18">
        <f>(24.0/B20*100)</f>
        <v/>
      </c>
      <c r="D20" s="19" t="n">
        <v>3347</v>
      </c>
      <c r="E20" s="18" t="n">
        <v>481.64320626</v>
      </c>
      <c r="F20" s="20" t="n">
        <v>2.42172362</v>
      </c>
      <c r="G20" s="18" t="n">
        <v>499.69149014</v>
      </c>
      <c r="H20" s="20" t="n">
        <v>3.85829115</v>
      </c>
      <c r="I20" s="18" t="n">
        <v>486.44829151</v>
      </c>
      <c r="J20" s="20" t="n">
        <v>6.64513597</v>
      </c>
      <c r="K20" s="18" t="s">
        <v>404</v>
      </c>
      <c r="L20" s="20" t="s">
        <v>404</v>
      </c>
      <c r="M20" s="18" t="s">
        <v>404</v>
      </c>
      <c r="N20" s="20" t="s">
        <v>404</v>
      </c>
      <c r="O20" s="18" t="s">
        <v>404</v>
      </c>
      <c r="P20" s="20" t="s">
        <v>404</v>
      </c>
      <c r="Q20" s="18" t="n">
        <v>500.52456809</v>
      </c>
      <c r="R20" s="20" t="n">
        <v>5.48793556</v>
      </c>
    </row>
    <row r="21" spans="1:18">
      <c r="A21" s="15" t="s">
        <v>418</v>
      </c>
      <c r="B21" s="17" t="n">
        <v>5741</v>
      </c>
      <c r="C21" s="18">
        <f>(0.0/B21*100)</f>
        <v/>
      </c>
      <c r="D21" s="19" t="n">
        <v>5741</v>
      </c>
      <c r="E21" s="18" t="n">
        <v>502.65382339</v>
      </c>
      <c r="F21" s="20" t="n">
        <v>2.35724694</v>
      </c>
      <c r="G21" s="18" t="n">
        <v>509.44424784</v>
      </c>
      <c r="H21" s="20" t="n">
        <v>10.37812939</v>
      </c>
      <c r="I21" s="18" t="n">
        <v>508.05744867</v>
      </c>
      <c r="J21" s="20" t="n">
        <v>6.83299054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462.03744212</v>
      </c>
      <c r="F22" s="20" t="n">
        <v>5.29889012</v>
      </c>
      <c r="G22" s="18" t="n">
        <v>491.85220064</v>
      </c>
      <c r="H22" s="20" t="n">
        <v>10.60548626</v>
      </c>
      <c r="I22" s="18" t="n">
        <v>463.26129826</v>
      </c>
      <c r="J22" s="20" t="n">
        <v>16.06007884</v>
      </c>
      <c r="K22" s="18" t="s">
        <v>404</v>
      </c>
      <c r="L22" s="20" t="s">
        <v>404</v>
      </c>
      <c r="M22" s="18" t="s">
        <v>404</v>
      </c>
      <c r="N22" s="20" t="s">
        <v>404</v>
      </c>
      <c r="O22" s="18" t="s">
        <v>404</v>
      </c>
      <c r="P22" s="20" t="s">
        <v>404</v>
      </c>
      <c r="Q22" s="18" t="n">
        <v>472.1406724</v>
      </c>
      <c r="R22" s="20" t="n">
        <v>27.55118526</v>
      </c>
    </row>
    <row r="23" spans="1:18">
      <c r="A23" s="15" t="s">
        <v>420</v>
      </c>
      <c r="B23" s="17" t="n">
        <v>11583</v>
      </c>
      <c r="C23" s="18">
        <f>(3194.0/B23*100)</f>
        <v/>
      </c>
      <c r="D23" s="19" t="n">
        <v>8389</v>
      </c>
      <c r="E23" s="18" t="n">
        <v>483.17628123</v>
      </c>
      <c r="F23" s="20" t="n">
        <v>9.8829996</v>
      </c>
      <c r="G23" s="18" t="n">
        <v>500.38066054</v>
      </c>
      <c r="H23" s="20" t="n">
        <v>12.10329559</v>
      </c>
      <c r="I23" s="18" t="n">
        <v>494.54244688</v>
      </c>
      <c r="J23" s="20" t="n">
        <v>5.25595139</v>
      </c>
      <c r="K23" s="18" t="s">
        <v>404</v>
      </c>
      <c r="L23" s="20" t="s">
        <v>404</v>
      </c>
      <c r="M23" s="18" t="s">
        <v>404</v>
      </c>
      <c r="N23" s="20" t="s">
        <v>404</v>
      </c>
      <c r="O23" s="18" t="s">
        <v>404</v>
      </c>
      <c r="P23" s="20" t="s">
        <v>404</v>
      </c>
      <c r="Q23" s="18" t="n">
        <v>467.48249516</v>
      </c>
      <c r="R23" s="20" t="n">
        <v>27.1777692</v>
      </c>
    </row>
    <row r="24" spans="1:18">
      <c r="A24" s="15" t="s">
        <v>421</v>
      </c>
      <c r="B24" s="17" t="n">
        <v>6647</v>
      </c>
      <c r="C24" s="18">
        <f>(0.0/B24*100)</f>
        <v/>
      </c>
      <c r="D24" s="19" t="n">
        <v>6647</v>
      </c>
      <c r="E24" s="18" t="n">
        <v>534.3688886</v>
      </c>
      <c r="F24" s="20" t="n">
        <v>5.78920601</v>
      </c>
      <c r="G24" s="18" t="n">
        <v>525.54524721</v>
      </c>
      <c r="H24" s="20" t="n">
        <v>6.93581522</v>
      </c>
      <c r="I24" s="18" t="n">
        <v>536.50656183</v>
      </c>
      <c r="J24" s="20" t="n">
        <v>8.607014299999999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524.31553636</v>
      </c>
      <c r="F25" s="20" t="n">
        <v>4.93205453</v>
      </c>
      <c r="G25" s="18" t="n">
        <v>522.4218337900001</v>
      </c>
      <c r="H25" s="20" t="n">
        <v>10.19019883</v>
      </c>
      <c r="I25" s="18" t="n">
        <v>524.57141502</v>
      </c>
      <c r="J25" s="20" t="n">
        <v>8.483888650000001</v>
      </c>
      <c r="K25" s="18" t="s">
        <v>404</v>
      </c>
      <c r="L25" s="20" t="s">
        <v>404</v>
      </c>
      <c r="M25" s="18" t="s">
        <v>404</v>
      </c>
      <c r="N25" s="20" t="s">
        <v>404</v>
      </c>
      <c r="O25" s="18" t="s">
        <v>404</v>
      </c>
      <c r="P25" s="20" t="s">
        <v>404</v>
      </c>
      <c r="Q25" s="18" t="n">
        <v>530.50048167</v>
      </c>
      <c r="R25" s="20" t="n">
        <v>40.89437903</v>
      </c>
    </row>
    <row r="26" spans="1:18">
      <c r="A26" s="15" t="s">
        <v>423</v>
      </c>
      <c r="B26" s="17" t="n">
        <v>4869</v>
      </c>
      <c r="C26" s="18">
        <f>(11.0/B26*100)</f>
        <v/>
      </c>
      <c r="D26" s="19" t="n">
        <v>4858</v>
      </c>
      <c r="E26" s="18" t="n">
        <v>479.05687377</v>
      </c>
      <c r="F26" s="20" t="n">
        <v>2.52034113</v>
      </c>
      <c r="G26" s="18" t="n">
        <v>488.8717325</v>
      </c>
      <c r="H26" s="20" t="n">
        <v>3.72526713</v>
      </c>
      <c r="I26" s="18" t="n">
        <v>477.94296654</v>
      </c>
      <c r="J26" s="20" t="n">
        <v>6.4655248</v>
      </c>
      <c r="K26" s="18" t="s">
        <v>404</v>
      </c>
      <c r="L26" s="20" t="s">
        <v>404</v>
      </c>
      <c r="M26" s="18" t="s">
        <v>404</v>
      </c>
      <c r="N26" s="20" t="s">
        <v>404</v>
      </c>
      <c r="O26" s="18" t="s">
        <v>404</v>
      </c>
      <c r="P26" s="20" t="s">
        <v>404</v>
      </c>
      <c r="Q26" s="18" t="n">
        <v>503.68160557</v>
      </c>
      <c r="R26" s="20" t="n">
        <v>14.66787934</v>
      </c>
    </row>
    <row r="27" spans="1:18">
      <c r="A27" s="15" t="s">
        <v>424</v>
      </c>
      <c r="B27" s="17" t="n">
        <v>5299</v>
      </c>
      <c r="C27" s="18">
        <f>(0.0/B27*100)</f>
        <v/>
      </c>
      <c r="D27" s="19" t="n">
        <v>5299</v>
      </c>
      <c r="E27" s="18" t="n">
        <v>542.0698628</v>
      </c>
      <c r="F27" s="20" t="n">
        <v>5.02057018</v>
      </c>
      <c r="G27" s="18" t="n">
        <v>480.71662642</v>
      </c>
      <c r="H27" s="20" t="n">
        <v>1.33001574</v>
      </c>
      <c r="I27" s="18" t="n">
        <v>482.78182168</v>
      </c>
      <c r="J27" s="20" t="n">
        <v>3.96929993</v>
      </c>
      <c r="K27" s="18" t="s">
        <v>404</v>
      </c>
      <c r="L27" s="20" t="s">
        <v>404</v>
      </c>
      <c r="M27" s="18" t="s">
        <v>404</v>
      </c>
      <c r="N27" s="20" t="s">
        <v>404</v>
      </c>
      <c r="O27" s="18" t="s">
        <v>404</v>
      </c>
      <c r="P27" s="20" t="s">
        <v>404</v>
      </c>
      <c r="Q27" s="18" t="n">
        <v>479.45151182</v>
      </c>
      <c r="R27" s="20" t="n">
        <v>3.93883679</v>
      </c>
    </row>
    <row r="28" spans="1:18">
      <c r="A28" s="15" t="s">
        <v>425</v>
      </c>
      <c r="B28" s="17" t="n">
        <v>7568</v>
      </c>
      <c r="C28" s="18">
        <f>(0.0/B28*100)</f>
        <v/>
      </c>
      <c r="D28" s="19" t="n">
        <v>7568</v>
      </c>
      <c r="E28" s="18" t="n">
        <v>411.80132371</v>
      </c>
      <c r="F28" s="20" t="n">
        <v>3.24277055</v>
      </c>
      <c r="G28" s="18" t="n">
        <v>413.58217421</v>
      </c>
      <c r="H28" s="20" t="n">
        <v>7.42115126</v>
      </c>
      <c r="I28" s="18" t="n">
        <v>399.10283281</v>
      </c>
      <c r="J28" s="20" t="n">
        <v>4.97910886</v>
      </c>
      <c r="K28" s="18" t="s">
        <v>404</v>
      </c>
      <c r="L28" s="20" t="s">
        <v>404</v>
      </c>
      <c r="M28" s="18" t="s">
        <v>404</v>
      </c>
      <c r="N28" s="20" t="s">
        <v>404</v>
      </c>
      <c r="O28" s="18" t="s">
        <v>404</v>
      </c>
      <c r="P28" s="20" t="s">
        <v>404</v>
      </c>
      <c r="Q28" s="18" t="n">
        <v>358.32600911</v>
      </c>
      <c r="R28" s="20" t="n">
        <v>16.10022797</v>
      </c>
    </row>
    <row r="29" spans="1:18">
      <c r="A29" s="15" t="s">
        <v>426</v>
      </c>
      <c r="B29" s="17" t="n">
        <v>5385</v>
      </c>
      <c r="C29" s="18">
        <f>(1123.0/B29*100)</f>
        <v/>
      </c>
      <c r="D29" s="19" t="n">
        <v>4262</v>
      </c>
      <c r="E29" s="18" t="n">
        <v>490.27490654</v>
      </c>
      <c r="F29" s="20" t="n">
        <v>7.96980027</v>
      </c>
      <c r="G29" s="18" t="n">
        <v>542.14130392</v>
      </c>
      <c r="H29" s="20" t="n">
        <v>10.92930596</v>
      </c>
      <c r="I29" s="18" t="n">
        <v>513.02955218</v>
      </c>
      <c r="J29" s="20" t="n">
        <v>8.84129053</v>
      </c>
      <c r="K29" s="18" t="s">
        <v>404</v>
      </c>
      <c r="L29" s="20" t="s">
        <v>404</v>
      </c>
      <c r="M29" s="18" t="s">
        <v>404</v>
      </c>
      <c r="N29" s="20" t="s">
        <v>404</v>
      </c>
      <c r="O29" s="18" t="s">
        <v>404</v>
      </c>
      <c r="P29" s="20" t="s">
        <v>404</v>
      </c>
      <c r="Q29" s="18" t="s">
        <v>404</v>
      </c>
      <c r="R29" s="20" t="s">
        <v>404</v>
      </c>
    </row>
    <row r="30" spans="1:18">
      <c r="A30" s="15" t="s">
        <v>427</v>
      </c>
      <c r="B30" s="17" t="n">
        <v>4520</v>
      </c>
      <c r="C30" s="18">
        <f>(1076.0/B30*100)</f>
        <v/>
      </c>
      <c r="D30" s="19" t="n">
        <v>3444</v>
      </c>
      <c r="E30" s="18" t="n">
        <v>497.66578612</v>
      </c>
      <c r="F30" s="20" t="n">
        <v>3.16778141</v>
      </c>
      <c r="G30" s="18" t="n">
        <v>494.67975771</v>
      </c>
      <c r="H30" s="20" t="n">
        <v>8.89264062</v>
      </c>
      <c r="I30" s="18" t="n">
        <v>483.12715231</v>
      </c>
      <c r="J30" s="20" t="n">
        <v>24.76300815</v>
      </c>
      <c r="K30" s="18" t="s">
        <v>404</v>
      </c>
      <c r="L30" s="20" t="s">
        <v>404</v>
      </c>
      <c r="M30" s="18" t="s">
        <v>404</v>
      </c>
      <c r="N30" s="20" t="s">
        <v>404</v>
      </c>
      <c r="O30" s="18" t="s">
        <v>404</v>
      </c>
      <c r="P30" s="20" t="s">
        <v>404</v>
      </c>
      <c r="Q30" s="18" t="n">
        <v>491.529275</v>
      </c>
      <c r="R30" s="20" t="n">
        <v>11.99719805</v>
      </c>
    </row>
    <row r="31" spans="1:18">
      <c r="A31" s="15" t="s">
        <v>428</v>
      </c>
      <c r="B31" s="17" t="n">
        <v>5456</v>
      </c>
      <c r="C31" s="18">
        <f>(502.0/B31*100)</f>
        <v/>
      </c>
      <c r="D31" s="19" t="n">
        <v>4954</v>
      </c>
      <c r="E31" s="18" t="n">
        <v>496.66341531</v>
      </c>
      <c r="F31" s="20" t="n">
        <v>4.65366794</v>
      </c>
      <c r="G31" s="18" t="n">
        <v>506.44217418</v>
      </c>
      <c r="H31" s="20" t="n">
        <v>4.12050486</v>
      </c>
      <c r="I31" s="18" t="n">
        <v>502.353435</v>
      </c>
      <c r="J31" s="20" t="n">
        <v>3.73185179</v>
      </c>
      <c r="K31" s="18" t="s">
        <v>404</v>
      </c>
      <c r="L31" s="20" t="s">
        <v>404</v>
      </c>
      <c r="M31" s="18" t="s">
        <v>404</v>
      </c>
      <c r="N31" s="20" t="s">
        <v>404</v>
      </c>
      <c r="O31" s="18" t="s">
        <v>404</v>
      </c>
      <c r="P31" s="20" t="s">
        <v>404</v>
      </c>
      <c r="Q31" s="18" t="n">
        <v>494.13598847</v>
      </c>
      <c r="R31" s="20" t="n">
        <v>15.59751081</v>
      </c>
    </row>
    <row r="32" spans="1:18">
      <c r="A32" s="15" t="s">
        <v>429</v>
      </c>
      <c r="B32" s="17" t="n">
        <v>4478</v>
      </c>
      <c r="C32" s="18">
        <f>(0.0/B32*100)</f>
        <v/>
      </c>
      <c r="D32" s="19" t="n">
        <v>4478</v>
      </c>
      <c r="E32" s="18" t="n">
        <v>496.98129451</v>
      </c>
      <c r="F32" s="20" t="n">
        <v>5.98809172</v>
      </c>
      <c r="G32" s="18" t="n">
        <v>506.1768669</v>
      </c>
      <c r="H32" s="20" t="n">
        <v>3.92027656</v>
      </c>
      <c r="I32" s="18" t="n">
        <v>510.22430407</v>
      </c>
      <c r="J32" s="20" t="n">
        <v>4.21545117</v>
      </c>
      <c r="K32" s="18" t="s">
        <v>404</v>
      </c>
      <c r="L32" s="20" t="s">
        <v>404</v>
      </c>
      <c r="M32" s="18" t="s">
        <v>404</v>
      </c>
      <c r="N32" s="20" t="s">
        <v>404</v>
      </c>
      <c r="O32" s="18" t="s">
        <v>404</v>
      </c>
      <c r="P32" s="20" t="s">
        <v>404</v>
      </c>
      <c r="Q32" s="18" t="n">
        <v>520.1320601899999</v>
      </c>
      <c r="R32" s="20" t="n">
        <v>19.0182802</v>
      </c>
    </row>
    <row r="33" spans="1:18">
      <c r="A33" s="15" t="s">
        <v>430</v>
      </c>
      <c r="B33" s="17" t="n">
        <v>7325</v>
      </c>
      <c r="C33" s="18">
        <f>(29.0/B33*100)</f>
        <v/>
      </c>
      <c r="D33" s="19" t="n">
        <v>7296</v>
      </c>
      <c r="E33" s="18" t="n">
        <v>487.52894402</v>
      </c>
      <c r="F33" s="20" t="n">
        <v>3.98796778</v>
      </c>
      <c r="G33" s="18" t="n">
        <v>501.34230373</v>
      </c>
      <c r="H33" s="20" t="n">
        <v>4.96916923</v>
      </c>
      <c r="I33" s="18" t="n">
        <v>462.86111413</v>
      </c>
      <c r="J33" s="20" t="n">
        <v>21.07168048</v>
      </c>
      <c r="K33" s="18" t="s">
        <v>404</v>
      </c>
      <c r="L33" s="20" t="s">
        <v>404</v>
      </c>
      <c r="M33" s="18" t="s">
        <v>404</v>
      </c>
      <c r="N33" s="20" t="s">
        <v>404</v>
      </c>
      <c r="O33" s="18" t="s">
        <v>404</v>
      </c>
      <c r="P33" s="20" t="s">
        <v>404</v>
      </c>
      <c r="Q33" s="18" t="n">
        <v>462.05638505</v>
      </c>
      <c r="R33" s="20" t="n">
        <v>14.82963314</v>
      </c>
    </row>
    <row r="34" spans="1:18">
      <c r="A34" s="15" t="s">
        <v>431</v>
      </c>
      <c r="B34" s="17" t="n">
        <v>6350</v>
      </c>
      <c r="C34" s="18">
        <f>(0.0/B34*100)</f>
        <v/>
      </c>
      <c r="D34" s="19" t="n">
        <v>6350</v>
      </c>
      <c r="E34" s="18" t="n">
        <v>474.15895947</v>
      </c>
      <c r="F34" s="20" t="n">
        <v>5.68791569</v>
      </c>
      <c r="G34" s="18" t="n">
        <v>509.26546331</v>
      </c>
      <c r="H34" s="20" t="n">
        <v>11.43254294</v>
      </c>
      <c r="I34" s="18" t="n">
        <v>469.3191875</v>
      </c>
      <c r="J34" s="20" t="n">
        <v>6.22417548</v>
      </c>
      <c r="K34" s="18" t="s">
        <v>404</v>
      </c>
      <c r="L34" s="20" t="s">
        <v>404</v>
      </c>
      <c r="M34" s="18" t="s">
        <v>404</v>
      </c>
      <c r="N34" s="20" t="s">
        <v>404</v>
      </c>
      <c r="O34" s="18" t="s">
        <v>404</v>
      </c>
      <c r="P34" s="20" t="s">
        <v>404</v>
      </c>
      <c r="Q34" s="18" t="s">
        <v>404</v>
      </c>
      <c r="R34" s="20" t="s">
        <v>404</v>
      </c>
    </row>
    <row r="35" spans="1:18">
      <c r="A35" s="15" t="s">
        <v>432</v>
      </c>
      <c r="B35" s="17" t="n">
        <v>6406</v>
      </c>
      <c r="C35" s="18">
        <f>(443.0/B35*100)</f>
        <v/>
      </c>
      <c r="D35" s="19" t="n">
        <v>5963</v>
      </c>
      <c r="E35" s="18" t="n">
        <v>508.01979471</v>
      </c>
      <c r="F35" s="20" t="n">
        <v>3.33536709</v>
      </c>
      <c r="G35" s="18" t="n">
        <v>509.38229595</v>
      </c>
      <c r="H35" s="20" t="n">
        <v>3.3101229</v>
      </c>
      <c r="I35" s="18" t="n">
        <v>516.7166099900001</v>
      </c>
      <c r="J35" s="20" t="n">
        <v>1.7939844</v>
      </c>
      <c r="K35" s="18" t="s">
        <v>404</v>
      </c>
      <c r="L35" s="20" t="s">
        <v>404</v>
      </c>
      <c r="M35" s="18" t="s">
        <v>404</v>
      </c>
      <c r="N35" s="20" t="s">
        <v>404</v>
      </c>
      <c r="O35" s="18" t="s">
        <v>404</v>
      </c>
      <c r="P35" s="20" t="s">
        <v>404</v>
      </c>
      <c r="Q35" s="18" t="n">
        <v>462.99247025</v>
      </c>
      <c r="R35" s="20" t="n">
        <v>7.58669131</v>
      </c>
    </row>
    <row r="36" spans="1:18">
      <c r="A36" s="15" t="s">
        <v>433</v>
      </c>
      <c r="B36" s="17" t="n">
        <v>6736</v>
      </c>
      <c r="C36" s="18">
        <f>(10.0/B36*100)</f>
        <v/>
      </c>
      <c r="D36" s="19" t="n">
        <v>6726</v>
      </c>
      <c r="E36" s="18" t="n">
        <v>488.36006992</v>
      </c>
      <c r="F36" s="20" t="n">
        <v>3.153887</v>
      </c>
      <c r="G36" s="18" t="n">
        <v>483.00429022</v>
      </c>
      <c r="H36" s="20" t="n">
        <v>7.46304606</v>
      </c>
      <c r="I36" s="18" t="n">
        <v>481.99535668</v>
      </c>
      <c r="J36" s="20" t="n">
        <v>4.82051971</v>
      </c>
      <c r="K36" s="18" t="s">
        <v>404</v>
      </c>
      <c r="L36" s="20" t="s">
        <v>404</v>
      </c>
      <c r="M36" s="18" t="s">
        <v>404</v>
      </c>
      <c r="N36" s="20" t="s">
        <v>404</v>
      </c>
      <c r="O36" s="18" t="s">
        <v>404</v>
      </c>
      <c r="P36" s="20" t="s">
        <v>404</v>
      </c>
      <c r="Q36" s="18" t="n">
        <v>524.0601639400001</v>
      </c>
      <c r="R36" s="20" t="n">
        <v>5.6674506</v>
      </c>
    </row>
    <row r="37" spans="1:18">
      <c r="A37" s="15" t="s">
        <v>434</v>
      </c>
      <c r="B37" s="17" t="n">
        <v>5458</v>
      </c>
      <c r="C37" s="18">
        <f>(0.0/B37*100)</f>
        <v/>
      </c>
      <c r="D37" s="19" t="n">
        <v>5458</v>
      </c>
      <c r="E37" s="18" t="n">
        <v>489.58433711</v>
      </c>
      <c r="F37" s="20" t="n">
        <v>4.78199103</v>
      </c>
      <c r="G37" s="18" t="n">
        <v>498.91537535</v>
      </c>
      <c r="H37" s="20" t="n">
        <v>6.91458507</v>
      </c>
      <c r="I37" s="18" t="n">
        <v>495.72769515</v>
      </c>
      <c r="J37" s="20" t="n">
        <v>4.94624374</v>
      </c>
      <c r="K37" s="18" t="s">
        <v>404</v>
      </c>
      <c r="L37" s="20" t="s">
        <v>404</v>
      </c>
      <c r="M37" s="18" t="s">
        <v>404</v>
      </c>
      <c r="N37" s="20" t="s">
        <v>404</v>
      </c>
      <c r="O37" s="18" t="s">
        <v>404</v>
      </c>
      <c r="P37" s="20" t="s">
        <v>404</v>
      </c>
      <c r="Q37" s="18" t="n">
        <v>495.93855008</v>
      </c>
      <c r="R37" s="20" t="n">
        <v>12.01531259</v>
      </c>
    </row>
    <row r="38" spans="1:18">
      <c r="A38" s="15" t="s">
        <v>435</v>
      </c>
      <c r="B38" s="17" t="n">
        <v>5860</v>
      </c>
      <c r="C38" s="18">
        <f>(268.0/B38*100)</f>
        <v/>
      </c>
      <c r="D38" s="19" t="n">
        <v>5592</v>
      </c>
      <c r="E38" s="18" t="n">
        <v>512.97005543</v>
      </c>
      <c r="F38" s="20" t="n">
        <v>5.34442203</v>
      </c>
      <c r="G38" s="18" t="n">
        <v>519.86707762</v>
      </c>
      <c r="H38" s="20" t="n">
        <v>8.73989188</v>
      </c>
      <c r="I38" s="18" t="n">
        <v>533.7515094</v>
      </c>
      <c r="J38" s="20" t="n">
        <v>7.14824803</v>
      </c>
      <c r="K38" s="18" t="s">
        <v>404</v>
      </c>
      <c r="L38" s="20" t="s">
        <v>404</v>
      </c>
      <c r="M38" s="18" t="s">
        <v>404</v>
      </c>
      <c r="N38" s="20" t="s">
        <v>404</v>
      </c>
      <c r="O38" s="18" t="s">
        <v>404</v>
      </c>
      <c r="P38" s="20" t="s">
        <v>404</v>
      </c>
      <c r="Q38" s="18" t="n">
        <v>494.1297884</v>
      </c>
      <c r="R38" s="20" t="n">
        <v>43.60553574</v>
      </c>
    </row>
    <row r="39" spans="1:18">
      <c r="A39" s="15" t="s">
        <v>436</v>
      </c>
      <c r="B39" s="17" t="n">
        <v>5895</v>
      </c>
      <c r="C39" s="18">
        <f>(0.0/B39*100)</f>
        <v/>
      </c>
      <c r="D39" s="19" t="n">
        <v>5895</v>
      </c>
      <c r="E39" s="18" t="n">
        <v>421.5659968</v>
      </c>
      <c r="F39" s="20" t="n">
        <v>4.9291648</v>
      </c>
      <c r="G39" s="18" t="n">
        <v>436.21782979</v>
      </c>
      <c r="H39" s="20" t="n">
        <v>18.05339403</v>
      </c>
      <c r="I39" s="18" t="n">
        <v>406.69527661</v>
      </c>
      <c r="J39" s="20" t="n">
        <v>10.04468823</v>
      </c>
      <c r="K39" s="18" t="s">
        <v>404</v>
      </c>
      <c r="L39" s="20" t="s">
        <v>404</v>
      </c>
      <c r="M39" s="18" t="s">
        <v>404</v>
      </c>
      <c r="N39" s="20" t="s">
        <v>404</v>
      </c>
      <c r="O39" s="18" t="s">
        <v>404</v>
      </c>
      <c r="P39" s="20" t="s">
        <v>404</v>
      </c>
      <c r="Q39" s="18" t="n">
        <v>374.28757504</v>
      </c>
      <c r="R39" s="20" t="n">
        <v>14.51283133</v>
      </c>
    </row>
    <row r="40" spans="1:18">
      <c r="A40" s="15" t="s">
        <v>437</v>
      </c>
      <c r="B40" s="17" t="n">
        <v>14157</v>
      </c>
      <c r="C40" s="18">
        <f>(2978.0/B40*100)</f>
        <v/>
      </c>
      <c r="D40" s="19" t="n">
        <v>11179</v>
      </c>
      <c r="E40" s="18" t="n">
        <v>491.71743551</v>
      </c>
      <c r="F40" s="20" t="n">
        <v>3.08100834</v>
      </c>
      <c r="G40" s="18" t="n">
        <v>529.64563872</v>
      </c>
      <c r="H40" s="20" t="n">
        <v>20.97998635</v>
      </c>
      <c r="I40" s="18" t="n">
        <v>495.43369266</v>
      </c>
      <c r="J40" s="20" t="n">
        <v>12.33221441</v>
      </c>
      <c r="K40" s="18" t="s">
        <v>404</v>
      </c>
      <c r="L40" s="20" t="s">
        <v>404</v>
      </c>
      <c r="M40" s="18" t="s">
        <v>404</v>
      </c>
      <c r="N40" s="20" t="s">
        <v>404</v>
      </c>
      <c r="O40" s="18" t="s">
        <v>404</v>
      </c>
      <c r="P40" s="20" t="s">
        <v>404</v>
      </c>
      <c r="Q40" s="18" t="n">
        <v>498.21373089</v>
      </c>
      <c r="R40" s="20" t="n">
        <v>14.1061143</v>
      </c>
    </row>
    <row r="41" spans="1:18">
      <c r="A41" s="15" t="s">
        <v>438</v>
      </c>
      <c r="B41" s="17" t="n">
        <v>5712</v>
      </c>
      <c r="C41" s="18">
        <f>(99.0/B41*100)</f>
        <v/>
      </c>
      <c r="D41" s="19" t="n">
        <v>5613</v>
      </c>
      <c r="E41" s="18" t="n">
        <v>469.26845098</v>
      </c>
      <c r="F41" s="20" t="n">
        <v>4.19054097</v>
      </c>
      <c r="G41" s="18" t="n">
        <v>468.12510425</v>
      </c>
      <c r="H41" s="20" t="n">
        <v>7.38852888</v>
      </c>
      <c r="I41" s="18" t="n">
        <v>475.73090688</v>
      </c>
      <c r="J41" s="20" t="n">
        <v>6.97202592</v>
      </c>
      <c r="K41" s="18" t="s">
        <v>404</v>
      </c>
      <c r="L41" s="20" t="s">
        <v>404</v>
      </c>
      <c r="M41" s="18" t="s">
        <v>404</v>
      </c>
      <c r="N41" s="20" t="s">
        <v>404</v>
      </c>
      <c r="O41" s="18" t="s">
        <v>404</v>
      </c>
      <c r="P41" s="20" t="s">
        <v>404</v>
      </c>
      <c r="Q41" s="18" t="n">
        <v>450.09375615</v>
      </c>
      <c r="R41" s="20" t="n">
        <v>6.1791517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410.62532865</v>
      </c>
      <c r="F44" s="20" t="n">
        <v>4.54525707</v>
      </c>
      <c r="G44" s="18" t="n">
        <v>424.50344934</v>
      </c>
      <c r="H44" s="20" t="n">
        <v>5.82208419</v>
      </c>
      <c r="I44" s="18" t="n">
        <v>392.24654116</v>
      </c>
      <c r="J44" s="20" t="n">
        <v>12.41104711</v>
      </c>
      <c r="K44" s="18" t="s">
        <v>404</v>
      </c>
      <c r="L44" s="20" t="s">
        <v>404</v>
      </c>
      <c r="M44" s="18" t="s">
        <v>404</v>
      </c>
      <c r="N44" s="20" t="s">
        <v>404</v>
      </c>
      <c r="O44" s="18" t="s">
        <v>404</v>
      </c>
      <c r="P44" s="20" t="s">
        <v>404</v>
      </c>
      <c r="Q44" s="18" t="n">
        <v>395.99435817</v>
      </c>
      <c r="R44" s="20" t="n">
        <v>7.19285147</v>
      </c>
    </row>
    <row r="45" spans="1:18">
      <c r="A45" s="15" t="s">
        <v>442</v>
      </c>
      <c r="B45" s="17" t="n">
        <v>5519</v>
      </c>
      <c r="C45" s="18">
        <f>(0.0/B45*100)</f>
        <v/>
      </c>
      <c r="D45" s="19" t="n">
        <v>5519</v>
      </c>
      <c r="E45" s="18" t="n">
        <v>359.67703654</v>
      </c>
      <c r="F45" s="20" t="n">
        <v>6.26439501</v>
      </c>
      <c r="G45" s="18" t="n">
        <v>371.73413496</v>
      </c>
      <c r="H45" s="20" t="n">
        <v>11.20461929</v>
      </c>
      <c r="I45" s="18" t="n">
        <v>354.8453985</v>
      </c>
      <c r="J45" s="20" t="n">
        <v>4.02830317</v>
      </c>
      <c r="K45" s="18" t="s">
        <v>404</v>
      </c>
      <c r="L45" s="20" t="s">
        <v>404</v>
      </c>
      <c r="M45" s="18" t="s">
        <v>404</v>
      </c>
      <c r="N45" s="20" t="s">
        <v>404</v>
      </c>
      <c r="O45" s="18" t="s">
        <v>404</v>
      </c>
      <c r="P45" s="20" t="s">
        <v>404</v>
      </c>
      <c r="Q45" s="18" t="n">
        <v>355.25731281</v>
      </c>
      <c r="R45" s="20" t="n">
        <v>33.88346885</v>
      </c>
    </row>
    <row r="46" spans="1:18">
      <c r="A46" s="15" t="s">
        <v>443</v>
      </c>
      <c r="B46" s="17" t="n">
        <v>23141</v>
      </c>
      <c r="C46" s="18">
        <f>(4196.0/B46*100)</f>
        <v/>
      </c>
      <c r="D46" s="19" t="n">
        <v>18945</v>
      </c>
      <c r="E46" s="18" t="n">
        <v>375.25525037</v>
      </c>
      <c r="F46" s="20" t="n">
        <v>3.87331473</v>
      </c>
      <c r="G46" s="18" t="n">
        <v>385.72228175</v>
      </c>
      <c r="H46" s="20" t="n">
        <v>7.93602356</v>
      </c>
      <c r="I46" s="18" t="n">
        <v>387.92357035</v>
      </c>
      <c r="J46" s="20" t="n">
        <v>8.065848109999999</v>
      </c>
      <c r="K46" s="18" t="s">
        <v>404</v>
      </c>
      <c r="L46" s="20" t="s">
        <v>404</v>
      </c>
      <c r="M46" s="18" t="s">
        <v>404</v>
      </c>
      <c r="N46" s="20" t="s">
        <v>404</v>
      </c>
      <c r="O46" s="18" t="s">
        <v>404</v>
      </c>
      <c r="P46" s="20" t="s">
        <v>404</v>
      </c>
      <c r="Q46" s="18" t="n">
        <v>369.20366986</v>
      </c>
      <c r="R46" s="20" t="n">
        <v>24.00307498</v>
      </c>
    </row>
    <row r="47" spans="1:18">
      <c r="A47" s="15" t="s">
        <v>444</v>
      </c>
      <c r="B47" s="17" t="n">
        <v>5928</v>
      </c>
      <c r="C47" s="18">
        <f>(0.0/B47*100)</f>
        <v/>
      </c>
      <c r="D47" s="19" t="n">
        <v>5928</v>
      </c>
      <c r="E47" s="18" t="n">
        <v>431.81132767</v>
      </c>
      <c r="F47" s="20" t="n">
        <v>4.64818927</v>
      </c>
      <c r="G47" s="18" t="n">
        <v>473.78913747</v>
      </c>
      <c r="H47" s="20" t="n">
        <v>18.34960588</v>
      </c>
      <c r="I47" s="18" t="n">
        <v>488.46480138</v>
      </c>
      <c r="J47" s="20" t="n">
        <v>11.62661689</v>
      </c>
      <c r="K47" s="18" t="s">
        <v>404</v>
      </c>
      <c r="L47" s="20" t="s">
        <v>404</v>
      </c>
      <c r="M47" s="18" t="s">
        <v>404</v>
      </c>
      <c r="N47" s="20" t="s">
        <v>404</v>
      </c>
      <c r="O47" s="18" t="s">
        <v>404</v>
      </c>
      <c r="P47" s="20" t="s">
        <v>404</v>
      </c>
      <c r="Q47" s="18" t="n">
        <v>420.54160019</v>
      </c>
      <c r="R47" s="20" t="n">
        <v>7.77961335</v>
      </c>
    </row>
    <row r="48" spans="1:18">
      <c r="A48" s="15" t="s">
        <v>445</v>
      </c>
      <c r="B48" s="17" t="n">
        <v>9841</v>
      </c>
      <c r="C48" s="18">
        <f>(40.0/B48*100)</f>
        <v/>
      </c>
      <c r="D48" s="19" t="n">
        <v>9801</v>
      </c>
      <c r="E48" s="18" t="n">
        <v>539.57153851</v>
      </c>
      <c r="F48" s="20" t="n">
        <v>6.99654608</v>
      </c>
      <c r="G48" s="18" t="n">
        <v>561.8056458999999</v>
      </c>
      <c r="H48" s="20" t="n">
        <v>17.33934782</v>
      </c>
      <c r="I48" s="18" t="n">
        <v>492.18563529</v>
      </c>
      <c r="J48" s="20" t="n">
        <v>10.04251015</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394.66567901</v>
      </c>
      <c r="F49" s="20" t="n">
        <v>4.92558049</v>
      </c>
      <c r="G49" s="18" t="n">
        <v>405.17283234</v>
      </c>
      <c r="H49" s="20" t="n">
        <v>7.69848458</v>
      </c>
      <c r="I49" s="18" t="n">
        <v>418.98866493</v>
      </c>
      <c r="J49" s="20" t="n">
        <v>5.04503083</v>
      </c>
      <c r="K49" s="18" t="s">
        <v>404</v>
      </c>
      <c r="L49" s="20" t="s">
        <v>404</v>
      </c>
      <c r="M49" s="18" t="s">
        <v>404</v>
      </c>
      <c r="N49" s="20" t="s">
        <v>404</v>
      </c>
      <c r="O49" s="18" t="s">
        <v>404</v>
      </c>
      <c r="P49" s="20" t="s">
        <v>404</v>
      </c>
      <c r="Q49" s="18" t="n">
        <v>405.76700749</v>
      </c>
      <c r="R49" s="20" t="n">
        <v>30.97343567</v>
      </c>
    </row>
    <row r="50" spans="1:18">
      <c r="A50" s="15" t="s">
        <v>447</v>
      </c>
      <c r="B50" s="17" t="n">
        <v>11795</v>
      </c>
      <c r="C50" s="18">
        <f>(1031.0/B50*100)</f>
        <v/>
      </c>
      <c r="D50" s="19" t="n">
        <v>10764</v>
      </c>
      <c r="E50" s="18" t="n">
        <v>392.55068456</v>
      </c>
      <c r="F50" s="20" t="n">
        <v>3.69978945</v>
      </c>
      <c r="G50" s="18" t="n">
        <v>389.68410462</v>
      </c>
      <c r="H50" s="20" t="n">
        <v>5.10988403</v>
      </c>
      <c r="I50" s="18" t="n">
        <v>391.57634416</v>
      </c>
      <c r="J50" s="20" t="n">
        <v>9.32705588</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397.76740768</v>
      </c>
      <c r="F51" s="20" t="n">
        <v>4.90969939</v>
      </c>
      <c r="G51" s="18" t="n">
        <v>404.42739665</v>
      </c>
      <c r="H51" s="20" t="n">
        <v>5.91351167</v>
      </c>
      <c r="I51" s="18" t="n">
        <v>401.39223874</v>
      </c>
      <c r="J51" s="20" t="n">
        <v>4.29597771</v>
      </c>
      <c r="K51" s="18" t="s">
        <v>404</v>
      </c>
      <c r="L51" s="20" t="s">
        <v>404</v>
      </c>
      <c r="M51" s="18" t="s">
        <v>404</v>
      </c>
      <c r="N51" s="20" t="s">
        <v>404</v>
      </c>
      <c r="O51" s="18" t="s">
        <v>404</v>
      </c>
      <c r="P51" s="20" t="s">
        <v>404</v>
      </c>
      <c r="Q51" s="18" t="n">
        <v>367.46826538</v>
      </c>
      <c r="R51" s="20" t="n">
        <v>11.8085379</v>
      </c>
    </row>
    <row r="52" spans="1:18">
      <c r="A52" s="15" t="s">
        <v>449</v>
      </c>
      <c r="B52" s="17" t="n">
        <v>5809</v>
      </c>
      <c r="C52" s="18">
        <f>(0.0/B52*100)</f>
        <v/>
      </c>
      <c r="D52" s="19" t="n">
        <v>5809</v>
      </c>
      <c r="E52" s="18" t="n">
        <v>471.73812759</v>
      </c>
      <c r="F52" s="20" t="n">
        <v>4.44144272</v>
      </c>
      <c r="G52" s="18" t="n">
        <v>448.89693783</v>
      </c>
      <c r="H52" s="20" t="n">
        <v>6.28539572</v>
      </c>
      <c r="I52" s="18" t="n">
        <v>474.67411318</v>
      </c>
      <c r="J52" s="20" t="n">
        <v>14.21912674</v>
      </c>
      <c r="K52" s="18" t="s">
        <v>404</v>
      </c>
      <c r="L52" s="20" t="s">
        <v>404</v>
      </c>
      <c r="M52" s="18" t="s">
        <v>404</v>
      </c>
      <c r="N52" s="20" t="s">
        <v>404</v>
      </c>
      <c r="O52" s="18" t="s">
        <v>404</v>
      </c>
      <c r="P52" s="20" t="s">
        <v>404</v>
      </c>
      <c r="Q52" s="18" t="s">
        <v>404</v>
      </c>
      <c r="R52" s="20" t="s">
        <v>404</v>
      </c>
    </row>
    <row r="53" spans="1:18">
      <c r="A53" s="15" t="s">
        <v>450</v>
      </c>
      <c r="B53" s="17" t="n">
        <v>5571</v>
      </c>
      <c r="C53" s="18">
        <f>(0.0/B53*100)</f>
        <v/>
      </c>
      <c r="D53" s="19" t="n">
        <v>5571</v>
      </c>
      <c r="E53" s="18" t="n">
        <v>429.1095489</v>
      </c>
      <c r="F53" s="20" t="n">
        <v>3.25038444</v>
      </c>
      <c r="G53" s="18" t="n">
        <v>433.80495331</v>
      </c>
      <c r="H53" s="20" t="n">
        <v>2.27727213</v>
      </c>
      <c r="I53" s="18" t="n">
        <v>452.78001224</v>
      </c>
      <c r="J53" s="20" t="n">
        <v>2.40976631</v>
      </c>
      <c r="K53" s="18" t="s">
        <v>404</v>
      </c>
      <c r="L53" s="20" t="s">
        <v>404</v>
      </c>
      <c r="M53" s="18" t="s">
        <v>404</v>
      </c>
      <c r="N53" s="20" t="s">
        <v>404</v>
      </c>
      <c r="O53" s="18" t="s">
        <v>404</v>
      </c>
      <c r="P53" s="20" t="s">
        <v>404</v>
      </c>
      <c r="Q53" s="18" t="n">
        <v>389.63034762</v>
      </c>
      <c r="R53" s="20" t="n">
        <v>11.16635404</v>
      </c>
    </row>
    <row r="54" spans="1:18">
      <c r="A54" s="15" t="s">
        <v>451</v>
      </c>
      <c r="B54" s="17" t="n">
        <v>4740</v>
      </c>
      <c r="C54" s="18">
        <f>(199.0/B54*100)</f>
        <v/>
      </c>
      <c r="D54" s="19" t="n">
        <v>4541</v>
      </c>
      <c r="E54" s="18" t="n">
        <v>326.70013623</v>
      </c>
      <c r="F54" s="20" t="n">
        <v>3.3397347</v>
      </c>
      <c r="G54" s="18" t="n">
        <v>339.08692893</v>
      </c>
      <c r="H54" s="20" t="n">
        <v>8.66919448</v>
      </c>
      <c r="I54" s="18" t="n">
        <v>327.34943187</v>
      </c>
      <c r="J54" s="20" t="n">
        <v>6.70972288</v>
      </c>
      <c r="K54" s="18" t="s">
        <v>404</v>
      </c>
      <c r="L54" s="20" t="s">
        <v>404</v>
      </c>
      <c r="M54" s="18" t="s">
        <v>404</v>
      </c>
      <c r="N54" s="20" t="s">
        <v>404</v>
      </c>
      <c r="O54" s="18" t="s">
        <v>404</v>
      </c>
      <c r="P54" s="20" t="s">
        <v>404</v>
      </c>
      <c r="Q54" s="18" t="n">
        <v>282.17427363</v>
      </c>
      <c r="R54" s="20" t="n">
        <v>17.05009239</v>
      </c>
    </row>
    <row r="55" spans="1:18">
      <c r="A55" s="15" t="s">
        <v>452</v>
      </c>
      <c r="B55" s="17" t="n">
        <v>5316</v>
      </c>
      <c r="C55" s="18">
        <f>(43.0/B55*100)</f>
        <v/>
      </c>
      <c r="D55" s="19" t="n">
        <v>5273</v>
      </c>
      <c r="E55" s="18" t="n">
        <v>402.46821628</v>
      </c>
      <c r="F55" s="20" t="n">
        <v>6.13344192</v>
      </c>
      <c r="G55" s="18" t="n">
        <v>394.93092204</v>
      </c>
      <c r="H55" s="20" t="n">
        <v>8.06293131</v>
      </c>
      <c r="I55" s="18" t="n">
        <v>410.48742852</v>
      </c>
      <c r="J55" s="20" t="n">
        <v>6.72887274</v>
      </c>
      <c r="K55" s="18" t="s">
        <v>404</v>
      </c>
      <c r="L55" s="20" t="s">
        <v>404</v>
      </c>
      <c r="M55" s="18" t="s">
        <v>404</v>
      </c>
      <c r="N55" s="20" t="s">
        <v>404</v>
      </c>
      <c r="O55" s="18" t="s">
        <v>404</v>
      </c>
      <c r="P55" s="20" t="s">
        <v>404</v>
      </c>
      <c r="Q55" s="18" t="n">
        <v>404.01075716</v>
      </c>
      <c r="R55" s="20" t="n">
        <v>5.82037818</v>
      </c>
    </row>
    <row r="56" spans="1:18">
      <c r="A56" s="15" t="s">
        <v>453</v>
      </c>
      <c r="B56" s="17" t="n">
        <v>5359</v>
      </c>
      <c r="C56" s="18">
        <f>(0.0/B56*100)</f>
        <v/>
      </c>
      <c r="D56" s="19" t="n">
        <v>5359</v>
      </c>
      <c r="E56" s="18" t="n">
        <v>547.2616696600001</v>
      </c>
      <c r="F56" s="20" t="n">
        <v>4.18948051</v>
      </c>
      <c r="G56" s="18" t="n">
        <v>541.70675976</v>
      </c>
      <c r="H56" s="20" t="n">
        <v>8.78672692</v>
      </c>
      <c r="I56" s="18" t="n">
        <v>566.78189274</v>
      </c>
      <c r="J56" s="20" t="n">
        <v>11.73530211</v>
      </c>
      <c r="K56" s="18" t="s">
        <v>404</v>
      </c>
      <c r="L56" s="20" t="s">
        <v>404</v>
      </c>
      <c r="M56" s="18" t="s">
        <v>404</v>
      </c>
      <c r="N56" s="20" t="s">
        <v>404</v>
      </c>
      <c r="O56" s="18" t="s">
        <v>404</v>
      </c>
      <c r="P56" s="20" t="s">
        <v>404</v>
      </c>
      <c r="Q56" s="18" t="n">
        <v>501.20305268</v>
      </c>
      <c r="R56" s="20" t="n">
        <v>7.96572885</v>
      </c>
    </row>
    <row r="57" spans="1:18">
      <c r="A57" s="15" t="s">
        <v>454</v>
      </c>
      <c r="B57" s="17" t="n">
        <v>6513</v>
      </c>
      <c r="C57" s="18">
        <f>(0.0/B57*100)</f>
        <v/>
      </c>
      <c r="D57" s="19" t="n">
        <v>6513</v>
      </c>
      <c r="E57" s="18" t="n">
        <v>389.2155568</v>
      </c>
      <c r="F57" s="20" t="n">
        <v>3.50508193</v>
      </c>
      <c r="G57" s="18" t="n">
        <v>353.21472652</v>
      </c>
      <c r="H57" s="20" t="n">
        <v>10.75144249</v>
      </c>
      <c r="I57" s="18" t="n">
        <v>367.5620328</v>
      </c>
      <c r="J57" s="20" t="n">
        <v>9.5733306</v>
      </c>
      <c r="K57" s="18" t="s">
        <v>404</v>
      </c>
      <c r="L57" s="20" t="s">
        <v>404</v>
      </c>
      <c r="M57" s="18" t="s">
        <v>404</v>
      </c>
      <c r="N57" s="20" t="s">
        <v>404</v>
      </c>
      <c r="O57" s="18" t="s">
        <v>404</v>
      </c>
      <c r="P57" s="20" t="s">
        <v>404</v>
      </c>
      <c r="Q57" s="18" t="n">
        <v>381.27062992</v>
      </c>
      <c r="R57" s="20" t="n">
        <v>18.77267693</v>
      </c>
    </row>
    <row r="58" spans="1:18">
      <c r="A58" s="15" t="s">
        <v>455</v>
      </c>
      <c r="B58" s="17" t="n">
        <v>7267</v>
      </c>
      <c r="C58" s="18">
        <f>(0.0/B58*100)</f>
        <v/>
      </c>
      <c r="D58" s="19" t="n">
        <v>7267</v>
      </c>
      <c r="E58" s="18" t="n">
        <v>382.45463272</v>
      </c>
      <c r="F58" s="20" t="n">
        <v>4.03643253</v>
      </c>
      <c r="G58" s="18" t="n">
        <v>377.59427558</v>
      </c>
      <c r="H58" s="20" t="n">
        <v>9.43103732</v>
      </c>
      <c r="I58" s="18" t="n">
        <v>380.55775905</v>
      </c>
      <c r="J58" s="20" t="n">
        <v>6.32105672</v>
      </c>
      <c r="K58" s="18" t="s">
        <v>404</v>
      </c>
      <c r="L58" s="20" t="s">
        <v>404</v>
      </c>
      <c r="M58" s="18" t="s">
        <v>404</v>
      </c>
      <c r="N58" s="20" t="s">
        <v>404</v>
      </c>
      <c r="O58" s="18" t="s">
        <v>404</v>
      </c>
      <c r="P58" s="20" t="s">
        <v>404</v>
      </c>
      <c r="Q58" s="18" t="n">
        <v>364.21890843</v>
      </c>
      <c r="R58" s="20" t="n">
        <v>11.66465582</v>
      </c>
    </row>
    <row r="59" spans="1:18">
      <c r="A59" s="15" t="s">
        <v>456</v>
      </c>
      <c r="B59" s="17" t="n">
        <v>4826</v>
      </c>
      <c r="C59" s="18">
        <f>(0.0/B59*100)</f>
        <v/>
      </c>
      <c r="D59" s="19" t="n">
        <v>4826</v>
      </c>
      <c r="E59" s="18" t="n">
        <v>362.07146954</v>
      </c>
      <c r="F59" s="20" t="n">
        <v>2.4485524</v>
      </c>
      <c r="G59" s="18" t="n">
        <v>360.60526069</v>
      </c>
      <c r="H59" s="20" t="n">
        <v>3.61374061</v>
      </c>
      <c r="I59" s="18" t="n">
        <v>362.38409437</v>
      </c>
      <c r="J59" s="20" t="n">
        <v>4.40416571</v>
      </c>
      <c r="K59" s="18" t="s">
        <v>404</v>
      </c>
      <c r="L59" s="20" t="s">
        <v>404</v>
      </c>
      <c r="M59" s="18" t="s">
        <v>404</v>
      </c>
      <c r="N59" s="20" t="s">
        <v>404</v>
      </c>
      <c r="O59" s="18" t="n">
        <v>347.75147456</v>
      </c>
      <c r="P59" s="20" t="n">
        <v>10.18781808</v>
      </c>
      <c r="Q59" s="18" t="n">
        <v>360.21674217</v>
      </c>
      <c r="R59" s="20" t="n">
        <v>6.06310695</v>
      </c>
    </row>
    <row r="60" spans="1:18">
      <c r="A60" s="15" t="s">
        <v>457</v>
      </c>
      <c r="B60" s="17" t="n">
        <v>4546</v>
      </c>
      <c r="C60" s="18">
        <f>(0.0/B60*100)</f>
        <v/>
      </c>
      <c r="D60" s="19" t="n">
        <v>4546</v>
      </c>
      <c r="E60" s="18" t="n">
        <v>403.553798</v>
      </c>
      <c r="F60" s="20" t="n">
        <v>8.308032600000001</v>
      </c>
      <c r="G60" s="18" t="n">
        <v>389.06860684</v>
      </c>
      <c r="H60" s="20" t="n">
        <v>11.56028221</v>
      </c>
      <c r="I60" s="18" t="n">
        <v>396.18166456</v>
      </c>
      <c r="J60" s="20" t="n">
        <v>7.81933753</v>
      </c>
      <c r="K60" s="18" t="s">
        <v>404</v>
      </c>
      <c r="L60" s="20" t="s">
        <v>404</v>
      </c>
      <c r="M60" s="18" t="s">
        <v>404</v>
      </c>
      <c r="N60" s="20" t="s">
        <v>404</v>
      </c>
      <c r="O60" s="18" t="s">
        <v>404</v>
      </c>
      <c r="P60" s="20" t="s">
        <v>404</v>
      </c>
      <c r="Q60" s="18" t="n">
        <v>388.62056122</v>
      </c>
      <c r="R60" s="20" t="n">
        <v>10.83243775</v>
      </c>
    </row>
    <row r="61" spans="1:18">
      <c r="A61" s="15" t="s">
        <v>458</v>
      </c>
      <c r="B61" s="17" t="n">
        <v>6525</v>
      </c>
      <c r="C61" s="18">
        <f>(0.0/B61*100)</f>
        <v/>
      </c>
      <c r="D61" s="19" t="n">
        <v>6525</v>
      </c>
      <c r="E61" s="18" t="n">
        <v>476.87990893</v>
      </c>
      <c r="F61" s="20" t="n">
        <v>2.94174239</v>
      </c>
      <c r="G61" s="18" t="n">
        <v>475.1861703</v>
      </c>
      <c r="H61" s="20" t="n">
        <v>5.85084564</v>
      </c>
      <c r="I61" s="18" t="n">
        <v>484.50184737</v>
      </c>
      <c r="J61" s="20" t="n">
        <v>7.82504319</v>
      </c>
      <c r="K61" s="18" t="s">
        <v>404</v>
      </c>
      <c r="L61" s="20" t="s">
        <v>404</v>
      </c>
      <c r="M61" s="18" t="s">
        <v>404</v>
      </c>
      <c r="N61" s="20" t="s">
        <v>404</v>
      </c>
      <c r="O61" s="18" t="s">
        <v>404</v>
      </c>
      <c r="P61" s="20" t="s">
        <v>404</v>
      </c>
      <c r="Q61" s="18" t="n">
        <v>486.5174336</v>
      </c>
      <c r="R61" s="20" t="n">
        <v>10.87808365</v>
      </c>
    </row>
    <row r="62" spans="1:18">
      <c r="A62" s="15" t="s">
        <v>459</v>
      </c>
      <c r="B62" s="17" t="n">
        <v>4476</v>
      </c>
      <c r="C62" s="18">
        <f>(0.0/B62*100)</f>
        <v/>
      </c>
      <c r="D62" s="19" t="n">
        <v>4476</v>
      </c>
      <c r="E62" s="18" t="n">
        <v>542.20725106</v>
      </c>
      <c r="F62" s="20" t="n">
        <v>1.27755283</v>
      </c>
      <c r="G62" s="18" t="n">
        <v>535.15340329</v>
      </c>
      <c r="H62" s="20" t="n">
        <v>3.79392281</v>
      </c>
      <c r="I62" s="18" t="n">
        <v>548.53180701</v>
      </c>
      <c r="J62" s="20" t="n">
        <v>2.77794377</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374.5300366</v>
      </c>
      <c r="F63" s="20" t="n">
        <v>1.49010422</v>
      </c>
      <c r="G63" s="18" t="n">
        <v>332.81293302</v>
      </c>
      <c r="H63" s="20" t="n">
        <v>5.61316257</v>
      </c>
      <c r="I63" s="18" t="n">
        <v>424.06466432</v>
      </c>
      <c r="J63" s="20" t="n">
        <v>13.51429342</v>
      </c>
      <c r="K63" s="18" t="s">
        <v>404</v>
      </c>
      <c r="L63" s="20" t="s">
        <v>404</v>
      </c>
      <c r="M63" s="18" t="s">
        <v>404</v>
      </c>
      <c r="N63" s="20" t="s">
        <v>404</v>
      </c>
      <c r="O63" s="18" t="s">
        <v>404</v>
      </c>
      <c r="P63" s="20" t="s">
        <v>404</v>
      </c>
      <c r="Q63" s="18" t="n">
        <v>381.69545428</v>
      </c>
      <c r="R63" s="20" t="n">
        <v>5.50586876</v>
      </c>
    </row>
    <row r="64" spans="1:18">
      <c r="A64" s="15" t="s">
        <v>461</v>
      </c>
      <c r="B64" s="17" t="n">
        <v>3634</v>
      </c>
      <c r="C64" s="18">
        <f>(27.0/B64*100)</f>
        <v/>
      </c>
      <c r="D64" s="19" t="n">
        <v>3607</v>
      </c>
      <c r="E64" s="18" t="n">
        <v>480.87139724</v>
      </c>
      <c r="F64" s="20" t="n">
        <v>2.65648137</v>
      </c>
      <c r="G64" s="18" t="n">
        <v>475.95123121</v>
      </c>
      <c r="H64" s="20" t="n">
        <v>3.59591748</v>
      </c>
      <c r="I64" s="18" t="n">
        <v>467.39661647</v>
      </c>
      <c r="J64" s="20" t="n">
        <v>4.81962308</v>
      </c>
      <c r="K64" s="18" t="s">
        <v>404</v>
      </c>
      <c r="L64" s="20" t="s">
        <v>404</v>
      </c>
      <c r="M64" s="18" t="n">
        <v>537.80715577</v>
      </c>
      <c r="N64" s="20" t="n">
        <v>27.47720327</v>
      </c>
      <c r="O64" s="18" t="s">
        <v>404</v>
      </c>
      <c r="P64" s="20" t="s">
        <v>404</v>
      </c>
      <c r="Q64" s="18" t="n">
        <v>479.94677405</v>
      </c>
      <c r="R64" s="20" t="n">
        <v>2.86722113</v>
      </c>
    </row>
    <row r="65" spans="1:18">
      <c r="A65" s="15" t="s">
        <v>462</v>
      </c>
      <c r="B65" s="17" t="n">
        <v>5325</v>
      </c>
      <c r="C65" s="18">
        <f>(0.0/B65*100)</f>
        <v/>
      </c>
      <c r="D65" s="19" t="n">
        <v>5325</v>
      </c>
      <c r="E65" s="18" t="n">
        <v>420.96754415</v>
      </c>
      <c r="F65" s="20" t="n">
        <v>3.19626852</v>
      </c>
      <c r="G65" s="18" t="n">
        <v>415.17240916</v>
      </c>
      <c r="H65" s="20" t="n">
        <v>7.00427895</v>
      </c>
      <c r="I65" s="18" t="n">
        <v>408.87174321</v>
      </c>
      <c r="J65" s="20" t="n">
        <v>14.87425326</v>
      </c>
      <c r="K65" s="18" t="s">
        <v>404</v>
      </c>
      <c r="L65" s="20" t="s">
        <v>404</v>
      </c>
      <c r="M65" s="18" t="s">
        <v>404</v>
      </c>
      <c r="N65" s="20" t="s">
        <v>404</v>
      </c>
      <c r="O65" s="18" t="s">
        <v>404</v>
      </c>
      <c r="P65" s="20" t="s">
        <v>404</v>
      </c>
      <c r="Q65" s="18" t="n">
        <v>422.77182556</v>
      </c>
      <c r="R65" s="20" t="n">
        <v>12.32799586</v>
      </c>
    </row>
    <row r="66" spans="1:18">
      <c r="A66" s="15" t="s">
        <v>463</v>
      </c>
      <c r="B66" s="17" t="n">
        <v>5665</v>
      </c>
      <c r="C66" s="18">
        <f>(0.0/B66*100)</f>
        <v/>
      </c>
      <c r="D66" s="19" t="n">
        <v>5665</v>
      </c>
      <c r="E66" s="18" t="n">
        <v>417.64248877</v>
      </c>
      <c r="F66" s="20" t="n">
        <v>1.47250883</v>
      </c>
      <c r="G66" s="18" t="n">
        <v>426.89845409</v>
      </c>
      <c r="H66" s="20" t="n">
        <v>6.08373241</v>
      </c>
      <c r="I66" s="18" t="n">
        <v>367.55944307</v>
      </c>
      <c r="J66" s="20" t="n">
        <v>14.71799953</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386.17003167</v>
      </c>
      <c r="F67" s="20" t="n">
        <v>3.99738075</v>
      </c>
      <c r="G67" s="18" t="n">
        <v>381.94367493</v>
      </c>
      <c r="H67" s="20" t="n">
        <v>9.01878441</v>
      </c>
      <c r="I67" s="18" t="n">
        <v>387.78881963</v>
      </c>
      <c r="J67" s="20" t="n">
        <v>5.80527538</v>
      </c>
      <c r="K67" s="18" t="s">
        <v>404</v>
      </c>
      <c r="L67" s="20" t="s">
        <v>404</v>
      </c>
      <c r="M67" s="18" t="s">
        <v>404</v>
      </c>
      <c r="N67" s="20" t="s">
        <v>404</v>
      </c>
      <c r="O67" s="18" t="s">
        <v>404</v>
      </c>
      <c r="P67" s="20" t="s">
        <v>404</v>
      </c>
      <c r="Q67" s="18" t="n">
        <v>394.65502739</v>
      </c>
      <c r="R67" s="20" t="n">
        <v>24.45576613</v>
      </c>
    </row>
    <row r="68" spans="1:18">
      <c r="A68" s="15" t="s">
        <v>465</v>
      </c>
      <c r="B68" s="17" t="n">
        <v>12083</v>
      </c>
      <c r="C68" s="18">
        <f>(0.0/B68*100)</f>
        <v/>
      </c>
      <c r="D68" s="19" t="n">
        <v>12083</v>
      </c>
      <c r="E68" s="18" t="n">
        <v>399.49513964</v>
      </c>
      <c r="F68" s="20" t="n">
        <v>1.28767361</v>
      </c>
      <c r="G68" s="18" t="n">
        <v>437.16044503</v>
      </c>
      <c r="H68" s="20" t="n">
        <v>3.24554445</v>
      </c>
      <c r="I68" s="18" t="n">
        <v>396.22210363</v>
      </c>
      <c r="J68" s="20" t="n">
        <v>5.99771615</v>
      </c>
      <c r="K68" s="18" t="s">
        <v>404</v>
      </c>
      <c r="L68" s="20" t="s">
        <v>404</v>
      </c>
      <c r="M68" s="18" t="s">
        <v>404</v>
      </c>
      <c r="N68" s="20" t="s">
        <v>404</v>
      </c>
      <c r="O68" s="18" t="s">
        <v>404</v>
      </c>
      <c r="P68" s="20" t="s">
        <v>404</v>
      </c>
      <c r="Q68" s="18" t="n">
        <v>397.18840721</v>
      </c>
      <c r="R68" s="20" t="n">
        <v>7.65604991</v>
      </c>
    </row>
    <row r="69" spans="1:18">
      <c r="A69" s="15" t="s">
        <v>466</v>
      </c>
      <c r="B69" s="17" t="n">
        <v>4876</v>
      </c>
      <c r="C69" s="18">
        <f>(0.0/B69*100)</f>
        <v/>
      </c>
      <c r="D69" s="19" t="n">
        <v>4876</v>
      </c>
      <c r="E69" s="18" t="n">
        <v>441.97442543</v>
      </c>
      <c r="F69" s="20" t="n">
        <v>3.93906096</v>
      </c>
      <c r="G69" s="18" t="n">
        <v>450.85743069</v>
      </c>
      <c r="H69" s="20" t="n">
        <v>11.74670125</v>
      </c>
      <c r="I69" s="18" t="n">
        <v>492.39128783</v>
      </c>
      <c r="J69" s="20" t="n">
        <v>18.68500524</v>
      </c>
      <c r="K69" s="18" t="s">
        <v>404</v>
      </c>
      <c r="L69" s="20" t="s">
        <v>404</v>
      </c>
      <c r="M69" s="18" t="s">
        <v>404</v>
      </c>
      <c r="N69" s="20" t="s">
        <v>404</v>
      </c>
      <c r="O69" s="18" t="s">
        <v>404</v>
      </c>
      <c r="P69" s="20" t="s">
        <v>404</v>
      </c>
      <c r="Q69" s="18" t="n">
        <v>428.80202536</v>
      </c>
      <c r="R69" s="20" t="n">
        <v>25.34904004</v>
      </c>
    </row>
    <row r="70" spans="1:18">
      <c r="A70" s="15" t="s">
        <v>467</v>
      </c>
      <c r="B70" s="17" t="n">
        <v>6036</v>
      </c>
      <c r="C70" s="18">
        <f>(0.0/B70*100)</f>
        <v/>
      </c>
      <c r="D70" s="19" t="n">
        <v>6036</v>
      </c>
      <c r="E70" s="18" t="n">
        <v>493.97991625</v>
      </c>
      <c r="F70" s="20" t="n">
        <v>3.33433853</v>
      </c>
      <c r="G70" s="18" t="n">
        <v>495.25160199</v>
      </c>
      <c r="H70" s="20" t="n">
        <v>7.32302439</v>
      </c>
      <c r="I70" s="18" t="n">
        <v>481.63414614</v>
      </c>
      <c r="J70" s="20" t="n">
        <v>8.4682589</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563.0656711</v>
      </c>
      <c r="F71" s="20" t="n">
        <v>1.49244818</v>
      </c>
      <c r="G71" s="18" t="n">
        <v>575.1028788900001</v>
      </c>
      <c r="H71" s="20" t="n">
        <v>4.78245944</v>
      </c>
      <c r="I71" s="18" t="n">
        <v>593.81320365</v>
      </c>
      <c r="J71" s="20" t="n">
        <v>11.77018356</v>
      </c>
      <c r="K71" s="18" t="s">
        <v>404</v>
      </c>
      <c r="L71" s="20" t="s">
        <v>404</v>
      </c>
      <c r="M71" s="18" t="s">
        <v>404</v>
      </c>
      <c r="N71" s="20" t="s">
        <v>404</v>
      </c>
      <c r="O71" s="18" t="s">
        <v>404</v>
      </c>
      <c r="P71" s="20" t="s">
        <v>404</v>
      </c>
      <c r="Q71" s="18" t="n">
        <v>537.4457063999999</v>
      </c>
      <c r="R71" s="20" t="n">
        <v>10.42658593</v>
      </c>
    </row>
    <row r="72" spans="1:18">
      <c r="A72" s="15" t="s">
        <v>469</v>
      </c>
      <c r="B72" s="17" t="n">
        <v>7708</v>
      </c>
      <c r="C72" s="18">
        <f>(0.0/B72*100)</f>
        <v/>
      </c>
      <c r="D72" s="19" t="n">
        <v>7708</v>
      </c>
      <c r="E72" s="18" t="n">
        <v>545.00734058</v>
      </c>
      <c r="F72" s="20" t="n">
        <v>3.73296565</v>
      </c>
      <c r="G72" s="18" t="n">
        <v>529.55150138</v>
      </c>
      <c r="H72" s="20" t="n">
        <v>12.11675549</v>
      </c>
      <c r="I72" s="18" t="n">
        <v>518.15670226</v>
      </c>
      <c r="J72" s="20" t="n">
        <v>13.72901536</v>
      </c>
      <c r="K72" s="18" t="s">
        <v>404</v>
      </c>
      <c r="L72" s="20" t="s">
        <v>404</v>
      </c>
      <c r="M72" s="18" t="s">
        <v>404</v>
      </c>
      <c r="N72" s="20" t="s">
        <v>404</v>
      </c>
      <c r="O72" s="18" t="s">
        <v>404</v>
      </c>
      <c r="P72" s="20" t="s">
        <v>404</v>
      </c>
      <c r="Q72" s="18" t="n">
        <v>568.7925427</v>
      </c>
      <c r="R72" s="20" t="n">
        <v>55.78230732</v>
      </c>
    </row>
    <row r="73" spans="1:18">
      <c r="A73" s="15" t="s">
        <v>470</v>
      </c>
      <c r="B73" s="17" t="n">
        <v>8249</v>
      </c>
      <c r="C73" s="18">
        <f>(0.0/B73*100)</f>
        <v/>
      </c>
      <c r="D73" s="19" t="n">
        <v>8249</v>
      </c>
      <c r="E73" s="18" t="n">
        <v>415.83041709</v>
      </c>
      <c r="F73" s="20" t="n">
        <v>3.31292429</v>
      </c>
      <c r="G73" s="18" t="n">
        <v>412.58267408</v>
      </c>
      <c r="H73" s="20" t="n">
        <v>11.21239307</v>
      </c>
      <c r="I73" s="18" t="n">
        <v>405.71988376</v>
      </c>
      <c r="J73" s="20" t="n">
        <v>15.69508206</v>
      </c>
      <c r="K73" s="18" t="s">
        <v>404</v>
      </c>
      <c r="L73" s="20" t="s">
        <v>404</v>
      </c>
      <c r="M73" s="18" t="s">
        <v>404</v>
      </c>
      <c r="N73" s="20" t="s">
        <v>404</v>
      </c>
      <c r="O73" s="18" t="s">
        <v>404</v>
      </c>
      <c r="P73" s="20" t="s">
        <v>404</v>
      </c>
      <c r="Q73" s="18" t="n">
        <v>424.43649414</v>
      </c>
      <c r="R73" s="20" t="n">
        <v>26.33355372</v>
      </c>
    </row>
    <row r="74" spans="1:18">
      <c r="A74" s="15" t="s">
        <v>471</v>
      </c>
      <c r="B74" s="17" t="n">
        <v>4692</v>
      </c>
      <c r="C74" s="18">
        <f>(484.0/B74*100)</f>
        <v/>
      </c>
      <c r="D74" s="19" t="n">
        <v>4208</v>
      </c>
      <c r="E74" s="18" t="n">
        <v>415.77291207</v>
      </c>
      <c r="F74" s="20" t="n">
        <v>2.07360789</v>
      </c>
      <c r="G74" s="18" t="n">
        <v>418.2534384</v>
      </c>
      <c r="H74" s="20" t="n">
        <v>3.85648349</v>
      </c>
      <c r="I74" s="18" t="n">
        <v>400.68141803</v>
      </c>
      <c r="J74" s="20" t="n">
        <v>2.51503461</v>
      </c>
      <c r="K74" s="18" t="s">
        <v>404</v>
      </c>
      <c r="L74" s="20" t="s">
        <v>404</v>
      </c>
      <c r="M74" s="18" t="s">
        <v>404</v>
      </c>
      <c r="N74" s="20" t="s">
        <v>404</v>
      </c>
      <c r="O74" s="18" t="s">
        <v>404</v>
      </c>
      <c r="P74" s="20" t="s">
        <v>404</v>
      </c>
      <c r="Q74" s="18" t="n">
        <v>449.28253657</v>
      </c>
      <c r="R74" s="20" t="n">
        <v>4.99114868</v>
      </c>
    </row>
    <row r="75" spans="1:18">
      <c r="A75" s="15" t="s">
        <v>472</v>
      </c>
      <c r="B75" s="17" t="n">
        <v>5375</v>
      </c>
      <c r="C75" s="18">
        <f>(483.0/B75*100)</f>
        <v/>
      </c>
      <c r="D75" s="19" t="n">
        <v>4892</v>
      </c>
      <c r="E75" s="18" t="n">
        <v>360.82980599</v>
      </c>
      <c r="F75" s="20" t="n">
        <v>6.95500634</v>
      </c>
      <c r="G75" s="18" t="n">
        <v>375.53125096</v>
      </c>
      <c r="H75" s="20" t="n">
        <v>7.48252506</v>
      </c>
      <c r="I75" s="18" t="n">
        <v>363.54084753</v>
      </c>
      <c r="J75" s="20" t="n">
        <v>7.53296979</v>
      </c>
      <c r="K75" s="18" t="s">
        <v>404</v>
      </c>
      <c r="L75" s="20" t="s">
        <v>404</v>
      </c>
      <c r="M75" s="18" t="s">
        <v>404</v>
      </c>
      <c r="N75" s="20" t="s">
        <v>404</v>
      </c>
      <c r="O75" s="18" t="s">
        <v>404</v>
      </c>
      <c r="P75" s="20" t="s">
        <v>404</v>
      </c>
      <c r="Q75" s="18" t="n">
        <v>401.72654453</v>
      </c>
      <c r="R75" s="20" t="n">
        <v>14.84865521</v>
      </c>
    </row>
    <row r="76" spans="1:18">
      <c r="A76" s="15" t="s">
        <v>473</v>
      </c>
      <c r="B76" s="17" t="n">
        <v>14167</v>
      </c>
      <c r="C76" s="18">
        <f>(1400.0/B76*100)</f>
        <v/>
      </c>
      <c r="D76" s="19" t="n">
        <v>12767</v>
      </c>
      <c r="E76" s="18" t="n">
        <v>427.77687169</v>
      </c>
      <c r="F76" s="20" t="n">
        <v>2.94404388</v>
      </c>
      <c r="G76" s="18" t="n">
        <v>441.46643628</v>
      </c>
      <c r="H76" s="20" t="n">
        <v>16.44962253</v>
      </c>
      <c r="I76" s="18" t="n">
        <v>422.9054303</v>
      </c>
      <c r="J76" s="20" t="n">
        <v>6.72238959</v>
      </c>
      <c r="K76" s="18" t="s">
        <v>404</v>
      </c>
      <c r="L76" s="20" t="s">
        <v>404</v>
      </c>
      <c r="M76" s="18" t="s">
        <v>404</v>
      </c>
      <c r="N76" s="20" t="s">
        <v>404</v>
      </c>
      <c r="O76" s="18" t="s">
        <v>404</v>
      </c>
      <c r="P76" s="20" t="s">
        <v>404</v>
      </c>
      <c r="Q76" s="18" t="n">
        <v>478.34601553</v>
      </c>
      <c r="R76" s="20" t="n">
        <v>30.91954262</v>
      </c>
    </row>
    <row r="77" spans="1:18">
      <c r="A77" s="15" t="s">
        <v>474</v>
      </c>
      <c r="B77" s="17" t="n">
        <v>6062</v>
      </c>
      <c r="C77" s="18">
        <f>(0.0/B77*100)</f>
        <v/>
      </c>
      <c r="D77" s="19" t="n">
        <v>6062</v>
      </c>
      <c r="E77" s="18" t="n">
        <v>398.86721579</v>
      </c>
      <c r="F77" s="20" t="n">
        <v>9.971502040000001</v>
      </c>
      <c r="G77" s="18" t="n">
        <v>413.16580295</v>
      </c>
      <c r="H77" s="20" t="n">
        <v>6.60969882</v>
      </c>
      <c r="I77" s="18" t="n">
        <v>425.72558693</v>
      </c>
      <c r="J77" s="20" t="n">
        <v>4.04193972</v>
      </c>
      <c r="K77" s="18" t="s">
        <v>404</v>
      </c>
      <c r="L77" s="20" t="s">
        <v>404</v>
      </c>
      <c r="M77" s="18" t="s">
        <v>404</v>
      </c>
      <c r="N77" s="20" t="s">
        <v>404</v>
      </c>
      <c r="O77" s="18" t="s">
        <v>404</v>
      </c>
      <c r="P77" s="20" t="s">
        <v>404</v>
      </c>
      <c r="Q77" s="18" t="n">
        <v>419.44032913</v>
      </c>
      <c r="R77" s="20" t="n">
        <v>11.9931338</v>
      </c>
    </row>
    <row r="78" spans="1:18">
      <c r="A78" s="15" t="s">
        <v>475</v>
      </c>
      <c r="B78" s="17" t="n">
        <v>5826</v>
      </c>
      <c r="C78" s="18">
        <f>(0.0/B78*100)</f>
        <v/>
      </c>
      <c r="D78" s="19" t="n">
        <v>5826</v>
      </c>
      <c r="E78" s="18" t="n">
        <v>506.28270041</v>
      </c>
      <c r="F78" s="20" t="n">
        <v>6.4478155</v>
      </c>
      <c r="G78" s="18" t="n">
        <v>479.20572001</v>
      </c>
      <c r="H78" s="20" t="n">
        <v>14.41066085</v>
      </c>
      <c r="I78" s="18" t="n">
        <v>482.80519293</v>
      </c>
      <c r="J78" s="20" t="n">
        <v>8.47553452</v>
      </c>
      <c r="K78" s="18" t="s">
        <v>404</v>
      </c>
      <c r="L78" s="20" t="s">
        <v>404</v>
      </c>
      <c r="M78" s="18" t="s">
        <v>404</v>
      </c>
      <c r="N78" s="20" t="s">
        <v>404</v>
      </c>
      <c r="O78" s="18" t="s">
        <v>404</v>
      </c>
      <c r="P78" s="20" t="s">
        <v>404</v>
      </c>
      <c r="Q78" s="18" t="n">
        <v>485.59843449</v>
      </c>
      <c r="R78" s="20" t="n">
        <v>11.71331231</v>
      </c>
    </row>
    <row customHeight="1" ht="25" r="79" spans="1:18">
      <c r="A79" s="15" t="s">
        <v>476</v>
      </c>
      <c r="B79" s="17" t="n">
        <v>1657</v>
      </c>
      <c r="C79" s="18">
        <f>(21.0/B79*100)</f>
        <v/>
      </c>
      <c r="D79" s="19" t="n">
        <v>1636</v>
      </c>
      <c r="E79" s="18" t="n">
        <v>449.01155984</v>
      </c>
      <c r="F79" s="20" t="n">
        <v>14.30924509</v>
      </c>
      <c r="G79" s="18" t="n">
        <v>459.9351132</v>
      </c>
      <c r="H79" s="20" t="n">
        <v>13.32235934</v>
      </c>
      <c r="I79" s="18" t="n">
        <v>456.52467952</v>
      </c>
      <c r="J79" s="20" t="n">
        <v>14.0671941</v>
      </c>
      <c r="K79" s="18" t="s">
        <v>404</v>
      </c>
      <c r="L79" s="20" t="s">
        <v>404</v>
      </c>
      <c r="M79" s="18" t="s">
        <v>404</v>
      </c>
      <c r="N79" s="20" t="s">
        <v>404</v>
      </c>
      <c r="O79" s="18" t="s">
        <v>404</v>
      </c>
      <c r="P79" s="20" t="s">
        <v>404</v>
      </c>
      <c r="Q79" s="18" t="n">
        <v>466.84791303</v>
      </c>
      <c r="R79" s="20" t="n">
        <v>43.02520023</v>
      </c>
    </row>
    <row r="80" spans="1:18">
      <c r="A80" s="15" t="s">
        <v>477</v>
      </c>
      <c r="B80" s="17" t="n">
        <v>7841</v>
      </c>
      <c r="C80" s="18">
        <f>(0.0/B80*100)</f>
        <v/>
      </c>
      <c r="D80" s="19" t="n">
        <v>7841</v>
      </c>
      <c r="E80" s="18" t="n">
        <v>462.36262591</v>
      </c>
      <c r="F80" s="20" t="n">
        <v>4.65728182</v>
      </c>
      <c r="G80" s="18" t="n">
        <v>442.48319334</v>
      </c>
      <c r="H80" s="20" t="n">
        <v>14.12688644</v>
      </c>
      <c r="I80" s="18" t="n">
        <v>452.50507388</v>
      </c>
      <c r="J80" s="20" t="n">
        <v>21.01752951</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447.36027959</v>
      </c>
      <c r="F81" s="20" t="n">
        <v>3.56719309</v>
      </c>
      <c r="G81" s="18" t="n">
        <v>436.47371621</v>
      </c>
      <c r="H81" s="20" t="n">
        <v>35.16296222</v>
      </c>
      <c r="I81" s="18" t="n">
        <v>440.97285292</v>
      </c>
      <c r="J81" s="20" t="n">
        <v>11.10781337</v>
      </c>
      <c r="K81" s="18" t="s">
        <v>404</v>
      </c>
      <c r="L81" s="20" t="s">
        <v>404</v>
      </c>
      <c r="M81" s="18" t="s">
        <v>404</v>
      </c>
      <c r="N81" s="20" t="s">
        <v>404</v>
      </c>
      <c r="O81" s="18" t="s">
        <v>404</v>
      </c>
      <c r="P81" s="20" t="s">
        <v>404</v>
      </c>
      <c r="Q81" s="18" t="n">
        <v>402.91525526</v>
      </c>
      <c r="R81" s="20" t="n">
        <v>7.12082027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490.84277649</v>
      </c>
      <c r="F7" s="20" t="n">
        <v>5.17365601</v>
      </c>
      <c r="G7" s="18" t="n">
        <v>494.6583588</v>
      </c>
      <c r="H7" s="20" t="n">
        <v>2.34364886</v>
      </c>
      <c r="I7" s="18" t="n">
        <v>497.3424286</v>
      </c>
      <c r="J7" s="20" t="n">
        <v>4.77578713</v>
      </c>
      <c r="K7" s="18" t="s">
        <v>404</v>
      </c>
      <c r="L7" s="20" t="s">
        <v>404</v>
      </c>
      <c r="M7" s="18" t="s">
        <v>404</v>
      </c>
      <c r="N7" s="20" t="s">
        <v>404</v>
      </c>
      <c r="O7" s="18" t="s">
        <v>404</v>
      </c>
      <c r="P7" s="20" t="s">
        <v>404</v>
      </c>
      <c r="Q7" s="18" t="n">
        <v>481.29404406</v>
      </c>
      <c r="R7" s="20" t="n">
        <v>20.10666394</v>
      </c>
    </row>
    <row r="8" spans="1:18">
      <c r="A8" s="15" t="s">
        <v>405</v>
      </c>
      <c r="B8" s="17" t="n">
        <v>7007</v>
      </c>
      <c r="C8" s="18">
        <f>(0.0/B8*100)</f>
        <v/>
      </c>
      <c r="D8" s="19" t="n">
        <v>7007</v>
      </c>
      <c r="E8" s="18" t="n">
        <v>475.48676067</v>
      </c>
      <c r="F8" s="20" t="n">
        <v>22.98317413</v>
      </c>
      <c r="G8" s="18" t="n">
        <v>490.81622495</v>
      </c>
      <c r="H8" s="20" t="n">
        <v>7.39476165</v>
      </c>
      <c r="I8" s="18" t="n">
        <v>502.19360202</v>
      </c>
      <c r="J8" s="20" t="n">
        <v>3.99678306</v>
      </c>
      <c r="K8" s="18" t="s">
        <v>404</v>
      </c>
      <c r="L8" s="20" t="s">
        <v>404</v>
      </c>
      <c r="M8" s="18" t="s">
        <v>404</v>
      </c>
      <c r="N8" s="20" t="s">
        <v>404</v>
      </c>
      <c r="O8" s="18" t="s">
        <v>404</v>
      </c>
      <c r="P8" s="20" t="s">
        <v>404</v>
      </c>
      <c r="Q8" s="18" t="n">
        <v>449.503063</v>
      </c>
      <c r="R8" s="20" t="n">
        <v>9.64156878</v>
      </c>
    </row>
    <row r="9" spans="1:18">
      <c r="A9" s="15" t="s">
        <v>406</v>
      </c>
      <c r="B9" s="17" t="n">
        <v>9651</v>
      </c>
      <c r="C9" s="18">
        <f>(200.0/B9*100)</f>
        <v/>
      </c>
      <c r="D9" s="19" t="n">
        <v>9451</v>
      </c>
      <c r="E9" s="18" t="n">
        <v>508.32753692</v>
      </c>
      <c r="F9" s="20" t="n">
        <v>8.85443263</v>
      </c>
      <c r="G9" s="18" t="n">
        <v>516.03748065</v>
      </c>
      <c r="H9" s="20" t="n">
        <v>4.12257848</v>
      </c>
      <c r="I9" s="18" t="n">
        <v>507.42250419</v>
      </c>
      <c r="J9" s="20" t="n">
        <v>10.84077293</v>
      </c>
      <c r="K9" s="18" t="s">
        <v>404</v>
      </c>
      <c r="L9" s="20" t="s">
        <v>404</v>
      </c>
      <c r="M9" s="18" t="s">
        <v>404</v>
      </c>
      <c r="N9" s="20" t="s">
        <v>404</v>
      </c>
      <c r="O9" s="18" t="s">
        <v>404</v>
      </c>
      <c r="P9" s="20" t="s">
        <v>404</v>
      </c>
      <c r="Q9" s="18" t="n">
        <v>477.54650709</v>
      </c>
      <c r="R9" s="20" t="n">
        <v>9.415959620000001</v>
      </c>
    </row>
    <row r="10" spans="1:18">
      <c r="A10" s="15" t="s">
        <v>407</v>
      </c>
      <c r="B10" s="17" t="n">
        <v>20058</v>
      </c>
      <c r="C10" s="18">
        <f>(3112.0/B10*100)</f>
        <v/>
      </c>
      <c r="D10" s="19" t="n">
        <v>16946</v>
      </c>
      <c r="E10" s="18" t="n">
        <v>503.30592101</v>
      </c>
      <c r="F10" s="20" t="n">
        <v>7.32112751</v>
      </c>
      <c r="G10" s="18" t="n">
        <v>518.59898821</v>
      </c>
      <c r="H10" s="20" t="n">
        <v>3.59197963</v>
      </c>
      <c r="I10" s="18" t="n">
        <v>515.79109192</v>
      </c>
      <c r="J10" s="20" t="n">
        <v>4.19402068</v>
      </c>
      <c r="K10" s="18" t="s">
        <v>404</v>
      </c>
      <c r="L10" s="20" t="s">
        <v>404</v>
      </c>
      <c r="M10" s="18" t="s">
        <v>404</v>
      </c>
      <c r="N10" s="20" t="s">
        <v>404</v>
      </c>
      <c r="O10" s="18" t="s">
        <v>404</v>
      </c>
      <c r="P10" s="20" t="s">
        <v>404</v>
      </c>
      <c r="Q10" s="18" t="n">
        <v>504.17381089</v>
      </c>
      <c r="R10" s="20" t="n">
        <v>13.01611066</v>
      </c>
    </row>
    <row r="11" spans="1:18">
      <c r="A11" s="15" t="s">
        <v>408</v>
      </c>
      <c r="B11" s="17" t="n">
        <v>7053</v>
      </c>
      <c r="C11" s="18">
        <f>(212.0/B11*100)</f>
        <v/>
      </c>
      <c r="D11" s="19" t="n">
        <v>6841</v>
      </c>
      <c r="E11" s="18" t="n">
        <v>420.38133209</v>
      </c>
      <c r="F11" s="20" t="n">
        <v>8.60827999</v>
      </c>
      <c r="G11" s="18" t="n">
        <v>427.34031898</v>
      </c>
      <c r="H11" s="20" t="n">
        <v>4.48110636</v>
      </c>
      <c r="I11" s="18" t="n">
        <v>415.03999488</v>
      </c>
      <c r="J11" s="20" t="n">
        <v>6.28071613</v>
      </c>
      <c r="K11" s="18" t="s">
        <v>404</v>
      </c>
      <c r="L11" s="20" t="s">
        <v>404</v>
      </c>
      <c r="M11" s="18" t="s">
        <v>404</v>
      </c>
      <c r="N11" s="20" t="s">
        <v>404</v>
      </c>
      <c r="O11" s="18" t="s">
        <v>404</v>
      </c>
      <c r="P11" s="20" t="s">
        <v>404</v>
      </c>
      <c r="Q11" s="18" t="s">
        <v>404</v>
      </c>
      <c r="R11" s="20" t="s">
        <v>404</v>
      </c>
    </row>
    <row r="12" spans="1:18">
      <c r="A12" s="15" t="s">
        <v>409</v>
      </c>
      <c r="B12" s="17" t="n">
        <v>6894</v>
      </c>
      <c r="C12" s="18">
        <f>(106.0/B12*100)</f>
        <v/>
      </c>
      <c r="D12" s="19" t="n">
        <v>6788</v>
      </c>
      <c r="E12" s="18" t="n">
        <v>513.35572558</v>
      </c>
      <c r="F12" s="20" t="n">
        <v>8.516806600000001</v>
      </c>
      <c r="G12" s="18" t="n">
        <v>488.99234282</v>
      </c>
      <c r="H12" s="20" t="n">
        <v>4.73478584</v>
      </c>
      <c r="I12" s="18" t="n">
        <v>489.21867427</v>
      </c>
      <c r="J12" s="20" t="n">
        <v>5.51366926</v>
      </c>
      <c r="K12" s="18" t="s">
        <v>404</v>
      </c>
      <c r="L12" s="20" t="s">
        <v>404</v>
      </c>
      <c r="M12" s="18" t="s">
        <v>404</v>
      </c>
      <c r="N12" s="20" t="s">
        <v>404</v>
      </c>
      <c r="O12" s="18" t="s">
        <v>404</v>
      </c>
      <c r="P12" s="20" t="s">
        <v>404</v>
      </c>
      <c r="Q12" s="18" t="n">
        <v>491.28156695</v>
      </c>
      <c r="R12" s="20" t="n">
        <v>30.6639274</v>
      </c>
    </row>
    <row r="13" spans="1:18">
      <c r="A13" s="15" t="s">
        <v>410</v>
      </c>
      <c r="B13" s="17" t="n">
        <v>7161</v>
      </c>
      <c r="C13" s="18">
        <f>(1175.0/B13*100)</f>
        <v/>
      </c>
      <c r="D13" s="19" t="n">
        <v>5986</v>
      </c>
      <c r="E13" s="18" t="n">
        <v>501.33158329</v>
      </c>
      <c r="F13" s="20" t="n">
        <v>10.61622203</v>
      </c>
      <c r="G13" s="18" t="n">
        <v>511.90321849</v>
      </c>
      <c r="H13" s="20" t="n">
        <v>2.82531236</v>
      </c>
      <c r="I13" s="18" t="n">
        <v>509.04368926</v>
      </c>
      <c r="J13" s="20" t="n">
        <v>4.26586002</v>
      </c>
      <c r="K13" s="18" t="s">
        <v>404</v>
      </c>
      <c r="L13" s="20" t="s">
        <v>404</v>
      </c>
      <c r="M13" s="18" t="s">
        <v>404</v>
      </c>
      <c r="N13" s="20" t="s">
        <v>404</v>
      </c>
      <c r="O13" s="18" t="s">
        <v>404</v>
      </c>
      <c r="P13" s="20" t="s">
        <v>404</v>
      </c>
      <c r="Q13" s="18" t="n">
        <v>521.77350624</v>
      </c>
      <c r="R13" s="20" t="n">
        <v>8.623697460000001</v>
      </c>
    </row>
    <row r="14" spans="1:18">
      <c r="A14" s="15" t="s">
        <v>411</v>
      </c>
      <c r="B14" s="17" t="n">
        <v>5587</v>
      </c>
      <c r="C14" s="18">
        <f>(0.0/B14*100)</f>
        <v/>
      </c>
      <c r="D14" s="19" t="n">
        <v>5587</v>
      </c>
      <c r="E14" s="18" t="n">
        <v>518.6742894499999</v>
      </c>
      <c r="F14" s="20" t="n">
        <v>5.44565715</v>
      </c>
      <c r="G14" s="18" t="n">
        <v>519.51223901</v>
      </c>
      <c r="H14" s="20" t="n">
        <v>2.66822272</v>
      </c>
      <c r="I14" s="18" t="n">
        <v>518.94105755</v>
      </c>
      <c r="J14" s="20" t="n">
        <v>6.0894068</v>
      </c>
      <c r="K14" s="18" t="s">
        <v>404</v>
      </c>
      <c r="L14" s="20" t="s">
        <v>404</v>
      </c>
      <c r="M14" s="18" t="s">
        <v>404</v>
      </c>
      <c r="N14" s="20" t="s">
        <v>404</v>
      </c>
      <c r="O14" s="18" t="s">
        <v>404</v>
      </c>
      <c r="P14" s="20" t="s">
        <v>404</v>
      </c>
      <c r="Q14" s="18" t="n">
        <v>528.8930474700001</v>
      </c>
      <c r="R14" s="20" t="n">
        <v>11.68401552</v>
      </c>
    </row>
    <row r="15" spans="1:18">
      <c r="A15" s="15" t="s">
        <v>412</v>
      </c>
      <c r="B15" s="17" t="n">
        <v>5882</v>
      </c>
      <c r="C15" s="18">
        <f>(0.0/B15*100)</f>
        <v/>
      </c>
      <c r="D15" s="19" t="n">
        <v>5882</v>
      </c>
      <c r="E15" s="18" t="n">
        <v>515.80174018</v>
      </c>
      <c r="F15" s="20" t="n">
        <v>6.63364811</v>
      </c>
      <c r="G15" s="18" t="n">
        <v>509.68863489</v>
      </c>
      <c r="H15" s="20" t="n">
        <v>3.56108482</v>
      </c>
      <c r="I15" s="18" t="n">
        <v>511.40895788</v>
      </c>
      <c r="J15" s="20" t="n">
        <v>3.64209688</v>
      </c>
      <c r="K15" s="18" t="s">
        <v>404</v>
      </c>
      <c r="L15" s="20" t="s">
        <v>404</v>
      </c>
      <c r="M15" s="18" t="s">
        <v>404</v>
      </c>
      <c r="N15" s="20" t="s">
        <v>404</v>
      </c>
      <c r="O15" s="18" t="s">
        <v>404</v>
      </c>
      <c r="P15" s="20" t="s">
        <v>404</v>
      </c>
      <c r="Q15" s="18" t="s">
        <v>404</v>
      </c>
      <c r="R15" s="20" t="s">
        <v>404</v>
      </c>
    </row>
    <row r="16" spans="1:18">
      <c r="A16" s="15" t="s">
        <v>413</v>
      </c>
      <c r="B16" s="17" t="n">
        <v>6108</v>
      </c>
      <c r="C16" s="18">
        <f>(495.0/B16*100)</f>
        <v/>
      </c>
      <c r="D16" s="19" t="n">
        <v>5613</v>
      </c>
      <c r="E16" s="18" t="n">
        <v>495.95269535</v>
      </c>
      <c r="F16" s="20" t="n">
        <v>10.86197713</v>
      </c>
      <c r="G16" s="18" t="n">
        <v>479.00920405</v>
      </c>
      <c r="H16" s="20" t="n">
        <v>6.11397466</v>
      </c>
      <c r="I16" s="18" t="n">
        <v>504.99233237</v>
      </c>
      <c r="J16" s="20" t="n">
        <v>5.02371467</v>
      </c>
      <c r="K16" s="18" t="s">
        <v>404</v>
      </c>
      <c r="L16" s="20" t="s">
        <v>404</v>
      </c>
      <c r="M16" s="18" t="s">
        <v>404</v>
      </c>
      <c r="N16" s="20" t="s">
        <v>404</v>
      </c>
      <c r="O16" s="18" t="s">
        <v>404</v>
      </c>
      <c r="P16" s="20" t="s">
        <v>404</v>
      </c>
      <c r="Q16" s="18" t="n">
        <v>536.93585871</v>
      </c>
      <c r="R16" s="20" t="n">
        <v>23.95471168</v>
      </c>
    </row>
    <row r="17" spans="1:18">
      <c r="A17" s="15" t="s">
        <v>414</v>
      </c>
      <c r="B17" s="17" t="n">
        <v>6504</v>
      </c>
      <c r="C17" s="18">
        <f>(1325.0/B17*100)</f>
        <v/>
      </c>
      <c r="D17" s="19" t="n">
        <v>5179</v>
      </c>
      <c r="E17" s="18" t="n">
        <v>494.32058953</v>
      </c>
      <c r="F17" s="20" t="n">
        <v>15.28427644</v>
      </c>
      <c r="G17" s="18" t="n">
        <v>510.87352401</v>
      </c>
      <c r="H17" s="20" t="n">
        <v>4.52855817</v>
      </c>
      <c r="I17" s="18" t="n">
        <v>501.84133682</v>
      </c>
      <c r="J17" s="20" t="n">
        <v>6.72838523</v>
      </c>
      <c r="K17" s="18" t="s">
        <v>404</v>
      </c>
      <c r="L17" s="20" t="s">
        <v>404</v>
      </c>
      <c r="M17" s="18" t="s">
        <v>404</v>
      </c>
      <c r="N17" s="20" t="s">
        <v>404</v>
      </c>
      <c r="O17" s="18" t="s">
        <v>404</v>
      </c>
      <c r="P17" s="20" t="s">
        <v>404</v>
      </c>
      <c r="Q17" s="18" t="n">
        <v>532.07895959</v>
      </c>
      <c r="R17" s="20" t="n">
        <v>9.79580971</v>
      </c>
    </row>
    <row r="18" spans="1:18">
      <c r="A18" s="15" t="s">
        <v>415</v>
      </c>
      <c r="B18" s="17" t="n">
        <v>5532</v>
      </c>
      <c r="C18" s="18">
        <f>(0.0/B18*100)</f>
        <v/>
      </c>
      <c r="D18" s="19" t="n">
        <v>5532</v>
      </c>
      <c r="E18" s="18" t="n">
        <v>445.65697067</v>
      </c>
      <c r="F18" s="20" t="n">
        <v>17.66673151</v>
      </c>
      <c r="G18" s="18" t="n">
        <v>472.14678551</v>
      </c>
      <c r="H18" s="20" t="n">
        <v>12.44069848</v>
      </c>
      <c r="I18" s="18" t="n">
        <v>451.41202793</v>
      </c>
      <c r="J18" s="20" t="n">
        <v>4.35266387</v>
      </c>
      <c r="K18" s="18" t="s">
        <v>404</v>
      </c>
      <c r="L18" s="20" t="s">
        <v>404</v>
      </c>
      <c r="M18" s="18" t="s">
        <v>404</v>
      </c>
      <c r="N18" s="20" t="s">
        <v>404</v>
      </c>
      <c r="O18" s="18" t="s">
        <v>404</v>
      </c>
      <c r="P18" s="20" t="s">
        <v>404</v>
      </c>
      <c r="Q18" s="18" t="n">
        <v>455.84863675</v>
      </c>
      <c r="R18" s="20" t="n">
        <v>33.06997665</v>
      </c>
    </row>
    <row r="19" spans="1:18">
      <c r="A19" s="15" t="s">
        <v>416</v>
      </c>
      <c r="B19" s="17" t="n">
        <v>5658</v>
      </c>
      <c r="C19" s="18">
        <f>(327.0/B19*100)</f>
        <v/>
      </c>
      <c r="D19" s="19" t="n">
        <v>5331</v>
      </c>
      <c r="E19" s="18" t="n">
        <v>487.72057497</v>
      </c>
      <c r="F19" s="20" t="n">
        <v>19.48809178</v>
      </c>
      <c r="G19" s="18" t="n">
        <v>481.18421817</v>
      </c>
      <c r="H19" s="20" t="n">
        <v>4.60168879</v>
      </c>
      <c r="I19" s="18" t="n">
        <v>464.90628643</v>
      </c>
      <c r="J19" s="20" t="n">
        <v>8.57846369</v>
      </c>
      <c r="K19" s="18" t="s">
        <v>404</v>
      </c>
      <c r="L19" s="20" t="s">
        <v>404</v>
      </c>
      <c r="M19" s="18" t="s">
        <v>404</v>
      </c>
      <c r="N19" s="20" t="s">
        <v>404</v>
      </c>
      <c r="O19" s="18" t="s">
        <v>404</v>
      </c>
      <c r="P19" s="20" t="s">
        <v>404</v>
      </c>
      <c r="Q19" s="18" t="n">
        <v>490.28723694</v>
      </c>
      <c r="R19" s="20" t="n">
        <v>107.99331929</v>
      </c>
    </row>
    <row r="20" spans="1:18">
      <c r="A20" s="15" t="s">
        <v>417</v>
      </c>
      <c r="B20" s="17" t="n">
        <v>3371</v>
      </c>
      <c r="C20" s="18">
        <f>(24.0/B20*100)</f>
        <v/>
      </c>
      <c r="D20" s="19" t="n">
        <v>3347</v>
      </c>
      <c r="E20" s="18" t="n">
        <v>492.3592879</v>
      </c>
      <c r="F20" s="20" t="n">
        <v>4.83123389</v>
      </c>
      <c r="G20" s="18" t="n">
        <v>486.73530978</v>
      </c>
      <c r="H20" s="20" t="n">
        <v>2.22533032</v>
      </c>
      <c r="I20" s="18" t="n">
        <v>486.44829151</v>
      </c>
      <c r="J20" s="20" t="n">
        <v>6.64513597</v>
      </c>
      <c r="K20" s="18" t="s">
        <v>404</v>
      </c>
      <c r="L20" s="20" t="s">
        <v>404</v>
      </c>
      <c r="M20" s="18" t="s">
        <v>404</v>
      </c>
      <c r="N20" s="20" t="s">
        <v>404</v>
      </c>
      <c r="O20" s="18" t="s">
        <v>404</v>
      </c>
      <c r="P20" s="20" t="s">
        <v>404</v>
      </c>
      <c r="Q20" s="18" t="n">
        <v>496.64564964</v>
      </c>
      <c r="R20" s="20" t="n">
        <v>5.93721865</v>
      </c>
    </row>
    <row r="21" spans="1:18">
      <c r="A21" s="15" t="s">
        <v>418</v>
      </c>
      <c r="B21" s="17" t="n">
        <v>5741</v>
      </c>
      <c r="C21" s="18">
        <f>(0.0/B21*100)</f>
        <v/>
      </c>
      <c r="D21" s="19" t="n">
        <v>5741</v>
      </c>
      <c r="E21" s="18" t="n">
        <v>508.00622838</v>
      </c>
      <c r="F21" s="20" t="n">
        <v>8.464099920000001</v>
      </c>
      <c r="G21" s="18" t="n">
        <v>502.49823976</v>
      </c>
      <c r="H21" s="20" t="n">
        <v>2.43482749</v>
      </c>
      <c r="I21" s="18" t="n">
        <v>508.05744867</v>
      </c>
      <c r="J21" s="20" t="n">
        <v>6.83299054</v>
      </c>
      <c r="K21" s="18" t="s">
        <v>404</v>
      </c>
      <c r="L21" s="20" t="s">
        <v>404</v>
      </c>
      <c r="M21" s="18" t="s">
        <v>404</v>
      </c>
      <c r="N21" s="20" t="s">
        <v>404</v>
      </c>
      <c r="O21" s="18" t="s">
        <v>404</v>
      </c>
      <c r="P21" s="20" t="s">
        <v>404</v>
      </c>
      <c r="Q21" s="18" t="s">
        <v>404</v>
      </c>
      <c r="R21" s="20" t="s">
        <v>404</v>
      </c>
    </row>
    <row r="22" spans="1:18">
      <c r="A22" s="15" t="s">
        <v>419</v>
      </c>
      <c r="B22" s="17" t="n">
        <v>6598</v>
      </c>
      <c r="C22" s="18">
        <f>(0.0/B22*100)</f>
        <v/>
      </c>
      <c r="D22" s="19" t="n">
        <v>6598</v>
      </c>
      <c r="E22" s="18" t="n">
        <v>459.94000824</v>
      </c>
      <c r="F22" s="20" t="n">
        <v>11.21644851</v>
      </c>
      <c r="G22" s="18" t="n">
        <v>474.83941315</v>
      </c>
      <c r="H22" s="20" t="n">
        <v>5.19773817</v>
      </c>
      <c r="I22" s="18" t="n">
        <v>463.26129826</v>
      </c>
      <c r="J22" s="20" t="n">
        <v>16.06007884</v>
      </c>
      <c r="K22" s="18" t="s">
        <v>404</v>
      </c>
      <c r="L22" s="20" t="s">
        <v>404</v>
      </c>
      <c r="M22" s="18" t="s">
        <v>404</v>
      </c>
      <c r="N22" s="20" t="s">
        <v>404</v>
      </c>
      <c r="O22" s="18" t="s">
        <v>404</v>
      </c>
      <c r="P22" s="20" t="s">
        <v>404</v>
      </c>
      <c r="Q22" s="18" t="n">
        <v>454.55418078</v>
      </c>
      <c r="R22" s="20" t="n">
        <v>29.73922289</v>
      </c>
    </row>
    <row r="23" spans="1:18">
      <c r="A23" s="15" t="s">
        <v>420</v>
      </c>
      <c r="B23" s="17" t="n">
        <v>11583</v>
      </c>
      <c r="C23" s="18">
        <f>(3194.0/B23*100)</f>
        <v/>
      </c>
      <c r="D23" s="19" t="n">
        <v>8389</v>
      </c>
      <c r="E23" s="18" t="n">
        <v>480.75595238</v>
      </c>
      <c r="F23" s="20" t="n">
        <v>13.56288785</v>
      </c>
      <c r="G23" s="18" t="n">
        <v>493.69438046</v>
      </c>
      <c r="H23" s="20" t="n">
        <v>8.551764739999999</v>
      </c>
      <c r="I23" s="18" t="n">
        <v>494.54244688</v>
      </c>
      <c r="J23" s="20" t="n">
        <v>5.25595139</v>
      </c>
      <c r="K23" s="18" t="s">
        <v>404</v>
      </c>
      <c r="L23" s="20" t="s">
        <v>404</v>
      </c>
      <c r="M23" s="18" t="s">
        <v>404</v>
      </c>
      <c r="N23" s="20" t="s">
        <v>404</v>
      </c>
      <c r="O23" s="18" t="s">
        <v>404</v>
      </c>
      <c r="P23" s="20" t="s">
        <v>404</v>
      </c>
      <c r="Q23" s="18" t="n">
        <v>457.32067435</v>
      </c>
      <c r="R23" s="20" t="n">
        <v>30.54371691</v>
      </c>
    </row>
    <row r="24" spans="1:18">
      <c r="A24" s="15" t="s">
        <v>421</v>
      </c>
      <c r="B24" s="17" t="n">
        <v>6647</v>
      </c>
      <c r="C24" s="18">
        <f>(0.0/B24*100)</f>
        <v/>
      </c>
      <c r="D24" s="19" t="n">
        <v>6647</v>
      </c>
      <c r="E24" s="18" t="n">
        <v>498.50344125</v>
      </c>
      <c r="F24" s="20" t="n">
        <v>13.07159887</v>
      </c>
      <c r="G24" s="18" t="n">
        <v>533.5734260200001</v>
      </c>
      <c r="H24" s="20" t="n">
        <v>3.92787031</v>
      </c>
      <c r="I24" s="18" t="n">
        <v>536.50656183</v>
      </c>
      <c r="J24" s="20" t="n">
        <v>8.607014299999999</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532.83650385</v>
      </c>
      <c r="F25" s="20" t="n">
        <v>10.87292042</v>
      </c>
      <c r="G25" s="18" t="n">
        <v>522.43986312</v>
      </c>
      <c r="H25" s="20" t="n">
        <v>4.67528159</v>
      </c>
      <c r="I25" s="18" t="n">
        <v>524.57141502</v>
      </c>
      <c r="J25" s="20" t="n">
        <v>8.483888650000001</v>
      </c>
      <c r="K25" s="18" t="s">
        <v>404</v>
      </c>
      <c r="L25" s="20" t="s">
        <v>404</v>
      </c>
      <c r="M25" s="18" t="s">
        <v>404</v>
      </c>
      <c r="N25" s="20" t="s">
        <v>404</v>
      </c>
      <c r="O25" s="18" t="s">
        <v>404</v>
      </c>
      <c r="P25" s="20" t="s">
        <v>404</v>
      </c>
      <c r="Q25" s="18" t="n">
        <v>461.06915833</v>
      </c>
      <c r="R25" s="20" t="n">
        <v>6.97169272</v>
      </c>
    </row>
    <row r="26" spans="1:18">
      <c r="A26" s="15" t="s">
        <v>423</v>
      </c>
      <c r="B26" s="17" t="n">
        <v>4869</v>
      </c>
      <c r="C26" s="18">
        <f>(11.0/B26*100)</f>
        <v/>
      </c>
      <c r="D26" s="19" t="n">
        <v>4858</v>
      </c>
      <c r="E26" s="18" t="n">
        <v>488.33428379</v>
      </c>
      <c r="F26" s="20" t="n">
        <v>7.4173684</v>
      </c>
      <c r="G26" s="18" t="n">
        <v>482.12846766</v>
      </c>
      <c r="H26" s="20" t="n">
        <v>2.08485284</v>
      </c>
      <c r="I26" s="18" t="n">
        <v>477.94296654</v>
      </c>
      <c r="J26" s="20" t="n">
        <v>6.4655248</v>
      </c>
      <c r="K26" s="18" t="s">
        <v>404</v>
      </c>
      <c r="L26" s="20" t="s">
        <v>404</v>
      </c>
      <c r="M26" s="18" t="s">
        <v>404</v>
      </c>
      <c r="N26" s="20" t="s">
        <v>404</v>
      </c>
      <c r="O26" s="18" t="s">
        <v>404</v>
      </c>
      <c r="P26" s="20" t="s">
        <v>404</v>
      </c>
      <c r="Q26" s="18" t="n">
        <v>479.4861792</v>
      </c>
      <c r="R26" s="20" t="n">
        <v>12.0764561</v>
      </c>
    </row>
    <row r="27" spans="1:18">
      <c r="A27" s="15" t="s">
        <v>424</v>
      </c>
      <c r="B27" s="17" t="n">
        <v>5299</v>
      </c>
      <c r="C27" s="18">
        <f>(0.0/B27*100)</f>
        <v/>
      </c>
      <c r="D27" s="19" t="n">
        <v>5299</v>
      </c>
      <c r="E27" s="18" t="n">
        <v>474.93160357</v>
      </c>
      <c r="F27" s="20" t="n">
        <v>2.23059767</v>
      </c>
      <c r="G27" s="18" t="n">
        <v>489.98791609</v>
      </c>
      <c r="H27" s="20" t="n">
        <v>1.49557855</v>
      </c>
      <c r="I27" s="18" t="n">
        <v>482.78182168</v>
      </c>
      <c r="J27" s="20" t="n">
        <v>3.96929993</v>
      </c>
      <c r="K27" s="18" t="s">
        <v>404</v>
      </c>
      <c r="L27" s="20" t="s">
        <v>404</v>
      </c>
      <c r="M27" s="18" t="s">
        <v>404</v>
      </c>
      <c r="N27" s="20" t="s">
        <v>404</v>
      </c>
      <c r="O27" s="18" t="s">
        <v>404</v>
      </c>
      <c r="P27" s="20" t="s">
        <v>404</v>
      </c>
      <c r="Q27" s="18" t="n">
        <v>498.43215252</v>
      </c>
      <c r="R27" s="20" t="n">
        <v>3.29202312</v>
      </c>
    </row>
    <row r="28" spans="1:18">
      <c r="A28" s="15" t="s">
        <v>425</v>
      </c>
      <c r="B28" s="17" t="n">
        <v>7568</v>
      </c>
      <c r="C28" s="18">
        <f>(0.0/B28*100)</f>
        <v/>
      </c>
      <c r="D28" s="19" t="n">
        <v>7568</v>
      </c>
      <c r="E28" s="18" t="n">
        <v>403.08854314</v>
      </c>
      <c r="F28" s="20" t="n">
        <v>7.39549406</v>
      </c>
      <c r="G28" s="18" t="n">
        <v>415.13455094</v>
      </c>
      <c r="H28" s="20" t="n">
        <v>3.13510677</v>
      </c>
      <c r="I28" s="18" t="n">
        <v>399.10283281</v>
      </c>
      <c r="J28" s="20" t="n">
        <v>4.97910886</v>
      </c>
      <c r="K28" s="18" t="s">
        <v>404</v>
      </c>
      <c r="L28" s="20" t="s">
        <v>404</v>
      </c>
      <c r="M28" s="18" t="s">
        <v>404</v>
      </c>
      <c r="N28" s="20" t="s">
        <v>404</v>
      </c>
      <c r="O28" s="18" t="s">
        <v>404</v>
      </c>
      <c r="P28" s="20" t="s">
        <v>404</v>
      </c>
      <c r="Q28" s="18" t="n">
        <v>358.37475853</v>
      </c>
      <c r="R28" s="20" t="n">
        <v>17.65570573</v>
      </c>
    </row>
    <row r="29" spans="1:18">
      <c r="A29" s="15" t="s">
        <v>426</v>
      </c>
      <c r="B29" s="17" t="n">
        <v>5385</v>
      </c>
      <c r="C29" s="18">
        <f>(1123.0/B29*100)</f>
        <v/>
      </c>
      <c r="D29" s="19" t="n">
        <v>4262</v>
      </c>
      <c r="E29" s="18" t="n">
        <v>506.07786443</v>
      </c>
      <c r="F29" s="20" t="n">
        <v>18.38046095</v>
      </c>
      <c r="G29" s="18" t="n">
        <v>510.26261773</v>
      </c>
      <c r="H29" s="20" t="n">
        <v>7.20987588</v>
      </c>
      <c r="I29" s="18" t="n">
        <v>513.02955218</v>
      </c>
      <c r="J29" s="20" t="n">
        <v>8.84129053</v>
      </c>
      <c r="K29" s="18" t="s">
        <v>404</v>
      </c>
      <c r="L29" s="20" t="s">
        <v>404</v>
      </c>
      <c r="M29" s="18" t="s">
        <v>404</v>
      </c>
      <c r="N29" s="20" t="s">
        <v>404</v>
      </c>
      <c r="O29" s="18" t="s">
        <v>404</v>
      </c>
      <c r="P29" s="20" t="s">
        <v>404</v>
      </c>
      <c r="Q29" s="18" t="n">
        <v>503.18561504</v>
      </c>
      <c r="R29" s="20" t="n">
        <v>69.94238936000001</v>
      </c>
    </row>
    <row r="30" spans="1:18">
      <c r="A30" s="15" t="s">
        <v>427</v>
      </c>
      <c r="B30" s="17" t="n">
        <v>4520</v>
      </c>
      <c r="C30" s="18">
        <f>(1076.0/B30*100)</f>
        <v/>
      </c>
      <c r="D30" s="19" t="n">
        <v>3444</v>
      </c>
      <c r="E30" s="18" t="n">
        <v>500.19550868</v>
      </c>
      <c r="F30" s="20" t="n">
        <v>6.78680355</v>
      </c>
      <c r="G30" s="18" t="n">
        <v>496.57247313</v>
      </c>
      <c r="H30" s="20" t="n">
        <v>3.40519928</v>
      </c>
      <c r="I30" s="18" t="n">
        <v>483.12715231</v>
      </c>
      <c r="J30" s="20" t="n">
        <v>24.76300815</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521.6117573499999</v>
      </c>
      <c r="F31" s="20" t="n">
        <v>9.47360902</v>
      </c>
      <c r="G31" s="18" t="n">
        <v>499.35646486</v>
      </c>
      <c r="H31" s="20" t="n">
        <v>3.03054092</v>
      </c>
      <c r="I31" s="18" t="n">
        <v>502.353435</v>
      </c>
      <c r="J31" s="20" t="n">
        <v>3.73185179</v>
      </c>
      <c r="K31" s="18" t="s">
        <v>404</v>
      </c>
      <c r="L31" s="20" t="s">
        <v>404</v>
      </c>
      <c r="M31" s="18" t="s">
        <v>404</v>
      </c>
      <c r="N31" s="20" t="s">
        <v>404</v>
      </c>
      <c r="O31" s="18" t="s">
        <v>404</v>
      </c>
      <c r="P31" s="20" t="s">
        <v>404</v>
      </c>
      <c r="Q31" s="18" t="n">
        <v>479.46280587</v>
      </c>
      <c r="R31" s="20" t="n">
        <v>17.08644128</v>
      </c>
    </row>
    <row r="32" spans="1:18">
      <c r="A32" s="15" t="s">
        <v>429</v>
      </c>
      <c r="B32" s="17" t="n">
        <v>4478</v>
      </c>
      <c r="C32" s="18">
        <f>(0.0/B32*100)</f>
        <v/>
      </c>
      <c r="D32" s="19" t="n">
        <v>4478</v>
      </c>
      <c r="E32" s="18" t="n">
        <v>510.72254726</v>
      </c>
      <c r="F32" s="20" t="n">
        <v>10.15141135</v>
      </c>
      <c r="G32" s="18" t="n">
        <v>501.78632475</v>
      </c>
      <c r="H32" s="20" t="n">
        <v>3.34918611</v>
      </c>
      <c r="I32" s="18" t="n">
        <v>510.22430407</v>
      </c>
      <c r="J32" s="20" t="n">
        <v>4.21545117</v>
      </c>
      <c r="K32" s="18" t="s">
        <v>404</v>
      </c>
      <c r="L32" s="20" t="s">
        <v>404</v>
      </c>
      <c r="M32" s="18" t="s">
        <v>404</v>
      </c>
      <c r="N32" s="20" t="s">
        <v>404</v>
      </c>
      <c r="O32" s="18" t="s">
        <v>404</v>
      </c>
      <c r="P32" s="20" t="s">
        <v>404</v>
      </c>
      <c r="Q32" s="18" t="n">
        <v>505.30297098</v>
      </c>
      <c r="R32" s="20" t="n">
        <v>6.92197265</v>
      </c>
    </row>
    <row r="33" spans="1:18">
      <c r="A33" s="15" t="s">
        <v>430</v>
      </c>
      <c r="B33" s="17" t="n">
        <v>7325</v>
      </c>
      <c r="C33" s="18">
        <f>(29.0/B33*100)</f>
        <v/>
      </c>
      <c r="D33" s="19" t="n">
        <v>7296</v>
      </c>
      <c r="E33" s="18" t="n">
        <v>485.96463628</v>
      </c>
      <c r="F33" s="20" t="n">
        <v>8.351202669999999</v>
      </c>
      <c r="G33" s="18" t="n">
        <v>493.32880757</v>
      </c>
      <c r="H33" s="20" t="n">
        <v>3.11797462</v>
      </c>
      <c r="I33" s="18" t="n">
        <v>462.86111413</v>
      </c>
      <c r="J33" s="20" t="n">
        <v>21.07168048</v>
      </c>
      <c r="K33" s="18" t="s">
        <v>404</v>
      </c>
      <c r="L33" s="20" t="s">
        <v>404</v>
      </c>
      <c r="M33" s="18" t="s">
        <v>404</v>
      </c>
      <c r="N33" s="20" t="s">
        <v>404</v>
      </c>
      <c r="O33" s="18" t="s">
        <v>404</v>
      </c>
      <c r="P33" s="20" t="s">
        <v>404</v>
      </c>
      <c r="Q33" s="18" t="n">
        <v>458.26776679</v>
      </c>
      <c r="R33" s="20" t="n">
        <v>22.77269655</v>
      </c>
    </row>
    <row r="34" spans="1:18">
      <c r="A34" s="15" t="s">
        <v>431</v>
      </c>
      <c r="B34" s="17" t="n">
        <v>6350</v>
      </c>
      <c r="C34" s="18">
        <f>(0.0/B34*100)</f>
        <v/>
      </c>
      <c r="D34" s="19" t="n">
        <v>6350</v>
      </c>
      <c r="E34" s="18" t="n">
        <v>494.0866578</v>
      </c>
      <c r="F34" s="20" t="n">
        <v>12.93430102</v>
      </c>
      <c r="G34" s="18" t="n">
        <v>476.55819014</v>
      </c>
      <c r="H34" s="20" t="n">
        <v>5.62051988</v>
      </c>
      <c r="I34" s="18" t="n">
        <v>469.3191875</v>
      </c>
      <c r="J34" s="20" t="n">
        <v>6.22417548</v>
      </c>
      <c r="K34" s="18" t="s">
        <v>404</v>
      </c>
      <c r="L34" s="20" t="s">
        <v>404</v>
      </c>
      <c r="M34" s="18" t="s">
        <v>404</v>
      </c>
      <c r="N34" s="20" t="s">
        <v>404</v>
      </c>
      <c r="O34" s="18" t="s">
        <v>404</v>
      </c>
      <c r="P34" s="20" t="s">
        <v>404</v>
      </c>
      <c r="Q34" s="18" t="n">
        <v>529.03410681</v>
      </c>
      <c r="R34" s="20" t="n">
        <v>8.1030389</v>
      </c>
    </row>
    <row r="35" spans="1:18">
      <c r="A35" s="15" t="s">
        <v>432</v>
      </c>
      <c r="B35" s="17" t="n">
        <v>6406</v>
      </c>
      <c r="C35" s="18">
        <f>(443.0/B35*100)</f>
        <v/>
      </c>
      <c r="D35" s="19" t="n">
        <v>5963</v>
      </c>
      <c r="E35" s="18" t="n">
        <v>512.0783508</v>
      </c>
      <c r="F35" s="20" t="n">
        <v>4.89576409</v>
      </c>
      <c r="G35" s="18" t="n">
        <v>505.9718407</v>
      </c>
      <c r="H35" s="20" t="n">
        <v>2.52185726</v>
      </c>
      <c r="I35" s="18" t="n">
        <v>516.7166099900001</v>
      </c>
      <c r="J35" s="20" t="n">
        <v>1.7939844</v>
      </c>
      <c r="K35" s="18" t="s">
        <v>404</v>
      </c>
      <c r="L35" s="20" t="s">
        <v>404</v>
      </c>
      <c r="M35" s="18" t="s">
        <v>404</v>
      </c>
      <c r="N35" s="20" t="s">
        <v>404</v>
      </c>
      <c r="O35" s="18" t="s">
        <v>404</v>
      </c>
      <c r="P35" s="20" t="s">
        <v>404</v>
      </c>
      <c r="Q35" s="18" t="n">
        <v>477.82775993</v>
      </c>
      <c r="R35" s="20" t="n">
        <v>7.01973381</v>
      </c>
    </row>
    <row r="36" spans="1:18">
      <c r="A36" s="15" t="s">
        <v>433</v>
      </c>
      <c r="B36" s="17" t="n">
        <v>6736</v>
      </c>
      <c r="C36" s="18">
        <f>(10.0/B36*100)</f>
        <v/>
      </c>
      <c r="D36" s="19" t="n">
        <v>6726</v>
      </c>
      <c r="E36" s="18" t="n">
        <v>480.02119733</v>
      </c>
      <c r="F36" s="20" t="n">
        <v>8.38843531</v>
      </c>
      <c r="G36" s="18" t="n">
        <v>489.37122138</v>
      </c>
      <c r="H36" s="20" t="n">
        <v>2.93787358</v>
      </c>
      <c r="I36" s="18" t="n">
        <v>481.99535668</v>
      </c>
      <c r="J36" s="20" t="n">
        <v>4.82051971</v>
      </c>
      <c r="K36" s="18" t="s">
        <v>404</v>
      </c>
      <c r="L36" s="20" t="s">
        <v>404</v>
      </c>
      <c r="M36" s="18" t="s">
        <v>404</v>
      </c>
      <c r="N36" s="20" t="s">
        <v>404</v>
      </c>
      <c r="O36" s="18" t="s">
        <v>404</v>
      </c>
      <c r="P36" s="20" t="s">
        <v>404</v>
      </c>
      <c r="Q36" s="18" t="n">
        <v>438.98195108</v>
      </c>
      <c r="R36" s="20" t="n">
        <v>9.47336484</v>
      </c>
    </row>
    <row r="37" spans="1:18">
      <c r="A37" s="15" t="s">
        <v>434</v>
      </c>
      <c r="B37" s="17" t="n">
        <v>5458</v>
      </c>
      <c r="C37" s="18">
        <f>(0.0/B37*100)</f>
        <v/>
      </c>
      <c r="D37" s="19" t="n">
        <v>5458</v>
      </c>
      <c r="E37" s="18" t="n">
        <v>505.28304069</v>
      </c>
      <c r="F37" s="20" t="n">
        <v>10.49978981</v>
      </c>
      <c r="G37" s="18" t="n">
        <v>490.87036461</v>
      </c>
      <c r="H37" s="20" t="n">
        <v>4.26423807</v>
      </c>
      <c r="I37" s="18" t="n">
        <v>495.72769515</v>
      </c>
      <c r="J37" s="20" t="n">
        <v>4.94624374</v>
      </c>
      <c r="K37" s="18" t="s">
        <v>404</v>
      </c>
      <c r="L37" s="20" t="s">
        <v>404</v>
      </c>
      <c r="M37" s="18" t="s">
        <v>404</v>
      </c>
      <c r="N37" s="20" t="s">
        <v>404</v>
      </c>
      <c r="O37" s="18" t="s">
        <v>404</v>
      </c>
      <c r="P37" s="20" t="s">
        <v>404</v>
      </c>
      <c r="Q37" s="18" t="n">
        <v>480.98687433</v>
      </c>
      <c r="R37" s="20" t="n">
        <v>7.39494155</v>
      </c>
    </row>
    <row r="38" spans="1:18">
      <c r="A38" s="15" t="s">
        <v>435</v>
      </c>
      <c r="B38" s="17" t="n">
        <v>5860</v>
      </c>
      <c r="C38" s="18">
        <f>(268.0/B38*100)</f>
        <v/>
      </c>
      <c r="D38" s="19" t="n">
        <v>5592</v>
      </c>
      <c r="E38" s="18" t="n">
        <v>509.63217831</v>
      </c>
      <c r="F38" s="20" t="n">
        <v>10.61364478</v>
      </c>
      <c r="G38" s="18" t="n">
        <v>515.98455296</v>
      </c>
      <c r="H38" s="20" t="n">
        <v>4.98826993</v>
      </c>
      <c r="I38" s="18" t="n">
        <v>533.7515094</v>
      </c>
      <c r="J38" s="20" t="n">
        <v>7.14824803</v>
      </c>
      <c r="K38" s="18" t="s">
        <v>404</v>
      </c>
      <c r="L38" s="20" t="s">
        <v>404</v>
      </c>
      <c r="M38" s="18" t="s">
        <v>404</v>
      </c>
      <c r="N38" s="20" t="s">
        <v>404</v>
      </c>
      <c r="O38" s="18" t="s">
        <v>404</v>
      </c>
      <c r="P38" s="20" t="s">
        <v>404</v>
      </c>
      <c r="Q38" s="18" t="n">
        <v>549.68941978</v>
      </c>
      <c r="R38" s="20" t="n">
        <v>27.31656362</v>
      </c>
    </row>
    <row r="39" spans="1:18">
      <c r="A39" s="15" t="s">
        <v>436</v>
      </c>
      <c r="B39" s="17" t="n">
        <v>5895</v>
      </c>
      <c r="C39" s="18">
        <f>(0.0/B39*100)</f>
        <v/>
      </c>
      <c r="D39" s="19" t="n">
        <v>5895</v>
      </c>
      <c r="E39" s="18" t="n">
        <v>407.22700775</v>
      </c>
      <c r="F39" s="20" t="n">
        <v>14.0040799</v>
      </c>
      <c r="G39" s="18" t="n">
        <v>425.64918905</v>
      </c>
      <c r="H39" s="20" t="n">
        <v>5.45021372</v>
      </c>
      <c r="I39" s="18" t="n">
        <v>406.69527661</v>
      </c>
      <c r="J39" s="20" t="n">
        <v>10.04468823</v>
      </c>
      <c r="K39" s="18" t="s">
        <v>404</v>
      </c>
      <c r="L39" s="20" t="s">
        <v>404</v>
      </c>
      <c r="M39" s="18" t="s">
        <v>404</v>
      </c>
      <c r="N39" s="20" t="s">
        <v>404</v>
      </c>
      <c r="O39" s="18" t="s">
        <v>404</v>
      </c>
      <c r="P39" s="20" t="s">
        <v>404</v>
      </c>
      <c r="Q39" s="18" t="n">
        <v>540.97135289</v>
      </c>
      <c r="R39" s="20" t="n">
        <v>55.25485569</v>
      </c>
    </row>
    <row r="40" spans="1:18">
      <c r="A40" s="15" t="s">
        <v>437</v>
      </c>
      <c r="B40" s="17" t="n">
        <v>14157</v>
      </c>
      <c r="C40" s="18">
        <f>(2978.0/B40*100)</f>
        <v/>
      </c>
      <c r="D40" s="19" t="n">
        <v>11179</v>
      </c>
      <c r="E40" s="18" t="n">
        <v>497.55633917</v>
      </c>
      <c r="F40" s="20" t="n">
        <v>11.2507414</v>
      </c>
      <c r="G40" s="18" t="n">
        <v>492.5875104</v>
      </c>
      <c r="H40" s="20" t="n">
        <v>3.41610758</v>
      </c>
      <c r="I40" s="18" t="n">
        <v>495.43369266</v>
      </c>
      <c r="J40" s="20" t="n">
        <v>12.33221441</v>
      </c>
      <c r="K40" s="18" t="s">
        <v>404</v>
      </c>
      <c r="L40" s="20" t="s">
        <v>404</v>
      </c>
      <c r="M40" s="18" t="s">
        <v>404</v>
      </c>
      <c r="N40" s="20" t="s">
        <v>404</v>
      </c>
      <c r="O40" s="18" t="s">
        <v>404</v>
      </c>
      <c r="P40" s="20" t="s">
        <v>404</v>
      </c>
      <c r="Q40" s="18" t="n">
        <v>484.97770639</v>
      </c>
      <c r="R40" s="20" t="n">
        <v>11.08362078</v>
      </c>
    </row>
    <row r="41" spans="1:18">
      <c r="A41" s="15" t="s">
        <v>438</v>
      </c>
      <c r="B41" s="17" t="n">
        <v>5712</v>
      </c>
      <c r="C41" s="18">
        <f>(99.0/B41*100)</f>
        <v/>
      </c>
      <c r="D41" s="19" t="n">
        <v>5613</v>
      </c>
      <c r="E41" s="18" t="n">
        <v>459.3973185</v>
      </c>
      <c r="F41" s="20" t="n">
        <v>9.740618080000001</v>
      </c>
      <c r="G41" s="18" t="n">
        <v>471.45594036</v>
      </c>
      <c r="H41" s="20" t="n">
        <v>4.0714857</v>
      </c>
      <c r="I41" s="18" t="n">
        <v>475.73090688</v>
      </c>
      <c r="J41" s="20" t="n">
        <v>6.97202592</v>
      </c>
      <c r="K41" s="18" t="s">
        <v>404</v>
      </c>
      <c r="L41" s="20" t="s">
        <v>404</v>
      </c>
      <c r="M41" s="18" t="s">
        <v>404</v>
      </c>
      <c r="N41" s="20" t="s">
        <v>404</v>
      </c>
      <c r="O41" s="18" t="s">
        <v>404</v>
      </c>
      <c r="P41" s="20" t="s">
        <v>404</v>
      </c>
      <c r="Q41" s="18" t="n">
        <v>450.09375615</v>
      </c>
      <c r="R41" s="20" t="n">
        <v>6.1791517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405.96283333</v>
      </c>
      <c r="F44" s="20" t="n">
        <v>12.67476451</v>
      </c>
      <c r="G44" s="18" t="n">
        <v>419.04646054</v>
      </c>
      <c r="H44" s="20" t="n">
        <v>3.79150505</v>
      </c>
      <c r="I44" s="18" t="n">
        <v>392.24654116</v>
      </c>
      <c r="J44" s="20" t="n">
        <v>12.41104711</v>
      </c>
      <c r="K44" s="18" t="s">
        <v>404</v>
      </c>
      <c r="L44" s="20" t="s">
        <v>404</v>
      </c>
      <c r="M44" s="18" t="s">
        <v>404</v>
      </c>
      <c r="N44" s="20" t="s">
        <v>404</v>
      </c>
      <c r="O44" s="18" t="s">
        <v>404</v>
      </c>
      <c r="P44" s="20" t="s">
        <v>404</v>
      </c>
      <c r="Q44" s="18" t="n">
        <v>401.36191699</v>
      </c>
      <c r="R44" s="20" t="n">
        <v>6.77573577</v>
      </c>
    </row>
    <row r="45" spans="1:18">
      <c r="A45" s="15" t="s">
        <v>442</v>
      </c>
      <c r="B45" s="17" t="n">
        <v>5519</v>
      </c>
      <c r="C45" s="18">
        <f>(0.0/B45*100)</f>
        <v/>
      </c>
      <c r="D45" s="19" t="n">
        <v>5519</v>
      </c>
      <c r="E45" s="18" t="n">
        <v>353.96772778</v>
      </c>
      <c r="F45" s="20" t="n">
        <v>6.815075</v>
      </c>
      <c r="G45" s="18" t="n">
        <v>369.58987036</v>
      </c>
      <c r="H45" s="20" t="n">
        <v>5.98023671</v>
      </c>
      <c r="I45" s="18" t="n">
        <v>354.8453985</v>
      </c>
      <c r="J45" s="20" t="n">
        <v>4.02830317</v>
      </c>
      <c r="K45" s="18" t="s">
        <v>404</v>
      </c>
      <c r="L45" s="20" t="s">
        <v>404</v>
      </c>
      <c r="M45" s="18" t="s">
        <v>404</v>
      </c>
      <c r="N45" s="20" t="s">
        <v>404</v>
      </c>
      <c r="O45" s="18" t="s">
        <v>404</v>
      </c>
      <c r="P45" s="20" t="s">
        <v>404</v>
      </c>
      <c r="Q45" s="18" t="n">
        <v>340.33225332</v>
      </c>
      <c r="R45" s="20" t="n">
        <v>20.25968174</v>
      </c>
    </row>
    <row r="46" spans="1:18">
      <c r="A46" s="15" t="s">
        <v>443</v>
      </c>
      <c r="B46" s="17" t="n">
        <v>23141</v>
      </c>
      <c r="C46" s="18">
        <f>(4196.0/B46*100)</f>
        <v/>
      </c>
      <c r="D46" s="19" t="n">
        <v>18945</v>
      </c>
      <c r="E46" s="18" t="n">
        <v>386.73577611</v>
      </c>
      <c r="F46" s="20" t="n">
        <v>8.58389699</v>
      </c>
      <c r="G46" s="18" t="n">
        <v>374.92127011</v>
      </c>
      <c r="H46" s="20" t="n">
        <v>3.88642681</v>
      </c>
      <c r="I46" s="18" t="n">
        <v>387.92357035</v>
      </c>
      <c r="J46" s="20" t="n">
        <v>8.065848109999999</v>
      </c>
      <c r="K46" s="18" t="s">
        <v>404</v>
      </c>
      <c r="L46" s="20" t="s">
        <v>404</v>
      </c>
      <c r="M46" s="18" t="s">
        <v>404</v>
      </c>
      <c r="N46" s="20" t="s">
        <v>404</v>
      </c>
      <c r="O46" s="18" t="s">
        <v>404</v>
      </c>
      <c r="P46" s="20" t="s">
        <v>404</v>
      </c>
      <c r="Q46" s="18" t="n">
        <v>364.82768073</v>
      </c>
      <c r="R46" s="20" t="n">
        <v>28.86590401</v>
      </c>
    </row>
    <row r="47" spans="1:18">
      <c r="A47" s="15" t="s">
        <v>444</v>
      </c>
      <c r="B47" s="17" t="n">
        <v>5928</v>
      </c>
      <c r="C47" s="18">
        <f>(0.0/B47*100)</f>
        <v/>
      </c>
      <c r="D47" s="19" t="n">
        <v>5928</v>
      </c>
      <c r="E47" s="18" t="n">
        <v>405.69734785</v>
      </c>
      <c r="F47" s="20" t="n">
        <v>21.28033634</v>
      </c>
      <c r="G47" s="18" t="n">
        <v>440.03085378</v>
      </c>
      <c r="H47" s="20" t="n">
        <v>4.46095664</v>
      </c>
      <c r="I47" s="18" t="n">
        <v>488.46480138</v>
      </c>
      <c r="J47" s="20" t="n">
        <v>11.62661689</v>
      </c>
      <c r="K47" s="18" t="s">
        <v>404</v>
      </c>
      <c r="L47" s="20" t="s">
        <v>404</v>
      </c>
      <c r="M47" s="18" t="s">
        <v>404</v>
      </c>
      <c r="N47" s="20" t="s">
        <v>404</v>
      </c>
      <c r="O47" s="18" t="s">
        <v>404</v>
      </c>
      <c r="P47" s="20" t="s">
        <v>404</v>
      </c>
      <c r="Q47" s="18" t="n">
        <v>540.8043517</v>
      </c>
      <c r="R47" s="20" t="n">
        <v>7.19767315</v>
      </c>
    </row>
    <row r="48" spans="1:18">
      <c r="A48" s="15" t="s">
        <v>445</v>
      </c>
      <c r="B48" s="17" t="n">
        <v>9841</v>
      </c>
      <c r="C48" s="18">
        <f>(40.0/B48*100)</f>
        <v/>
      </c>
      <c r="D48" s="19" t="n">
        <v>9801</v>
      </c>
      <c r="E48" s="18" t="n">
        <v>534.94991473</v>
      </c>
      <c r="F48" s="20" t="n">
        <v>17.05379688</v>
      </c>
      <c r="G48" s="18" t="n">
        <v>542.62098068</v>
      </c>
      <c r="H48" s="20" t="n">
        <v>6.86334249</v>
      </c>
      <c r="I48" s="18" t="n">
        <v>492.18563529</v>
      </c>
      <c r="J48" s="20" t="n">
        <v>10.04251015</v>
      </c>
      <c r="K48" s="18" t="s">
        <v>404</v>
      </c>
      <c r="L48" s="20" t="s">
        <v>404</v>
      </c>
      <c r="M48" s="18" t="s">
        <v>404</v>
      </c>
      <c r="N48" s="20" t="s">
        <v>404</v>
      </c>
      <c r="O48" s="18" t="s">
        <v>404</v>
      </c>
      <c r="P48" s="20" t="s">
        <v>404</v>
      </c>
      <c r="Q48" s="18" t="s">
        <v>404</v>
      </c>
      <c r="R48" s="20" t="s">
        <v>404</v>
      </c>
    </row>
    <row r="49" spans="1:18">
      <c r="A49" s="15" t="s">
        <v>446</v>
      </c>
      <c r="B49" s="17" t="n">
        <v>6349</v>
      </c>
      <c r="C49" s="18">
        <f>(52.0/B49*100)</f>
        <v/>
      </c>
      <c r="D49" s="19" t="n">
        <v>6297</v>
      </c>
      <c r="E49" s="18" t="n">
        <v>391.51069357</v>
      </c>
      <c r="F49" s="20" t="n">
        <v>9.5828673</v>
      </c>
      <c r="G49" s="18" t="n">
        <v>401.21938314</v>
      </c>
      <c r="H49" s="20" t="n">
        <v>4.92650517</v>
      </c>
      <c r="I49" s="18" t="n">
        <v>418.98866493</v>
      </c>
      <c r="J49" s="20" t="n">
        <v>5.04503083</v>
      </c>
      <c r="K49" s="18" t="s">
        <v>404</v>
      </c>
      <c r="L49" s="20" t="s">
        <v>404</v>
      </c>
      <c r="M49" s="18" t="s">
        <v>404</v>
      </c>
      <c r="N49" s="20" t="s">
        <v>404</v>
      </c>
      <c r="O49" s="18" t="s">
        <v>404</v>
      </c>
      <c r="P49" s="20" t="s">
        <v>404</v>
      </c>
      <c r="Q49" s="18" t="n">
        <v>401.60187565</v>
      </c>
      <c r="R49" s="20" t="n">
        <v>27.96993969</v>
      </c>
    </row>
    <row r="50" spans="1:18">
      <c r="A50" s="15" t="s">
        <v>447</v>
      </c>
      <c r="B50" s="17" t="n">
        <v>11795</v>
      </c>
      <c r="C50" s="18">
        <f>(1031.0/B50*100)</f>
        <v/>
      </c>
      <c r="D50" s="19" t="n">
        <v>10764</v>
      </c>
      <c r="E50" s="18" t="n">
        <v>389.33246396</v>
      </c>
      <c r="F50" s="20" t="n">
        <v>5.10363034</v>
      </c>
      <c r="G50" s="18" t="n">
        <v>392.41416477</v>
      </c>
      <c r="H50" s="20" t="n">
        <v>3.15822704</v>
      </c>
      <c r="I50" s="18" t="n">
        <v>391.57634416</v>
      </c>
      <c r="J50" s="20" t="n">
        <v>9.32705588</v>
      </c>
      <c r="K50" s="18" t="s">
        <v>404</v>
      </c>
      <c r="L50" s="20" t="s">
        <v>404</v>
      </c>
      <c r="M50" s="18" t="s">
        <v>404</v>
      </c>
      <c r="N50" s="20" t="s">
        <v>404</v>
      </c>
      <c r="O50" s="18" t="s">
        <v>404</v>
      </c>
      <c r="P50" s="20" t="s">
        <v>404</v>
      </c>
      <c r="Q50" s="18" t="s">
        <v>404</v>
      </c>
      <c r="R50" s="20" t="s">
        <v>404</v>
      </c>
    </row>
    <row r="51" spans="1:18">
      <c r="A51" s="15" t="s">
        <v>448</v>
      </c>
      <c r="B51" s="17" t="n">
        <v>6866</v>
      </c>
      <c r="C51" s="18">
        <f>(0.0/B51*100)</f>
        <v/>
      </c>
      <c r="D51" s="19" t="n">
        <v>6866</v>
      </c>
      <c r="E51" s="18" t="n">
        <v>399.36467763</v>
      </c>
      <c r="F51" s="20" t="n">
        <v>7.88569022</v>
      </c>
      <c r="G51" s="18" t="n">
        <v>399.21131313</v>
      </c>
      <c r="H51" s="20" t="n">
        <v>4.47904827</v>
      </c>
      <c r="I51" s="18" t="n">
        <v>401.39223874</v>
      </c>
      <c r="J51" s="20" t="n">
        <v>4.29597771</v>
      </c>
      <c r="K51" s="18" t="s">
        <v>404</v>
      </c>
      <c r="L51" s="20" t="s">
        <v>404</v>
      </c>
      <c r="M51" s="18" t="s">
        <v>404</v>
      </c>
      <c r="N51" s="20" t="s">
        <v>404</v>
      </c>
      <c r="O51" s="18" t="s">
        <v>404</v>
      </c>
      <c r="P51" s="20" t="s">
        <v>404</v>
      </c>
      <c r="Q51" s="18" t="n">
        <v>419.52065496</v>
      </c>
      <c r="R51" s="20" t="n">
        <v>47.86546939</v>
      </c>
    </row>
    <row r="52" spans="1:18">
      <c r="A52" s="15" t="s">
        <v>449</v>
      </c>
      <c r="B52" s="17" t="n">
        <v>5809</v>
      </c>
      <c r="C52" s="18">
        <f>(0.0/B52*100)</f>
        <v/>
      </c>
      <c r="D52" s="19" t="n">
        <v>5809</v>
      </c>
      <c r="E52" s="18" t="n">
        <v>461.53572287</v>
      </c>
      <c r="F52" s="20" t="n">
        <v>8.65461226</v>
      </c>
      <c r="G52" s="18" t="n">
        <v>463.7809457</v>
      </c>
      <c r="H52" s="20" t="n">
        <v>3.96643074</v>
      </c>
      <c r="I52" s="18" t="n">
        <v>474.67411318</v>
      </c>
      <c r="J52" s="20" t="n">
        <v>14.21912674</v>
      </c>
      <c r="K52" s="18" t="s">
        <v>404</v>
      </c>
      <c r="L52" s="20" t="s">
        <v>404</v>
      </c>
      <c r="M52" s="18" t="s">
        <v>404</v>
      </c>
      <c r="N52" s="20" t="s">
        <v>404</v>
      </c>
      <c r="O52" s="18" t="s">
        <v>404</v>
      </c>
      <c r="P52" s="20" t="s">
        <v>404</v>
      </c>
      <c r="Q52" s="18" t="n">
        <v>432.09267605</v>
      </c>
      <c r="R52" s="20" t="n">
        <v>11.48891841</v>
      </c>
    </row>
    <row r="53" spans="1:18">
      <c r="A53" s="15" t="s">
        <v>450</v>
      </c>
      <c r="B53" s="17" t="n">
        <v>5571</v>
      </c>
      <c r="C53" s="18">
        <f>(0.0/B53*100)</f>
        <v/>
      </c>
      <c r="D53" s="19" t="n">
        <v>5571</v>
      </c>
      <c r="E53" s="18" t="n">
        <v>413.19993343</v>
      </c>
      <c r="F53" s="20" t="n">
        <v>4.22043298</v>
      </c>
      <c r="G53" s="18" t="n">
        <v>434.29361883</v>
      </c>
      <c r="H53" s="20" t="n">
        <v>2.30575821</v>
      </c>
      <c r="I53" s="18" t="n">
        <v>452.78001224</v>
      </c>
      <c r="J53" s="20" t="n">
        <v>2.40976631</v>
      </c>
      <c r="K53" s="18" t="s">
        <v>404</v>
      </c>
      <c r="L53" s="20" t="s">
        <v>404</v>
      </c>
      <c r="M53" s="18" t="s">
        <v>404</v>
      </c>
      <c r="N53" s="20" t="s">
        <v>404</v>
      </c>
      <c r="O53" s="18" t="s">
        <v>404</v>
      </c>
      <c r="P53" s="20" t="s">
        <v>404</v>
      </c>
      <c r="Q53" s="18" t="n">
        <v>470.64985446</v>
      </c>
      <c r="R53" s="20" t="n">
        <v>8.893006590000001</v>
      </c>
    </row>
    <row r="54" spans="1:18">
      <c r="A54" s="15" t="s">
        <v>451</v>
      </c>
      <c r="B54" s="17" t="n">
        <v>4740</v>
      </c>
      <c r="C54" s="18">
        <f>(199.0/B54*100)</f>
        <v/>
      </c>
      <c r="D54" s="19" t="n">
        <v>4541</v>
      </c>
      <c r="E54" s="18" t="n">
        <v>320.69570513</v>
      </c>
      <c r="F54" s="20" t="n">
        <v>8.51597153</v>
      </c>
      <c r="G54" s="18" t="n">
        <v>329.73131043</v>
      </c>
      <c r="H54" s="20" t="n">
        <v>4.10630907</v>
      </c>
      <c r="I54" s="18" t="n">
        <v>327.34943187</v>
      </c>
      <c r="J54" s="20" t="n">
        <v>6.70972288</v>
      </c>
      <c r="K54" s="18" t="s">
        <v>404</v>
      </c>
      <c r="L54" s="20" t="s">
        <v>404</v>
      </c>
      <c r="M54" s="18" t="s">
        <v>404</v>
      </c>
      <c r="N54" s="20" t="s">
        <v>404</v>
      </c>
      <c r="O54" s="18" t="s">
        <v>404</v>
      </c>
      <c r="P54" s="20" t="s">
        <v>404</v>
      </c>
      <c r="Q54" s="18" t="n">
        <v>312.98014879</v>
      </c>
      <c r="R54" s="20" t="n">
        <v>6.67711523</v>
      </c>
    </row>
    <row r="55" spans="1:18">
      <c r="A55" s="15" t="s">
        <v>452</v>
      </c>
      <c r="B55" s="17" t="n">
        <v>5316</v>
      </c>
      <c r="C55" s="18">
        <f>(43.0/B55*100)</f>
        <v/>
      </c>
      <c r="D55" s="19" t="n">
        <v>5273</v>
      </c>
      <c r="E55" s="18" t="n">
        <v>396.12956117</v>
      </c>
      <c r="F55" s="20" t="n">
        <v>12.06004418</v>
      </c>
      <c r="G55" s="18" t="n">
        <v>401.21430063</v>
      </c>
      <c r="H55" s="20" t="n">
        <v>5.77472008</v>
      </c>
      <c r="I55" s="18" t="n">
        <v>410.48742852</v>
      </c>
      <c r="J55" s="20" t="n">
        <v>6.72887274</v>
      </c>
      <c r="K55" s="18" t="s">
        <v>404</v>
      </c>
      <c r="L55" s="20" t="s">
        <v>404</v>
      </c>
      <c r="M55" s="18" t="s">
        <v>404</v>
      </c>
      <c r="N55" s="20" t="s">
        <v>404</v>
      </c>
      <c r="O55" s="18" t="s">
        <v>404</v>
      </c>
      <c r="P55" s="20" t="s">
        <v>404</v>
      </c>
      <c r="Q55" s="18" t="n">
        <v>403.69013026</v>
      </c>
      <c r="R55" s="20" t="n">
        <v>5.76716899</v>
      </c>
    </row>
    <row r="56" spans="1:18">
      <c r="A56" s="15" t="s">
        <v>453</v>
      </c>
      <c r="B56" s="17" t="n">
        <v>5359</v>
      </c>
      <c r="C56" s="18">
        <f>(0.0/B56*100)</f>
        <v/>
      </c>
      <c r="D56" s="19" t="n">
        <v>5359</v>
      </c>
      <c r="E56" s="18" t="n">
        <v>525.78277597</v>
      </c>
      <c r="F56" s="20" t="n">
        <v>7.32477449</v>
      </c>
      <c r="G56" s="18" t="n">
        <v>552.6999081599999</v>
      </c>
      <c r="H56" s="20" t="n">
        <v>4.0654616</v>
      </c>
      <c r="I56" s="18" t="n">
        <v>566.78189274</v>
      </c>
      <c r="J56" s="20" t="n">
        <v>11.73530211</v>
      </c>
      <c r="K56" s="18" t="s">
        <v>404</v>
      </c>
      <c r="L56" s="20" t="s">
        <v>404</v>
      </c>
      <c r="M56" s="18" t="s">
        <v>404</v>
      </c>
      <c r="N56" s="20" t="s">
        <v>404</v>
      </c>
      <c r="O56" s="18" t="s">
        <v>404</v>
      </c>
      <c r="P56" s="20" t="s">
        <v>404</v>
      </c>
      <c r="Q56" s="18" t="n">
        <v>501.20305268</v>
      </c>
      <c r="R56" s="20" t="n">
        <v>7.96572885</v>
      </c>
    </row>
    <row r="57" spans="1:18">
      <c r="A57" s="15" t="s">
        <v>454</v>
      </c>
      <c r="B57" s="17" t="n">
        <v>6513</v>
      </c>
      <c r="C57" s="18">
        <f>(0.0/B57*100)</f>
        <v/>
      </c>
      <c r="D57" s="19" t="n">
        <v>6513</v>
      </c>
      <c r="E57" s="18" t="n">
        <v>394.15891094</v>
      </c>
      <c r="F57" s="20" t="n">
        <v>8.862461679999999</v>
      </c>
      <c r="G57" s="18" t="n">
        <v>386.27933583</v>
      </c>
      <c r="H57" s="20" t="n">
        <v>4.09320315</v>
      </c>
      <c r="I57" s="18" t="n">
        <v>367.5620328</v>
      </c>
      <c r="J57" s="20" t="n">
        <v>9.5733306</v>
      </c>
      <c r="K57" s="18" t="s">
        <v>404</v>
      </c>
      <c r="L57" s="20" t="s">
        <v>404</v>
      </c>
      <c r="M57" s="18" t="s">
        <v>404</v>
      </c>
      <c r="N57" s="20" t="s">
        <v>404</v>
      </c>
      <c r="O57" s="18" t="n">
        <v>347.782675</v>
      </c>
      <c r="P57" s="20" t="n">
        <v>9.633842230000001</v>
      </c>
      <c r="Q57" s="18" t="n">
        <v>379.41900744</v>
      </c>
      <c r="R57" s="20" t="n">
        <v>29.69131336</v>
      </c>
    </row>
    <row r="58" spans="1:18">
      <c r="A58" s="15" t="s">
        <v>455</v>
      </c>
      <c r="B58" s="17" t="n">
        <v>7267</v>
      </c>
      <c r="C58" s="18">
        <f>(0.0/B58*100)</f>
        <v/>
      </c>
      <c r="D58" s="19" t="n">
        <v>7267</v>
      </c>
      <c r="E58" s="18" t="n">
        <v>384.51799497</v>
      </c>
      <c r="F58" s="20" t="n">
        <v>6.00735775</v>
      </c>
      <c r="G58" s="18" t="n">
        <v>377.63920891</v>
      </c>
      <c r="H58" s="20" t="n">
        <v>4.75507156</v>
      </c>
      <c r="I58" s="18" t="n">
        <v>380.55775905</v>
      </c>
      <c r="J58" s="20" t="n">
        <v>6.32105672</v>
      </c>
      <c r="K58" s="18" t="s">
        <v>404</v>
      </c>
      <c r="L58" s="20" t="s">
        <v>404</v>
      </c>
      <c r="M58" s="18" t="s">
        <v>404</v>
      </c>
      <c r="N58" s="20" t="s">
        <v>404</v>
      </c>
      <c r="O58" s="18" t="s">
        <v>404</v>
      </c>
      <c r="P58" s="20" t="s">
        <v>404</v>
      </c>
      <c r="Q58" s="18" t="n">
        <v>375.76799905</v>
      </c>
      <c r="R58" s="20" t="n">
        <v>11.79966902</v>
      </c>
    </row>
    <row r="59" spans="1:18">
      <c r="A59" s="15" t="s">
        <v>456</v>
      </c>
      <c r="B59" s="17" t="n">
        <v>4826</v>
      </c>
      <c r="C59" s="18">
        <f>(0.0/B59*100)</f>
        <v/>
      </c>
      <c r="D59" s="19" t="n">
        <v>4826</v>
      </c>
      <c r="E59" s="18" t="n">
        <v>364.44045146</v>
      </c>
      <c r="F59" s="20" t="n">
        <v>3.31658628</v>
      </c>
      <c r="G59" s="18" t="n">
        <v>357.44037797</v>
      </c>
      <c r="H59" s="20" t="n">
        <v>2.51465855</v>
      </c>
      <c r="I59" s="18" t="n">
        <v>362.38409437</v>
      </c>
      <c r="J59" s="20" t="n">
        <v>4.40416571</v>
      </c>
      <c r="K59" s="18" t="s">
        <v>404</v>
      </c>
      <c r="L59" s="20" t="s">
        <v>404</v>
      </c>
      <c r="M59" s="18" t="s">
        <v>404</v>
      </c>
      <c r="N59" s="20" t="s">
        <v>404</v>
      </c>
      <c r="O59" s="18" t="s">
        <v>404</v>
      </c>
      <c r="P59" s="20" t="s">
        <v>404</v>
      </c>
      <c r="Q59" s="18" t="n">
        <v>370.78767107</v>
      </c>
      <c r="R59" s="20" t="n">
        <v>5.08953693</v>
      </c>
    </row>
    <row r="60" spans="1:18">
      <c r="A60" s="15" t="s">
        <v>457</v>
      </c>
      <c r="B60" s="17" t="n">
        <v>4546</v>
      </c>
      <c r="C60" s="18">
        <f>(0.0/B60*100)</f>
        <v/>
      </c>
      <c r="D60" s="19" t="n">
        <v>4546</v>
      </c>
      <c r="E60" s="18" t="n">
        <v>398.44262994</v>
      </c>
      <c r="F60" s="20" t="n">
        <v>11.66200855</v>
      </c>
      <c r="G60" s="18" t="n">
        <v>395.98499323</v>
      </c>
      <c r="H60" s="20" t="n">
        <v>9.3767307</v>
      </c>
      <c r="I60" s="18" t="n">
        <v>396.18166456</v>
      </c>
      <c r="J60" s="20" t="n">
        <v>7.81933753</v>
      </c>
      <c r="K60" s="18" t="s">
        <v>404</v>
      </c>
      <c r="L60" s="20" t="s">
        <v>404</v>
      </c>
      <c r="M60" s="18" t="s">
        <v>404</v>
      </c>
      <c r="N60" s="20" t="s">
        <v>404</v>
      </c>
      <c r="O60" s="18" t="s">
        <v>404</v>
      </c>
      <c r="P60" s="20" t="s">
        <v>404</v>
      </c>
      <c r="Q60" s="18" t="n">
        <v>394.8853468</v>
      </c>
      <c r="R60" s="20" t="n">
        <v>9.59391237</v>
      </c>
    </row>
    <row r="61" spans="1:18">
      <c r="A61" s="15" t="s">
        <v>458</v>
      </c>
      <c r="B61" s="17" t="n">
        <v>6525</v>
      </c>
      <c r="C61" s="18">
        <f>(0.0/B61*100)</f>
        <v/>
      </c>
      <c r="D61" s="19" t="n">
        <v>6525</v>
      </c>
      <c r="E61" s="18" t="n">
        <v>480.57974003</v>
      </c>
      <c r="F61" s="20" t="n">
        <v>8.408160349999999</v>
      </c>
      <c r="G61" s="18" t="n">
        <v>476.13902993</v>
      </c>
      <c r="H61" s="20" t="n">
        <v>2.70974483</v>
      </c>
      <c r="I61" s="18" t="n">
        <v>484.50184737</v>
      </c>
      <c r="J61" s="20" t="n">
        <v>7.82504319</v>
      </c>
      <c r="K61" s="18" t="s">
        <v>404</v>
      </c>
      <c r="L61" s="20" t="s">
        <v>404</v>
      </c>
      <c r="M61" s="18" t="s">
        <v>404</v>
      </c>
      <c r="N61" s="20" t="s">
        <v>404</v>
      </c>
      <c r="O61" s="18" t="s">
        <v>404</v>
      </c>
      <c r="P61" s="20" t="s">
        <v>404</v>
      </c>
      <c r="Q61" s="18" t="n">
        <v>486.5174336</v>
      </c>
      <c r="R61" s="20" t="n">
        <v>10.87808365</v>
      </c>
    </row>
    <row r="62" spans="1:18">
      <c r="A62" s="15" t="s">
        <v>459</v>
      </c>
      <c r="B62" s="17" t="n">
        <v>4476</v>
      </c>
      <c r="C62" s="18">
        <f>(0.0/B62*100)</f>
        <v/>
      </c>
      <c r="D62" s="19" t="n">
        <v>4476</v>
      </c>
      <c r="E62" s="18" t="n">
        <v>530.09792843</v>
      </c>
      <c r="F62" s="20" t="n">
        <v>3.49209527</v>
      </c>
      <c r="G62" s="18" t="n">
        <v>543.76808543</v>
      </c>
      <c r="H62" s="20" t="n">
        <v>1.34613316</v>
      </c>
      <c r="I62" s="18" t="n">
        <v>548.53180701</v>
      </c>
      <c r="J62" s="20" t="n">
        <v>2.77794377</v>
      </c>
      <c r="K62" s="18" t="s">
        <v>404</v>
      </c>
      <c r="L62" s="20" t="s">
        <v>404</v>
      </c>
      <c r="M62" s="18" t="s">
        <v>404</v>
      </c>
      <c r="N62" s="20" t="s">
        <v>404</v>
      </c>
      <c r="O62" s="18" t="s">
        <v>404</v>
      </c>
      <c r="P62" s="20" t="s">
        <v>404</v>
      </c>
      <c r="Q62" s="18" t="n">
        <v>575.33280772</v>
      </c>
      <c r="R62" s="20" t="n">
        <v>7.62444114</v>
      </c>
    </row>
    <row r="63" spans="1:18">
      <c r="A63" s="15" t="s">
        <v>460</v>
      </c>
      <c r="B63" s="17" t="n">
        <v>5324</v>
      </c>
      <c r="C63" s="18">
        <f>(0.0/B63*100)</f>
        <v/>
      </c>
      <c r="D63" s="19" t="n">
        <v>5324</v>
      </c>
      <c r="E63" s="18" t="n">
        <v>364.11328363</v>
      </c>
      <c r="F63" s="20" t="n">
        <v>3.22350581</v>
      </c>
      <c r="G63" s="18" t="n">
        <v>372.77279682</v>
      </c>
      <c r="H63" s="20" t="n">
        <v>1.57467924</v>
      </c>
      <c r="I63" s="18" t="n">
        <v>424.06466432</v>
      </c>
      <c r="J63" s="20" t="n">
        <v>13.51429342</v>
      </c>
      <c r="K63" s="18" t="s">
        <v>404</v>
      </c>
      <c r="L63" s="20" t="s">
        <v>404</v>
      </c>
      <c r="M63" s="18" t="s">
        <v>404</v>
      </c>
      <c r="N63" s="20" t="s">
        <v>404</v>
      </c>
      <c r="O63" s="18" t="s">
        <v>404</v>
      </c>
      <c r="P63" s="20" t="s">
        <v>404</v>
      </c>
      <c r="Q63" s="18" t="n">
        <v>373.04695782</v>
      </c>
      <c r="R63" s="20" t="n">
        <v>5.81671649</v>
      </c>
    </row>
    <row r="64" spans="1:18">
      <c r="A64" s="15" t="s">
        <v>461</v>
      </c>
      <c r="B64" s="17" t="n">
        <v>3634</v>
      </c>
      <c r="C64" s="18">
        <f>(27.0/B64*100)</f>
        <v/>
      </c>
      <c r="D64" s="19" t="n">
        <v>3607</v>
      </c>
      <c r="E64" s="18" t="n">
        <v>468.25717561</v>
      </c>
      <c r="F64" s="20" t="n">
        <v>5.93026142</v>
      </c>
      <c r="G64" s="18" t="n">
        <v>482.3993386</v>
      </c>
      <c r="H64" s="20" t="n">
        <v>2.58030162</v>
      </c>
      <c r="I64" s="18" t="n">
        <v>467.39661647</v>
      </c>
      <c r="J64" s="20" t="n">
        <v>4.81962308</v>
      </c>
      <c r="K64" s="18" t="s">
        <v>404</v>
      </c>
      <c r="L64" s="20" t="s">
        <v>404</v>
      </c>
      <c r="M64" s="18" t="n">
        <v>537.80715577</v>
      </c>
      <c r="N64" s="20" t="n">
        <v>27.47720327</v>
      </c>
      <c r="O64" s="18" t="s">
        <v>404</v>
      </c>
      <c r="P64" s="20" t="s">
        <v>404</v>
      </c>
      <c r="Q64" s="18" t="n">
        <v>478.4615148</v>
      </c>
      <c r="R64" s="20" t="n">
        <v>3.00024535</v>
      </c>
    </row>
    <row r="65" spans="1:18">
      <c r="A65" s="15" t="s">
        <v>462</v>
      </c>
      <c r="B65" s="17" t="n">
        <v>5325</v>
      </c>
      <c r="C65" s="18">
        <f>(0.0/B65*100)</f>
        <v/>
      </c>
      <c r="D65" s="19" t="n">
        <v>5325</v>
      </c>
      <c r="E65" s="18" t="n">
        <v>413.580451</v>
      </c>
      <c r="F65" s="20" t="n">
        <v>6.32059017</v>
      </c>
      <c r="G65" s="18" t="n">
        <v>421.32471492</v>
      </c>
      <c r="H65" s="20" t="n">
        <v>3.2348484</v>
      </c>
      <c r="I65" s="18" t="n">
        <v>408.87174321</v>
      </c>
      <c r="J65" s="20" t="n">
        <v>14.87425326</v>
      </c>
      <c r="K65" s="18" t="s">
        <v>404</v>
      </c>
      <c r="L65" s="20" t="s">
        <v>404</v>
      </c>
      <c r="M65" s="18" t="s">
        <v>404</v>
      </c>
      <c r="N65" s="20" t="s">
        <v>404</v>
      </c>
      <c r="O65" s="18" t="s">
        <v>404</v>
      </c>
      <c r="P65" s="20" t="s">
        <v>404</v>
      </c>
      <c r="Q65" s="18" t="n">
        <v>422.62885275</v>
      </c>
      <c r="R65" s="20" t="n">
        <v>13.34316677</v>
      </c>
    </row>
    <row r="66" spans="1:18">
      <c r="A66" s="15" t="s">
        <v>463</v>
      </c>
      <c r="B66" s="17" t="n">
        <v>5665</v>
      </c>
      <c r="C66" s="18">
        <f>(0.0/B66*100)</f>
        <v/>
      </c>
      <c r="D66" s="19" t="n">
        <v>5665</v>
      </c>
      <c r="E66" s="18" t="n">
        <v>434.41164087</v>
      </c>
      <c r="F66" s="20" t="n">
        <v>2.32374987</v>
      </c>
      <c r="G66" s="18" t="n">
        <v>413.07643036</v>
      </c>
      <c r="H66" s="20" t="n">
        <v>1.77944872</v>
      </c>
      <c r="I66" s="18" t="n">
        <v>367.55944307</v>
      </c>
      <c r="J66" s="20" t="n">
        <v>14.71799953</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383.95400892</v>
      </c>
      <c r="F67" s="20" t="n">
        <v>6.11365387</v>
      </c>
      <c r="G67" s="18" t="n">
        <v>386.74856826</v>
      </c>
      <c r="H67" s="20" t="n">
        <v>4.43805394</v>
      </c>
      <c r="I67" s="18" t="n">
        <v>387.78881963</v>
      </c>
      <c r="J67" s="20" t="n">
        <v>5.80527538</v>
      </c>
      <c r="K67" s="18" t="s">
        <v>404</v>
      </c>
      <c r="L67" s="20" t="s">
        <v>404</v>
      </c>
      <c r="M67" s="18" t="s">
        <v>404</v>
      </c>
      <c r="N67" s="20" t="s">
        <v>404</v>
      </c>
      <c r="O67" s="18" t="s">
        <v>404</v>
      </c>
      <c r="P67" s="20" t="s">
        <v>404</v>
      </c>
      <c r="Q67" s="18" t="n">
        <v>387.2313018</v>
      </c>
      <c r="R67" s="20" t="n">
        <v>20.29414456</v>
      </c>
    </row>
    <row r="68" spans="1:18">
      <c r="A68" s="15" t="s">
        <v>465</v>
      </c>
      <c r="B68" s="17" t="n">
        <v>12083</v>
      </c>
      <c r="C68" s="18">
        <f>(0.0/B68*100)</f>
        <v/>
      </c>
      <c r="D68" s="19" t="n">
        <v>12083</v>
      </c>
      <c r="E68" s="18" t="n">
        <v>374.50346865</v>
      </c>
      <c r="F68" s="20" t="n">
        <v>2.72632295</v>
      </c>
      <c r="G68" s="18" t="n">
        <v>413.09115723</v>
      </c>
      <c r="H68" s="20" t="n">
        <v>1.17452915</v>
      </c>
      <c r="I68" s="18" t="n">
        <v>396.22210363</v>
      </c>
      <c r="J68" s="20" t="n">
        <v>5.99771615</v>
      </c>
      <c r="K68" s="18" t="s">
        <v>404</v>
      </c>
      <c r="L68" s="20" t="s">
        <v>404</v>
      </c>
      <c r="M68" s="18" t="s">
        <v>404</v>
      </c>
      <c r="N68" s="20" t="s">
        <v>404</v>
      </c>
      <c r="O68" s="18" t="s">
        <v>404</v>
      </c>
      <c r="P68" s="20" t="s">
        <v>404</v>
      </c>
      <c r="Q68" s="18" t="n">
        <v>383.28081792</v>
      </c>
      <c r="R68" s="20" t="n">
        <v>16.21646022</v>
      </c>
    </row>
    <row r="69" spans="1:18">
      <c r="A69" s="15" t="s">
        <v>466</v>
      </c>
      <c r="B69" s="17" t="n">
        <v>4876</v>
      </c>
      <c r="C69" s="18">
        <f>(0.0/B69*100)</f>
        <v/>
      </c>
      <c r="D69" s="19" t="n">
        <v>4876</v>
      </c>
      <c r="E69" s="18" t="n">
        <v>437.89922749</v>
      </c>
      <c r="F69" s="20" t="n">
        <v>8.82092398</v>
      </c>
      <c r="G69" s="18" t="n">
        <v>444.74915526</v>
      </c>
      <c r="H69" s="20" t="n">
        <v>4.41443554</v>
      </c>
      <c r="I69" s="18" t="n">
        <v>492.39128783</v>
      </c>
      <c r="J69" s="20" t="n">
        <v>18.68500524</v>
      </c>
      <c r="K69" s="18" t="s">
        <v>404</v>
      </c>
      <c r="L69" s="20" t="s">
        <v>404</v>
      </c>
      <c r="M69" s="18" t="s">
        <v>404</v>
      </c>
      <c r="N69" s="20" t="s">
        <v>404</v>
      </c>
      <c r="O69" s="18" t="s">
        <v>404</v>
      </c>
      <c r="P69" s="20" t="s">
        <v>404</v>
      </c>
      <c r="Q69" s="18" t="n">
        <v>428.80202536</v>
      </c>
      <c r="R69" s="20" t="n">
        <v>25.34904004</v>
      </c>
    </row>
    <row r="70" spans="1:18">
      <c r="A70" s="15" t="s">
        <v>467</v>
      </c>
      <c r="B70" s="17" t="n">
        <v>6036</v>
      </c>
      <c r="C70" s="18">
        <f>(0.0/B70*100)</f>
        <v/>
      </c>
      <c r="D70" s="19" t="n">
        <v>6036</v>
      </c>
      <c r="E70" s="18" t="n">
        <v>489.9889518</v>
      </c>
      <c r="F70" s="20" t="n">
        <v>13.31094421</v>
      </c>
      <c r="G70" s="18" t="n">
        <v>494.42582543</v>
      </c>
      <c r="H70" s="20" t="n">
        <v>3.27060572</v>
      </c>
      <c r="I70" s="18" t="n">
        <v>481.63414614</v>
      </c>
      <c r="J70" s="20" t="n">
        <v>8.4682589</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567.98368054</v>
      </c>
      <c r="F71" s="20" t="n">
        <v>4.18182365</v>
      </c>
      <c r="G71" s="18" t="n">
        <v>563.54189039</v>
      </c>
      <c r="H71" s="20" t="n">
        <v>1.69018711</v>
      </c>
      <c r="I71" s="18" t="n">
        <v>593.81320365</v>
      </c>
      <c r="J71" s="20" t="n">
        <v>11.77018356</v>
      </c>
      <c r="K71" s="18" t="s">
        <v>404</v>
      </c>
      <c r="L71" s="20" t="s">
        <v>404</v>
      </c>
      <c r="M71" s="18" t="s">
        <v>404</v>
      </c>
      <c r="N71" s="20" t="s">
        <v>404</v>
      </c>
      <c r="O71" s="18" t="s">
        <v>404</v>
      </c>
      <c r="P71" s="20" t="s">
        <v>404</v>
      </c>
      <c r="Q71" s="18" t="n">
        <v>527.43299565</v>
      </c>
      <c r="R71" s="20" t="n">
        <v>9.30865895</v>
      </c>
    </row>
    <row r="72" spans="1:18">
      <c r="A72" s="15" t="s">
        <v>469</v>
      </c>
      <c r="B72" s="17" t="n">
        <v>7708</v>
      </c>
      <c r="C72" s="18">
        <f>(0.0/B72*100)</f>
        <v/>
      </c>
      <c r="D72" s="19" t="n">
        <v>7708</v>
      </c>
      <c r="E72" s="18" t="n">
        <v>522.74904824</v>
      </c>
      <c r="F72" s="20" t="n">
        <v>9.36443532</v>
      </c>
      <c r="G72" s="18" t="n">
        <v>548.6675239</v>
      </c>
      <c r="H72" s="20" t="n">
        <v>4.20942009</v>
      </c>
      <c r="I72" s="18" t="n">
        <v>518.15670226</v>
      </c>
      <c r="J72" s="20" t="n">
        <v>13.72901536</v>
      </c>
      <c r="K72" s="18" t="s">
        <v>404</v>
      </c>
      <c r="L72" s="20" t="s">
        <v>404</v>
      </c>
      <c r="M72" s="18" t="s">
        <v>404</v>
      </c>
      <c r="N72" s="20" t="s">
        <v>404</v>
      </c>
      <c r="O72" s="18" t="s">
        <v>404</v>
      </c>
      <c r="P72" s="20" t="s">
        <v>404</v>
      </c>
      <c r="Q72" s="18" t="n">
        <v>548.7925331</v>
      </c>
      <c r="R72" s="20" t="n">
        <v>54.38040826</v>
      </c>
    </row>
    <row r="73" spans="1:18">
      <c r="A73" s="15" t="s">
        <v>470</v>
      </c>
      <c r="B73" s="17" t="n">
        <v>8249</v>
      </c>
      <c r="C73" s="18">
        <f>(0.0/B73*100)</f>
        <v/>
      </c>
      <c r="D73" s="19" t="n">
        <v>8249</v>
      </c>
      <c r="E73" s="18" t="n">
        <v>409.02129444</v>
      </c>
      <c r="F73" s="20" t="n">
        <v>7.09276574</v>
      </c>
      <c r="G73" s="18" t="n">
        <v>417.76239578</v>
      </c>
      <c r="H73" s="20" t="n">
        <v>3.90405886</v>
      </c>
      <c r="I73" s="18" t="n">
        <v>405.71988376</v>
      </c>
      <c r="J73" s="20" t="n">
        <v>15.69508206</v>
      </c>
      <c r="K73" s="18" t="s">
        <v>404</v>
      </c>
      <c r="L73" s="20" t="s">
        <v>404</v>
      </c>
      <c r="M73" s="18" t="s">
        <v>404</v>
      </c>
      <c r="N73" s="20" t="s">
        <v>404</v>
      </c>
      <c r="O73" s="18" t="s">
        <v>404</v>
      </c>
      <c r="P73" s="20" t="s">
        <v>404</v>
      </c>
      <c r="Q73" s="18" t="n">
        <v>422.33433597</v>
      </c>
      <c r="R73" s="20" t="n">
        <v>15.68195206</v>
      </c>
    </row>
    <row r="74" spans="1:18">
      <c r="A74" s="15" t="s">
        <v>471</v>
      </c>
      <c r="B74" s="17" t="n">
        <v>4692</v>
      </c>
      <c r="C74" s="18">
        <f>(484.0/B74*100)</f>
        <v/>
      </c>
      <c r="D74" s="19" t="n">
        <v>4208</v>
      </c>
      <c r="E74" s="18" t="n">
        <v>410.63052564</v>
      </c>
      <c r="F74" s="20" t="n">
        <v>3.83587089</v>
      </c>
      <c r="G74" s="18" t="n">
        <v>418.11603149</v>
      </c>
      <c r="H74" s="20" t="n">
        <v>2.03961445</v>
      </c>
      <c r="I74" s="18" t="n">
        <v>400.68141803</v>
      </c>
      <c r="J74" s="20" t="n">
        <v>2.51503461</v>
      </c>
      <c r="K74" s="18" t="s">
        <v>404</v>
      </c>
      <c r="L74" s="20" t="s">
        <v>404</v>
      </c>
      <c r="M74" s="18" t="s">
        <v>404</v>
      </c>
      <c r="N74" s="20" t="s">
        <v>404</v>
      </c>
      <c r="O74" s="18" t="s">
        <v>404</v>
      </c>
      <c r="P74" s="20" t="s">
        <v>404</v>
      </c>
      <c r="Q74" s="18" t="n">
        <v>446.17352801</v>
      </c>
      <c r="R74" s="20" t="n">
        <v>4.58975311</v>
      </c>
    </row>
    <row r="75" spans="1:18">
      <c r="A75" s="15" t="s">
        <v>472</v>
      </c>
      <c r="B75" s="17" t="n">
        <v>5375</v>
      </c>
      <c r="C75" s="18">
        <f>(483.0/B75*100)</f>
        <v/>
      </c>
      <c r="D75" s="19" t="n">
        <v>4892</v>
      </c>
      <c r="E75" s="18" t="n">
        <v>344.17546633</v>
      </c>
      <c r="F75" s="20" t="n">
        <v>10.41427329</v>
      </c>
      <c r="G75" s="18" t="n">
        <v>372.09639996</v>
      </c>
      <c r="H75" s="20" t="n">
        <v>5.22698873</v>
      </c>
      <c r="I75" s="18" t="n">
        <v>363.54084753</v>
      </c>
      <c r="J75" s="20" t="n">
        <v>7.53296979</v>
      </c>
      <c r="K75" s="18" t="s">
        <v>404</v>
      </c>
      <c r="L75" s="20" t="s">
        <v>404</v>
      </c>
      <c r="M75" s="18" t="s">
        <v>404</v>
      </c>
      <c r="N75" s="20" t="s">
        <v>404</v>
      </c>
      <c r="O75" s="18" t="s">
        <v>404</v>
      </c>
      <c r="P75" s="20" t="s">
        <v>404</v>
      </c>
      <c r="Q75" s="18" t="n">
        <v>401.57273848</v>
      </c>
      <c r="R75" s="20" t="n">
        <v>13.23143368</v>
      </c>
    </row>
    <row r="76" spans="1:18">
      <c r="A76" s="15" t="s">
        <v>473</v>
      </c>
      <c r="B76" s="17" t="n">
        <v>14167</v>
      </c>
      <c r="C76" s="18">
        <f>(1400.0/B76*100)</f>
        <v/>
      </c>
      <c r="D76" s="19" t="n">
        <v>12767</v>
      </c>
      <c r="E76" s="18" t="n">
        <v>416.40174907</v>
      </c>
      <c r="F76" s="20" t="n">
        <v>6.85160571</v>
      </c>
      <c r="G76" s="18" t="n">
        <v>433.78505332</v>
      </c>
      <c r="H76" s="20" t="n">
        <v>3.636703</v>
      </c>
      <c r="I76" s="18" t="n">
        <v>422.9054303</v>
      </c>
      <c r="J76" s="20" t="n">
        <v>6.72238959</v>
      </c>
      <c r="K76" s="18" t="s">
        <v>404</v>
      </c>
      <c r="L76" s="20" t="s">
        <v>404</v>
      </c>
      <c r="M76" s="18" t="s">
        <v>404</v>
      </c>
      <c r="N76" s="20" t="s">
        <v>404</v>
      </c>
      <c r="O76" s="18" t="s">
        <v>404</v>
      </c>
      <c r="P76" s="20" t="s">
        <v>404</v>
      </c>
      <c r="Q76" s="18" t="n">
        <v>429.45332431</v>
      </c>
      <c r="R76" s="20" t="n">
        <v>13.73930983</v>
      </c>
    </row>
    <row r="77" spans="1:18">
      <c r="A77" s="15" t="s">
        <v>474</v>
      </c>
      <c r="B77" s="17" t="n">
        <v>6062</v>
      </c>
      <c r="C77" s="18">
        <f>(0.0/B77*100)</f>
        <v/>
      </c>
      <c r="D77" s="19" t="n">
        <v>6062</v>
      </c>
      <c r="E77" s="18" t="n">
        <v>412.66644365</v>
      </c>
      <c r="F77" s="20" t="n">
        <v>8.74334342</v>
      </c>
      <c r="G77" s="18" t="n">
        <v>407.0041494</v>
      </c>
      <c r="H77" s="20" t="n">
        <v>6.01722451</v>
      </c>
      <c r="I77" s="18" t="n">
        <v>425.72558693</v>
      </c>
      <c r="J77" s="20" t="n">
        <v>4.04193972</v>
      </c>
      <c r="K77" s="18" t="s">
        <v>404</v>
      </c>
      <c r="L77" s="20" t="s">
        <v>404</v>
      </c>
      <c r="M77" s="18" t="s">
        <v>404</v>
      </c>
      <c r="N77" s="20" t="s">
        <v>404</v>
      </c>
      <c r="O77" s="18" t="s">
        <v>404</v>
      </c>
      <c r="P77" s="20" t="s">
        <v>404</v>
      </c>
      <c r="Q77" s="18" t="n">
        <v>419.44032913</v>
      </c>
      <c r="R77" s="20" t="n">
        <v>11.9931338</v>
      </c>
    </row>
    <row r="78" spans="1:18">
      <c r="A78" s="15" t="s">
        <v>475</v>
      </c>
      <c r="B78" s="17" t="n">
        <v>5826</v>
      </c>
      <c r="C78" s="18">
        <f>(0.0/B78*100)</f>
        <v/>
      </c>
      <c r="D78" s="19" t="n">
        <v>5826</v>
      </c>
      <c r="E78" s="18" t="n">
        <v>499.14343718</v>
      </c>
      <c r="F78" s="20" t="n">
        <v>12.66586528</v>
      </c>
      <c r="G78" s="18" t="n">
        <v>501.53792166</v>
      </c>
      <c r="H78" s="20" t="n">
        <v>6.71395533</v>
      </c>
      <c r="I78" s="18" t="n">
        <v>482.80519293</v>
      </c>
      <c r="J78" s="20" t="n">
        <v>8.47553452</v>
      </c>
      <c r="K78" s="18" t="s">
        <v>404</v>
      </c>
      <c r="L78" s="20" t="s">
        <v>404</v>
      </c>
      <c r="M78" s="18" t="s">
        <v>404</v>
      </c>
      <c r="N78" s="20" t="s">
        <v>404</v>
      </c>
      <c r="O78" s="18" t="s">
        <v>404</v>
      </c>
      <c r="P78" s="20" t="s">
        <v>404</v>
      </c>
      <c r="Q78" s="18" t="n">
        <v>485.59843449</v>
      </c>
      <c r="R78" s="20" t="n">
        <v>11.71331231</v>
      </c>
    </row>
    <row customHeight="1" ht="25" r="79" spans="1:18">
      <c r="A79" s="15" t="s">
        <v>476</v>
      </c>
      <c r="B79" s="17" t="n">
        <v>1657</v>
      </c>
      <c r="C79" s="18">
        <f>(21.0/B79*100)</f>
        <v/>
      </c>
      <c r="D79" s="19" t="n">
        <v>1636</v>
      </c>
      <c r="E79" s="18" t="n">
        <v>457.61955208</v>
      </c>
      <c r="F79" s="20" t="n">
        <v>21.6612096</v>
      </c>
      <c r="G79" s="18" t="n">
        <v>455.21038248</v>
      </c>
      <c r="H79" s="20" t="n">
        <v>10.89908911</v>
      </c>
      <c r="I79" s="18" t="n">
        <v>456.52467952</v>
      </c>
      <c r="J79" s="20" t="n">
        <v>14.0671941</v>
      </c>
      <c r="K79" s="18" t="s">
        <v>404</v>
      </c>
      <c r="L79" s="20" t="s">
        <v>404</v>
      </c>
      <c r="M79" s="18" t="s">
        <v>404</v>
      </c>
      <c r="N79" s="20" t="s">
        <v>404</v>
      </c>
      <c r="O79" s="18" t="s">
        <v>404</v>
      </c>
      <c r="P79" s="20" t="s">
        <v>404</v>
      </c>
      <c r="Q79" s="18" t="n">
        <v>466.84791303</v>
      </c>
      <c r="R79" s="20" t="n">
        <v>43.02520023</v>
      </c>
    </row>
    <row r="80" spans="1:18">
      <c r="A80" s="15" t="s">
        <v>477</v>
      </c>
      <c r="B80" s="17" t="n">
        <v>7841</v>
      </c>
      <c r="C80" s="18">
        <f>(0.0/B80*100)</f>
        <v/>
      </c>
      <c r="D80" s="19" t="n">
        <v>7841</v>
      </c>
      <c r="E80" s="18" t="n">
        <v>468.40921018</v>
      </c>
      <c r="F80" s="20" t="n">
        <v>8.895950770000001</v>
      </c>
      <c r="G80" s="18" t="n">
        <v>456.80537749</v>
      </c>
      <c r="H80" s="20" t="n">
        <v>5.1701079</v>
      </c>
      <c r="I80" s="18" t="n">
        <v>452.50507388</v>
      </c>
      <c r="J80" s="20" t="n">
        <v>21.01752951</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435.00621657</v>
      </c>
      <c r="F81" s="20" t="n">
        <v>10.87617353</v>
      </c>
      <c r="G81" s="18" t="n">
        <v>448.52633829</v>
      </c>
      <c r="H81" s="20" t="n">
        <v>3.54044142</v>
      </c>
      <c r="I81" s="18" t="n">
        <v>440.97285292</v>
      </c>
      <c r="J81" s="20" t="n">
        <v>11.10781337</v>
      </c>
      <c r="K81" s="18" t="s">
        <v>404</v>
      </c>
      <c r="L81" s="20" t="s">
        <v>404</v>
      </c>
      <c r="M81" s="18" t="s">
        <v>404</v>
      </c>
      <c r="N81" s="20" t="s">
        <v>404</v>
      </c>
      <c r="O81" s="18" t="s">
        <v>404</v>
      </c>
      <c r="P81" s="20" t="s">
        <v>404</v>
      </c>
      <c r="Q81" s="18" t="n">
        <v>443.68941575</v>
      </c>
      <c r="R81" s="20" t="n">
        <v>8.78260004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703</v>
      </c>
    </row>
    <row customHeight="1" ht="30" r="4" spans="1:20">
      <c r="A4" s="6" t="n"/>
      <c r="B4" s="7" t="s">
        <v>385</v>
      </c>
      <c r="C4" s="7" t="s">
        <v>386</v>
      </c>
      <c r="D4" s="8" t="s">
        <v>385</v>
      </c>
      <c r="E4" s="9" t="s">
        <v>704</v>
      </c>
      <c r="F4" s="10" t="n"/>
      <c r="G4" s="9" t="s">
        <v>705</v>
      </c>
      <c r="H4" s="10" t="n"/>
      <c r="I4" s="9" t="s">
        <v>706</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515.29414256</v>
      </c>
      <c r="F7" s="20" t="n">
        <v>16.60261764</v>
      </c>
      <c r="G7" s="18" t="n">
        <v>494.81494147</v>
      </c>
      <c r="H7" s="20" t="n">
        <v>1.98909306</v>
      </c>
      <c r="I7" s="18" t="n">
        <v>494.56487232</v>
      </c>
      <c r="J7" s="20" t="n">
        <v>5.33841434</v>
      </c>
      <c r="K7" s="18" t="s">
        <v>404</v>
      </c>
      <c r="L7" s="20" t="s">
        <v>404</v>
      </c>
      <c r="M7" s="18" t="s">
        <v>404</v>
      </c>
      <c r="N7" s="20" t="s">
        <v>404</v>
      </c>
      <c r="O7" s="18" t="s">
        <v>404</v>
      </c>
      <c r="P7" s="20" t="s">
        <v>404</v>
      </c>
      <c r="Q7" s="18" t="s">
        <v>404</v>
      </c>
      <c r="R7" s="20" t="s">
        <v>404</v>
      </c>
      <c r="S7" s="18" t="n">
        <v>486.71779638</v>
      </c>
      <c r="T7" s="20" t="n">
        <v>9.26041446</v>
      </c>
    </row>
    <row r="8" spans="1:20">
      <c r="A8" s="15" t="s">
        <v>405</v>
      </c>
      <c r="B8" s="17" t="n">
        <v>7007</v>
      </c>
      <c r="C8" s="18">
        <f>(0.0/B8*100)</f>
        <v/>
      </c>
      <c r="D8" s="19" t="n">
        <v>7007</v>
      </c>
      <c r="E8" s="18" t="n">
        <v>512.00751614</v>
      </c>
      <c r="F8" s="20" t="n">
        <v>12.25388547</v>
      </c>
      <c r="G8" s="18" t="n">
        <v>452.29184658</v>
      </c>
      <c r="H8" s="20" t="n">
        <v>8.997500410000001</v>
      </c>
      <c r="I8" s="18" t="n">
        <v>504.37642695</v>
      </c>
      <c r="J8" s="20" t="n">
        <v>3.68763167</v>
      </c>
      <c r="K8" s="18" t="s">
        <v>404</v>
      </c>
      <c r="L8" s="20" t="s">
        <v>404</v>
      </c>
      <c r="M8" s="18" t="s">
        <v>404</v>
      </c>
      <c r="N8" s="20" t="s">
        <v>404</v>
      </c>
      <c r="O8" s="18" t="s">
        <v>404</v>
      </c>
      <c r="P8" s="20" t="s">
        <v>404</v>
      </c>
      <c r="Q8" s="18" t="s">
        <v>404</v>
      </c>
      <c r="R8" s="20" t="s">
        <v>404</v>
      </c>
      <c r="S8" s="18" t="n">
        <v>459.83541831</v>
      </c>
      <c r="T8" s="20" t="n">
        <v>20.80303275</v>
      </c>
    </row>
    <row r="9" spans="1:20">
      <c r="A9" s="15" t="s">
        <v>406</v>
      </c>
      <c r="B9" s="17" t="n">
        <v>9651</v>
      </c>
      <c r="C9" s="18">
        <f>(200.0/B9*100)</f>
        <v/>
      </c>
      <c r="D9" s="19" t="n">
        <v>9451</v>
      </c>
      <c r="E9" s="18" t="n">
        <v>523.87800379</v>
      </c>
      <c r="F9" s="20" t="n">
        <v>10.92310667</v>
      </c>
      <c r="G9" s="18" t="n">
        <v>492.80831</v>
      </c>
      <c r="H9" s="20" t="n">
        <v>10.31531676</v>
      </c>
      <c r="I9" s="18" t="n">
        <v>509.62712978</v>
      </c>
      <c r="J9" s="20" t="n">
        <v>3.56330355</v>
      </c>
      <c r="K9" s="18" t="s">
        <v>404</v>
      </c>
      <c r="L9" s="20" t="s">
        <v>404</v>
      </c>
      <c r="M9" s="18" t="s">
        <v>404</v>
      </c>
      <c r="N9" s="20" t="s">
        <v>404</v>
      </c>
      <c r="O9" s="18" t="s">
        <v>404</v>
      </c>
      <c r="P9" s="20" t="s">
        <v>404</v>
      </c>
      <c r="Q9" s="18" t="s">
        <v>404</v>
      </c>
      <c r="R9" s="20" t="s">
        <v>404</v>
      </c>
      <c r="S9" s="18" t="n">
        <v>487.85937812</v>
      </c>
      <c r="T9" s="20" t="n">
        <v>16.8941007</v>
      </c>
    </row>
    <row r="10" spans="1:20">
      <c r="A10" s="15" t="s">
        <v>407</v>
      </c>
      <c r="B10" s="17" t="n">
        <v>20058</v>
      </c>
      <c r="C10" s="18">
        <f>(3112.0/B10*100)</f>
        <v/>
      </c>
      <c r="D10" s="19" t="n">
        <v>16946</v>
      </c>
      <c r="E10" s="18" t="n">
        <v>518.62325162</v>
      </c>
      <c r="F10" s="20" t="n">
        <v>10.97568606</v>
      </c>
      <c r="G10" s="18" t="n">
        <v>515.4989655099999</v>
      </c>
      <c r="H10" s="20" t="n">
        <v>2.8521388</v>
      </c>
      <c r="I10" s="18" t="n">
        <v>517.08349293</v>
      </c>
      <c r="J10" s="20" t="n">
        <v>6.66509076</v>
      </c>
      <c r="K10" s="18" t="s">
        <v>404</v>
      </c>
      <c r="L10" s="20" t="s">
        <v>404</v>
      </c>
      <c r="M10" s="18" t="s">
        <v>404</v>
      </c>
      <c r="N10" s="20" t="s">
        <v>404</v>
      </c>
      <c r="O10" s="18" t="s">
        <v>404</v>
      </c>
      <c r="P10" s="20" t="s">
        <v>404</v>
      </c>
      <c r="Q10" s="18" t="s">
        <v>404</v>
      </c>
      <c r="R10" s="20" t="s">
        <v>404</v>
      </c>
      <c r="S10" s="18" t="n">
        <v>498.91254802</v>
      </c>
      <c r="T10" s="20" t="n">
        <v>15.88594339</v>
      </c>
    </row>
    <row r="11" spans="1:20">
      <c r="A11" s="15" t="s">
        <v>408</v>
      </c>
      <c r="B11" s="17" t="n">
        <v>7053</v>
      </c>
      <c r="C11" s="18">
        <f>(212.0/B11*100)</f>
        <v/>
      </c>
      <c r="D11" s="19" t="n">
        <v>6841</v>
      </c>
      <c r="E11" s="18" t="n">
        <v>406.42422665</v>
      </c>
      <c r="F11" s="20" t="n">
        <v>16.59628745</v>
      </c>
      <c r="G11" s="18" t="n">
        <v>432.64329236</v>
      </c>
      <c r="H11" s="20" t="n">
        <v>8.23504947</v>
      </c>
      <c r="I11" s="18" t="n">
        <v>424.2002353</v>
      </c>
      <c r="J11" s="20" t="n">
        <v>3.93508973</v>
      </c>
      <c r="K11" s="18" t="s">
        <v>404</v>
      </c>
      <c r="L11" s="20" t="s">
        <v>404</v>
      </c>
      <c r="M11" s="18" t="s">
        <v>404</v>
      </c>
      <c r="N11" s="20" t="s">
        <v>404</v>
      </c>
      <c r="O11" s="18" t="s">
        <v>404</v>
      </c>
      <c r="P11" s="20" t="s">
        <v>404</v>
      </c>
      <c r="Q11" s="18" t="s">
        <v>404</v>
      </c>
      <c r="R11" s="20" t="s">
        <v>404</v>
      </c>
      <c r="S11" s="18" t="n">
        <v>383.97824453</v>
      </c>
      <c r="T11" s="20" t="n">
        <v>15.73694842</v>
      </c>
    </row>
    <row r="12" spans="1:20">
      <c r="A12" s="15" t="s">
        <v>409</v>
      </c>
      <c r="B12" s="17" t="n">
        <v>6894</v>
      </c>
      <c r="C12" s="18">
        <f>(106.0/B12*100)</f>
        <v/>
      </c>
      <c r="D12" s="19" t="n">
        <v>6788</v>
      </c>
      <c r="E12" s="18" t="n">
        <v>492.81542441</v>
      </c>
      <c r="F12" s="20" t="n">
        <v>16.56536234</v>
      </c>
      <c r="G12" s="18" t="n">
        <v>493.8267548</v>
      </c>
      <c r="H12" s="20" t="n">
        <v>6.96500731</v>
      </c>
      <c r="I12" s="18" t="n">
        <v>492.95753335</v>
      </c>
      <c r="J12" s="20" t="n">
        <v>3.00800614</v>
      </c>
      <c r="K12" s="18" t="s">
        <v>404</v>
      </c>
      <c r="L12" s="20" t="s">
        <v>404</v>
      </c>
      <c r="M12" s="18" t="s">
        <v>404</v>
      </c>
      <c r="N12" s="20" t="s">
        <v>404</v>
      </c>
      <c r="O12" s="18" t="s">
        <v>404</v>
      </c>
      <c r="P12" s="20" t="s">
        <v>404</v>
      </c>
      <c r="Q12" s="18" t="s">
        <v>404</v>
      </c>
      <c r="R12" s="20" t="s">
        <v>404</v>
      </c>
      <c r="S12" s="18" t="n">
        <v>426.12825225</v>
      </c>
      <c r="T12" s="20" t="n">
        <v>14.34659823</v>
      </c>
    </row>
    <row r="13" spans="1:20">
      <c r="A13" s="15" t="s">
        <v>410</v>
      </c>
      <c r="B13" s="17" t="n">
        <v>7161</v>
      </c>
      <c r="C13" s="18">
        <f>(1175.0/B13*100)</f>
        <v/>
      </c>
      <c r="D13" s="19" t="n">
        <v>5986</v>
      </c>
      <c r="E13" s="18" t="n">
        <v>492.96357334</v>
      </c>
      <c r="F13" s="20" t="n">
        <v>12.09489186</v>
      </c>
      <c r="G13" s="18" t="n">
        <v>505.18071328</v>
      </c>
      <c r="H13" s="20" t="n">
        <v>5.32495474</v>
      </c>
      <c r="I13" s="18" t="n">
        <v>512.50314455</v>
      </c>
      <c r="J13" s="20" t="n">
        <v>2.70262441</v>
      </c>
      <c r="K13" s="18" t="s">
        <v>404</v>
      </c>
      <c r="L13" s="20" t="s">
        <v>404</v>
      </c>
      <c r="M13" s="18" t="s">
        <v>404</v>
      </c>
      <c r="N13" s="20" t="s">
        <v>404</v>
      </c>
      <c r="O13" s="18" t="s">
        <v>404</v>
      </c>
      <c r="P13" s="20" t="s">
        <v>404</v>
      </c>
      <c r="Q13" s="18" t="s">
        <v>404</v>
      </c>
      <c r="R13" s="20" t="s">
        <v>404</v>
      </c>
      <c r="S13" s="18" t="n">
        <v>509.17010582</v>
      </c>
      <c r="T13" s="20" t="n">
        <v>6.2315263</v>
      </c>
    </row>
    <row r="14" spans="1:20">
      <c r="A14" s="15" t="s">
        <v>411</v>
      </c>
      <c r="B14" s="17" t="n">
        <v>5587</v>
      </c>
      <c r="C14" s="18">
        <f>(0.0/B14*100)</f>
        <v/>
      </c>
      <c r="D14" s="19" t="n">
        <v>5587</v>
      </c>
      <c r="E14" s="18" t="n">
        <v>489.52344648</v>
      </c>
      <c r="F14" s="20" t="n">
        <v>11.30458234</v>
      </c>
      <c r="G14" s="18" t="n">
        <v>520.76541963</v>
      </c>
      <c r="H14" s="20" t="n">
        <v>3.2345638</v>
      </c>
      <c r="I14" s="18" t="n">
        <v>522.5402135</v>
      </c>
      <c r="J14" s="20" t="n">
        <v>2.7278053</v>
      </c>
      <c r="K14" s="18" t="s">
        <v>404</v>
      </c>
      <c r="L14" s="20" t="s">
        <v>404</v>
      </c>
      <c r="M14" s="18" t="s">
        <v>404</v>
      </c>
      <c r="N14" s="20" t="s">
        <v>404</v>
      </c>
      <c r="O14" s="18" t="s">
        <v>404</v>
      </c>
      <c r="P14" s="20" t="s">
        <v>404</v>
      </c>
      <c r="Q14" s="18" t="s">
        <v>404</v>
      </c>
      <c r="R14" s="20" t="s">
        <v>404</v>
      </c>
      <c r="S14" s="18" t="n">
        <v>497.76562226</v>
      </c>
      <c r="T14" s="20" t="n">
        <v>11.17420978</v>
      </c>
    </row>
    <row r="15" spans="1:20">
      <c r="A15" s="15" t="s">
        <v>412</v>
      </c>
      <c r="B15" s="17" t="n">
        <v>5882</v>
      </c>
      <c r="C15" s="18">
        <f>(0.0/B15*100)</f>
        <v/>
      </c>
      <c r="D15" s="19" t="n">
        <v>5882</v>
      </c>
      <c r="E15" s="18" t="n">
        <v>488.25280918</v>
      </c>
      <c r="F15" s="20" t="n">
        <v>11.97419124</v>
      </c>
      <c r="G15" s="18" t="n">
        <v>507.08285369</v>
      </c>
      <c r="H15" s="20" t="n">
        <v>3.19025091</v>
      </c>
      <c r="I15" s="18" t="n">
        <v>515.72137171</v>
      </c>
      <c r="J15" s="20" t="n">
        <v>3.57937668</v>
      </c>
      <c r="K15" s="18" t="s">
        <v>404</v>
      </c>
      <c r="L15" s="20" t="s">
        <v>404</v>
      </c>
      <c r="M15" s="18" t="s">
        <v>404</v>
      </c>
      <c r="N15" s="20" t="s">
        <v>404</v>
      </c>
      <c r="O15" s="18" t="s">
        <v>404</v>
      </c>
      <c r="P15" s="20" t="s">
        <v>404</v>
      </c>
      <c r="Q15" s="18" t="s">
        <v>404</v>
      </c>
      <c r="R15" s="20" t="s">
        <v>404</v>
      </c>
      <c r="S15" s="18" t="n">
        <v>520.4882387500001</v>
      </c>
      <c r="T15" s="20" t="n">
        <v>12.28986216</v>
      </c>
    </row>
    <row r="16" spans="1:20">
      <c r="A16" s="15" t="s">
        <v>413</v>
      </c>
      <c r="B16" s="17" t="n">
        <v>6108</v>
      </c>
      <c r="C16" s="18">
        <f>(495.0/B16*100)</f>
        <v/>
      </c>
      <c r="D16" s="19" t="n">
        <v>5613</v>
      </c>
      <c r="E16" s="18" t="n">
        <v>457.16375527</v>
      </c>
      <c r="F16" s="20" t="n">
        <v>30.11738517</v>
      </c>
      <c r="G16" s="18" t="n">
        <v>510.93497418</v>
      </c>
      <c r="H16" s="20" t="n">
        <v>7.73316039</v>
      </c>
      <c r="I16" s="18" t="n">
        <v>494.25848091</v>
      </c>
      <c r="J16" s="20" t="n">
        <v>3.92310379</v>
      </c>
      <c r="K16" s="18" t="s">
        <v>404</v>
      </c>
      <c r="L16" s="20" t="s">
        <v>404</v>
      </c>
      <c r="M16" s="18" t="s">
        <v>404</v>
      </c>
      <c r="N16" s="20" t="s">
        <v>404</v>
      </c>
      <c r="O16" s="18" t="s">
        <v>404</v>
      </c>
      <c r="P16" s="20" t="s">
        <v>404</v>
      </c>
      <c r="Q16" s="18" t="s">
        <v>404</v>
      </c>
      <c r="R16" s="20" t="s">
        <v>404</v>
      </c>
      <c r="S16" s="18" t="n">
        <v>449.21488459</v>
      </c>
      <c r="T16" s="20" t="n">
        <v>25.91368955</v>
      </c>
    </row>
    <row r="17" spans="1:20">
      <c r="A17" s="15" t="s">
        <v>414</v>
      </c>
      <c r="B17" s="17" t="n">
        <v>6504</v>
      </c>
      <c r="C17" s="18">
        <f>(1325.0/B17*100)</f>
        <v/>
      </c>
      <c r="D17" s="19" t="n">
        <v>5179</v>
      </c>
      <c r="E17" s="18" t="n">
        <v>459.75437807</v>
      </c>
      <c r="F17" s="20" t="n">
        <v>16.7364525</v>
      </c>
      <c r="G17" s="18" t="n">
        <v>474.05919783</v>
      </c>
      <c r="H17" s="20" t="n">
        <v>6.37528535</v>
      </c>
      <c r="I17" s="18" t="n">
        <v>518.99467273</v>
      </c>
      <c r="J17" s="20" t="n">
        <v>4.05128801</v>
      </c>
      <c r="K17" s="18" t="s">
        <v>404</v>
      </c>
      <c r="L17" s="20" t="s">
        <v>404</v>
      </c>
      <c r="M17" s="18" t="s">
        <v>404</v>
      </c>
      <c r="N17" s="20" t="s">
        <v>404</v>
      </c>
      <c r="O17" s="18" t="s">
        <v>404</v>
      </c>
      <c r="P17" s="20" t="s">
        <v>404</v>
      </c>
      <c r="Q17" s="18" t="s">
        <v>404</v>
      </c>
      <c r="R17" s="20" t="s">
        <v>404</v>
      </c>
      <c r="S17" s="18" t="n">
        <v>533.30329885</v>
      </c>
      <c r="T17" s="20" t="n">
        <v>18.77987151</v>
      </c>
    </row>
    <row r="18" spans="1:20">
      <c r="A18" s="15" t="s">
        <v>415</v>
      </c>
      <c r="B18" s="17" t="n">
        <v>5532</v>
      </c>
      <c r="C18" s="18">
        <f>(0.0/B18*100)</f>
        <v/>
      </c>
      <c r="D18" s="19" t="n">
        <v>5532</v>
      </c>
      <c r="E18" s="18" t="n">
        <v>367.49233303</v>
      </c>
      <c r="F18" s="20" t="n">
        <v>14.666326</v>
      </c>
      <c r="G18" s="18" t="n">
        <v>448.70290034</v>
      </c>
      <c r="H18" s="20" t="n">
        <v>13.33304808</v>
      </c>
      <c r="I18" s="18" t="n">
        <v>454.52679423</v>
      </c>
      <c r="J18" s="20" t="n">
        <v>3.94584928</v>
      </c>
      <c r="K18" s="18" t="s">
        <v>404</v>
      </c>
      <c r="L18" s="20" t="s">
        <v>404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s">
        <v>404</v>
      </c>
      <c r="F19" s="20" t="s">
        <v>404</v>
      </c>
      <c r="G19" s="18" t="n">
        <v>513.29528612</v>
      </c>
      <c r="H19" s="20" t="n">
        <v>6.30117945</v>
      </c>
      <c r="I19" s="18" t="n">
        <v>458.51357832</v>
      </c>
      <c r="J19" s="20" t="n">
        <v>5.20569415</v>
      </c>
      <c r="K19" s="18" t="s">
        <v>404</v>
      </c>
      <c r="L19" s="20" t="s">
        <v>404</v>
      </c>
      <c r="M19" s="18" t="s">
        <v>404</v>
      </c>
      <c r="N19" s="20" t="s">
        <v>404</v>
      </c>
      <c r="O19" s="18" t="s">
        <v>404</v>
      </c>
      <c r="P19" s="20" t="s">
        <v>404</v>
      </c>
      <c r="Q19" s="18" t="s">
        <v>404</v>
      </c>
      <c r="R19" s="20" t="s">
        <v>404</v>
      </c>
      <c r="S19" s="18" t="n">
        <v>435.38071545</v>
      </c>
      <c r="T19" s="20" t="n">
        <v>52.50813115</v>
      </c>
    </row>
    <row r="20" spans="1:20">
      <c r="A20" s="15" t="s">
        <v>417</v>
      </c>
      <c r="B20" s="17" t="n">
        <v>3371</v>
      </c>
      <c r="C20" s="18">
        <f>(24.0/B20*100)</f>
        <v/>
      </c>
      <c r="D20" s="19" t="n">
        <v>3347</v>
      </c>
      <c r="E20" s="18" t="s">
        <v>404</v>
      </c>
      <c r="F20" s="20" t="s">
        <v>404</v>
      </c>
      <c r="G20" s="18" t="n">
        <v>493.29175287</v>
      </c>
      <c r="H20" s="20" t="n">
        <v>3.77193039</v>
      </c>
      <c r="I20" s="18" t="n">
        <v>485.91025567</v>
      </c>
      <c r="J20" s="20" t="n">
        <v>2.13436121</v>
      </c>
      <c r="K20" s="18" t="s">
        <v>404</v>
      </c>
      <c r="L20" s="20" t="s">
        <v>404</v>
      </c>
      <c r="M20" s="18" t="s">
        <v>404</v>
      </c>
      <c r="N20" s="20" t="s">
        <v>404</v>
      </c>
      <c r="O20" s="18" t="s">
        <v>404</v>
      </c>
      <c r="P20" s="20" t="s">
        <v>404</v>
      </c>
      <c r="Q20" s="18" t="s">
        <v>404</v>
      </c>
      <c r="R20" s="20" t="s">
        <v>404</v>
      </c>
      <c r="S20" s="18" t="n">
        <v>500.53492269</v>
      </c>
      <c r="T20" s="20" t="n">
        <v>11.25550537</v>
      </c>
    </row>
    <row r="21" spans="1:20">
      <c r="A21" s="15" t="s">
        <v>418</v>
      </c>
      <c r="B21" s="17" t="n">
        <v>5741</v>
      </c>
      <c r="C21" s="18">
        <f>(0.0/B21*100)</f>
        <v/>
      </c>
      <c r="D21" s="19" t="n">
        <v>5741</v>
      </c>
      <c r="E21" s="18" t="n">
        <v>484.1476888</v>
      </c>
      <c r="F21" s="20" t="n">
        <v>17.46943101</v>
      </c>
      <c r="G21" s="18" t="n">
        <v>505.02019061</v>
      </c>
      <c r="H21" s="20" t="n">
        <v>2.30813465</v>
      </c>
      <c r="I21" s="18" t="n">
        <v>494.91155795</v>
      </c>
      <c r="J21" s="20" t="n">
        <v>18.97012116</v>
      </c>
      <c r="K21" s="18" t="s">
        <v>404</v>
      </c>
      <c r="L21" s="20" t="s">
        <v>404</v>
      </c>
      <c r="M21" s="18" t="s">
        <v>404</v>
      </c>
      <c r="N21" s="20" t="s">
        <v>404</v>
      </c>
      <c r="O21" s="18" t="s">
        <v>404</v>
      </c>
      <c r="P21" s="20" t="s">
        <v>404</v>
      </c>
      <c r="Q21" s="18" t="s">
        <v>404</v>
      </c>
      <c r="R21" s="20" t="s">
        <v>404</v>
      </c>
      <c r="S21" s="18" t="n">
        <v>497.64734531</v>
      </c>
      <c r="T21" s="20" t="n">
        <v>7.42804238</v>
      </c>
    </row>
    <row r="22" spans="1:20">
      <c r="A22" s="15" t="s">
        <v>419</v>
      </c>
      <c r="B22" s="17" t="n">
        <v>6598</v>
      </c>
      <c r="C22" s="18">
        <f>(0.0/B22*100)</f>
        <v/>
      </c>
      <c r="D22" s="19" t="n">
        <v>6598</v>
      </c>
      <c r="E22" s="18" t="n">
        <v>420.41471145</v>
      </c>
      <c r="F22" s="20" t="n">
        <v>11.89471636</v>
      </c>
      <c r="G22" s="18" t="n">
        <v>476.86175394</v>
      </c>
      <c r="H22" s="20" t="n">
        <v>4.21583132</v>
      </c>
      <c r="I22" s="18" t="n">
        <v>401.53411667</v>
      </c>
      <c r="J22" s="20" t="n">
        <v>18.00691576</v>
      </c>
      <c r="K22" s="18" t="s">
        <v>404</v>
      </c>
      <c r="L22" s="20" t="s">
        <v>404</v>
      </c>
      <c r="M22" s="18" t="s">
        <v>404</v>
      </c>
      <c r="N22" s="20" t="s">
        <v>404</v>
      </c>
      <c r="O22" s="18" t="s">
        <v>404</v>
      </c>
      <c r="P22" s="20" t="s">
        <v>404</v>
      </c>
      <c r="Q22" s="18" t="s">
        <v>404</v>
      </c>
      <c r="R22" s="20" t="s">
        <v>404</v>
      </c>
      <c r="S22" s="18" t="n">
        <v>456.75595017</v>
      </c>
      <c r="T22" s="20" t="n">
        <v>28.92567272</v>
      </c>
    </row>
    <row r="23" spans="1:20">
      <c r="A23" s="15" t="s">
        <v>420</v>
      </c>
      <c r="B23" s="17" t="n">
        <v>11583</v>
      </c>
      <c r="C23" s="18">
        <f>(3194.0/B23*100)</f>
        <v/>
      </c>
      <c r="D23" s="19" t="n">
        <v>8389</v>
      </c>
      <c r="E23" s="18" t="n">
        <v>481.61238654</v>
      </c>
      <c r="F23" s="20" t="n">
        <v>20.98160712</v>
      </c>
      <c r="G23" s="18" t="n">
        <v>480.80893335</v>
      </c>
      <c r="H23" s="20" t="n">
        <v>19.63767237</v>
      </c>
      <c r="I23" s="18" t="n">
        <v>494.70311265</v>
      </c>
      <c r="J23" s="20" t="n">
        <v>4.12263283</v>
      </c>
      <c r="K23" s="18" t="s">
        <v>404</v>
      </c>
      <c r="L23" s="20" t="s">
        <v>404</v>
      </c>
      <c r="M23" s="18" t="s">
        <v>404</v>
      </c>
      <c r="N23" s="20" t="s">
        <v>404</v>
      </c>
      <c r="O23" s="18" t="s">
        <v>404</v>
      </c>
      <c r="P23" s="20" t="s">
        <v>404</v>
      </c>
      <c r="Q23" s="18" t="s">
        <v>404</v>
      </c>
      <c r="R23" s="20" t="s">
        <v>404</v>
      </c>
      <c r="S23" s="18" t="n">
        <v>486.39820807</v>
      </c>
      <c r="T23" s="20" t="n">
        <v>16.98743416</v>
      </c>
    </row>
    <row r="24" spans="1:20">
      <c r="A24" s="15" t="s">
        <v>421</v>
      </c>
      <c r="B24" s="17" t="n">
        <v>6647</v>
      </c>
      <c r="C24" s="18">
        <f>(0.0/B24*100)</f>
        <v/>
      </c>
      <c r="D24" s="19" t="n">
        <v>6647</v>
      </c>
      <c r="E24" s="18" t="n">
        <v>534.44857756</v>
      </c>
      <c r="F24" s="20" t="n">
        <v>12.51803584</v>
      </c>
      <c r="G24" s="18" t="n">
        <v>533.0079051</v>
      </c>
      <c r="H24" s="20" t="n">
        <v>5.84190662</v>
      </c>
      <c r="I24" s="18" t="n">
        <v>531.47015211</v>
      </c>
      <c r="J24" s="20" t="n">
        <v>5.73947945</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515.83973254</v>
      </c>
      <c r="F25" s="20" t="n">
        <v>17.53789041</v>
      </c>
      <c r="G25" s="18" t="n">
        <v>531.88823751</v>
      </c>
      <c r="H25" s="20" t="n">
        <v>5.32997667</v>
      </c>
      <c r="I25" s="18" t="n">
        <v>513.50049681</v>
      </c>
      <c r="J25" s="20" t="n">
        <v>6.23727816</v>
      </c>
      <c r="K25" s="18" t="s">
        <v>404</v>
      </c>
      <c r="L25" s="20" t="s">
        <v>404</v>
      </c>
      <c r="M25" s="18" t="s">
        <v>404</v>
      </c>
      <c r="N25" s="20" t="s">
        <v>404</v>
      </c>
      <c r="O25" s="18" t="s">
        <v>404</v>
      </c>
      <c r="P25" s="20" t="s">
        <v>404</v>
      </c>
      <c r="Q25" s="18" t="s">
        <v>404</v>
      </c>
      <c r="R25" s="20" t="s">
        <v>404</v>
      </c>
      <c r="S25" s="18" t="n">
        <v>629.40719078</v>
      </c>
      <c r="T25" s="20" t="n">
        <v>9.60103896</v>
      </c>
    </row>
    <row r="26" spans="1:20">
      <c r="A26" s="15" t="s">
        <v>423</v>
      </c>
      <c r="B26" s="17" t="n">
        <v>4869</v>
      </c>
      <c r="C26" s="18">
        <f>(11.0/B26*100)</f>
        <v/>
      </c>
      <c r="D26" s="19" t="n">
        <v>4858</v>
      </c>
      <c r="E26" s="18" t="n">
        <v>488.68243948</v>
      </c>
      <c r="F26" s="20" t="n">
        <v>6.24450516</v>
      </c>
      <c r="G26" s="18" t="n">
        <v>490.77805923</v>
      </c>
      <c r="H26" s="20" t="n">
        <v>4.66368555</v>
      </c>
      <c r="I26" s="18" t="n">
        <v>481.25084496</v>
      </c>
      <c r="J26" s="20" t="n">
        <v>2.09743213</v>
      </c>
      <c r="K26" s="18" t="s">
        <v>404</v>
      </c>
      <c r="L26" s="20" t="s">
        <v>404</v>
      </c>
      <c r="M26" s="18" t="s">
        <v>404</v>
      </c>
      <c r="N26" s="20" t="s">
        <v>404</v>
      </c>
      <c r="O26" s="18" t="s">
        <v>404</v>
      </c>
      <c r="P26" s="20" t="s">
        <v>404</v>
      </c>
      <c r="Q26" s="18" t="s">
        <v>404</v>
      </c>
      <c r="R26" s="20" t="s">
        <v>404</v>
      </c>
      <c r="S26" s="18" t="n">
        <v>452.77070927</v>
      </c>
      <c r="T26" s="20" t="n">
        <v>27.05837212</v>
      </c>
    </row>
    <row r="27" spans="1:20">
      <c r="A27" s="15" t="s">
        <v>424</v>
      </c>
      <c r="B27" s="17" t="n">
        <v>5299</v>
      </c>
      <c r="C27" s="18">
        <f>(0.0/B27*100)</f>
        <v/>
      </c>
      <c r="D27" s="19" t="n">
        <v>5299</v>
      </c>
      <c r="E27" s="18" t="n">
        <v>457.98087592</v>
      </c>
      <c r="F27" s="20" t="n">
        <v>2.07781081</v>
      </c>
      <c r="G27" s="18" t="n">
        <v>505.1514111</v>
      </c>
      <c r="H27" s="20" t="n">
        <v>1.94355097</v>
      </c>
      <c r="I27" s="18" t="n">
        <v>490.25990084</v>
      </c>
      <c r="J27" s="20" t="n">
        <v>2.03679986</v>
      </c>
      <c r="K27" s="18" t="s">
        <v>404</v>
      </c>
      <c r="L27" s="20" t="s">
        <v>404</v>
      </c>
      <c r="M27" s="18" t="s">
        <v>404</v>
      </c>
      <c r="N27" s="20" t="s">
        <v>404</v>
      </c>
      <c r="O27" s="18" t="s">
        <v>404</v>
      </c>
      <c r="P27" s="20" t="s">
        <v>404</v>
      </c>
      <c r="Q27" s="18" t="s">
        <v>404</v>
      </c>
      <c r="R27" s="20" t="s">
        <v>404</v>
      </c>
      <c r="S27" s="18" t="n">
        <v>509.5800149</v>
      </c>
      <c r="T27" s="20" t="n">
        <v>8.71582703</v>
      </c>
    </row>
    <row r="28" spans="1:20">
      <c r="A28" s="15" t="s">
        <v>425</v>
      </c>
      <c r="B28" s="17" t="n">
        <v>7568</v>
      </c>
      <c r="C28" s="18">
        <f>(0.0/B28*100)</f>
        <v/>
      </c>
      <c r="D28" s="19" t="n">
        <v>7568</v>
      </c>
      <c r="E28" s="18" t="n">
        <v>399.97989921</v>
      </c>
      <c r="F28" s="20" t="n">
        <v>10.46946131</v>
      </c>
      <c r="G28" s="18" t="n">
        <v>406.65606704</v>
      </c>
      <c r="H28" s="20" t="n">
        <v>5.0340041</v>
      </c>
      <c r="I28" s="18" t="n">
        <v>412.01839776</v>
      </c>
      <c r="J28" s="20" t="n">
        <v>3.48439175</v>
      </c>
      <c r="K28" s="18" t="s">
        <v>404</v>
      </c>
      <c r="L28" s="20" t="s">
        <v>404</v>
      </c>
      <c r="M28" s="18" t="s">
        <v>404</v>
      </c>
      <c r="N28" s="20" t="s">
        <v>404</v>
      </c>
      <c r="O28" s="18" t="s">
        <v>404</v>
      </c>
      <c r="P28" s="20" t="s">
        <v>404</v>
      </c>
      <c r="Q28" s="18" t="s">
        <v>404</v>
      </c>
      <c r="R28" s="20" t="s">
        <v>404</v>
      </c>
      <c r="S28" s="18" t="n">
        <v>376.7786955</v>
      </c>
      <c r="T28" s="20" t="n">
        <v>6.86900046</v>
      </c>
    </row>
    <row r="29" spans="1:20">
      <c r="A29" s="15" t="s">
        <v>426</v>
      </c>
      <c r="B29" s="17" t="n">
        <v>5385</v>
      </c>
      <c r="C29" s="18">
        <f>(1123.0/B29*100)</f>
        <v/>
      </c>
      <c r="D29" s="19" t="n">
        <v>4262</v>
      </c>
      <c r="E29" s="18" t="n">
        <v>511.79131276</v>
      </c>
      <c r="F29" s="20" t="n">
        <v>7.41406159</v>
      </c>
      <c r="G29" s="18" t="n">
        <v>466.39738856</v>
      </c>
      <c r="H29" s="20" t="n">
        <v>16.2445503</v>
      </c>
      <c r="I29" s="18" t="n">
        <v>544.4220082000001</v>
      </c>
      <c r="J29" s="20" t="n">
        <v>12.02788966</v>
      </c>
      <c r="K29" s="18" t="s">
        <v>404</v>
      </c>
      <c r="L29" s="20" t="s">
        <v>404</v>
      </c>
      <c r="M29" s="18" t="s">
        <v>404</v>
      </c>
      <c r="N29" s="20" t="s">
        <v>404</v>
      </c>
      <c r="O29" s="18" t="s">
        <v>404</v>
      </c>
      <c r="P29" s="20" t="s">
        <v>404</v>
      </c>
      <c r="Q29" s="18" t="s">
        <v>404</v>
      </c>
      <c r="R29" s="20" t="s">
        <v>404</v>
      </c>
      <c r="S29" s="18" t="n">
        <v>502.08185129</v>
      </c>
      <c r="T29" s="20" t="n">
        <v>10.19867291</v>
      </c>
    </row>
    <row r="30" spans="1:20">
      <c r="A30" s="15" t="s">
        <v>427</v>
      </c>
      <c r="B30" s="17" t="n">
        <v>4520</v>
      </c>
      <c r="C30" s="18">
        <f>(1105.0/B30*100)</f>
        <v/>
      </c>
      <c r="D30" s="19" t="n">
        <v>3415</v>
      </c>
      <c r="E30" s="18" t="n">
        <v>532.93527232</v>
      </c>
      <c r="F30" s="20" t="n">
        <v>25.88418414</v>
      </c>
      <c r="G30" s="18" t="n">
        <v>497.40587931</v>
      </c>
      <c r="H30" s="20" t="n">
        <v>3.00967343</v>
      </c>
      <c r="I30" s="18" t="n">
        <v>488.39010811</v>
      </c>
      <c r="J30" s="20" t="n">
        <v>15.56003754</v>
      </c>
      <c r="K30" s="18" t="s">
        <v>404</v>
      </c>
      <c r="L30" s="20" t="s">
        <v>404</v>
      </c>
      <c r="M30" s="18" t="s">
        <v>404</v>
      </c>
      <c r="N30" s="20" t="s">
        <v>404</v>
      </c>
      <c r="O30" s="18" t="s">
        <v>404</v>
      </c>
      <c r="P30" s="20" t="s">
        <v>404</v>
      </c>
      <c r="Q30" s="18" t="s">
        <v>404</v>
      </c>
      <c r="R30" s="20" t="s">
        <v>404</v>
      </c>
      <c r="S30" s="18" t="n">
        <v>413.65772083</v>
      </c>
      <c r="T30" s="20" t="n">
        <v>9.65808236</v>
      </c>
    </row>
    <row r="31" spans="1:20">
      <c r="A31" s="15" t="s">
        <v>428</v>
      </c>
      <c r="B31" s="17" t="n">
        <v>5456</v>
      </c>
      <c r="C31" s="18">
        <f>(502.0/B31*100)</f>
        <v/>
      </c>
      <c r="D31" s="19" t="n">
        <v>4954</v>
      </c>
      <c r="E31" s="18" t="n">
        <v>489.13661906</v>
      </c>
      <c r="F31" s="20" t="n">
        <v>17.40325982</v>
      </c>
      <c r="G31" s="18" t="n">
        <v>497.78940508</v>
      </c>
      <c r="H31" s="20" t="n">
        <v>5.76497239</v>
      </c>
      <c r="I31" s="18" t="n">
        <v>503.6261554</v>
      </c>
      <c r="J31" s="20" t="n">
        <v>2.38314399</v>
      </c>
      <c r="K31" s="18" t="s">
        <v>404</v>
      </c>
      <c r="L31" s="20" t="s">
        <v>404</v>
      </c>
      <c r="M31" s="18" t="s">
        <v>404</v>
      </c>
      <c r="N31" s="20" t="s">
        <v>404</v>
      </c>
      <c r="O31" s="18" t="s">
        <v>404</v>
      </c>
      <c r="P31" s="20" t="s">
        <v>404</v>
      </c>
      <c r="Q31" s="18" t="s">
        <v>404</v>
      </c>
      <c r="R31" s="20" t="s">
        <v>404</v>
      </c>
      <c r="S31" s="18" t="n">
        <v>496.63109942</v>
      </c>
      <c r="T31" s="20" t="n">
        <v>8.993455300000001</v>
      </c>
    </row>
    <row r="32" spans="1:20">
      <c r="A32" s="15" t="s">
        <v>429</v>
      </c>
      <c r="B32" s="17" t="n">
        <v>4478</v>
      </c>
      <c r="C32" s="18">
        <f>(0.0/B32*100)</f>
        <v/>
      </c>
      <c r="D32" s="19" t="n">
        <v>4478</v>
      </c>
      <c r="E32" s="18" t="n">
        <v>488.04990846</v>
      </c>
      <c r="F32" s="20" t="n">
        <v>16.80058576</v>
      </c>
      <c r="G32" s="18" t="n">
        <v>505.98482296</v>
      </c>
      <c r="H32" s="20" t="n">
        <v>5.05269186</v>
      </c>
      <c r="I32" s="18" t="n">
        <v>502.34450145</v>
      </c>
      <c r="J32" s="20" t="n">
        <v>3.23924981</v>
      </c>
      <c r="K32" s="18" t="s">
        <v>404</v>
      </c>
      <c r="L32" s="20" t="s">
        <v>404</v>
      </c>
      <c r="M32" s="18" t="s">
        <v>404</v>
      </c>
      <c r="N32" s="20" t="s">
        <v>404</v>
      </c>
      <c r="O32" s="18" t="s">
        <v>404</v>
      </c>
      <c r="P32" s="20" t="s">
        <v>404</v>
      </c>
      <c r="Q32" s="18" t="s">
        <v>404</v>
      </c>
      <c r="R32" s="20" t="s">
        <v>404</v>
      </c>
      <c r="S32" s="18" t="n">
        <v>545.33494507</v>
      </c>
      <c r="T32" s="20" t="n">
        <v>9.99434357</v>
      </c>
    </row>
    <row r="33" spans="1:20">
      <c r="A33" s="15" t="s">
        <v>430</v>
      </c>
      <c r="B33" s="17" t="n">
        <v>7325</v>
      </c>
      <c r="C33" s="18">
        <f>(29.0/B33*100)</f>
        <v/>
      </c>
      <c r="D33" s="19" t="n">
        <v>7296</v>
      </c>
      <c r="E33" s="18" t="n">
        <v>486.17722104</v>
      </c>
      <c r="F33" s="20" t="n">
        <v>22.32177333</v>
      </c>
      <c r="G33" s="18" t="n">
        <v>488.19662986</v>
      </c>
      <c r="H33" s="20" t="n">
        <v>6.72764596</v>
      </c>
      <c r="I33" s="18" t="n">
        <v>501.32962349</v>
      </c>
      <c r="J33" s="20" t="n">
        <v>3.00110098</v>
      </c>
      <c r="K33" s="18" t="s">
        <v>404</v>
      </c>
      <c r="L33" s="20" t="s">
        <v>404</v>
      </c>
      <c r="M33" s="18" t="s">
        <v>404</v>
      </c>
      <c r="N33" s="20" t="s">
        <v>404</v>
      </c>
      <c r="O33" s="18" t="s">
        <v>404</v>
      </c>
      <c r="P33" s="20" t="s">
        <v>404</v>
      </c>
      <c r="Q33" s="18" t="s">
        <v>404</v>
      </c>
      <c r="R33" s="20" t="s">
        <v>404</v>
      </c>
      <c r="S33" s="18" t="n">
        <v>424.15748382</v>
      </c>
      <c r="T33" s="20" t="n">
        <v>10.01238204</v>
      </c>
    </row>
    <row r="34" spans="1:20">
      <c r="A34" s="15" t="s">
        <v>431</v>
      </c>
      <c r="B34" s="17" t="n">
        <v>6350</v>
      </c>
      <c r="C34" s="18">
        <f>(0.0/B34*100)</f>
        <v/>
      </c>
      <c r="D34" s="19" t="n">
        <v>6350</v>
      </c>
      <c r="E34" s="18" t="n">
        <v>467.74431524</v>
      </c>
      <c r="F34" s="20" t="n">
        <v>11.95614035</v>
      </c>
      <c r="G34" s="18" t="n">
        <v>498.17588558</v>
      </c>
      <c r="H34" s="20" t="n">
        <v>8.331119190000001</v>
      </c>
      <c r="I34" s="18" t="n">
        <v>468.85329948</v>
      </c>
      <c r="J34" s="20" t="n">
        <v>4.15560072</v>
      </c>
      <c r="K34" s="18" t="s">
        <v>404</v>
      </c>
      <c r="L34" s="20" t="s">
        <v>404</v>
      </c>
      <c r="M34" s="18" t="s">
        <v>404</v>
      </c>
      <c r="N34" s="20" t="s">
        <v>404</v>
      </c>
      <c r="O34" s="18" t="s">
        <v>404</v>
      </c>
      <c r="P34" s="20" t="s">
        <v>404</v>
      </c>
      <c r="Q34" s="18" t="s">
        <v>404</v>
      </c>
      <c r="R34" s="20" t="s">
        <v>404</v>
      </c>
      <c r="S34" s="18" t="n">
        <v>497.27248898</v>
      </c>
      <c r="T34" s="20" t="n">
        <v>53.85459466</v>
      </c>
    </row>
    <row r="35" spans="1:20">
      <c r="A35" s="15" t="s">
        <v>432</v>
      </c>
      <c r="B35" s="17" t="n">
        <v>6406</v>
      </c>
      <c r="C35" s="18">
        <f>(443.0/B35*100)</f>
        <v/>
      </c>
      <c r="D35" s="19" t="n">
        <v>5963</v>
      </c>
      <c r="E35" s="18" t="n">
        <v>557.4997448300001</v>
      </c>
      <c r="F35" s="20" t="n">
        <v>8.7514048</v>
      </c>
      <c r="G35" s="18" t="n">
        <v>527.9188066</v>
      </c>
      <c r="H35" s="20" t="n">
        <v>2.36964276</v>
      </c>
      <c r="I35" s="18" t="n">
        <v>503.61028542</v>
      </c>
      <c r="J35" s="20" t="n">
        <v>1.62594455</v>
      </c>
      <c r="K35" s="18" t="s">
        <v>404</v>
      </c>
      <c r="L35" s="20" t="s">
        <v>404</v>
      </c>
      <c r="M35" s="18" t="s">
        <v>404</v>
      </c>
      <c r="N35" s="20" t="s">
        <v>404</v>
      </c>
      <c r="O35" s="18" t="s">
        <v>404</v>
      </c>
      <c r="P35" s="20" t="s">
        <v>404</v>
      </c>
      <c r="Q35" s="18" t="s">
        <v>404</v>
      </c>
      <c r="R35" s="20" t="s">
        <v>404</v>
      </c>
      <c r="S35" s="18" t="n">
        <v>499.85902858</v>
      </c>
      <c r="T35" s="20" t="n">
        <v>7.54591243</v>
      </c>
    </row>
    <row r="36" spans="1:20">
      <c r="A36" s="15" t="s">
        <v>433</v>
      </c>
      <c r="B36" s="17" t="n">
        <v>6736</v>
      </c>
      <c r="C36" s="18">
        <f>(10.0/B36*100)</f>
        <v/>
      </c>
      <c r="D36" s="19" t="n">
        <v>6726</v>
      </c>
      <c r="E36" s="18" t="n">
        <v>472.34368325</v>
      </c>
      <c r="F36" s="20" t="n">
        <v>12.73676733</v>
      </c>
      <c r="G36" s="18" t="n">
        <v>494.17460301</v>
      </c>
      <c r="H36" s="20" t="n">
        <v>4.17096111</v>
      </c>
      <c r="I36" s="18" t="n">
        <v>482.39410066</v>
      </c>
      <c r="J36" s="20" t="n">
        <v>3.12541034</v>
      </c>
      <c r="K36" s="18" t="s">
        <v>404</v>
      </c>
      <c r="L36" s="20" t="s">
        <v>404</v>
      </c>
      <c r="M36" s="18" t="s">
        <v>404</v>
      </c>
      <c r="N36" s="20" t="s">
        <v>404</v>
      </c>
      <c r="O36" s="18" t="s">
        <v>404</v>
      </c>
      <c r="P36" s="20" t="s">
        <v>404</v>
      </c>
      <c r="Q36" s="18" t="s">
        <v>404</v>
      </c>
      <c r="R36" s="20" t="s">
        <v>404</v>
      </c>
      <c r="S36" s="18" t="n">
        <v>489.99951102</v>
      </c>
      <c r="T36" s="20" t="n">
        <v>18.74993314</v>
      </c>
    </row>
    <row r="37" spans="1:20">
      <c r="A37" s="15" t="s">
        <v>434</v>
      </c>
      <c r="B37" s="17" t="n">
        <v>5458</v>
      </c>
      <c r="C37" s="18">
        <f>(0.0/B37*100)</f>
        <v/>
      </c>
      <c r="D37" s="19" t="n">
        <v>5458</v>
      </c>
      <c r="E37" s="18" t="n">
        <v>472.29321879</v>
      </c>
      <c r="F37" s="20" t="n">
        <v>16.91477205</v>
      </c>
      <c r="G37" s="18" t="n">
        <v>494.78218146</v>
      </c>
      <c r="H37" s="20" t="n">
        <v>7.04338783</v>
      </c>
      <c r="I37" s="18" t="n">
        <v>493.54537901</v>
      </c>
      <c r="J37" s="20" t="n">
        <v>3.34995439</v>
      </c>
      <c r="K37" s="18" t="s">
        <v>404</v>
      </c>
      <c r="L37" s="20" t="s">
        <v>404</v>
      </c>
      <c r="M37" s="18" t="s">
        <v>404</v>
      </c>
      <c r="N37" s="20" t="s">
        <v>404</v>
      </c>
      <c r="O37" s="18" t="s">
        <v>404</v>
      </c>
      <c r="P37" s="20" t="s">
        <v>404</v>
      </c>
      <c r="Q37" s="18" t="s">
        <v>404</v>
      </c>
      <c r="R37" s="20" t="s">
        <v>404</v>
      </c>
      <c r="S37" s="18" t="n">
        <v>539.46539218</v>
      </c>
      <c r="T37" s="20" t="n">
        <v>7.23375152</v>
      </c>
    </row>
    <row r="38" spans="1:20">
      <c r="A38" s="15" t="s">
        <v>435</v>
      </c>
      <c r="B38" s="17" t="n">
        <v>5860</v>
      </c>
      <c r="C38" s="18">
        <f>(268.0/B38*100)</f>
        <v/>
      </c>
      <c r="D38" s="19" t="n">
        <v>5592</v>
      </c>
      <c r="E38" s="18" t="n">
        <v>499.403139</v>
      </c>
      <c r="F38" s="20" t="n">
        <v>6.12129809</v>
      </c>
      <c r="G38" s="18" t="n">
        <v>505.62512308</v>
      </c>
      <c r="H38" s="20" t="n">
        <v>6.30283927</v>
      </c>
      <c r="I38" s="18" t="n">
        <v>550.38690127</v>
      </c>
      <c r="J38" s="20" t="n">
        <v>6.21665811</v>
      </c>
      <c r="K38" s="18" t="s">
        <v>404</v>
      </c>
      <c r="L38" s="20" t="s">
        <v>404</v>
      </c>
      <c r="M38" s="18" t="s">
        <v>404</v>
      </c>
      <c r="N38" s="20" t="s">
        <v>404</v>
      </c>
      <c r="O38" s="18" t="s">
        <v>404</v>
      </c>
      <c r="P38" s="20" t="s">
        <v>404</v>
      </c>
      <c r="Q38" s="18" t="s">
        <v>404</v>
      </c>
      <c r="R38" s="20" t="s">
        <v>404</v>
      </c>
      <c r="S38" s="18" t="n">
        <v>545.9842812000001</v>
      </c>
      <c r="T38" s="20" t="n">
        <v>25.91913984</v>
      </c>
    </row>
    <row r="39" spans="1:20">
      <c r="A39" s="15" t="s">
        <v>436</v>
      </c>
      <c r="B39" s="17" t="n">
        <v>5895</v>
      </c>
      <c r="C39" s="18">
        <f>(0.0/B39*100)</f>
        <v/>
      </c>
      <c r="D39" s="19" t="n">
        <v>5895</v>
      </c>
      <c r="E39" s="18" t="n">
        <v>405.41862909</v>
      </c>
      <c r="F39" s="20" t="n">
        <v>10.35193772</v>
      </c>
      <c r="G39" s="18" t="n">
        <v>444.98604615</v>
      </c>
      <c r="H39" s="20" t="n">
        <v>10.87459353</v>
      </c>
      <c r="I39" s="18" t="n">
        <v>412.64875767</v>
      </c>
      <c r="J39" s="20" t="n">
        <v>5.22604462</v>
      </c>
      <c r="K39" s="18" t="s">
        <v>404</v>
      </c>
      <c r="L39" s="20" t="s">
        <v>404</v>
      </c>
      <c r="M39" s="18" t="s">
        <v>404</v>
      </c>
      <c r="N39" s="20" t="s">
        <v>404</v>
      </c>
      <c r="O39" s="18" t="s">
        <v>404</v>
      </c>
      <c r="P39" s="20" t="s">
        <v>404</v>
      </c>
      <c r="Q39" s="18" t="s">
        <v>404</v>
      </c>
      <c r="R39" s="20" t="s">
        <v>404</v>
      </c>
      <c r="S39" s="18" t="n">
        <v>373.42329504</v>
      </c>
      <c r="T39" s="20" t="n">
        <v>13.75630325</v>
      </c>
    </row>
    <row r="40" spans="1:20">
      <c r="A40" s="15" t="s">
        <v>437</v>
      </c>
      <c r="B40" s="17" t="n">
        <v>14157</v>
      </c>
      <c r="C40" s="18">
        <f>(3029.0/B40*100)</f>
        <v/>
      </c>
      <c r="D40" s="19" t="n">
        <v>11128</v>
      </c>
      <c r="E40" s="18" t="n">
        <v>458.93440667</v>
      </c>
      <c r="F40" s="20" t="n">
        <v>8.83702019</v>
      </c>
      <c r="G40" s="18" t="n">
        <v>496.55201359</v>
      </c>
      <c r="H40" s="20" t="n">
        <v>3.29755521</v>
      </c>
      <c r="I40" s="18" t="n">
        <v>547.35206895</v>
      </c>
      <c r="J40" s="20" t="n">
        <v>9.16528263</v>
      </c>
      <c r="K40" s="18" t="s">
        <v>404</v>
      </c>
      <c r="L40" s="20" t="s">
        <v>404</v>
      </c>
      <c r="M40" s="18" t="s">
        <v>404</v>
      </c>
      <c r="N40" s="20" t="s">
        <v>404</v>
      </c>
      <c r="O40" s="18" t="s">
        <v>404</v>
      </c>
      <c r="P40" s="20" t="s">
        <v>404</v>
      </c>
      <c r="Q40" s="18" t="s">
        <v>404</v>
      </c>
      <c r="R40" s="20" t="s">
        <v>404</v>
      </c>
      <c r="S40" s="18" t="n">
        <v>493.18203055</v>
      </c>
      <c r="T40" s="20" t="n">
        <v>8.48120409</v>
      </c>
    </row>
    <row r="41" spans="1:20">
      <c r="A41" s="15" t="s">
        <v>438</v>
      </c>
      <c r="B41" s="17" t="n">
        <v>5712</v>
      </c>
      <c r="C41" s="18">
        <f>(99.0/B41*100)</f>
        <v/>
      </c>
      <c r="D41" s="19" t="n">
        <v>5613</v>
      </c>
      <c r="E41" s="18" t="n">
        <v>463.76812738</v>
      </c>
      <c r="F41" s="20" t="n">
        <v>12.11791802</v>
      </c>
      <c r="G41" s="18" t="n">
        <v>470.58599314</v>
      </c>
      <c r="H41" s="20" t="n">
        <v>3.69949808</v>
      </c>
      <c r="I41" s="18" t="n">
        <v>470.6248001</v>
      </c>
      <c r="J41" s="20" t="n">
        <v>11.238161</v>
      </c>
      <c r="K41" s="18" t="s">
        <v>404</v>
      </c>
      <c r="L41" s="20" t="s">
        <v>404</v>
      </c>
      <c r="M41" s="18" t="s">
        <v>404</v>
      </c>
      <c r="N41" s="20" t="s">
        <v>404</v>
      </c>
      <c r="O41" s="18" t="s">
        <v>404</v>
      </c>
      <c r="P41" s="20" t="s">
        <v>404</v>
      </c>
      <c r="Q41" s="18" t="s">
        <v>404</v>
      </c>
      <c r="R41" s="20" t="s">
        <v>404</v>
      </c>
      <c r="S41" s="18" t="n">
        <v>466.51225427</v>
      </c>
      <c r="T41" s="20" t="n">
        <v>16.4619089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408.50889555</v>
      </c>
      <c r="F44" s="20" t="n">
        <v>14.86832003</v>
      </c>
      <c r="G44" s="18" t="n">
        <v>427.61275685</v>
      </c>
      <c r="H44" s="20" t="n">
        <v>6.18305053</v>
      </c>
      <c r="I44" s="18" t="n">
        <v>404.32306761</v>
      </c>
      <c r="J44" s="20" t="n">
        <v>3.95941024</v>
      </c>
      <c r="K44" s="18" t="s">
        <v>404</v>
      </c>
      <c r="L44" s="20" t="s">
        <v>404</v>
      </c>
      <c r="M44" s="18" t="s">
        <v>404</v>
      </c>
      <c r="N44" s="20" t="s">
        <v>404</v>
      </c>
      <c r="O44" s="18" t="s">
        <v>404</v>
      </c>
      <c r="P44" s="20" t="s">
        <v>404</v>
      </c>
      <c r="Q44" s="18" t="s">
        <v>404</v>
      </c>
      <c r="R44" s="20" t="s">
        <v>404</v>
      </c>
      <c r="S44" s="18" t="n">
        <v>392.90427748</v>
      </c>
      <c r="T44" s="20" t="n">
        <v>17.42396444</v>
      </c>
    </row>
    <row r="45" spans="1:20">
      <c r="A45" s="15" t="s">
        <v>442</v>
      </c>
      <c r="B45" s="17" t="n">
        <v>5519</v>
      </c>
      <c r="C45" s="18">
        <f>(0.0/B45*100)</f>
        <v/>
      </c>
      <c r="D45" s="19" t="n">
        <v>5519</v>
      </c>
      <c r="E45" s="18" t="n">
        <v>366.14717754</v>
      </c>
      <c r="F45" s="20" t="n">
        <v>5.36425061</v>
      </c>
      <c r="G45" s="18" t="n">
        <v>357.85312671</v>
      </c>
      <c r="H45" s="20" t="n">
        <v>7.51661904</v>
      </c>
      <c r="I45" s="18" t="n">
        <v>352.96610744</v>
      </c>
      <c r="J45" s="20" t="n">
        <v>5.00061759</v>
      </c>
      <c r="K45" s="18" t="s">
        <v>404</v>
      </c>
      <c r="L45" s="20" t="s">
        <v>404</v>
      </c>
      <c r="M45" s="18" t="s">
        <v>404</v>
      </c>
      <c r="N45" s="20" t="s">
        <v>404</v>
      </c>
      <c r="O45" s="18" t="s">
        <v>404</v>
      </c>
      <c r="P45" s="20" t="s">
        <v>404</v>
      </c>
      <c r="Q45" s="18" t="s">
        <v>404</v>
      </c>
      <c r="R45" s="20" t="s">
        <v>404</v>
      </c>
      <c r="S45" s="18" t="n">
        <v>362.49182647</v>
      </c>
      <c r="T45" s="20" t="n">
        <v>33.56615544</v>
      </c>
    </row>
    <row r="46" spans="1:20">
      <c r="A46" s="15" t="s">
        <v>443</v>
      </c>
      <c r="B46" s="17" t="n">
        <v>23141</v>
      </c>
      <c r="C46" s="18">
        <f>(4196.0/B46*100)</f>
        <v/>
      </c>
      <c r="D46" s="19" t="n">
        <v>18945</v>
      </c>
      <c r="E46" s="18" t="n">
        <v>391.59726539</v>
      </c>
      <c r="F46" s="20" t="n">
        <v>16.1144634</v>
      </c>
      <c r="G46" s="18" t="n">
        <v>388.48517937</v>
      </c>
      <c r="H46" s="20" t="n">
        <v>15.83641521</v>
      </c>
      <c r="I46" s="18" t="n">
        <v>387.57337541</v>
      </c>
      <c r="J46" s="20" t="n">
        <v>3.59776852</v>
      </c>
      <c r="K46" s="18" t="s">
        <v>404</v>
      </c>
      <c r="L46" s="20" t="s">
        <v>404</v>
      </c>
      <c r="M46" s="18" t="s">
        <v>404</v>
      </c>
      <c r="N46" s="20" t="s">
        <v>404</v>
      </c>
      <c r="O46" s="18" t="s">
        <v>404</v>
      </c>
      <c r="P46" s="20" t="s">
        <v>404</v>
      </c>
      <c r="Q46" s="18" t="s">
        <v>404</v>
      </c>
      <c r="R46" s="20" t="s">
        <v>404</v>
      </c>
      <c r="S46" s="18" t="n">
        <v>329.68458318</v>
      </c>
      <c r="T46" s="20" t="n">
        <v>6.45332997</v>
      </c>
    </row>
    <row r="47" spans="1:20">
      <c r="A47" s="15" t="s">
        <v>444</v>
      </c>
      <c r="B47" s="17" t="n">
        <v>5928</v>
      </c>
      <c r="C47" s="18">
        <f>(0.0/B47*100)</f>
        <v/>
      </c>
      <c r="D47" s="19" t="n">
        <v>5928</v>
      </c>
      <c r="E47" s="18" t="n">
        <v>431.859189</v>
      </c>
      <c r="F47" s="20" t="n">
        <v>15.2381597</v>
      </c>
      <c r="G47" s="18" t="n">
        <v>457.18682713</v>
      </c>
      <c r="H47" s="20" t="n">
        <v>11.00718448</v>
      </c>
      <c r="I47" s="18" t="n">
        <v>437.34412109</v>
      </c>
      <c r="J47" s="20" t="n">
        <v>5.41537566</v>
      </c>
      <c r="K47" s="18" t="s">
        <v>404</v>
      </c>
      <c r="L47" s="20" t="s">
        <v>404</v>
      </c>
      <c r="M47" s="18" t="s">
        <v>404</v>
      </c>
      <c r="N47" s="20" t="s">
        <v>404</v>
      </c>
      <c r="O47" s="18" t="s">
        <v>404</v>
      </c>
      <c r="P47" s="20" t="s">
        <v>404</v>
      </c>
      <c r="Q47" s="18" t="s">
        <v>404</v>
      </c>
      <c r="R47" s="20" t="s">
        <v>404</v>
      </c>
      <c r="S47" s="18" t="n">
        <v>453.56793592</v>
      </c>
      <c r="T47" s="20" t="n">
        <v>13.08439079</v>
      </c>
    </row>
    <row r="48" spans="1:20">
      <c r="A48" s="15" t="s">
        <v>445</v>
      </c>
      <c r="B48" s="17" t="n">
        <v>9841</v>
      </c>
      <c r="C48" s="18">
        <f>(40.0/B48*100)</f>
        <v/>
      </c>
      <c r="D48" s="19" t="n">
        <v>9801</v>
      </c>
      <c r="E48" s="18" t="n">
        <v>578.934389</v>
      </c>
      <c r="F48" s="20" t="n">
        <v>13.77375762</v>
      </c>
      <c r="G48" s="18" t="n">
        <v>564.82821586</v>
      </c>
      <c r="H48" s="20" t="n">
        <v>15.50882154</v>
      </c>
      <c r="I48" s="18" t="n">
        <v>507.60526312</v>
      </c>
      <c r="J48" s="20" t="n">
        <v>5.84638767</v>
      </c>
      <c r="K48" s="18" t="s">
        <v>404</v>
      </c>
      <c r="L48" s="20" t="s">
        <v>404</v>
      </c>
      <c r="M48" s="18" t="s">
        <v>404</v>
      </c>
      <c r="N48" s="20" t="s">
        <v>404</v>
      </c>
      <c r="O48" s="18" t="s">
        <v>404</v>
      </c>
      <c r="P48" s="20" t="s">
        <v>404</v>
      </c>
      <c r="Q48" s="18" t="s">
        <v>404</v>
      </c>
      <c r="R48" s="20" t="s">
        <v>404</v>
      </c>
      <c r="S48" s="18" t="n">
        <v>566.78939524</v>
      </c>
      <c r="T48" s="20" t="n">
        <v>10.22204465</v>
      </c>
    </row>
    <row r="49" spans="1:20">
      <c r="A49" s="15" t="s">
        <v>446</v>
      </c>
      <c r="B49" s="17" t="n">
        <v>6349</v>
      </c>
      <c r="C49" s="18">
        <f>(52.0/B49*100)</f>
        <v/>
      </c>
      <c r="D49" s="19" t="n">
        <v>6297</v>
      </c>
      <c r="E49" s="18" t="n">
        <v>372.18633523</v>
      </c>
      <c r="F49" s="20" t="n">
        <v>11.82966061</v>
      </c>
      <c r="G49" s="18" t="n">
        <v>415.67926399</v>
      </c>
      <c r="H49" s="20" t="n">
        <v>8.126208910000001</v>
      </c>
      <c r="I49" s="18" t="n">
        <v>408.31207476</v>
      </c>
      <c r="J49" s="20" t="n">
        <v>3.66921834</v>
      </c>
      <c r="K49" s="18" t="s">
        <v>404</v>
      </c>
      <c r="L49" s="20" t="s">
        <v>404</v>
      </c>
      <c r="M49" s="18" t="s">
        <v>404</v>
      </c>
      <c r="N49" s="20" t="s">
        <v>404</v>
      </c>
      <c r="O49" s="18" t="s">
        <v>404</v>
      </c>
      <c r="P49" s="20" t="s">
        <v>404</v>
      </c>
      <c r="Q49" s="18" t="s">
        <v>404</v>
      </c>
      <c r="R49" s="20" t="s">
        <v>404</v>
      </c>
      <c r="S49" s="18" t="n">
        <v>395.06034388</v>
      </c>
      <c r="T49" s="20" t="n">
        <v>27.72379074</v>
      </c>
    </row>
    <row r="50" spans="1:20">
      <c r="A50" s="15" t="s">
        <v>447</v>
      </c>
      <c r="B50" s="17" t="n">
        <v>11795</v>
      </c>
      <c r="C50" s="18">
        <f>(1031.0/B50*100)</f>
        <v/>
      </c>
      <c r="D50" s="19" t="n">
        <v>10764</v>
      </c>
      <c r="E50" s="18" t="n">
        <v>395.15177954</v>
      </c>
      <c r="F50" s="20" t="n">
        <v>7.43685229</v>
      </c>
      <c r="G50" s="18" t="n">
        <v>398.1402576</v>
      </c>
      <c r="H50" s="20" t="n">
        <v>6.66381615</v>
      </c>
      <c r="I50" s="18" t="n">
        <v>390.68916036</v>
      </c>
      <c r="J50" s="20" t="n">
        <v>3.6872546</v>
      </c>
      <c r="K50" s="18" t="s">
        <v>404</v>
      </c>
      <c r="L50" s="20" t="s">
        <v>404</v>
      </c>
      <c r="M50" s="18" t="s">
        <v>404</v>
      </c>
      <c r="N50" s="20" t="s">
        <v>404</v>
      </c>
      <c r="O50" s="18" t="s">
        <v>404</v>
      </c>
      <c r="P50" s="20" t="s">
        <v>404</v>
      </c>
      <c r="Q50" s="18" t="s">
        <v>404</v>
      </c>
      <c r="R50" s="20" t="s">
        <v>404</v>
      </c>
      <c r="S50" s="18" t="n">
        <v>376.38510429</v>
      </c>
      <c r="T50" s="20" t="n">
        <v>10.05591917</v>
      </c>
    </row>
    <row r="51" spans="1:20">
      <c r="A51" s="15" t="s">
        <v>448</v>
      </c>
      <c r="B51" s="17" t="n">
        <v>6866</v>
      </c>
      <c r="C51" s="18">
        <f>(0.0/B51*100)</f>
        <v/>
      </c>
      <c r="D51" s="19" t="n">
        <v>6866</v>
      </c>
      <c r="E51" s="18" t="n">
        <v>398.24814066</v>
      </c>
      <c r="F51" s="20" t="n">
        <v>5.87362561</v>
      </c>
      <c r="G51" s="18" t="n">
        <v>403.95433197</v>
      </c>
      <c r="H51" s="20" t="n">
        <v>7.82572841</v>
      </c>
      <c r="I51" s="18" t="n">
        <v>399.61117311</v>
      </c>
      <c r="J51" s="20" t="n">
        <v>3.80439214</v>
      </c>
      <c r="K51" s="18" t="s">
        <v>404</v>
      </c>
      <c r="L51" s="20" t="s">
        <v>404</v>
      </c>
      <c r="M51" s="18" t="s">
        <v>404</v>
      </c>
      <c r="N51" s="20" t="s">
        <v>404</v>
      </c>
      <c r="O51" s="18" t="s">
        <v>404</v>
      </c>
      <c r="P51" s="20" t="s">
        <v>404</v>
      </c>
      <c r="Q51" s="18" t="s">
        <v>404</v>
      </c>
      <c r="R51" s="20" t="s">
        <v>404</v>
      </c>
      <c r="S51" s="18" t="n">
        <v>399.77610066</v>
      </c>
      <c r="T51" s="20" t="n">
        <v>14.60854876</v>
      </c>
    </row>
    <row r="52" spans="1:20">
      <c r="A52" s="15" t="s">
        <v>449</v>
      </c>
      <c r="B52" s="17" t="n">
        <v>5809</v>
      </c>
      <c r="C52" s="18">
        <f>(0.0/B52*100)</f>
        <v/>
      </c>
      <c r="D52" s="19" t="n">
        <v>5809</v>
      </c>
      <c r="E52" s="18" t="n">
        <v>477.82501637</v>
      </c>
      <c r="F52" s="20" t="n">
        <v>12.58106828</v>
      </c>
      <c r="G52" s="18" t="n">
        <v>470.40420436</v>
      </c>
      <c r="H52" s="20" t="n">
        <v>14.24672644</v>
      </c>
      <c r="I52" s="18" t="n">
        <v>460.93048256</v>
      </c>
      <c r="J52" s="20" t="n">
        <v>3.67244116</v>
      </c>
      <c r="K52" s="18" t="s">
        <v>404</v>
      </c>
      <c r="L52" s="20" t="s">
        <v>404</v>
      </c>
      <c r="M52" s="18" t="s">
        <v>404</v>
      </c>
      <c r="N52" s="20" t="s">
        <v>404</v>
      </c>
      <c r="O52" s="18" t="s">
        <v>404</v>
      </c>
      <c r="P52" s="20" t="s">
        <v>404</v>
      </c>
      <c r="Q52" s="18" t="s">
        <v>404</v>
      </c>
      <c r="R52" s="20" t="s">
        <v>404</v>
      </c>
      <c r="S52" s="18" t="n">
        <v>474.59071495</v>
      </c>
      <c r="T52" s="20" t="n">
        <v>14.27581203</v>
      </c>
    </row>
    <row r="53" spans="1:20">
      <c r="A53" s="15" t="s">
        <v>450</v>
      </c>
      <c r="B53" s="17" t="n">
        <v>5571</v>
      </c>
      <c r="C53" s="18">
        <f>(0.0/B53*100)</f>
        <v/>
      </c>
      <c r="D53" s="19" t="n">
        <v>5571</v>
      </c>
      <c r="E53" s="18" t="n">
        <v>447.64754014</v>
      </c>
      <c r="F53" s="20" t="n">
        <v>5.93001423</v>
      </c>
      <c r="G53" s="18" t="n">
        <v>434.90699663</v>
      </c>
      <c r="H53" s="20" t="n">
        <v>3.19550936</v>
      </c>
      <c r="I53" s="18" t="n">
        <v>437.61622175</v>
      </c>
      <c r="J53" s="20" t="n">
        <v>2.02326541</v>
      </c>
      <c r="K53" s="18" t="s">
        <v>404</v>
      </c>
      <c r="L53" s="20" t="s">
        <v>404</v>
      </c>
      <c r="M53" s="18" t="s">
        <v>404</v>
      </c>
      <c r="N53" s="20" t="s">
        <v>404</v>
      </c>
      <c r="O53" s="18" t="s">
        <v>404</v>
      </c>
      <c r="P53" s="20" t="s">
        <v>404</v>
      </c>
      <c r="Q53" s="18" t="s">
        <v>404</v>
      </c>
      <c r="R53" s="20" t="s">
        <v>404</v>
      </c>
      <c r="S53" s="18" t="n">
        <v>367.94084111</v>
      </c>
      <c r="T53" s="20" t="n">
        <v>9.13369134</v>
      </c>
    </row>
    <row r="54" spans="1:20">
      <c r="A54" s="15" t="s">
        <v>451</v>
      </c>
      <c r="B54" s="17" t="n">
        <v>4740</v>
      </c>
      <c r="C54" s="18">
        <f>(199.0/B54*100)</f>
        <v/>
      </c>
      <c r="D54" s="19" t="n">
        <v>4541</v>
      </c>
      <c r="E54" s="18" t="n">
        <v>338.69281913</v>
      </c>
      <c r="F54" s="20" t="n">
        <v>11.19558934</v>
      </c>
      <c r="G54" s="18" t="n">
        <v>332.48760676</v>
      </c>
      <c r="H54" s="20" t="n">
        <v>9.08835796</v>
      </c>
      <c r="I54" s="18" t="n">
        <v>331.02962372</v>
      </c>
      <c r="J54" s="20" t="n">
        <v>4.10027491</v>
      </c>
      <c r="K54" s="18" t="s">
        <v>404</v>
      </c>
      <c r="L54" s="20" t="s">
        <v>404</v>
      </c>
      <c r="M54" s="18" t="s">
        <v>404</v>
      </c>
      <c r="N54" s="20" t="s">
        <v>404</v>
      </c>
      <c r="O54" s="18" t="s">
        <v>404</v>
      </c>
      <c r="P54" s="20" t="s">
        <v>404</v>
      </c>
      <c r="Q54" s="18" t="s">
        <v>404</v>
      </c>
      <c r="R54" s="20" t="s">
        <v>404</v>
      </c>
      <c r="S54" s="18" t="n">
        <v>302.6246272</v>
      </c>
      <c r="T54" s="20" t="n">
        <v>6.97941915</v>
      </c>
    </row>
    <row r="55" spans="1:20">
      <c r="A55" s="15" t="s">
        <v>452</v>
      </c>
      <c r="B55" s="17" t="n">
        <v>5316</v>
      </c>
      <c r="C55" s="18">
        <f>(43.0/B55*100)</f>
        <v/>
      </c>
      <c r="D55" s="19" t="n">
        <v>5273</v>
      </c>
      <c r="E55" s="18" t="n">
        <v>335.88269054</v>
      </c>
      <c r="F55" s="20" t="n">
        <v>37.54370675</v>
      </c>
      <c r="G55" s="18" t="n">
        <v>424.44353701</v>
      </c>
      <c r="H55" s="20" t="n">
        <v>16.75195646</v>
      </c>
      <c r="I55" s="18" t="n">
        <v>405.13391897</v>
      </c>
      <c r="J55" s="20" t="n">
        <v>3.07585016</v>
      </c>
      <c r="K55" s="18" t="s">
        <v>404</v>
      </c>
      <c r="L55" s="20" t="s">
        <v>404</v>
      </c>
      <c r="M55" s="18" t="s">
        <v>404</v>
      </c>
      <c r="N55" s="20" t="s">
        <v>404</v>
      </c>
      <c r="O55" s="18" t="s">
        <v>404</v>
      </c>
      <c r="P55" s="20" t="s">
        <v>404</v>
      </c>
      <c r="Q55" s="18" t="n">
        <v>289.53179985</v>
      </c>
      <c r="R55" s="20" t="n">
        <v>38.02720706</v>
      </c>
      <c r="S55" s="18" t="n">
        <v>361.3412156</v>
      </c>
      <c r="T55" s="20" t="n">
        <v>22.60769828</v>
      </c>
    </row>
    <row r="56" spans="1:20">
      <c r="A56" s="15" t="s">
        <v>453</v>
      </c>
      <c r="B56" s="17" t="n">
        <v>5359</v>
      </c>
      <c r="C56" s="18">
        <f>(0.0/B56*100)</f>
        <v/>
      </c>
      <c r="D56" s="19" t="n">
        <v>5359</v>
      </c>
      <c r="E56" s="18" t="n">
        <v>532.89369789</v>
      </c>
      <c r="F56" s="20" t="n">
        <v>11.44418821</v>
      </c>
      <c r="G56" s="18" t="n">
        <v>545.7318559</v>
      </c>
      <c r="H56" s="20" t="n">
        <v>4.40514461</v>
      </c>
      <c r="I56" s="18" t="n">
        <v>591.3357016</v>
      </c>
      <c r="J56" s="20" t="n">
        <v>7.98260867</v>
      </c>
      <c r="K56" s="18" t="s">
        <v>404</v>
      </c>
      <c r="L56" s="20" t="s">
        <v>404</v>
      </c>
      <c r="M56" s="18" t="s">
        <v>404</v>
      </c>
      <c r="N56" s="20" t="s">
        <v>404</v>
      </c>
      <c r="O56" s="18" t="s">
        <v>404</v>
      </c>
      <c r="P56" s="20" t="s">
        <v>404</v>
      </c>
      <c r="Q56" s="18" t="s">
        <v>404</v>
      </c>
      <c r="R56" s="20" t="s">
        <v>404</v>
      </c>
      <c r="S56" s="18" t="n">
        <v>547.07255172</v>
      </c>
      <c r="T56" s="20" t="n">
        <v>20.13799537</v>
      </c>
    </row>
    <row r="57" spans="1:20">
      <c r="A57" s="15" t="s">
        <v>454</v>
      </c>
      <c r="B57" s="17" t="n">
        <v>6513</v>
      </c>
      <c r="C57" s="18">
        <f>(0.0/B57*100)</f>
        <v/>
      </c>
      <c r="D57" s="19" t="n">
        <v>6513</v>
      </c>
      <c r="E57" s="18" t="n">
        <v>390.88824737</v>
      </c>
      <c r="F57" s="20" t="n">
        <v>9.6271418</v>
      </c>
      <c r="G57" s="18" t="n">
        <v>394.00361551</v>
      </c>
      <c r="H57" s="20" t="n">
        <v>8.67223903</v>
      </c>
      <c r="I57" s="18" t="n">
        <v>380.8045821</v>
      </c>
      <c r="J57" s="20" t="n">
        <v>4.41704421</v>
      </c>
      <c r="K57" s="18" t="s">
        <v>404</v>
      </c>
      <c r="L57" s="20" t="s">
        <v>404</v>
      </c>
      <c r="M57" s="18" t="s">
        <v>404</v>
      </c>
      <c r="N57" s="20" t="s">
        <v>404</v>
      </c>
      <c r="O57" s="18" t="s">
        <v>404</v>
      </c>
      <c r="P57" s="20" t="s">
        <v>404</v>
      </c>
      <c r="Q57" s="18" t="n">
        <v>342.67297778</v>
      </c>
      <c r="R57" s="20" t="n">
        <v>13.39973112</v>
      </c>
      <c r="S57" s="18" t="n">
        <v>449.67940215</v>
      </c>
      <c r="T57" s="20" t="n">
        <v>14.51306823</v>
      </c>
    </row>
    <row r="58" spans="1:20">
      <c r="A58" s="15" t="s">
        <v>455</v>
      </c>
      <c r="B58" s="17" t="n">
        <v>7267</v>
      </c>
      <c r="C58" s="18">
        <f>(0.0/B58*100)</f>
        <v/>
      </c>
      <c r="D58" s="19" t="n">
        <v>7267</v>
      </c>
      <c r="E58" s="18" t="n">
        <v>391.85369526</v>
      </c>
      <c r="F58" s="20" t="n">
        <v>5.84971035</v>
      </c>
      <c r="G58" s="18" t="n">
        <v>375.29869163</v>
      </c>
      <c r="H58" s="20" t="n">
        <v>6.40678482</v>
      </c>
      <c r="I58" s="18" t="n">
        <v>373.84042005</v>
      </c>
      <c r="J58" s="20" t="n">
        <v>4.61493496</v>
      </c>
      <c r="K58" s="18" t="s">
        <v>404</v>
      </c>
      <c r="L58" s="20" t="s">
        <v>404</v>
      </c>
      <c r="M58" s="18" t="s">
        <v>404</v>
      </c>
      <c r="N58" s="20" t="s">
        <v>404</v>
      </c>
      <c r="O58" s="18" t="s">
        <v>404</v>
      </c>
      <c r="P58" s="20" t="s">
        <v>404</v>
      </c>
      <c r="Q58" s="18" t="n">
        <v>381.17045141</v>
      </c>
      <c r="R58" s="20" t="n">
        <v>13.32495174</v>
      </c>
      <c r="S58" s="18" t="n">
        <v>388.94102708</v>
      </c>
      <c r="T58" s="20" t="n">
        <v>15.00007923</v>
      </c>
    </row>
    <row r="59" spans="1:20">
      <c r="A59" s="15" t="s">
        <v>456</v>
      </c>
      <c r="B59" s="17" t="n">
        <v>4826</v>
      </c>
      <c r="C59" s="18">
        <f>(0.0/B59*100)</f>
        <v/>
      </c>
      <c r="D59" s="19" t="n">
        <v>4826</v>
      </c>
      <c r="E59" s="18" t="n">
        <v>377.46108438</v>
      </c>
      <c r="F59" s="20" t="n">
        <v>5.53606411</v>
      </c>
      <c r="G59" s="18" t="n">
        <v>354.04153932</v>
      </c>
      <c r="H59" s="20" t="n">
        <v>2.90493012</v>
      </c>
      <c r="I59" s="18" t="n">
        <v>360.9198596</v>
      </c>
      <c r="J59" s="20" t="n">
        <v>2.25992365</v>
      </c>
      <c r="K59" s="18" t="s">
        <v>404</v>
      </c>
      <c r="L59" s="20" t="s">
        <v>404</v>
      </c>
      <c r="M59" s="18" t="s">
        <v>404</v>
      </c>
      <c r="N59" s="20" t="s">
        <v>404</v>
      </c>
      <c r="O59" s="18" t="s">
        <v>404</v>
      </c>
      <c r="P59" s="20" t="s">
        <v>404</v>
      </c>
      <c r="Q59" s="18" t="n">
        <v>396.68740294</v>
      </c>
      <c r="R59" s="20" t="n">
        <v>16.27475945</v>
      </c>
      <c r="S59" s="18" t="n">
        <v>376.04411117</v>
      </c>
      <c r="T59" s="20" t="n">
        <v>7.31795653</v>
      </c>
    </row>
    <row r="60" spans="1:20">
      <c r="A60" s="15" t="s">
        <v>457</v>
      </c>
      <c r="B60" s="17" t="n">
        <v>4546</v>
      </c>
      <c r="C60" s="18">
        <f>(0.0/B60*100)</f>
        <v/>
      </c>
      <c r="D60" s="19" t="n">
        <v>4546</v>
      </c>
      <c r="E60" s="18" t="n">
        <v>409.14681237</v>
      </c>
      <c r="F60" s="20" t="n">
        <v>14.47474596</v>
      </c>
      <c r="G60" s="18" t="n">
        <v>397.58307931</v>
      </c>
      <c r="H60" s="20" t="n">
        <v>16.8183237</v>
      </c>
      <c r="I60" s="18" t="n">
        <v>414.44733248</v>
      </c>
      <c r="J60" s="20" t="n">
        <v>5.11465543</v>
      </c>
      <c r="K60" s="18" t="s">
        <v>404</v>
      </c>
      <c r="L60" s="20" t="s">
        <v>404</v>
      </c>
      <c r="M60" s="18" t="s">
        <v>404</v>
      </c>
      <c r="N60" s="20" t="s">
        <v>404</v>
      </c>
      <c r="O60" s="18" t="s">
        <v>404</v>
      </c>
      <c r="P60" s="20" t="s">
        <v>404</v>
      </c>
      <c r="Q60" s="18" t="s">
        <v>404</v>
      </c>
      <c r="R60" s="20" t="s">
        <v>404</v>
      </c>
      <c r="S60" s="18" t="n">
        <v>347.6638217</v>
      </c>
      <c r="T60" s="20" t="n">
        <v>8.66909373</v>
      </c>
    </row>
    <row r="61" spans="1:20">
      <c r="A61" s="15" t="s">
        <v>458</v>
      </c>
      <c r="B61" s="17" t="n">
        <v>6525</v>
      </c>
      <c r="C61" s="18">
        <f>(0.0/B61*100)</f>
        <v/>
      </c>
      <c r="D61" s="19" t="n">
        <v>6525</v>
      </c>
      <c r="E61" s="18" t="n">
        <v>484.83507429</v>
      </c>
      <c r="F61" s="20" t="n">
        <v>6.53387965</v>
      </c>
      <c r="G61" s="18" t="n">
        <v>489.90867434</v>
      </c>
      <c r="H61" s="20" t="n">
        <v>4.47642552</v>
      </c>
      <c r="I61" s="18" t="n">
        <v>468.16527606</v>
      </c>
      <c r="J61" s="20" t="n">
        <v>3.71576338</v>
      </c>
      <c r="K61" s="18" t="s">
        <v>404</v>
      </c>
      <c r="L61" s="20" t="s">
        <v>404</v>
      </c>
      <c r="M61" s="18" t="s">
        <v>404</v>
      </c>
      <c r="N61" s="20" t="s">
        <v>404</v>
      </c>
      <c r="O61" s="18" t="s">
        <v>404</v>
      </c>
      <c r="P61" s="20" t="s">
        <v>404</v>
      </c>
      <c r="Q61" s="18" t="s">
        <v>404</v>
      </c>
      <c r="R61" s="20" t="s">
        <v>404</v>
      </c>
      <c r="S61" s="18" t="n">
        <v>466.35148225</v>
      </c>
      <c r="T61" s="20" t="n">
        <v>13.8233768</v>
      </c>
    </row>
    <row r="62" spans="1:20">
      <c r="A62" s="15" t="s">
        <v>459</v>
      </c>
      <c r="B62" s="17" t="n">
        <v>4476</v>
      </c>
      <c r="C62" s="18">
        <f>(0.0/B62*100)</f>
        <v/>
      </c>
      <c r="D62" s="19" t="n">
        <v>4476</v>
      </c>
      <c r="E62" s="18" t="n">
        <v>538.9863415</v>
      </c>
      <c r="F62" s="20" t="n">
        <v>2.98010925</v>
      </c>
      <c r="G62" s="18" t="n">
        <v>549.5197153399999</v>
      </c>
      <c r="H62" s="20" t="n">
        <v>1.87843784</v>
      </c>
      <c r="I62" s="18" t="n">
        <v>540.499501</v>
      </c>
      <c r="J62" s="20" t="n">
        <v>1.52763552</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383.79316376</v>
      </c>
      <c r="F63" s="20" t="n">
        <v>3.01936644</v>
      </c>
      <c r="G63" s="18" t="n">
        <v>367.15855847</v>
      </c>
      <c r="H63" s="20" t="n">
        <v>3.19288502</v>
      </c>
      <c r="I63" s="18" t="n">
        <v>366.54274569</v>
      </c>
      <c r="J63" s="20" t="n">
        <v>1.90829175</v>
      </c>
      <c r="K63" s="18" t="s">
        <v>404</v>
      </c>
      <c r="L63" s="20" t="s">
        <v>404</v>
      </c>
      <c r="M63" s="18" t="s">
        <v>404</v>
      </c>
      <c r="N63" s="20" t="s">
        <v>404</v>
      </c>
      <c r="O63" s="18" t="s">
        <v>404</v>
      </c>
      <c r="P63" s="20" t="s">
        <v>404</v>
      </c>
      <c r="Q63" s="18" t="s">
        <v>404</v>
      </c>
      <c r="R63" s="20" t="s">
        <v>404</v>
      </c>
      <c r="S63" s="18" t="n">
        <v>380.18929606</v>
      </c>
      <c r="T63" s="20" t="n">
        <v>6.56881043</v>
      </c>
    </row>
    <row r="64" spans="1:20">
      <c r="A64" s="15" t="s">
        <v>461</v>
      </c>
      <c r="B64" s="17" t="n">
        <v>3634</v>
      </c>
      <c r="C64" s="18">
        <f>(27.0/B64*100)</f>
        <v/>
      </c>
      <c r="D64" s="19" t="n">
        <v>3607</v>
      </c>
      <c r="E64" s="18" t="n">
        <v>409.40817679</v>
      </c>
      <c r="F64" s="20" t="n">
        <v>7.13396277</v>
      </c>
      <c r="G64" s="18" t="n">
        <v>473.64340427</v>
      </c>
      <c r="H64" s="20" t="n">
        <v>2.16012863</v>
      </c>
      <c r="I64" s="18" t="n">
        <v>510.41476272</v>
      </c>
      <c r="J64" s="20" t="n">
        <v>3.03098875</v>
      </c>
      <c r="K64" s="18" t="s">
        <v>404</v>
      </c>
      <c r="L64" s="20" t="s">
        <v>404</v>
      </c>
      <c r="M64" s="18" t="s">
        <v>404</v>
      </c>
      <c r="N64" s="20" t="s">
        <v>404</v>
      </c>
      <c r="O64" s="18" t="s">
        <v>404</v>
      </c>
      <c r="P64" s="20" t="s">
        <v>404</v>
      </c>
      <c r="Q64" s="18" t="n">
        <v>513.63849508</v>
      </c>
      <c r="R64" s="20" t="n">
        <v>12.29194258</v>
      </c>
      <c r="S64" s="18" t="n">
        <v>335.8694375</v>
      </c>
      <c r="T64" s="20" t="n">
        <v>46.33239194</v>
      </c>
    </row>
    <row r="65" spans="1:20">
      <c r="A65" s="15" t="s">
        <v>462</v>
      </c>
      <c r="B65" s="17" t="n">
        <v>5325</v>
      </c>
      <c r="C65" s="18">
        <f>(0.0/B65*100)</f>
        <v/>
      </c>
      <c r="D65" s="19" t="n">
        <v>5325</v>
      </c>
      <c r="E65" s="18" t="n">
        <v>428.80346951</v>
      </c>
      <c r="F65" s="20" t="n">
        <v>11.72832547</v>
      </c>
      <c r="G65" s="18" t="n">
        <v>423.3362239</v>
      </c>
      <c r="H65" s="20" t="n">
        <v>22.46276291</v>
      </c>
      <c r="I65" s="18" t="n">
        <v>418.89139277</v>
      </c>
      <c r="J65" s="20" t="n">
        <v>2.59721639</v>
      </c>
      <c r="K65" s="18" t="s">
        <v>404</v>
      </c>
      <c r="L65" s="20" t="s">
        <v>404</v>
      </c>
      <c r="M65" s="18" t="s">
        <v>404</v>
      </c>
      <c r="N65" s="20" t="s">
        <v>404</v>
      </c>
      <c r="O65" s="18" t="s">
        <v>404</v>
      </c>
      <c r="P65" s="20" t="s">
        <v>404</v>
      </c>
      <c r="Q65" s="18" t="s">
        <v>404</v>
      </c>
      <c r="R65" s="20" t="s">
        <v>404</v>
      </c>
      <c r="S65" s="18" t="n">
        <v>442.80400723</v>
      </c>
      <c r="T65" s="20" t="n">
        <v>13.18875024</v>
      </c>
    </row>
    <row r="66" spans="1:20">
      <c r="A66" s="15" t="s">
        <v>463</v>
      </c>
      <c r="B66" s="17" t="n">
        <v>5665</v>
      </c>
      <c r="C66" s="18">
        <f>(0.0/B66*100)</f>
        <v/>
      </c>
      <c r="D66" s="19" t="n">
        <v>5665</v>
      </c>
      <c r="E66" s="18" t="n">
        <v>417.37804849</v>
      </c>
      <c r="F66" s="20" t="n">
        <v>2.8280282</v>
      </c>
      <c r="G66" s="18" t="n">
        <v>419.62634979</v>
      </c>
      <c r="H66" s="20" t="n">
        <v>4.5223632</v>
      </c>
      <c r="I66" s="18" t="n">
        <v>418.4238125</v>
      </c>
      <c r="J66" s="20" t="n">
        <v>1.72897047</v>
      </c>
      <c r="K66" s="18" t="s">
        <v>404</v>
      </c>
      <c r="L66" s="20" t="s">
        <v>404</v>
      </c>
      <c r="M66" s="18" t="s">
        <v>404</v>
      </c>
      <c r="N66" s="20" t="s">
        <v>404</v>
      </c>
      <c r="O66" s="18" t="s">
        <v>404</v>
      </c>
      <c r="P66" s="20" t="s">
        <v>404</v>
      </c>
      <c r="Q66" s="18" t="s">
        <v>404</v>
      </c>
      <c r="R66" s="20" t="s">
        <v>404</v>
      </c>
      <c r="S66" s="18" t="n">
        <v>353.22077406</v>
      </c>
      <c r="T66" s="20" t="n">
        <v>31.71828039</v>
      </c>
    </row>
    <row r="67" spans="1:20">
      <c r="A67" s="15" t="s">
        <v>464</v>
      </c>
      <c r="B67" s="17" t="n">
        <v>6971</v>
      </c>
      <c r="C67" s="18">
        <f>(0.0/B67*100)</f>
        <v/>
      </c>
      <c r="D67" s="19" t="n">
        <v>6971</v>
      </c>
      <c r="E67" s="18" t="n">
        <v>399.14423925</v>
      </c>
      <c r="F67" s="20" t="n">
        <v>12.90507637</v>
      </c>
      <c r="G67" s="18" t="n">
        <v>379.41326036</v>
      </c>
      <c r="H67" s="20" t="n">
        <v>6.92276997</v>
      </c>
      <c r="I67" s="18" t="n">
        <v>386.51800671</v>
      </c>
      <c r="J67" s="20" t="n">
        <v>3.3341426</v>
      </c>
      <c r="K67" s="18" t="s">
        <v>404</v>
      </c>
      <c r="L67" s="20" t="s">
        <v>404</v>
      </c>
      <c r="M67" s="18" t="s">
        <v>404</v>
      </c>
      <c r="N67" s="20" t="s">
        <v>404</v>
      </c>
      <c r="O67" s="18" t="s">
        <v>404</v>
      </c>
      <c r="P67" s="20" t="s">
        <v>404</v>
      </c>
      <c r="Q67" s="18" t="s">
        <v>404</v>
      </c>
      <c r="R67" s="20" t="s">
        <v>404</v>
      </c>
      <c r="S67" s="18" t="n">
        <v>407.48152311</v>
      </c>
      <c r="T67" s="20" t="n">
        <v>31.1441301</v>
      </c>
    </row>
    <row r="68" spans="1:20">
      <c r="A68" s="15" t="s">
        <v>465</v>
      </c>
      <c r="B68" s="17" t="n">
        <v>12083</v>
      </c>
      <c r="C68" s="18">
        <f>(0.0/B68*100)</f>
        <v/>
      </c>
      <c r="D68" s="19" t="n">
        <v>12083</v>
      </c>
      <c r="E68" s="18" t="n">
        <v>382.03544998</v>
      </c>
      <c r="F68" s="20" t="n">
        <v>2.52403627</v>
      </c>
      <c r="G68" s="18" t="n">
        <v>405.13852767</v>
      </c>
      <c r="H68" s="20" t="n">
        <v>1.8408272</v>
      </c>
      <c r="I68" s="18" t="n">
        <v>412.61294011</v>
      </c>
      <c r="J68" s="20" t="n">
        <v>1.65650438</v>
      </c>
      <c r="K68" s="18" t="s">
        <v>404</v>
      </c>
      <c r="L68" s="20" t="s">
        <v>404</v>
      </c>
      <c r="M68" s="18" t="s">
        <v>404</v>
      </c>
      <c r="N68" s="20" t="s">
        <v>404</v>
      </c>
      <c r="O68" s="18" t="s">
        <v>404</v>
      </c>
      <c r="P68" s="20" t="s">
        <v>404</v>
      </c>
      <c r="Q68" s="18" t="s">
        <v>404</v>
      </c>
      <c r="R68" s="20" t="s">
        <v>404</v>
      </c>
      <c r="S68" s="18" t="n">
        <v>381.83222943</v>
      </c>
      <c r="T68" s="20" t="n">
        <v>10.28059943</v>
      </c>
    </row>
    <row r="69" spans="1:20">
      <c r="A69" s="15" t="s">
        <v>466</v>
      </c>
      <c r="B69" s="17" t="n">
        <v>4876</v>
      </c>
      <c r="C69" s="18">
        <f>(0.0/B69*100)</f>
        <v/>
      </c>
      <c r="D69" s="19" t="n">
        <v>4876</v>
      </c>
      <c r="E69" s="18" t="n">
        <v>433.64824991</v>
      </c>
      <c r="F69" s="20" t="n">
        <v>6.87858253</v>
      </c>
      <c r="G69" s="18" t="n">
        <v>469.8559598</v>
      </c>
      <c r="H69" s="20" t="n">
        <v>9.742501880000001</v>
      </c>
      <c r="I69" s="18" t="n">
        <v>433.75873102</v>
      </c>
      <c r="J69" s="20" t="n">
        <v>5.39238758</v>
      </c>
      <c r="K69" s="18" t="s">
        <v>404</v>
      </c>
      <c r="L69" s="20" t="s">
        <v>404</v>
      </c>
      <c r="M69" s="18" t="s">
        <v>404</v>
      </c>
      <c r="N69" s="20" t="s">
        <v>404</v>
      </c>
      <c r="O69" s="18" t="s">
        <v>404</v>
      </c>
      <c r="P69" s="20" t="s">
        <v>404</v>
      </c>
      <c r="Q69" s="18" t="s">
        <v>404</v>
      </c>
      <c r="R69" s="20" t="s">
        <v>404</v>
      </c>
      <c r="S69" s="18" t="n">
        <v>482.93427156</v>
      </c>
      <c r="T69" s="20" t="n">
        <v>9.468411209999999</v>
      </c>
    </row>
    <row r="70" spans="1:20">
      <c r="A70" s="15" t="s">
        <v>467</v>
      </c>
      <c r="B70" s="17" t="n">
        <v>6036</v>
      </c>
      <c r="C70" s="18">
        <f>(0.0/B70*100)</f>
        <v/>
      </c>
      <c r="D70" s="19" t="n">
        <v>6036</v>
      </c>
      <c r="E70" s="18" t="n">
        <v>510.26832222</v>
      </c>
      <c r="F70" s="20" t="n">
        <v>5.85690353</v>
      </c>
      <c r="G70" s="18" t="n">
        <v>518.05806905</v>
      </c>
      <c r="H70" s="20" t="n">
        <v>7.65845732</v>
      </c>
      <c r="I70" s="18" t="n">
        <v>486.49205307</v>
      </c>
      <c r="J70" s="20" t="n">
        <v>3.43615406</v>
      </c>
      <c r="K70" s="18" t="s">
        <v>404</v>
      </c>
      <c r="L70" s="20" t="s">
        <v>404</v>
      </c>
      <c r="M70" s="18" t="s">
        <v>404</v>
      </c>
      <c r="N70" s="20" t="s">
        <v>404</v>
      </c>
      <c r="O70" s="18" t="s">
        <v>404</v>
      </c>
      <c r="P70" s="20" t="s">
        <v>404</v>
      </c>
      <c r="Q70" s="18" t="s">
        <v>404</v>
      </c>
      <c r="R70" s="20" t="s">
        <v>404</v>
      </c>
      <c r="S70" s="18" t="n">
        <v>440.70598337</v>
      </c>
      <c r="T70" s="20" t="n">
        <v>16.66116245</v>
      </c>
    </row>
    <row r="71" spans="1:20">
      <c r="A71" s="15" t="s">
        <v>468</v>
      </c>
      <c r="B71" s="17" t="n">
        <v>6115</v>
      </c>
      <c r="C71" s="18">
        <f>(0.0/B71*100)</f>
        <v/>
      </c>
      <c r="D71" s="19" t="n">
        <v>6115</v>
      </c>
      <c r="E71" s="18" t="n">
        <v>540.93792804</v>
      </c>
      <c r="F71" s="20" t="n">
        <v>3.54130688</v>
      </c>
      <c r="G71" s="18" t="n">
        <v>565.86861999</v>
      </c>
      <c r="H71" s="20" t="n">
        <v>1.7066995</v>
      </c>
      <c r="I71" s="18" t="n">
        <v>587.03580735</v>
      </c>
      <c r="J71" s="20" t="n">
        <v>4.49996784</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518.0436521</v>
      </c>
      <c r="F72" s="20" t="n">
        <v>19.73166243</v>
      </c>
      <c r="G72" s="18" t="n">
        <v>543.0216086</v>
      </c>
      <c r="H72" s="20" t="n">
        <v>6.16776244</v>
      </c>
      <c r="I72" s="18" t="n">
        <v>543.94746148</v>
      </c>
      <c r="J72" s="20" t="n">
        <v>4.25568037</v>
      </c>
      <c r="K72" s="18" t="s">
        <v>404</v>
      </c>
      <c r="L72" s="20" t="s">
        <v>404</v>
      </c>
      <c r="M72" s="18" t="s">
        <v>404</v>
      </c>
      <c r="N72" s="20" t="s">
        <v>404</v>
      </c>
      <c r="O72" s="18" t="s">
        <v>404</v>
      </c>
      <c r="P72" s="20" t="s">
        <v>404</v>
      </c>
      <c r="Q72" s="18" t="s">
        <v>404</v>
      </c>
      <c r="R72" s="20" t="s">
        <v>404</v>
      </c>
      <c r="S72" s="18" t="n">
        <v>539.3847424099999</v>
      </c>
      <c r="T72" s="20" t="n">
        <v>19.32524878</v>
      </c>
    </row>
    <row r="73" spans="1:20">
      <c r="A73" s="15" t="s">
        <v>470</v>
      </c>
      <c r="B73" s="17" t="n">
        <v>8249</v>
      </c>
      <c r="C73" s="18">
        <f>(0.0/B73*100)</f>
        <v/>
      </c>
      <c r="D73" s="19" t="n">
        <v>8249</v>
      </c>
      <c r="E73" s="18" t="n">
        <v>427.63562917</v>
      </c>
      <c r="F73" s="20" t="n">
        <v>7.19012536</v>
      </c>
      <c r="G73" s="18" t="n">
        <v>414.43837293</v>
      </c>
      <c r="H73" s="20" t="n">
        <v>4.38927206</v>
      </c>
      <c r="I73" s="18" t="n">
        <v>400.9683506</v>
      </c>
      <c r="J73" s="20" t="n">
        <v>7.65717631</v>
      </c>
      <c r="K73" s="18" t="s">
        <v>404</v>
      </c>
      <c r="L73" s="20" t="s">
        <v>404</v>
      </c>
      <c r="M73" s="18" t="s">
        <v>404</v>
      </c>
      <c r="N73" s="20" t="s">
        <v>404</v>
      </c>
      <c r="O73" s="18" t="s">
        <v>404</v>
      </c>
      <c r="P73" s="20" t="s">
        <v>404</v>
      </c>
      <c r="Q73" s="18" t="s">
        <v>404</v>
      </c>
      <c r="R73" s="20" t="s">
        <v>404</v>
      </c>
      <c r="S73" s="18" t="n">
        <v>411.96578537</v>
      </c>
      <c r="T73" s="20" t="n">
        <v>19.41968653</v>
      </c>
    </row>
    <row r="74" spans="1:20">
      <c r="A74" s="15" t="s">
        <v>471</v>
      </c>
      <c r="B74" s="17" t="n">
        <v>4692</v>
      </c>
      <c r="C74" s="18">
        <f>(484.0/B74*100)</f>
        <v/>
      </c>
      <c r="D74" s="19" t="n">
        <v>4208</v>
      </c>
      <c r="E74" s="18" t="n">
        <v>387.15339325</v>
      </c>
      <c r="F74" s="20" t="n">
        <v>4.20783293</v>
      </c>
      <c r="G74" s="18" t="n">
        <v>420.80162113</v>
      </c>
      <c r="H74" s="20" t="n">
        <v>1.87667672</v>
      </c>
      <c r="I74" s="18" t="n">
        <v>415.79182197</v>
      </c>
      <c r="J74" s="20" t="n">
        <v>2.57518629</v>
      </c>
      <c r="K74" s="18" t="s">
        <v>404</v>
      </c>
      <c r="L74" s="20" t="s">
        <v>404</v>
      </c>
      <c r="M74" s="18" t="s">
        <v>404</v>
      </c>
      <c r="N74" s="20" t="s">
        <v>404</v>
      </c>
      <c r="O74" s="18" t="s">
        <v>404</v>
      </c>
      <c r="P74" s="20" t="s">
        <v>404</v>
      </c>
      <c r="Q74" s="18" t="s">
        <v>404</v>
      </c>
      <c r="R74" s="20" t="s">
        <v>404</v>
      </c>
      <c r="S74" s="18" t="n">
        <v>373.50062305</v>
      </c>
      <c r="T74" s="20" t="n">
        <v>9.73503232</v>
      </c>
    </row>
    <row r="75" spans="1:20">
      <c r="A75" s="15" t="s">
        <v>472</v>
      </c>
      <c r="B75" s="17" t="n">
        <v>5375</v>
      </c>
      <c r="C75" s="18">
        <f>(483.0/B75*100)</f>
        <v/>
      </c>
      <c r="D75" s="19" t="n">
        <v>4892</v>
      </c>
      <c r="E75" s="18" t="n">
        <v>355.77022981</v>
      </c>
      <c r="F75" s="20" t="n">
        <v>4.34950978</v>
      </c>
      <c r="G75" s="18" t="n">
        <v>353.68751798</v>
      </c>
      <c r="H75" s="20" t="n">
        <v>12.32059462</v>
      </c>
      <c r="I75" s="18" t="n">
        <v>388.61349908</v>
      </c>
      <c r="J75" s="20" t="n">
        <v>7.40757599</v>
      </c>
      <c r="K75" s="18" t="s">
        <v>404</v>
      </c>
      <c r="L75" s="20" t="s">
        <v>404</v>
      </c>
      <c r="M75" s="18" t="s">
        <v>404</v>
      </c>
      <c r="N75" s="20" t="s">
        <v>404</v>
      </c>
      <c r="O75" s="18" t="s">
        <v>404</v>
      </c>
      <c r="P75" s="20" t="s">
        <v>404</v>
      </c>
      <c r="Q75" s="18" t="s">
        <v>404</v>
      </c>
      <c r="R75" s="20" t="s">
        <v>404</v>
      </c>
      <c r="S75" s="18" t="n">
        <v>356.14335939</v>
      </c>
      <c r="T75" s="20" t="n">
        <v>15.33659099</v>
      </c>
    </row>
    <row r="76" spans="1:20">
      <c r="A76" s="15" t="s">
        <v>473</v>
      </c>
      <c r="B76" s="17" t="n">
        <v>14167</v>
      </c>
      <c r="C76" s="18">
        <f>(1400.0/B76*100)</f>
        <v/>
      </c>
      <c r="D76" s="19" t="n">
        <v>12767</v>
      </c>
      <c r="E76" s="18" t="n">
        <v>429.11108523</v>
      </c>
      <c r="F76" s="20" t="n">
        <v>11.83132568</v>
      </c>
      <c r="G76" s="18" t="n">
        <v>434.09605576</v>
      </c>
      <c r="H76" s="20" t="n">
        <v>6.65954732</v>
      </c>
      <c r="I76" s="18" t="n">
        <v>428.58238316</v>
      </c>
      <c r="J76" s="20" t="n">
        <v>3.78677663</v>
      </c>
      <c r="K76" s="18" t="s">
        <v>404</v>
      </c>
      <c r="L76" s="20" t="s">
        <v>404</v>
      </c>
      <c r="M76" s="18" t="s">
        <v>404</v>
      </c>
      <c r="N76" s="20" t="s">
        <v>404</v>
      </c>
      <c r="O76" s="18" t="s">
        <v>404</v>
      </c>
      <c r="P76" s="20" t="s">
        <v>404</v>
      </c>
      <c r="Q76" s="18" t="s">
        <v>404</v>
      </c>
      <c r="R76" s="20" t="s">
        <v>404</v>
      </c>
      <c r="S76" s="18" t="n">
        <v>410.52180347</v>
      </c>
      <c r="T76" s="20" t="n">
        <v>11.93571219</v>
      </c>
    </row>
    <row r="77" spans="1:20">
      <c r="A77" s="15" t="s">
        <v>474</v>
      </c>
      <c r="B77" s="17" t="n">
        <v>6062</v>
      </c>
      <c r="C77" s="18">
        <f>(0.0/B77*100)</f>
        <v/>
      </c>
      <c r="D77" s="19" t="n">
        <v>6062</v>
      </c>
      <c r="E77" s="18" t="n">
        <v>429.38843209</v>
      </c>
      <c r="F77" s="20" t="n">
        <v>14.86668376</v>
      </c>
      <c r="G77" s="18" t="n">
        <v>439.56886969</v>
      </c>
      <c r="H77" s="20" t="n">
        <v>16.15021412</v>
      </c>
      <c r="I77" s="18" t="n">
        <v>415.38395957</v>
      </c>
      <c r="J77" s="20" t="n">
        <v>2.92000042</v>
      </c>
      <c r="K77" s="18" t="s">
        <v>404</v>
      </c>
      <c r="L77" s="20" t="s">
        <v>404</v>
      </c>
      <c r="M77" s="18" t="s">
        <v>404</v>
      </c>
      <c r="N77" s="20" t="s">
        <v>404</v>
      </c>
      <c r="O77" s="18" t="s">
        <v>404</v>
      </c>
      <c r="P77" s="20" t="s">
        <v>404</v>
      </c>
      <c r="Q77" s="18" t="s">
        <v>404</v>
      </c>
      <c r="R77" s="20" t="s">
        <v>404</v>
      </c>
      <c r="S77" s="18" t="n">
        <v>399.01625459</v>
      </c>
      <c r="T77" s="20" t="n">
        <v>22.30840153</v>
      </c>
    </row>
    <row r="78" spans="1:20">
      <c r="A78" s="15" t="s">
        <v>475</v>
      </c>
      <c r="B78" s="17" t="n">
        <v>5826</v>
      </c>
      <c r="C78" s="18">
        <f>(0.0/B78*100)</f>
        <v/>
      </c>
      <c r="D78" s="19" t="n">
        <v>5826</v>
      </c>
      <c r="E78" s="18" t="n">
        <v>505.08176896</v>
      </c>
      <c r="F78" s="20" t="n">
        <v>10.14336819</v>
      </c>
      <c r="G78" s="18" t="n">
        <v>505.2494627</v>
      </c>
      <c r="H78" s="20" t="n">
        <v>5.55983011</v>
      </c>
      <c r="I78" s="18" t="n">
        <v>445.00651053</v>
      </c>
      <c r="J78" s="20" t="n">
        <v>7.9062084</v>
      </c>
      <c r="K78" s="18" t="s">
        <v>404</v>
      </c>
      <c r="L78" s="20" t="s">
        <v>404</v>
      </c>
      <c r="M78" s="18" t="s">
        <v>404</v>
      </c>
      <c r="N78" s="20" t="s">
        <v>404</v>
      </c>
      <c r="O78" s="18" t="s">
        <v>404</v>
      </c>
      <c r="P78" s="20" t="s">
        <v>404</v>
      </c>
      <c r="Q78" s="18" t="s">
        <v>404</v>
      </c>
      <c r="R78" s="20" t="s">
        <v>404</v>
      </c>
      <c r="S78" s="18" t="n">
        <v>481.99707568</v>
      </c>
      <c r="T78" s="20" t="n">
        <v>18.50135537</v>
      </c>
    </row>
    <row customHeight="1" ht="25" r="79" spans="1:20">
      <c r="A79" s="15" t="s">
        <v>476</v>
      </c>
      <c r="B79" s="17" t="n">
        <v>1657</v>
      </c>
      <c r="C79" s="18">
        <f>(21.0/B79*100)</f>
        <v/>
      </c>
      <c r="D79" s="19" t="n">
        <v>1636</v>
      </c>
      <c r="E79" s="18" t="s">
        <v>404</v>
      </c>
      <c r="F79" s="20" t="s">
        <v>404</v>
      </c>
      <c r="G79" s="18" t="n">
        <v>470.98768324</v>
      </c>
      <c r="H79" s="20" t="n">
        <v>12.54657826</v>
      </c>
      <c r="I79" s="18" t="n">
        <v>449.87315587</v>
      </c>
      <c r="J79" s="20" t="n">
        <v>9.557704429999999</v>
      </c>
      <c r="K79" s="18" t="s">
        <v>404</v>
      </c>
      <c r="L79" s="20" t="s">
        <v>404</v>
      </c>
      <c r="M79" s="18" t="s">
        <v>404</v>
      </c>
      <c r="N79" s="20" t="s">
        <v>404</v>
      </c>
      <c r="O79" s="18" t="s">
        <v>404</v>
      </c>
      <c r="P79" s="20" t="s">
        <v>404</v>
      </c>
      <c r="Q79" s="18" t="s">
        <v>404</v>
      </c>
      <c r="R79" s="20" t="s">
        <v>404</v>
      </c>
      <c r="S79" s="18" t="n">
        <v>446.58771242</v>
      </c>
      <c r="T79" s="20" t="n">
        <v>43.47240169</v>
      </c>
    </row>
    <row r="80" spans="1:20">
      <c r="A80" s="15" t="s">
        <v>477</v>
      </c>
      <c r="B80" s="17" t="n">
        <v>7841</v>
      </c>
      <c r="C80" s="18">
        <f>(0.0/B80*100)</f>
        <v/>
      </c>
      <c r="D80" s="19" t="n">
        <v>7841</v>
      </c>
      <c r="E80" s="18" t="n">
        <v>481.66846903</v>
      </c>
      <c r="F80" s="20" t="n">
        <v>10.21695596</v>
      </c>
      <c r="G80" s="18" t="n">
        <v>458.54701072</v>
      </c>
      <c r="H80" s="20" t="n">
        <v>7.49300646</v>
      </c>
      <c r="I80" s="18" t="n">
        <v>453.61089823</v>
      </c>
      <c r="J80" s="20" t="n">
        <v>5.88478743</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442.28697698</v>
      </c>
      <c r="F81" s="20" t="n">
        <v>5.04016987</v>
      </c>
      <c r="G81" s="18" t="n">
        <v>449.34621204</v>
      </c>
      <c r="H81" s="20" t="n">
        <v>5.1763857</v>
      </c>
      <c r="I81" s="18" t="n">
        <v>447.60494247</v>
      </c>
      <c r="J81" s="20" t="n">
        <v>13.06789734</v>
      </c>
      <c r="K81" s="18" t="s">
        <v>404</v>
      </c>
      <c r="L81" s="20" t="s">
        <v>404</v>
      </c>
      <c r="M81" s="18" t="s">
        <v>404</v>
      </c>
      <c r="N81" s="20" t="s">
        <v>404</v>
      </c>
      <c r="O81" s="18" t="s">
        <v>404</v>
      </c>
      <c r="P81" s="20" t="s">
        <v>404</v>
      </c>
      <c r="Q81" s="18" t="s">
        <v>404</v>
      </c>
      <c r="R81" s="20" t="s">
        <v>404</v>
      </c>
      <c r="S81" s="18" t="n">
        <v>516.5854311000001</v>
      </c>
      <c r="T81" s="20" t="n">
        <v>6.27433956</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707</v>
      </c>
    </row>
    <row customHeight="1" ht="30" r="4" spans="1:20">
      <c r="A4" s="6" t="n"/>
      <c r="B4" s="7" t="s">
        <v>385</v>
      </c>
      <c r="C4" s="7" t="s">
        <v>386</v>
      </c>
      <c r="D4" s="8" t="s">
        <v>385</v>
      </c>
      <c r="E4" s="9" t="s">
        <v>704</v>
      </c>
      <c r="F4" s="10" t="n"/>
      <c r="G4" s="9" t="s">
        <v>705</v>
      </c>
      <c r="H4" s="10" t="n"/>
      <c r="I4" s="9" t="s">
        <v>706</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488.35133336</v>
      </c>
      <c r="F7" s="20" t="n">
        <v>7.08815196</v>
      </c>
      <c r="G7" s="18" t="n">
        <v>489.43926951</v>
      </c>
      <c r="H7" s="20" t="n">
        <v>2.43733424</v>
      </c>
      <c r="I7" s="18" t="n">
        <v>508.15998179</v>
      </c>
      <c r="J7" s="20" t="n">
        <v>3.59973242</v>
      </c>
      <c r="K7" s="18" t="s">
        <v>404</v>
      </c>
      <c r="L7" s="20" t="s">
        <v>404</v>
      </c>
      <c r="M7" s="18" t="s">
        <v>404</v>
      </c>
      <c r="N7" s="20" t="s">
        <v>404</v>
      </c>
      <c r="O7" s="18" t="s">
        <v>404</v>
      </c>
      <c r="P7" s="20" t="s">
        <v>404</v>
      </c>
      <c r="Q7" s="18" t="s">
        <v>404</v>
      </c>
      <c r="R7" s="20" t="s">
        <v>404</v>
      </c>
      <c r="S7" s="18" t="n">
        <v>488.86413353</v>
      </c>
      <c r="T7" s="20" t="n">
        <v>9.492193840000001</v>
      </c>
    </row>
    <row r="8" spans="1:20">
      <c r="A8" s="15" t="s">
        <v>405</v>
      </c>
      <c r="B8" s="17" t="n">
        <v>7007</v>
      </c>
      <c r="C8" s="18">
        <f>(0.0/B8*100)</f>
        <v/>
      </c>
      <c r="D8" s="19" t="n">
        <v>7007</v>
      </c>
      <c r="E8" s="18" t="n">
        <v>449.90584871</v>
      </c>
      <c r="F8" s="20" t="n">
        <v>37.76909702</v>
      </c>
      <c r="G8" s="18" t="n">
        <v>463.37185177</v>
      </c>
      <c r="H8" s="20" t="n">
        <v>5.94635859</v>
      </c>
      <c r="I8" s="18" t="n">
        <v>515.0709789799999</v>
      </c>
      <c r="J8" s="20" t="n">
        <v>4.40001833</v>
      </c>
      <c r="K8" s="18" t="s">
        <v>404</v>
      </c>
      <c r="L8" s="20" t="s">
        <v>404</v>
      </c>
      <c r="M8" s="18" t="s">
        <v>404</v>
      </c>
      <c r="N8" s="20" t="s">
        <v>404</v>
      </c>
      <c r="O8" s="18" t="s">
        <v>404</v>
      </c>
      <c r="P8" s="20" t="s">
        <v>404</v>
      </c>
      <c r="Q8" s="18" t="s">
        <v>404</v>
      </c>
      <c r="R8" s="20" t="s">
        <v>404</v>
      </c>
      <c r="S8" s="18" t="n">
        <v>481.87253156</v>
      </c>
      <c r="T8" s="20" t="n">
        <v>28.85247841</v>
      </c>
    </row>
    <row r="9" spans="1:20">
      <c r="A9" s="15" t="s">
        <v>406</v>
      </c>
      <c r="B9" s="17" t="n">
        <v>9651</v>
      </c>
      <c r="C9" s="18">
        <f>(200.0/B9*100)</f>
        <v/>
      </c>
      <c r="D9" s="19" t="n">
        <v>9451</v>
      </c>
      <c r="E9" s="18" t="n">
        <v>513.74908307</v>
      </c>
      <c r="F9" s="20" t="n">
        <v>55.82013021</v>
      </c>
      <c r="G9" s="18" t="n">
        <v>498.76503085</v>
      </c>
      <c r="H9" s="20" t="n">
        <v>6.69770407</v>
      </c>
      <c r="I9" s="18" t="n">
        <v>514.36298417</v>
      </c>
      <c r="J9" s="20" t="n">
        <v>3.78185177</v>
      </c>
      <c r="K9" s="18" t="s">
        <v>404</v>
      </c>
      <c r="L9" s="20" t="s">
        <v>404</v>
      </c>
      <c r="M9" s="18" t="s">
        <v>404</v>
      </c>
      <c r="N9" s="20" t="s">
        <v>404</v>
      </c>
      <c r="O9" s="18" t="s">
        <v>404</v>
      </c>
      <c r="P9" s="20" t="s">
        <v>404</v>
      </c>
      <c r="Q9" s="18" t="s">
        <v>404</v>
      </c>
      <c r="R9" s="20" t="s">
        <v>404</v>
      </c>
      <c r="S9" s="18" t="n">
        <v>480.17619329</v>
      </c>
      <c r="T9" s="20" t="n">
        <v>16.12524347</v>
      </c>
    </row>
    <row r="10" spans="1:20">
      <c r="A10" s="15" t="s">
        <v>407</v>
      </c>
      <c r="B10" s="17" t="n">
        <v>20058</v>
      </c>
      <c r="C10" s="18">
        <f>(3112.0/B10*100)</f>
        <v/>
      </c>
      <c r="D10" s="19" t="n">
        <v>16946</v>
      </c>
      <c r="E10" s="18" t="n">
        <v>503.2422084</v>
      </c>
      <c r="F10" s="20" t="n">
        <v>10.45654879</v>
      </c>
      <c r="G10" s="18" t="n">
        <v>512.86175165</v>
      </c>
      <c r="H10" s="20" t="n">
        <v>4.02354703</v>
      </c>
      <c r="I10" s="18" t="n">
        <v>519.83163376</v>
      </c>
      <c r="J10" s="20" t="n">
        <v>3.50161477</v>
      </c>
      <c r="K10" s="18" t="s">
        <v>404</v>
      </c>
      <c r="L10" s="20" t="s">
        <v>404</v>
      </c>
      <c r="M10" s="18" t="s">
        <v>404</v>
      </c>
      <c r="N10" s="20" t="s">
        <v>404</v>
      </c>
      <c r="O10" s="18" t="s">
        <v>404</v>
      </c>
      <c r="P10" s="20" t="s">
        <v>404</v>
      </c>
      <c r="Q10" s="18" t="s">
        <v>404</v>
      </c>
      <c r="R10" s="20" t="s">
        <v>404</v>
      </c>
      <c r="S10" s="18" t="n">
        <v>521.95404409</v>
      </c>
      <c r="T10" s="20" t="n">
        <v>10.66571594</v>
      </c>
    </row>
    <row r="11" spans="1:20">
      <c r="A11" s="15" t="s">
        <v>408</v>
      </c>
      <c r="B11" s="17" t="n">
        <v>7053</v>
      </c>
      <c r="C11" s="18">
        <f>(212.0/B11*100)</f>
        <v/>
      </c>
      <c r="D11" s="19" t="n">
        <v>6841</v>
      </c>
      <c r="E11" s="18" t="n">
        <v>397.66177655</v>
      </c>
      <c r="F11" s="20" t="n">
        <v>14.47000375</v>
      </c>
      <c r="G11" s="18" t="n">
        <v>419.97421183</v>
      </c>
      <c r="H11" s="20" t="n">
        <v>5.61353581</v>
      </c>
      <c r="I11" s="18" t="n">
        <v>428.3948415</v>
      </c>
      <c r="J11" s="20" t="n">
        <v>4.29549518</v>
      </c>
      <c r="K11" s="18" t="s">
        <v>404</v>
      </c>
      <c r="L11" s="20" t="s">
        <v>404</v>
      </c>
      <c r="M11" s="18" t="s">
        <v>404</v>
      </c>
      <c r="N11" s="20" t="s">
        <v>404</v>
      </c>
      <c r="O11" s="18" t="s">
        <v>404</v>
      </c>
      <c r="P11" s="20" t="s">
        <v>404</v>
      </c>
      <c r="Q11" s="18" t="s">
        <v>404</v>
      </c>
      <c r="R11" s="20" t="s">
        <v>404</v>
      </c>
      <c r="S11" s="18" t="n">
        <v>376.56267652</v>
      </c>
      <c r="T11" s="20" t="n">
        <v>15.6809571</v>
      </c>
    </row>
    <row r="12" spans="1:20">
      <c r="A12" s="15" t="s">
        <v>409</v>
      </c>
      <c r="B12" s="17" t="n">
        <v>6894</v>
      </c>
      <c r="C12" s="18">
        <f>(106.0/B12*100)</f>
        <v/>
      </c>
      <c r="D12" s="19" t="n">
        <v>6788</v>
      </c>
      <c r="E12" s="18" t="n">
        <v>452.44846436</v>
      </c>
      <c r="F12" s="20" t="n">
        <v>10.27896386</v>
      </c>
      <c r="G12" s="18" t="n">
        <v>498.1399307</v>
      </c>
      <c r="H12" s="20" t="n">
        <v>3.86889086</v>
      </c>
      <c r="I12" s="18" t="n">
        <v>484.52699303</v>
      </c>
      <c r="J12" s="20" t="n">
        <v>4.50453133</v>
      </c>
      <c r="K12" s="18" t="s">
        <v>404</v>
      </c>
      <c r="L12" s="20" t="s">
        <v>404</v>
      </c>
      <c r="M12" s="18" t="s">
        <v>404</v>
      </c>
      <c r="N12" s="20" t="s">
        <v>404</v>
      </c>
      <c r="O12" s="18" t="s">
        <v>404</v>
      </c>
      <c r="P12" s="20" t="s">
        <v>404</v>
      </c>
      <c r="Q12" s="18" t="s">
        <v>404</v>
      </c>
      <c r="R12" s="20" t="s">
        <v>404</v>
      </c>
      <c r="S12" s="18" t="n">
        <v>434.5846067</v>
      </c>
      <c r="T12" s="20" t="n">
        <v>14.85774849</v>
      </c>
    </row>
    <row r="13" spans="1:20">
      <c r="A13" s="15" t="s">
        <v>410</v>
      </c>
      <c r="B13" s="17" t="n">
        <v>7161</v>
      </c>
      <c r="C13" s="18">
        <f>(1175.0/B13*100)</f>
        <v/>
      </c>
      <c r="D13" s="19" t="n">
        <v>5986</v>
      </c>
      <c r="E13" s="18" t="n">
        <v>512.21577394</v>
      </c>
      <c r="F13" s="20" t="n">
        <v>5.83013477</v>
      </c>
      <c r="G13" s="18" t="n">
        <v>508.1722417</v>
      </c>
      <c r="H13" s="20" t="n">
        <v>2.91863053</v>
      </c>
      <c r="I13" s="18" t="n">
        <v>522.61894152</v>
      </c>
      <c r="J13" s="20" t="n">
        <v>6.75156243</v>
      </c>
      <c r="K13" s="18" t="s">
        <v>404</v>
      </c>
      <c r="L13" s="20" t="s">
        <v>404</v>
      </c>
      <c r="M13" s="18" t="s">
        <v>404</v>
      </c>
      <c r="N13" s="20" t="s">
        <v>404</v>
      </c>
      <c r="O13" s="18" t="s">
        <v>404</v>
      </c>
      <c r="P13" s="20" t="s">
        <v>404</v>
      </c>
      <c r="Q13" s="18" t="s">
        <v>404</v>
      </c>
      <c r="R13" s="20" t="s">
        <v>404</v>
      </c>
      <c r="S13" s="18" t="n">
        <v>511.48848358</v>
      </c>
      <c r="T13" s="20" t="n">
        <v>6.08602013</v>
      </c>
    </row>
    <row r="14" spans="1:20">
      <c r="A14" s="15" t="s">
        <v>411</v>
      </c>
      <c r="B14" s="17" t="n">
        <v>5587</v>
      </c>
      <c r="C14" s="18">
        <f>(0.0/B14*100)</f>
        <v/>
      </c>
      <c r="D14" s="19" t="n">
        <v>5587</v>
      </c>
      <c r="E14" s="18" t="n">
        <v>496.93197741</v>
      </c>
      <c r="F14" s="20" t="n">
        <v>13.62949038</v>
      </c>
      <c r="G14" s="18" t="n">
        <v>517.43351157</v>
      </c>
      <c r="H14" s="20" t="n">
        <v>2.65079261</v>
      </c>
      <c r="I14" s="18" t="n">
        <v>522.93357657</v>
      </c>
      <c r="J14" s="20" t="n">
        <v>3.1640764</v>
      </c>
      <c r="K14" s="18" t="s">
        <v>404</v>
      </c>
      <c r="L14" s="20" t="s">
        <v>404</v>
      </c>
      <c r="M14" s="18" t="s">
        <v>404</v>
      </c>
      <c r="N14" s="20" t="s">
        <v>404</v>
      </c>
      <c r="O14" s="18" t="s">
        <v>404</v>
      </c>
      <c r="P14" s="20" t="s">
        <v>404</v>
      </c>
      <c r="Q14" s="18" t="s">
        <v>404</v>
      </c>
      <c r="R14" s="20" t="s">
        <v>404</v>
      </c>
      <c r="S14" s="18" t="n">
        <v>474.38782719</v>
      </c>
      <c r="T14" s="20" t="n">
        <v>34.10312144</v>
      </c>
    </row>
    <row r="15" spans="1:20">
      <c r="A15" s="15" t="s">
        <v>412</v>
      </c>
      <c r="B15" s="17" t="n">
        <v>5882</v>
      </c>
      <c r="C15" s="18">
        <f>(0.0/B15*100)</f>
        <v/>
      </c>
      <c r="D15" s="19" t="n">
        <v>5882</v>
      </c>
      <c r="E15" s="18" t="n">
        <v>491.61299129</v>
      </c>
      <c r="F15" s="20" t="n">
        <v>9.526229300000001</v>
      </c>
      <c r="G15" s="18" t="n">
        <v>513.472877</v>
      </c>
      <c r="H15" s="20" t="n">
        <v>3.31721876</v>
      </c>
      <c r="I15" s="18" t="n">
        <v>509.60844947</v>
      </c>
      <c r="J15" s="20" t="n">
        <v>3.69986849</v>
      </c>
      <c r="K15" s="18" t="s">
        <v>404</v>
      </c>
      <c r="L15" s="20" t="s">
        <v>404</v>
      </c>
      <c r="M15" s="18" t="s">
        <v>404</v>
      </c>
      <c r="N15" s="20" t="s">
        <v>404</v>
      </c>
      <c r="O15" s="18" t="s">
        <v>404</v>
      </c>
      <c r="P15" s="20" t="s">
        <v>404</v>
      </c>
      <c r="Q15" s="18" t="s">
        <v>404</v>
      </c>
      <c r="R15" s="20" t="s">
        <v>404</v>
      </c>
      <c r="S15" s="18" t="n">
        <v>521.40993859</v>
      </c>
      <c r="T15" s="20" t="n">
        <v>17.55467169</v>
      </c>
    </row>
    <row r="16" spans="1:20">
      <c r="A16" s="15" t="s">
        <v>413</v>
      </c>
      <c r="B16" s="17" t="n">
        <v>6108</v>
      </c>
      <c r="C16" s="18">
        <f>(495.0/B16*100)</f>
        <v/>
      </c>
      <c r="D16" s="19" t="n">
        <v>5613</v>
      </c>
      <c r="E16" s="18" t="n">
        <v>473.27558959</v>
      </c>
      <c r="F16" s="20" t="n">
        <v>46.90679214</v>
      </c>
      <c r="G16" s="18" t="n">
        <v>501.81264785</v>
      </c>
      <c r="H16" s="20" t="n">
        <v>5.90654872</v>
      </c>
      <c r="I16" s="18" t="n">
        <v>493.2387034</v>
      </c>
      <c r="J16" s="20" t="n">
        <v>4.92631584</v>
      </c>
      <c r="K16" s="18" t="s">
        <v>404</v>
      </c>
      <c r="L16" s="20" t="s">
        <v>404</v>
      </c>
      <c r="M16" s="18" t="s">
        <v>404</v>
      </c>
      <c r="N16" s="20" t="s">
        <v>404</v>
      </c>
      <c r="O16" s="18" t="s">
        <v>404</v>
      </c>
      <c r="P16" s="20" t="s">
        <v>404</v>
      </c>
      <c r="Q16" s="18" t="s">
        <v>404</v>
      </c>
      <c r="R16" s="20" t="s">
        <v>404</v>
      </c>
      <c r="S16" s="18" t="n">
        <v>444.80284351</v>
      </c>
      <c r="T16" s="20" t="n">
        <v>21.15094438</v>
      </c>
    </row>
    <row r="17" spans="1:20">
      <c r="A17" s="15" t="s">
        <v>414</v>
      </c>
      <c r="B17" s="17" t="n">
        <v>6504</v>
      </c>
      <c r="C17" s="18">
        <f>(1325.0/B17*100)</f>
        <v/>
      </c>
      <c r="D17" s="19" t="n">
        <v>5179</v>
      </c>
      <c r="E17" s="18" t="n">
        <v>447.20836613</v>
      </c>
      <c r="F17" s="20" t="n">
        <v>17.64284039</v>
      </c>
      <c r="G17" s="18" t="n">
        <v>488.75515003</v>
      </c>
      <c r="H17" s="20" t="n">
        <v>6.242094</v>
      </c>
      <c r="I17" s="18" t="n">
        <v>521.08892378</v>
      </c>
      <c r="J17" s="20" t="n">
        <v>5.07572114</v>
      </c>
      <c r="K17" s="18" t="s">
        <v>404</v>
      </c>
      <c r="L17" s="20" t="s">
        <v>404</v>
      </c>
      <c r="M17" s="18" t="s">
        <v>404</v>
      </c>
      <c r="N17" s="20" t="s">
        <v>404</v>
      </c>
      <c r="O17" s="18" t="s">
        <v>404</v>
      </c>
      <c r="P17" s="20" t="s">
        <v>404</v>
      </c>
      <c r="Q17" s="18" t="s">
        <v>404</v>
      </c>
      <c r="R17" s="20" t="s">
        <v>404</v>
      </c>
      <c r="S17" s="18" t="n">
        <v>536.99126528</v>
      </c>
      <c r="T17" s="20" t="n">
        <v>15.81098736</v>
      </c>
    </row>
    <row r="18" spans="1:20">
      <c r="A18" s="15" t="s">
        <v>415</v>
      </c>
      <c r="B18" s="17" t="n">
        <v>5532</v>
      </c>
      <c r="C18" s="18">
        <f>(0.0/B18*100)</f>
        <v/>
      </c>
      <c r="D18" s="19" t="n">
        <v>5532</v>
      </c>
      <c r="E18" s="18" t="n">
        <v>479.03760945</v>
      </c>
      <c r="F18" s="20" t="n">
        <v>41.21506186</v>
      </c>
      <c r="G18" s="18" t="n">
        <v>457.41115682</v>
      </c>
      <c r="H18" s="20" t="n">
        <v>7.72044341</v>
      </c>
      <c r="I18" s="18" t="n">
        <v>451.88998459</v>
      </c>
      <c r="J18" s="20" t="n">
        <v>4.25556158</v>
      </c>
      <c r="K18" s="18" t="s">
        <v>404</v>
      </c>
      <c r="L18" s="20" t="s">
        <v>404</v>
      </c>
      <c r="M18" s="18" t="s">
        <v>404</v>
      </c>
      <c r="N18" s="20" t="s">
        <v>404</v>
      </c>
      <c r="O18" s="18" t="s">
        <v>404</v>
      </c>
      <c r="P18" s="20" t="s">
        <v>404</v>
      </c>
      <c r="Q18" s="18" t="s">
        <v>404</v>
      </c>
      <c r="R18" s="20" t="s">
        <v>404</v>
      </c>
      <c r="S18" s="18" t="s">
        <v>404</v>
      </c>
      <c r="T18" s="20" t="s">
        <v>404</v>
      </c>
    </row>
    <row r="19" spans="1:20">
      <c r="A19" s="15" t="s">
        <v>416</v>
      </c>
      <c r="B19" s="17" t="n">
        <v>5658</v>
      </c>
      <c r="C19" s="18">
        <f>(327.0/B19*100)</f>
        <v/>
      </c>
      <c r="D19" s="19" t="n">
        <v>5331</v>
      </c>
      <c r="E19" s="18" t="n">
        <v>300.7828</v>
      </c>
      <c r="F19" s="20" t="n">
        <v>21.58877165</v>
      </c>
      <c r="G19" s="18" t="n">
        <v>493.18439454</v>
      </c>
      <c r="H19" s="20" t="n">
        <v>3.60781751</v>
      </c>
      <c r="I19" s="18" t="n">
        <v>431.26310252</v>
      </c>
      <c r="J19" s="20" t="n">
        <v>7.70329368</v>
      </c>
      <c r="K19" s="18" t="s">
        <v>404</v>
      </c>
      <c r="L19" s="20" t="s">
        <v>404</v>
      </c>
      <c r="M19" s="18" t="s">
        <v>404</v>
      </c>
      <c r="N19" s="20" t="s">
        <v>404</v>
      </c>
      <c r="O19" s="18" t="s">
        <v>404</v>
      </c>
      <c r="P19" s="20" t="s">
        <v>404</v>
      </c>
      <c r="Q19" s="18" t="s">
        <v>404</v>
      </c>
      <c r="R19" s="20" t="s">
        <v>404</v>
      </c>
      <c r="S19" s="18" t="n">
        <v>467.84781661</v>
      </c>
      <c r="T19" s="20" t="n">
        <v>59.11198852</v>
      </c>
    </row>
    <row r="20" spans="1:20">
      <c r="A20" s="15" t="s">
        <v>417</v>
      </c>
      <c r="B20" s="17" t="n">
        <v>3371</v>
      </c>
      <c r="C20" s="18">
        <f>(24.0/B20*100)</f>
        <v/>
      </c>
      <c r="D20" s="19" t="n">
        <v>3347</v>
      </c>
      <c r="E20" s="18" t="s">
        <v>404</v>
      </c>
      <c r="F20" s="20" t="s">
        <v>404</v>
      </c>
      <c r="G20" s="18" t="n">
        <v>483.86626076</v>
      </c>
      <c r="H20" s="20" t="n">
        <v>2.5250276</v>
      </c>
      <c r="I20" s="18" t="n">
        <v>492.28969367</v>
      </c>
      <c r="J20" s="20" t="n">
        <v>2.67667756</v>
      </c>
      <c r="K20" s="18" t="s">
        <v>404</v>
      </c>
      <c r="L20" s="20" t="s">
        <v>404</v>
      </c>
      <c r="M20" s="18" t="s">
        <v>404</v>
      </c>
      <c r="N20" s="20" t="s">
        <v>404</v>
      </c>
      <c r="O20" s="18" t="s">
        <v>404</v>
      </c>
      <c r="P20" s="20" t="s">
        <v>404</v>
      </c>
      <c r="Q20" s="18" t="s">
        <v>404</v>
      </c>
      <c r="R20" s="20" t="s">
        <v>404</v>
      </c>
      <c r="S20" s="18" t="n">
        <v>504.42948376</v>
      </c>
      <c r="T20" s="20" t="n">
        <v>10.85192086</v>
      </c>
    </row>
    <row r="21" spans="1:20">
      <c r="A21" s="15" t="s">
        <v>418</v>
      </c>
      <c r="B21" s="17" t="n">
        <v>5741</v>
      </c>
      <c r="C21" s="18">
        <f>(0.0/B21*100)</f>
        <v/>
      </c>
      <c r="D21" s="19" t="n">
        <v>5741</v>
      </c>
      <c r="E21" s="18" t="n">
        <v>468.72183635</v>
      </c>
      <c r="F21" s="20" t="n">
        <v>4.24013182</v>
      </c>
      <c r="G21" s="18" t="n">
        <v>503.13973072</v>
      </c>
      <c r="H21" s="20" t="n">
        <v>3.07097606</v>
      </c>
      <c r="I21" s="18" t="n">
        <v>507.28676935</v>
      </c>
      <c r="J21" s="20" t="n">
        <v>4.06210092</v>
      </c>
      <c r="K21" s="18" t="s">
        <v>404</v>
      </c>
      <c r="L21" s="20" t="s">
        <v>404</v>
      </c>
      <c r="M21" s="18" t="s">
        <v>404</v>
      </c>
      <c r="N21" s="20" t="s">
        <v>404</v>
      </c>
      <c r="O21" s="18" t="s">
        <v>404</v>
      </c>
      <c r="P21" s="20" t="s">
        <v>404</v>
      </c>
      <c r="Q21" s="18" t="s">
        <v>404</v>
      </c>
      <c r="R21" s="20" t="s">
        <v>404</v>
      </c>
      <c r="S21" s="18" t="n">
        <v>498.37677599</v>
      </c>
      <c r="T21" s="20" t="n">
        <v>7.63344428</v>
      </c>
    </row>
    <row r="22" spans="1:20">
      <c r="A22" s="15" t="s">
        <v>419</v>
      </c>
      <c r="B22" s="17" t="n">
        <v>6598</v>
      </c>
      <c r="C22" s="18">
        <f>(0.0/B22*100)</f>
        <v/>
      </c>
      <c r="D22" s="19" t="n">
        <v>6598</v>
      </c>
      <c r="E22" s="18" t="n">
        <v>387.61128746</v>
      </c>
      <c r="F22" s="20" t="n">
        <v>6.40725713</v>
      </c>
      <c r="G22" s="18" t="n">
        <v>469.98119302</v>
      </c>
      <c r="H22" s="20" t="n">
        <v>4.80175986</v>
      </c>
      <c r="I22" s="18" t="n">
        <v>490.87347932</v>
      </c>
      <c r="J22" s="20" t="n">
        <v>11.50525464</v>
      </c>
      <c r="K22" s="18" t="s">
        <v>404</v>
      </c>
      <c r="L22" s="20" t="s">
        <v>404</v>
      </c>
      <c r="M22" s="18" t="s">
        <v>404</v>
      </c>
      <c r="N22" s="20" t="s">
        <v>404</v>
      </c>
      <c r="O22" s="18" t="s">
        <v>404</v>
      </c>
      <c r="P22" s="20" t="s">
        <v>404</v>
      </c>
      <c r="Q22" s="18" t="s">
        <v>404</v>
      </c>
      <c r="R22" s="20" t="s">
        <v>404</v>
      </c>
      <c r="S22" s="18" t="n">
        <v>475.95390978</v>
      </c>
      <c r="T22" s="20" t="n">
        <v>25.55447225</v>
      </c>
    </row>
    <row r="23" spans="1:20">
      <c r="A23" s="15" t="s">
        <v>420</v>
      </c>
      <c r="B23" s="17" t="n">
        <v>11583</v>
      </c>
      <c r="C23" s="18">
        <f>(3194.0/B23*100)</f>
        <v/>
      </c>
      <c r="D23" s="19" t="n">
        <v>8389</v>
      </c>
      <c r="E23" s="18" t="n">
        <v>493.31748049</v>
      </c>
      <c r="F23" s="20" t="n">
        <v>12.19063278</v>
      </c>
      <c r="G23" s="18" t="n">
        <v>485.68978966</v>
      </c>
      <c r="H23" s="20" t="n">
        <v>10.21903626</v>
      </c>
      <c r="I23" s="18" t="n">
        <v>493.52804156</v>
      </c>
      <c r="J23" s="20" t="n">
        <v>4.5353498</v>
      </c>
      <c r="K23" s="18" t="s">
        <v>404</v>
      </c>
      <c r="L23" s="20" t="s">
        <v>404</v>
      </c>
      <c r="M23" s="18" t="s">
        <v>404</v>
      </c>
      <c r="N23" s="20" t="s">
        <v>404</v>
      </c>
      <c r="O23" s="18" t="s">
        <v>404</v>
      </c>
      <c r="P23" s="20" t="s">
        <v>404</v>
      </c>
      <c r="Q23" s="18" t="s">
        <v>404</v>
      </c>
      <c r="R23" s="20" t="s">
        <v>404</v>
      </c>
      <c r="S23" s="18" t="n">
        <v>496.65736835</v>
      </c>
      <c r="T23" s="20" t="n">
        <v>20.60545132</v>
      </c>
    </row>
    <row r="24" spans="1:20">
      <c r="A24" s="15" t="s">
        <v>421</v>
      </c>
      <c r="B24" s="17" t="n">
        <v>6647</v>
      </c>
      <c r="C24" s="18">
        <f>(0.0/B24*100)</f>
        <v/>
      </c>
      <c r="D24" s="19" t="n">
        <v>6647</v>
      </c>
      <c r="E24" s="18" t="n">
        <v>546.5228057099999</v>
      </c>
      <c r="F24" s="20" t="n">
        <v>9.964459400000001</v>
      </c>
      <c r="G24" s="18" t="n">
        <v>528.18064244</v>
      </c>
      <c r="H24" s="20" t="n">
        <v>5.46591179</v>
      </c>
      <c r="I24" s="18" t="n">
        <v>536.41581409</v>
      </c>
      <c r="J24" s="20" t="n">
        <v>5.08807124</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507.4513966</v>
      </c>
      <c r="F25" s="20" t="n">
        <v>41.43167099</v>
      </c>
      <c r="G25" s="18" t="n">
        <v>526.98592662</v>
      </c>
      <c r="H25" s="20" t="n">
        <v>5.69127428</v>
      </c>
      <c r="I25" s="18" t="n">
        <v>521.99673782</v>
      </c>
      <c r="J25" s="20" t="n">
        <v>6.40056842</v>
      </c>
      <c r="K25" s="18" t="s">
        <v>404</v>
      </c>
      <c r="L25" s="20" t="s">
        <v>404</v>
      </c>
      <c r="M25" s="18" t="s">
        <v>404</v>
      </c>
      <c r="N25" s="20" t="s">
        <v>404</v>
      </c>
      <c r="O25" s="18" t="s">
        <v>404</v>
      </c>
      <c r="P25" s="20" t="s">
        <v>404</v>
      </c>
      <c r="Q25" s="18" t="s">
        <v>404</v>
      </c>
      <c r="R25" s="20" t="s">
        <v>404</v>
      </c>
      <c r="S25" s="18" t="n">
        <v>463.71002222</v>
      </c>
      <c r="T25" s="20" t="n">
        <v>9.01418462</v>
      </c>
    </row>
    <row r="26" spans="1:20">
      <c r="A26" s="15" t="s">
        <v>423</v>
      </c>
      <c r="B26" s="17" t="n">
        <v>4869</v>
      </c>
      <c r="C26" s="18">
        <f>(11.0/B26*100)</f>
        <v/>
      </c>
      <c r="D26" s="19" t="n">
        <v>4858</v>
      </c>
      <c r="E26" s="18" t="n">
        <v>471.86634067</v>
      </c>
      <c r="F26" s="20" t="n">
        <v>14.17612117</v>
      </c>
      <c r="G26" s="18" t="n">
        <v>491.59686728</v>
      </c>
      <c r="H26" s="20" t="n">
        <v>2.63045544</v>
      </c>
      <c r="I26" s="18" t="n">
        <v>475.6480982</v>
      </c>
      <c r="J26" s="20" t="n">
        <v>2.8744831</v>
      </c>
      <c r="K26" s="18" t="s">
        <v>404</v>
      </c>
      <c r="L26" s="20" t="s">
        <v>404</v>
      </c>
      <c r="M26" s="18" t="s">
        <v>404</v>
      </c>
      <c r="N26" s="20" t="s">
        <v>404</v>
      </c>
      <c r="O26" s="18" t="s">
        <v>404</v>
      </c>
      <c r="P26" s="20" t="s">
        <v>404</v>
      </c>
      <c r="Q26" s="18" t="s">
        <v>404</v>
      </c>
      <c r="R26" s="20" t="s">
        <v>404</v>
      </c>
      <c r="S26" s="18" t="n">
        <v>432.91437477</v>
      </c>
      <c r="T26" s="20" t="n">
        <v>12.16018558</v>
      </c>
    </row>
    <row r="27" spans="1:20">
      <c r="A27" s="15" t="s">
        <v>424</v>
      </c>
      <c r="B27" s="17" t="n">
        <v>5299</v>
      </c>
      <c r="C27" s="18">
        <f>(0.0/B27*100)</f>
        <v/>
      </c>
      <c r="D27" s="19" t="n">
        <v>5299</v>
      </c>
      <c r="E27" s="18" t="n">
        <v>546.65488493</v>
      </c>
      <c r="F27" s="20" t="n">
        <v>10.7103837</v>
      </c>
      <c r="G27" s="18" t="n">
        <v>467.29753238</v>
      </c>
      <c r="H27" s="20" t="n">
        <v>1.6937952</v>
      </c>
      <c r="I27" s="18" t="n">
        <v>506.63242874</v>
      </c>
      <c r="J27" s="20" t="n">
        <v>1.50000294</v>
      </c>
      <c r="K27" s="18" t="s">
        <v>404</v>
      </c>
      <c r="L27" s="20" t="s">
        <v>404</v>
      </c>
      <c r="M27" s="18" t="s">
        <v>404</v>
      </c>
      <c r="N27" s="20" t="s">
        <v>404</v>
      </c>
      <c r="O27" s="18" t="s">
        <v>404</v>
      </c>
      <c r="P27" s="20" t="s">
        <v>404</v>
      </c>
      <c r="Q27" s="18" t="s">
        <v>404</v>
      </c>
      <c r="R27" s="20" t="s">
        <v>404</v>
      </c>
      <c r="S27" s="18" t="n">
        <v>432.08146175</v>
      </c>
      <c r="T27" s="20" t="n">
        <v>11.9477278</v>
      </c>
    </row>
    <row r="28" spans="1:20">
      <c r="A28" s="15" t="s">
        <v>425</v>
      </c>
      <c r="B28" s="17" t="n">
        <v>7568</v>
      </c>
      <c r="C28" s="18">
        <f>(0.0/B28*100)</f>
        <v/>
      </c>
      <c r="D28" s="19" t="n">
        <v>7568</v>
      </c>
      <c r="E28" s="18" t="n">
        <v>400.94145325</v>
      </c>
      <c r="F28" s="20" t="n">
        <v>10.10837691</v>
      </c>
      <c r="G28" s="18" t="n">
        <v>403.89986741</v>
      </c>
      <c r="H28" s="20" t="n">
        <v>3.74803307</v>
      </c>
      <c r="I28" s="18" t="n">
        <v>416.83476186</v>
      </c>
      <c r="J28" s="20" t="n">
        <v>3.98805146</v>
      </c>
      <c r="K28" s="18" t="s">
        <v>404</v>
      </c>
      <c r="L28" s="20" t="s">
        <v>404</v>
      </c>
      <c r="M28" s="18" t="s">
        <v>404</v>
      </c>
      <c r="N28" s="20" t="s">
        <v>404</v>
      </c>
      <c r="O28" s="18" t="s">
        <v>404</v>
      </c>
      <c r="P28" s="20" t="s">
        <v>404</v>
      </c>
      <c r="Q28" s="18" t="s">
        <v>404</v>
      </c>
      <c r="R28" s="20" t="s">
        <v>404</v>
      </c>
      <c r="S28" s="18" t="n">
        <v>376.49042486</v>
      </c>
      <c r="T28" s="20" t="n">
        <v>6.17901257</v>
      </c>
    </row>
    <row r="29" spans="1:20">
      <c r="A29" s="15" t="s">
        <v>426</v>
      </c>
      <c r="B29" s="17" t="n">
        <v>5385</v>
      </c>
      <c r="C29" s="18">
        <f>(1123.0/B29*100)</f>
        <v/>
      </c>
      <c r="D29" s="19" t="n">
        <v>4262</v>
      </c>
      <c r="E29" s="18" t="n">
        <v>491.03760097</v>
      </c>
      <c r="F29" s="20" t="n">
        <v>34.50877551</v>
      </c>
      <c r="G29" s="18" t="n">
        <v>503.61025552</v>
      </c>
      <c r="H29" s="20" t="n">
        <v>6.65894731</v>
      </c>
      <c r="I29" s="18" t="n">
        <v>555.5248368699999</v>
      </c>
      <c r="J29" s="20" t="n">
        <v>13.82911576</v>
      </c>
      <c r="K29" s="18" t="s">
        <v>404</v>
      </c>
      <c r="L29" s="20" t="s">
        <v>404</v>
      </c>
      <c r="M29" s="18" t="s">
        <v>404</v>
      </c>
      <c r="N29" s="20" t="s">
        <v>404</v>
      </c>
      <c r="O29" s="18" t="s">
        <v>404</v>
      </c>
      <c r="P29" s="20" t="s">
        <v>404</v>
      </c>
      <c r="Q29" s="18" t="s">
        <v>404</v>
      </c>
      <c r="R29" s="20" t="s">
        <v>404</v>
      </c>
      <c r="S29" s="18" t="n">
        <v>502.08185129</v>
      </c>
      <c r="T29" s="20" t="n">
        <v>10.19867291</v>
      </c>
    </row>
    <row r="30" spans="1:20">
      <c r="A30" s="15" t="s">
        <v>427</v>
      </c>
      <c r="B30" s="17" t="n">
        <v>4520</v>
      </c>
      <c r="C30" s="18">
        <f>(1105.0/B30*100)</f>
        <v/>
      </c>
      <c r="D30" s="19" t="n">
        <v>3415</v>
      </c>
      <c r="E30" s="18" t="n">
        <v>488.51392303</v>
      </c>
      <c r="F30" s="20" t="n">
        <v>13.35291115</v>
      </c>
      <c r="G30" s="18" t="n">
        <v>499.36717417</v>
      </c>
      <c r="H30" s="20" t="n">
        <v>3.42271973</v>
      </c>
      <c r="I30" s="18" t="n">
        <v>484.76426163</v>
      </c>
      <c r="J30" s="20" t="n">
        <v>15.9993387</v>
      </c>
      <c r="K30" s="18" t="s">
        <v>404</v>
      </c>
      <c r="L30" s="20" t="s">
        <v>404</v>
      </c>
      <c r="M30" s="18" t="s">
        <v>404</v>
      </c>
      <c r="N30" s="20" t="s">
        <v>404</v>
      </c>
      <c r="O30" s="18" t="s">
        <v>404</v>
      </c>
      <c r="P30" s="20" t="s">
        <v>404</v>
      </c>
      <c r="Q30" s="18" t="s">
        <v>404</v>
      </c>
      <c r="R30" s="20" t="s">
        <v>404</v>
      </c>
      <c r="S30" s="18" t="n">
        <v>512.53002952</v>
      </c>
      <c r="T30" s="20" t="n">
        <v>12.85414788</v>
      </c>
    </row>
    <row r="31" spans="1:20">
      <c r="A31" s="15" t="s">
        <v>428</v>
      </c>
      <c r="B31" s="17" t="n">
        <v>5456</v>
      </c>
      <c r="C31" s="18">
        <f>(502.0/B31*100)</f>
        <v/>
      </c>
      <c r="D31" s="19" t="n">
        <v>4954</v>
      </c>
      <c r="E31" s="18" t="n">
        <v>487.36003113</v>
      </c>
      <c r="F31" s="20" t="n">
        <v>10.61718666</v>
      </c>
      <c r="G31" s="18" t="n">
        <v>498.26975494</v>
      </c>
      <c r="H31" s="20" t="n">
        <v>2.92038777</v>
      </c>
      <c r="I31" s="18" t="n">
        <v>509.28732136</v>
      </c>
      <c r="J31" s="20" t="n">
        <v>3.76758243</v>
      </c>
      <c r="K31" s="18" t="s">
        <v>404</v>
      </c>
      <c r="L31" s="20" t="s">
        <v>404</v>
      </c>
      <c r="M31" s="18" t="s">
        <v>404</v>
      </c>
      <c r="N31" s="20" t="s">
        <v>404</v>
      </c>
      <c r="O31" s="18" t="s">
        <v>404</v>
      </c>
      <c r="P31" s="20" t="s">
        <v>404</v>
      </c>
      <c r="Q31" s="18" t="s">
        <v>404</v>
      </c>
      <c r="R31" s="20" t="s">
        <v>404</v>
      </c>
      <c r="S31" s="18" t="n">
        <v>495.79385285</v>
      </c>
      <c r="T31" s="20" t="n">
        <v>8.95158956</v>
      </c>
    </row>
    <row r="32" spans="1:20">
      <c r="A32" s="15" t="s">
        <v>429</v>
      </c>
      <c r="B32" s="17" t="n">
        <v>4478</v>
      </c>
      <c r="C32" s="18">
        <f>(0.0/B32*100)</f>
        <v/>
      </c>
      <c r="D32" s="19" t="n">
        <v>4478</v>
      </c>
      <c r="E32" s="18" t="n">
        <v>476.66083634</v>
      </c>
      <c r="F32" s="20" t="n">
        <v>16.82509357</v>
      </c>
      <c r="G32" s="18" t="n">
        <v>505.3503868</v>
      </c>
      <c r="H32" s="20" t="n">
        <v>3.0652768</v>
      </c>
      <c r="I32" s="18" t="n">
        <v>500.55881023</v>
      </c>
      <c r="J32" s="20" t="n">
        <v>5.17739703</v>
      </c>
      <c r="K32" s="18" t="s">
        <v>404</v>
      </c>
      <c r="L32" s="20" t="s">
        <v>404</v>
      </c>
      <c r="M32" s="18" t="s">
        <v>404</v>
      </c>
      <c r="N32" s="20" t="s">
        <v>404</v>
      </c>
      <c r="O32" s="18" t="s">
        <v>404</v>
      </c>
      <c r="P32" s="20" t="s">
        <v>404</v>
      </c>
      <c r="Q32" s="18" t="s">
        <v>404</v>
      </c>
      <c r="R32" s="20" t="s">
        <v>404</v>
      </c>
      <c r="S32" s="18" t="n">
        <v>554.33493445</v>
      </c>
      <c r="T32" s="20" t="n">
        <v>15.65127074</v>
      </c>
    </row>
    <row r="33" spans="1:20">
      <c r="A33" s="15" t="s">
        <v>430</v>
      </c>
      <c r="B33" s="17" t="n">
        <v>7325</v>
      </c>
      <c r="C33" s="18">
        <f>(29.0/B33*100)</f>
        <v/>
      </c>
      <c r="D33" s="19" t="n">
        <v>7296</v>
      </c>
      <c r="E33" s="18" t="n">
        <v>499.44054716</v>
      </c>
      <c r="F33" s="20" t="n">
        <v>16.37589923</v>
      </c>
      <c r="G33" s="18" t="n">
        <v>489.55672407</v>
      </c>
      <c r="H33" s="20" t="n">
        <v>7.63684306</v>
      </c>
      <c r="I33" s="18" t="n">
        <v>502.24876104</v>
      </c>
      <c r="J33" s="20" t="n">
        <v>3.21454939</v>
      </c>
      <c r="K33" s="18" t="s">
        <v>404</v>
      </c>
      <c r="L33" s="20" t="s">
        <v>404</v>
      </c>
      <c r="M33" s="18" t="s">
        <v>404</v>
      </c>
      <c r="N33" s="20" t="s">
        <v>404</v>
      </c>
      <c r="O33" s="18" t="s">
        <v>404</v>
      </c>
      <c r="P33" s="20" t="s">
        <v>404</v>
      </c>
      <c r="Q33" s="18" t="s">
        <v>404</v>
      </c>
      <c r="R33" s="20" t="s">
        <v>404</v>
      </c>
      <c r="S33" s="18" t="n">
        <v>415.27070567</v>
      </c>
      <c r="T33" s="20" t="n">
        <v>6.64944193</v>
      </c>
    </row>
    <row r="34" spans="1:20">
      <c r="A34" s="15" t="s">
        <v>431</v>
      </c>
      <c r="B34" s="17" t="n">
        <v>6350</v>
      </c>
      <c r="C34" s="18">
        <f>(0.0/B34*100)</f>
        <v/>
      </c>
      <c r="D34" s="19" t="n">
        <v>6350</v>
      </c>
      <c r="E34" s="18" t="n">
        <v>423.19859223</v>
      </c>
      <c r="F34" s="20" t="n">
        <v>15.1537669</v>
      </c>
      <c r="G34" s="18" t="n">
        <v>493.54646388</v>
      </c>
      <c r="H34" s="20" t="n">
        <v>4.52674037</v>
      </c>
      <c r="I34" s="18" t="n">
        <v>453.83109823</v>
      </c>
      <c r="J34" s="20" t="n">
        <v>5.82082216</v>
      </c>
      <c r="K34" s="18" t="s">
        <v>404</v>
      </c>
      <c r="L34" s="20" t="s">
        <v>404</v>
      </c>
      <c r="M34" s="18" t="s">
        <v>404</v>
      </c>
      <c r="N34" s="20" t="s">
        <v>404</v>
      </c>
      <c r="O34" s="18" t="s">
        <v>404</v>
      </c>
      <c r="P34" s="20" t="s">
        <v>404</v>
      </c>
      <c r="Q34" s="18" t="s">
        <v>404</v>
      </c>
      <c r="R34" s="20" t="s">
        <v>404</v>
      </c>
      <c r="S34" s="18" t="n">
        <v>356.54634874</v>
      </c>
      <c r="T34" s="20" t="n">
        <v>9.458238809999999</v>
      </c>
    </row>
    <row r="35" spans="1:20">
      <c r="A35" s="15" t="s">
        <v>432</v>
      </c>
      <c r="B35" s="17" t="n">
        <v>6406</v>
      </c>
      <c r="C35" s="18">
        <f>(443.0/B35*100)</f>
        <v/>
      </c>
      <c r="D35" s="19" t="n">
        <v>5963</v>
      </c>
      <c r="E35" s="18" t="n">
        <v>516.00942975</v>
      </c>
      <c r="F35" s="20" t="n">
        <v>5.04497384</v>
      </c>
      <c r="G35" s="18" t="n">
        <v>516.21017502</v>
      </c>
      <c r="H35" s="20" t="n">
        <v>2.48113647</v>
      </c>
      <c r="I35" s="18" t="n">
        <v>508.02226761</v>
      </c>
      <c r="J35" s="20" t="n">
        <v>1.77520194</v>
      </c>
      <c r="K35" s="18" t="s">
        <v>404</v>
      </c>
      <c r="L35" s="20" t="s">
        <v>404</v>
      </c>
      <c r="M35" s="18" t="s">
        <v>404</v>
      </c>
      <c r="N35" s="20" t="s">
        <v>404</v>
      </c>
      <c r="O35" s="18" t="s">
        <v>404</v>
      </c>
      <c r="P35" s="20" t="s">
        <v>404</v>
      </c>
      <c r="Q35" s="18" t="s">
        <v>404</v>
      </c>
      <c r="R35" s="20" t="s">
        <v>404</v>
      </c>
      <c r="S35" s="18" t="n">
        <v>491.7166959</v>
      </c>
      <c r="T35" s="20" t="n">
        <v>9.88872241</v>
      </c>
    </row>
    <row r="36" spans="1:20">
      <c r="A36" s="15" t="s">
        <v>433</v>
      </c>
      <c r="B36" s="17" t="n">
        <v>6736</v>
      </c>
      <c r="C36" s="18">
        <f>(10.0/B36*100)</f>
        <v/>
      </c>
      <c r="D36" s="19" t="n">
        <v>6726</v>
      </c>
      <c r="E36" s="18" t="n">
        <v>502.44600745</v>
      </c>
      <c r="F36" s="20" t="n">
        <v>12.51942328</v>
      </c>
      <c r="G36" s="18" t="n">
        <v>478.92314989</v>
      </c>
      <c r="H36" s="20" t="n">
        <v>4.05773482</v>
      </c>
      <c r="I36" s="18" t="n">
        <v>488.58439776</v>
      </c>
      <c r="J36" s="20" t="n">
        <v>2.90996955</v>
      </c>
      <c r="K36" s="18" t="s">
        <v>404</v>
      </c>
      <c r="L36" s="20" t="s">
        <v>404</v>
      </c>
      <c r="M36" s="18" t="s">
        <v>404</v>
      </c>
      <c r="N36" s="20" t="s">
        <v>404</v>
      </c>
      <c r="O36" s="18" t="s">
        <v>404</v>
      </c>
      <c r="P36" s="20" t="s">
        <v>404</v>
      </c>
      <c r="Q36" s="18" t="s">
        <v>404</v>
      </c>
      <c r="R36" s="20" t="s">
        <v>404</v>
      </c>
      <c r="S36" s="18" t="n">
        <v>489.5800612</v>
      </c>
      <c r="T36" s="20" t="n">
        <v>7.86235043</v>
      </c>
    </row>
    <row r="37" spans="1:20">
      <c r="A37" s="15" t="s">
        <v>434</v>
      </c>
      <c r="B37" s="17" t="n">
        <v>5458</v>
      </c>
      <c r="C37" s="18">
        <f>(0.0/B37*100)</f>
        <v/>
      </c>
      <c r="D37" s="19" t="n">
        <v>5458</v>
      </c>
      <c r="E37" s="18" t="n">
        <v>462.46066906</v>
      </c>
      <c r="F37" s="20" t="n">
        <v>14.4062749</v>
      </c>
      <c r="G37" s="18" t="n">
        <v>495.76340888</v>
      </c>
      <c r="H37" s="20" t="n">
        <v>5.12729723</v>
      </c>
      <c r="I37" s="18" t="n">
        <v>494.60873484</v>
      </c>
      <c r="J37" s="20" t="n">
        <v>4.0065905</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(268.0/B38*100)</f>
        <v/>
      </c>
      <c r="D38" s="19" t="n">
        <v>5592</v>
      </c>
      <c r="E38" s="18" t="n">
        <v>501.687286</v>
      </c>
      <c r="F38" s="20" t="n">
        <v>21.86429606</v>
      </c>
      <c r="G38" s="18" t="n">
        <v>508.03402387</v>
      </c>
      <c r="H38" s="20" t="n">
        <v>4.98899691</v>
      </c>
      <c r="I38" s="18" t="n">
        <v>536.17732772</v>
      </c>
      <c r="J38" s="20" t="n">
        <v>5.9286404</v>
      </c>
      <c r="K38" s="18" t="s">
        <v>404</v>
      </c>
      <c r="L38" s="20" t="s">
        <v>404</v>
      </c>
      <c r="M38" s="18" t="s">
        <v>404</v>
      </c>
      <c r="N38" s="20" t="s">
        <v>404</v>
      </c>
      <c r="O38" s="18" t="s">
        <v>404</v>
      </c>
      <c r="P38" s="20" t="s">
        <v>404</v>
      </c>
      <c r="Q38" s="18" t="s">
        <v>404</v>
      </c>
      <c r="R38" s="20" t="s">
        <v>404</v>
      </c>
      <c r="S38" s="18" t="n">
        <v>557.4408673200001</v>
      </c>
      <c r="T38" s="20" t="n">
        <v>20.60747809</v>
      </c>
    </row>
    <row r="39" spans="1:20">
      <c r="A39" s="15" t="s">
        <v>436</v>
      </c>
      <c r="B39" s="17" t="n">
        <v>5895</v>
      </c>
      <c r="C39" s="18">
        <f>(0.0/B39*100)</f>
        <v/>
      </c>
      <c r="D39" s="19" t="n">
        <v>5895</v>
      </c>
      <c r="E39" s="18" t="n">
        <v>360.87871562</v>
      </c>
      <c r="F39" s="20" t="n">
        <v>11.8348452</v>
      </c>
      <c r="G39" s="18" t="n">
        <v>437.00645483</v>
      </c>
      <c r="H39" s="20" t="n">
        <v>8.66694494</v>
      </c>
      <c r="I39" s="18" t="n">
        <v>414.77983395</v>
      </c>
      <c r="J39" s="20" t="n">
        <v>5.40409339</v>
      </c>
      <c r="K39" s="18" t="s">
        <v>404</v>
      </c>
      <c r="L39" s="20" t="s">
        <v>404</v>
      </c>
      <c r="M39" s="18" t="s">
        <v>404</v>
      </c>
      <c r="N39" s="20" t="s">
        <v>404</v>
      </c>
      <c r="O39" s="18" t="s">
        <v>404</v>
      </c>
      <c r="P39" s="20" t="s">
        <v>404</v>
      </c>
      <c r="Q39" s="18" t="s">
        <v>404</v>
      </c>
      <c r="R39" s="20" t="s">
        <v>404</v>
      </c>
      <c r="S39" s="18" t="n">
        <v>366.89070016</v>
      </c>
      <c r="T39" s="20" t="n">
        <v>17.99506217</v>
      </c>
    </row>
    <row r="40" spans="1:20">
      <c r="A40" s="15" t="s">
        <v>437</v>
      </c>
      <c r="B40" s="17" t="n">
        <v>14157</v>
      </c>
      <c r="C40" s="18">
        <f>(3029.0/B40*100)</f>
        <v/>
      </c>
      <c r="D40" s="19" t="n">
        <v>11128</v>
      </c>
      <c r="E40" s="18" t="n">
        <v>481.95192094</v>
      </c>
      <c r="F40" s="20" t="n">
        <v>16.45829512</v>
      </c>
      <c r="G40" s="18" t="n">
        <v>488.52474951</v>
      </c>
      <c r="H40" s="20" t="n">
        <v>3.67210783</v>
      </c>
      <c r="I40" s="18" t="n">
        <v>516.86515024</v>
      </c>
      <c r="J40" s="20" t="n">
        <v>7.61527235</v>
      </c>
      <c r="K40" s="18" t="s">
        <v>404</v>
      </c>
      <c r="L40" s="20" t="s">
        <v>404</v>
      </c>
      <c r="M40" s="18" t="s">
        <v>404</v>
      </c>
      <c r="N40" s="20" t="s">
        <v>404</v>
      </c>
      <c r="O40" s="18" t="s">
        <v>404</v>
      </c>
      <c r="P40" s="20" t="s">
        <v>404</v>
      </c>
      <c r="Q40" s="18" t="s">
        <v>404</v>
      </c>
      <c r="R40" s="20" t="s">
        <v>404</v>
      </c>
      <c r="S40" s="18" t="n">
        <v>482.70688766</v>
      </c>
      <c r="T40" s="20" t="n">
        <v>12.03423728</v>
      </c>
    </row>
    <row r="41" spans="1:20">
      <c r="A41" s="15" t="s">
        <v>438</v>
      </c>
      <c r="B41" s="17" t="n">
        <v>5712</v>
      </c>
      <c r="C41" s="18">
        <f>(99.0/B41*100)</f>
        <v/>
      </c>
      <c r="D41" s="19" t="n">
        <v>5613</v>
      </c>
      <c r="E41" s="18" t="n">
        <v>466.7487043</v>
      </c>
      <c r="F41" s="20" t="n">
        <v>11.08585248</v>
      </c>
      <c r="G41" s="18" t="n">
        <v>467.06032294</v>
      </c>
      <c r="H41" s="20" t="n">
        <v>4.27674037</v>
      </c>
      <c r="I41" s="18" t="n">
        <v>475.92514773</v>
      </c>
      <c r="J41" s="20" t="n">
        <v>7.49559923</v>
      </c>
      <c r="K41" s="18" t="s">
        <v>404</v>
      </c>
      <c r="L41" s="20" t="s">
        <v>404</v>
      </c>
      <c r="M41" s="18" t="s">
        <v>404</v>
      </c>
      <c r="N41" s="20" t="s">
        <v>404</v>
      </c>
      <c r="O41" s="18" t="s">
        <v>404</v>
      </c>
      <c r="P41" s="20" t="s">
        <v>404</v>
      </c>
      <c r="Q41" s="18" t="s">
        <v>404</v>
      </c>
      <c r="R41" s="20" t="s">
        <v>404</v>
      </c>
      <c r="S41" s="18" t="n">
        <v>498.47492868</v>
      </c>
      <c r="T41" s="20" t="n">
        <v>9.52549554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409.36649972</v>
      </c>
      <c r="F44" s="20" t="n">
        <v>7.40327533</v>
      </c>
      <c r="G44" s="18" t="n">
        <v>424.05547865</v>
      </c>
      <c r="H44" s="20" t="n">
        <v>6.15361621</v>
      </c>
      <c r="I44" s="18" t="n">
        <v>405.28082495</v>
      </c>
      <c r="J44" s="20" t="n">
        <v>4.13513571</v>
      </c>
      <c r="K44" s="18" t="s">
        <v>404</v>
      </c>
      <c r="L44" s="20" t="s">
        <v>404</v>
      </c>
      <c r="M44" s="18" t="s">
        <v>404</v>
      </c>
      <c r="N44" s="20" t="s">
        <v>404</v>
      </c>
      <c r="O44" s="18" t="s">
        <v>404</v>
      </c>
      <c r="P44" s="20" t="s">
        <v>404</v>
      </c>
      <c r="Q44" s="18" t="s">
        <v>404</v>
      </c>
      <c r="R44" s="20" t="s">
        <v>404</v>
      </c>
      <c r="S44" s="18" t="n">
        <v>394.38365742</v>
      </c>
      <c r="T44" s="20" t="n">
        <v>19.68431106</v>
      </c>
    </row>
    <row r="45" spans="1:20">
      <c r="A45" s="15" t="s">
        <v>442</v>
      </c>
      <c r="B45" s="17" t="n">
        <v>5519</v>
      </c>
      <c r="C45" s="18">
        <f>(0.0/B45*100)</f>
        <v/>
      </c>
      <c r="D45" s="19" t="n">
        <v>5519</v>
      </c>
      <c r="E45" s="18" t="n">
        <v>364.66879621</v>
      </c>
      <c r="F45" s="20" t="n">
        <v>7.06555768</v>
      </c>
      <c r="G45" s="18" t="n">
        <v>355.11390698</v>
      </c>
      <c r="H45" s="20" t="n">
        <v>7.71432436</v>
      </c>
      <c r="I45" s="18" t="n">
        <v>357.24576236</v>
      </c>
      <c r="J45" s="20" t="n">
        <v>5.37091925</v>
      </c>
      <c r="K45" s="18" t="s">
        <v>404</v>
      </c>
      <c r="L45" s="20" t="s">
        <v>404</v>
      </c>
      <c r="M45" s="18" t="s">
        <v>404</v>
      </c>
      <c r="N45" s="20" t="s">
        <v>404</v>
      </c>
      <c r="O45" s="18" t="s">
        <v>404</v>
      </c>
      <c r="P45" s="20" t="s">
        <v>404</v>
      </c>
      <c r="Q45" s="18" t="s">
        <v>404</v>
      </c>
      <c r="R45" s="20" t="s">
        <v>404</v>
      </c>
      <c r="S45" s="18" t="n">
        <v>376.14657133</v>
      </c>
      <c r="T45" s="20" t="n">
        <v>25.0461507</v>
      </c>
    </row>
    <row r="46" spans="1:20">
      <c r="A46" s="15" t="s">
        <v>443</v>
      </c>
      <c r="B46" s="17" t="n">
        <v>23141</v>
      </c>
      <c r="C46" s="18">
        <f>(4196.0/B46*100)</f>
        <v/>
      </c>
      <c r="D46" s="19" t="n">
        <v>18945</v>
      </c>
      <c r="E46" s="18" t="n">
        <v>373.105848</v>
      </c>
      <c r="F46" s="20" t="n">
        <v>5.96959666</v>
      </c>
      <c r="G46" s="18" t="n">
        <v>387.03972258</v>
      </c>
      <c r="H46" s="20" t="n">
        <v>8.957083989999999</v>
      </c>
      <c r="I46" s="18" t="n">
        <v>389.93970108</v>
      </c>
      <c r="J46" s="20" t="n">
        <v>3.92929223</v>
      </c>
      <c r="K46" s="18" t="s">
        <v>404</v>
      </c>
      <c r="L46" s="20" t="s">
        <v>404</v>
      </c>
      <c r="M46" s="18" t="s">
        <v>404</v>
      </c>
      <c r="N46" s="20" t="s">
        <v>404</v>
      </c>
      <c r="O46" s="18" t="s">
        <v>404</v>
      </c>
      <c r="P46" s="20" t="s">
        <v>404</v>
      </c>
      <c r="Q46" s="18" t="s">
        <v>404</v>
      </c>
      <c r="R46" s="20" t="s">
        <v>404</v>
      </c>
      <c r="S46" s="18" t="n">
        <v>327.60629935</v>
      </c>
      <c r="T46" s="20" t="n">
        <v>6.54718975</v>
      </c>
    </row>
    <row r="47" spans="1:20">
      <c r="A47" s="15" t="s">
        <v>444</v>
      </c>
      <c r="B47" s="17" t="n">
        <v>5928</v>
      </c>
      <c r="C47" s="18">
        <f>(0.0/B47*100)</f>
        <v/>
      </c>
      <c r="D47" s="19" t="n">
        <v>5928</v>
      </c>
      <c r="E47" s="18" t="n">
        <v>424.2455255</v>
      </c>
      <c r="F47" s="20" t="n">
        <v>14.6143782</v>
      </c>
      <c r="G47" s="18" t="n">
        <v>434.32021251</v>
      </c>
      <c r="H47" s="20" t="n">
        <v>8.99951508</v>
      </c>
      <c r="I47" s="18" t="n">
        <v>449.78573144</v>
      </c>
      <c r="J47" s="20" t="n">
        <v>5.55781772</v>
      </c>
      <c r="K47" s="18" t="s">
        <v>404</v>
      </c>
      <c r="L47" s="20" t="s">
        <v>404</v>
      </c>
      <c r="M47" s="18" t="s">
        <v>404</v>
      </c>
      <c r="N47" s="20" t="s">
        <v>404</v>
      </c>
      <c r="O47" s="18" t="s">
        <v>404</v>
      </c>
      <c r="P47" s="20" t="s">
        <v>404</v>
      </c>
      <c r="Q47" s="18" t="s">
        <v>404</v>
      </c>
      <c r="R47" s="20" t="s">
        <v>404</v>
      </c>
      <c r="S47" s="18" t="n">
        <v>453.44350874</v>
      </c>
      <c r="T47" s="20" t="n">
        <v>13.12737801</v>
      </c>
    </row>
    <row r="48" spans="1:20">
      <c r="A48" s="15" t="s">
        <v>445</v>
      </c>
      <c r="B48" s="17" t="n">
        <v>9841</v>
      </c>
      <c r="C48" s="18">
        <f>(40.0/B48*100)</f>
        <v/>
      </c>
      <c r="D48" s="19" t="n">
        <v>9801</v>
      </c>
      <c r="E48" s="18" t="n">
        <v>542.29029152</v>
      </c>
      <c r="F48" s="20" t="n">
        <v>10.9056854</v>
      </c>
      <c r="G48" s="18" t="n">
        <v>539.12304377</v>
      </c>
      <c r="H48" s="20" t="n">
        <v>8.64715814</v>
      </c>
      <c r="I48" s="18" t="n">
        <v>500.19319105</v>
      </c>
      <c r="J48" s="20" t="n">
        <v>11.70312721</v>
      </c>
      <c r="K48" s="18" t="s">
        <v>404</v>
      </c>
      <c r="L48" s="20" t="s">
        <v>404</v>
      </c>
      <c r="M48" s="18" t="s">
        <v>404</v>
      </c>
      <c r="N48" s="20" t="s">
        <v>404</v>
      </c>
      <c r="O48" s="18" t="s">
        <v>404</v>
      </c>
      <c r="P48" s="20" t="s">
        <v>404</v>
      </c>
      <c r="Q48" s="18" t="s">
        <v>404</v>
      </c>
      <c r="R48" s="20" t="s">
        <v>404</v>
      </c>
      <c r="S48" s="18" t="n">
        <v>510.63016197</v>
      </c>
      <c r="T48" s="20" t="n">
        <v>15.65046504</v>
      </c>
    </row>
    <row r="49" spans="1:20">
      <c r="A49" s="15" t="s">
        <v>446</v>
      </c>
      <c r="B49" s="17" t="n">
        <v>6349</v>
      </c>
      <c r="C49" s="18">
        <f>(52.0/B49*100)</f>
        <v/>
      </c>
      <c r="D49" s="19" t="n">
        <v>6297</v>
      </c>
      <c r="E49" s="18" t="n">
        <v>387.497919</v>
      </c>
      <c r="F49" s="20" t="n">
        <v>9.51325308</v>
      </c>
      <c r="G49" s="18" t="n">
        <v>407.12679115</v>
      </c>
      <c r="H49" s="20" t="n">
        <v>5.08439553</v>
      </c>
      <c r="I49" s="18" t="n">
        <v>412.81139883</v>
      </c>
      <c r="J49" s="20" t="n">
        <v>4.53063848</v>
      </c>
      <c r="K49" s="18" t="s">
        <v>404</v>
      </c>
      <c r="L49" s="20" t="s">
        <v>404</v>
      </c>
      <c r="M49" s="18" t="s">
        <v>404</v>
      </c>
      <c r="N49" s="20" t="s">
        <v>404</v>
      </c>
      <c r="O49" s="18" t="s">
        <v>404</v>
      </c>
      <c r="P49" s="20" t="s">
        <v>404</v>
      </c>
      <c r="Q49" s="18" t="s">
        <v>404</v>
      </c>
      <c r="R49" s="20" t="s">
        <v>404</v>
      </c>
      <c r="S49" s="18" t="n">
        <v>389.82812622</v>
      </c>
      <c r="T49" s="20" t="n">
        <v>30.14218522</v>
      </c>
    </row>
    <row r="50" spans="1:20">
      <c r="A50" s="15" t="s">
        <v>447</v>
      </c>
      <c r="B50" s="17" t="n">
        <v>11795</v>
      </c>
      <c r="C50" s="18">
        <f>(1031.0/B50*100)</f>
        <v/>
      </c>
      <c r="D50" s="19" t="n">
        <v>10764</v>
      </c>
      <c r="E50" s="18" t="n">
        <v>389.62867982</v>
      </c>
      <c r="F50" s="20" t="n">
        <v>5.1881029</v>
      </c>
      <c r="G50" s="18" t="n">
        <v>401.52308831</v>
      </c>
      <c r="H50" s="20" t="n">
        <v>8.769949410000001</v>
      </c>
      <c r="I50" s="18" t="n">
        <v>390.75610737</v>
      </c>
      <c r="J50" s="20" t="n">
        <v>3.3041873</v>
      </c>
      <c r="K50" s="18" t="s">
        <v>404</v>
      </c>
      <c r="L50" s="20" t="s">
        <v>404</v>
      </c>
      <c r="M50" s="18" t="s">
        <v>404</v>
      </c>
      <c r="N50" s="20" t="s">
        <v>404</v>
      </c>
      <c r="O50" s="18" t="s">
        <v>404</v>
      </c>
      <c r="P50" s="20" t="s">
        <v>404</v>
      </c>
      <c r="Q50" s="18" t="s">
        <v>404</v>
      </c>
      <c r="R50" s="20" t="s">
        <v>404</v>
      </c>
      <c r="S50" s="18" t="n">
        <v>376.71930547</v>
      </c>
      <c r="T50" s="20" t="n">
        <v>9.367579559999999</v>
      </c>
    </row>
    <row r="51" spans="1:20">
      <c r="A51" s="15" t="s">
        <v>448</v>
      </c>
      <c r="B51" s="17" t="n">
        <v>6866</v>
      </c>
      <c r="C51" s="18">
        <f>(0.0/B51*100)</f>
        <v/>
      </c>
      <c r="D51" s="19" t="n">
        <v>6866</v>
      </c>
      <c r="E51" s="18" t="n">
        <v>404.27000283</v>
      </c>
      <c r="F51" s="20" t="n">
        <v>3.98003741</v>
      </c>
      <c r="G51" s="18" t="n">
        <v>397.17704541</v>
      </c>
      <c r="H51" s="20" t="n">
        <v>6.65381703</v>
      </c>
      <c r="I51" s="18" t="n">
        <v>393.44201853</v>
      </c>
      <c r="J51" s="20" t="n">
        <v>4.41227348</v>
      </c>
      <c r="K51" s="18" t="s">
        <v>404</v>
      </c>
      <c r="L51" s="20" t="s">
        <v>404</v>
      </c>
      <c r="M51" s="18" t="s">
        <v>404</v>
      </c>
      <c r="N51" s="20" t="s">
        <v>404</v>
      </c>
      <c r="O51" s="18" t="s">
        <v>404</v>
      </c>
      <c r="P51" s="20" t="s">
        <v>404</v>
      </c>
      <c r="Q51" s="18" t="s">
        <v>404</v>
      </c>
      <c r="R51" s="20" t="s">
        <v>404</v>
      </c>
      <c r="S51" s="18" t="n">
        <v>404.15262786</v>
      </c>
      <c r="T51" s="20" t="n">
        <v>15.23831904</v>
      </c>
    </row>
    <row r="52" spans="1:20">
      <c r="A52" s="15" t="s">
        <v>449</v>
      </c>
      <c r="B52" s="17" t="n">
        <v>5809</v>
      </c>
      <c r="C52" s="18">
        <f>(0.0/B52*100)</f>
        <v/>
      </c>
      <c r="D52" s="19" t="n">
        <v>5809</v>
      </c>
      <c r="E52" s="18" t="n">
        <v>465.60807301</v>
      </c>
      <c r="F52" s="20" t="n">
        <v>23.75191707</v>
      </c>
      <c r="G52" s="18" t="n">
        <v>462.4511181</v>
      </c>
      <c r="H52" s="20" t="n">
        <v>6.73529327</v>
      </c>
      <c r="I52" s="18" t="n">
        <v>464.71473179</v>
      </c>
      <c r="J52" s="20" t="n">
        <v>4.24968535</v>
      </c>
      <c r="K52" s="18" t="s">
        <v>404</v>
      </c>
      <c r="L52" s="20" t="s">
        <v>404</v>
      </c>
      <c r="M52" s="18" t="s">
        <v>404</v>
      </c>
      <c r="N52" s="20" t="s">
        <v>404</v>
      </c>
      <c r="O52" s="18" t="s">
        <v>404</v>
      </c>
      <c r="P52" s="20" t="s">
        <v>404</v>
      </c>
      <c r="Q52" s="18" t="s">
        <v>404</v>
      </c>
      <c r="R52" s="20" t="s">
        <v>404</v>
      </c>
      <c r="S52" s="18" t="n">
        <v>469.34871803</v>
      </c>
      <c r="T52" s="20" t="n">
        <v>9.23555054</v>
      </c>
    </row>
    <row r="53" spans="1:20">
      <c r="A53" s="15" t="s">
        <v>450</v>
      </c>
      <c r="B53" s="17" t="n">
        <v>5571</v>
      </c>
      <c r="C53" s="18">
        <f>(0.0/B53*100)</f>
        <v/>
      </c>
      <c r="D53" s="19" t="n">
        <v>5571</v>
      </c>
      <c r="E53" s="18" t="n">
        <v>415.29460919</v>
      </c>
      <c r="F53" s="20" t="n">
        <v>6.46978188</v>
      </c>
      <c r="G53" s="18" t="n">
        <v>433.04064406</v>
      </c>
      <c r="H53" s="20" t="n">
        <v>2.47651198</v>
      </c>
      <c r="I53" s="18" t="n">
        <v>443.15017071</v>
      </c>
      <c r="J53" s="20" t="n">
        <v>2.14943731</v>
      </c>
      <c r="K53" s="18" t="s">
        <v>404</v>
      </c>
      <c r="L53" s="20" t="s">
        <v>404</v>
      </c>
      <c r="M53" s="18" t="s">
        <v>404</v>
      </c>
      <c r="N53" s="20" t="s">
        <v>404</v>
      </c>
      <c r="O53" s="18" t="s">
        <v>404</v>
      </c>
      <c r="P53" s="20" t="s">
        <v>404</v>
      </c>
      <c r="Q53" s="18" t="s">
        <v>404</v>
      </c>
      <c r="R53" s="20" t="s">
        <v>404</v>
      </c>
      <c r="S53" s="18" t="n">
        <v>367.85197677</v>
      </c>
      <c r="T53" s="20" t="n">
        <v>8.919058120000001</v>
      </c>
    </row>
    <row r="54" spans="1:20">
      <c r="A54" s="15" t="s">
        <v>451</v>
      </c>
      <c r="B54" s="17" t="n">
        <v>4740</v>
      </c>
      <c r="C54" s="18">
        <f>(199.0/B54*100)</f>
        <v/>
      </c>
      <c r="D54" s="19" t="n">
        <v>4541</v>
      </c>
      <c r="E54" s="18" t="n">
        <v>327.07494915</v>
      </c>
      <c r="F54" s="20" t="n">
        <v>8.0025855</v>
      </c>
      <c r="G54" s="18" t="n">
        <v>336.81397123</v>
      </c>
      <c r="H54" s="20" t="n">
        <v>7.64509683</v>
      </c>
      <c r="I54" s="18" t="n">
        <v>331.2830887</v>
      </c>
      <c r="J54" s="20" t="n">
        <v>4.6685178</v>
      </c>
      <c r="K54" s="18" t="s">
        <v>404</v>
      </c>
      <c r="L54" s="20" t="s">
        <v>404</v>
      </c>
      <c r="M54" s="18" t="s">
        <v>404</v>
      </c>
      <c r="N54" s="20" t="s">
        <v>404</v>
      </c>
      <c r="O54" s="18" t="s">
        <v>404</v>
      </c>
      <c r="P54" s="20" t="s">
        <v>404</v>
      </c>
      <c r="Q54" s="18" t="s">
        <v>404</v>
      </c>
      <c r="R54" s="20" t="s">
        <v>404</v>
      </c>
      <c r="S54" s="18" t="n">
        <v>299.31368519</v>
      </c>
      <c r="T54" s="20" t="n">
        <v>6.05165381</v>
      </c>
    </row>
    <row r="55" spans="1:20">
      <c r="A55" s="15" t="s">
        <v>452</v>
      </c>
      <c r="B55" s="17" t="n">
        <v>5316</v>
      </c>
      <c r="C55" s="18">
        <f>(43.0/B55*100)</f>
        <v/>
      </c>
      <c r="D55" s="19" t="n">
        <v>5273</v>
      </c>
      <c r="E55" s="18" t="n">
        <v>369.28425312</v>
      </c>
      <c r="F55" s="20" t="n">
        <v>23.47869217</v>
      </c>
      <c r="G55" s="18" t="n">
        <v>402.55790353</v>
      </c>
      <c r="H55" s="20" t="n">
        <v>9.70653733</v>
      </c>
      <c r="I55" s="18" t="n">
        <v>406.19956382</v>
      </c>
      <c r="J55" s="20" t="n">
        <v>3.42119799</v>
      </c>
      <c r="K55" s="18" t="s">
        <v>404</v>
      </c>
      <c r="L55" s="20" t="s">
        <v>404</v>
      </c>
      <c r="M55" s="18" t="s">
        <v>404</v>
      </c>
      <c r="N55" s="20" t="s">
        <v>404</v>
      </c>
      <c r="O55" s="18" t="s">
        <v>404</v>
      </c>
      <c r="P55" s="20" t="s">
        <v>404</v>
      </c>
      <c r="Q55" s="18" t="n">
        <v>289.53179985</v>
      </c>
      <c r="R55" s="20" t="n">
        <v>38.02720706</v>
      </c>
      <c r="S55" s="18" t="n">
        <v>362.38056131</v>
      </c>
      <c r="T55" s="20" t="n">
        <v>22.73395289</v>
      </c>
    </row>
    <row r="56" spans="1:20">
      <c r="A56" s="15" t="s">
        <v>453</v>
      </c>
      <c r="B56" s="17" t="n">
        <v>5359</v>
      </c>
      <c r="C56" s="18">
        <f>(0.0/B56*100)</f>
        <v/>
      </c>
      <c r="D56" s="19" t="n">
        <v>5359</v>
      </c>
      <c r="E56" s="18" t="n">
        <v>525.89212761</v>
      </c>
      <c r="F56" s="20" t="n">
        <v>24.68766995</v>
      </c>
      <c r="G56" s="18" t="n">
        <v>540.6297039999999</v>
      </c>
      <c r="H56" s="20" t="n">
        <v>4.25396777</v>
      </c>
      <c r="I56" s="18" t="n">
        <v>573.82118493</v>
      </c>
      <c r="J56" s="20" t="n">
        <v>7.86073389</v>
      </c>
      <c r="K56" s="18" t="s">
        <v>404</v>
      </c>
      <c r="L56" s="20" t="s">
        <v>404</v>
      </c>
      <c r="M56" s="18" t="s">
        <v>404</v>
      </c>
      <c r="N56" s="20" t="s">
        <v>404</v>
      </c>
      <c r="O56" s="18" t="s">
        <v>404</v>
      </c>
      <c r="P56" s="20" t="s">
        <v>404</v>
      </c>
      <c r="Q56" s="18" t="s">
        <v>404</v>
      </c>
      <c r="R56" s="20" t="s">
        <v>404</v>
      </c>
      <c r="S56" s="18" t="n">
        <v>537.11683594</v>
      </c>
      <c r="T56" s="20" t="n">
        <v>16.16630214</v>
      </c>
    </row>
    <row r="57" spans="1:20">
      <c r="A57" s="15" t="s">
        <v>454</v>
      </c>
      <c r="B57" s="17" t="n">
        <v>6513</v>
      </c>
      <c r="C57" s="18">
        <f>(0.0/B57*100)</f>
        <v/>
      </c>
      <c r="D57" s="19" t="n">
        <v>6513</v>
      </c>
      <c r="E57" s="18" t="n">
        <v>382.26412485</v>
      </c>
      <c r="F57" s="20" t="n">
        <v>7.184975</v>
      </c>
      <c r="G57" s="18" t="n">
        <v>398.03233916</v>
      </c>
      <c r="H57" s="20" t="n">
        <v>8.670229000000001</v>
      </c>
      <c r="I57" s="18" t="n">
        <v>381.83087747</v>
      </c>
      <c r="J57" s="20" t="n">
        <v>4.89807698</v>
      </c>
      <c r="K57" s="18" t="s">
        <v>404</v>
      </c>
      <c r="L57" s="20" t="s">
        <v>404</v>
      </c>
      <c r="M57" s="18" t="s">
        <v>404</v>
      </c>
      <c r="N57" s="20" t="s">
        <v>404</v>
      </c>
      <c r="O57" s="18" t="s">
        <v>404</v>
      </c>
      <c r="P57" s="20" t="s">
        <v>404</v>
      </c>
      <c r="Q57" s="18" t="n">
        <v>342.67297778</v>
      </c>
      <c r="R57" s="20" t="n">
        <v>13.39973112</v>
      </c>
      <c r="S57" s="18" t="n">
        <v>449.67940215</v>
      </c>
      <c r="T57" s="20" t="n">
        <v>14.51306823</v>
      </c>
    </row>
    <row r="58" spans="1:20">
      <c r="A58" s="15" t="s">
        <v>455</v>
      </c>
      <c r="B58" s="17" t="n">
        <v>7267</v>
      </c>
      <c r="C58" s="18">
        <f>(0.0/B58*100)</f>
        <v/>
      </c>
      <c r="D58" s="19" t="n">
        <v>7267</v>
      </c>
      <c r="E58" s="18" t="n">
        <v>391.06109954</v>
      </c>
      <c r="F58" s="20" t="n">
        <v>5.68038081</v>
      </c>
      <c r="G58" s="18" t="n">
        <v>375.72824435</v>
      </c>
      <c r="H58" s="20" t="n">
        <v>6.42434531</v>
      </c>
      <c r="I58" s="18" t="n">
        <v>373.20876009</v>
      </c>
      <c r="J58" s="20" t="n">
        <v>4.6937448</v>
      </c>
      <c r="K58" s="18" t="s">
        <v>404</v>
      </c>
      <c r="L58" s="20" t="s">
        <v>404</v>
      </c>
      <c r="M58" s="18" t="s">
        <v>404</v>
      </c>
      <c r="N58" s="20" t="s">
        <v>404</v>
      </c>
      <c r="O58" s="18" t="s">
        <v>404</v>
      </c>
      <c r="P58" s="20" t="s">
        <v>404</v>
      </c>
      <c r="Q58" s="18" t="n">
        <v>432.96820667</v>
      </c>
      <c r="R58" s="20" t="n">
        <v>11.28565473</v>
      </c>
      <c r="S58" s="18" t="n">
        <v>379.94183581</v>
      </c>
      <c r="T58" s="20" t="n">
        <v>16.58003058</v>
      </c>
    </row>
    <row r="59" spans="1:20">
      <c r="A59" s="15" t="s">
        <v>456</v>
      </c>
      <c r="B59" s="17" t="n">
        <v>4826</v>
      </c>
      <c r="C59" s="18">
        <f>(0.0/B59*100)</f>
        <v/>
      </c>
      <c r="D59" s="19" t="n">
        <v>4826</v>
      </c>
      <c r="E59" s="18" t="n">
        <v>364.3774141</v>
      </c>
      <c r="F59" s="20" t="n">
        <v>4.09048384</v>
      </c>
      <c r="G59" s="18" t="n">
        <v>355.04608996</v>
      </c>
      <c r="H59" s="20" t="n">
        <v>2.79766217</v>
      </c>
      <c r="I59" s="18" t="n">
        <v>362.69439251</v>
      </c>
      <c r="J59" s="20" t="n">
        <v>2.33237957</v>
      </c>
      <c r="K59" s="18" t="s">
        <v>404</v>
      </c>
      <c r="L59" s="20" t="s">
        <v>404</v>
      </c>
      <c r="M59" s="18" t="s">
        <v>404</v>
      </c>
      <c r="N59" s="20" t="s">
        <v>404</v>
      </c>
      <c r="O59" s="18" t="s">
        <v>404</v>
      </c>
      <c r="P59" s="20" t="s">
        <v>404</v>
      </c>
      <c r="Q59" s="18" t="n">
        <v>377.39039851</v>
      </c>
      <c r="R59" s="20" t="n">
        <v>16.78967201</v>
      </c>
      <c r="S59" s="18" t="n">
        <v>373.7600885</v>
      </c>
      <c r="T59" s="20" t="n">
        <v>5.57710438</v>
      </c>
    </row>
    <row r="60" spans="1:20">
      <c r="A60" s="15" t="s">
        <v>457</v>
      </c>
      <c r="B60" s="17" t="n">
        <v>4546</v>
      </c>
      <c r="C60" s="18">
        <f>(0.0/B60*100)</f>
        <v/>
      </c>
      <c r="D60" s="19" t="n">
        <v>4546</v>
      </c>
      <c r="E60" s="18" t="n">
        <v>419.11532451</v>
      </c>
      <c r="F60" s="20" t="n">
        <v>12.87351344</v>
      </c>
      <c r="G60" s="18" t="n">
        <v>407.04950376</v>
      </c>
      <c r="H60" s="20" t="n">
        <v>9.61917111</v>
      </c>
      <c r="I60" s="18" t="n">
        <v>411.2444433</v>
      </c>
      <c r="J60" s="20" t="n">
        <v>6.28390899</v>
      </c>
      <c r="K60" s="18" t="s">
        <v>404</v>
      </c>
      <c r="L60" s="20" t="s">
        <v>404</v>
      </c>
      <c r="M60" s="18" t="s">
        <v>404</v>
      </c>
      <c r="N60" s="20" t="s">
        <v>404</v>
      </c>
      <c r="O60" s="18" t="s">
        <v>404</v>
      </c>
      <c r="P60" s="20" t="s">
        <v>404</v>
      </c>
      <c r="Q60" s="18" t="s">
        <v>404</v>
      </c>
      <c r="R60" s="20" t="s">
        <v>404</v>
      </c>
      <c r="S60" s="18" t="n">
        <v>344.72381111</v>
      </c>
      <c r="T60" s="20" t="n">
        <v>8.528590100000001</v>
      </c>
    </row>
    <row r="61" spans="1:20">
      <c r="A61" s="15" t="s">
        <v>458</v>
      </c>
      <c r="B61" s="17" t="n">
        <v>6525</v>
      </c>
      <c r="C61" s="18">
        <f>(0.0/B61*100)</f>
        <v/>
      </c>
      <c r="D61" s="19" t="n">
        <v>6525</v>
      </c>
      <c r="E61" s="18" t="n">
        <v>433.94304085</v>
      </c>
      <c r="F61" s="20" t="n">
        <v>14.00928446</v>
      </c>
      <c r="G61" s="18" t="n">
        <v>482.18262298</v>
      </c>
      <c r="H61" s="20" t="n">
        <v>3.42263293</v>
      </c>
      <c r="I61" s="18" t="n">
        <v>474.30984683</v>
      </c>
      <c r="J61" s="20" t="n">
        <v>4.4625107</v>
      </c>
      <c r="K61" s="18" t="s">
        <v>404</v>
      </c>
      <c r="L61" s="20" t="s">
        <v>404</v>
      </c>
      <c r="M61" s="18" t="s">
        <v>404</v>
      </c>
      <c r="N61" s="20" t="s">
        <v>404</v>
      </c>
      <c r="O61" s="18" t="s">
        <v>404</v>
      </c>
      <c r="P61" s="20" t="s">
        <v>404</v>
      </c>
      <c r="Q61" s="18" t="s">
        <v>404</v>
      </c>
      <c r="R61" s="20" t="s">
        <v>404</v>
      </c>
      <c r="S61" s="18" t="n">
        <v>468.34070967</v>
      </c>
      <c r="T61" s="20" t="n">
        <v>12.76752543</v>
      </c>
    </row>
    <row r="62" spans="1:20">
      <c r="A62" s="15" t="s">
        <v>459</v>
      </c>
      <c r="B62" s="17" t="n">
        <v>4476</v>
      </c>
      <c r="C62" s="18">
        <f>(0.0/B62*100)</f>
        <v/>
      </c>
      <c r="D62" s="19" t="n">
        <v>4476</v>
      </c>
      <c r="E62" s="18" t="n">
        <v>469.3537771</v>
      </c>
      <c r="F62" s="20" t="n">
        <v>5.95574746</v>
      </c>
      <c r="G62" s="18" t="n">
        <v>551.9808209</v>
      </c>
      <c r="H62" s="20" t="n">
        <v>1.40890274</v>
      </c>
      <c r="I62" s="18" t="n">
        <v>540.6265847</v>
      </c>
      <c r="J62" s="20" t="n">
        <v>1.69278678</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359.9592881</v>
      </c>
      <c r="F63" s="20" t="n">
        <v>3.21021704</v>
      </c>
      <c r="G63" s="18" t="n">
        <v>382.61457151</v>
      </c>
      <c r="H63" s="20" t="n">
        <v>3.18933023</v>
      </c>
      <c r="I63" s="18" t="n">
        <v>367.10492488</v>
      </c>
      <c r="J63" s="20" t="n">
        <v>3.0430298</v>
      </c>
      <c r="K63" s="18" t="s">
        <v>404</v>
      </c>
      <c r="L63" s="20" t="s">
        <v>404</v>
      </c>
      <c r="M63" s="18" t="s">
        <v>404</v>
      </c>
      <c r="N63" s="20" t="s">
        <v>404</v>
      </c>
      <c r="O63" s="18" t="s">
        <v>404</v>
      </c>
      <c r="P63" s="20" t="s">
        <v>404</v>
      </c>
      <c r="Q63" s="18" t="s">
        <v>404</v>
      </c>
      <c r="R63" s="20" t="s">
        <v>404</v>
      </c>
      <c r="S63" s="18" t="n">
        <v>385.87362877</v>
      </c>
      <c r="T63" s="20" t="n">
        <v>6.21775227</v>
      </c>
    </row>
    <row r="64" spans="1:20">
      <c r="A64" s="15" t="s">
        <v>461</v>
      </c>
      <c r="B64" s="17" t="n">
        <v>3634</v>
      </c>
      <c r="C64" s="18">
        <f>(27.0/B64*100)</f>
        <v/>
      </c>
      <c r="D64" s="19" t="n">
        <v>3607</v>
      </c>
      <c r="E64" s="18" t="n">
        <v>340.53931652</v>
      </c>
      <c r="F64" s="20" t="n">
        <v>9.13889092</v>
      </c>
      <c r="G64" s="18" t="n">
        <v>471.76283959</v>
      </c>
      <c r="H64" s="20" t="n">
        <v>2.51960623</v>
      </c>
      <c r="I64" s="18" t="n">
        <v>507.95502112</v>
      </c>
      <c r="J64" s="20" t="n">
        <v>2.38576142</v>
      </c>
      <c r="K64" s="18" t="s">
        <v>404</v>
      </c>
      <c r="L64" s="20" t="s">
        <v>404</v>
      </c>
      <c r="M64" s="18" t="s">
        <v>404</v>
      </c>
      <c r="N64" s="20" t="s">
        <v>404</v>
      </c>
      <c r="O64" s="18" t="s">
        <v>404</v>
      </c>
      <c r="P64" s="20" t="s">
        <v>404</v>
      </c>
      <c r="Q64" s="18" t="s">
        <v>404</v>
      </c>
      <c r="R64" s="20" t="s">
        <v>404</v>
      </c>
      <c r="S64" s="18" t="n">
        <v>439.41193829</v>
      </c>
      <c r="T64" s="20" t="n">
        <v>4.99591259</v>
      </c>
    </row>
    <row r="65" spans="1:20">
      <c r="A65" s="15" t="s">
        <v>462</v>
      </c>
      <c r="B65" s="17" t="n">
        <v>5325</v>
      </c>
      <c r="C65" s="18">
        <f>(0.0/B65*100)</f>
        <v/>
      </c>
      <c r="D65" s="19" t="n">
        <v>5325</v>
      </c>
      <c r="E65" s="18" t="n">
        <v>435.27689483</v>
      </c>
      <c r="F65" s="20" t="n">
        <v>8.090726330000001</v>
      </c>
      <c r="G65" s="18" t="n">
        <v>417.58887823</v>
      </c>
      <c r="H65" s="20" t="n">
        <v>4.66584629</v>
      </c>
      <c r="I65" s="18" t="n">
        <v>417.88513011</v>
      </c>
      <c r="J65" s="20" t="n">
        <v>4.10096898</v>
      </c>
      <c r="K65" s="18" t="s">
        <v>404</v>
      </c>
      <c r="L65" s="20" t="s">
        <v>404</v>
      </c>
      <c r="M65" s="18" t="s">
        <v>404</v>
      </c>
      <c r="N65" s="20" t="s">
        <v>404</v>
      </c>
      <c r="O65" s="18" t="s">
        <v>404</v>
      </c>
      <c r="P65" s="20" t="s">
        <v>404</v>
      </c>
      <c r="Q65" s="18" t="s">
        <v>404</v>
      </c>
      <c r="R65" s="20" t="s">
        <v>404</v>
      </c>
      <c r="S65" s="18" t="n">
        <v>449.6821145</v>
      </c>
      <c r="T65" s="20" t="n">
        <v>9.42769084</v>
      </c>
    </row>
    <row r="66" spans="1:20">
      <c r="A66" s="15" t="s">
        <v>463</v>
      </c>
      <c r="B66" s="17" t="n">
        <v>5665</v>
      </c>
      <c r="C66" s="18">
        <f>(0.0/B66*100)</f>
        <v/>
      </c>
      <c r="D66" s="19" t="n">
        <v>5665</v>
      </c>
      <c r="E66" s="18" t="n">
        <v>435.42285633</v>
      </c>
      <c r="F66" s="20" t="n">
        <v>2.66545202</v>
      </c>
      <c r="G66" s="18" t="n">
        <v>412.58620325</v>
      </c>
      <c r="H66" s="20" t="n">
        <v>2.91839896</v>
      </c>
      <c r="I66" s="18" t="n">
        <v>412.58436174</v>
      </c>
      <c r="J66" s="20" t="n">
        <v>1.9438173</v>
      </c>
      <c r="K66" s="18" t="s">
        <v>404</v>
      </c>
      <c r="L66" s="20" t="s">
        <v>404</v>
      </c>
      <c r="M66" s="18" t="s">
        <v>404</v>
      </c>
      <c r="N66" s="20" t="s">
        <v>404</v>
      </c>
      <c r="O66" s="18" t="s">
        <v>404</v>
      </c>
      <c r="P66" s="20" t="s">
        <v>404</v>
      </c>
      <c r="Q66" s="18" t="s">
        <v>404</v>
      </c>
      <c r="R66" s="20" t="s">
        <v>404</v>
      </c>
      <c r="S66" s="18" t="n">
        <v>335.49838838</v>
      </c>
      <c r="T66" s="20" t="n">
        <v>14.95021472</v>
      </c>
    </row>
    <row r="67" spans="1:20">
      <c r="A67" s="15" t="s">
        <v>464</v>
      </c>
      <c r="B67" s="17" t="n">
        <v>6971</v>
      </c>
      <c r="C67" s="18">
        <f>(0.0/B67*100)</f>
        <v/>
      </c>
      <c r="D67" s="19" t="n">
        <v>6971</v>
      </c>
      <c r="E67" s="18" t="n">
        <v>389.69287973</v>
      </c>
      <c r="F67" s="20" t="n">
        <v>11.00061142</v>
      </c>
      <c r="G67" s="18" t="n">
        <v>388.1042236</v>
      </c>
      <c r="H67" s="20" t="n">
        <v>3.85258154</v>
      </c>
      <c r="I67" s="18" t="n">
        <v>384.82428164</v>
      </c>
      <c r="J67" s="20" t="n">
        <v>4.02631068</v>
      </c>
      <c r="K67" s="18" t="s">
        <v>404</v>
      </c>
      <c r="L67" s="20" t="s">
        <v>404</v>
      </c>
      <c r="M67" s="18" t="s">
        <v>404</v>
      </c>
      <c r="N67" s="20" t="s">
        <v>404</v>
      </c>
      <c r="O67" s="18" t="s">
        <v>404</v>
      </c>
      <c r="P67" s="20" t="s">
        <v>404</v>
      </c>
      <c r="Q67" s="18" t="s">
        <v>404</v>
      </c>
      <c r="R67" s="20" t="s">
        <v>404</v>
      </c>
      <c r="S67" s="18" t="n">
        <v>370.39813167</v>
      </c>
      <c r="T67" s="20" t="n">
        <v>33.59032821</v>
      </c>
    </row>
    <row r="68" spans="1:20">
      <c r="A68" s="15" t="s">
        <v>465</v>
      </c>
      <c r="B68" s="17" t="n">
        <v>12083</v>
      </c>
      <c r="C68" s="18">
        <f>(0.0/B68*100)</f>
        <v/>
      </c>
      <c r="D68" s="19" t="n">
        <v>12083</v>
      </c>
      <c r="E68" s="18" t="n">
        <v>378.13365719</v>
      </c>
      <c r="F68" s="20" t="n">
        <v>1.95750779</v>
      </c>
      <c r="G68" s="18" t="n">
        <v>409.10423633</v>
      </c>
      <c r="H68" s="20" t="n">
        <v>2.10957518</v>
      </c>
      <c r="I68" s="18" t="n">
        <v>427.48467703</v>
      </c>
      <c r="J68" s="20" t="n">
        <v>1.87362252</v>
      </c>
      <c r="K68" s="18" t="s">
        <v>404</v>
      </c>
      <c r="L68" s="20" t="s">
        <v>404</v>
      </c>
      <c r="M68" s="18" t="s">
        <v>404</v>
      </c>
      <c r="N68" s="20" t="s">
        <v>404</v>
      </c>
      <c r="O68" s="18" t="s">
        <v>404</v>
      </c>
      <c r="P68" s="20" t="s">
        <v>404</v>
      </c>
      <c r="Q68" s="18" t="s">
        <v>404</v>
      </c>
      <c r="R68" s="20" t="s">
        <v>404</v>
      </c>
      <c r="S68" s="18" t="n">
        <v>424.6668281</v>
      </c>
      <c r="T68" s="20" t="n">
        <v>13.15215532</v>
      </c>
    </row>
    <row r="69" spans="1:20">
      <c r="A69" s="15" t="s">
        <v>466</v>
      </c>
      <c r="B69" s="17" t="n">
        <v>4876</v>
      </c>
      <c r="C69" s="18">
        <f>(0.0/B69*100)</f>
        <v/>
      </c>
      <c r="D69" s="19" t="n">
        <v>4876</v>
      </c>
      <c r="E69" s="18" t="n">
        <v>422.37332901</v>
      </c>
      <c r="F69" s="20" t="n">
        <v>11.82661722</v>
      </c>
      <c r="G69" s="18" t="n">
        <v>444.976398</v>
      </c>
      <c r="H69" s="20" t="n">
        <v>6.75008921</v>
      </c>
      <c r="I69" s="18" t="n">
        <v>446.09134916</v>
      </c>
      <c r="J69" s="20" t="n">
        <v>6.0727476</v>
      </c>
      <c r="K69" s="18" t="s">
        <v>404</v>
      </c>
      <c r="L69" s="20" t="s">
        <v>404</v>
      </c>
      <c r="M69" s="18" t="s">
        <v>404</v>
      </c>
      <c r="N69" s="20" t="s">
        <v>404</v>
      </c>
      <c r="O69" s="18" t="s">
        <v>404</v>
      </c>
      <c r="P69" s="20" t="s">
        <v>404</v>
      </c>
      <c r="Q69" s="18" t="s">
        <v>404</v>
      </c>
      <c r="R69" s="20" t="s">
        <v>404</v>
      </c>
      <c r="S69" s="18" t="n">
        <v>482.93427156</v>
      </c>
      <c r="T69" s="20" t="n">
        <v>9.468411209999999</v>
      </c>
    </row>
    <row r="70" spans="1:20">
      <c r="A70" s="15" t="s">
        <v>467</v>
      </c>
      <c r="B70" s="17" t="n">
        <v>6036</v>
      </c>
      <c r="C70" s="18">
        <f>(0.0/B70*100)</f>
        <v/>
      </c>
      <c r="D70" s="19" t="n">
        <v>6036</v>
      </c>
      <c r="E70" s="18" t="n">
        <v>491.26832314</v>
      </c>
      <c r="F70" s="20" t="n">
        <v>10.37634025</v>
      </c>
      <c r="G70" s="18" t="n">
        <v>492.74312769</v>
      </c>
      <c r="H70" s="20" t="n">
        <v>5.3893197</v>
      </c>
      <c r="I70" s="18" t="n">
        <v>496.98883168</v>
      </c>
      <c r="J70" s="20" t="n">
        <v>3.54331509</v>
      </c>
      <c r="K70" s="18" t="s">
        <v>404</v>
      </c>
      <c r="L70" s="20" t="s">
        <v>404</v>
      </c>
      <c r="M70" s="18" t="s">
        <v>404</v>
      </c>
      <c r="N70" s="20" t="s">
        <v>404</v>
      </c>
      <c r="O70" s="18" t="s">
        <v>404</v>
      </c>
      <c r="P70" s="20" t="s">
        <v>404</v>
      </c>
      <c r="Q70" s="18" t="s">
        <v>404</v>
      </c>
      <c r="R70" s="20" t="s">
        <v>404</v>
      </c>
      <c r="S70" s="18" t="n">
        <v>431.67825385</v>
      </c>
      <c r="T70" s="20" t="n">
        <v>9.84081226</v>
      </c>
    </row>
    <row r="71" spans="1:20">
      <c r="A71" s="15" t="s">
        <v>468</v>
      </c>
      <c r="B71" s="17" t="n">
        <v>6115</v>
      </c>
      <c r="C71" s="18">
        <f>(0.0/B71*100)</f>
        <v/>
      </c>
      <c r="D71" s="19" t="n">
        <v>6115</v>
      </c>
      <c r="E71" s="18" t="n">
        <v>530.94457616</v>
      </c>
      <c r="F71" s="20" t="n">
        <v>9.917296029999999</v>
      </c>
      <c r="G71" s="18" t="n">
        <v>562.08234491</v>
      </c>
      <c r="H71" s="20" t="n">
        <v>1.74983759</v>
      </c>
      <c r="I71" s="18" t="n">
        <v>575.86578552</v>
      </c>
      <c r="J71" s="20" t="n">
        <v>2.85065551</v>
      </c>
      <c r="K71" s="18" t="s">
        <v>404</v>
      </c>
      <c r="L71" s="20" t="s">
        <v>404</v>
      </c>
      <c r="M71" s="18" t="s">
        <v>404</v>
      </c>
      <c r="N71" s="20" t="s">
        <v>404</v>
      </c>
      <c r="O71" s="18" t="s">
        <v>404</v>
      </c>
      <c r="P71" s="20" t="s">
        <v>404</v>
      </c>
      <c r="Q71" s="18" t="s">
        <v>404</v>
      </c>
      <c r="R71" s="20" t="s">
        <v>404</v>
      </c>
      <c r="S71" s="18" t="s">
        <v>404</v>
      </c>
      <c r="T71" s="20" t="s">
        <v>404</v>
      </c>
    </row>
    <row r="72" spans="1:20">
      <c r="A72" s="15" t="s">
        <v>469</v>
      </c>
      <c r="B72" s="17" t="n">
        <v>7708</v>
      </c>
      <c r="C72" s="18">
        <f>(0.0/B72*100)</f>
        <v/>
      </c>
      <c r="D72" s="19" t="n">
        <v>7708</v>
      </c>
      <c r="E72" s="18" t="n">
        <v>535.4643115699999</v>
      </c>
      <c r="F72" s="20" t="n">
        <v>26.47454143</v>
      </c>
      <c r="G72" s="18" t="n">
        <v>541.12469102</v>
      </c>
      <c r="H72" s="20" t="n">
        <v>5.56504286</v>
      </c>
      <c r="I72" s="18" t="n">
        <v>544.17875092</v>
      </c>
      <c r="J72" s="20" t="n">
        <v>5.6276706</v>
      </c>
      <c r="K72" s="18" t="s">
        <v>404</v>
      </c>
      <c r="L72" s="20" t="s">
        <v>404</v>
      </c>
      <c r="M72" s="18" t="s">
        <v>404</v>
      </c>
      <c r="N72" s="20" t="s">
        <v>404</v>
      </c>
      <c r="O72" s="18" t="s">
        <v>404</v>
      </c>
      <c r="P72" s="20" t="s">
        <v>404</v>
      </c>
      <c r="Q72" s="18" t="s">
        <v>404</v>
      </c>
      <c r="R72" s="20" t="s">
        <v>404</v>
      </c>
      <c r="S72" s="18" t="n">
        <v>520.24454902</v>
      </c>
      <c r="T72" s="20" t="n">
        <v>19.2085462</v>
      </c>
    </row>
    <row r="73" spans="1:20">
      <c r="A73" s="15" t="s">
        <v>470</v>
      </c>
      <c r="B73" s="17" t="n">
        <v>8249</v>
      </c>
      <c r="C73" s="18">
        <f>(0.0/B73*100)</f>
        <v/>
      </c>
      <c r="D73" s="19" t="n">
        <v>8249</v>
      </c>
      <c r="E73" s="18" t="n">
        <v>408.94291601</v>
      </c>
      <c r="F73" s="20" t="n">
        <v>8.643439949999999</v>
      </c>
      <c r="G73" s="18" t="n">
        <v>421.47364425</v>
      </c>
      <c r="H73" s="20" t="n">
        <v>4.82610861</v>
      </c>
      <c r="I73" s="18" t="n">
        <v>408.63790172</v>
      </c>
      <c r="J73" s="20" t="n">
        <v>5.7869179</v>
      </c>
      <c r="K73" s="18" t="s">
        <v>404</v>
      </c>
      <c r="L73" s="20" t="s">
        <v>404</v>
      </c>
      <c r="M73" s="18" t="s">
        <v>404</v>
      </c>
      <c r="N73" s="20" t="s">
        <v>404</v>
      </c>
      <c r="O73" s="18" t="s">
        <v>404</v>
      </c>
      <c r="P73" s="20" t="s">
        <v>404</v>
      </c>
      <c r="Q73" s="18" t="s">
        <v>404</v>
      </c>
      <c r="R73" s="20" t="s">
        <v>404</v>
      </c>
      <c r="S73" s="18" t="n">
        <v>410.16077575</v>
      </c>
      <c r="T73" s="20" t="n">
        <v>20.11062317</v>
      </c>
    </row>
    <row r="74" spans="1:20">
      <c r="A74" s="15" t="s">
        <v>471</v>
      </c>
      <c r="B74" s="17" t="n">
        <v>4692</v>
      </c>
      <c r="C74" s="18">
        <f>(484.0/B74*100)</f>
        <v/>
      </c>
      <c r="D74" s="19" t="n">
        <v>4208</v>
      </c>
      <c r="E74" s="18" t="n">
        <v>367.42955543</v>
      </c>
      <c r="F74" s="20" t="n">
        <v>8.020604260000001</v>
      </c>
      <c r="G74" s="18" t="n">
        <v>409.11499882</v>
      </c>
      <c r="H74" s="20" t="n">
        <v>2.59052111</v>
      </c>
      <c r="I74" s="18" t="n">
        <v>421.28944218</v>
      </c>
      <c r="J74" s="20" t="n">
        <v>1.84802072</v>
      </c>
      <c r="K74" s="18" t="s">
        <v>404</v>
      </c>
      <c r="L74" s="20" t="s">
        <v>404</v>
      </c>
      <c r="M74" s="18" t="s">
        <v>404</v>
      </c>
      <c r="N74" s="20" t="s">
        <v>404</v>
      </c>
      <c r="O74" s="18" t="s">
        <v>404</v>
      </c>
      <c r="P74" s="20" t="s">
        <v>404</v>
      </c>
      <c r="Q74" s="18" t="s">
        <v>404</v>
      </c>
      <c r="R74" s="20" t="s">
        <v>404</v>
      </c>
      <c r="S74" s="18" t="n">
        <v>394.25167152</v>
      </c>
      <c r="T74" s="20" t="n">
        <v>8.56553014</v>
      </c>
    </row>
    <row r="75" spans="1:20">
      <c r="A75" s="15" t="s">
        <v>472</v>
      </c>
      <c r="B75" s="17" t="n">
        <v>5375</v>
      </c>
      <c r="C75" s="18">
        <f>(483.0/B75*100)</f>
        <v/>
      </c>
      <c r="D75" s="19" t="n">
        <v>4892</v>
      </c>
      <c r="E75" s="18" t="n">
        <v>361.61744441</v>
      </c>
      <c r="F75" s="20" t="n">
        <v>6.19698343</v>
      </c>
      <c r="G75" s="18" t="n">
        <v>343.39320213</v>
      </c>
      <c r="H75" s="20" t="n">
        <v>9.54518992</v>
      </c>
      <c r="I75" s="18" t="n">
        <v>380.46054507</v>
      </c>
      <c r="J75" s="20" t="n">
        <v>6.44965615</v>
      </c>
      <c r="K75" s="18" t="s">
        <v>404</v>
      </c>
      <c r="L75" s="20" t="s">
        <v>404</v>
      </c>
      <c r="M75" s="18" t="s">
        <v>404</v>
      </c>
      <c r="N75" s="20" t="s">
        <v>404</v>
      </c>
      <c r="O75" s="18" t="s">
        <v>404</v>
      </c>
      <c r="P75" s="20" t="s">
        <v>404</v>
      </c>
      <c r="Q75" s="18" t="s">
        <v>404</v>
      </c>
      <c r="R75" s="20" t="s">
        <v>404</v>
      </c>
      <c r="S75" s="18" t="n">
        <v>354.40335553</v>
      </c>
      <c r="T75" s="20" t="n">
        <v>15.98778004</v>
      </c>
    </row>
    <row r="76" spans="1:20">
      <c r="A76" s="15" t="s">
        <v>473</v>
      </c>
      <c r="B76" s="17" t="n">
        <v>14167</v>
      </c>
      <c r="C76" s="18">
        <f>(1400.0/B76*100)</f>
        <v/>
      </c>
      <c r="D76" s="19" t="n">
        <v>12767</v>
      </c>
      <c r="E76" s="18" t="n">
        <v>434.4176655</v>
      </c>
      <c r="F76" s="20" t="n">
        <v>4.2185647</v>
      </c>
      <c r="G76" s="18" t="n">
        <v>435.81740784</v>
      </c>
      <c r="H76" s="20" t="n">
        <v>5.49193349</v>
      </c>
      <c r="I76" s="18" t="n">
        <v>421.94418164</v>
      </c>
      <c r="J76" s="20" t="n">
        <v>8.771436509999999</v>
      </c>
      <c r="K76" s="18" t="s">
        <v>404</v>
      </c>
      <c r="L76" s="20" t="s">
        <v>404</v>
      </c>
      <c r="M76" s="18" t="s">
        <v>404</v>
      </c>
      <c r="N76" s="20" t="s">
        <v>404</v>
      </c>
      <c r="O76" s="18" t="s">
        <v>404</v>
      </c>
      <c r="P76" s="20" t="s">
        <v>404</v>
      </c>
      <c r="Q76" s="18" t="s">
        <v>404</v>
      </c>
      <c r="R76" s="20" t="s">
        <v>404</v>
      </c>
      <c r="S76" s="18" t="n">
        <v>393.80130979</v>
      </c>
      <c r="T76" s="20" t="n">
        <v>11.61317599</v>
      </c>
    </row>
    <row r="77" spans="1:20">
      <c r="A77" s="15" t="s">
        <v>474</v>
      </c>
      <c r="B77" s="17" t="n">
        <v>6062</v>
      </c>
      <c r="C77" s="18">
        <f>(0.0/B77*100)</f>
        <v/>
      </c>
      <c r="D77" s="19" t="n">
        <v>6062</v>
      </c>
      <c r="E77" s="18" t="n">
        <v>396.78834962</v>
      </c>
      <c r="F77" s="20" t="n">
        <v>13.73488526</v>
      </c>
      <c r="G77" s="18" t="n">
        <v>413.51394799</v>
      </c>
      <c r="H77" s="20" t="n">
        <v>11.51953059</v>
      </c>
      <c r="I77" s="18" t="n">
        <v>421.08897874</v>
      </c>
      <c r="J77" s="20" t="n">
        <v>3.13488035</v>
      </c>
      <c r="K77" s="18" t="s">
        <v>404</v>
      </c>
      <c r="L77" s="20" t="s">
        <v>404</v>
      </c>
      <c r="M77" s="18" t="s">
        <v>404</v>
      </c>
      <c r="N77" s="20" t="s">
        <v>404</v>
      </c>
      <c r="O77" s="18" t="s">
        <v>404</v>
      </c>
      <c r="P77" s="20" t="s">
        <v>404</v>
      </c>
      <c r="Q77" s="18" t="s">
        <v>404</v>
      </c>
      <c r="R77" s="20" t="s">
        <v>404</v>
      </c>
      <c r="S77" s="18" t="n">
        <v>366.711914</v>
      </c>
      <c r="T77" s="20" t="n">
        <v>8.742727560000001</v>
      </c>
    </row>
    <row r="78" spans="1:20">
      <c r="A78" s="15" t="s">
        <v>475</v>
      </c>
      <c r="B78" s="17" t="n">
        <v>5826</v>
      </c>
      <c r="C78" s="18">
        <f>(0.0/B78*100)</f>
        <v/>
      </c>
      <c r="D78" s="19" t="n">
        <v>5826</v>
      </c>
      <c r="E78" s="18" t="n">
        <v>487.80565522</v>
      </c>
      <c r="F78" s="20" t="n">
        <v>9.43851484</v>
      </c>
      <c r="G78" s="18" t="n">
        <v>508.96290852</v>
      </c>
      <c r="H78" s="20" t="n">
        <v>6.44107722</v>
      </c>
      <c r="I78" s="18" t="n">
        <v>476.68970553</v>
      </c>
      <c r="J78" s="20" t="n">
        <v>7.86840288</v>
      </c>
      <c r="K78" s="18" t="s">
        <v>404</v>
      </c>
      <c r="L78" s="20" t="s">
        <v>404</v>
      </c>
      <c r="M78" s="18" t="s">
        <v>404</v>
      </c>
      <c r="N78" s="20" t="s">
        <v>404</v>
      </c>
      <c r="O78" s="18" t="s">
        <v>404</v>
      </c>
      <c r="P78" s="20" t="s">
        <v>404</v>
      </c>
      <c r="Q78" s="18" t="s">
        <v>404</v>
      </c>
      <c r="R78" s="20" t="s">
        <v>404</v>
      </c>
      <c r="S78" s="18" t="n">
        <v>451.06234687</v>
      </c>
      <c r="T78" s="20" t="n">
        <v>7.35829568</v>
      </c>
    </row>
    <row customHeight="1" ht="25" r="79" spans="1:20">
      <c r="A79" s="15" t="s">
        <v>476</v>
      </c>
      <c r="B79" s="17" t="n">
        <v>1657</v>
      </c>
      <c r="C79" s="18">
        <f>(21.0/B79*100)</f>
        <v/>
      </c>
      <c r="D79" s="19" t="n">
        <v>1636</v>
      </c>
      <c r="E79" s="18" t="n">
        <v>392.14385634</v>
      </c>
      <c r="F79" s="20" t="n">
        <v>19.79340367</v>
      </c>
      <c r="G79" s="18" t="n">
        <v>441.75572169</v>
      </c>
      <c r="H79" s="20" t="n">
        <v>11.84553029</v>
      </c>
      <c r="I79" s="18" t="n">
        <v>463.83689481</v>
      </c>
      <c r="J79" s="20" t="n">
        <v>9.755675030000001</v>
      </c>
      <c r="K79" s="18" t="s">
        <v>404</v>
      </c>
      <c r="L79" s="20" t="s">
        <v>404</v>
      </c>
      <c r="M79" s="18" t="s">
        <v>404</v>
      </c>
      <c r="N79" s="20" t="s">
        <v>404</v>
      </c>
      <c r="O79" s="18" t="s">
        <v>404</v>
      </c>
      <c r="P79" s="20" t="s">
        <v>404</v>
      </c>
      <c r="Q79" s="18" t="s">
        <v>404</v>
      </c>
      <c r="R79" s="20" t="s">
        <v>404</v>
      </c>
      <c r="S79" s="18" t="n">
        <v>477.85007859</v>
      </c>
      <c r="T79" s="20" t="n">
        <v>37.67883148</v>
      </c>
    </row>
    <row r="80" spans="1:20">
      <c r="A80" s="15" t="s">
        <v>477</v>
      </c>
      <c r="B80" s="17" t="n">
        <v>7841</v>
      </c>
      <c r="C80" s="18">
        <f>(0.0/B80*100)</f>
        <v/>
      </c>
      <c r="D80" s="19" t="n">
        <v>7841</v>
      </c>
      <c r="E80" s="18" t="n">
        <v>459.96961849</v>
      </c>
      <c r="F80" s="20" t="n">
        <v>7.41497681</v>
      </c>
      <c r="G80" s="18" t="n">
        <v>460.74341111</v>
      </c>
      <c r="H80" s="20" t="n">
        <v>6.17541454</v>
      </c>
      <c r="I80" s="18" t="n">
        <v>455.40341358</v>
      </c>
      <c r="J80" s="20" t="n">
        <v>12.25965714</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443.61923177</v>
      </c>
      <c r="F81" s="20" t="n">
        <v>5.40543188</v>
      </c>
      <c r="G81" s="18" t="n">
        <v>445.0181624</v>
      </c>
      <c r="H81" s="20" t="n">
        <v>5.58539112</v>
      </c>
      <c r="I81" s="18" t="n">
        <v>451.39329422</v>
      </c>
      <c r="J81" s="20" t="n">
        <v>6.71932904</v>
      </c>
      <c r="K81" s="18" t="s">
        <v>404</v>
      </c>
      <c r="L81" s="20" t="s">
        <v>404</v>
      </c>
      <c r="M81" s="18" t="s">
        <v>404</v>
      </c>
      <c r="N81" s="20" t="s">
        <v>404</v>
      </c>
      <c r="O81" s="18" t="s">
        <v>404</v>
      </c>
      <c r="P81" s="20" t="s">
        <v>404</v>
      </c>
      <c r="Q81" s="18" t="s">
        <v>404</v>
      </c>
      <c r="R81" s="20" t="s">
        <v>404</v>
      </c>
      <c r="S81" s="18" t="n">
        <v>517.87743</v>
      </c>
      <c r="T81" s="20" t="n">
        <v>8.265864029999999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708</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533.49107943</v>
      </c>
      <c r="F7" s="20" t="n">
        <v>4.12970652</v>
      </c>
      <c r="G7" s="18" t="n">
        <v>497.50761728</v>
      </c>
      <c r="H7" s="20" t="n">
        <v>2.80214277</v>
      </c>
      <c r="I7" s="18" t="n">
        <v>463.45950826</v>
      </c>
      <c r="J7" s="20" t="n">
        <v>3.74546389</v>
      </c>
      <c r="K7" s="18" t="n">
        <v>446.130179</v>
      </c>
      <c r="L7" s="20" t="n">
        <v>6.37283203</v>
      </c>
      <c r="M7" s="18" t="s">
        <v>404</v>
      </c>
      <c r="N7" s="20" t="s">
        <v>404</v>
      </c>
      <c r="O7" s="18" t="s">
        <v>404</v>
      </c>
      <c r="P7" s="20" t="s">
        <v>404</v>
      </c>
      <c r="Q7" s="18" t="s">
        <v>404</v>
      </c>
      <c r="R7" s="20" t="s">
        <v>404</v>
      </c>
      <c r="S7" s="18" t="s">
        <v>404</v>
      </c>
      <c r="T7" s="20" t="s">
        <v>404</v>
      </c>
      <c r="U7" s="18" t="n">
        <v>474.42919503</v>
      </c>
      <c r="V7" s="20" t="n">
        <v>10.52715775</v>
      </c>
    </row>
    <row r="8" spans="1:22">
      <c r="A8" s="15" t="s">
        <v>405</v>
      </c>
      <c r="B8" s="17" t="n">
        <v>7007</v>
      </c>
      <c r="C8" s="18">
        <f>(0.0/B8*100)</f>
        <v/>
      </c>
      <c r="D8" s="19" t="n">
        <v>7007</v>
      </c>
      <c r="E8" s="18" t="n">
        <v>488.46288983</v>
      </c>
      <c r="F8" s="20" t="n">
        <v>14.0255461</v>
      </c>
      <c r="G8" s="18" t="n">
        <v>508.74978422</v>
      </c>
      <c r="H8" s="20" t="n">
        <v>5.9854316</v>
      </c>
      <c r="I8" s="18" t="n">
        <v>495.7605374</v>
      </c>
      <c r="J8" s="20" t="n">
        <v>6.53352679</v>
      </c>
      <c r="K8" s="18" t="n">
        <v>457.82104547</v>
      </c>
      <c r="L8" s="20" t="n">
        <v>11.24285475</v>
      </c>
      <c r="M8" s="18" t="s">
        <v>404</v>
      </c>
      <c r="N8" s="20" t="s">
        <v>404</v>
      </c>
      <c r="O8" s="18" t="s">
        <v>404</v>
      </c>
      <c r="P8" s="20" t="s">
        <v>404</v>
      </c>
      <c r="Q8" s="18" t="s">
        <v>404</v>
      </c>
      <c r="R8" s="20" t="s">
        <v>404</v>
      </c>
      <c r="S8" s="18" t="s">
        <v>404</v>
      </c>
      <c r="T8" s="20" t="s">
        <v>404</v>
      </c>
      <c r="U8" s="18" t="n">
        <v>476.64408898</v>
      </c>
      <c r="V8" s="20" t="n">
        <v>19.0074289</v>
      </c>
    </row>
    <row r="9" spans="1:22">
      <c r="A9" s="15" t="s">
        <v>406</v>
      </c>
      <c r="B9" s="17" t="n">
        <v>9651</v>
      </c>
      <c r="C9" s="18">
        <f>(200.0/B9*100)</f>
        <v/>
      </c>
      <c r="D9" s="19" t="n">
        <v>9451</v>
      </c>
      <c r="E9" s="18" t="n">
        <v>570.37137573</v>
      </c>
      <c r="F9" s="20" t="n">
        <v>6.25833407</v>
      </c>
      <c r="G9" s="18" t="n">
        <v>524.01123734</v>
      </c>
      <c r="H9" s="20" t="n">
        <v>3.66660537</v>
      </c>
      <c r="I9" s="18" t="n">
        <v>465.61468363</v>
      </c>
      <c r="J9" s="20" t="n">
        <v>5.98777614</v>
      </c>
      <c r="K9" s="18" t="n">
        <v>417.25837532</v>
      </c>
      <c r="L9" s="20" t="n">
        <v>7.80590221</v>
      </c>
      <c r="M9" s="18" t="s">
        <v>404</v>
      </c>
      <c r="N9" s="20" t="s">
        <v>404</v>
      </c>
      <c r="O9" s="18" t="s">
        <v>404</v>
      </c>
      <c r="P9" s="20" t="s">
        <v>404</v>
      </c>
      <c r="Q9" s="18" t="s">
        <v>404</v>
      </c>
      <c r="R9" s="20" t="s">
        <v>404</v>
      </c>
      <c r="S9" s="18" t="s">
        <v>404</v>
      </c>
      <c r="T9" s="20" t="s">
        <v>404</v>
      </c>
      <c r="U9" s="18" t="n">
        <v>484.70453991</v>
      </c>
      <c r="V9" s="20" t="n">
        <v>16.60717083</v>
      </c>
    </row>
    <row r="10" spans="1:22">
      <c r="A10" s="15" t="s">
        <v>407</v>
      </c>
      <c r="B10" s="17" t="n">
        <v>20058</v>
      </c>
      <c r="C10" s="18">
        <f>(3134.0/B10*100)</f>
        <v/>
      </c>
      <c r="D10" s="19" t="n">
        <v>16924</v>
      </c>
      <c r="E10" s="18" t="n">
        <v>551.31152278</v>
      </c>
      <c r="F10" s="20" t="n">
        <v>7.34130756</v>
      </c>
      <c r="G10" s="18" t="n">
        <v>527.35133314</v>
      </c>
      <c r="H10" s="20" t="n">
        <v>4.01473685</v>
      </c>
      <c r="I10" s="18" t="n">
        <v>507.01478769</v>
      </c>
      <c r="J10" s="20" t="n">
        <v>3.2136166</v>
      </c>
      <c r="K10" s="18" t="n">
        <v>486.21055824</v>
      </c>
      <c r="L10" s="20" t="n">
        <v>7.80172842</v>
      </c>
      <c r="M10" s="18" t="s">
        <v>404</v>
      </c>
      <c r="N10" s="20" t="s">
        <v>404</v>
      </c>
      <c r="O10" s="18" t="s">
        <v>404</v>
      </c>
      <c r="P10" s="20" t="s">
        <v>404</v>
      </c>
      <c r="Q10" s="18" t="s">
        <v>404</v>
      </c>
      <c r="R10" s="20" t="s">
        <v>404</v>
      </c>
      <c r="S10" s="18" t="s">
        <v>404</v>
      </c>
      <c r="T10" s="20" t="s">
        <v>404</v>
      </c>
      <c r="U10" s="18" t="n">
        <v>557.2290109100001</v>
      </c>
      <c r="V10" s="20" t="n">
        <v>19.6386439</v>
      </c>
    </row>
    <row r="11" spans="1:22">
      <c r="A11" s="15" t="s">
        <v>408</v>
      </c>
      <c r="B11" s="17" t="n">
        <v>7053</v>
      </c>
      <c r="C11" s="18">
        <f>(212.0/B11*100)</f>
        <v/>
      </c>
      <c r="D11" s="19" t="n">
        <v>6841</v>
      </c>
      <c r="E11" s="18" t="n">
        <v>457.484981</v>
      </c>
      <c r="F11" s="20" t="n">
        <v>6.1555867</v>
      </c>
      <c r="G11" s="18" t="n">
        <v>420.30099889</v>
      </c>
      <c r="H11" s="20" t="n">
        <v>4.37440792</v>
      </c>
      <c r="I11" s="18" t="n">
        <v>384.78151518</v>
      </c>
      <c r="J11" s="20" t="n">
        <v>8.322839650000001</v>
      </c>
      <c r="K11" s="18" t="n">
        <v>368.08792103</v>
      </c>
      <c r="L11" s="20" t="n">
        <v>7.92075993</v>
      </c>
      <c r="M11" s="18" t="s">
        <v>404</v>
      </c>
      <c r="N11" s="20" t="s">
        <v>404</v>
      </c>
      <c r="O11" s="18" t="s">
        <v>404</v>
      </c>
      <c r="P11" s="20" t="s">
        <v>404</v>
      </c>
      <c r="Q11" s="18" t="s">
        <v>404</v>
      </c>
      <c r="R11" s="20" t="s">
        <v>404</v>
      </c>
      <c r="S11" s="18" t="s">
        <v>404</v>
      </c>
      <c r="T11" s="20" t="s">
        <v>404</v>
      </c>
      <c r="U11" s="18" t="n">
        <v>413.63371793</v>
      </c>
      <c r="V11" s="20" t="n">
        <v>27.35638713</v>
      </c>
    </row>
    <row r="12" spans="1:22">
      <c r="A12" s="15" t="s">
        <v>409</v>
      </c>
      <c r="B12" s="17" t="n">
        <v>6894</v>
      </c>
      <c r="C12" s="18">
        <f>(106.0/B12*100)</f>
        <v/>
      </c>
      <c r="D12" s="19" t="n">
        <v>6788</v>
      </c>
      <c r="E12" s="18" t="n">
        <v>514.5077559600001</v>
      </c>
      <c r="F12" s="20" t="n">
        <v>5.924899</v>
      </c>
      <c r="G12" s="18" t="n">
        <v>496.69711649</v>
      </c>
      <c r="H12" s="20" t="n">
        <v>3.82189374</v>
      </c>
      <c r="I12" s="18" t="n">
        <v>466.17537293</v>
      </c>
      <c r="J12" s="20" t="n">
        <v>7.73134572</v>
      </c>
      <c r="K12" s="18" t="n">
        <v>439.25062991</v>
      </c>
      <c r="L12" s="20" t="n">
        <v>15.93398998</v>
      </c>
      <c r="M12" s="18" t="s">
        <v>404</v>
      </c>
      <c r="N12" s="20" t="s">
        <v>404</v>
      </c>
      <c r="O12" s="18" t="s">
        <v>404</v>
      </c>
      <c r="P12" s="20" t="s">
        <v>404</v>
      </c>
      <c r="Q12" s="18" t="s">
        <v>404</v>
      </c>
      <c r="R12" s="20" t="s">
        <v>404</v>
      </c>
      <c r="S12" s="18" t="s">
        <v>404</v>
      </c>
      <c r="T12" s="20" t="s">
        <v>404</v>
      </c>
      <c r="U12" s="18" t="n">
        <v>434.5846067</v>
      </c>
      <c r="V12" s="20" t="n">
        <v>14.85774849</v>
      </c>
    </row>
    <row r="13" spans="1:22">
      <c r="A13" s="15" t="s">
        <v>410</v>
      </c>
      <c r="B13" s="17" t="n">
        <v>7161</v>
      </c>
      <c r="C13" s="18">
        <f>(1175.0/B13*100)</f>
        <v/>
      </c>
      <c r="D13" s="19" t="n">
        <v>5986</v>
      </c>
      <c r="E13" s="18" t="n">
        <v>515.58288974</v>
      </c>
      <c r="F13" s="20" t="n">
        <v>6.20261904</v>
      </c>
      <c r="G13" s="18" t="n">
        <v>518.9016709</v>
      </c>
      <c r="H13" s="20" t="n">
        <v>3.72042866</v>
      </c>
      <c r="I13" s="18" t="n">
        <v>497.49042427</v>
      </c>
      <c r="J13" s="20" t="n">
        <v>3.67565281</v>
      </c>
      <c r="K13" s="18" t="n">
        <v>488.51171488</v>
      </c>
      <c r="L13" s="20" t="n">
        <v>6.48141765</v>
      </c>
      <c r="M13" s="18" t="s">
        <v>404</v>
      </c>
      <c r="N13" s="20" t="s">
        <v>404</v>
      </c>
      <c r="O13" s="18" t="s">
        <v>404</v>
      </c>
      <c r="P13" s="20" t="s">
        <v>404</v>
      </c>
      <c r="Q13" s="18" t="s">
        <v>404</v>
      </c>
      <c r="R13" s="20" t="s">
        <v>404</v>
      </c>
      <c r="S13" s="18" t="s">
        <v>404</v>
      </c>
      <c r="T13" s="20" t="s">
        <v>404</v>
      </c>
      <c r="U13" s="18" t="n">
        <v>511.90903232</v>
      </c>
      <c r="V13" s="20" t="n">
        <v>6.2886698</v>
      </c>
    </row>
    <row r="14" spans="1:22">
      <c r="A14" s="15" t="s">
        <v>411</v>
      </c>
      <c r="B14" s="17" t="n">
        <v>5587</v>
      </c>
      <c r="C14" s="18">
        <f>(0.0/B14*100)</f>
        <v/>
      </c>
      <c r="D14" s="19" t="n">
        <v>5587</v>
      </c>
      <c r="E14" s="18" t="n">
        <v>522.83581917</v>
      </c>
      <c r="F14" s="20" t="n">
        <v>6.71832861</v>
      </c>
      <c r="G14" s="18" t="n">
        <v>521.12860066</v>
      </c>
      <c r="H14" s="20" t="n">
        <v>2.6299258</v>
      </c>
      <c r="I14" s="18" t="n">
        <v>518.56330038</v>
      </c>
      <c r="J14" s="20" t="n">
        <v>3.29574935</v>
      </c>
      <c r="K14" s="18" t="n">
        <v>491.81827271</v>
      </c>
      <c r="L14" s="20" t="n">
        <v>13.77507444</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506.23935602</v>
      </c>
      <c r="F15" s="20" t="n">
        <v>12.66761517</v>
      </c>
      <c r="G15" s="18" t="n">
        <v>512.51109751</v>
      </c>
      <c r="H15" s="20" t="n">
        <v>2.89630231</v>
      </c>
      <c r="I15" s="18" t="n">
        <v>509.59117603</v>
      </c>
      <c r="J15" s="20" t="n">
        <v>3.89454512</v>
      </c>
      <c r="K15" s="18" t="n">
        <v>509.16320565</v>
      </c>
      <c r="L15" s="20" t="n">
        <v>11.57373383</v>
      </c>
      <c r="M15" s="18" t="s">
        <v>404</v>
      </c>
      <c r="N15" s="20" t="s">
        <v>404</v>
      </c>
      <c r="O15" s="18" t="s">
        <v>404</v>
      </c>
      <c r="P15" s="20" t="s">
        <v>404</v>
      </c>
      <c r="Q15" s="18" t="s">
        <v>404</v>
      </c>
      <c r="R15" s="20" t="s">
        <v>404</v>
      </c>
      <c r="S15" s="18" t="s">
        <v>404</v>
      </c>
      <c r="T15" s="20" t="s">
        <v>404</v>
      </c>
      <c r="U15" s="18" t="n">
        <v>515.04516311</v>
      </c>
      <c r="V15" s="20" t="n">
        <v>17.88092752</v>
      </c>
    </row>
    <row r="16" spans="1:22">
      <c r="A16" s="15" t="s">
        <v>413</v>
      </c>
      <c r="B16" s="17" t="n">
        <v>6108</v>
      </c>
      <c r="C16" s="18">
        <f>(495.0/B16*100)</f>
        <v/>
      </c>
      <c r="D16" s="19" t="n">
        <v>5613</v>
      </c>
      <c r="E16" s="18" t="n">
        <v>511.28216193</v>
      </c>
      <c r="F16" s="20" t="n">
        <v>18.62845381</v>
      </c>
      <c r="G16" s="18" t="n">
        <v>512.36184057</v>
      </c>
      <c r="H16" s="20" t="n">
        <v>5.15645208</v>
      </c>
      <c r="I16" s="18" t="n">
        <v>483.73395323</v>
      </c>
      <c r="J16" s="20" t="n">
        <v>6.53500804</v>
      </c>
      <c r="K16" s="18" t="n">
        <v>431.23373715</v>
      </c>
      <c r="L16" s="20" t="n">
        <v>14.38624771</v>
      </c>
      <c r="M16" s="18" t="s">
        <v>404</v>
      </c>
      <c r="N16" s="20" t="s">
        <v>404</v>
      </c>
      <c r="O16" s="18" t="s">
        <v>404</v>
      </c>
      <c r="P16" s="20" t="s">
        <v>404</v>
      </c>
      <c r="Q16" s="18" t="s">
        <v>404</v>
      </c>
      <c r="R16" s="20" t="s">
        <v>404</v>
      </c>
      <c r="S16" s="18" t="s">
        <v>404</v>
      </c>
      <c r="T16" s="20" t="s">
        <v>404</v>
      </c>
      <c r="U16" s="18" t="n">
        <v>489.43796797</v>
      </c>
      <c r="V16" s="20" t="n">
        <v>39.76923008</v>
      </c>
    </row>
    <row r="17" spans="1:22">
      <c r="A17" s="15" t="s">
        <v>414</v>
      </c>
      <c r="B17" s="17" t="n">
        <v>6504</v>
      </c>
      <c r="C17" s="18">
        <f>(1325.0/B17*100)</f>
        <v/>
      </c>
      <c r="D17" s="19" t="n">
        <v>5179</v>
      </c>
      <c r="E17" s="18" t="n">
        <v>526.90523604</v>
      </c>
      <c r="F17" s="20" t="n">
        <v>11.06209131</v>
      </c>
      <c r="G17" s="18" t="n">
        <v>513.95018581</v>
      </c>
      <c r="H17" s="20" t="n">
        <v>4.27842709</v>
      </c>
      <c r="I17" s="18" t="n">
        <v>468.15158234</v>
      </c>
      <c r="J17" s="20" t="n">
        <v>9.27586885</v>
      </c>
      <c r="K17" s="18" t="n">
        <v>426.24469247</v>
      </c>
      <c r="L17" s="20" t="n">
        <v>19.5551241</v>
      </c>
      <c r="M17" s="18" t="s">
        <v>404</v>
      </c>
      <c r="N17" s="20" t="s">
        <v>404</v>
      </c>
      <c r="O17" s="18" t="s">
        <v>404</v>
      </c>
      <c r="P17" s="20" t="s">
        <v>404</v>
      </c>
      <c r="Q17" s="18" t="s">
        <v>404</v>
      </c>
      <c r="R17" s="20" t="s">
        <v>404</v>
      </c>
      <c r="S17" s="18" t="s">
        <v>404</v>
      </c>
      <c r="T17" s="20" t="s">
        <v>404</v>
      </c>
      <c r="U17" s="18" t="n">
        <v>545.85966305</v>
      </c>
      <c r="V17" s="20" t="n">
        <v>16.3542162</v>
      </c>
    </row>
    <row r="18" spans="1:22">
      <c r="A18" s="15" t="s">
        <v>415</v>
      </c>
      <c r="B18" s="17" t="n">
        <v>5532</v>
      </c>
      <c r="C18" s="18">
        <f>(0.0/B18*100)</f>
        <v/>
      </c>
      <c r="D18" s="19" t="n">
        <v>5532</v>
      </c>
      <c r="E18" s="18" t="n">
        <v>463.19957028</v>
      </c>
      <c r="F18" s="20" t="n">
        <v>8.644356719999999</v>
      </c>
      <c r="G18" s="18" t="n">
        <v>468.87061003</v>
      </c>
      <c r="H18" s="20" t="n">
        <v>3.71098343</v>
      </c>
      <c r="I18" s="18" t="n">
        <v>410.05196814</v>
      </c>
      <c r="J18" s="20" t="n">
        <v>9.381883330000001</v>
      </c>
      <c r="K18" s="18" t="n">
        <v>442.13317462</v>
      </c>
      <c r="L18" s="20" t="n">
        <v>22.53914624</v>
      </c>
      <c r="M18" s="18" t="s">
        <v>404</v>
      </c>
      <c r="N18" s="20" t="s">
        <v>404</v>
      </c>
      <c r="O18" s="18" t="s">
        <v>404</v>
      </c>
      <c r="P18" s="20" t="s">
        <v>404</v>
      </c>
      <c r="Q18" s="18" t="s">
        <v>404</v>
      </c>
      <c r="R18" s="20" t="s">
        <v>404</v>
      </c>
      <c r="S18" s="18" t="s">
        <v>404</v>
      </c>
      <c r="T18" s="20" t="s">
        <v>404</v>
      </c>
      <c r="U18" s="18" t="s">
        <v>404</v>
      </c>
      <c r="V18" s="20" t="s">
        <v>404</v>
      </c>
    </row>
    <row r="19" spans="1:22">
      <c r="A19" s="15" t="s">
        <v>416</v>
      </c>
      <c r="B19" s="17" t="n">
        <v>5658</v>
      </c>
      <c r="C19" s="18">
        <f>(327.0/B19*100)</f>
        <v/>
      </c>
      <c r="D19" s="19" t="n">
        <v>5331</v>
      </c>
      <c r="E19" s="18" t="n">
        <v>522.4988560199999</v>
      </c>
      <c r="F19" s="20" t="n">
        <v>5.26952681</v>
      </c>
      <c r="G19" s="18" t="n">
        <v>479.01534296</v>
      </c>
      <c r="H19" s="20" t="n">
        <v>5.81425875</v>
      </c>
      <c r="I19" s="18" t="n">
        <v>397.66677491</v>
      </c>
      <c r="J19" s="20" t="n">
        <v>6.46432241</v>
      </c>
      <c r="K19" s="18" t="n">
        <v>423.82563519</v>
      </c>
      <c r="L19" s="20" t="n">
        <v>10.68306823</v>
      </c>
      <c r="M19" s="18" t="s">
        <v>404</v>
      </c>
      <c r="N19" s="20" t="s">
        <v>404</v>
      </c>
      <c r="O19" s="18" t="s">
        <v>404</v>
      </c>
      <c r="P19" s="20" t="s">
        <v>404</v>
      </c>
      <c r="Q19" s="18" t="s">
        <v>404</v>
      </c>
      <c r="R19" s="20" t="s">
        <v>404</v>
      </c>
      <c r="S19" s="18" t="s">
        <v>404</v>
      </c>
      <c r="T19" s="20" t="s">
        <v>404</v>
      </c>
      <c r="U19" s="18" t="n">
        <v>463.27636734</v>
      </c>
      <c r="V19" s="20" t="n">
        <v>45.56620034</v>
      </c>
    </row>
    <row r="20" spans="1:22">
      <c r="A20" s="15" t="s">
        <v>417</v>
      </c>
      <c r="B20" s="17" t="n">
        <v>3371</v>
      </c>
      <c r="C20" s="18">
        <f>(24.0/B20*100)</f>
        <v/>
      </c>
      <c r="D20" s="19" t="n">
        <v>3347</v>
      </c>
      <c r="E20" s="18" t="n">
        <v>486.75864178</v>
      </c>
      <c r="F20" s="20" t="n">
        <v>3.16515177</v>
      </c>
      <c r="G20" s="18" t="n">
        <v>488.58942536</v>
      </c>
      <c r="H20" s="20" t="n">
        <v>2.41719102</v>
      </c>
      <c r="I20" s="18" t="n">
        <v>487.60171496</v>
      </c>
      <c r="J20" s="20" t="n">
        <v>4.29106776</v>
      </c>
      <c r="K20" s="18" t="n">
        <v>462.71593476</v>
      </c>
      <c r="L20" s="20" t="n">
        <v>20.35532047</v>
      </c>
      <c r="M20" s="18" t="s">
        <v>404</v>
      </c>
      <c r="N20" s="20" t="s">
        <v>404</v>
      </c>
      <c r="O20" s="18" t="s">
        <v>404</v>
      </c>
      <c r="P20" s="20" t="s">
        <v>404</v>
      </c>
      <c r="Q20" s="18" t="s">
        <v>404</v>
      </c>
      <c r="R20" s="20" t="s">
        <v>404</v>
      </c>
      <c r="S20" s="18" t="s">
        <v>404</v>
      </c>
      <c r="T20" s="20" t="s">
        <v>404</v>
      </c>
      <c r="U20" s="18" t="n">
        <v>490.60596492</v>
      </c>
      <c r="V20" s="20" t="n">
        <v>10.49417428</v>
      </c>
    </row>
    <row r="21" spans="1:22">
      <c r="A21" s="15" t="s">
        <v>418</v>
      </c>
      <c r="B21" s="17" t="n">
        <v>5741</v>
      </c>
      <c r="C21" s="18">
        <f>(0.0/B21*100)</f>
        <v/>
      </c>
      <c r="D21" s="19" t="n">
        <v>5741</v>
      </c>
      <c r="E21" s="18" t="n">
        <v>523.89469061</v>
      </c>
      <c r="F21" s="20" t="n">
        <v>9.83147115</v>
      </c>
      <c r="G21" s="18" t="n">
        <v>513.6409585599999</v>
      </c>
      <c r="H21" s="20" t="n">
        <v>3.61372639</v>
      </c>
      <c r="I21" s="18" t="n">
        <v>496.27252575</v>
      </c>
      <c r="J21" s="20" t="n">
        <v>4.08431903</v>
      </c>
      <c r="K21" s="18" t="n">
        <v>483.03582709</v>
      </c>
      <c r="L21" s="20" t="n">
        <v>6.49185902</v>
      </c>
      <c r="M21" s="18" t="s">
        <v>404</v>
      </c>
      <c r="N21" s="20" t="s">
        <v>404</v>
      </c>
      <c r="O21" s="18" t="s">
        <v>404</v>
      </c>
      <c r="P21" s="20" t="s">
        <v>404</v>
      </c>
      <c r="Q21" s="18" t="s">
        <v>404</v>
      </c>
      <c r="R21" s="20" t="s">
        <v>404</v>
      </c>
      <c r="S21" s="18" t="s">
        <v>404</v>
      </c>
      <c r="T21" s="20" t="s">
        <v>404</v>
      </c>
      <c r="U21" s="18" t="n">
        <v>500.49098769</v>
      </c>
      <c r="V21" s="20" t="n">
        <v>7.41237309</v>
      </c>
    </row>
    <row r="22" spans="1:22">
      <c r="A22" s="15" t="s">
        <v>419</v>
      </c>
      <c r="B22" s="17" t="n">
        <v>6598</v>
      </c>
      <c r="C22" s="18">
        <f>(0.0/B22*100)</f>
        <v/>
      </c>
      <c r="D22" s="19" t="n">
        <v>6598</v>
      </c>
      <c r="E22" s="18" t="n">
        <v>508.58428441</v>
      </c>
      <c r="F22" s="20" t="n">
        <v>24.22095817</v>
      </c>
      <c r="G22" s="18" t="n">
        <v>474.89058379</v>
      </c>
      <c r="H22" s="20" t="n">
        <v>5.2355717</v>
      </c>
      <c r="I22" s="18" t="n">
        <v>465.77719946</v>
      </c>
      <c r="J22" s="20" t="n">
        <v>8.473570779999999</v>
      </c>
      <c r="K22" s="18" t="n">
        <v>432.26560392</v>
      </c>
      <c r="L22" s="20" t="n">
        <v>21.04888895</v>
      </c>
      <c r="M22" s="18" t="s">
        <v>404</v>
      </c>
      <c r="N22" s="20" t="s">
        <v>404</v>
      </c>
      <c r="O22" s="18" t="s">
        <v>404</v>
      </c>
      <c r="P22" s="20" t="s">
        <v>404</v>
      </c>
      <c r="Q22" s="18" t="s">
        <v>404</v>
      </c>
      <c r="R22" s="20" t="s">
        <v>404</v>
      </c>
      <c r="S22" s="18" t="s">
        <v>404</v>
      </c>
      <c r="T22" s="20" t="s">
        <v>404</v>
      </c>
      <c r="U22" s="18" t="n">
        <v>493.05907429</v>
      </c>
      <c r="V22" s="20" t="n">
        <v>15.2102941</v>
      </c>
    </row>
    <row r="23" spans="1:22">
      <c r="A23" s="15" t="s">
        <v>420</v>
      </c>
      <c r="B23" s="17" t="n">
        <v>11583</v>
      </c>
      <c r="C23" s="18">
        <f>(3194.0/B23*100)</f>
        <v/>
      </c>
      <c r="D23" s="19" t="n">
        <v>8389</v>
      </c>
      <c r="E23" s="18" t="n">
        <v>521.04148244</v>
      </c>
      <c r="F23" s="20" t="n">
        <v>12.34617404</v>
      </c>
      <c r="G23" s="18" t="n">
        <v>506.01339242</v>
      </c>
      <c r="H23" s="20" t="n">
        <v>5.64150574</v>
      </c>
      <c r="I23" s="18" t="n">
        <v>465.49925616</v>
      </c>
      <c r="J23" s="20" t="n">
        <v>5.90973846</v>
      </c>
      <c r="K23" s="18" t="n">
        <v>446.02010582</v>
      </c>
      <c r="L23" s="20" t="n">
        <v>14.76077607</v>
      </c>
      <c r="M23" s="18" t="s">
        <v>404</v>
      </c>
      <c r="N23" s="20" t="s">
        <v>404</v>
      </c>
      <c r="O23" s="18" t="s">
        <v>404</v>
      </c>
      <c r="P23" s="20" t="s">
        <v>404</v>
      </c>
      <c r="Q23" s="18" t="s">
        <v>404</v>
      </c>
      <c r="R23" s="20" t="s">
        <v>404</v>
      </c>
      <c r="S23" s="18" t="s">
        <v>404</v>
      </c>
      <c r="T23" s="20" t="s">
        <v>404</v>
      </c>
      <c r="U23" s="18" t="n">
        <v>493.29044177</v>
      </c>
      <c r="V23" s="20" t="n">
        <v>24.81308101</v>
      </c>
    </row>
    <row r="24" spans="1:22">
      <c r="A24" s="15" t="s">
        <v>421</v>
      </c>
      <c r="B24" s="17" t="n">
        <v>6647</v>
      </c>
      <c r="C24" s="18">
        <f>(0.0/B24*100)</f>
        <v/>
      </c>
      <c r="D24" s="19" t="n">
        <v>6647</v>
      </c>
      <c r="E24" s="18" t="n">
        <v>550.19366457</v>
      </c>
      <c r="F24" s="20" t="n">
        <v>7.47241575</v>
      </c>
      <c r="G24" s="18" t="n">
        <v>539.42051265</v>
      </c>
      <c r="H24" s="20" t="n">
        <v>4.16368192</v>
      </c>
      <c r="I24" s="18" t="n">
        <v>474.949123</v>
      </c>
      <c r="J24" s="20" t="n">
        <v>9.349445190000001</v>
      </c>
      <c r="K24" s="18" t="n">
        <v>450.97834679</v>
      </c>
      <c r="L24" s="20" t="n">
        <v>12.5910421</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554.58155007</v>
      </c>
      <c r="F25" s="20" t="n">
        <v>7.30940049</v>
      </c>
      <c r="G25" s="18" t="n">
        <v>530.2870884</v>
      </c>
      <c r="H25" s="20" t="n">
        <v>5.01952259</v>
      </c>
      <c r="I25" s="18" t="n">
        <v>494.62126064</v>
      </c>
      <c r="J25" s="20" t="n">
        <v>9.458885670000001</v>
      </c>
      <c r="K25" s="18" t="n">
        <v>441.28141578</v>
      </c>
      <c r="L25" s="20" t="n">
        <v>16.84270754</v>
      </c>
      <c r="M25" s="18" t="s">
        <v>404</v>
      </c>
      <c r="N25" s="20" t="s">
        <v>404</v>
      </c>
      <c r="O25" s="18" t="s">
        <v>404</v>
      </c>
      <c r="P25" s="20" t="s">
        <v>404</v>
      </c>
      <c r="Q25" s="18" t="s">
        <v>404</v>
      </c>
      <c r="R25" s="20" t="s">
        <v>404</v>
      </c>
      <c r="S25" s="18" t="s">
        <v>404</v>
      </c>
      <c r="T25" s="20" t="s">
        <v>404</v>
      </c>
      <c r="U25" s="18" t="n">
        <v>461.06915833</v>
      </c>
      <c r="V25" s="20" t="n">
        <v>6.97169272</v>
      </c>
    </row>
    <row r="26" spans="1:22">
      <c r="A26" s="15" t="s">
        <v>423</v>
      </c>
      <c r="B26" s="17" t="n">
        <v>4869</v>
      </c>
      <c r="C26" s="18">
        <f>(11.0/B26*100)</f>
        <v/>
      </c>
      <c r="D26" s="19" t="n">
        <v>4858</v>
      </c>
      <c r="E26" s="18" t="n">
        <v>470.64790897</v>
      </c>
      <c r="F26" s="20" t="n">
        <v>12.41236248</v>
      </c>
      <c r="G26" s="18" t="n">
        <v>479.75982216</v>
      </c>
      <c r="H26" s="20" t="n">
        <v>2.60636917</v>
      </c>
      <c r="I26" s="18" t="n">
        <v>489.8259996</v>
      </c>
      <c r="J26" s="20" t="n">
        <v>2.98029826</v>
      </c>
      <c r="K26" s="18" t="n">
        <v>455.05280666</v>
      </c>
      <c r="L26" s="20" t="n">
        <v>10.19558769</v>
      </c>
      <c r="M26" s="18" t="s">
        <v>404</v>
      </c>
      <c r="N26" s="20" t="s">
        <v>404</v>
      </c>
      <c r="O26" s="18" t="s">
        <v>404</v>
      </c>
      <c r="P26" s="20" t="s">
        <v>404</v>
      </c>
      <c r="Q26" s="18" t="s">
        <v>404</v>
      </c>
      <c r="R26" s="20" t="s">
        <v>404</v>
      </c>
      <c r="S26" s="18" t="s">
        <v>404</v>
      </c>
      <c r="T26" s="20" t="s">
        <v>404</v>
      </c>
      <c r="U26" s="18" t="n">
        <v>455.66414735</v>
      </c>
      <c r="V26" s="20" t="n">
        <v>19.07803914</v>
      </c>
    </row>
    <row r="27" spans="1:22">
      <c r="A27" s="15" t="s">
        <v>424</v>
      </c>
      <c r="B27" s="17" t="n">
        <v>5299</v>
      </c>
      <c r="C27" s="18">
        <f>(0.0/B27*100)</f>
        <v/>
      </c>
      <c r="D27" s="19" t="n">
        <v>5299</v>
      </c>
      <c r="E27" s="18" t="n">
        <v>548.02849325</v>
      </c>
      <c r="F27" s="20" t="n">
        <v>4.64049961</v>
      </c>
      <c r="G27" s="18" t="n">
        <v>504.60508247</v>
      </c>
      <c r="H27" s="20" t="n">
        <v>1.86740776</v>
      </c>
      <c r="I27" s="18" t="n">
        <v>463.02533187</v>
      </c>
      <c r="J27" s="20" t="n">
        <v>1.83777039</v>
      </c>
      <c r="K27" s="18" t="n">
        <v>427.60026995</v>
      </c>
      <c r="L27" s="20" t="n">
        <v>5.21347876</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429.4118126</v>
      </c>
      <c r="F28" s="20" t="n">
        <v>13.50720703</v>
      </c>
      <c r="G28" s="18" t="n">
        <v>415.55517194</v>
      </c>
      <c r="H28" s="20" t="n">
        <v>4.22993421</v>
      </c>
      <c r="I28" s="18" t="n">
        <v>402.23468619</v>
      </c>
      <c r="J28" s="20" t="n">
        <v>3.96434395</v>
      </c>
      <c r="K28" s="18" t="n">
        <v>385.08686744</v>
      </c>
      <c r="L28" s="20" t="n">
        <v>6.78874572</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485.20963707</v>
      </c>
      <c r="F29" s="20" t="n">
        <v>37.19597697</v>
      </c>
      <c r="G29" s="18" t="n">
        <v>521.12604107</v>
      </c>
      <c r="H29" s="20" t="n">
        <v>6.85184623</v>
      </c>
      <c r="I29" s="18" t="n">
        <v>505.38338315</v>
      </c>
      <c r="J29" s="20" t="n">
        <v>15.49692474</v>
      </c>
      <c r="K29" s="18" t="n">
        <v>487.12578545</v>
      </c>
      <c r="L29" s="20" t="n">
        <v>32.81134058</v>
      </c>
      <c r="M29" s="18" t="s">
        <v>404</v>
      </c>
      <c r="N29" s="20" t="s">
        <v>404</v>
      </c>
      <c r="O29" s="18" t="s">
        <v>404</v>
      </c>
      <c r="P29" s="20" t="s">
        <v>404</v>
      </c>
      <c r="Q29" s="18" t="s">
        <v>404</v>
      </c>
      <c r="R29" s="20" t="s">
        <v>404</v>
      </c>
      <c r="S29" s="18" t="s">
        <v>404</v>
      </c>
      <c r="T29" s="20" t="s">
        <v>404</v>
      </c>
      <c r="U29" s="18" t="n">
        <v>503.52906124</v>
      </c>
      <c r="V29" s="20" t="n">
        <v>9.96783681</v>
      </c>
    </row>
    <row r="30" spans="1:22">
      <c r="A30" s="15" t="s">
        <v>427</v>
      </c>
      <c r="B30" s="17" t="n">
        <v>4520</v>
      </c>
      <c r="C30" s="18">
        <f>(1105.0/B30*100)</f>
        <v/>
      </c>
      <c r="D30" s="19" t="n">
        <v>3415</v>
      </c>
      <c r="E30" s="18" t="n">
        <v>537.19585373</v>
      </c>
      <c r="F30" s="20" t="n">
        <v>9.257986799999999</v>
      </c>
      <c r="G30" s="18" t="n">
        <v>505.81327757</v>
      </c>
      <c r="H30" s="20" t="n">
        <v>4.26178742</v>
      </c>
      <c r="I30" s="18" t="n">
        <v>478.8791392</v>
      </c>
      <c r="J30" s="20" t="n">
        <v>4.60874359</v>
      </c>
      <c r="K30" s="18" t="n">
        <v>451.7233018</v>
      </c>
      <c r="L30" s="20" t="n">
        <v>25.56468977</v>
      </c>
      <c r="M30" s="18" t="s">
        <v>404</v>
      </c>
      <c r="N30" s="20" t="s">
        <v>404</v>
      </c>
      <c r="O30" s="18" t="s">
        <v>404</v>
      </c>
      <c r="P30" s="20" t="s">
        <v>404</v>
      </c>
      <c r="Q30" s="18" t="s">
        <v>404</v>
      </c>
      <c r="R30" s="20" t="s">
        <v>404</v>
      </c>
      <c r="S30" s="18" t="s">
        <v>404</v>
      </c>
      <c r="T30" s="20" t="s">
        <v>404</v>
      </c>
      <c r="U30" s="18" t="n">
        <v>501.83697542</v>
      </c>
      <c r="V30" s="20" t="n">
        <v>12.1415723</v>
      </c>
    </row>
    <row r="31" spans="1:22">
      <c r="A31" s="15" t="s">
        <v>428</v>
      </c>
      <c r="B31" s="17" t="n">
        <v>5456</v>
      </c>
      <c r="C31" s="18">
        <f>(502.0/B31*100)</f>
        <v/>
      </c>
      <c r="D31" s="19" t="n">
        <v>4954</v>
      </c>
      <c r="E31" s="18" t="n">
        <v>505.86781634</v>
      </c>
      <c r="F31" s="20" t="n">
        <v>6.81465104</v>
      </c>
      <c r="G31" s="18" t="n">
        <v>502.9475077</v>
      </c>
      <c r="H31" s="20" t="n">
        <v>2.80721106</v>
      </c>
      <c r="I31" s="18" t="n">
        <v>498.66137727</v>
      </c>
      <c r="J31" s="20" t="n">
        <v>4.95386042</v>
      </c>
      <c r="K31" s="18" t="n">
        <v>516.57819065</v>
      </c>
      <c r="L31" s="20" t="n">
        <v>11.47136981</v>
      </c>
      <c r="M31" s="18" t="s">
        <v>404</v>
      </c>
      <c r="N31" s="20" t="s">
        <v>404</v>
      </c>
      <c r="O31" s="18" t="s">
        <v>404</v>
      </c>
      <c r="P31" s="20" t="s">
        <v>404</v>
      </c>
      <c r="Q31" s="18" t="s">
        <v>404</v>
      </c>
      <c r="R31" s="20" t="s">
        <v>404</v>
      </c>
      <c r="S31" s="18" t="s">
        <v>404</v>
      </c>
      <c r="T31" s="20" t="s">
        <v>404</v>
      </c>
      <c r="U31" s="18" t="n">
        <v>495.68403125</v>
      </c>
      <c r="V31" s="20" t="n">
        <v>9.676906320000001</v>
      </c>
    </row>
    <row r="32" spans="1:22">
      <c r="A32" s="15" t="s">
        <v>429</v>
      </c>
      <c r="B32" s="17" t="n">
        <v>4478</v>
      </c>
      <c r="C32" s="18">
        <f>(0.0/B32*100)</f>
        <v/>
      </c>
      <c r="D32" s="19" t="n">
        <v>4478</v>
      </c>
      <c r="E32" s="18" t="n">
        <v>519.47965138</v>
      </c>
      <c r="F32" s="20" t="n">
        <v>8.33082273</v>
      </c>
      <c r="G32" s="18" t="n">
        <v>504.10610138</v>
      </c>
      <c r="H32" s="20" t="n">
        <v>3.1984164</v>
      </c>
      <c r="I32" s="18" t="n">
        <v>494.59977299</v>
      </c>
      <c r="J32" s="20" t="n">
        <v>4.81135262</v>
      </c>
      <c r="K32" s="18" t="n">
        <v>606.7803</v>
      </c>
      <c r="L32" s="20" t="n">
        <v>22.98238999</v>
      </c>
      <c r="M32" s="18" t="s">
        <v>404</v>
      </c>
      <c r="N32" s="20" t="s">
        <v>404</v>
      </c>
      <c r="O32" s="18" t="s">
        <v>404</v>
      </c>
      <c r="P32" s="20" t="s">
        <v>404</v>
      </c>
      <c r="Q32" s="18" t="s">
        <v>404</v>
      </c>
      <c r="R32" s="20" t="s">
        <v>404</v>
      </c>
      <c r="S32" s="18" t="s">
        <v>404</v>
      </c>
      <c r="T32" s="20" t="s">
        <v>404</v>
      </c>
      <c r="U32" s="18" t="n">
        <v>535.94501714</v>
      </c>
      <c r="V32" s="20" t="n">
        <v>8.17357155</v>
      </c>
    </row>
    <row r="33" spans="1:22">
      <c r="A33" s="15" t="s">
        <v>430</v>
      </c>
      <c r="B33" s="17" t="n">
        <v>7325</v>
      </c>
      <c r="C33" s="18">
        <f>(29.0/B33*100)</f>
        <v/>
      </c>
      <c r="D33" s="19" t="n">
        <v>7296</v>
      </c>
      <c r="E33" s="18" t="n">
        <v>503.81879292</v>
      </c>
      <c r="F33" s="20" t="n">
        <v>13.04140888</v>
      </c>
      <c r="G33" s="18" t="n">
        <v>495.99231708</v>
      </c>
      <c r="H33" s="20" t="n">
        <v>4.43037247</v>
      </c>
      <c r="I33" s="18" t="n">
        <v>487.1448745</v>
      </c>
      <c r="J33" s="20" t="n">
        <v>5.5956881</v>
      </c>
      <c r="K33" s="18" t="n">
        <v>467.35836745</v>
      </c>
      <c r="L33" s="20" t="n">
        <v>9.339451739999999</v>
      </c>
      <c r="M33" s="18" t="s">
        <v>404</v>
      </c>
      <c r="N33" s="20" t="s">
        <v>404</v>
      </c>
      <c r="O33" s="18" t="s">
        <v>404</v>
      </c>
      <c r="P33" s="20" t="s">
        <v>404</v>
      </c>
      <c r="Q33" s="18" t="s">
        <v>404</v>
      </c>
      <c r="R33" s="20" t="s">
        <v>404</v>
      </c>
      <c r="S33" s="18" t="s">
        <v>404</v>
      </c>
      <c r="T33" s="20" t="s">
        <v>404</v>
      </c>
      <c r="U33" s="18" t="n">
        <v>438.7603185</v>
      </c>
      <c r="V33" s="20" t="n">
        <v>7.61145445</v>
      </c>
    </row>
    <row r="34" spans="1:22">
      <c r="A34" s="15" t="s">
        <v>431</v>
      </c>
      <c r="B34" s="17" t="n">
        <v>6350</v>
      </c>
      <c r="C34" s="18">
        <f>(0.0/B34*100)</f>
        <v/>
      </c>
      <c r="D34" s="19" t="n">
        <v>6350</v>
      </c>
      <c r="E34" s="18" t="n">
        <v>496.29367661</v>
      </c>
      <c r="F34" s="20" t="n">
        <v>5.7526739</v>
      </c>
      <c r="G34" s="18" t="n">
        <v>491.41976005</v>
      </c>
      <c r="H34" s="20" t="n">
        <v>4.43111532</v>
      </c>
      <c r="I34" s="18" t="n">
        <v>444.58490702</v>
      </c>
      <c r="J34" s="20" t="n">
        <v>7.68291533</v>
      </c>
      <c r="K34" s="18" t="n">
        <v>369.70003486</v>
      </c>
      <c r="L34" s="20" t="n">
        <v>18.39309158</v>
      </c>
      <c r="M34" s="18" t="s">
        <v>404</v>
      </c>
      <c r="N34" s="20" t="s">
        <v>404</v>
      </c>
      <c r="O34" s="18" t="s">
        <v>404</v>
      </c>
      <c r="P34" s="20" t="s">
        <v>404</v>
      </c>
      <c r="Q34" s="18" t="s">
        <v>404</v>
      </c>
      <c r="R34" s="20" t="s">
        <v>404</v>
      </c>
      <c r="S34" s="18" t="s">
        <v>404</v>
      </c>
      <c r="T34" s="20" t="s">
        <v>404</v>
      </c>
      <c r="U34" s="18" t="n">
        <v>453.79796835</v>
      </c>
      <c r="V34" s="20" t="n">
        <v>33.48793422</v>
      </c>
    </row>
    <row r="35" spans="1:22">
      <c r="A35" s="15" t="s">
        <v>432</v>
      </c>
      <c r="B35" s="17" t="n">
        <v>6406</v>
      </c>
      <c r="C35" s="18">
        <f>(443.0/B35*100)</f>
        <v/>
      </c>
      <c r="D35" s="19" t="n">
        <v>5963</v>
      </c>
      <c r="E35" s="18" t="n">
        <v>539.34789678</v>
      </c>
      <c r="F35" s="20" t="n">
        <v>8.45779995</v>
      </c>
      <c r="G35" s="18" t="n">
        <v>529.04529425</v>
      </c>
      <c r="H35" s="20" t="n">
        <v>2.57106069</v>
      </c>
      <c r="I35" s="18" t="n">
        <v>498.45292281</v>
      </c>
      <c r="J35" s="20" t="n">
        <v>1.86915921</v>
      </c>
      <c r="K35" s="18" t="n">
        <v>416.85335175</v>
      </c>
      <c r="L35" s="20" t="n">
        <v>9.762478550000001</v>
      </c>
      <c r="M35" s="18" t="s">
        <v>404</v>
      </c>
      <c r="N35" s="20" t="s">
        <v>404</v>
      </c>
      <c r="O35" s="18" t="s">
        <v>404</v>
      </c>
      <c r="P35" s="20" t="s">
        <v>404</v>
      </c>
      <c r="Q35" s="18" t="s">
        <v>404</v>
      </c>
      <c r="R35" s="20" t="s">
        <v>404</v>
      </c>
      <c r="S35" s="18" t="s">
        <v>404</v>
      </c>
      <c r="T35" s="20" t="s">
        <v>404</v>
      </c>
      <c r="U35" s="18" t="n">
        <v>513.5174263500001</v>
      </c>
      <c r="V35" s="20" t="n">
        <v>10.74408273</v>
      </c>
    </row>
    <row r="36" spans="1:22">
      <c r="A36" s="15" t="s">
        <v>433</v>
      </c>
      <c r="B36" s="17" t="n">
        <v>6736</v>
      </c>
      <c r="C36" s="18">
        <f>(10.0/B36*100)</f>
        <v/>
      </c>
      <c r="D36" s="19" t="n">
        <v>6726</v>
      </c>
      <c r="E36" s="18" t="n">
        <v>506.82693178</v>
      </c>
      <c r="F36" s="20" t="n">
        <v>4.3244061</v>
      </c>
      <c r="G36" s="18" t="n">
        <v>486.10062111</v>
      </c>
      <c r="H36" s="20" t="n">
        <v>3.73813156</v>
      </c>
      <c r="I36" s="18" t="n">
        <v>464.63451322</v>
      </c>
      <c r="J36" s="20" t="n">
        <v>4.30140344</v>
      </c>
      <c r="K36" s="18" t="n">
        <v>472.06445358</v>
      </c>
      <c r="L36" s="20" t="n">
        <v>8.030349319999999</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510.5437099</v>
      </c>
      <c r="F37" s="20" t="n">
        <v>8.941085169999999</v>
      </c>
      <c r="G37" s="18" t="n">
        <v>497.55672489</v>
      </c>
      <c r="H37" s="20" t="n">
        <v>3.87148602</v>
      </c>
      <c r="I37" s="18" t="n">
        <v>479.9642988</v>
      </c>
      <c r="J37" s="20" t="n">
        <v>5.92222445</v>
      </c>
      <c r="K37" s="18" t="n">
        <v>463.87802301</v>
      </c>
      <c r="L37" s="20" t="n">
        <v>15.0783253</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516.16043313</v>
      </c>
      <c r="F38" s="20" t="n">
        <v>8.8914984</v>
      </c>
      <c r="G38" s="18" t="n">
        <v>524.46983836</v>
      </c>
      <c r="H38" s="20" t="n">
        <v>4.67054156</v>
      </c>
      <c r="I38" s="18" t="n">
        <v>512.76042967</v>
      </c>
      <c r="J38" s="20" t="n">
        <v>8.291971820000001</v>
      </c>
      <c r="K38" s="18" t="n">
        <v>545.71438159</v>
      </c>
      <c r="L38" s="20" t="n">
        <v>33.55784004</v>
      </c>
      <c r="M38" s="18" t="s">
        <v>404</v>
      </c>
      <c r="N38" s="20" t="s">
        <v>404</v>
      </c>
      <c r="O38" s="18" t="s">
        <v>404</v>
      </c>
      <c r="P38" s="20" t="s">
        <v>404</v>
      </c>
      <c r="Q38" s="18" t="s">
        <v>404</v>
      </c>
      <c r="R38" s="20" t="s">
        <v>404</v>
      </c>
      <c r="S38" s="18" t="s">
        <v>404</v>
      </c>
      <c r="T38" s="20" t="s">
        <v>404</v>
      </c>
      <c r="U38" s="18" t="n">
        <v>557.4408673200001</v>
      </c>
      <c r="V38" s="20" t="n">
        <v>20.60747809</v>
      </c>
    </row>
    <row r="39" spans="1:22">
      <c r="A39" s="15" t="s">
        <v>436</v>
      </c>
      <c r="B39" s="17" t="n">
        <v>5895</v>
      </c>
      <c r="C39" s="18">
        <f>(0.0/B39*100)</f>
        <v/>
      </c>
      <c r="D39" s="19" t="n">
        <v>5895</v>
      </c>
      <c r="E39" s="18" t="n">
        <v>505.10458243</v>
      </c>
      <c r="F39" s="20" t="n">
        <v>9.076967059999999</v>
      </c>
      <c r="G39" s="18" t="n">
        <v>440.73005277</v>
      </c>
      <c r="H39" s="20" t="n">
        <v>7.81999653</v>
      </c>
      <c r="I39" s="18" t="n">
        <v>400.49342998</v>
      </c>
      <c r="J39" s="20" t="n">
        <v>5.89781797</v>
      </c>
      <c r="K39" s="18" t="n">
        <v>390.48568888</v>
      </c>
      <c r="L39" s="20" t="n">
        <v>10.04563751</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515.92546682</v>
      </c>
      <c r="F40" s="20" t="n">
        <v>8.026520870000001</v>
      </c>
      <c r="G40" s="18" t="n">
        <v>489.04930653</v>
      </c>
      <c r="H40" s="20" t="n">
        <v>3.68867147</v>
      </c>
      <c r="I40" s="18" t="n">
        <v>463.38156278</v>
      </c>
      <c r="J40" s="20" t="n">
        <v>7.73574046</v>
      </c>
      <c r="K40" s="18" t="n">
        <v>429.92442108</v>
      </c>
      <c r="L40" s="20" t="n">
        <v>8.000064500000001</v>
      </c>
      <c r="M40" s="18" t="s">
        <v>404</v>
      </c>
      <c r="N40" s="20" t="s">
        <v>404</v>
      </c>
      <c r="O40" s="18" t="s">
        <v>404</v>
      </c>
      <c r="P40" s="20" t="s">
        <v>404</v>
      </c>
      <c r="Q40" s="18" t="s">
        <v>404</v>
      </c>
      <c r="R40" s="20" t="s">
        <v>404</v>
      </c>
      <c r="S40" s="18" t="s">
        <v>404</v>
      </c>
      <c r="T40" s="20" t="s">
        <v>404</v>
      </c>
      <c r="U40" s="18" t="n">
        <v>491.70348778</v>
      </c>
      <c r="V40" s="20" t="n">
        <v>8.830216419999999</v>
      </c>
    </row>
    <row r="41" spans="1:22">
      <c r="A41" s="15" t="s">
        <v>438</v>
      </c>
      <c r="B41" s="17" t="n">
        <v>5712</v>
      </c>
      <c r="C41" s="18">
        <f>(138.0/B41*100)</f>
        <v/>
      </c>
      <c r="D41" s="19" t="n">
        <v>5574</v>
      </c>
      <c r="E41" s="18" t="n">
        <v>503.94834174</v>
      </c>
      <c r="F41" s="20" t="n">
        <v>7.33819981</v>
      </c>
      <c r="G41" s="18" t="n">
        <v>482.95456688</v>
      </c>
      <c r="H41" s="20" t="n">
        <v>4.60925144</v>
      </c>
      <c r="I41" s="18" t="n">
        <v>455.19168457</v>
      </c>
      <c r="J41" s="20" t="n">
        <v>4.87506559</v>
      </c>
      <c r="K41" s="18" t="n">
        <v>434.74055228</v>
      </c>
      <c r="L41" s="20" t="n">
        <v>7.82419393</v>
      </c>
      <c r="M41" s="18" t="s">
        <v>404</v>
      </c>
      <c r="N41" s="20" t="s">
        <v>404</v>
      </c>
      <c r="O41" s="18" t="s">
        <v>404</v>
      </c>
      <c r="P41" s="20" t="s">
        <v>404</v>
      </c>
      <c r="Q41" s="18" t="s">
        <v>404</v>
      </c>
      <c r="R41" s="20" t="s">
        <v>404</v>
      </c>
      <c r="S41" s="18" t="s">
        <v>404</v>
      </c>
      <c r="T41" s="20" t="s">
        <v>404</v>
      </c>
      <c r="U41" s="18" t="n">
        <v>490.30455741</v>
      </c>
      <c r="V41" s="20" t="n">
        <v>10.55654189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424.5566602</v>
      </c>
      <c r="F44" s="20" t="n">
        <v>6.99200438</v>
      </c>
      <c r="G44" s="18" t="n">
        <v>409.98545686</v>
      </c>
      <c r="H44" s="20" t="n">
        <v>5.45759875</v>
      </c>
      <c r="I44" s="18" t="n">
        <v>410.88439031</v>
      </c>
      <c r="J44" s="20" t="n">
        <v>6.93757718</v>
      </c>
      <c r="K44" s="18" t="n">
        <v>405.39581247</v>
      </c>
      <c r="L44" s="20" t="n">
        <v>17.51779651</v>
      </c>
      <c r="M44" s="18" t="s">
        <v>404</v>
      </c>
      <c r="N44" s="20" t="s">
        <v>404</v>
      </c>
      <c r="O44" s="18" t="s">
        <v>404</v>
      </c>
      <c r="P44" s="20" t="s">
        <v>404</v>
      </c>
      <c r="Q44" s="18" t="s">
        <v>404</v>
      </c>
      <c r="R44" s="20" t="s">
        <v>404</v>
      </c>
      <c r="S44" s="18" t="n">
        <v>368.96526373</v>
      </c>
      <c r="T44" s="20" t="n">
        <v>19.40337762</v>
      </c>
      <c r="U44" s="18" t="n">
        <v>473.90969894</v>
      </c>
      <c r="V44" s="20" t="n">
        <v>39.39598307</v>
      </c>
    </row>
    <row r="45" spans="1:22">
      <c r="A45" s="15" t="s">
        <v>442</v>
      </c>
      <c r="B45" s="17" t="n">
        <v>5519</v>
      </c>
      <c r="C45" s="18">
        <f>(0.0/B45*100)</f>
        <v/>
      </c>
      <c r="D45" s="19" t="n">
        <v>5519</v>
      </c>
      <c r="E45" s="18" t="n">
        <v>365.98683559</v>
      </c>
      <c r="F45" s="20" t="n">
        <v>20.2868404</v>
      </c>
      <c r="G45" s="18" t="n">
        <v>351.84454337</v>
      </c>
      <c r="H45" s="20" t="n">
        <v>5.05914759</v>
      </c>
      <c r="I45" s="18" t="n">
        <v>360.52157702</v>
      </c>
      <c r="J45" s="20" t="n">
        <v>7.02712634</v>
      </c>
      <c r="K45" s="18" t="n">
        <v>366.18503453</v>
      </c>
      <c r="L45" s="20" t="n">
        <v>8.606900789999999</v>
      </c>
      <c r="M45" s="18" t="s">
        <v>404</v>
      </c>
      <c r="N45" s="20" t="s">
        <v>404</v>
      </c>
      <c r="O45" s="18" t="s">
        <v>404</v>
      </c>
      <c r="P45" s="20" t="s">
        <v>404</v>
      </c>
      <c r="Q45" s="18" t="s">
        <v>404</v>
      </c>
      <c r="R45" s="20" t="s">
        <v>404</v>
      </c>
      <c r="S45" s="18" t="s">
        <v>404</v>
      </c>
      <c r="T45" s="20" t="s">
        <v>404</v>
      </c>
      <c r="U45" s="18" t="n">
        <v>377.63879676</v>
      </c>
      <c r="V45" s="20" t="n">
        <v>17.97570523</v>
      </c>
    </row>
    <row r="46" spans="1:22">
      <c r="A46" s="15" t="s">
        <v>443</v>
      </c>
      <c r="B46" s="17" t="n">
        <v>23141</v>
      </c>
      <c r="C46" s="18">
        <f>(4196.0/B46*100)</f>
        <v/>
      </c>
      <c r="D46" s="19" t="n">
        <v>18945</v>
      </c>
      <c r="E46" s="18" t="n">
        <v>452.68576357</v>
      </c>
      <c r="F46" s="20" t="n">
        <v>11.86335203</v>
      </c>
      <c r="G46" s="18" t="n">
        <v>389.47714681</v>
      </c>
      <c r="H46" s="20" t="n">
        <v>5.88970336</v>
      </c>
      <c r="I46" s="18" t="n">
        <v>366.08129469</v>
      </c>
      <c r="J46" s="20" t="n">
        <v>4.033291</v>
      </c>
      <c r="K46" s="18" t="n">
        <v>368.58321768</v>
      </c>
      <c r="L46" s="20" t="n">
        <v>7.55604383</v>
      </c>
      <c r="M46" s="18" t="s">
        <v>404</v>
      </c>
      <c r="N46" s="20" t="s">
        <v>404</v>
      </c>
      <c r="O46" s="18" t="s">
        <v>404</v>
      </c>
      <c r="P46" s="20" t="s">
        <v>404</v>
      </c>
      <c r="Q46" s="18" t="s">
        <v>404</v>
      </c>
      <c r="R46" s="20" t="s">
        <v>404</v>
      </c>
      <c r="S46" s="18" t="s">
        <v>404</v>
      </c>
      <c r="T46" s="20" t="s">
        <v>404</v>
      </c>
      <c r="U46" s="18" t="n">
        <v>348.33476488</v>
      </c>
      <c r="V46" s="20" t="n">
        <v>11.36395953</v>
      </c>
    </row>
    <row r="47" spans="1:22">
      <c r="A47" s="15" t="s">
        <v>444</v>
      </c>
      <c r="B47" s="17" t="n">
        <v>5928</v>
      </c>
      <c r="C47" s="18">
        <f>(0.0/B47*100)</f>
        <v/>
      </c>
      <c r="D47" s="19" t="n">
        <v>5928</v>
      </c>
      <c r="E47" s="18" t="n">
        <v>465.10125546</v>
      </c>
      <c r="F47" s="20" t="n">
        <v>8.15457017</v>
      </c>
      <c r="G47" s="18" t="n">
        <v>449.23943832</v>
      </c>
      <c r="H47" s="20" t="n">
        <v>8.49727141</v>
      </c>
      <c r="I47" s="18" t="n">
        <v>411.25451163</v>
      </c>
      <c r="J47" s="20" t="n">
        <v>8.37088138</v>
      </c>
      <c r="K47" s="18" t="n">
        <v>372.92962893</v>
      </c>
      <c r="L47" s="20" t="n">
        <v>10.72155296</v>
      </c>
      <c r="M47" s="18" t="s">
        <v>404</v>
      </c>
      <c r="N47" s="20" t="s">
        <v>404</v>
      </c>
      <c r="O47" s="18" t="s">
        <v>404</v>
      </c>
      <c r="P47" s="20" t="s">
        <v>404</v>
      </c>
      <c r="Q47" s="18" t="s">
        <v>404</v>
      </c>
      <c r="R47" s="20" t="s">
        <v>404</v>
      </c>
      <c r="S47" s="18" t="s">
        <v>404</v>
      </c>
      <c r="T47" s="20" t="s">
        <v>404</v>
      </c>
      <c r="U47" s="18" t="n">
        <v>501.43075852</v>
      </c>
      <c r="V47" s="20" t="n">
        <v>19.25376893</v>
      </c>
    </row>
    <row r="48" spans="1:22">
      <c r="A48" s="15" t="s">
        <v>445</v>
      </c>
      <c r="B48" s="17" t="n">
        <v>9841</v>
      </c>
      <c r="C48" s="18">
        <f>(40.0/B48*100)</f>
        <v/>
      </c>
      <c r="D48" s="19" t="n">
        <v>9801</v>
      </c>
      <c r="E48" s="18" t="n">
        <v>558.0250131499999</v>
      </c>
      <c r="F48" s="20" t="n">
        <v>9.142431759999999</v>
      </c>
      <c r="G48" s="18" t="n">
        <v>520.27048622</v>
      </c>
      <c r="H48" s="20" t="n">
        <v>13.92183296</v>
      </c>
      <c r="I48" s="18" t="n">
        <v>490.008888</v>
      </c>
      <c r="J48" s="20" t="n">
        <v>13.95508762</v>
      </c>
      <c r="K48" s="18" t="n">
        <v>531.2191083500001</v>
      </c>
      <c r="L48" s="20" t="n">
        <v>13.48613354</v>
      </c>
      <c r="M48" s="18" t="s">
        <v>404</v>
      </c>
      <c r="N48" s="20" t="s">
        <v>404</v>
      </c>
      <c r="O48" s="18" t="s">
        <v>404</v>
      </c>
      <c r="P48" s="20" t="s">
        <v>404</v>
      </c>
      <c r="Q48" s="18" t="s">
        <v>404</v>
      </c>
      <c r="R48" s="20" t="s">
        <v>404</v>
      </c>
      <c r="S48" s="18" t="s">
        <v>404</v>
      </c>
      <c r="T48" s="20" t="s">
        <v>404</v>
      </c>
      <c r="U48" s="18" t="n">
        <v>519.73878258</v>
      </c>
      <c r="V48" s="20" t="n">
        <v>11.1506963</v>
      </c>
    </row>
    <row r="49" spans="1:22">
      <c r="A49" s="15" t="s">
        <v>446</v>
      </c>
      <c r="B49" s="17" t="n">
        <v>6349</v>
      </c>
      <c r="C49" s="18">
        <f>(52.0/B49*100)</f>
        <v/>
      </c>
      <c r="D49" s="19" t="n">
        <v>6297</v>
      </c>
      <c r="E49" s="18" t="n">
        <v>456.55936547</v>
      </c>
      <c r="F49" s="20" t="n">
        <v>10.84949664</v>
      </c>
      <c r="G49" s="18" t="n">
        <v>426.86601692</v>
      </c>
      <c r="H49" s="20" t="n">
        <v>6.92424162</v>
      </c>
      <c r="I49" s="18" t="n">
        <v>398.70063328</v>
      </c>
      <c r="J49" s="20" t="n">
        <v>4.61868835</v>
      </c>
      <c r="K49" s="18" t="n">
        <v>395.34893007</v>
      </c>
      <c r="L49" s="20" t="n">
        <v>7.76767747</v>
      </c>
      <c r="M49" s="18" t="s">
        <v>404</v>
      </c>
      <c r="N49" s="20" t="s">
        <v>404</v>
      </c>
      <c r="O49" s="18" t="s">
        <v>404</v>
      </c>
      <c r="P49" s="20" t="s">
        <v>404</v>
      </c>
      <c r="Q49" s="18" t="s">
        <v>404</v>
      </c>
      <c r="R49" s="20" t="s">
        <v>404</v>
      </c>
      <c r="S49" s="18" t="s">
        <v>404</v>
      </c>
      <c r="T49" s="20" t="s">
        <v>404</v>
      </c>
      <c r="U49" s="18" t="n">
        <v>401.88491005</v>
      </c>
      <c r="V49" s="20" t="n">
        <v>7.76790796</v>
      </c>
    </row>
    <row r="50" spans="1:22">
      <c r="A50" s="15" t="s">
        <v>447</v>
      </c>
      <c r="B50" s="17" t="n">
        <v>11795</v>
      </c>
      <c r="C50" s="18">
        <f>(1031.0/B50*100)</f>
        <v/>
      </c>
      <c r="D50" s="19" t="n">
        <v>10764</v>
      </c>
      <c r="E50" s="18" t="n">
        <v>422.09527918</v>
      </c>
      <c r="F50" s="20" t="n">
        <v>8.491213370000001</v>
      </c>
      <c r="G50" s="18" t="n">
        <v>396.14525429</v>
      </c>
      <c r="H50" s="20" t="n">
        <v>4.6694036</v>
      </c>
      <c r="I50" s="18" t="n">
        <v>385.93611575</v>
      </c>
      <c r="J50" s="20" t="n">
        <v>4.63963895</v>
      </c>
      <c r="K50" s="18" t="n">
        <v>377.44597662</v>
      </c>
      <c r="L50" s="20" t="n">
        <v>6.66126966</v>
      </c>
      <c r="M50" s="18" t="s">
        <v>404</v>
      </c>
      <c r="N50" s="20" t="s">
        <v>404</v>
      </c>
      <c r="O50" s="18" t="s">
        <v>404</v>
      </c>
      <c r="P50" s="20" t="s">
        <v>404</v>
      </c>
      <c r="Q50" s="18" t="s">
        <v>404</v>
      </c>
      <c r="R50" s="20" t="s">
        <v>404</v>
      </c>
      <c r="S50" s="18" t="s">
        <v>404</v>
      </c>
      <c r="T50" s="20" t="s">
        <v>404</v>
      </c>
      <c r="U50" s="18" t="n">
        <v>380.56213717</v>
      </c>
      <c r="V50" s="20" t="n">
        <v>10.9216852</v>
      </c>
    </row>
    <row r="51" spans="1:22">
      <c r="A51" s="15" t="s">
        <v>448</v>
      </c>
      <c r="B51" s="17" t="n">
        <v>6866</v>
      </c>
      <c r="C51" s="18">
        <f>(0.0/B51*100)</f>
        <v/>
      </c>
      <c r="D51" s="19" t="n">
        <v>6866</v>
      </c>
      <c r="E51" s="18" t="n">
        <v>385.90501265</v>
      </c>
      <c r="F51" s="20" t="n">
        <v>7.71837502</v>
      </c>
      <c r="G51" s="18" t="n">
        <v>399.84211415</v>
      </c>
      <c r="H51" s="20" t="n">
        <v>6.14227184</v>
      </c>
      <c r="I51" s="18" t="n">
        <v>405.80754307</v>
      </c>
      <c r="J51" s="20" t="n">
        <v>4.3929657</v>
      </c>
      <c r="K51" s="18" t="n">
        <v>395.66244919</v>
      </c>
      <c r="L51" s="20" t="n">
        <v>4.42562275</v>
      </c>
      <c r="M51" s="18" t="s">
        <v>404</v>
      </c>
      <c r="N51" s="20" t="s">
        <v>404</v>
      </c>
      <c r="O51" s="18" t="s">
        <v>404</v>
      </c>
      <c r="P51" s="20" t="s">
        <v>404</v>
      </c>
      <c r="Q51" s="18" t="s">
        <v>404</v>
      </c>
      <c r="R51" s="20" t="s">
        <v>404</v>
      </c>
      <c r="S51" s="18" t="s">
        <v>404</v>
      </c>
      <c r="T51" s="20" t="s">
        <v>404</v>
      </c>
      <c r="U51" s="18" t="n">
        <v>456.78856236</v>
      </c>
      <c r="V51" s="20" t="n">
        <v>30.1783113</v>
      </c>
    </row>
    <row r="52" spans="1:22">
      <c r="A52" s="15" t="s">
        <v>449</v>
      </c>
      <c r="B52" s="17" t="n">
        <v>5809</v>
      </c>
      <c r="C52" s="18">
        <f>(0.0/B52*100)</f>
        <v/>
      </c>
      <c r="D52" s="19" t="n">
        <v>5809</v>
      </c>
      <c r="E52" s="18" t="n">
        <v>594.00409318</v>
      </c>
      <c r="F52" s="20" t="n">
        <v>5.96883419</v>
      </c>
      <c r="G52" s="18" t="n">
        <v>501.24656536</v>
      </c>
      <c r="H52" s="20" t="n">
        <v>7.29063832</v>
      </c>
      <c r="I52" s="18" t="n">
        <v>462.50363019</v>
      </c>
      <c r="J52" s="20" t="n">
        <v>4.95019103</v>
      </c>
      <c r="K52" s="18" t="n">
        <v>438.47069611</v>
      </c>
      <c r="L52" s="20" t="n">
        <v>6.7847788</v>
      </c>
      <c r="M52" s="18" t="s">
        <v>404</v>
      </c>
      <c r="N52" s="20" t="s">
        <v>404</v>
      </c>
      <c r="O52" s="18" t="s">
        <v>404</v>
      </c>
      <c r="P52" s="20" t="s">
        <v>404</v>
      </c>
      <c r="Q52" s="18" t="s">
        <v>404</v>
      </c>
      <c r="R52" s="20" t="s">
        <v>404</v>
      </c>
      <c r="S52" s="18" t="s">
        <v>404</v>
      </c>
      <c r="T52" s="20" t="s">
        <v>404</v>
      </c>
      <c r="U52" s="18" t="n">
        <v>469.33000969</v>
      </c>
      <c r="V52" s="20" t="n">
        <v>14.33764468</v>
      </c>
    </row>
    <row r="53" spans="1:22">
      <c r="A53" s="15" t="s">
        <v>450</v>
      </c>
      <c r="B53" s="17" t="n">
        <v>5571</v>
      </c>
      <c r="C53" s="18">
        <f>(0.0/B53*100)</f>
        <v/>
      </c>
      <c r="D53" s="19" t="n">
        <v>5571</v>
      </c>
      <c r="E53" s="18" t="n">
        <v>490.86897671</v>
      </c>
      <c r="F53" s="20" t="n">
        <v>4.60472228</v>
      </c>
      <c r="G53" s="18" t="n">
        <v>441.20149339</v>
      </c>
      <c r="H53" s="20" t="n">
        <v>1.77659667</v>
      </c>
      <c r="I53" s="18" t="n">
        <v>404.46770112</v>
      </c>
      <c r="J53" s="20" t="n">
        <v>3.08895215</v>
      </c>
      <c r="K53" s="18" t="n">
        <v>416.87884003</v>
      </c>
      <c r="L53" s="20" t="n">
        <v>7.71067653</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357.37497282</v>
      </c>
      <c r="F54" s="20" t="n">
        <v>7.10309827</v>
      </c>
      <c r="G54" s="18" t="n">
        <v>322.7062293</v>
      </c>
      <c r="H54" s="20" t="n">
        <v>3.79410503</v>
      </c>
      <c r="I54" s="18" t="n">
        <v>311.57893926</v>
      </c>
      <c r="J54" s="20" t="n">
        <v>7.76311041</v>
      </c>
      <c r="K54" s="18" t="n">
        <v>300.81158185</v>
      </c>
      <c r="L54" s="20" t="n">
        <v>16.25086643</v>
      </c>
      <c r="M54" s="18" t="s">
        <v>404</v>
      </c>
      <c r="N54" s="20" t="s">
        <v>404</v>
      </c>
      <c r="O54" s="18" t="s">
        <v>404</v>
      </c>
      <c r="P54" s="20" t="s">
        <v>404</v>
      </c>
      <c r="Q54" s="18" t="s">
        <v>404</v>
      </c>
      <c r="R54" s="20" t="s">
        <v>404</v>
      </c>
      <c r="S54" s="18" t="s">
        <v>404</v>
      </c>
      <c r="T54" s="20" t="s">
        <v>404</v>
      </c>
      <c r="U54" s="18" t="n">
        <v>329.20920873</v>
      </c>
      <c r="V54" s="20" t="n">
        <v>7.96274478</v>
      </c>
    </row>
    <row r="55" spans="1:22">
      <c r="A55" s="15" t="s">
        <v>452</v>
      </c>
      <c r="B55" s="17" t="n">
        <v>5316</v>
      </c>
      <c r="C55" s="18">
        <f>(43.0/B55*100)</f>
        <v/>
      </c>
      <c r="D55" s="19" t="n">
        <v>5273</v>
      </c>
      <c r="E55" s="18" t="n">
        <v>421.69585677</v>
      </c>
      <c r="F55" s="20" t="n">
        <v>8.768452079999999</v>
      </c>
      <c r="G55" s="18" t="n">
        <v>403.19456848</v>
      </c>
      <c r="H55" s="20" t="n">
        <v>4.76330362</v>
      </c>
      <c r="I55" s="18" t="n">
        <v>402.21383468</v>
      </c>
      <c r="J55" s="20" t="n">
        <v>6.79242705</v>
      </c>
      <c r="K55" s="18" t="n">
        <v>382.25606042</v>
      </c>
      <c r="L55" s="20" t="n">
        <v>12.43761089</v>
      </c>
      <c r="M55" s="18" t="s">
        <v>404</v>
      </c>
      <c r="N55" s="20" t="s">
        <v>404</v>
      </c>
      <c r="O55" s="18" t="s">
        <v>404</v>
      </c>
      <c r="P55" s="20" t="s">
        <v>404</v>
      </c>
      <c r="Q55" s="18" t="s">
        <v>404</v>
      </c>
      <c r="R55" s="20" t="s">
        <v>404</v>
      </c>
      <c r="S55" s="18" t="n">
        <v>368.2229181</v>
      </c>
      <c r="T55" s="20" t="n">
        <v>6.58646001</v>
      </c>
      <c r="U55" s="18" t="n">
        <v>371.22600414</v>
      </c>
      <c r="V55" s="20" t="n">
        <v>23.54734538</v>
      </c>
    </row>
    <row r="56" spans="1:22">
      <c r="A56" s="15" t="s">
        <v>453</v>
      </c>
      <c r="B56" s="17" t="n">
        <v>5359</v>
      </c>
      <c r="C56" s="18">
        <f>(0.0/B56*100)</f>
        <v/>
      </c>
      <c r="D56" s="19" t="n">
        <v>5359</v>
      </c>
      <c r="E56" s="18" t="n">
        <v>573.5784102699999</v>
      </c>
      <c r="F56" s="20" t="n">
        <v>6.00737039</v>
      </c>
      <c r="G56" s="18" t="n">
        <v>537.54456921</v>
      </c>
      <c r="H56" s="20" t="n">
        <v>5.32224809</v>
      </c>
      <c r="I56" s="18" t="n">
        <v>510.03867389</v>
      </c>
      <c r="J56" s="20" t="n">
        <v>13.83791544</v>
      </c>
      <c r="K56" s="18" t="s">
        <v>404</v>
      </c>
      <c r="L56" s="20" t="s">
        <v>404</v>
      </c>
      <c r="M56" s="18" t="s">
        <v>404</v>
      </c>
      <c r="N56" s="20" t="s">
        <v>404</v>
      </c>
      <c r="O56" s="18" t="s">
        <v>404</v>
      </c>
      <c r="P56" s="20" t="s">
        <v>404</v>
      </c>
      <c r="Q56" s="18" t="s">
        <v>404</v>
      </c>
      <c r="R56" s="20" t="s">
        <v>404</v>
      </c>
      <c r="S56" s="18" t="s">
        <v>404</v>
      </c>
      <c r="T56" s="20" t="s">
        <v>404</v>
      </c>
      <c r="U56" s="18" t="n">
        <v>531.43689347</v>
      </c>
      <c r="V56" s="20" t="n">
        <v>14.73942681</v>
      </c>
    </row>
    <row r="57" spans="1:22">
      <c r="A57" s="15" t="s">
        <v>454</v>
      </c>
      <c r="B57" s="17" t="n">
        <v>6513</v>
      </c>
      <c r="C57" s="18">
        <f>(0.0/B57*100)</f>
        <v/>
      </c>
      <c r="D57" s="19" t="n">
        <v>6513</v>
      </c>
      <c r="E57" s="18" t="n">
        <v>408.53993968</v>
      </c>
      <c r="F57" s="20" t="n">
        <v>8.448554059999999</v>
      </c>
      <c r="G57" s="18" t="n">
        <v>385.2063443</v>
      </c>
      <c r="H57" s="20" t="n">
        <v>4.73900361</v>
      </c>
      <c r="I57" s="18" t="n">
        <v>373.10072522</v>
      </c>
      <c r="J57" s="20" t="n">
        <v>7.06060018</v>
      </c>
      <c r="K57" s="18" t="n">
        <v>319.54328824</v>
      </c>
      <c r="L57" s="20" t="n">
        <v>12.61567975</v>
      </c>
      <c r="M57" s="18" t="s">
        <v>404</v>
      </c>
      <c r="N57" s="20" t="s">
        <v>404</v>
      </c>
      <c r="O57" s="18" t="s">
        <v>404</v>
      </c>
      <c r="P57" s="20" t="s">
        <v>404</v>
      </c>
      <c r="Q57" s="18" t="s">
        <v>404</v>
      </c>
      <c r="R57" s="20" t="s">
        <v>404</v>
      </c>
      <c r="S57" s="18" t="s">
        <v>404</v>
      </c>
      <c r="T57" s="20" t="s">
        <v>404</v>
      </c>
      <c r="U57" s="18" t="n">
        <v>416.89391148</v>
      </c>
      <c r="V57" s="20" t="n">
        <v>9.875305150000001</v>
      </c>
    </row>
    <row r="58" spans="1:22">
      <c r="A58" s="15" t="s">
        <v>455</v>
      </c>
      <c r="B58" s="17" t="n">
        <v>7267</v>
      </c>
      <c r="C58" s="18">
        <f>(0.0/B58*100)</f>
        <v/>
      </c>
      <c r="D58" s="19" t="n">
        <v>7267</v>
      </c>
      <c r="E58" s="18" t="n">
        <v>399.17567984</v>
      </c>
      <c r="F58" s="20" t="n">
        <v>10.1359721</v>
      </c>
      <c r="G58" s="18" t="n">
        <v>387.36499944</v>
      </c>
      <c r="H58" s="20" t="n">
        <v>4.7927794</v>
      </c>
      <c r="I58" s="18" t="n">
        <v>373.13806943</v>
      </c>
      <c r="J58" s="20" t="n">
        <v>4.50135689</v>
      </c>
      <c r="K58" s="18" t="n">
        <v>372.08863432</v>
      </c>
      <c r="L58" s="20" t="n">
        <v>8.38470379</v>
      </c>
      <c r="M58" s="18" t="s">
        <v>404</v>
      </c>
      <c r="N58" s="20" t="s">
        <v>404</v>
      </c>
      <c r="O58" s="18" t="s">
        <v>404</v>
      </c>
      <c r="P58" s="20" t="s">
        <v>404</v>
      </c>
      <c r="Q58" s="18" t="s">
        <v>404</v>
      </c>
      <c r="R58" s="20" t="s">
        <v>404</v>
      </c>
      <c r="S58" s="18" t="n">
        <v>311.34349118</v>
      </c>
      <c r="T58" s="20" t="n">
        <v>10.70893548</v>
      </c>
      <c r="U58" s="18" t="n">
        <v>386.75216961</v>
      </c>
      <c r="V58" s="20" t="n">
        <v>39.57752012</v>
      </c>
    </row>
    <row r="59" spans="1:22">
      <c r="A59" s="15" t="s">
        <v>456</v>
      </c>
      <c r="B59" s="17" t="n">
        <v>4826</v>
      </c>
      <c r="C59" s="18">
        <f>(0.0/B59*100)</f>
        <v/>
      </c>
      <c r="D59" s="19" t="n">
        <v>4826</v>
      </c>
      <c r="E59" s="18" t="n">
        <v>352.90051464</v>
      </c>
      <c r="F59" s="20" t="n">
        <v>10.49281157</v>
      </c>
      <c r="G59" s="18" t="n">
        <v>366.15963047</v>
      </c>
      <c r="H59" s="20" t="n">
        <v>3.09605959</v>
      </c>
      <c r="I59" s="18" t="n">
        <v>363.29503438</v>
      </c>
      <c r="J59" s="20" t="n">
        <v>1.99483063</v>
      </c>
      <c r="K59" s="18" t="n">
        <v>344.33805648</v>
      </c>
      <c r="L59" s="20" t="n">
        <v>4.76943977</v>
      </c>
      <c r="M59" s="18" t="s">
        <v>404</v>
      </c>
      <c r="N59" s="20" t="s">
        <v>404</v>
      </c>
      <c r="O59" s="18" t="s">
        <v>404</v>
      </c>
      <c r="P59" s="20" t="s">
        <v>404</v>
      </c>
      <c r="Q59" s="18" t="s">
        <v>404</v>
      </c>
      <c r="R59" s="20" t="s">
        <v>404</v>
      </c>
      <c r="S59" s="18" t="s">
        <v>404</v>
      </c>
      <c r="T59" s="20" t="s">
        <v>404</v>
      </c>
      <c r="U59" s="18" t="n">
        <v>330.27871043</v>
      </c>
      <c r="V59" s="20" t="n">
        <v>29.38765188</v>
      </c>
    </row>
    <row r="60" spans="1:22">
      <c r="A60" s="15" t="s">
        <v>457</v>
      </c>
      <c r="B60" s="17" t="n">
        <v>4546</v>
      </c>
      <c r="C60" s="18">
        <f>(0.0/B60*100)</f>
        <v/>
      </c>
      <c r="D60" s="19" t="n">
        <v>4546</v>
      </c>
      <c r="E60" s="18" t="n">
        <v>401.14585215</v>
      </c>
      <c r="F60" s="20" t="n">
        <v>8.18121812</v>
      </c>
      <c r="G60" s="18" t="n">
        <v>410.47630178</v>
      </c>
      <c r="H60" s="20" t="n">
        <v>6.87310282</v>
      </c>
      <c r="I60" s="18" t="n">
        <v>353.48505668</v>
      </c>
      <c r="J60" s="20" t="n">
        <v>10.10660371</v>
      </c>
      <c r="K60" s="18" t="n">
        <v>355.08856702</v>
      </c>
      <c r="L60" s="20" t="n">
        <v>15.30581887</v>
      </c>
      <c r="M60" s="18" t="s">
        <v>404</v>
      </c>
      <c r="N60" s="20" t="s">
        <v>404</v>
      </c>
      <c r="O60" s="18" t="s">
        <v>404</v>
      </c>
      <c r="P60" s="20" t="s">
        <v>404</v>
      </c>
      <c r="Q60" s="18" t="s">
        <v>404</v>
      </c>
      <c r="R60" s="20" t="s">
        <v>404</v>
      </c>
      <c r="S60" s="18" t="s">
        <v>404</v>
      </c>
      <c r="T60" s="20" t="s">
        <v>404</v>
      </c>
      <c r="U60" s="18" t="n">
        <v>401.53562869</v>
      </c>
      <c r="V60" s="20" t="n">
        <v>26.42954179</v>
      </c>
    </row>
    <row r="61" spans="1:22">
      <c r="A61" s="15" t="s">
        <v>458</v>
      </c>
      <c r="B61" s="17" t="n">
        <v>6525</v>
      </c>
      <c r="C61" s="18">
        <f>(0.0/B61*100)</f>
        <v/>
      </c>
      <c r="D61" s="19" t="n">
        <v>6525</v>
      </c>
      <c r="E61" s="18" t="n">
        <v>495.25060832</v>
      </c>
      <c r="F61" s="20" t="n">
        <v>9.595471549999999</v>
      </c>
      <c r="G61" s="18" t="n">
        <v>481.54672661</v>
      </c>
      <c r="H61" s="20" t="n">
        <v>3.08328409</v>
      </c>
      <c r="I61" s="18" t="n">
        <v>461.14395968</v>
      </c>
      <c r="J61" s="20" t="n">
        <v>4.74439522</v>
      </c>
      <c r="K61" s="18" t="n">
        <v>471.19453884</v>
      </c>
      <c r="L61" s="20" t="n">
        <v>14.19662024</v>
      </c>
      <c r="M61" s="18" t="s">
        <v>404</v>
      </c>
      <c r="N61" s="20" t="s">
        <v>404</v>
      </c>
      <c r="O61" s="18" t="s">
        <v>404</v>
      </c>
      <c r="P61" s="20" t="s">
        <v>404</v>
      </c>
      <c r="Q61" s="18" t="s">
        <v>404</v>
      </c>
      <c r="R61" s="20" t="s">
        <v>404</v>
      </c>
      <c r="S61" s="18" t="s">
        <v>404</v>
      </c>
      <c r="T61" s="20" t="s">
        <v>404</v>
      </c>
      <c r="U61" s="18" t="n">
        <v>430.36419003</v>
      </c>
      <c r="V61" s="20" t="n">
        <v>9.07115306</v>
      </c>
    </row>
    <row r="62" spans="1:22">
      <c r="A62" s="15" t="s">
        <v>459</v>
      </c>
      <c r="B62" s="17" t="n">
        <v>4476</v>
      </c>
      <c r="C62" s="18">
        <f>(0.0/B62*100)</f>
        <v/>
      </c>
      <c r="D62" s="19" t="n">
        <v>4476</v>
      </c>
      <c r="E62" s="18" t="n">
        <v>557.72459507</v>
      </c>
      <c r="F62" s="20" t="n">
        <v>2.17049959</v>
      </c>
      <c r="G62" s="18" t="n">
        <v>546.97735253</v>
      </c>
      <c r="H62" s="20" t="n">
        <v>1.67837169</v>
      </c>
      <c r="I62" s="18" t="n">
        <v>521.85220123</v>
      </c>
      <c r="J62" s="20" t="n">
        <v>3.28492627</v>
      </c>
      <c r="K62" s="18" t="n">
        <v>502.94828726</v>
      </c>
      <c r="L62" s="20" t="n">
        <v>4.10313276</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404.25680825</v>
      </c>
      <c r="F63" s="20" t="n">
        <v>6.24604832</v>
      </c>
      <c r="G63" s="18" t="n">
        <v>374.86805445</v>
      </c>
      <c r="H63" s="20" t="n">
        <v>2.08040592</v>
      </c>
      <c r="I63" s="18" t="n">
        <v>357.42171703</v>
      </c>
      <c r="J63" s="20" t="n">
        <v>2.99195342</v>
      </c>
      <c r="K63" s="18" t="n">
        <v>340.64899763</v>
      </c>
      <c r="L63" s="20" t="n">
        <v>7.62937756</v>
      </c>
      <c r="M63" s="18" t="s">
        <v>404</v>
      </c>
      <c r="N63" s="20" t="s">
        <v>404</v>
      </c>
      <c r="O63" s="18" t="s">
        <v>404</v>
      </c>
      <c r="P63" s="20" t="s">
        <v>404</v>
      </c>
      <c r="Q63" s="18" t="n">
        <v>285.77679016</v>
      </c>
      <c r="R63" s="20" t="n">
        <v>15.99066986</v>
      </c>
      <c r="S63" s="18" t="s">
        <v>404</v>
      </c>
      <c r="T63" s="20" t="s">
        <v>404</v>
      </c>
      <c r="U63" s="18" t="n">
        <v>396.70750964</v>
      </c>
      <c r="V63" s="20" t="n">
        <v>5.91509476</v>
      </c>
    </row>
    <row r="64" spans="1:22">
      <c r="A64" s="15" t="s">
        <v>461</v>
      </c>
      <c r="B64" s="17" t="n">
        <v>3634</v>
      </c>
      <c r="C64" s="18">
        <f>(27.0/B64*100)</f>
        <v/>
      </c>
      <c r="D64" s="19" t="n">
        <v>3607</v>
      </c>
      <c r="E64" s="18" t="n">
        <v>513.55978553</v>
      </c>
      <c r="F64" s="20" t="n">
        <v>2.4225712</v>
      </c>
      <c r="G64" s="18" t="n">
        <v>451.07300486</v>
      </c>
      <c r="H64" s="20" t="n">
        <v>2.63870056</v>
      </c>
      <c r="I64" s="18" t="n">
        <v>448.85563939</v>
      </c>
      <c r="J64" s="20" t="n">
        <v>5.60816234</v>
      </c>
      <c r="K64" s="18" t="s">
        <v>404</v>
      </c>
      <c r="L64" s="20" t="s">
        <v>404</v>
      </c>
      <c r="M64" s="18" t="s">
        <v>404</v>
      </c>
      <c r="N64" s="20" t="s">
        <v>404</v>
      </c>
      <c r="O64" s="18" t="s">
        <v>404</v>
      </c>
      <c r="P64" s="20" t="s">
        <v>404</v>
      </c>
      <c r="Q64" s="18" t="n">
        <v>538.3669869399999</v>
      </c>
      <c r="R64" s="20" t="n">
        <v>14.53478774</v>
      </c>
      <c r="S64" s="18" t="s">
        <v>404</v>
      </c>
      <c r="T64" s="20" t="s">
        <v>404</v>
      </c>
      <c r="U64" s="18" t="s">
        <v>404</v>
      </c>
      <c r="V64" s="20" t="s">
        <v>404</v>
      </c>
    </row>
    <row r="65" spans="1:22">
      <c r="A65" s="15" t="s">
        <v>462</v>
      </c>
      <c r="B65" s="17" t="n">
        <v>5325</v>
      </c>
      <c r="C65" s="18">
        <f>(0.0/B65*100)</f>
        <v/>
      </c>
      <c r="D65" s="19" t="n">
        <v>5325</v>
      </c>
      <c r="E65" s="18" t="n">
        <v>416.18899428</v>
      </c>
      <c r="F65" s="20" t="n">
        <v>10.6952051</v>
      </c>
      <c r="G65" s="18" t="n">
        <v>425.31346661</v>
      </c>
      <c r="H65" s="20" t="n">
        <v>6.3764607</v>
      </c>
      <c r="I65" s="18" t="n">
        <v>418.74836255</v>
      </c>
      <c r="J65" s="20" t="n">
        <v>4.51748396</v>
      </c>
      <c r="K65" s="18" t="n">
        <v>415.02585072</v>
      </c>
      <c r="L65" s="20" t="n">
        <v>8.158847400000001</v>
      </c>
      <c r="M65" s="18" t="s">
        <v>404</v>
      </c>
      <c r="N65" s="20" t="s">
        <v>404</v>
      </c>
      <c r="O65" s="18" t="s">
        <v>404</v>
      </c>
      <c r="P65" s="20" t="s">
        <v>404</v>
      </c>
      <c r="Q65" s="18" t="s">
        <v>404</v>
      </c>
      <c r="R65" s="20" t="s">
        <v>404</v>
      </c>
      <c r="S65" s="18" t="s">
        <v>404</v>
      </c>
      <c r="T65" s="20" t="s">
        <v>404</v>
      </c>
      <c r="U65" s="18" t="n">
        <v>387.48115476</v>
      </c>
      <c r="V65" s="20" t="n">
        <v>15.59574161</v>
      </c>
    </row>
    <row r="66" spans="1:22">
      <c r="A66" s="15" t="s">
        <v>463</v>
      </c>
      <c r="B66" s="17" t="n">
        <v>5665</v>
      </c>
      <c r="C66" s="18">
        <f>(0.0/B66*100)</f>
        <v/>
      </c>
      <c r="D66" s="19" t="n">
        <v>5665</v>
      </c>
      <c r="E66" s="18" t="s">
        <v>404</v>
      </c>
      <c r="F66" s="20" t="s">
        <v>404</v>
      </c>
      <c r="G66" s="18" t="n">
        <v>445.0273561</v>
      </c>
      <c r="H66" s="20" t="n">
        <v>4.96695904</v>
      </c>
      <c r="I66" s="18" t="n">
        <v>415.2750884</v>
      </c>
      <c r="J66" s="20" t="n">
        <v>1.45035216</v>
      </c>
      <c r="K66" s="18" t="n">
        <v>373.20254159</v>
      </c>
      <c r="L66" s="20" t="n">
        <v>6.13873893</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412.22244931</v>
      </c>
      <c r="F67" s="20" t="n">
        <v>6.42661393</v>
      </c>
      <c r="G67" s="18" t="n">
        <v>382.27305433</v>
      </c>
      <c r="H67" s="20" t="n">
        <v>3.9205185</v>
      </c>
      <c r="I67" s="18" t="n">
        <v>372.79189548</v>
      </c>
      <c r="J67" s="20" t="n">
        <v>6.32368211</v>
      </c>
      <c r="K67" s="18" t="n">
        <v>377.15580926</v>
      </c>
      <c r="L67" s="20" t="n">
        <v>7.52225133</v>
      </c>
      <c r="M67" s="18" t="s">
        <v>404</v>
      </c>
      <c r="N67" s="20" t="s">
        <v>404</v>
      </c>
      <c r="O67" s="18" t="s">
        <v>404</v>
      </c>
      <c r="P67" s="20" t="s">
        <v>404</v>
      </c>
      <c r="Q67" s="18" t="s">
        <v>404</v>
      </c>
      <c r="R67" s="20" t="s">
        <v>404</v>
      </c>
      <c r="S67" s="18" t="s">
        <v>404</v>
      </c>
      <c r="T67" s="20" t="s">
        <v>404</v>
      </c>
      <c r="U67" s="18" t="n">
        <v>344.24639052</v>
      </c>
      <c r="V67" s="20" t="n">
        <v>26.63250286</v>
      </c>
    </row>
    <row r="68" spans="1:22">
      <c r="A68" s="15" t="s">
        <v>465</v>
      </c>
      <c r="B68" s="17" t="n">
        <v>12083</v>
      </c>
      <c r="C68" s="18">
        <f>(0.0/B68*100)</f>
        <v/>
      </c>
      <c r="D68" s="19" t="n">
        <v>12083</v>
      </c>
      <c r="E68" s="18" t="n">
        <v>400.75394788</v>
      </c>
      <c r="F68" s="20" t="n">
        <v>1.50331867</v>
      </c>
      <c r="G68" s="18" t="n">
        <v>393.60746876</v>
      </c>
      <c r="H68" s="20" t="n">
        <v>1.81270452</v>
      </c>
      <c r="I68" s="18" t="n">
        <v>402.30942609</v>
      </c>
      <c r="J68" s="20" t="n">
        <v>3.89942441</v>
      </c>
      <c r="K68" s="18" t="n">
        <v>459.77647471</v>
      </c>
      <c r="L68" s="20" t="n">
        <v>3.83719227</v>
      </c>
      <c r="M68" s="18" t="s">
        <v>404</v>
      </c>
      <c r="N68" s="20" t="s">
        <v>404</v>
      </c>
      <c r="O68" s="18" t="s">
        <v>404</v>
      </c>
      <c r="P68" s="20" t="s">
        <v>404</v>
      </c>
      <c r="Q68" s="18" t="s">
        <v>404</v>
      </c>
      <c r="R68" s="20" t="s">
        <v>404</v>
      </c>
      <c r="S68" s="18" t="s">
        <v>404</v>
      </c>
      <c r="T68" s="20" t="s">
        <v>404</v>
      </c>
      <c r="U68" s="18" t="n">
        <v>391.42666346</v>
      </c>
      <c r="V68" s="20" t="n">
        <v>7.21882437</v>
      </c>
    </row>
    <row r="69" spans="1:22">
      <c r="A69" s="15" t="s">
        <v>466</v>
      </c>
      <c r="B69" s="17" t="n">
        <v>4876</v>
      </c>
      <c r="C69" s="18">
        <f>(0.0/B69*100)</f>
        <v/>
      </c>
      <c r="D69" s="19" t="n">
        <v>4876</v>
      </c>
      <c r="E69" s="18" t="n">
        <v>502.61789752</v>
      </c>
      <c r="F69" s="20" t="n">
        <v>14.90578554</v>
      </c>
      <c r="G69" s="18" t="n">
        <v>452.12846155</v>
      </c>
      <c r="H69" s="20" t="n">
        <v>5.77152334</v>
      </c>
      <c r="I69" s="18" t="n">
        <v>424.57909551</v>
      </c>
      <c r="J69" s="20" t="n">
        <v>5.62194437</v>
      </c>
      <c r="K69" s="18" t="n">
        <v>397.85491336</v>
      </c>
      <c r="L69" s="20" t="n">
        <v>7.53704705</v>
      </c>
      <c r="M69" s="18" t="s">
        <v>404</v>
      </c>
      <c r="N69" s="20" t="s">
        <v>404</v>
      </c>
      <c r="O69" s="18" t="s">
        <v>404</v>
      </c>
      <c r="P69" s="20" t="s">
        <v>404</v>
      </c>
      <c r="Q69" s="18" t="s">
        <v>404</v>
      </c>
      <c r="R69" s="20" t="s">
        <v>404</v>
      </c>
      <c r="S69" s="18" t="s">
        <v>404</v>
      </c>
      <c r="T69" s="20" t="s">
        <v>404</v>
      </c>
      <c r="U69" s="18" t="n">
        <v>403.62311558</v>
      </c>
      <c r="V69" s="20" t="n">
        <v>15.01539441</v>
      </c>
    </row>
    <row r="70" spans="1:22">
      <c r="A70" s="15" t="s">
        <v>467</v>
      </c>
      <c r="B70" s="17" t="n">
        <v>6036</v>
      </c>
      <c r="C70" s="18">
        <f>(0.0/B70*100)</f>
        <v/>
      </c>
      <c r="D70" s="19" t="n">
        <v>6036</v>
      </c>
      <c r="E70" s="18" t="n">
        <v>491.43947434</v>
      </c>
      <c r="F70" s="20" t="n">
        <v>6.00961481</v>
      </c>
      <c r="G70" s="18" t="n">
        <v>504.06738804</v>
      </c>
      <c r="H70" s="20" t="n">
        <v>5.08127619</v>
      </c>
      <c r="I70" s="18" t="n">
        <v>493.26627967</v>
      </c>
      <c r="J70" s="20" t="n">
        <v>5.87355849</v>
      </c>
      <c r="K70" s="18" t="n">
        <v>488.37158721</v>
      </c>
      <c r="L70" s="20" t="n">
        <v>5.61455918</v>
      </c>
      <c r="M70" s="18" t="s">
        <v>404</v>
      </c>
      <c r="N70" s="20" t="s">
        <v>404</v>
      </c>
      <c r="O70" s="18" t="s">
        <v>404</v>
      </c>
      <c r="P70" s="20" t="s">
        <v>404</v>
      </c>
      <c r="Q70" s="18" t="s">
        <v>404</v>
      </c>
      <c r="R70" s="20" t="s">
        <v>404</v>
      </c>
      <c r="S70" s="18" t="s">
        <v>404</v>
      </c>
      <c r="T70" s="20" t="s">
        <v>404</v>
      </c>
      <c r="U70" s="18" t="s">
        <v>404</v>
      </c>
      <c r="V70" s="20" t="s">
        <v>404</v>
      </c>
    </row>
    <row r="71" spans="1:22">
      <c r="A71" s="15" t="s">
        <v>468</v>
      </c>
      <c r="B71" s="17" t="n">
        <v>6115</v>
      </c>
      <c r="C71" s="18">
        <f>(0.0/B71*100)</f>
        <v/>
      </c>
      <c r="D71" s="19" t="n">
        <v>6115</v>
      </c>
      <c r="E71" s="18" t="n">
        <v>599.79792137</v>
      </c>
      <c r="F71" s="20" t="n">
        <v>3.54099262</v>
      </c>
      <c r="G71" s="18" t="n">
        <v>560.07869684</v>
      </c>
      <c r="H71" s="20" t="n">
        <v>1.67895207</v>
      </c>
      <c r="I71" s="18" t="n">
        <v>508.1123432</v>
      </c>
      <c r="J71" s="20" t="n">
        <v>4.29105823</v>
      </c>
      <c r="K71" s="18" t="n">
        <v>479.79437323</v>
      </c>
      <c r="L71" s="20" t="n">
        <v>16.95418215</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557.56085273</v>
      </c>
      <c r="F72" s="20" t="n">
        <v>5.18295912</v>
      </c>
      <c r="G72" s="18" t="n">
        <v>530.40686571</v>
      </c>
      <c r="H72" s="20" t="n">
        <v>6.87474228</v>
      </c>
      <c r="I72" s="18" t="n">
        <v>518.75155881</v>
      </c>
      <c r="J72" s="20" t="n">
        <v>12.77922365</v>
      </c>
      <c r="K72" s="18" t="n">
        <v>529.67930146</v>
      </c>
      <c r="L72" s="20" t="n">
        <v>18.78833129</v>
      </c>
      <c r="M72" s="18" t="s">
        <v>404</v>
      </c>
      <c r="N72" s="20" t="s">
        <v>404</v>
      </c>
      <c r="O72" s="18" t="s">
        <v>404</v>
      </c>
      <c r="P72" s="20" t="s">
        <v>404</v>
      </c>
      <c r="Q72" s="18" t="s">
        <v>404</v>
      </c>
      <c r="R72" s="20" t="s">
        <v>404</v>
      </c>
      <c r="S72" s="18" t="s">
        <v>404</v>
      </c>
      <c r="T72" s="20" t="s">
        <v>404</v>
      </c>
      <c r="U72" s="18" t="n">
        <v>486.42848318</v>
      </c>
      <c r="V72" s="20" t="n">
        <v>19.62254775</v>
      </c>
    </row>
    <row r="73" spans="1:22">
      <c r="A73" s="15" t="s">
        <v>470</v>
      </c>
      <c r="B73" s="17" t="n">
        <v>8249</v>
      </c>
      <c r="C73" s="18">
        <f>(0.0/B73*100)</f>
        <v/>
      </c>
      <c r="D73" s="19" t="n">
        <v>8249</v>
      </c>
      <c r="E73" s="18" t="n">
        <v>416.35411893</v>
      </c>
      <c r="F73" s="20" t="n">
        <v>7.91809492</v>
      </c>
      <c r="G73" s="18" t="n">
        <v>423.55894651</v>
      </c>
      <c r="H73" s="20" t="n">
        <v>4.02765144</v>
      </c>
      <c r="I73" s="18" t="n">
        <v>395.76998222</v>
      </c>
      <c r="J73" s="20" t="n">
        <v>6.27692094</v>
      </c>
      <c r="K73" s="18" t="n">
        <v>376.20694463</v>
      </c>
      <c r="L73" s="20" t="n">
        <v>5.79481974</v>
      </c>
      <c r="M73" s="18" t="s">
        <v>404</v>
      </c>
      <c r="N73" s="20" t="s">
        <v>404</v>
      </c>
      <c r="O73" s="18" t="s">
        <v>404</v>
      </c>
      <c r="P73" s="20" t="s">
        <v>404</v>
      </c>
      <c r="Q73" s="18" t="s">
        <v>404</v>
      </c>
      <c r="R73" s="20" t="s">
        <v>404</v>
      </c>
      <c r="S73" s="18" t="s">
        <v>404</v>
      </c>
      <c r="T73" s="20" t="s">
        <v>404</v>
      </c>
      <c r="U73" s="18" t="n">
        <v>413.00666818</v>
      </c>
      <c r="V73" s="20" t="n">
        <v>19.37641164</v>
      </c>
    </row>
    <row r="74" spans="1:22">
      <c r="A74" s="15" t="s">
        <v>471</v>
      </c>
      <c r="B74" s="17" t="n">
        <v>4692</v>
      </c>
      <c r="C74" s="18">
        <f>(484.0/B74*100)</f>
        <v/>
      </c>
      <c r="D74" s="19" t="n">
        <v>4208</v>
      </c>
      <c r="E74" s="18" t="n">
        <v>507.1758469</v>
      </c>
      <c r="F74" s="20" t="n">
        <v>3.8711858</v>
      </c>
      <c r="G74" s="18" t="n">
        <v>450.52819096</v>
      </c>
      <c r="H74" s="20" t="n">
        <v>3.01908164</v>
      </c>
      <c r="I74" s="18" t="n">
        <v>392.25549319</v>
      </c>
      <c r="J74" s="20" t="n">
        <v>2.62662022</v>
      </c>
      <c r="K74" s="18" t="n">
        <v>356.65471342</v>
      </c>
      <c r="L74" s="20" t="n">
        <v>2.85560379</v>
      </c>
      <c r="M74" s="18" t="s">
        <v>404</v>
      </c>
      <c r="N74" s="20" t="s">
        <v>404</v>
      </c>
      <c r="O74" s="18" t="s">
        <v>404</v>
      </c>
      <c r="P74" s="20" t="s">
        <v>404</v>
      </c>
      <c r="Q74" s="18" t="s">
        <v>404</v>
      </c>
      <c r="R74" s="20" t="s">
        <v>404</v>
      </c>
      <c r="S74" s="18" t="s">
        <v>404</v>
      </c>
      <c r="T74" s="20" t="s">
        <v>404</v>
      </c>
      <c r="U74" s="18" t="n">
        <v>434.87395004</v>
      </c>
      <c r="V74" s="20" t="n">
        <v>15.2755529</v>
      </c>
    </row>
    <row r="75" spans="1:22">
      <c r="A75" s="15" t="s">
        <v>472</v>
      </c>
      <c r="B75" s="17" t="n">
        <v>5375</v>
      </c>
      <c r="C75" s="18">
        <f>(483.0/B75*100)</f>
        <v/>
      </c>
      <c r="D75" s="19" t="n">
        <v>4892</v>
      </c>
      <c r="E75" s="18" t="n">
        <v>349.2274</v>
      </c>
      <c r="F75" s="20" t="n">
        <v>34.49741712</v>
      </c>
      <c r="G75" s="18" t="n">
        <v>377.55472009</v>
      </c>
      <c r="H75" s="20" t="n">
        <v>12.28166506</v>
      </c>
      <c r="I75" s="18" t="n">
        <v>361.08073454</v>
      </c>
      <c r="J75" s="20" t="n">
        <v>6.92415942</v>
      </c>
      <c r="K75" s="18" t="n">
        <v>371.1476355</v>
      </c>
      <c r="L75" s="20" t="n">
        <v>6.60662568</v>
      </c>
      <c r="M75" s="18" t="s">
        <v>404</v>
      </c>
      <c r="N75" s="20" t="s">
        <v>404</v>
      </c>
      <c r="O75" s="18" t="s">
        <v>404</v>
      </c>
      <c r="P75" s="20" t="s">
        <v>404</v>
      </c>
      <c r="Q75" s="18" t="s">
        <v>404</v>
      </c>
      <c r="R75" s="20" t="s">
        <v>404</v>
      </c>
      <c r="S75" s="18" t="s">
        <v>404</v>
      </c>
      <c r="T75" s="20" t="s">
        <v>404</v>
      </c>
      <c r="U75" s="18" t="n">
        <v>361.19458386</v>
      </c>
      <c r="V75" s="20" t="n">
        <v>16.06815277</v>
      </c>
    </row>
    <row r="76" spans="1:22">
      <c r="A76" s="15" t="s">
        <v>473</v>
      </c>
      <c r="B76" s="17" t="n">
        <v>14167</v>
      </c>
      <c r="C76" s="18">
        <f>(1400.0/B76*100)</f>
        <v/>
      </c>
      <c r="D76" s="19" t="n">
        <v>12767</v>
      </c>
      <c r="E76" s="18" t="n">
        <v>471.5150767</v>
      </c>
      <c r="F76" s="20" t="n">
        <v>6.0723953</v>
      </c>
      <c r="G76" s="18" t="n">
        <v>430.19454128</v>
      </c>
      <c r="H76" s="20" t="n">
        <v>6.56539814</v>
      </c>
      <c r="I76" s="18" t="n">
        <v>388.79436421</v>
      </c>
      <c r="J76" s="20" t="n">
        <v>7.01149338</v>
      </c>
      <c r="K76" s="18" t="n">
        <v>390.76538961</v>
      </c>
      <c r="L76" s="20" t="n">
        <v>6.56336869</v>
      </c>
      <c r="M76" s="18" t="s">
        <v>404</v>
      </c>
      <c r="N76" s="20" t="s">
        <v>404</v>
      </c>
      <c r="O76" s="18" t="s">
        <v>404</v>
      </c>
      <c r="P76" s="20" t="s">
        <v>404</v>
      </c>
      <c r="Q76" s="18" t="s">
        <v>404</v>
      </c>
      <c r="R76" s="20" t="s">
        <v>404</v>
      </c>
      <c r="S76" s="18" t="s">
        <v>404</v>
      </c>
      <c r="T76" s="20" t="s">
        <v>404</v>
      </c>
      <c r="U76" s="18" t="n">
        <v>433.96040405</v>
      </c>
      <c r="V76" s="20" t="n">
        <v>7.97068441</v>
      </c>
    </row>
    <row r="77" spans="1:22">
      <c r="A77" s="15" t="s">
        <v>474</v>
      </c>
      <c r="B77" s="17" t="n">
        <v>6062</v>
      </c>
      <c r="C77" s="18">
        <f>(0.0/B77*100)</f>
        <v/>
      </c>
      <c r="D77" s="19" t="n">
        <v>6062</v>
      </c>
      <c r="E77" s="18" t="n">
        <v>458.87526656</v>
      </c>
      <c r="F77" s="20" t="n">
        <v>9.509549399999999</v>
      </c>
      <c r="G77" s="18" t="n">
        <v>431.57763165</v>
      </c>
      <c r="H77" s="20" t="n">
        <v>6.32120866</v>
      </c>
      <c r="I77" s="18" t="n">
        <v>400.02248336</v>
      </c>
      <c r="J77" s="20" t="n">
        <v>3.66640622</v>
      </c>
      <c r="K77" s="18" t="n">
        <v>392.32091804</v>
      </c>
      <c r="L77" s="20" t="n">
        <v>8.25059031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589.62298651</v>
      </c>
      <c r="F78" s="20" t="n">
        <v>35.1933353</v>
      </c>
      <c r="G78" s="18" t="n">
        <v>504.92352278</v>
      </c>
      <c r="H78" s="20" t="n">
        <v>4.46210366</v>
      </c>
      <c r="I78" s="18" t="n">
        <v>471.21698523</v>
      </c>
      <c r="J78" s="20" t="n">
        <v>7.56045431</v>
      </c>
      <c r="K78" s="18" t="n">
        <v>431.78533312</v>
      </c>
      <c r="L78" s="20" t="n">
        <v>12.92977954</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504.2315163</v>
      </c>
      <c r="F79" s="20" t="n">
        <v>13.43620383</v>
      </c>
      <c r="G79" s="18" t="n">
        <v>463.04461609</v>
      </c>
      <c r="H79" s="20" t="n">
        <v>11.88735333</v>
      </c>
      <c r="I79" s="18" t="n">
        <v>448.36884893</v>
      </c>
      <c r="J79" s="20" t="n">
        <v>14.19564032</v>
      </c>
      <c r="K79" s="18" t="n">
        <v>398.90663033</v>
      </c>
      <c r="L79" s="20" t="n">
        <v>19.93264247</v>
      </c>
      <c r="M79" s="18" t="s">
        <v>404</v>
      </c>
      <c r="N79" s="20" t="s">
        <v>404</v>
      </c>
      <c r="O79" s="18" t="s">
        <v>404</v>
      </c>
      <c r="P79" s="20" t="s">
        <v>404</v>
      </c>
      <c r="Q79" s="18" t="s">
        <v>404</v>
      </c>
      <c r="R79" s="20" t="s">
        <v>404</v>
      </c>
      <c r="S79" s="18" t="s">
        <v>404</v>
      </c>
      <c r="T79" s="20" t="s">
        <v>404</v>
      </c>
      <c r="U79" s="18" t="n">
        <v>401.88491005</v>
      </c>
      <c r="V79" s="20" t="n">
        <v>7.76790796</v>
      </c>
    </row>
    <row r="80" spans="1:22">
      <c r="A80" s="15" t="s">
        <v>477</v>
      </c>
      <c r="B80" s="17" t="n">
        <v>7841</v>
      </c>
      <c r="C80" s="18">
        <f>(0.0/B80*100)</f>
        <v/>
      </c>
      <c r="D80" s="19" t="n">
        <v>7841</v>
      </c>
      <c r="E80" s="18" t="n">
        <v>462.88121373</v>
      </c>
      <c r="F80" s="20" t="n">
        <v>9.389982290000001</v>
      </c>
      <c r="G80" s="18" t="n">
        <v>461.47651158</v>
      </c>
      <c r="H80" s="20" t="n">
        <v>7.78633483</v>
      </c>
      <c r="I80" s="18" t="n">
        <v>453.5141699</v>
      </c>
      <c r="J80" s="20" t="n">
        <v>8.065430210000001</v>
      </c>
      <c r="K80" s="18" t="n">
        <v>463.52304619</v>
      </c>
      <c r="L80" s="20" t="n">
        <v>8.454398530000001</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484.40626864</v>
      </c>
      <c r="F81" s="20" t="n">
        <v>11.50149298</v>
      </c>
      <c r="G81" s="18" t="n">
        <v>452.20345106</v>
      </c>
      <c r="H81" s="20" t="n">
        <v>4.38395034</v>
      </c>
      <c r="I81" s="18" t="n">
        <v>421.12666157</v>
      </c>
      <c r="J81" s="20" t="n">
        <v>4.74710637</v>
      </c>
      <c r="K81" s="18" t="n">
        <v>419.12397495</v>
      </c>
      <c r="L81" s="20" t="n">
        <v>9.71755901</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709</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527.59334906</v>
      </c>
      <c r="F7" s="20" t="n">
        <v>3.84619028</v>
      </c>
      <c r="G7" s="18" t="n">
        <v>497.48945896</v>
      </c>
      <c r="H7" s="20" t="n">
        <v>2.4092085</v>
      </c>
      <c r="I7" s="18" t="n">
        <v>457.71540892</v>
      </c>
      <c r="J7" s="20" t="n">
        <v>3.80988148</v>
      </c>
      <c r="K7" s="18" t="n">
        <v>438.42666369</v>
      </c>
      <c r="L7" s="20" t="n">
        <v>8.62007914</v>
      </c>
      <c r="M7" s="18" t="s">
        <v>404</v>
      </c>
      <c r="N7" s="20" t="s">
        <v>404</v>
      </c>
      <c r="O7" s="18" t="s">
        <v>404</v>
      </c>
      <c r="P7" s="20" t="s">
        <v>404</v>
      </c>
      <c r="Q7" s="18" t="s">
        <v>404</v>
      </c>
      <c r="R7" s="20" t="s">
        <v>404</v>
      </c>
      <c r="S7" s="18" t="s">
        <v>404</v>
      </c>
      <c r="T7" s="20" t="s">
        <v>404</v>
      </c>
      <c r="U7" s="18" t="n">
        <v>473.89019572</v>
      </c>
      <c r="V7" s="20" t="n">
        <v>10.12382884</v>
      </c>
    </row>
    <row r="8" spans="1:22">
      <c r="A8" s="15" t="s">
        <v>405</v>
      </c>
      <c r="B8" s="17" t="n">
        <v>7007</v>
      </c>
      <c r="C8" s="18">
        <f>(0.0/B8*100)</f>
        <v/>
      </c>
      <c r="D8" s="19" t="n">
        <v>7007</v>
      </c>
      <c r="E8" s="18" t="n">
        <v>486.95924443</v>
      </c>
      <c r="F8" s="20" t="n">
        <v>11.03268223</v>
      </c>
      <c r="G8" s="18" t="n">
        <v>508.72452417</v>
      </c>
      <c r="H8" s="20" t="n">
        <v>6.48054707</v>
      </c>
      <c r="I8" s="18" t="n">
        <v>497.70555209</v>
      </c>
      <c r="J8" s="20" t="n">
        <v>6.9376286</v>
      </c>
      <c r="K8" s="18" t="n">
        <v>458.44595477</v>
      </c>
      <c r="L8" s="20" t="n">
        <v>10.87730484</v>
      </c>
      <c r="M8" s="18" t="s">
        <v>404</v>
      </c>
      <c r="N8" s="20" t="s">
        <v>404</v>
      </c>
      <c r="O8" s="18" t="s">
        <v>404</v>
      </c>
      <c r="P8" s="20" t="s">
        <v>404</v>
      </c>
      <c r="Q8" s="18" t="s">
        <v>404</v>
      </c>
      <c r="R8" s="20" t="s">
        <v>404</v>
      </c>
      <c r="S8" s="18" t="s">
        <v>404</v>
      </c>
      <c r="T8" s="20" t="s">
        <v>404</v>
      </c>
      <c r="U8" s="18" t="n">
        <v>489.64302302</v>
      </c>
      <c r="V8" s="20" t="n">
        <v>28.51623122</v>
      </c>
    </row>
    <row r="9" spans="1:22">
      <c r="A9" s="15" t="s">
        <v>406</v>
      </c>
      <c r="B9" s="17" t="n">
        <v>9651</v>
      </c>
      <c r="C9" s="18">
        <f>(200.0/B9*100)</f>
        <v/>
      </c>
      <c r="D9" s="19" t="n">
        <v>9451</v>
      </c>
      <c r="E9" s="18" t="n">
        <v>571.15904123</v>
      </c>
      <c r="F9" s="20" t="n">
        <v>6.58417795</v>
      </c>
      <c r="G9" s="18" t="n">
        <v>520.04358345</v>
      </c>
      <c r="H9" s="20" t="n">
        <v>3.64572354</v>
      </c>
      <c r="I9" s="18" t="n">
        <v>448.81831456</v>
      </c>
      <c r="J9" s="20" t="n">
        <v>6.02756591</v>
      </c>
      <c r="K9" s="18" t="n">
        <v>413.656529</v>
      </c>
      <c r="L9" s="20" t="n">
        <v>10.0918324</v>
      </c>
      <c r="M9" s="18" t="s">
        <v>404</v>
      </c>
      <c r="N9" s="20" t="s">
        <v>404</v>
      </c>
      <c r="O9" s="18" t="s">
        <v>404</v>
      </c>
      <c r="P9" s="20" t="s">
        <v>404</v>
      </c>
      <c r="Q9" s="18" t="s">
        <v>404</v>
      </c>
      <c r="R9" s="20" t="s">
        <v>404</v>
      </c>
      <c r="S9" s="18" t="s">
        <v>404</v>
      </c>
      <c r="T9" s="20" t="s">
        <v>404</v>
      </c>
      <c r="U9" s="18" t="n">
        <v>487.05757509</v>
      </c>
      <c r="V9" s="20" t="n">
        <v>15.46800685</v>
      </c>
    </row>
    <row r="10" spans="1:22">
      <c r="A10" s="15" t="s">
        <v>407</v>
      </c>
      <c r="B10" s="17" t="n">
        <v>20058</v>
      </c>
      <c r="C10" s="18">
        <f>(3134.0/B10*100)</f>
        <v/>
      </c>
      <c r="D10" s="19" t="n">
        <v>16924</v>
      </c>
      <c r="E10" s="18" t="n">
        <v>555.86515789</v>
      </c>
      <c r="F10" s="20" t="n">
        <v>7.72730146</v>
      </c>
      <c r="G10" s="18" t="n">
        <v>523.1412863199999</v>
      </c>
      <c r="H10" s="20" t="n">
        <v>3.86674437</v>
      </c>
      <c r="I10" s="18" t="n">
        <v>506.18670707</v>
      </c>
      <c r="J10" s="20" t="n">
        <v>3.34224016</v>
      </c>
      <c r="K10" s="18" t="n">
        <v>482.01805251</v>
      </c>
      <c r="L10" s="20" t="n">
        <v>9.006773559999999</v>
      </c>
      <c r="M10" s="18" t="s">
        <v>404</v>
      </c>
      <c r="N10" s="20" t="s">
        <v>404</v>
      </c>
      <c r="O10" s="18" t="s">
        <v>404</v>
      </c>
      <c r="P10" s="20" t="s">
        <v>404</v>
      </c>
      <c r="Q10" s="18" t="s">
        <v>404</v>
      </c>
      <c r="R10" s="20" t="s">
        <v>404</v>
      </c>
      <c r="S10" s="18" t="s">
        <v>404</v>
      </c>
      <c r="T10" s="20" t="s">
        <v>404</v>
      </c>
      <c r="U10" s="18" t="n">
        <v>546.62476688</v>
      </c>
      <c r="V10" s="20" t="n">
        <v>14.75268385</v>
      </c>
    </row>
    <row r="11" spans="1:22">
      <c r="A11" s="15" t="s">
        <v>408</v>
      </c>
      <c r="B11" s="17" t="n">
        <v>7053</v>
      </c>
      <c r="C11" s="18">
        <f>(212.0/B11*100)</f>
        <v/>
      </c>
      <c r="D11" s="19" t="n">
        <v>6841</v>
      </c>
      <c r="E11" s="18" t="n">
        <v>442.50207804</v>
      </c>
      <c r="F11" s="20" t="n">
        <v>6.01082581</v>
      </c>
      <c r="G11" s="18" t="n">
        <v>426.98988872</v>
      </c>
      <c r="H11" s="20" t="n">
        <v>5.26378091</v>
      </c>
      <c r="I11" s="18" t="n">
        <v>393.75506518</v>
      </c>
      <c r="J11" s="20" t="n">
        <v>8.27004236</v>
      </c>
      <c r="K11" s="18" t="n">
        <v>373.87835566</v>
      </c>
      <c r="L11" s="20" t="n">
        <v>9.40510892</v>
      </c>
      <c r="M11" s="18" t="s">
        <v>404</v>
      </c>
      <c r="N11" s="20" t="s">
        <v>404</v>
      </c>
      <c r="O11" s="18" t="s">
        <v>404</v>
      </c>
      <c r="P11" s="20" t="s">
        <v>404</v>
      </c>
      <c r="Q11" s="18" t="s">
        <v>404</v>
      </c>
      <c r="R11" s="20" t="s">
        <v>404</v>
      </c>
      <c r="S11" s="18" t="s">
        <v>404</v>
      </c>
      <c r="T11" s="20" t="s">
        <v>404</v>
      </c>
      <c r="U11" s="18" t="n">
        <v>401.08789161</v>
      </c>
      <c r="V11" s="20" t="n">
        <v>12.55507148</v>
      </c>
    </row>
    <row r="12" spans="1:22">
      <c r="A12" s="15" t="s">
        <v>409</v>
      </c>
      <c r="B12" s="17" t="n">
        <v>6894</v>
      </c>
      <c r="C12" s="18">
        <f>(106.0/B12*100)</f>
        <v/>
      </c>
      <c r="D12" s="19" t="n">
        <v>6788</v>
      </c>
      <c r="E12" s="18" t="n">
        <v>508.4138046</v>
      </c>
      <c r="F12" s="20" t="n">
        <v>20.52169719</v>
      </c>
      <c r="G12" s="18" t="n">
        <v>517.05239582</v>
      </c>
      <c r="H12" s="20" t="n">
        <v>4.73828911</v>
      </c>
      <c r="I12" s="18" t="n">
        <v>480.86912375</v>
      </c>
      <c r="J12" s="20" t="n">
        <v>4.91388129</v>
      </c>
      <c r="K12" s="18" t="n">
        <v>450.67522185</v>
      </c>
      <c r="L12" s="20" t="n">
        <v>9.41013098</v>
      </c>
      <c r="M12" s="18" t="s">
        <v>404</v>
      </c>
      <c r="N12" s="20" t="s">
        <v>404</v>
      </c>
      <c r="O12" s="18" t="s">
        <v>404</v>
      </c>
      <c r="P12" s="20" t="s">
        <v>404</v>
      </c>
      <c r="Q12" s="18" t="s">
        <v>404</v>
      </c>
      <c r="R12" s="20" t="s">
        <v>404</v>
      </c>
      <c r="S12" s="18" t="s">
        <v>404</v>
      </c>
      <c r="T12" s="20" t="s">
        <v>404</v>
      </c>
      <c r="U12" s="18" t="n">
        <v>454.94316416</v>
      </c>
      <c r="V12" s="20" t="n">
        <v>21.96170197</v>
      </c>
    </row>
    <row r="13" spans="1:22">
      <c r="A13" s="15" t="s">
        <v>410</v>
      </c>
      <c r="B13" s="17" t="n">
        <v>7161</v>
      </c>
      <c r="C13" s="18">
        <f>(1175.0/B13*100)</f>
        <v/>
      </c>
      <c r="D13" s="19" t="n">
        <v>5986</v>
      </c>
      <c r="E13" s="18" t="n">
        <v>522.63361524</v>
      </c>
      <c r="F13" s="20" t="n">
        <v>4.10579692</v>
      </c>
      <c r="G13" s="18" t="n">
        <v>510.15408984</v>
      </c>
      <c r="H13" s="20" t="n">
        <v>3.60954802</v>
      </c>
      <c r="I13" s="18" t="n">
        <v>489.27004709</v>
      </c>
      <c r="J13" s="20" t="n">
        <v>4.84726837</v>
      </c>
      <c r="K13" s="18" t="n">
        <v>494.15238994</v>
      </c>
      <c r="L13" s="20" t="n">
        <v>6.41787787</v>
      </c>
      <c r="M13" s="18" t="s">
        <v>404</v>
      </c>
      <c r="N13" s="20" t="s">
        <v>404</v>
      </c>
      <c r="O13" s="18" t="s">
        <v>404</v>
      </c>
      <c r="P13" s="20" t="s">
        <v>404</v>
      </c>
      <c r="Q13" s="18" t="s">
        <v>404</v>
      </c>
      <c r="R13" s="20" t="s">
        <v>404</v>
      </c>
      <c r="S13" s="18" t="s">
        <v>404</v>
      </c>
      <c r="T13" s="20" t="s">
        <v>404</v>
      </c>
      <c r="U13" s="18" t="n">
        <v>510.57320017</v>
      </c>
      <c r="V13" s="20" t="n">
        <v>6.11321989</v>
      </c>
    </row>
    <row r="14" spans="1:22">
      <c r="A14" s="15" t="s">
        <v>411</v>
      </c>
      <c r="B14" s="17" t="n">
        <v>5587</v>
      </c>
      <c r="C14" s="18">
        <f>(0.0/B14*100)</f>
        <v/>
      </c>
      <c r="D14" s="19" t="n">
        <v>5587</v>
      </c>
      <c r="E14" s="18" t="n">
        <v>527.95200319</v>
      </c>
      <c r="F14" s="20" t="n">
        <v>8.299957300000001</v>
      </c>
      <c r="G14" s="18" t="n">
        <v>519.09336594</v>
      </c>
      <c r="H14" s="20" t="n">
        <v>3.00722273</v>
      </c>
      <c r="I14" s="18" t="n">
        <v>520.14150479</v>
      </c>
      <c r="J14" s="20" t="n">
        <v>3.29686645</v>
      </c>
      <c r="K14" s="18" t="n">
        <v>475.5921123</v>
      </c>
      <c r="L14" s="20" t="n">
        <v>16.59803505</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501.7620693</v>
      </c>
      <c r="F15" s="20" t="n">
        <v>10.52394053</v>
      </c>
      <c r="G15" s="18" t="n">
        <v>513.26738586</v>
      </c>
      <c r="H15" s="20" t="n">
        <v>2.70457079</v>
      </c>
      <c r="I15" s="18" t="n">
        <v>507.4650291</v>
      </c>
      <c r="J15" s="20" t="n">
        <v>4.56401342</v>
      </c>
      <c r="K15" s="18" t="n">
        <v>506.16992748</v>
      </c>
      <c r="L15" s="20" t="n">
        <v>11.92233498</v>
      </c>
      <c r="M15" s="18" t="s">
        <v>404</v>
      </c>
      <c r="N15" s="20" t="s">
        <v>404</v>
      </c>
      <c r="O15" s="18" t="s">
        <v>404</v>
      </c>
      <c r="P15" s="20" t="s">
        <v>404</v>
      </c>
      <c r="Q15" s="18" t="s">
        <v>404</v>
      </c>
      <c r="R15" s="20" t="s">
        <v>404</v>
      </c>
      <c r="S15" s="18" t="s">
        <v>404</v>
      </c>
      <c r="T15" s="20" t="s">
        <v>404</v>
      </c>
      <c r="U15" s="18" t="n">
        <v>522.65003543</v>
      </c>
      <c r="V15" s="20" t="n">
        <v>16.01950722</v>
      </c>
    </row>
    <row r="16" spans="1:22">
      <c r="A16" s="15" t="s">
        <v>413</v>
      </c>
      <c r="B16" s="17" t="n">
        <v>6108</v>
      </c>
      <c r="C16" s="18">
        <f>(495.0/B16*100)</f>
        <v/>
      </c>
      <c r="D16" s="19" t="n">
        <v>5613</v>
      </c>
      <c r="E16" s="18" t="n">
        <v>487.04813399</v>
      </c>
      <c r="F16" s="20" t="n">
        <v>12.11696614</v>
      </c>
      <c r="G16" s="18" t="n">
        <v>507.33627614</v>
      </c>
      <c r="H16" s="20" t="n">
        <v>4.6966262</v>
      </c>
      <c r="I16" s="18" t="n">
        <v>483.41106131</v>
      </c>
      <c r="J16" s="20" t="n">
        <v>7.52321825</v>
      </c>
      <c r="K16" s="18" t="n">
        <v>448.52958298</v>
      </c>
      <c r="L16" s="20" t="n">
        <v>15.27249496</v>
      </c>
      <c r="M16" s="18" t="s">
        <v>404</v>
      </c>
      <c r="N16" s="20" t="s">
        <v>404</v>
      </c>
      <c r="O16" s="18" t="s">
        <v>404</v>
      </c>
      <c r="P16" s="20" t="s">
        <v>404</v>
      </c>
      <c r="Q16" s="18" t="s">
        <v>404</v>
      </c>
      <c r="R16" s="20" t="s">
        <v>404</v>
      </c>
      <c r="S16" s="18" t="s">
        <v>404</v>
      </c>
      <c r="T16" s="20" t="s">
        <v>404</v>
      </c>
      <c r="U16" s="18" t="n">
        <v>466.92862631</v>
      </c>
      <c r="V16" s="20" t="n">
        <v>39.76113758</v>
      </c>
    </row>
    <row r="17" spans="1:22">
      <c r="A17" s="15" t="s">
        <v>414</v>
      </c>
      <c r="B17" s="17" t="n">
        <v>6504</v>
      </c>
      <c r="C17" s="18">
        <f>(1325.0/B17*100)</f>
        <v/>
      </c>
      <c r="D17" s="19" t="n">
        <v>5179</v>
      </c>
      <c r="E17" s="18" t="n">
        <v>515.56362246</v>
      </c>
      <c r="F17" s="20" t="n">
        <v>10.83337714</v>
      </c>
      <c r="G17" s="18" t="n">
        <v>511.36240816</v>
      </c>
      <c r="H17" s="20" t="n">
        <v>4.63315323</v>
      </c>
      <c r="I17" s="18" t="n">
        <v>472.07543542</v>
      </c>
      <c r="J17" s="20" t="n">
        <v>9.337211030000001</v>
      </c>
      <c r="K17" s="18" t="n">
        <v>432.71110942</v>
      </c>
      <c r="L17" s="20" t="n">
        <v>35.19865899</v>
      </c>
      <c r="M17" s="18" t="s">
        <v>404</v>
      </c>
      <c r="N17" s="20" t="s">
        <v>404</v>
      </c>
      <c r="O17" s="18" t="s">
        <v>404</v>
      </c>
      <c r="P17" s="20" t="s">
        <v>404</v>
      </c>
      <c r="Q17" s="18" t="s">
        <v>404</v>
      </c>
      <c r="R17" s="20" t="s">
        <v>404</v>
      </c>
      <c r="S17" s="18" t="s">
        <v>404</v>
      </c>
      <c r="T17" s="20" t="s">
        <v>404</v>
      </c>
      <c r="U17" s="18" t="n">
        <v>540.50073056</v>
      </c>
      <c r="V17" s="20" t="n">
        <v>14.78962442</v>
      </c>
    </row>
    <row r="18" spans="1:22">
      <c r="A18" s="15" t="s">
        <v>415</v>
      </c>
      <c r="B18" s="17" t="n">
        <v>5532</v>
      </c>
      <c r="C18" s="18">
        <f>(0.0/B18*100)</f>
        <v/>
      </c>
      <c r="D18" s="19" t="n">
        <v>5532</v>
      </c>
      <c r="E18" s="18" t="n">
        <v>474.74345588</v>
      </c>
      <c r="F18" s="20" t="n">
        <v>4.70129456</v>
      </c>
      <c r="G18" s="18" t="n">
        <v>462.627098</v>
      </c>
      <c r="H18" s="20" t="n">
        <v>4.30633092</v>
      </c>
      <c r="I18" s="18" t="n">
        <v>406.38586723</v>
      </c>
      <c r="J18" s="20" t="n">
        <v>11.29686358</v>
      </c>
      <c r="K18" s="18" t="n">
        <v>441.97947955</v>
      </c>
      <c r="L18" s="20" t="n">
        <v>40.55595532</v>
      </c>
      <c r="M18" s="18" t="s">
        <v>404</v>
      </c>
      <c r="N18" s="20" t="s">
        <v>404</v>
      </c>
      <c r="O18" s="18" t="s">
        <v>404</v>
      </c>
      <c r="P18" s="20" t="s">
        <v>404</v>
      </c>
      <c r="Q18" s="18" t="s">
        <v>404</v>
      </c>
      <c r="R18" s="20" t="s">
        <v>404</v>
      </c>
      <c r="S18" s="18" t="s">
        <v>404</v>
      </c>
      <c r="T18" s="20" t="s">
        <v>404</v>
      </c>
      <c r="U18" s="18" t="n">
        <v>401.06137482</v>
      </c>
      <c r="V18" s="20" t="n">
        <v>41.62260571</v>
      </c>
    </row>
    <row r="19" spans="1:22">
      <c r="A19" s="15" t="s">
        <v>416</v>
      </c>
      <c r="B19" s="17" t="n">
        <v>5658</v>
      </c>
      <c r="C19" s="18">
        <f>(327.0/B19*100)</f>
        <v/>
      </c>
      <c r="D19" s="19" t="n">
        <v>5331</v>
      </c>
      <c r="E19" s="18" t="n">
        <v>503.50891707</v>
      </c>
      <c r="F19" s="20" t="n">
        <v>9.817788119999999</v>
      </c>
      <c r="G19" s="18" t="n">
        <v>489.68728751</v>
      </c>
      <c r="H19" s="20" t="n">
        <v>5.41195546</v>
      </c>
      <c r="I19" s="18" t="n">
        <v>427.65900393</v>
      </c>
      <c r="J19" s="20" t="n">
        <v>8.82884962</v>
      </c>
      <c r="K19" s="18" t="n">
        <v>418.31896314</v>
      </c>
      <c r="L19" s="20" t="n">
        <v>12.98232416</v>
      </c>
      <c r="M19" s="18" t="s">
        <v>404</v>
      </c>
      <c r="N19" s="20" t="s">
        <v>404</v>
      </c>
      <c r="O19" s="18" t="s">
        <v>404</v>
      </c>
      <c r="P19" s="20" t="s">
        <v>404</v>
      </c>
      <c r="Q19" s="18" t="s">
        <v>404</v>
      </c>
      <c r="R19" s="20" t="s">
        <v>404</v>
      </c>
      <c r="S19" s="18" t="s">
        <v>404</v>
      </c>
      <c r="T19" s="20" t="s">
        <v>404</v>
      </c>
      <c r="U19" s="18" t="n">
        <v>467.84781661</v>
      </c>
      <c r="V19" s="20" t="n">
        <v>59.11198852</v>
      </c>
    </row>
    <row r="20" spans="1:22">
      <c r="A20" s="15" t="s">
        <v>417</v>
      </c>
      <c r="B20" s="17" t="n">
        <v>3371</v>
      </c>
      <c r="C20" s="18">
        <f>(24.0/B20*100)</f>
        <v/>
      </c>
      <c r="D20" s="19" t="n">
        <v>3347</v>
      </c>
      <c r="E20" s="18" t="n">
        <v>491.2490805</v>
      </c>
      <c r="F20" s="20" t="n">
        <v>3.34429589</v>
      </c>
      <c r="G20" s="18" t="n">
        <v>485.36585322</v>
      </c>
      <c r="H20" s="20" t="n">
        <v>2.42346531</v>
      </c>
      <c r="I20" s="18" t="n">
        <v>484.79079656</v>
      </c>
      <c r="J20" s="20" t="n">
        <v>4.45519231</v>
      </c>
      <c r="K20" s="18" t="n">
        <v>462.71593476</v>
      </c>
      <c r="L20" s="20" t="n">
        <v>20.35532047</v>
      </c>
      <c r="M20" s="18" t="s">
        <v>404</v>
      </c>
      <c r="N20" s="20" t="s">
        <v>404</v>
      </c>
      <c r="O20" s="18" t="s">
        <v>404</v>
      </c>
      <c r="P20" s="20" t="s">
        <v>404</v>
      </c>
      <c r="Q20" s="18" t="s">
        <v>404</v>
      </c>
      <c r="R20" s="20" t="s">
        <v>404</v>
      </c>
      <c r="S20" s="18" t="s">
        <v>404</v>
      </c>
      <c r="T20" s="20" t="s">
        <v>404</v>
      </c>
      <c r="U20" s="18" t="n">
        <v>513.23927328</v>
      </c>
      <c r="V20" s="20" t="n">
        <v>8.35147493</v>
      </c>
    </row>
    <row r="21" spans="1:22">
      <c r="A21" s="15" t="s">
        <v>418</v>
      </c>
      <c r="B21" s="17" t="n">
        <v>5741</v>
      </c>
      <c r="C21" s="18">
        <f>(0.0/B21*100)</f>
        <v/>
      </c>
      <c r="D21" s="19" t="n">
        <v>5741</v>
      </c>
      <c r="E21" s="18" t="n">
        <v>508.82797718</v>
      </c>
      <c r="F21" s="20" t="n">
        <v>5.96497938</v>
      </c>
      <c r="G21" s="18" t="n">
        <v>504.77148058</v>
      </c>
      <c r="H21" s="20" t="n">
        <v>3.26356315</v>
      </c>
      <c r="I21" s="18" t="n">
        <v>494.66843028</v>
      </c>
      <c r="J21" s="20" t="n">
        <v>7.34761027</v>
      </c>
      <c r="K21" s="18" t="n">
        <v>523.57065171</v>
      </c>
      <c r="L21" s="20" t="n">
        <v>20.57764597</v>
      </c>
      <c r="M21" s="18" t="s">
        <v>404</v>
      </c>
      <c r="N21" s="20" t="s">
        <v>404</v>
      </c>
      <c r="O21" s="18" t="s">
        <v>404</v>
      </c>
      <c r="P21" s="20" t="s">
        <v>404</v>
      </c>
      <c r="Q21" s="18" t="s">
        <v>404</v>
      </c>
      <c r="R21" s="20" t="s">
        <v>404</v>
      </c>
      <c r="S21" s="18" t="s">
        <v>404</v>
      </c>
      <c r="T21" s="20" t="s">
        <v>404</v>
      </c>
      <c r="U21" s="18" t="n">
        <v>497.79303899</v>
      </c>
      <c r="V21" s="20" t="n">
        <v>7.12221671</v>
      </c>
    </row>
    <row r="22" spans="1:22">
      <c r="A22" s="15" t="s">
        <v>419</v>
      </c>
      <c r="B22" s="17" t="n">
        <v>6598</v>
      </c>
      <c r="C22" s="18">
        <f>(0.0/B22*100)</f>
        <v/>
      </c>
      <c r="D22" s="19" t="n">
        <v>6598</v>
      </c>
      <c r="E22" s="18" t="n">
        <v>437.64223625</v>
      </c>
      <c r="F22" s="20" t="n">
        <v>27.61176825</v>
      </c>
      <c r="G22" s="18" t="n">
        <v>471.55172144</v>
      </c>
      <c r="H22" s="20" t="n">
        <v>6.29110923</v>
      </c>
      <c r="I22" s="18" t="n">
        <v>476.40955938</v>
      </c>
      <c r="J22" s="20" t="n">
        <v>8.692407899999999</v>
      </c>
      <c r="K22" s="18" t="n">
        <v>428.38499567</v>
      </c>
      <c r="L22" s="20" t="n">
        <v>30.07149429</v>
      </c>
      <c r="M22" s="18" t="s">
        <v>404</v>
      </c>
      <c r="N22" s="20" t="s">
        <v>404</v>
      </c>
      <c r="O22" s="18" t="s">
        <v>404</v>
      </c>
      <c r="P22" s="20" t="s">
        <v>404</v>
      </c>
      <c r="Q22" s="18" t="s">
        <v>404</v>
      </c>
      <c r="R22" s="20" t="s">
        <v>404</v>
      </c>
      <c r="S22" s="18" t="s">
        <v>404</v>
      </c>
      <c r="T22" s="20" t="s">
        <v>404</v>
      </c>
      <c r="U22" s="18" t="n">
        <v>511.01245011</v>
      </c>
      <c r="V22" s="20" t="n">
        <v>19.28284761</v>
      </c>
    </row>
    <row r="23" spans="1:22">
      <c r="A23" s="15" t="s">
        <v>420</v>
      </c>
      <c r="B23" s="17" t="n">
        <v>11583</v>
      </c>
      <c r="C23" s="18">
        <f>(3194.0/B23*100)</f>
        <v/>
      </c>
      <c r="D23" s="19" t="n">
        <v>8389</v>
      </c>
      <c r="E23" s="18" t="n">
        <v>532.3953090700001</v>
      </c>
      <c r="F23" s="20" t="n">
        <v>16.09400523</v>
      </c>
      <c r="G23" s="18" t="n">
        <v>505.78659303</v>
      </c>
      <c r="H23" s="20" t="n">
        <v>5.21344368</v>
      </c>
      <c r="I23" s="18" t="n">
        <v>468.05294829</v>
      </c>
      <c r="J23" s="20" t="n">
        <v>6.22384382</v>
      </c>
      <c r="K23" s="18" t="n">
        <v>454.0058908</v>
      </c>
      <c r="L23" s="20" t="n">
        <v>14.40267186</v>
      </c>
      <c r="M23" s="18" t="s">
        <v>404</v>
      </c>
      <c r="N23" s="20" t="s">
        <v>404</v>
      </c>
      <c r="O23" s="18" t="s">
        <v>404</v>
      </c>
      <c r="P23" s="20" t="s">
        <v>404</v>
      </c>
      <c r="Q23" s="18" t="s">
        <v>404</v>
      </c>
      <c r="R23" s="20" t="s">
        <v>404</v>
      </c>
      <c r="S23" s="18" t="s">
        <v>404</v>
      </c>
      <c r="T23" s="20" t="s">
        <v>404</v>
      </c>
      <c r="U23" s="18" t="n">
        <v>493.29044177</v>
      </c>
      <c r="V23" s="20" t="n">
        <v>24.81308101</v>
      </c>
    </row>
    <row r="24" spans="1:22">
      <c r="A24" s="15" t="s">
        <v>421</v>
      </c>
      <c r="B24" s="17" t="n">
        <v>6647</v>
      </c>
      <c r="C24" s="18">
        <f>(0.0/B24*100)</f>
        <v/>
      </c>
      <c r="D24" s="19" t="n">
        <v>6647</v>
      </c>
      <c r="E24" s="18" t="n">
        <v>551.0261987</v>
      </c>
      <c r="F24" s="20" t="n">
        <v>5.29236865</v>
      </c>
      <c r="G24" s="18" t="n">
        <v>532.28306279</v>
      </c>
      <c r="H24" s="20" t="n">
        <v>5.03102479</v>
      </c>
      <c r="I24" s="18" t="n">
        <v>476.41613295</v>
      </c>
      <c r="J24" s="20" t="n">
        <v>11.45983284</v>
      </c>
      <c r="K24" s="18" t="n">
        <v>456.09473766</v>
      </c>
      <c r="L24" s="20" t="n">
        <v>13.95596058</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542.4868467</v>
      </c>
      <c r="F25" s="20" t="n">
        <v>5.18612163</v>
      </c>
      <c r="G25" s="18" t="n">
        <v>521.21502293</v>
      </c>
      <c r="H25" s="20" t="n">
        <v>6.85172437</v>
      </c>
      <c r="I25" s="18" t="n">
        <v>500.96542228</v>
      </c>
      <c r="J25" s="20" t="n">
        <v>12.16080255</v>
      </c>
      <c r="K25" s="18" t="n">
        <v>455.13765218</v>
      </c>
      <c r="L25" s="20" t="n">
        <v>16.49912646</v>
      </c>
      <c r="M25" s="18" t="s">
        <v>404</v>
      </c>
      <c r="N25" s="20" t="s">
        <v>404</v>
      </c>
      <c r="O25" s="18" t="s">
        <v>404</v>
      </c>
      <c r="P25" s="20" t="s">
        <v>404</v>
      </c>
      <c r="Q25" s="18" t="s">
        <v>404</v>
      </c>
      <c r="R25" s="20" t="s">
        <v>404</v>
      </c>
      <c r="S25" s="18" t="s">
        <v>404</v>
      </c>
      <c r="T25" s="20" t="s">
        <v>404</v>
      </c>
      <c r="U25" s="18" t="n">
        <v>461.06915833</v>
      </c>
      <c r="V25" s="20" t="n">
        <v>6.97169272</v>
      </c>
    </row>
    <row r="26" spans="1:22">
      <c r="A26" s="15" t="s">
        <v>423</v>
      </c>
      <c r="B26" s="17" t="n">
        <v>4869</v>
      </c>
      <c r="C26" s="18">
        <f>(11.0/B26*100)</f>
        <v/>
      </c>
      <c r="D26" s="19" t="n">
        <v>4858</v>
      </c>
      <c r="E26" s="18" t="n">
        <v>477.44182904</v>
      </c>
      <c r="F26" s="20" t="n">
        <v>8.31950172</v>
      </c>
      <c r="G26" s="18" t="n">
        <v>483.18269982</v>
      </c>
      <c r="H26" s="20" t="n">
        <v>2.68523707</v>
      </c>
      <c r="I26" s="18" t="n">
        <v>481.831924</v>
      </c>
      <c r="J26" s="20" t="n">
        <v>3.57558519</v>
      </c>
      <c r="K26" s="18" t="n">
        <v>493.4583677</v>
      </c>
      <c r="L26" s="20" t="n">
        <v>10.70025719</v>
      </c>
      <c r="M26" s="18" t="s">
        <v>404</v>
      </c>
      <c r="N26" s="20" t="s">
        <v>404</v>
      </c>
      <c r="O26" s="18" t="s">
        <v>404</v>
      </c>
      <c r="P26" s="20" t="s">
        <v>404</v>
      </c>
      <c r="Q26" s="18" t="s">
        <v>404</v>
      </c>
      <c r="R26" s="20" t="s">
        <v>404</v>
      </c>
      <c r="S26" s="18" t="s">
        <v>404</v>
      </c>
      <c r="T26" s="20" t="s">
        <v>404</v>
      </c>
      <c r="U26" s="18" t="n">
        <v>455.66414735</v>
      </c>
      <c r="V26" s="20" t="n">
        <v>19.07803914</v>
      </c>
    </row>
    <row r="27" spans="1:22">
      <c r="A27" s="15" t="s">
        <v>424</v>
      </c>
      <c r="B27" s="17" t="n">
        <v>5299</v>
      </c>
      <c r="C27" s="18">
        <f>(0.0/B27*100)</f>
        <v/>
      </c>
      <c r="D27" s="19" t="n">
        <v>5299</v>
      </c>
      <c r="E27" s="18" t="n">
        <v>543.11920718</v>
      </c>
      <c r="F27" s="20" t="n">
        <v>3.48220376</v>
      </c>
      <c r="G27" s="18" t="n">
        <v>496.56762017</v>
      </c>
      <c r="H27" s="20" t="n">
        <v>1.70059648</v>
      </c>
      <c r="I27" s="18" t="n">
        <v>433.90020258</v>
      </c>
      <c r="J27" s="20" t="n">
        <v>2.24888683</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402.27389144</v>
      </c>
      <c r="F28" s="20" t="n">
        <v>8.59583568</v>
      </c>
      <c r="G28" s="18" t="n">
        <v>412.82432026</v>
      </c>
      <c r="H28" s="20" t="n">
        <v>3.73503183</v>
      </c>
      <c r="I28" s="18" t="n">
        <v>403.92535606</v>
      </c>
      <c r="J28" s="20" t="n">
        <v>4.39280251</v>
      </c>
      <c r="K28" s="18" t="n">
        <v>380.77802952</v>
      </c>
      <c r="L28" s="20" t="n">
        <v>7.71091439</v>
      </c>
      <c r="M28" s="18" t="s">
        <v>404</v>
      </c>
      <c r="N28" s="20" t="s">
        <v>404</v>
      </c>
      <c r="O28" s="18" t="s">
        <v>404</v>
      </c>
      <c r="P28" s="20" t="s">
        <v>404</v>
      </c>
      <c r="Q28" s="18" t="s">
        <v>404</v>
      </c>
      <c r="R28" s="20" t="s">
        <v>404</v>
      </c>
      <c r="S28" s="18" t="s">
        <v>404</v>
      </c>
      <c r="T28" s="20" t="s">
        <v>404</v>
      </c>
      <c r="U28" s="18" t="n">
        <v>456.26208542</v>
      </c>
      <c r="V28" s="20" t="n">
        <v>7.15399601</v>
      </c>
    </row>
    <row r="29" spans="1:22">
      <c r="A29" s="15" t="s">
        <v>426</v>
      </c>
      <c r="B29" s="17" t="n">
        <v>5385</v>
      </c>
      <c r="C29" s="18">
        <f>(1123.0/B29*100)</f>
        <v/>
      </c>
      <c r="D29" s="19" t="n">
        <v>4262</v>
      </c>
      <c r="E29" s="18" t="n">
        <v>533.41895886</v>
      </c>
      <c r="F29" s="20" t="n">
        <v>26.64184123</v>
      </c>
      <c r="G29" s="18" t="n">
        <v>524.18317954</v>
      </c>
      <c r="H29" s="20" t="n">
        <v>6.80384064</v>
      </c>
      <c r="I29" s="18" t="n">
        <v>495.24511108</v>
      </c>
      <c r="J29" s="20" t="n">
        <v>13.23795901</v>
      </c>
      <c r="K29" s="18" t="n">
        <v>477.77727183</v>
      </c>
      <c r="L29" s="20" t="n">
        <v>38.38509311</v>
      </c>
      <c r="M29" s="18" t="s">
        <v>404</v>
      </c>
      <c r="N29" s="20" t="s">
        <v>404</v>
      </c>
      <c r="O29" s="18" t="s">
        <v>404</v>
      </c>
      <c r="P29" s="20" t="s">
        <v>404</v>
      </c>
      <c r="Q29" s="18" t="s">
        <v>404</v>
      </c>
      <c r="R29" s="20" t="s">
        <v>404</v>
      </c>
      <c r="S29" s="18" t="s">
        <v>404</v>
      </c>
      <c r="T29" s="20" t="s">
        <v>404</v>
      </c>
      <c r="U29" s="18" t="n">
        <v>503.52906124</v>
      </c>
      <c r="V29" s="20" t="n">
        <v>9.96783681</v>
      </c>
    </row>
    <row r="30" spans="1:22">
      <c r="A30" s="15" t="s">
        <v>427</v>
      </c>
      <c r="B30" s="17" t="n">
        <v>4520</v>
      </c>
      <c r="C30" s="18">
        <f>(1105.0/B30*100)</f>
        <v/>
      </c>
      <c r="D30" s="19" t="n">
        <v>3415</v>
      </c>
      <c r="E30" s="18" t="n">
        <v>540.88700252</v>
      </c>
      <c r="F30" s="20" t="n">
        <v>8.715064760000001</v>
      </c>
      <c r="G30" s="18" t="n">
        <v>502.12216859</v>
      </c>
      <c r="H30" s="20" t="n">
        <v>3.92703561</v>
      </c>
      <c r="I30" s="18" t="n">
        <v>478.37371817</v>
      </c>
      <c r="J30" s="20" t="n">
        <v>4.79131843</v>
      </c>
      <c r="K30" s="18" t="n">
        <v>398.79829967</v>
      </c>
      <c r="L30" s="20" t="n">
        <v>10.93790929</v>
      </c>
      <c r="M30" s="18" t="s">
        <v>404</v>
      </c>
      <c r="N30" s="20" t="s">
        <v>404</v>
      </c>
      <c r="O30" s="18" t="s">
        <v>404</v>
      </c>
      <c r="P30" s="20" t="s">
        <v>404</v>
      </c>
      <c r="Q30" s="18" t="s">
        <v>404</v>
      </c>
      <c r="R30" s="20" t="s">
        <v>404</v>
      </c>
      <c r="S30" s="18" t="s">
        <v>404</v>
      </c>
      <c r="T30" s="20" t="s">
        <v>404</v>
      </c>
      <c r="U30" s="18" t="n">
        <v>528.14261803</v>
      </c>
      <c r="V30" s="20" t="n">
        <v>30.23837957</v>
      </c>
    </row>
    <row r="31" spans="1:22">
      <c r="A31" s="15" t="s">
        <v>428</v>
      </c>
      <c r="B31" s="17" t="n">
        <v>5456</v>
      </c>
      <c r="C31" s="18">
        <f>(502.0/B31*100)</f>
        <v/>
      </c>
      <c r="D31" s="19" t="n">
        <v>4954</v>
      </c>
      <c r="E31" s="18" t="n">
        <v>515.8646522400001</v>
      </c>
      <c r="F31" s="20" t="n">
        <v>7.14240383</v>
      </c>
      <c r="G31" s="18" t="n">
        <v>502.23603626</v>
      </c>
      <c r="H31" s="20" t="n">
        <v>2.73151589</v>
      </c>
      <c r="I31" s="18" t="n">
        <v>494.52874786</v>
      </c>
      <c r="J31" s="20" t="n">
        <v>4.62434041</v>
      </c>
      <c r="K31" s="18" t="n">
        <v>516.57819065</v>
      </c>
      <c r="L31" s="20" t="n">
        <v>11.47136981</v>
      </c>
      <c r="M31" s="18" t="s">
        <v>404</v>
      </c>
      <c r="N31" s="20" t="s">
        <v>404</v>
      </c>
      <c r="O31" s="18" t="s">
        <v>404</v>
      </c>
      <c r="P31" s="20" t="s">
        <v>404</v>
      </c>
      <c r="Q31" s="18" t="s">
        <v>404</v>
      </c>
      <c r="R31" s="20" t="s">
        <v>404</v>
      </c>
      <c r="S31" s="18" t="s">
        <v>404</v>
      </c>
      <c r="T31" s="20" t="s">
        <v>404</v>
      </c>
      <c r="U31" s="18" t="n">
        <v>495.68403125</v>
      </c>
      <c r="V31" s="20" t="n">
        <v>9.676906320000001</v>
      </c>
    </row>
    <row r="32" spans="1:22">
      <c r="A32" s="15" t="s">
        <v>429</v>
      </c>
      <c r="B32" s="17" t="n">
        <v>4478</v>
      </c>
      <c r="C32" s="18">
        <f>(0.0/B32*100)</f>
        <v/>
      </c>
      <c r="D32" s="19" t="n">
        <v>4478</v>
      </c>
      <c r="E32" s="18" t="n">
        <v>510.08011623</v>
      </c>
      <c r="F32" s="20" t="n">
        <v>12.72674759</v>
      </c>
      <c r="G32" s="18" t="n">
        <v>510.00338706</v>
      </c>
      <c r="H32" s="20" t="n">
        <v>3.63128819</v>
      </c>
      <c r="I32" s="18" t="n">
        <v>497.40796455</v>
      </c>
      <c r="J32" s="20" t="n">
        <v>3.69869848</v>
      </c>
      <c r="K32" s="18" t="n">
        <v>485.53329689</v>
      </c>
      <c r="L32" s="20" t="n">
        <v>17.44449511</v>
      </c>
      <c r="M32" s="18" t="s">
        <v>404</v>
      </c>
      <c r="N32" s="20" t="s">
        <v>404</v>
      </c>
      <c r="O32" s="18" t="s">
        <v>404</v>
      </c>
      <c r="P32" s="20" t="s">
        <v>404</v>
      </c>
      <c r="Q32" s="18" t="s">
        <v>404</v>
      </c>
      <c r="R32" s="20" t="s">
        <v>404</v>
      </c>
      <c r="S32" s="18" t="s">
        <v>404</v>
      </c>
      <c r="T32" s="20" t="s">
        <v>404</v>
      </c>
      <c r="U32" s="18" t="n">
        <v>535.94501714</v>
      </c>
      <c r="V32" s="20" t="n">
        <v>8.17357155</v>
      </c>
    </row>
    <row r="33" spans="1:22">
      <c r="A33" s="15" t="s">
        <v>430</v>
      </c>
      <c r="B33" s="17" t="n">
        <v>7325</v>
      </c>
      <c r="C33" s="18">
        <f>(29.0/B33*100)</f>
        <v/>
      </c>
      <c r="D33" s="19" t="n">
        <v>7296</v>
      </c>
      <c r="E33" s="18" t="n">
        <v>509.30514117</v>
      </c>
      <c r="F33" s="20" t="n">
        <v>28.32089349</v>
      </c>
      <c r="G33" s="18" t="n">
        <v>495.25358967</v>
      </c>
      <c r="H33" s="20" t="n">
        <v>5.10493775</v>
      </c>
      <c r="I33" s="18" t="n">
        <v>490.127016</v>
      </c>
      <c r="J33" s="20" t="n">
        <v>4.75739289</v>
      </c>
      <c r="K33" s="18" t="n">
        <v>461.11033185</v>
      </c>
      <c r="L33" s="20" t="n">
        <v>9.60120989</v>
      </c>
      <c r="M33" s="18" t="s">
        <v>404</v>
      </c>
      <c r="N33" s="20" t="s">
        <v>404</v>
      </c>
      <c r="O33" s="18" t="s">
        <v>404</v>
      </c>
      <c r="P33" s="20" t="s">
        <v>404</v>
      </c>
      <c r="Q33" s="18" t="s">
        <v>404</v>
      </c>
      <c r="R33" s="20" t="s">
        <v>404</v>
      </c>
      <c r="S33" s="18" t="s">
        <v>404</v>
      </c>
      <c r="T33" s="20" t="s">
        <v>404</v>
      </c>
      <c r="U33" s="18" t="n">
        <v>457.73639072</v>
      </c>
      <c r="V33" s="20" t="n">
        <v>14.63954755</v>
      </c>
    </row>
    <row r="34" spans="1:22">
      <c r="A34" s="15" t="s">
        <v>431</v>
      </c>
      <c r="B34" s="17" t="n">
        <v>6350</v>
      </c>
      <c r="C34" s="18">
        <f>(0.0/B34*100)</f>
        <v/>
      </c>
      <c r="D34" s="19" t="n">
        <v>6350</v>
      </c>
      <c r="E34" s="18" t="n">
        <v>492.43060133</v>
      </c>
      <c r="F34" s="20" t="n">
        <v>19.63635728</v>
      </c>
      <c r="G34" s="18" t="n">
        <v>486.86653056</v>
      </c>
      <c r="H34" s="20" t="n">
        <v>7.3370757</v>
      </c>
      <c r="I34" s="18" t="n">
        <v>475.56396559</v>
      </c>
      <c r="J34" s="20" t="n">
        <v>4.01993101</v>
      </c>
      <c r="K34" s="18" t="n">
        <v>436.99775361</v>
      </c>
      <c r="L34" s="20" t="n">
        <v>16.55505411</v>
      </c>
      <c r="M34" s="18" t="s">
        <v>404</v>
      </c>
      <c r="N34" s="20" t="s">
        <v>404</v>
      </c>
      <c r="O34" s="18" t="s">
        <v>404</v>
      </c>
      <c r="P34" s="20" t="s">
        <v>404</v>
      </c>
      <c r="Q34" s="18" t="s">
        <v>404</v>
      </c>
      <c r="R34" s="20" t="s">
        <v>404</v>
      </c>
      <c r="S34" s="18" t="s">
        <v>404</v>
      </c>
      <c r="T34" s="20" t="s">
        <v>404</v>
      </c>
      <c r="U34" s="18" t="n">
        <v>366.63440683</v>
      </c>
      <c r="V34" s="20" t="n">
        <v>10.55886664</v>
      </c>
    </row>
    <row r="35" spans="1:22">
      <c r="A35" s="15" t="s">
        <v>432</v>
      </c>
      <c r="B35" s="17" t="n">
        <v>6406</v>
      </c>
      <c r="C35" s="18">
        <f>(443.0/B35*100)</f>
        <v/>
      </c>
      <c r="D35" s="19" t="n">
        <v>5963</v>
      </c>
      <c r="E35" s="18" t="n">
        <v>546.33574431</v>
      </c>
      <c r="F35" s="20" t="n">
        <v>11.37498904</v>
      </c>
      <c r="G35" s="18" t="n">
        <v>511.77909103</v>
      </c>
      <c r="H35" s="20" t="n">
        <v>2.23314654</v>
      </c>
      <c r="I35" s="18" t="n">
        <v>512.47235991</v>
      </c>
      <c r="J35" s="20" t="n">
        <v>1.68063614</v>
      </c>
      <c r="K35" s="18" t="n">
        <v>465.53214577</v>
      </c>
      <c r="L35" s="20" t="n">
        <v>5.49790826</v>
      </c>
      <c r="M35" s="18" t="s">
        <v>404</v>
      </c>
      <c r="N35" s="20" t="s">
        <v>404</v>
      </c>
      <c r="O35" s="18" t="s">
        <v>404</v>
      </c>
      <c r="P35" s="20" t="s">
        <v>404</v>
      </c>
      <c r="Q35" s="18" t="s">
        <v>404</v>
      </c>
      <c r="R35" s="20" t="s">
        <v>404</v>
      </c>
      <c r="S35" s="18" t="s">
        <v>404</v>
      </c>
      <c r="T35" s="20" t="s">
        <v>404</v>
      </c>
      <c r="U35" s="18" t="n">
        <v>506.3676646</v>
      </c>
      <c r="V35" s="20" t="n">
        <v>8.282210770000001</v>
      </c>
    </row>
    <row r="36" spans="1:22">
      <c r="A36" s="15" t="s">
        <v>433</v>
      </c>
      <c r="B36" s="17" t="n">
        <v>6736</v>
      </c>
      <c r="C36" s="18">
        <f>(10.0/B36*100)</f>
        <v/>
      </c>
      <c r="D36" s="19" t="n">
        <v>6726</v>
      </c>
      <c r="E36" s="18" t="n">
        <v>505.41966763</v>
      </c>
      <c r="F36" s="20" t="n">
        <v>6.86493405</v>
      </c>
      <c r="G36" s="18" t="n">
        <v>490.25351389</v>
      </c>
      <c r="H36" s="20" t="n">
        <v>3.04087173</v>
      </c>
      <c r="I36" s="18" t="n">
        <v>465.88449598</v>
      </c>
      <c r="J36" s="20" t="n">
        <v>4.00181754</v>
      </c>
      <c r="K36" s="18" t="n">
        <v>457.61285509</v>
      </c>
      <c r="L36" s="20" t="n">
        <v>14.88137708</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493.47659606</v>
      </c>
      <c r="F37" s="20" t="n">
        <v>12.5437403</v>
      </c>
      <c r="G37" s="18" t="n">
        <v>502.23397438</v>
      </c>
      <c r="H37" s="20" t="n">
        <v>5.11284232</v>
      </c>
      <c r="I37" s="18" t="n">
        <v>485.39368179</v>
      </c>
      <c r="J37" s="20" t="n">
        <v>4.77480472</v>
      </c>
      <c r="K37" s="18" t="n">
        <v>484.13801898</v>
      </c>
      <c r="L37" s="20" t="n">
        <v>9.97729616</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512.80048062</v>
      </c>
      <c r="F38" s="20" t="n">
        <v>10.34084439</v>
      </c>
      <c r="G38" s="18" t="n">
        <v>525.53737919</v>
      </c>
      <c r="H38" s="20" t="n">
        <v>4.93530578</v>
      </c>
      <c r="I38" s="18" t="n">
        <v>515.52642832</v>
      </c>
      <c r="J38" s="20" t="n">
        <v>9.83432489</v>
      </c>
      <c r="K38" s="18" t="n">
        <v>466.7691554</v>
      </c>
      <c r="L38" s="20" t="n">
        <v>45.73476979</v>
      </c>
      <c r="M38" s="18" t="s">
        <v>404</v>
      </c>
      <c r="N38" s="20" t="s">
        <v>404</v>
      </c>
      <c r="O38" s="18" t="s">
        <v>404</v>
      </c>
      <c r="P38" s="20" t="s">
        <v>404</v>
      </c>
      <c r="Q38" s="18" t="s">
        <v>404</v>
      </c>
      <c r="R38" s="20" t="s">
        <v>404</v>
      </c>
      <c r="S38" s="18" t="s">
        <v>404</v>
      </c>
      <c r="T38" s="20" t="s">
        <v>404</v>
      </c>
      <c r="U38" s="18" t="n">
        <v>557.4408673200001</v>
      </c>
      <c r="V38" s="20" t="n">
        <v>20.60747809</v>
      </c>
    </row>
    <row r="39" spans="1:22">
      <c r="A39" s="15" t="s">
        <v>436</v>
      </c>
      <c r="B39" s="17" t="n">
        <v>5895</v>
      </c>
      <c r="C39" s="18">
        <f>(0.0/B39*100)</f>
        <v/>
      </c>
      <c r="D39" s="19" t="n">
        <v>5895</v>
      </c>
      <c r="E39" s="18" t="n">
        <v>463.35185863</v>
      </c>
      <c r="F39" s="20" t="n">
        <v>33.4281732</v>
      </c>
      <c r="G39" s="18" t="n">
        <v>436.15461429</v>
      </c>
      <c r="H39" s="20" t="n">
        <v>6.60781287</v>
      </c>
      <c r="I39" s="18" t="n">
        <v>394.99153672</v>
      </c>
      <c r="J39" s="20" t="n">
        <v>4.67873756</v>
      </c>
      <c r="K39" s="18" t="n">
        <v>400.94526635</v>
      </c>
      <c r="L39" s="20" t="n">
        <v>15.42087436</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506.29461682</v>
      </c>
      <c r="F40" s="20" t="n">
        <v>7.66769702</v>
      </c>
      <c r="G40" s="18" t="n">
        <v>488.9829455</v>
      </c>
      <c r="H40" s="20" t="n">
        <v>3.82333144</v>
      </c>
      <c r="I40" s="18" t="n">
        <v>478.08613818</v>
      </c>
      <c r="J40" s="20" t="n">
        <v>11.83682285</v>
      </c>
      <c r="K40" s="18" t="n">
        <v>444.83348241</v>
      </c>
      <c r="L40" s="20" t="n">
        <v>13.71144027</v>
      </c>
      <c r="M40" s="18" t="s">
        <v>404</v>
      </c>
      <c r="N40" s="20" t="s">
        <v>404</v>
      </c>
      <c r="O40" s="18" t="s">
        <v>404</v>
      </c>
      <c r="P40" s="20" t="s">
        <v>404</v>
      </c>
      <c r="Q40" s="18" t="s">
        <v>404</v>
      </c>
      <c r="R40" s="20" t="s">
        <v>404</v>
      </c>
      <c r="S40" s="18" t="s">
        <v>404</v>
      </c>
      <c r="T40" s="20" t="s">
        <v>404</v>
      </c>
      <c r="U40" s="18" t="n">
        <v>491.21057001</v>
      </c>
      <c r="V40" s="20" t="n">
        <v>8.577587429999999</v>
      </c>
    </row>
    <row r="41" spans="1:22">
      <c r="A41" s="15" t="s">
        <v>438</v>
      </c>
      <c r="B41" s="17" t="n">
        <v>5712</v>
      </c>
      <c r="C41" s="18">
        <f>(138.0/B41*100)</f>
        <v/>
      </c>
      <c r="D41" s="19" t="n">
        <v>5574</v>
      </c>
      <c r="E41" s="18" t="n">
        <v>493.46083415</v>
      </c>
      <c r="F41" s="20" t="n">
        <v>8.84775073</v>
      </c>
      <c r="G41" s="18" t="n">
        <v>476.08388656</v>
      </c>
      <c r="H41" s="20" t="n">
        <v>3.9633524</v>
      </c>
      <c r="I41" s="18" t="n">
        <v>450.45305156</v>
      </c>
      <c r="J41" s="20" t="n">
        <v>5.66830504</v>
      </c>
      <c r="K41" s="18" t="n">
        <v>423.67881389</v>
      </c>
      <c r="L41" s="20" t="n">
        <v>15.88379567</v>
      </c>
      <c r="M41" s="18" t="s">
        <v>404</v>
      </c>
      <c r="N41" s="20" t="s">
        <v>404</v>
      </c>
      <c r="O41" s="18" t="s">
        <v>404</v>
      </c>
      <c r="P41" s="20" t="s">
        <v>404</v>
      </c>
      <c r="Q41" s="18" t="s">
        <v>404</v>
      </c>
      <c r="R41" s="20" t="s">
        <v>404</v>
      </c>
      <c r="S41" s="18" t="s">
        <v>404</v>
      </c>
      <c r="T41" s="20" t="s">
        <v>404</v>
      </c>
      <c r="U41" s="18" t="n">
        <v>484.95229448</v>
      </c>
      <c r="V41" s="20" t="n">
        <v>9.299251460000001</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424.03482589</v>
      </c>
      <c r="F44" s="20" t="n">
        <v>6.54730555</v>
      </c>
      <c r="G44" s="18" t="n">
        <v>409.43148136</v>
      </c>
      <c r="H44" s="20" t="n">
        <v>4.09675619</v>
      </c>
      <c r="I44" s="18" t="n">
        <v>403.37114963</v>
      </c>
      <c r="J44" s="20" t="n">
        <v>8.47555081</v>
      </c>
      <c r="K44" s="18" t="n">
        <v>385.45792397</v>
      </c>
      <c r="L44" s="20" t="n">
        <v>13.74153412</v>
      </c>
      <c r="M44" s="18" t="s">
        <v>404</v>
      </c>
      <c r="N44" s="20" t="s">
        <v>404</v>
      </c>
      <c r="O44" s="18" t="s">
        <v>404</v>
      </c>
      <c r="P44" s="20" t="s">
        <v>404</v>
      </c>
      <c r="Q44" s="18" t="s">
        <v>404</v>
      </c>
      <c r="R44" s="20" t="s">
        <v>404</v>
      </c>
      <c r="S44" s="18" t="n">
        <v>362.07679413</v>
      </c>
      <c r="T44" s="20" t="n">
        <v>17.67262046</v>
      </c>
      <c r="U44" s="18" t="n">
        <v>473.90969894</v>
      </c>
      <c r="V44" s="20" t="n">
        <v>39.39598307</v>
      </c>
    </row>
    <row r="45" spans="1:22">
      <c r="A45" s="15" t="s">
        <v>442</v>
      </c>
      <c r="B45" s="17" t="n">
        <v>5519</v>
      </c>
      <c r="C45" s="18">
        <f>(0.0/B45*100)</f>
        <v/>
      </c>
      <c r="D45" s="19" t="n">
        <v>5519</v>
      </c>
      <c r="E45" s="18" t="n">
        <v>350.09052901</v>
      </c>
      <c r="F45" s="20" t="n">
        <v>4.96282303</v>
      </c>
      <c r="G45" s="18" t="n">
        <v>359.02427717</v>
      </c>
      <c r="H45" s="20" t="n">
        <v>4.84956095</v>
      </c>
      <c r="I45" s="18" t="n">
        <v>362.98944049</v>
      </c>
      <c r="J45" s="20" t="n">
        <v>10.81352372</v>
      </c>
      <c r="K45" s="18" t="n">
        <v>377.65074539</v>
      </c>
      <c r="L45" s="20" t="n">
        <v>13.31799013</v>
      </c>
      <c r="M45" s="18" t="s">
        <v>404</v>
      </c>
      <c r="N45" s="20" t="s">
        <v>404</v>
      </c>
      <c r="O45" s="18" t="s">
        <v>404</v>
      </c>
      <c r="P45" s="20" t="s">
        <v>404</v>
      </c>
      <c r="Q45" s="18" t="s">
        <v>404</v>
      </c>
      <c r="R45" s="20" t="s">
        <v>404</v>
      </c>
      <c r="S45" s="18" t="s">
        <v>404</v>
      </c>
      <c r="T45" s="20" t="s">
        <v>404</v>
      </c>
      <c r="U45" s="18" t="n">
        <v>367.56934174</v>
      </c>
      <c r="V45" s="20" t="n">
        <v>21.68405382</v>
      </c>
    </row>
    <row r="46" spans="1:22">
      <c r="A46" s="15" t="s">
        <v>443</v>
      </c>
      <c r="B46" s="17" t="n">
        <v>23141</v>
      </c>
      <c r="C46" s="18">
        <f>(4196.0/B46*100)</f>
        <v/>
      </c>
      <c r="D46" s="19" t="n">
        <v>18945</v>
      </c>
      <c r="E46" s="18" t="n">
        <v>447.84101508</v>
      </c>
      <c r="F46" s="20" t="n">
        <v>8.83411738</v>
      </c>
      <c r="G46" s="18" t="n">
        <v>375.78118436</v>
      </c>
      <c r="H46" s="20" t="n">
        <v>4.14217445</v>
      </c>
      <c r="I46" s="18" t="n">
        <v>366.95611023</v>
      </c>
      <c r="J46" s="20" t="n">
        <v>5.94909061</v>
      </c>
      <c r="K46" s="18" t="n">
        <v>372.95916285</v>
      </c>
      <c r="L46" s="20" t="n">
        <v>5.58589894</v>
      </c>
      <c r="M46" s="18" t="s">
        <v>404</v>
      </c>
      <c r="N46" s="20" t="s">
        <v>404</v>
      </c>
      <c r="O46" s="18" t="s">
        <v>404</v>
      </c>
      <c r="P46" s="20" t="s">
        <v>404</v>
      </c>
      <c r="Q46" s="18" t="s">
        <v>404</v>
      </c>
      <c r="R46" s="20" t="s">
        <v>404</v>
      </c>
      <c r="S46" s="18" t="s">
        <v>404</v>
      </c>
      <c r="T46" s="20" t="s">
        <v>404</v>
      </c>
      <c r="U46" s="18" t="n">
        <v>349.55743751</v>
      </c>
      <c r="V46" s="20" t="n">
        <v>11.40041353</v>
      </c>
    </row>
    <row r="47" spans="1:22">
      <c r="A47" s="15" t="s">
        <v>444</v>
      </c>
      <c r="B47" s="17" t="n">
        <v>5928</v>
      </c>
      <c r="C47" s="18">
        <f>(0.0/B47*100)</f>
        <v/>
      </c>
      <c r="D47" s="19" t="n">
        <v>5928</v>
      </c>
      <c r="E47" s="18" t="n">
        <v>469.38190965</v>
      </c>
      <c r="F47" s="20" t="n">
        <v>10.96786025</v>
      </c>
      <c r="G47" s="18" t="n">
        <v>454.90800673</v>
      </c>
      <c r="H47" s="20" t="n">
        <v>8.00072342</v>
      </c>
      <c r="I47" s="18" t="n">
        <v>422.5100889</v>
      </c>
      <c r="J47" s="20" t="n">
        <v>8.993780689999999</v>
      </c>
      <c r="K47" s="18" t="n">
        <v>394.78910794</v>
      </c>
      <c r="L47" s="20" t="n">
        <v>13.24323562</v>
      </c>
      <c r="M47" s="18" t="s">
        <v>404</v>
      </c>
      <c r="N47" s="20" t="s">
        <v>404</v>
      </c>
      <c r="O47" s="18" t="s">
        <v>404</v>
      </c>
      <c r="P47" s="20" t="s">
        <v>404</v>
      </c>
      <c r="Q47" s="18" t="s">
        <v>404</v>
      </c>
      <c r="R47" s="20" t="s">
        <v>404</v>
      </c>
      <c r="S47" s="18" t="s">
        <v>404</v>
      </c>
      <c r="T47" s="20" t="s">
        <v>404</v>
      </c>
      <c r="U47" s="18" t="n">
        <v>500.10897129</v>
      </c>
      <c r="V47" s="20" t="n">
        <v>23.44684279</v>
      </c>
    </row>
    <row r="48" spans="1:22">
      <c r="A48" s="15" t="s">
        <v>445</v>
      </c>
      <c r="B48" s="17" t="n">
        <v>9841</v>
      </c>
      <c r="C48" s="18">
        <f>(40.0/B48*100)</f>
        <v/>
      </c>
      <c r="D48" s="19" t="n">
        <v>9801</v>
      </c>
      <c r="E48" s="18" t="n">
        <v>551.01231278</v>
      </c>
      <c r="F48" s="20" t="n">
        <v>8.31149855</v>
      </c>
      <c r="G48" s="18" t="n">
        <v>537.52661403</v>
      </c>
      <c r="H48" s="20" t="n">
        <v>15.48197165</v>
      </c>
      <c r="I48" s="18" t="n">
        <v>495.66197035</v>
      </c>
      <c r="J48" s="20" t="n">
        <v>11.05417326</v>
      </c>
      <c r="K48" s="18" t="n">
        <v>534.05430535</v>
      </c>
      <c r="L48" s="20" t="n">
        <v>15.76379413</v>
      </c>
      <c r="M48" s="18" t="s">
        <v>404</v>
      </c>
      <c r="N48" s="20" t="s">
        <v>404</v>
      </c>
      <c r="O48" s="18" t="s">
        <v>404</v>
      </c>
      <c r="P48" s="20" t="s">
        <v>404</v>
      </c>
      <c r="Q48" s="18" t="s">
        <v>404</v>
      </c>
      <c r="R48" s="20" t="s">
        <v>404</v>
      </c>
      <c r="S48" s="18" t="s">
        <v>404</v>
      </c>
      <c r="T48" s="20" t="s">
        <v>404</v>
      </c>
      <c r="U48" s="18" t="n">
        <v>543.8731020500001</v>
      </c>
      <c r="V48" s="20" t="n">
        <v>8.60811313</v>
      </c>
    </row>
    <row r="49" spans="1:22">
      <c r="A49" s="15" t="s">
        <v>446</v>
      </c>
      <c r="B49" s="17" t="n">
        <v>6349</v>
      </c>
      <c r="C49" s="18">
        <f>(52.0/B49*100)</f>
        <v/>
      </c>
      <c r="D49" s="19" t="n">
        <v>6297</v>
      </c>
      <c r="E49" s="18" t="n">
        <v>428.30106908</v>
      </c>
      <c r="F49" s="20" t="n">
        <v>9.71901459</v>
      </c>
      <c r="G49" s="18" t="n">
        <v>418.98183788</v>
      </c>
      <c r="H49" s="20" t="n">
        <v>5.93556782</v>
      </c>
      <c r="I49" s="18" t="n">
        <v>396.99174054</v>
      </c>
      <c r="J49" s="20" t="n">
        <v>4.28509751</v>
      </c>
      <c r="K49" s="18" t="n">
        <v>395.69147136</v>
      </c>
      <c r="L49" s="20" t="n">
        <v>9.318826570000001</v>
      </c>
      <c r="M49" s="18" t="s">
        <v>404</v>
      </c>
      <c r="N49" s="20" t="s">
        <v>404</v>
      </c>
      <c r="O49" s="18" t="s">
        <v>404</v>
      </c>
      <c r="P49" s="20" t="s">
        <v>404</v>
      </c>
      <c r="Q49" s="18" t="s">
        <v>404</v>
      </c>
      <c r="R49" s="20" t="s">
        <v>404</v>
      </c>
      <c r="S49" s="18" t="s">
        <v>404</v>
      </c>
      <c r="T49" s="20" t="s">
        <v>404</v>
      </c>
      <c r="U49" s="18" t="n">
        <v>476.46188013</v>
      </c>
      <c r="V49" s="20" t="n">
        <v>18.56089431</v>
      </c>
    </row>
    <row r="50" spans="1:22">
      <c r="A50" s="15" t="s">
        <v>447</v>
      </c>
      <c r="B50" s="17" t="n">
        <v>11795</v>
      </c>
      <c r="C50" s="18">
        <f>(1031.0/B50*100)</f>
        <v/>
      </c>
      <c r="D50" s="19" t="n">
        <v>10764</v>
      </c>
      <c r="E50" s="18" t="n">
        <v>415.81078484</v>
      </c>
      <c r="F50" s="20" t="n">
        <v>6.90188065</v>
      </c>
      <c r="G50" s="18" t="n">
        <v>389.54901673</v>
      </c>
      <c r="H50" s="20" t="n">
        <v>3.6591999</v>
      </c>
      <c r="I50" s="18" t="n">
        <v>381.73462053</v>
      </c>
      <c r="J50" s="20" t="n">
        <v>5.6224113</v>
      </c>
      <c r="K50" s="18" t="n">
        <v>372.95257146</v>
      </c>
      <c r="L50" s="20" t="n">
        <v>10.88289503</v>
      </c>
      <c r="M50" s="18" t="s">
        <v>404</v>
      </c>
      <c r="N50" s="20" t="s">
        <v>404</v>
      </c>
      <c r="O50" s="18" t="s">
        <v>404</v>
      </c>
      <c r="P50" s="20" t="s">
        <v>404</v>
      </c>
      <c r="Q50" s="18" t="s">
        <v>404</v>
      </c>
      <c r="R50" s="20" t="s">
        <v>404</v>
      </c>
      <c r="S50" s="18" t="s">
        <v>404</v>
      </c>
      <c r="T50" s="20" t="s">
        <v>404</v>
      </c>
      <c r="U50" s="18" t="n">
        <v>380.56213717</v>
      </c>
      <c r="V50" s="20" t="n">
        <v>10.9216852</v>
      </c>
    </row>
    <row r="51" spans="1:22">
      <c r="A51" s="15" t="s">
        <v>448</v>
      </c>
      <c r="B51" s="17" t="n">
        <v>6866</v>
      </c>
      <c r="C51" s="18">
        <f>(0.0/B51*100)</f>
        <v/>
      </c>
      <c r="D51" s="19" t="n">
        <v>6866</v>
      </c>
      <c r="E51" s="18" t="n">
        <v>388.09727216</v>
      </c>
      <c r="F51" s="20" t="n">
        <v>9.59453568</v>
      </c>
      <c r="G51" s="18" t="n">
        <v>400.00299624</v>
      </c>
      <c r="H51" s="20" t="n">
        <v>6.70292997</v>
      </c>
      <c r="I51" s="18" t="n">
        <v>403.33510801</v>
      </c>
      <c r="J51" s="20" t="n">
        <v>3.77283061</v>
      </c>
      <c r="K51" s="18" t="n">
        <v>396.30456337</v>
      </c>
      <c r="L51" s="20" t="n">
        <v>4.65735349</v>
      </c>
      <c r="M51" s="18" t="s">
        <v>404</v>
      </c>
      <c r="N51" s="20" t="s">
        <v>404</v>
      </c>
      <c r="O51" s="18" t="s">
        <v>404</v>
      </c>
      <c r="P51" s="20" t="s">
        <v>404</v>
      </c>
      <c r="Q51" s="18" t="s">
        <v>404</v>
      </c>
      <c r="R51" s="20" t="s">
        <v>404</v>
      </c>
      <c r="S51" s="18" t="s">
        <v>404</v>
      </c>
      <c r="T51" s="20" t="s">
        <v>404</v>
      </c>
      <c r="U51" s="18" t="n">
        <v>412.78450067</v>
      </c>
      <c r="V51" s="20" t="n">
        <v>19.70259568</v>
      </c>
    </row>
    <row r="52" spans="1:22">
      <c r="A52" s="15" t="s">
        <v>449</v>
      </c>
      <c r="B52" s="17" t="n">
        <v>5809</v>
      </c>
      <c r="C52" s="18">
        <f>(0.0/B52*100)</f>
        <v/>
      </c>
      <c r="D52" s="19" t="n">
        <v>5809</v>
      </c>
      <c r="E52" s="18" t="n">
        <v>513.58670755</v>
      </c>
      <c r="F52" s="20" t="n">
        <v>24.76267838</v>
      </c>
      <c r="G52" s="18" t="n">
        <v>492.18019903</v>
      </c>
      <c r="H52" s="20" t="n">
        <v>8.47926558</v>
      </c>
      <c r="I52" s="18" t="n">
        <v>458.74042402</v>
      </c>
      <c r="J52" s="20" t="n">
        <v>5.60693773</v>
      </c>
      <c r="K52" s="18" t="n">
        <v>443.44392121</v>
      </c>
      <c r="L52" s="20" t="n">
        <v>7.43602087</v>
      </c>
      <c r="M52" s="18" t="s">
        <v>404</v>
      </c>
      <c r="N52" s="20" t="s">
        <v>404</v>
      </c>
      <c r="O52" s="18" t="s">
        <v>404</v>
      </c>
      <c r="P52" s="20" t="s">
        <v>404</v>
      </c>
      <c r="Q52" s="18" t="s">
        <v>404</v>
      </c>
      <c r="R52" s="20" t="s">
        <v>404</v>
      </c>
      <c r="S52" s="18" t="s">
        <v>404</v>
      </c>
      <c r="T52" s="20" t="s">
        <v>404</v>
      </c>
      <c r="U52" s="18" t="n">
        <v>469.33000969</v>
      </c>
      <c r="V52" s="20" t="n">
        <v>14.33764468</v>
      </c>
    </row>
    <row r="53" spans="1:22">
      <c r="A53" s="15" t="s">
        <v>450</v>
      </c>
      <c r="B53" s="17" t="n">
        <v>5571</v>
      </c>
      <c r="C53" s="18">
        <f>(0.0/B53*100)</f>
        <v/>
      </c>
      <c r="D53" s="19" t="n">
        <v>5571</v>
      </c>
      <c r="E53" s="18" t="n">
        <v>447.71083304</v>
      </c>
      <c r="F53" s="20" t="n">
        <v>5.066961</v>
      </c>
      <c r="G53" s="18" t="n">
        <v>441.40733812</v>
      </c>
      <c r="H53" s="20" t="n">
        <v>1.80996998</v>
      </c>
      <c r="I53" s="18" t="n">
        <v>420.44380817</v>
      </c>
      <c r="J53" s="20" t="n">
        <v>3.50115093</v>
      </c>
      <c r="K53" s="18" t="n">
        <v>335.73008737</v>
      </c>
      <c r="L53" s="20" t="n">
        <v>25.88465292</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350.24777443</v>
      </c>
      <c r="F54" s="20" t="n">
        <v>16.44022381</v>
      </c>
      <c r="G54" s="18" t="n">
        <v>327.92219912</v>
      </c>
      <c r="H54" s="20" t="n">
        <v>3.78731652</v>
      </c>
      <c r="I54" s="18" t="n">
        <v>319.10737672</v>
      </c>
      <c r="J54" s="20" t="n">
        <v>6.10420309</v>
      </c>
      <c r="K54" s="18" t="n">
        <v>291.54792278</v>
      </c>
      <c r="L54" s="20" t="n">
        <v>13.4750428</v>
      </c>
      <c r="M54" s="18" t="s">
        <v>404</v>
      </c>
      <c r="N54" s="20" t="s">
        <v>404</v>
      </c>
      <c r="O54" s="18" t="s">
        <v>404</v>
      </c>
      <c r="P54" s="20" t="s">
        <v>404</v>
      </c>
      <c r="Q54" s="18" t="s">
        <v>404</v>
      </c>
      <c r="R54" s="20" t="s">
        <v>404</v>
      </c>
      <c r="S54" s="18" t="s">
        <v>404</v>
      </c>
      <c r="T54" s="20" t="s">
        <v>404</v>
      </c>
      <c r="U54" s="18" t="n">
        <v>322.474808</v>
      </c>
      <c r="V54" s="20" t="n">
        <v>9.064392700000001</v>
      </c>
    </row>
    <row r="55" spans="1:22">
      <c r="A55" s="15" t="s">
        <v>452</v>
      </c>
      <c r="B55" s="17" t="n">
        <v>5316</v>
      </c>
      <c r="C55" s="18">
        <f>(43.0/B55*100)</f>
        <v/>
      </c>
      <c r="D55" s="19" t="n">
        <v>5273</v>
      </c>
      <c r="E55" s="18" t="n">
        <v>413.98159024</v>
      </c>
      <c r="F55" s="20" t="n">
        <v>6.12153217</v>
      </c>
      <c r="G55" s="18" t="n">
        <v>403.96938128</v>
      </c>
      <c r="H55" s="20" t="n">
        <v>4.82612611</v>
      </c>
      <c r="I55" s="18" t="n">
        <v>398.04077097</v>
      </c>
      <c r="J55" s="20" t="n">
        <v>8.27957471</v>
      </c>
      <c r="K55" s="18" t="n">
        <v>389.27687721</v>
      </c>
      <c r="L55" s="20" t="n">
        <v>15.2140192</v>
      </c>
      <c r="M55" s="18" t="s">
        <v>404</v>
      </c>
      <c r="N55" s="20" t="s">
        <v>404</v>
      </c>
      <c r="O55" s="18" t="s">
        <v>404</v>
      </c>
      <c r="P55" s="20" t="s">
        <v>404</v>
      </c>
      <c r="Q55" s="18" t="s">
        <v>404</v>
      </c>
      <c r="R55" s="20" t="s">
        <v>404</v>
      </c>
      <c r="S55" s="18" t="n">
        <v>426.70614982</v>
      </c>
      <c r="T55" s="20" t="n">
        <v>15.06486511</v>
      </c>
      <c r="U55" s="18" t="n">
        <v>344.24809576</v>
      </c>
      <c r="V55" s="20" t="n">
        <v>25.08591537</v>
      </c>
    </row>
    <row r="56" spans="1:22">
      <c r="A56" s="15" t="s">
        <v>453</v>
      </c>
      <c r="B56" s="17" t="n">
        <v>5359</v>
      </c>
      <c r="C56" s="18">
        <f>(0.0/B56*100)</f>
        <v/>
      </c>
      <c r="D56" s="19" t="n">
        <v>5359</v>
      </c>
      <c r="E56" s="18" t="n">
        <v>559.29796404</v>
      </c>
      <c r="F56" s="20" t="n">
        <v>5.81005604</v>
      </c>
      <c r="G56" s="18" t="n">
        <v>542.5774234100001</v>
      </c>
      <c r="H56" s="20" t="n">
        <v>5.92179978</v>
      </c>
      <c r="I56" s="18" t="n">
        <v>506.61307368</v>
      </c>
      <c r="J56" s="20" t="n">
        <v>18.88653029</v>
      </c>
      <c r="K56" s="18" t="s">
        <v>404</v>
      </c>
      <c r="L56" s="20" t="s">
        <v>404</v>
      </c>
      <c r="M56" s="18" t="s">
        <v>404</v>
      </c>
      <c r="N56" s="20" t="s">
        <v>404</v>
      </c>
      <c r="O56" s="18" t="s">
        <v>404</v>
      </c>
      <c r="P56" s="20" t="s">
        <v>404</v>
      </c>
      <c r="Q56" s="18" t="s">
        <v>404</v>
      </c>
      <c r="R56" s="20" t="s">
        <v>404</v>
      </c>
      <c r="S56" s="18" t="s">
        <v>404</v>
      </c>
      <c r="T56" s="20" t="s">
        <v>404</v>
      </c>
      <c r="U56" s="18" t="n">
        <v>530.92899859</v>
      </c>
      <c r="V56" s="20" t="n">
        <v>12.43557185</v>
      </c>
    </row>
    <row r="57" spans="1:22">
      <c r="A57" s="15" t="s">
        <v>454</v>
      </c>
      <c r="B57" s="17" t="n">
        <v>6513</v>
      </c>
      <c r="C57" s="18">
        <f>(0.0/B57*100)</f>
        <v/>
      </c>
      <c r="D57" s="19" t="n">
        <v>6513</v>
      </c>
      <c r="E57" s="18" t="n">
        <v>389.56053162</v>
      </c>
      <c r="F57" s="20" t="n">
        <v>5.24361627</v>
      </c>
      <c r="G57" s="18" t="n">
        <v>383.28134496</v>
      </c>
      <c r="H57" s="20" t="n">
        <v>5.82487818</v>
      </c>
      <c r="I57" s="18" t="n">
        <v>386.34434666</v>
      </c>
      <c r="J57" s="20" t="n">
        <v>8.91318272</v>
      </c>
      <c r="K57" s="18" t="n">
        <v>319.54328824</v>
      </c>
      <c r="L57" s="20" t="n">
        <v>12.61567975</v>
      </c>
      <c r="M57" s="18" t="s">
        <v>404</v>
      </c>
      <c r="N57" s="20" t="s">
        <v>404</v>
      </c>
      <c r="O57" s="18" t="s">
        <v>404</v>
      </c>
      <c r="P57" s="20" t="s">
        <v>404</v>
      </c>
      <c r="Q57" s="18" t="s">
        <v>404</v>
      </c>
      <c r="R57" s="20" t="s">
        <v>404</v>
      </c>
      <c r="S57" s="18" t="s">
        <v>404</v>
      </c>
      <c r="T57" s="20" t="s">
        <v>404</v>
      </c>
      <c r="U57" s="18" t="n">
        <v>410.15400793</v>
      </c>
      <c r="V57" s="20" t="n">
        <v>21.11002754</v>
      </c>
    </row>
    <row r="58" spans="1:22">
      <c r="A58" s="15" t="s">
        <v>455</v>
      </c>
      <c r="B58" s="17" t="n">
        <v>7267</v>
      </c>
      <c r="C58" s="18">
        <f>(0.0/B58*100)</f>
        <v/>
      </c>
      <c r="D58" s="19" t="n">
        <v>7267</v>
      </c>
      <c r="E58" s="18" t="n">
        <v>394.31135756</v>
      </c>
      <c r="F58" s="20" t="n">
        <v>4.83461574</v>
      </c>
      <c r="G58" s="18" t="n">
        <v>385.27095995</v>
      </c>
      <c r="H58" s="20" t="n">
        <v>5.21664494</v>
      </c>
      <c r="I58" s="18" t="n">
        <v>366.2058254</v>
      </c>
      <c r="J58" s="20" t="n">
        <v>8.2038539</v>
      </c>
      <c r="K58" s="18" t="n">
        <v>360.29266535</v>
      </c>
      <c r="L58" s="20" t="n">
        <v>9.461048440000001</v>
      </c>
      <c r="M58" s="18" t="s">
        <v>404</v>
      </c>
      <c r="N58" s="20" t="s">
        <v>404</v>
      </c>
      <c r="O58" s="18" t="s">
        <v>404</v>
      </c>
      <c r="P58" s="20" t="s">
        <v>404</v>
      </c>
      <c r="Q58" s="18" t="s">
        <v>404</v>
      </c>
      <c r="R58" s="20" t="s">
        <v>404</v>
      </c>
      <c r="S58" s="18" t="n">
        <v>311.34349118</v>
      </c>
      <c r="T58" s="20" t="n">
        <v>10.70893548</v>
      </c>
      <c r="U58" s="18" t="s">
        <v>404</v>
      </c>
      <c r="V58" s="20" t="s">
        <v>404</v>
      </c>
    </row>
    <row r="59" spans="1:22">
      <c r="A59" s="15" t="s">
        <v>456</v>
      </c>
      <c r="B59" s="17" t="n">
        <v>4826</v>
      </c>
      <c r="C59" s="18">
        <f>(0.0/B59*100)</f>
        <v/>
      </c>
      <c r="D59" s="19" t="n">
        <v>4826</v>
      </c>
      <c r="E59" s="18" t="n">
        <v>371.70863526</v>
      </c>
      <c r="F59" s="20" t="n">
        <v>5.65467748</v>
      </c>
      <c r="G59" s="18" t="n">
        <v>365.67333997</v>
      </c>
      <c r="H59" s="20" t="n">
        <v>2.26824607</v>
      </c>
      <c r="I59" s="18" t="n">
        <v>351.8320337</v>
      </c>
      <c r="J59" s="20" t="n">
        <v>2.74050132</v>
      </c>
      <c r="K59" s="18" t="n">
        <v>340.01957671</v>
      </c>
      <c r="L59" s="20" t="n">
        <v>6.03717203</v>
      </c>
      <c r="M59" s="18" t="s">
        <v>404</v>
      </c>
      <c r="N59" s="20" t="s">
        <v>404</v>
      </c>
      <c r="O59" s="18" t="s">
        <v>404</v>
      </c>
      <c r="P59" s="20" t="s">
        <v>404</v>
      </c>
      <c r="Q59" s="18" t="s">
        <v>404</v>
      </c>
      <c r="R59" s="20" t="s">
        <v>404</v>
      </c>
      <c r="S59" s="18" t="s">
        <v>404</v>
      </c>
      <c r="T59" s="20" t="s">
        <v>404</v>
      </c>
      <c r="U59" s="18" t="n">
        <v>273.52970701</v>
      </c>
      <c r="V59" s="20" t="n">
        <v>24.28224929</v>
      </c>
    </row>
    <row r="60" spans="1:22">
      <c r="A60" s="15" t="s">
        <v>457</v>
      </c>
      <c r="B60" s="17" t="n">
        <v>4546</v>
      </c>
      <c r="C60" s="18">
        <f>(0.0/B60*100)</f>
        <v/>
      </c>
      <c r="D60" s="19" t="n">
        <v>4546</v>
      </c>
      <c r="E60" s="18" t="n">
        <v>406.45228472</v>
      </c>
      <c r="F60" s="20" t="n">
        <v>5.81842014</v>
      </c>
      <c r="G60" s="18" t="n">
        <v>389.52425902</v>
      </c>
      <c r="H60" s="20" t="n">
        <v>7.83369904</v>
      </c>
      <c r="I60" s="18" t="n">
        <v>371.22951276</v>
      </c>
      <c r="J60" s="20" t="n">
        <v>14.54460608</v>
      </c>
      <c r="K60" s="18" t="n">
        <v>369.24471512</v>
      </c>
      <c r="L60" s="20" t="n">
        <v>22.19531308</v>
      </c>
      <c r="M60" s="18" t="s">
        <v>404</v>
      </c>
      <c r="N60" s="20" t="s">
        <v>404</v>
      </c>
      <c r="O60" s="18" t="s">
        <v>404</v>
      </c>
      <c r="P60" s="20" t="s">
        <v>404</v>
      </c>
      <c r="Q60" s="18" t="s">
        <v>404</v>
      </c>
      <c r="R60" s="20" t="s">
        <v>404</v>
      </c>
      <c r="S60" s="18" t="s">
        <v>404</v>
      </c>
      <c r="T60" s="20" t="s">
        <v>404</v>
      </c>
      <c r="U60" s="18" t="n">
        <v>402.67481304</v>
      </c>
      <c r="V60" s="20" t="n">
        <v>26.27914287</v>
      </c>
    </row>
    <row r="61" spans="1:22">
      <c r="A61" s="15" t="s">
        <v>458</v>
      </c>
      <c r="B61" s="17" t="n">
        <v>6525</v>
      </c>
      <c r="C61" s="18">
        <f>(0.0/B61*100)</f>
        <v/>
      </c>
      <c r="D61" s="19" t="n">
        <v>6525</v>
      </c>
      <c r="E61" s="18" t="n">
        <v>495.97384321</v>
      </c>
      <c r="F61" s="20" t="n">
        <v>9.21463576</v>
      </c>
      <c r="G61" s="18" t="n">
        <v>477.72381147</v>
      </c>
      <c r="H61" s="20" t="n">
        <v>2.65576992</v>
      </c>
      <c r="I61" s="18" t="n">
        <v>464.41606106</v>
      </c>
      <c r="J61" s="20" t="n">
        <v>6.4804304</v>
      </c>
      <c r="K61" s="18" t="n">
        <v>470.58047198</v>
      </c>
      <c r="L61" s="20" t="n">
        <v>25.14708087</v>
      </c>
      <c r="M61" s="18" t="s">
        <v>404</v>
      </c>
      <c r="N61" s="20" t="s">
        <v>404</v>
      </c>
      <c r="O61" s="18" t="s">
        <v>404</v>
      </c>
      <c r="P61" s="20" t="s">
        <v>404</v>
      </c>
      <c r="Q61" s="18" t="s">
        <v>404</v>
      </c>
      <c r="R61" s="20" t="s">
        <v>404</v>
      </c>
      <c r="S61" s="18" t="s">
        <v>404</v>
      </c>
      <c r="T61" s="20" t="s">
        <v>404</v>
      </c>
      <c r="U61" s="18" t="n">
        <v>430.36419003</v>
      </c>
      <c r="V61" s="20" t="n">
        <v>9.07115306</v>
      </c>
    </row>
    <row r="62" spans="1:22">
      <c r="A62" s="15" t="s">
        <v>459</v>
      </c>
      <c r="B62" s="17" t="n">
        <v>4476</v>
      </c>
      <c r="C62" s="18">
        <f>(0.0/B62*100)</f>
        <v/>
      </c>
      <c r="D62" s="19" t="n">
        <v>4476</v>
      </c>
      <c r="E62" s="18" t="n">
        <v>555.37929759</v>
      </c>
      <c r="F62" s="20" t="n">
        <v>1.8327285</v>
      </c>
      <c r="G62" s="18" t="n">
        <v>540.44688072</v>
      </c>
      <c r="H62" s="20" t="n">
        <v>2.41070642</v>
      </c>
      <c r="I62" s="18" t="n">
        <v>516.72674642</v>
      </c>
      <c r="J62" s="20" t="n">
        <v>3.28133724</v>
      </c>
      <c r="K62" s="18" t="n">
        <v>513.57473387</v>
      </c>
      <c r="L62" s="20" t="n">
        <v>4.49413146</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373.39575127</v>
      </c>
      <c r="F63" s="20" t="n">
        <v>3.82617669</v>
      </c>
      <c r="G63" s="18" t="n">
        <v>369.11343719</v>
      </c>
      <c r="H63" s="20" t="n">
        <v>1.88675734</v>
      </c>
      <c r="I63" s="18" t="n">
        <v>363.19183793</v>
      </c>
      <c r="J63" s="20" t="n">
        <v>3.84275374</v>
      </c>
      <c r="K63" s="18" t="n">
        <v>357.43594176</v>
      </c>
      <c r="L63" s="20" t="n">
        <v>8.572780910000001</v>
      </c>
      <c r="M63" s="18" t="s">
        <v>404</v>
      </c>
      <c r="N63" s="20" t="s">
        <v>404</v>
      </c>
      <c r="O63" s="18" t="s">
        <v>404</v>
      </c>
      <c r="P63" s="20" t="s">
        <v>404</v>
      </c>
      <c r="Q63" s="18" t="s">
        <v>404</v>
      </c>
      <c r="R63" s="20" t="s">
        <v>404</v>
      </c>
      <c r="S63" s="18" t="s">
        <v>404</v>
      </c>
      <c r="T63" s="20" t="s">
        <v>404</v>
      </c>
      <c r="U63" s="18" t="n">
        <v>395.20546755</v>
      </c>
      <c r="V63" s="20" t="n">
        <v>4.87554072</v>
      </c>
    </row>
    <row r="64" spans="1:22">
      <c r="A64" s="15" t="s">
        <v>461</v>
      </c>
      <c r="B64" s="17" t="n">
        <v>3634</v>
      </c>
      <c r="C64" s="18">
        <f>(27.0/B64*100)</f>
        <v/>
      </c>
      <c r="D64" s="19" t="n">
        <v>3607</v>
      </c>
      <c r="E64" s="18" t="n">
        <v>504.71197987</v>
      </c>
      <c r="F64" s="20" t="n">
        <v>2.05884756</v>
      </c>
      <c r="G64" s="18" t="n">
        <v>454.04738051</v>
      </c>
      <c r="H64" s="20" t="n">
        <v>3.01295812</v>
      </c>
      <c r="I64" s="18" t="n">
        <v>432.75688169</v>
      </c>
      <c r="J64" s="20" t="n">
        <v>4.81684645</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417.00552689</v>
      </c>
      <c r="F65" s="20" t="n">
        <v>8.9897843</v>
      </c>
      <c r="G65" s="18" t="n">
        <v>421.59804679</v>
      </c>
      <c r="H65" s="20" t="n">
        <v>4.14891482</v>
      </c>
      <c r="I65" s="18" t="n">
        <v>412.95764279</v>
      </c>
      <c r="J65" s="20" t="n">
        <v>5.50794899</v>
      </c>
      <c r="K65" s="18" t="n">
        <v>431.67128931</v>
      </c>
      <c r="L65" s="20" t="n">
        <v>7.10065721</v>
      </c>
      <c r="M65" s="18" t="s">
        <v>404</v>
      </c>
      <c r="N65" s="20" t="s">
        <v>404</v>
      </c>
      <c r="O65" s="18" t="s">
        <v>404</v>
      </c>
      <c r="P65" s="20" t="s">
        <v>404</v>
      </c>
      <c r="Q65" s="18" t="s">
        <v>404</v>
      </c>
      <c r="R65" s="20" t="s">
        <v>404</v>
      </c>
      <c r="S65" s="18" t="s">
        <v>404</v>
      </c>
      <c r="T65" s="20" t="s">
        <v>404</v>
      </c>
      <c r="U65" s="18" t="n">
        <v>390.39221526</v>
      </c>
      <c r="V65" s="20" t="n">
        <v>12.20315161</v>
      </c>
    </row>
    <row r="66" spans="1:22">
      <c r="A66" s="15" t="s">
        <v>463</v>
      </c>
      <c r="B66" s="17" t="n">
        <v>5665</v>
      </c>
      <c r="C66" s="18">
        <f>(0.0/B66*100)</f>
        <v/>
      </c>
      <c r="D66" s="19" t="n">
        <v>5665</v>
      </c>
      <c r="E66" s="18" t="n">
        <v>380.30937958</v>
      </c>
      <c r="F66" s="20" t="n">
        <v>9.29695227</v>
      </c>
      <c r="G66" s="18" t="n">
        <v>433.40230117</v>
      </c>
      <c r="H66" s="20" t="n">
        <v>2.56131</v>
      </c>
      <c r="I66" s="18" t="n">
        <v>408.18321927</v>
      </c>
      <c r="J66" s="20" t="n">
        <v>1.67021198</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413.28052346</v>
      </c>
      <c r="F67" s="20" t="n">
        <v>6.602971</v>
      </c>
      <c r="G67" s="18" t="n">
        <v>382.22655495</v>
      </c>
      <c r="H67" s="20" t="n">
        <v>3.71453124</v>
      </c>
      <c r="I67" s="18" t="n">
        <v>368.78484154</v>
      </c>
      <c r="J67" s="20" t="n">
        <v>6.30339507</v>
      </c>
      <c r="K67" s="18" t="n">
        <v>373.91876115</v>
      </c>
      <c r="L67" s="20" t="n">
        <v>9.78061473</v>
      </c>
      <c r="M67" s="18" t="s">
        <v>404</v>
      </c>
      <c r="N67" s="20" t="s">
        <v>404</v>
      </c>
      <c r="O67" s="18" t="s">
        <v>404</v>
      </c>
      <c r="P67" s="20" t="s">
        <v>404</v>
      </c>
      <c r="Q67" s="18" t="s">
        <v>404</v>
      </c>
      <c r="R67" s="20" t="s">
        <v>404</v>
      </c>
      <c r="S67" s="18" t="s">
        <v>404</v>
      </c>
      <c r="T67" s="20" t="s">
        <v>404</v>
      </c>
      <c r="U67" s="18" t="n">
        <v>355.97987859</v>
      </c>
      <c r="V67" s="20" t="n">
        <v>14.6392692</v>
      </c>
    </row>
    <row r="68" spans="1:22">
      <c r="A68" s="15" t="s">
        <v>465</v>
      </c>
      <c r="B68" s="17" t="n">
        <v>12083</v>
      </c>
      <c r="C68" s="18">
        <f>(0.0/B68*100)</f>
        <v/>
      </c>
      <c r="D68" s="19" t="n">
        <v>12083</v>
      </c>
      <c r="E68" s="18" t="n">
        <v>434.11828834</v>
      </c>
      <c r="F68" s="20" t="n">
        <v>2.04640846</v>
      </c>
      <c r="G68" s="18" t="n">
        <v>391.25049429</v>
      </c>
      <c r="H68" s="20" t="n">
        <v>1.5016713</v>
      </c>
      <c r="I68" s="18" t="n">
        <v>388.40144891</v>
      </c>
      <c r="J68" s="20" t="n">
        <v>2.81920477</v>
      </c>
      <c r="K68" s="18" t="n">
        <v>409.56511516</v>
      </c>
      <c r="L68" s="20" t="n">
        <v>12.36324129</v>
      </c>
      <c r="M68" s="18" t="s">
        <v>404</v>
      </c>
      <c r="N68" s="20" t="s">
        <v>404</v>
      </c>
      <c r="O68" s="18" t="s">
        <v>404</v>
      </c>
      <c r="P68" s="20" t="s">
        <v>404</v>
      </c>
      <c r="Q68" s="18" t="s">
        <v>404</v>
      </c>
      <c r="R68" s="20" t="s">
        <v>404</v>
      </c>
      <c r="S68" s="18" t="s">
        <v>404</v>
      </c>
      <c r="T68" s="20" t="s">
        <v>404</v>
      </c>
      <c r="U68" s="18" t="n">
        <v>430.90958178</v>
      </c>
      <c r="V68" s="20" t="n">
        <v>8.535254269999999</v>
      </c>
    </row>
    <row r="69" spans="1:22">
      <c r="A69" s="15" t="s">
        <v>466</v>
      </c>
      <c r="B69" s="17" t="n">
        <v>4876</v>
      </c>
      <c r="C69" s="18">
        <f>(0.0/B69*100)</f>
        <v/>
      </c>
      <c r="D69" s="19" t="n">
        <v>4876</v>
      </c>
      <c r="E69" s="18" t="n">
        <v>468.30336962</v>
      </c>
      <c r="F69" s="20" t="n">
        <v>23.38527758</v>
      </c>
      <c r="G69" s="18" t="n">
        <v>463.07891468</v>
      </c>
      <c r="H69" s="20" t="n">
        <v>5.80063151</v>
      </c>
      <c r="I69" s="18" t="n">
        <v>422.2889921</v>
      </c>
      <c r="J69" s="20" t="n">
        <v>5.51780486</v>
      </c>
      <c r="K69" s="18" t="n">
        <v>398.79903591</v>
      </c>
      <c r="L69" s="20" t="n">
        <v>11.0741369</v>
      </c>
      <c r="M69" s="18" t="s">
        <v>404</v>
      </c>
      <c r="N69" s="20" t="s">
        <v>404</v>
      </c>
      <c r="O69" s="18" t="s">
        <v>404</v>
      </c>
      <c r="P69" s="20" t="s">
        <v>404</v>
      </c>
      <c r="Q69" s="18" t="s">
        <v>404</v>
      </c>
      <c r="R69" s="20" t="s">
        <v>404</v>
      </c>
      <c r="S69" s="18" t="s">
        <v>404</v>
      </c>
      <c r="T69" s="20" t="s">
        <v>404</v>
      </c>
      <c r="U69" s="18" t="n">
        <v>403.62311558</v>
      </c>
      <c r="V69" s="20" t="n">
        <v>15.01539441</v>
      </c>
    </row>
    <row r="70" spans="1:22">
      <c r="A70" s="15" t="s">
        <v>467</v>
      </c>
      <c r="B70" s="17" t="n">
        <v>6036</v>
      </c>
      <c r="C70" s="18">
        <f>(0.0/B70*100)</f>
        <v/>
      </c>
      <c r="D70" s="19" t="n">
        <v>6036</v>
      </c>
      <c r="E70" s="18" t="n">
        <v>493.61196854</v>
      </c>
      <c r="F70" s="20" t="n">
        <v>7.28239157</v>
      </c>
      <c r="G70" s="18" t="n">
        <v>497.83523658</v>
      </c>
      <c r="H70" s="20" t="n">
        <v>6.72299062</v>
      </c>
      <c r="I70" s="18" t="n">
        <v>497.25606892</v>
      </c>
      <c r="J70" s="20" t="n">
        <v>4.66524641</v>
      </c>
      <c r="K70" s="18" t="n">
        <v>484.10876185</v>
      </c>
      <c r="L70" s="20" t="n">
        <v>6.8613551</v>
      </c>
      <c r="M70" s="18" t="s">
        <v>404</v>
      </c>
      <c r="N70" s="20" t="s">
        <v>404</v>
      </c>
      <c r="O70" s="18" t="s">
        <v>404</v>
      </c>
      <c r="P70" s="20" t="s">
        <v>404</v>
      </c>
      <c r="Q70" s="18" t="s">
        <v>404</v>
      </c>
      <c r="R70" s="20" t="s">
        <v>404</v>
      </c>
      <c r="S70" s="18" t="s">
        <v>404</v>
      </c>
      <c r="T70" s="20" t="s">
        <v>404</v>
      </c>
      <c r="U70" s="18" t="s">
        <v>404</v>
      </c>
      <c r="V70" s="20" t="s">
        <v>404</v>
      </c>
    </row>
    <row r="71" spans="1:22">
      <c r="A71" s="15" t="s">
        <v>468</v>
      </c>
      <c r="B71" s="17" t="n">
        <v>6115</v>
      </c>
      <c r="C71" s="18">
        <f>(0.0/B71*100)</f>
        <v/>
      </c>
      <c r="D71" s="19" t="n">
        <v>6115</v>
      </c>
      <c r="E71" s="18" t="n">
        <v>590.88302712</v>
      </c>
      <c r="F71" s="20" t="n">
        <v>2.90099641</v>
      </c>
      <c r="G71" s="18" t="n">
        <v>553.62051678</v>
      </c>
      <c r="H71" s="20" t="n">
        <v>1.65313488</v>
      </c>
      <c r="I71" s="18" t="n">
        <v>544.02202994</v>
      </c>
      <c r="J71" s="20" t="n">
        <v>5.23502932</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564.04462048</v>
      </c>
      <c r="F72" s="20" t="n">
        <v>6.15900847</v>
      </c>
      <c r="G72" s="18" t="n">
        <v>530.95189429</v>
      </c>
      <c r="H72" s="20" t="n">
        <v>5.29402598</v>
      </c>
      <c r="I72" s="18" t="n">
        <v>530.94302885</v>
      </c>
      <c r="J72" s="20" t="n">
        <v>7.48239182</v>
      </c>
      <c r="K72" s="18" t="n">
        <v>519.11029403</v>
      </c>
      <c r="L72" s="20" t="n">
        <v>24.1501753</v>
      </c>
      <c r="M72" s="18" t="s">
        <v>404</v>
      </c>
      <c r="N72" s="20" t="s">
        <v>404</v>
      </c>
      <c r="O72" s="18" t="s">
        <v>404</v>
      </c>
      <c r="P72" s="20" t="s">
        <v>404</v>
      </c>
      <c r="Q72" s="18" t="s">
        <v>404</v>
      </c>
      <c r="R72" s="20" t="s">
        <v>404</v>
      </c>
      <c r="S72" s="18" t="s">
        <v>404</v>
      </c>
      <c r="T72" s="20" t="s">
        <v>404</v>
      </c>
      <c r="U72" s="18" t="n">
        <v>503.50828471</v>
      </c>
      <c r="V72" s="20" t="n">
        <v>19.85823926</v>
      </c>
    </row>
    <row r="73" spans="1:22">
      <c r="A73" s="15" t="s">
        <v>470</v>
      </c>
      <c r="B73" s="17" t="n">
        <v>8249</v>
      </c>
      <c r="C73" s="18">
        <f>(0.0/B73*100)</f>
        <v/>
      </c>
      <c r="D73" s="19" t="n">
        <v>8249</v>
      </c>
      <c r="E73" s="18" t="n">
        <v>428.12428613</v>
      </c>
      <c r="F73" s="20" t="n">
        <v>7.54069408</v>
      </c>
      <c r="G73" s="18" t="n">
        <v>422.31995362</v>
      </c>
      <c r="H73" s="20" t="n">
        <v>4.31261682</v>
      </c>
      <c r="I73" s="18" t="n">
        <v>399.35028167</v>
      </c>
      <c r="J73" s="20" t="n">
        <v>5.46779376</v>
      </c>
      <c r="K73" s="18" t="n">
        <v>375.33300203</v>
      </c>
      <c r="L73" s="20" t="n">
        <v>6.21066023</v>
      </c>
      <c r="M73" s="18" t="s">
        <v>404</v>
      </c>
      <c r="N73" s="20" t="s">
        <v>404</v>
      </c>
      <c r="O73" s="18" t="s">
        <v>404</v>
      </c>
      <c r="P73" s="20" t="s">
        <v>404</v>
      </c>
      <c r="Q73" s="18" t="s">
        <v>404</v>
      </c>
      <c r="R73" s="20" t="s">
        <v>404</v>
      </c>
      <c r="S73" s="18" t="s">
        <v>404</v>
      </c>
      <c r="T73" s="20" t="s">
        <v>404</v>
      </c>
      <c r="U73" s="18" t="n">
        <v>404.00158467</v>
      </c>
      <c r="V73" s="20" t="n">
        <v>17.44830484</v>
      </c>
    </row>
    <row r="74" spans="1:22">
      <c r="A74" s="15" t="s">
        <v>471</v>
      </c>
      <c r="B74" s="17" t="n">
        <v>4692</v>
      </c>
      <c r="C74" s="18">
        <f>(484.0/B74*100)</f>
        <v/>
      </c>
      <c r="D74" s="19" t="n">
        <v>4208</v>
      </c>
      <c r="E74" s="18" t="n">
        <v>461.76757277</v>
      </c>
      <c r="F74" s="20" t="n">
        <v>3.99779641</v>
      </c>
      <c r="G74" s="18" t="n">
        <v>453.9181338</v>
      </c>
      <c r="H74" s="20" t="n">
        <v>2.31440799</v>
      </c>
      <c r="I74" s="18" t="n">
        <v>390.58113691</v>
      </c>
      <c r="J74" s="20" t="n">
        <v>2.20431815</v>
      </c>
      <c r="K74" s="18" t="n">
        <v>348.74127528</v>
      </c>
      <c r="L74" s="20" t="n">
        <v>3.64139951</v>
      </c>
      <c r="M74" s="18" t="s">
        <v>404</v>
      </c>
      <c r="N74" s="20" t="s">
        <v>404</v>
      </c>
      <c r="O74" s="18" t="s">
        <v>404</v>
      </c>
      <c r="P74" s="20" t="s">
        <v>404</v>
      </c>
      <c r="Q74" s="18" t="s">
        <v>404</v>
      </c>
      <c r="R74" s="20" t="s">
        <v>404</v>
      </c>
      <c r="S74" s="18" t="s">
        <v>404</v>
      </c>
      <c r="T74" s="20" t="s">
        <v>404</v>
      </c>
      <c r="U74" s="18" t="n">
        <v>453.7139622</v>
      </c>
      <c r="V74" s="20" t="n">
        <v>13.55858691</v>
      </c>
    </row>
    <row r="75" spans="1:22">
      <c r="A75" s="15" t="s">
        <v>472</v>
      </c>
      <c r="B75" s="17" t="n">
        <v>5375</v>
      </c>
      <c r="C75" s="18">
        <f>(483.0/B75*100)</f>
        <v/>
      </c>
      <c r="D75" s="19" t="n">
        <v>4892</v>
      </c>
      <c r="E75" s="18" t="n">
        <v>365.36210058</v>
      </c>
      <c r="F75" s="20" t="n">
        <v>13.64414108</v>
      </c>
      <c r="G75" s="18" t="n">
        <v>362.25079076</v>
      </c>
      <c r="H75" s="20" t="n">
        <v>6.31007433</v>
      </c>
      <c r="I75" s="18" t="n">
        <v>370.41561996</v>
      </c>
      <c r="J75" s="20" t="n">
        <v>7.28472755</v>
      </c>
      <c r="K75" s="18" t="n">
        <v>376.6908482</v>
      </c>
      <c r="L75" s="20" t="n">
        <v>13.13685174</v>
      </c>
      <c r="M75" s="18" t="s">
        <v>404</v>
      </c>
      <c r="N75" s="20" t="s">
        <v>404</v>
      </c>
      <c r="O75" s="18" t="s">
        <v>404</v>
      </c>
      <c r="P75" s="20" t="s">
        <v>404</v>
      </c>
      <c r="Q75" s="18" t="s">
        <v>404</v>
      </c>
      <c r="R75" s="20" t="s">
        <v>404</v>
      </c>
      <c r="S75" s="18" t="s">
        <v>404</v>
      </c>
      <c r="T75" s="20" t="s">
        <v>404</v>
      </c>
      <c r="U75" s="18" t="n">
        <v>361.19458386</v>
      </c>
      <c r="V75" s="20" t="n">
        <v>16.06815277</v>
      </c>
    </row>
    <row r="76" spans="1:22">
      <c r="A76" s="15" t="s">
        <v>473</v>
      </c>
      <c r="B76" s="17" t="n">
        <v>14167</v>
      </c>
      <c r="C76" s="18">
        <f>(1400.0/B76*100)</f>
        <v/>
      </c>
      <c r="D76" s="19" t="n">
        <v>12767</v>
      </c>
      <c r="E76" s="18" t="n">
        <v>464.00739949</v>
      </c>
      <c r="F76" s="20" t="n">
        <v>5.15437204</v>
      </c>
      <c r="G76" s="18" t="n">
        <v>420.58905747</v>
      </c>
      <c r="H76" s="20" t="n">
        <v>5.57806594</v>
      </c>
      <c r="I76" s="18" t="n">
        <v>388.14710343</v>
      </c>
      <c r="J76" s="20" t="n">
        <v>6.40477956</v>
      </c>
      <c r="K76" s="18" t="n">
        <v>383.00320385</v>
      </c>
      <c r="L76" s="20" t="n">
        <v>9.38613155</v>
      </c>
      <c r="M76" s="18" t="s">
        <v>404</v>
      </c>
      <c r="N76" s="20" t="s">
        <v>404</v>
      </c>
      <c r="O76" s="18" t="s">
        <v>404</v>
      </c>
      <c r="P76" s="20" t="s">
        <v>404</v>
      </c>
      <c r="Q76" s="18" t="s">
        <v>404</v>
      </c>
      <c r="R76" s="20" t="s">
        <v>404</v>
      </c>
      <c r="S76" s="18" t="s">
        <v>404</v>
      </c>
      <c r="T76" s="20" t="s">
        <v>404</v>
      </c>
      <c r="U76" s="18" t="n">
        <v>427.63562326</v>
      </c>
      <c r="V76" s="20" t="n">
        <v>8.721914699999999</v>
      </c>
    </row>
    <row r="77" spans="1:22">
      <c r="A77" s="15" t="s">
        <v>474</v>
      </c>
      <c r="B77" s="17" t="n">
        <v>6062</v>
      </c>
      <c r="C77" s="18">
        <f>(0.0/B77*100)</f>
        <v/>
      </c>
      <c r="D77" s="19" t="n">
        <v>6062</v>
      </c>
      <c r="E77" s="18" t="n">
        <v>455.81922235</v>
      </c>
      <c r="F77" s="20" t="n">
        <v>7.91728605</v>
      </c>
      <c r="G77" s="18" t="n">
        <v>416.6378194</v>
      </c>
      <c r="H77" s="20" t="n">
        <v>5.11029608</v>
      </c>
      <c r="I77" s="18" t="n">
        <v>403.66197261</v>
      </c>
      <c r="J77" s="20" t="n">
        <v>4.50142487</v>
      </c>
      <c r="K77" s="18" t="n">
        <v>397.81037615</v>
      </c>
      <c r="L77" s="20" t="n">
        <v>9.687558170000001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523.26221551</v>
      </c>
      <c r="F78" s="20" t="n">
        <v>30.85024363</v>
      </c>
      <c r="G78" s="18" t="n">
        <v>501.68962335</v>
      </c>
      <c r="H78" s="20" t="n">
        <v>4.47716042</v>
      </c>
      <c r="I78" s="18" t="n">
        <v>458.33503715</v>
      </c>
      <c r="J78" s="20" t="n">
        <v>10.91044668</v>
      </c>
      <c r="K78" s="18" t="n">
        <v>450.32551563</v>
      </c>
      <c r="L78" s="20" t="n">
        <v>15.01709812</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492.95284912</v>
      </c>
      <c r="F79" s="20" t="n">
        <v>17.158571</v>
      </c>
      <c r="G79" s="18" t="n">
        <v>459.54726285</v>
      </c>
      <c r="H79" s="20" t="n">
        <v>12.20165389</v>
      </c>
      <c r="I79" s="18" t="n">
        <v>447.31614123</v>
      </c>
      <c r="J79" s="20" t="n">
        <v>13.19238165</v>
      </c>
      <c r="K79" s="18" t="n">
        <v>372.56206549</v>
      </c>
      <c r="L79" s="20" t="n">
        <v>12.77783812</v>
      </c>
      <c r="M79" s="18" t="s">
        <v>404</v>
      </c>
      <c r="N79" s="20" t="s">
        <v>404</v>
      </c>
      <c r="O79" s="18" t="s">
        <v>404</v>
      </c>
      <c r="P79" s="20" t="s">
        <v>404</v>
      </c>
      <c r="Q79" s="18" t="s">
        <v>404</v>
      </c>
      <c r="R79" s="20" t="s">
        <v>404</v>
      </c>
      <c r="S79" s="18" t="s">
        <v>404</v>
      </c>
      <c r="T79" s="20" t="s">
        <v>404</v>
      </c>
      <c r="U79" s="18" t="n">
        <v>397.28168275</v>
      </c>
      <c r="V79" s="20" t="n">
        <v>4.92242616</v>
      </c>
    </row>
    <row r="80" spans="1:22">
      <c r="A80" s="15" t="s">
        <v>477</v>
      </c>
      <c r="B80" s="17" t="n">
        <v>7841</v>
      </c>
      <c r="C80" s="18">
        <f>(0.0/B80*100)</f>
        <v/>
      </c>
      <c r="D80" s="19" t="n">
        <v>7841</v>
      </c>
      <c r="E80" s="18" t="n">
        <v>465.64697328</v>
      </c>
      <c r="F80" s="20" t="n">
        <v>11.09518138</v>
      </c>
      <c r="G80" s="18" t="n">
        <v>457.6846124</v>
      </c>
      <c r="H80" s="20" t="n">
        <v>7.98085591</v>
      </c>
      <c r="I80" s="18" t="n">
        <v>456.50770893</v>
      </c>
      <c r="J80" s="20" t="n">
        <v>6.70129392</v>
      </c>
      <c r="K80" s="18" t="n">
        <v>467.24291923</v>
      </c>
      <c r="L80" s="20" t="n">
        <v>11.93346142</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468.16784744</v>
      </c>
      <c r="F81" s="20" t="n">
        <v>10.36696986</v>
      </c>
      <c r="G81" s="18" t="n">
        <v>450.74271588</v>
      </c>
      <c r="H81" s="20" t="n">
        <v>4.38331492</v>
      </c>
      <c r="I81" s="18" t="n">
        <v>422.28765307</v>
      </c>
      <c r="J81" s="20" t="n">
        <v>4.58561952</v>
      </c>
      <c r="K81" s="18" t="n">
        <v>415.93738246</v>
      </c>
      <c r="L81" s="20" t="n">
        <v>13.90088679</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710</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529.24999742</v>
      </c>
      <c r="F7" s="20" t="n">
        <v>4.05284425</v>
      </c>
      <c r="G7" s="18" t="n">
        <v>495.08385293</v>
      </c>
      <c r="H7" s="20" t="n">
        <v>2.71200764</v>
      </c>
      <c r="I7" s="18" t="n">
        <v>459.52681976</v>
      </c>
      <c r="J7" s="20" t="n">
        <v>3.67053399</v>
      </c>
      <c r="K7" s="18" t="n">
        <v>458.66317276</v>
      </c>
      <c r="L7" s="20" t="n">
        <v>12.39883324</v>
      </c>
      <c r="M7" s="18" t="s">
        <v>404</v>
      </c>
      <c r="N7" s="20" t="s">
        <v>404</v>
      </c>
      <c r="O7" s="18" t="s">
        <v>404</v>
      </c>
      <c r="P7" s="20" t="s">
        <v>404</v>
      </c>
      <c r="Q7" s="18" t="s">
        <v>404</v>
      </c>
      <c r="R7" s="20" t="s">
        <v>404</v>
      </c>
      <c r="S7" s="18" t="s">
        <v>404</v>
      </c>
      <c r="T7" s="20" t="s">
        <v>404</v>
      </c>
      <c r="U7" s="18" t="n">
        <v>474.38332367</v>
      </c>
      <c r="V7" s="20" t="n">
        <v>10.33196483</v>
      </c>
    </row>
    <row r="8" spans="1:22">
      <c r="A8" s="15" t="s">
        <v>405</v>
      </c>
      <c r="B8" s="17" t="n">
        <v>7007</v>
      </c>
      <c r="C8" s="18">
        <f>(0.0/B8*100)</f>
        <v/>
      </c>
      <c r="D8" s="19" t="n">
        <v>7007</v>
      </c>
      <c r="E8" s="18" t="n">
        <v>520.3934315400001</v>
      </c>
      <c r="F8" s="20" t="n">
        <v>6.71673613</v>
      </c>
      <c r="G8" s="18" t="n">
        <v>500.67008026</v>
      </c>
      <c r="H8" s="20" t="n">
        <v>5.29296247</v>
      </c>
      <c r="I8" s="18" t="n">
        <v>462.14091499</v>
      </c>
      <c r="J8" s="20" t="n">
        <v>9.179361549999999</v>
      </c>
      <c r="K8" s="18" t="n">
        <v>426.78490172</v>
      </c>
      <c r="L8" s="20" t="n">
        <v>10.01773636</v>
      </c>
      <c r="M8" s="18" t="s">
        <v>404</v>
      </c>
      <c r="N8" s="20" t="s">
        <v>404</v>
      </c>
      <c r="O8" s="18" t="s">
        <v>404</v>
      </c>
      <c r="P8" s="20" t="s">
        <v>404</v>
      </c>
      <c r="Q8" s="18" t="s">
        <v>404</v>
      </c>
      <c r="R8" s="20" t="s">
        <v>404</v>
      </c>
      <c r="S8" s="18" t="s">
        <v>404</v>
      </c>
      <c r="T8" s="20" t="s">
        <v>404</v>
      </c>
      <c r="U8" s="18" t="n">
        <v>485.15130194</v>
      </c>
      <c r="V8" s="20" t="n">
        <v>25.69061293</v>
      </c>
    </row>
    <row r="9" spans="1:22">
      <c r="A9" s="15" t="s">
        <v>406</v>
      </c>
      <c r="B9" s="17" t="n">
        <v>9651</v>
      </c>
      <c r="C9" s="18">
        <f>(200.0/B9*100)</f>
        <v/>
      </c>
      <c r="D9" s="19" t="n">
        <v>9451</v>
      </c>
      <c r="E9" s="18" t="n">
        <v>556.91815997</v>
      </c>
      <c r="F9" s="20" t="n">
        <v>8.12044798</v>
      </c>
      <c r="G9" s="18" t="n">
        <v>519.8013756399999</v>
      </c>
      <c r="H9" s="20" t="n">
        <v>4.11737166</v>
      </c>
      <c r="I9" s="18" t="n">
        <v>462.40474324</v>
      </c>
      <c r="J9" s="20" t="n">
        <v>8.274509269999999</v>
      </c>
      <c r="K9" s="18" t="n">
        <v>364.72080777</v>
      </c>
      <c r="L9" s="20" t="n">
        <v>11.40739671</v>
      </c>
      <c r="M9" s="18" t="s">
        <v>404</v>
      </c>
      <c r="N9" s="20" t="s">
        <v>404</v>
      </c>
      <c r="O9" s="18" t="s">
        <v>404</v>
      </c>
      <c r="P9" s="20" t="s">
        <v>404</v>
      </c>
      <c r="Q9" s="18" t="s">
        <v>404</v>
      </c>
      <c r="R9" s="20" t="s">
        <v>404</v>
      </c>
      <c r="S9" s="18" t="s">
        <v>404</v>
      </c>
      <c r="T9" s="20" t="s">
        <v>404</v>
      </c>
      <c r="U9" s="18" t="n">
        <v>482.35274241</v>
      </c>
      <c r="V9" s="20" t="n">
        <v>16.50791841</v>
      </c>
    </row>
    <row r="10" spans="1:22">
      <c r="A10" s="15" t="s">
        <v>407</v>
      </c>
      <c r="B10" s="17" t="n">
        <v>20058</v>
      </c>
      <c r="C10" s="18">
        <f>(3134.0/B10*100)</f>
        <v/>
      </c>
      <c r="D10" s="19" t="n">
        <v>16924</v>
      </c>
      <c r="E10" s="18" t="n">
        <v>542.6354636900001</v>
      </c>
      <c r="F10" s="20" t="n">
        <v>7.93874989</v>
      </c>
      <c r="G10" s="18" t="n">
        <v>513.90972286</v>
      </c>
      <c r="H10" s="20" t="n">
        <v>2.61270189</v>
      </c>
      <c r="I10" s="18" t="n">
        <v>490.36272147</v>
      </c>
      <c r="J10" s="20" t="n">
        <v>6.61331474</v>
      </c>
      <c r="K10" s="18" t="n">
        <v>462.17898109</v>
      </c>
      <c r="L10" s="20" t="n">
        <v>17.16875759</v>
      </c>
      <c r="M10" s="18" t="s">
        <v>404</v>
      </c>
      <c r="N10" s="20" t="s">
        <v>404</v>
      </c>
      <c r="O10" s="18" t="s">
        <v>404</v>
      </c>
      <c r="P10" s="20" t="s">
        <v>404</v>
      </c>
      <c r="Q10" s="18" t="s">
        <v>404</v>
      </c>
      <c r="R10" s="20" t="s">
        <v>404</v>
      </c>
      <c r="S10" s="18" t="s">
        <v>404</v>
      </c>
      <c r="T10" s="20" t="s">
        <v>404</v>
      </c>
      <c r="U10" s="18" t="n">
        <v>556.4044173</v>
      </c>
      <c r="V10" s="20" t="n">
        <v>13.45886507</v>
      </c>
    </row>
    <row r="11" spans="1:22">
      <c r="A11" s="15" t="s">
        <v>408</v>
      </c>
      <c r="B11" s="17" t="n">
        <v>7053</v>
      </c>
      <c r="C11" s="18">
        <f>(212.0/B11*100)</f>
        <v/>
      </c>
      <c r="D11" s="19" t="n">
        <v>6841</v>
      </c>
      <c r="E11" s="18" t="n">
        <v>455.18369464</v>
      </c>
      <c r="F11" s="20" t="n">
        <v>5.89054135</v>
      </c>
      <c r="G11" s="18" t="n">
        <v>422.73671937</v>
      </c>
      <c r="H11" s="20" t="n">
        <v>5.32906163</v>
      </c>
      <c r="I11" s="18" t="n">
        <v>382.85114886</v>
      </c>
      <c r="J11" s="20" t="n">
        <v>6.27493623</v>
      </c>
      <c r="K11" s="18" t="n">
        <v>379.90237728</v>
      </c>
      <c r="L11" s="20" t="n">
        <v>11.91849606</v>
      </c>
      <c r="M11" s="18" t="s">
        <v>404</v>
      </c>
      <c r="N11" s="20" t="s">
        <v>404</v>
      </c>
      <c r="O11" s="18" t="s">
        <v>404</v>
      </c>
      <c r="P11" s="20" t="s">
        <v>404</v>
      </c>
      <c r="Q11" s="18" t="s">
        <v>404</v>
      </c>
      <c r="R11" s="20" t="s">
        <v>404</v>
      </c>
      <c r="S11" s="18" t="s">
        <v>404</v>
      </c>
      <c r="T11" s="20" t="s">
        <v>404</v>
      </c>
      <c r="U11" s="18" t="n">
        <v>405.17749162</v>
      </c>
      <c r="V11" s="20" t="n">
        <v>18.29294795</v>
      </c>
    </row>
    <row r="12" spans="1:22">
      <c r="A12" s="15" t="s">
        <v>409</v>
      </c>
      <c r="B12" s="17" t="n">
        <v>6894</v>
      </c>
      <c r="C12" s="18">
        <f>(106.0/B12*100)</f>
        <v/>
      </c>
      <c r="D12" s="19" t="n">
        <v>6788</v>
      </c>
      <c r="E12" s="18" t="n">
        <v>526.17174413</v>
      </c>
      <c r="F12" s="20" t="n">
        <v>8.32503367</v>
      </c>
      <c r="G12" s="18" t="n">
        <v>498.51901731</v>
      </c>
      <c r="H12" s="20" t="n">
        <v>3.89369172</v>
      </c>
      <c r="I12" s="18" t="n">
        <v>463.93178124</v>
      </c>
      <c r="J12" s="20" t="n">
        <v>6.1267887</v>
      </c>
      <c r="K12" s="18" t="n">
        <v>404.70205762</v>
      </c>
      <c r="L12" s="20" t="n">
        <v>27.08353977</v>
      </c>
      <c r="M12" s="18" t="s">
        <v>404</v>
      </c>
      <c r="N12" s="20" t="s">
        <v>404</v>
      </c>
      <c r="O12" s="18" t="s">
        <v>404</v>
      </c>
      <c r="P12" s="20" t="s">
        <v>404</v>
      </c>
      <c r="Q12" s="18" t="s">
        <v>404</v>
      </c>
      <c r="R12" s="20" t="s">
        <v>404</v>
      </c>
      <c r="S12" s="18" t="s">
        <v>404</v>
      </c>
      <c r="T12" s="20" t="s">
        <v>404</v>
      </c>
      <c r="U12" s="18" t="n">
        <v>434.5846067</v>
      </c>
      <c r="V12" s="20" t="n">
        <v>14.85774849</v>
      </c>
    </row>
    <row r="13" spans="1:22">
      <c r="A13" s="15" t="s">
        <v>410</v>
      </c>
      <c r="B13" s="17" t="n">
        <v>7161</v>
      </c>
      <c r="C13" s="18">
        <f>(1175.0/B13*100)</f>
        <v/>
      </c>
      <c r="D13" s="19" t="n">
        <v>5986</v>
      </c>
      <c r="E13" s="18" t="n">
        <v>525.56824018</v>
      </c>
      <c r="F13" s="20" t="n">
        <v>4.98208455</v>
      </c>
      <c r="G13" s="18" t="n">
        <v>511.11425605</v>
      </c>
      <c r="H13" s="20" t="n">
        <v>3.38751174</v>
      </c>
      <c r="I13" s="18" t="n">
        <v>489.62891761</v>
      </c>
      <c r="J13" s="20" t="n">
        <v>5.16498941</v>
      </c>
      <c r="K13" s="18" t="n">
        <v>490.99825003</v>
      </c>
      <c r="L13" s="20" t="n">
        <v>17.11911254</v>
      </c>
      <c r="M13" s="18" t="s">
        <v>404</v>
      </c>
      <c r="N13" s="20" t="s">
        <v>404</v>
      </c>
      <c r="O13" s="18" t="s">
        <v>404</v>
      </c>
      <c r="P13" s="20" t="s">
        <v>404</v>
      </c>
      <c r="Q13" s="18" t="s">
        <v>404</v>
      </c>
      <c r="R13" s="20" t="s">
        <v>404</v>
      </c>
      <c r="S13" s="18" t="s">
        <v>404</v>
      </c>
      <c r="T13" s="20" t="s">
        <v>404</v>
      </c>
      <c r="U13" s="18" t="n">
        <v>512.9766022</v>
      </c>
      <c r="V13" s="20" t="n">
        <v>5.96928358</v>
      </c>
    </row>
    <row r="14" spans="1:22">
      <c r="A14" s="15" t="s">
        <v>411</v>
      </c>
      <c r="B14" s="17" t="n">
        <v>5587</v>
      </c>
      <c r="C14" s="18">
        <f>(0.0/B14*100)</f>
        <v/>
      </c>
      <c r="D14" s="19" t="n">
        <v>5587</v>
      </c>
      <c r="E14" s="18" t="n">
        <v>523.25693294</v>
      </c>
      <c r="F14" s="20" t="n">
        <v>3.67023967</v>
      </c>
      <c r="G14" s="18" t="n">
        <v>522.0150907</v>
      </c>
      <c r="H14" s="20" t="n">
        <v>3.08727085</v>
      </c>
      <c r="I14" s="18" t="n">
        <v>504.81955612</v>
      </c>
      <c r="J14" s="20" t="n">
        <v>5.8466526</v>
      </c>
      <c r="K14" s="18" t="n">
        <v>507.3181454</v>
      </c>
      <c r="L14" s="20" t="n">
        <v>7.99047366</v>
      </c>
      <c r="M14" s="18" t="s">
        <v>404</v>
      </c>
      <c r="N14" s="20" t="s">
        <v>404</v>
      </c>
      <c r="O14" s="18" t="s">
        <v>404</v>
      </c>
      <c r="P14" s="20" t="s">
        <v>404</v>
      </c>
      <c r="Q14" s="18" t="s">
        <v>404</v>
      </c>
      <c r="R14" s="20" t="s">
        <v>404</v>
      </c>
      <c r="S14" s="18" t="s">
        <v>404</v>
      </c>
      <c r="T14" s="20" t="s">
        <v>404</v>
      </c>
      <c r="U14" s="18" t="n">
        <v>537.0728</v>
      </c>
      <c r="V14" s="20" t="n">
        <v>31.56970571</v>
      </c>
    </row>
    <row r="15" spans="1:22">
      <c r="A15" s="15" t="s">
        <v>412</v>
      </c>
      <c r="B15" s="17" t="n">
        <v>5882</v>
      </c>
      <c r="C15" s="18">
        <f>(0.0/B15*100)</f>
        <v/>
      </c>
      <c r="D15" s="19" t="n">
        <v>5882</v>
      </c>
      <c r="E15" s="18" t="n">
        <v>528.10681174</v>
      </c>
      <c r="F15" s="20" t="n">
        <v>8.95626657</v>
      </c>
      <c r="G15" s="18" t="n">
        <v>511.10904342</v>
      </c>
      <c r="H15" s="20" t="n">
        <v>2.91132111</v>
      </c>
      <c r="I15" s="18" t="n">
        <v>506.1974975</v>
      </c>
      <c r="J15" s="20" t="n">
        <v>4.60556651</v>
      </c>
      <c r="K15" s="18" t="n">
        <v>507.20369875</v>
      </c>
      <c r="L15" s="20" t="n">
        <v>16.90730699</v>
      </c>
      <c r="M15" s="18" t="s">
        <v>404</v>
      </c>
      <c r="N15" s="20" t="s">
        <v>404</v>
      </c>
      <c r="O15" s="18" t="s">
        <v>404</v>
      </c>
      <c r="P15" s="20" t="s">
        <v>404</v>
      </c>
      <c r="Q15" s="18" t="s">
        <v>404</v>
      </c>
      <c r="R15" s="20" t="s">
        <v>404</v>
      </c>
      <c r="S15" s="18" t="s">
        <v>404</v>
      </c>
      <c r="T15" s="20" t="s">
        <v>404</v>
      </c>
      <c r="U15" s="18" t="n">
        <v>512.30890313</v>
      </c>
      <c r="V15" s="20" t="n">
        <v>15.29754819</v>
      </c>
    </row>
    <row r="16" spans="1:22">
      <c r="A16" s="15" t="s">
        <v>413</v>
      </c>
      <c r="B16" s="17" t="n">
        <v>6108</v>
      </c>
      <c r="C16" s="18">
        <f>(495.0/B16*100)</f>
        <v/>
      </c>
      <c r="D16" s="19" t="n">
        <v>5613</v>
      </c>
      <c r="E16" s="18" t="n">
        <v>520.83837982</v>
      </c>
      <c r="F16" s="20" t="n">
        <v>8.239897340000001</v>
      </c>
      <c r="G16" s="18" t="n">
        <v>499.51163235</v>
      </c>
      <c r="H16" s="20" t="n">
        <v>4.57523703</v>
      </c>
      <c r="I16" s="18" t="n">
        <v>454.59941233</v>
      </c>
      <c r="J16" s="20" t="n">
        <v>9.12269753</v>
      </c>
      <c r="K16" s="18" t="n">
        <v>422.14166451</v>
      </c>
      <c r="L16" s="20" t="n">
        <v>25.10177999</v>
      </c>
      <c r="M16" s="18" t="s">
        <v>404</v>
      </c>
      <c r="N16" s="20" t="s">
        <v>404</v>
      </c>
      <c r="O16" s="18" t="s">
        <v>404</v>
      </c>
      <c r="P16" s="20" t="s">
        <v>404</v>
      </c>
      <c r="Q16" s="18" t="s">
        <v>404</v>
      </c>
      <c r="R16" s="20" t="s">
        <v>404</v>
      </c>
      <c r="S16" s="18" t="s">
        <v>404</v>
      </c>
      <c r="T16" s="20" t="s">
        <v>404</v>
      </c>
      <c r="U16" s="18" t="n">
        <v>479.43150181</v>
      </c>
      <c r="V16" s="20" t="n">
        <v>34.53970604</v>
      </c>
    </row>
    <row r="17" spans="1:22">
      <c r="A17" s="15" t="s">
        <v>414</v>
      </c>
      <c r="B17" s="17" t="n">
        <v>6504</v>
      </c>
      <c r="C17" s="18">
        <f>(1325.0/B17*100)</f>
        <v/>
      </c>
      <c r="D17" s="19" t="n">
        <v>5179</v>
      </c>
      <c r="E17" s="18" t="n">
        <v>535.34507813</v>
      </c>
      <c r="F17" s="20" t="n">
        <v>11.27058958</v>
      </c>
      <c r="G17" s="18" t="n">
        <v>510.14996245</v>
      </c>
      <c r="H17" s="20" t="n">
        <v>4.59669261</v>
      </c>
      <c r="I17" s="18" t="n">
        <v>461.10358854</v>
      </c>
      <c r="J17" s="20" t="n">
        <v>8.53221853</v>
      </c>
      <c r="K17" s="18" t="n">
        <v>461.26619108</v>
      </c>
      <c r="L17" s="20" t="n">
        <v>12.72630271</v>
      </c>
      <c r="M17" s="18" t="s">
        <v>404</v>
      </c>
      <c r="N17" s="20" t="s">
        <v>404</v>
      </c>
      <c r="O17" s="18" t="s">
        <v>404</v>
      </c>
      <c r="P17" s="20" t="s">
        <v>404</v>
      </c>
      <c r="Q17" s="18" t="s">
        <v>404</v>
      </c>
      <c r="R17" s="20" t="s">
        <v>404</v>
      </c>
      <c r="S17" s="18" t="s">
        <v>404</v>
      </c>
      <c r="T17" s="20" t="s">
        <v>404</v>
      </c>
      <c r="U17" s="18" t="n">
        <v>545.85966305</v>
      </c>
      <c r="V17" s="20" t="n">
        <v>16.3542162</v>
      </c>
    </row>
    <row r="18" spans="1:22">
      <c r="A18" s="15" t="s">
        <v>415</v>
      </c>
      <c r="B18" s="17" t="n">
        <v>5532</v>
      </c>
      <c r="C18" s="18">
        <f>(0.0/B18*100)</f>
        <v/>
      </c>
      <c r="D18" s="19" t="n">
        <v>5532</v>
      </c>
      <c r="E18" s="18" t="n">
        <v>468.35944106</v>
      </c>
      <c r="F18" s="20" t="n">
        <v>5.99790776</v>
      </c>
      <c r="G18" s="18" t="n">
        <v>454.00289328</v>
      </c>
      <c r="H18" s="20" t="n">
        <v>5.18680348</v>
      </c>
      <c r="I18" s="18" t="n">
        <v>419.09536006</v>
      </c>
      <c r="J18" s="20" t="n">
        <v>14.26395336</v>
      </c>
      <c r="K18" s="18" t="n">
        <v>434.36515697</v>
      </c>
      <c r="L18" s="20" t="n">
        <v>28.70055421</v>
      </c>
      <c r="M18" s="18" t="s">
        <v>404</v>
      </c>
      <c r="N18" s="20" t="s">
        <v>404</v>
      </c>
      <c r="O18" s="18" t="s">
        <v>404</v>
      </c>
      <c r="P18" s="20" t="s">
        <v>404</v>
      </c>
      <c r="Q18" s="18" t="s">
        <v>404</v>
      </c>
      <c r="R18" s="20" t="s">
        <v>404</v>
      </c>
      <c r="S18" s="18" t="s">
        <v>404</v>
      </c>
      <c r="T18" s="20" t="s">
        <v>404</v>
      </c>
      <c r="U18" s="18" t="n">
        <v>433.36646484</v>
      </c>
      <c r="V18" s="20" t="n">
        <v>54.14133046</v>
      </c>
    </row>
    <row r="19" spans="1:22">
      <c r="A19" s="15" t="s">
        <v>416</v>
      </c>
      <c r="B19" s="17" t="n">
        <v>5658</v>
      </c>
      <c r="C19" s="18">
        <f>(327.0/B19*100)</f>
        <v/>
      </c>
      <c r="D19" s="19" t="n">
        <v>5331</v>
      </c>
      <c r="E19" s="18" t="n">
        <v>509.69507126</v>
      </c>
      <c r="F19" s="20" t="n">
        <v>9.11095598</v>
      </c>
      <c r="G19" s="18" t="n">
        <v>477.59641371</v>
      </c>
      <c r="H19" s="20" t="n">
        <v>6.15296363</v>
      </c>
      <c r="I19" s="18" t="n">
        <v>437.34621952</v>
      </c>
      <c r="J19" s="20" t="n">
        <v>8.208708789999999</v>
      </c>
      <c r="K19" s="18" t="n">
        <v>439.41495746</v>
      </c>
      <c r="L19" s="20" t="n">
        <v>9.605590169999999</v>
      </c>
      <c r="M19" s="18" t="s">
        <v>404</v>
      </c>
      <c r="N19" s="20" t="s">
        <v>404</v>
      </c>
      <c r="O19" s="18" t="s">
        <v>404</v>
      </c>
      <c r="P19" s="20" t="s">
        <v>404</v>
      </c>
      <c r="Q19" s="18" t="s">
        <v>404</v>
      </c>
      <c r="R19" s="20" t="s">
        <v>404</v>
      </c>
      <c r="S19" s="18" t="s">
        <v>404</v>
      </c>
      <c r="T19" s="20" t="s">
        <v>404</v>
      </c>
      <c r="U19" s="18" t="n">
        <v>467.84781661</v>
      </c>
      <c r="V19" s="20" t="n">
        <v>59.11198852</v>
      </c>
    </row>
    <row r="20" spans="1:22">
      <c r="A20" s="15" t="s">
        <v>417</v>
      </c>
      <c r="B20" s="17" t="n">
        <v>3371</v>
      </c>
      <c r="C20" s="18">
        <f>(24.0/B20*100)</f>
        <v/>
      </c>
      <c r="D20" s="19" t="n">
        <v>3347</v>
      </c>
      <c r="E20" s="18" t="n">
        <v>482.81915727</v>
      </c>
      <c r="F20" s="20" t="n">
        <v>3.3591263</v>
      </c>
      <c r="G20" s="18" t="n">
        <v>489.84971187</v>
      </c>
      <c r="H20" s="20" t="n">
        <v>2.23925203</v>
      </c>
      <c r="I20" s="18" t="n">
        <v>478.89703446</v>
      </c>
      <c r="J20" s="20" t="n">
        <v>6.07288281</v>
      </c>
      <c r="K20" s="18" t="n">
        <v>526.5154062</v>
      </c>
      <c r="L20" s="20" t="n">
        <v>23.5309954</v>
      </c>
      <c r="M20" s="18" t="s">
        <v>404</v>
      </c>
      <c r="N20" s="20" t="s">
        <v>404</v>
      </c>
      <c r="O20" s="18" t="s">
        <v>404</v>
      </c>
      <c r="P20" s="20" t="s">
        <v>404</v>
      </c>
      <c r="Q20" s="18" t="s">
        <v>404</v>
      </c>
      <c r="R20" s="20" t="s">
        <v>404</v>
      </c>
      <c r="S20" s="18" t="s">
        <v>404</v>
      </c>
      <c r="T20" s="20" t="s">
        <v>404</v>
      </c>
      <c r="U20" s="18" t="n">
        <v>495.70951262</v>
      </c>
      <c r="V20" s="20" t="n">
        <v>12.00978308</v>
      </c>
    </row>
    <row r="21" spans="1:22">
      <c r="A21" s="15" t="s">
        <v>418</v>
      </c>
      <c r="B21" s="17" t="n">
        <v>5741</v>
      </c>
      <c r="C21" s="18">
        <f>(0.0/B21*100)</f>
        <v/>
      </c>
      <c r="D21" s="19" t="n">
        <v>5741</v>
      </c>
      <c r="E21" s="18" t="n">
        <v>522.27851331</v>
      </c>
      <c r="F21" s="20" t="n">
        <v>4.90202629</v>
      </c>
      <c r="G21" s="18" t="n">
        <v>503.98505856</v>
      </c>
      <c r="H21" s="20" t="n">
        <v>2.50081862</v>
      </c>
      <c r="I21" s="18" t="n">
        <v>471.56238096</v>
      </c>
      <c r="J21" s="20" t="n">
        <v>10.3467443</v>
      </c>
      <c r="K21" s="18" t="s">
        <v>404</v>
      </c>
      <c r="L21" s="20" t="s">
        <v>404</v>
      </c>
      <c r="M21" s="18" t="s">
        <v>404</v>
      </c>
      <c r="N21" s="20" t="s">
        <v>404</v>
      </c>
      <c r="O21" s="18" t="s">
        <v>404</v>
      </c>
      <c r="P21" s="20" t="s">
        <v>404</v>
      </c>
      <c r="Q21" s="18" t="s">
        <v>404</v>
      </c>
      <c r="R21" s="20" t="s">
        <v>404</v>
      </c>
      <c r="S21" s="18" t="s">
        <v>404</v>
      </c>
      <c r="T21" s="20" t="s">
        <v>404</v>
      </c>
      <c r="U21" s="18" t="n">
        <v>502.66860806</v>
      </c>
      <c r="V21" s="20" t="n">
        <v>7.43622827</v>
      </c>
    </row>
    <row r="22" spans="1:22">
      <c r="A22" s="15" t="s">
        <v>419</v>
      </c>
      <c r="B22" s="17" t="n">
        <v>6598</v>
      </c>
      <c r="C22" s="18">
        <f>(0.0/B22*100)</f>
        <v/>
      </c>
      <c r="D22" s="19" t="n">
        <v>6598</v>
      </c>
      <c r="E22" s="18" t="n">
        <v>497.26787571</v>
      </c>
      <c r="F22" s="20" t="n">
        <v>8.72812418</v>
      </c>
      <c r="G22" s="18" t="n">
        <v>464.07846632</v>
      </c>
      <c r="H22" s="20" t="n">
        <v>6.11769538</v>
      </c>
      <c r="I22" s="18" t="n">
        <v>459.88957509</v>
      </c>
      <c r="J22" s="20" t="n">
        <v>14.47308667</v>
      </c>
      <c r="K22" s="18" t="n">
        <v>434.85284849</v>
      </c>
      <c r="L22" s="20" t="n">
        <v>30.04210407</v>
      </c>
      <c r="M22" s="18" t="s">
        <v>404</v>
      </c>
      <c r="N22" s="20" t="s">
        <v>404</v>
      </c>
      <c r="O22" s="18" t="s">
        <v>404</v>
      </c>
      <c r="P22" s="20" t="s">
        <v>404</v>
      </c>
      <c r="Q22" s="18" t="s">
        <v>404</v>
      </c>
      <c r="R22" s="20" t="s">
        <v>404</v>
      </c>
      <c r="S22" s="18" t="s">
        <v>404</v>
      </c>
      <c r="T22" s="20" t="s">
        <v>404</v>
      </c>
      <c r="U22" s="18" t="n">
        <v>494.1117231</v>
      </c>
      <c r="V22" s="20" t="n">
        <v>11.3641331</v>
      </c>
    </row>
    <row r="23" spans="1:22">
      <c r="A23" s="15" t="s">
        <v>420</v>
      </c>
      <c r="B23" s="17" t="n">
        <v>11583</v>
      </c>
      <c r="C23" s="18">
        <f>(3194.0/B23*100)</f>
        <v/>
      </c>
      <c r="D23" s="19" t="n">
        <v>8389</v>
      </c>
      <c r="E23" s="18" t="n">
        <v>516.71934702</v>
      </c>
      <c r="F23" s="20" t="n">
        <v>7.11671278</v>
      </c>
      <c r="G23" s="18" t="n">
        <v>487.99067294</v>
      </c>
      <c r="H23" s="20" t="n">
        <v>5.35522651</v>
      </c>
      <c r="I23" s="18" t="n">
        <v>464.32574515</v>
      </c>
      <c r="J23" s="20" t="n">
        <v>9.621563030000001</v>
      </c>
      <c r="K23" s="18" t="n">
        <v>462.44571191</v>
      </c>
      <c r="L23" s="20" t="n">
        <v>23.57467991</v>
      </c>
      <c r="M23" s="18" t="s">
        <v>404</v>
      </c>
      <c r="N23" s="20" t="s">
        <v>404</v>
      </c>
      <c r="O23" s="18" t="s">
        <v>404</v>
      </c>
      <c r="P23" s="20" t="s">
        <v>404</v>
      </c>
      <c r="Q23" s="18" t="s">
        <v>404</v>
      </c>
      <c r="R23" s="20" t="s">
        <v>404</v>
      </c>
      <c r="S23" s="18" t="s">
        <v>404</v>
      </c>
      <c r="T23" s="20" t="s">
        <v>404</v>
      </c>
      <c r="U23" s="18" t="n">
        <v>493.29044177</v>
      </c>
      <c r="V23" s="20" t="n">
        <v>24.81308101</v>
      </c>
    </row>
    <row r="24" spans="1:22">
      <c r="A24" s="15" t="s">
        <v>421</v>
      </c>
      <c r="B24" s="17" t="n">
        <v>6647</v>
      </c>
      <c r="C24" s="18">
        <f>(0.0/B24*100)</f>
        <v/>
      </c>
      <c r="D24" s="19" t="n">
        <v>6647</v>
      </c>
      <c r="E24" s="18" t="n">
        <v>548.795487</v>
      </c>
      <c r="F24" s="20" t="n">
        <v>9.976379919999999</v>
      </c>
      <c r="G24" s="18" t="n">
        <v>539.84273195</v>
      </c>
      <c r="H24" s="20" t="n">
        <v>4.75514233</v>
      </c>
      <c r="I24" s="18" t="n">
        <v>492.12670716</v>
      </c>
      <c r="J24" s="20" t="n">
        <v>10.46663559</v>
      </c>
      <c r="K24" s="18" t="n">
        <v>473.19298695</v>
      </c>
      <c r="L24" s="20" t="n">
        <v>26.19247544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544.67285588</v>
      </c>
      <c r="F25" s="20" t="n">
        <v>8.352385310000001</v>
      </c>
      <c r="G25" s="18" t="n">
        <v>525.02817691</v>
      </c>
      <c r="H25" s="20" t="n">
        <v>5.7723207</v>
      </c>
      <c r="I25" s="18" t="n">
        <v>518.16910833</v>
      </c>
      <c r="J25" s="20" t="n">
        <v>9.17920144</v>
      </c>
      <c r="K25" s="18" t="n">
        <v>487.47293015</v>
      </c>
      <c r="L25" s="20" t="n">
        <v>16.95087803</v>
      </c>
      <c r="M25" s="18" t="s">
        <v>404</v>
      </c>
      <c r="N25" s="20" t="s">
        <v>404</v>
      </c>
      <c r="O25" s="18" t="s">
        <v>404</v>
      </c>
      <c r="P25" s="20" t="s">
        <v>404</v>
      </c>
      <c r="Q25" s="18" t="s">
        <v>404</v>
      </c>
      <c r="R25" s="20" t="s">
        <v>404</v>
      </c>
      <c r="S25" s="18" t="s">
        <v>404</v>
      </c>
      <c r="T25" s="20" t="s">
        <v>404</v>
      </c>
      <c r="U25" s="18" t="n">
        <v>461.06915833</v>
      </c>
      <c r="V25" s="20" t="n">
        <v>6.97169272</v>
      </c>
    </row>
    <row r="26" spans="1:22">
      <c r="A26" s="15" t="s">
        <v>423</v>
      </c>
      <c r="B26" s="17" t="n">
        <v>4869</v>
      </c>
      <c r="C26" s="18">
        <f>(11.0/B26*100)</f>
        <v/>
      </c>
      <c r="D26" s="19" t="n">
        <v>4858</v>
      </c>
      <c r="E26" s="18" t="n">
        <v>478.04895565</v>
      </c>
      <c r="F26" s="20" t="n">
        <v>5.1063627</v>
      </c>
      <c r="G26" s="18" t="n">
        <v>484.94146022</v>
      </c>
      <c r="H26" s="20" t="n">
        <v>2.56580689</v>
      </c>
      <c r="I26" s="18" t="n">
        <v>479.54153442</v>
      </c>
      <c r="J26" s="20" t="n">
        <v>4.25658369</v>
      </c>
      <c r="K26" s="18" t="n">
        <v>495.47680303</v>
      </c>
      <c r="L26" s="20" t="n">
        <v>11.78173737</v>
      </c>
      <c r="M26" s="18" t="s">
        <v>404</v>
      </c>
      <c r="N26" s="20" t="s">
        <v>404</v>
      </c>
      <c r="O26" s="18" t="s">
        <v>404</v>
      </c>
      <c r="P26" s="20" t="s">
        <v>404</v>
      </c>
      <c r="Q26" s="18" t="s">
        <v>404</v>
      </c>
      <c r="R26" s="20" t="s">
        <v>404</v>
      </c>
      <c r="S26" s="18" t="s">
        <v>404</v>
      </c>
      <c r="T26" s="20" t="s">
        <v>404</v>
      </c>
      <c r="U26" s="18" t="n">
        <v>464.1098202</v>
      </c>
      <c r="V26" s="20" t="n">
        <v>13.50735804</v>
      </c>
    </row>
    <row r="27" spans="1:22">
      <c r="A27" s="15" t="s">
        <v>424</v>
      </c>
      <c r="B27" s="17" t="n">
        <v>5299</v>
      </c>
      <c r="C27" s="18">
        <f>(0.0/B27*100)</f>
        <v/>
      </c>
      <c r="D27" s="19" t="n">
        <v>5299</v>
      </c>
      <c r="E27" s="18" t="n">
        <v>550.8360208399999</v>
      </c>
      <c r="F27" s="20" t="n">
        <v>3.87244445</v>
      </c>
      <c r="G27" s="18" t="n">
        <v>493.6397705</v>
      </c>
      <c r="H27" s="20" t="n">
        <v>1.47507887</v>
      </c>
      <c r="I27" s="18" t="n">
        <v>438.92096606</v>
      </c>
      <c r="J27" s="20" t="n">
        <v>2.60632202</v>
      </c>
      <c r="K27" s="18" t="n">
        <v>412.78995408</v>
      </c>
      <c r="L27" s="20" t="n">
        <v>7.929135</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404.33291823</v>
      </c>
      <c r="F28" s="20" t="n">
        <v>4.84347073</v>
      </c>
      <c r="G28" s="18" t="n">
        <v>412.13746931</v>
      </c>
      <c r="H28" s="20" t="n">
        <v>2.90412165</v>
      </c>
      <c r="I28" s="18" t="n">
        <v>391.76846106</v>
      </c>
      <c r="J28" s="20" t="n">
        <v>6.75790251</v>
      </c>
      <c r="K28" s="18" t="n">
        <v>400.07106264</v>
      </c>
      <c r="L28" s="20" t="n">
        <v>10.439463</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517.3083122199999</v>
      </c>
      <c r="F29" s="20" t="n">
        <v>21.35752305</v>
      </c>
      <c r="G29" s="18" t="n">
        <v>524.35838325</v>
      </c>
      <c r="H29" s="20" t="n">
        <v>6.68265397</v>
      </c>
      <c r="I29" s="18" t="n">
        <v>494.65544917</v>
      </c>
      <c r="J29" s="20" t="n">
        <v>15.19843228</v>
      </c>
      <c r="K29" s="18" t="n">
        <v>457.15025918</v>
      </c>
      <c r="L29" s="20" t="n">
        <v>18.16391215</v>
      </c>
      <c r="M29" s="18" t="s">
        <v>404</v>
      </c>
      <c r="N29" s="20" t="s">
        <v>404</v>
      </c>
      <c r="O29" s="18" t="s">
        <v>404</v>
      </c>
      <c r="P29" s="20" t="s">
        <v>404</v>
      </c>
      <c r="Q29" s="18" t="s">
        <v>404</v>
      </c>
      <c r="R29" s="20" t="s">
        <v>404</v>
      </c>
      <c r="S29" s="18" t="s">
        <v>404</v>
      </c>
      <c r="T29" s="20" t="s">
        <v>404</v>
      </c>
      <c r="U29" s="18" t="n">
        <v>503.61137055</v>
      </c>
      <c r="V29" s="20" t="n">
        <v>9.56410554</v>
      </c>
    </row>
    <row r="30" spans="1:22">
      <c r="A30" s="15" t="s">
        <v>427</v>
      </c>
      <c r="B30" s="17" t="n">
        <v>4520</v>
      </c>
      <c r="C30" s="18">
        <f>(1105.0/B30*100)</f>
        <v/>
      </c>
      <c r="D30" s="19" t="n">
        <v>3415</v>
      </c>
      <c r="E30" s="18" t="n">
        <v>520.04628134</v>
      </c>
      <c r="F30" s="20" t="n">
        <v>6.30379161</v>
      </c>
      <c r="G30" s="18" t="n">
        <v>493.0326489</v>
      </c>
      <c r="H30" s="20" t="n">
        <v>3.479696</v>
      </c>
      <c r="I30" s="18" t="n">
        <v>473.78053421</v>
      </c>
      <c r="J30" s="20" t="n">
        <v>11.64396861</v>
      </c>
      <c r="K30" s="18" t="n">
        <v>476.38397995</v>
      </c>
      <c r="L30" s="20" t="n">
        <v>32.21035382</v>
      </c>
      <c r="M30" s="18" t="s">
        <v>404</v>
      </c>
      <c r="N30" s="20" t="s">
        <v>404</v>
      </c>
      <c r="O30" s="18" t="s">
        <v>404</v>
      </c>
      <c r="P30" s="20" t="s">
        <v>404</v>
      </c>
      <c r="Q30" s="18" t="s">
        <v>404</v>
      </c>
      <c r="R30" s="20" t="s">
        <v>404</v>
      </c>
      <c r="S30" s="18" t="s">
        <v>404</v>
      </c>
      <c r="T30" s="20" t="s">
        <v>404</v>
      </c>
      <c r="U30" s="18" t="n">
        <v>501.83697542</v>
      </c>
      <c r="V30" s="20" t="n">
        <v>12.1415723</v>
      </c>
    </row>
    <row r="31" spans="1:22">
      <c r="A31" s="15" t="s">
        <v>428</v>
      </c>
      <c r="B31" s="17" t="n">
        <v>5456</v>
      </c>
      <c r="C31" s="18">
        <f>(502.0/B31*100)</f>
        <v/>
      </c>
      <c r="D31" s="19" t="n">
        <v>4954</v>
      </c>
      <c r="E31" s="18" t="n">
        <v>522.86485542</v>
      </c>
      <c r="F31" s="20" t="n">
        <v>8.621994129999999</v>
      </c>
      <c r="G31" s="18" t="n">
        <v>505.38132598</v>
      </c>
      <c r="H31" s="20" t="n">
        <v>2.68100228</v>
      </c>
      <c r="I31" s="18" t="n">
        <v>485.97646233</v>
      </c>
      <c r="J31" s="20" t="n">
        <v>4.31292737</v>
      </c>
      <c r="K31" s="18" t="n">
        <v>516.57819065</v>
      </c>
      <c r="L31" s="20" t="n">
        <v>11.47136981</v>
      </c>
      <c r="M31" s="18" t="s">
        <v>404</v>
      </c>
      <c r="N31" s="20" t="s">
        <v>404</v>
      </c>
      <c r="O31" s="18" t="s">
        <v>404</v>
      </c>
      <c r="P31" s="20" t="s">
        <v>404</v>
      </c>
      <c r="Q31" s="18" t="s">
        <v>404</v>
      </c>
      <c r="R31" s="20" t="s">
        <v>404</v>
      </c>
      <c r="S31" s="18" t="s">
        <v>404</v>
      </c>
      <c r="T31" s="20" t="s">
        <v>404</v>
      </c>
      <c r="U31" s="18" t="n">
        <v>495.17979079</v>
      </c>
      <c r="V31" s="20" t="n">
        <v>9.32891165</v>
      </c>
    </row>
    <row r="32" spans="1:22">
      <c r="A32" s="15" t="s">
        <v>429</v>
      </c>
      <c r="B32" s="17" t="n">
        <v>4478</v>
      </c>
      <c r="C32" s="18">
        <f>(0.0/B32*100)</f>
        <v/>
      </c>
      <c r="D32" s="19" t="n">
        <v>4478</v>
      </c>
      <c r="E32" s="18" t="n">
        <v>520.26322236</v>
      </c>
      <c r="F32" s="20" t="n">
        <v>6.93587925</v>
      </c>
      <c r="G32" s="18" t="n">
        <v>500.00015117</v>
      </c>
      <c r="H32" s="20" t="n">
        <v>3.30074134</v>
      </c>
      <c r="I32" s="18" t="n">
        <v>498.65452824</v>
      </c>
      <c r="J32" s="20" t="n">
        <v>6.61119232</v>
      </c>
      <c r="K32" s="18" t="n">
        <v>472.53094732</v>
      </c>
      <c r="L32" s="20" t="n">
        <v>12.20875243</v>
      </c>
      <c r="M32" s="18" t="s">
        <v>404</v>
      </c>
      <c r="N32" s="20" t="s">
        <v>404</v>
      </c>
      <c r="O32" s="18" t="s">
        <v>404</v>
      </c>
      <c r="P32" s="20" t="s">
        <v>404</v>
      </c>
      <c r="Q32" s="18" t="s">
        <v>404</v>
      </c>
      <c r="R32" s="20" t="s">
        <v>404</v>
      </c>
      <c r="S32" s="18" t="s">
        <v>404</v>
      </c>
      <c r="T32" s="20" t="s">
        <v>404</v>
      </c>
      <c r="U32" s="18" t="n">
        <v>534.27862683</v>
      </c>
      <c r="V32" s="20" t="n">
        <v>8.677789000000001</v>
      </c>
    </row>
    <row r="33" spans="1:22">
      <c r="A33" s="15" t="s">
        <v>430</v>
      </c>
      <c r="B33" s="17" t="n">
        <v>7325</v>
      </c>
      <c r="C33" s="18">
        <f>(29.0/B33*100)</f>
        <v/>
      </c>
      <c r="D33" s="19" t="n">
        <v>7296</v>
      </c>
      <c r="E33" s="18" t="n">
        <v>526.9539753400001</v>
      </c>
      <c r="F33" s="20" t="n">
        <v>7.38720773</v>
      </c>
      <c r="G33" s="18" t="n">
        <v>490.61257147</v>
      </c>
      <c r="H33" s="20" t="n">
        <v>4.06326061</v>
      </c>
      <c r="I33" s="18" t="n">
        <v>481.18173719</v>
      </c>
      <c r="J33" s="20" t="n">
        <v>7.04231264</v>
      </c>
      <c r="K33" s="18" t="n">
        <v>474.56404098</v>
      </c>
      <c r="L33" s="20" t="n">
        <v>9.870982100000001</v>
      </c>
      <c r="M33" s="18" t="s">
        <v>404</v>
      </c>
      <c r="N33" s="20" t="s">
        <v>404</v>
      </c>
      <c r="O33" s="18" t="s">
        <v>404</v>
      </c>
      <c r="P33" s="20" t="s">
        <v>404</v>
      </c>
      <c r="Q33" s="18" t="s">
        <v>404</v>
      </c>
      <c r="R33" s="20" t="s">
        <v>404</v>
      </c>
      <c r="S33" s="18" t="s">
        <v>404</v>
      </c>
      <c r="T33" s="20" t="s">
        <v>404</v>
      </c>
      <c r="U33" s="18" t="n">
        <v>457.73639072</v>
      </c>
      <c r="V33" s="20" t="n">
        <v>14.63954755</v>
      </c>
    </row>
    <row r="34" spans="1:22">
      <c r="A34" s="15" t="s">
        <v>431</v>
      </c>
      <c r="B34" s="17" t="n">
        <v>6350</v>
      </c>
      <c r="C34" s="18">
        <f>(0.0/B34*100)</f>
        <v/>
      </c>
      <c r="D34" s="19" t="n">
        <v>6350</v>
      </c>
      <c r="E34" s="18" t="n">
        <v>494.4506446</v>
      </c>
      <c r="F34" s="20" t="n">
        <v>7.9944911</v>
      </c>
      <c r="G34" s="18" t="n">
        <v>480.11257257</v>
      </c>
      <c r="H34" s="20" t="n">
        <v>4.36618326</v>
      </c>
      <c r="I34" s="18" t="n">
        <v>450.31592605</v>
      </c>
      <c r="J34" s="20" t="n">
        <v>7.84952408</v>
      </c>
      <c r="K34" s="18" t="n">
        <v>413.08169894</v>
      </c>
      <c r="L34" s="20" t="n">
        <v>48.4930366</v>
      </c>
      <c r="M34" s="18" t="s">
        <v>404</v>
      </c>
      <c r="N34" s="20" t="s">
        <v>404</v>
      </c>
      <c r="O34" s="18" t="s">
        <v>404</v>
      </c>
      <c r="P34" s="20" t="s">
        <v>404</v>
      </c>
      <c r="Q34" s="18" t="s">
        <v>404</v>
      </c>
      <c r="R34" s="20" t="s">
        <v>404</v>
      </c>
      <c r="S34" s="18" t="s">
        <v>404</v>
      </c>
      <c r="T34" s="20" t="s">
        <v>404</v>
      </c>
      <c r="U34" s="18" t="n">
        <v>460.40259321</v>
      </c>
      <c r="V34" s="20" t="n">
        <v>32.48774014</v>
      </c>
    </row>
    <row r="35" spans="1:22">
      <c r="A35" s="15" t="s">
        <v>432</v>
      </c>
      <c r="B35" s="17" t="n">
        <v>6406</v>
      </c>
      <c r="C35" s="18">
        <f>(443.0/B35*100)</f>
        <v/>
      </c>
      <c r="D35" s="19" t="n">
        <v>5963</v>
      </c>
      <c r="E35" s="18" t="n">
        <v>543.34909027</v>
      </c>
      <c r="F35" s="20" t="n">
        <v>2.67806086</v>
      </c>
      <c r="G35" s="18" t="n">
        <v>504.38550784</v>
      </c>
      <c r="H35" s="20" t="n">
        <v>1.77721456</v>
      </c>
      <c r="I35" s="18" t="n">
        <v>477.90147433</v>
      </c>
      <c r="J35" s="20" t="n">
        <v>3.32959943</v>
      </c>
      <c r="K35" s="18" t="n">
        <v>522.33979962</v>
      </c>
      <c r="L35" s="20" t="n">
        <v>10.80187108</v>
      </c>
      <c r="M35" s="18" t="s">
        <v>404</v>
      </c>
      <c r="N35" s="20" t="s">
        <v>404</v>
      </c>
      <c r="O35" s="18" t="s">
        <v>404</v>
      </c>
      <c r="P35" s="20" t="s">
        <v>404</v>
      </c>
      <c r="Q35" s="18" t="s">
        <v>404</v>
      </c>
      <c r="R35" s="20" t="s">
        <v>404</v>
      </c>
      <c r="S35" s="18" t="s">
        <v>404</v>
      </c>
      <c r="T35" s="20" t="s">
        <v>404</v>
      </c>
      <c r="U35" s="18" t="n">
        <v>496.52408579</v>
      </c>
      <c r="V35" s="20" t="n">
        <v>6.96755131</v>
      </c>
    </row>
    <row r="36" spans="1:22">
      <c r="A36" s="15" t="s">
        <v>433</v>
      </c>
      <c r="B36" s="17" t="n">
        <v>6736</v>
      </c>
      <c r="C36" s="18">
        <f>(10.0/B36*100)</f>
        <v/>
      </c>
      <c r="D36" s="19" t="n">
        <v>6726</v>
      </c>
      <c r="E36" s="18" t="n">
        <v>502.1547035</v>
      </c>
      <c r="F36" s="20" t="n">
        <v>6.43719082</v>
      </c>
      <c r="G36" s="18" t="n">
        <v>490.00735207</v>
      </c>
      <c r="H36" s="20" t="n">
        <v>2.78099836</v>
      </c>
      <c r="I36" s="18" t="n">
        <v>471.85857083</v>
      </c>
      <c r="J36" s="20" t="n">
        <v>6.01161687</v>
      </c>
      <c r="K36" s="18" t="n">
        <v>460.98792162</v>
      </c>
      <c r="L36" s="20" t="n">
        <v>8.42132823</v>
      </c>
      <c r="M36" s="18" t="s">
        <v>404</v>
      </c>
      <c r="N36" s="20" t="s">
        <v>404</v>
      </c>
      <c r="O36" s="18" t="s">
        <v>404</v>
      </c>
      <c r="P36" s="20" t="s">
        <v>404</v>
      </c>
      <c r="Q36" s="18" t="s">
        <v>404</v>
      </c>
      <c r="R36" s="20" t="s">
        <v>404</v>
      </c>
      <c r="S36" s="18" t="s">
        <v>404</v>
      </c>
      <c r="T36" s="20" t="s">
        <v>404</v>
      </c>
      <c r="U36" s="18" t="n">
        <v>407.7377318</v>
      </c>
      <c r="V36" s="20" t="n">
        <v>33.95579147</v>
      </c>
    </row>
    <row r="37" spans="1:22">
      <c r="A37" s="15" t="s">
        <v>434</v>
      </c>
      <c r="B37" s="17" t="n">
        <v>5458</v>
      </c>
      <c r="C37" s="18">
        <f>(0.0/B37*100)</f>
        <v/>
      </c>
      <c r="D37" s="19" t="n">
        <v>5458</v>
      </c>
      <c r="E37" s="18" t="n">
        <v>516.53355914</v>
      </c>
      <c r="F37" s="20" t="n">
        <v>8.078624789999999</v>
      </c>
      <c r="G37" s="18" t="n">
        <v>493.18314095</v>
      </c>
      <c r="H37" s="20" t="n">
        <v>3.78093072</v>
      </c>
      <c r="I37" s="18" t="n">
        <v>476.85121906</v>
      </c>
      <c r="J37" s="20" t="n">
        <v>5.82650531</v>
      </c>
      <c r="K37" s="18" t="n">
        <v>457.75706083</v>
      </c>
      <c r="L37" s="20" t="n">
        <v>16.47606206</v>
      </c>
      <c r="M37" s="18" t="s">
        <v>404</v>
      </c>
      <c r="N37" s="20" t="s">
        <v>404</v>
      </c>
      <c r="O37" s="18" t="s">
        <v>404</v>
      </c>
      <c r="P37" s="20" t="s">
        <v>404</v>
      </c>
      <c r="Q37" s="18" t="s">
        <v>404</v>
      </c>
      <c r="R37" s="20" t="s">
        <v>404</v>
      </c>
      <c r="S37" s="18" t="s">
        <v>404</v>
      </c>
      <c r="T37" s="20" t="s">
        <v>404</v>
      </c>
      <c r="U37" s="18" t="n">
        <v>479.8544581</v>
      </c>
      <c r="V37" s="20" t="n">
        <v>5.27909191</v>
      </c>
    </row>
    <row r="38" spans="1:22">
      <c r="A38" s="15" t="s">
        <v>435</v>
      </c>
      <c r="B38" s="17" t="n">
        <v>5860</v>
      </c>
      <c r="C38" s="18">
        <f>(268.0/B38*100)</f>
        <v/>
      </c>
      <c r="D38" s="19" t="n">
        <v>5592</v>
      </c>
      <c r="E38" s="18" t="n">
        <v>538.45475806</v>
      </c>
      <c r="F38" s="20" t="n">
        <v>8.41473749</v>
      </c>
      <c r="G38" s="18" t="n">
        <v>524.90839348</v>
      </c>
      <c r="H38" s="20" t="n">
        <v>4.14981493</v>
      </c>
      <c r="I38" s="18" t="n">
        <v>478.94325829</v>
      </c>
      <c r="J38" s="20" t="n">
        <v>8.022932839999999</v>
      </c>
      <c r="K38" s="18" t="n">
        <v>468.98508892</v>
      </c>
      <c r="L38" s="20" t="n">
        <v>42.36829134</v>
      </c>
      <c r="M38" s="18" t="s">
        <v>404</v>
      </c>
      <c r="N38" s="20" t="s">
        <v>404</v>
      </c>
      <c r="O38" s="18" t="s">
        <v>404</v>
      </c>
      <c r="P38" s="20" t="s">
        <v>404</v>
      </c>
      <c r="Q38" s="18" t="s">
        <v>404</v>
      </c>
      <c r="R38" s="20" t="s">
        <v>404</v>
      </c>
      <c r="S38" s="18" t="s">
        <v>404</v>
      </c>
      <c r="T38" s="20" t="s">
        <v>404</v>
      </c>
      <c r="U38" s="18" t="n">
        <v>564.51517585</v>
      </c>
      <c r="V38" s="20" t="n">
        <v>12.86701137</v>
      </c>
    </row>
    <row r="39" spans="1:22">
      <c r="A39" s="15" t="s">
        <v>436</v>
      </c>
      <c r="B39" s="17" t="n">
        <v>5895</v>
      </c>
      <c r="C39" s="18">
        <f>(0.0/B39*100)</f>
        <v/>
      </c>
      <c r="D39" s="19" t="n">
        <v>5895</v>
      </c>
      <c r="E39" s="18" t="n">
        <v>461.19717985</v>
      </c>
      <c r="F39" s="20" t="n">
        <v>10.70067519</v>
      </c>
      <c r="G39" s="18" t="n">
        <v>421.43088217</v>
      </c>
      <c r="H39" s="20" t="n">
        <v>5.42787823</v>
      </c>
      <c r="I39" s="18" t="n">
        <v>389.12157643</v>
      </c>
      <c r="J39" s="20" t="n">
        <v>7.32443231</v>
      </c>
      <c r="K39" s="18" t="n">
        <v>397.91749242</v>
      </c>
      <c r="L39" s="20" t="n">
        <v>24.32817313</v>
      </c>
      <c r="M39" s="18" t="s">
        <v>404</v>
      </c>
      <c r="N39" s="20" t="s">
        <v>404</v>
      </c>
      <c r="O39" s="18" t="s">
        <v>404</v>
      </c>
      <c r="P39" s="20" t="s">
        <v>404</v>
      </c>
      <c r="Q39" s="18" t="s">
        <v>404</v>
      </c>
      <c r="R39" s="20" t="s">
        <v>404</v>
      </c>
      <c r="S39" s="18" t="s">
        <v>404</v>
      </c>
      <c r="T39" s="20" t="s">
        <v>404</v>
      </c>
      <c r="U39" s="18" t="n">
        <v>344.58737562</v>
      </c>
      <c r="V39" s="20" t="n">
        <v>15.1727932</v>
      </c>
    </row>
    <row r="40" spans="1:22">
      <c r="A40" s="15" t="s">
        <v>437</v>
      </c>
      <c r="B40" s="17" t="n">
        <v>14157</v>
      </c>
      <c r="C40" s="18">
        <f>(3029.0/B40*100)</f>
        <v/>
      </c>
      <c r="D40" s="19" t="n">
        <v>11128</v>
      </c>
      <c r="E40" s="18" t="n">
        <v>523.91213842</v>
      </c>
      <c r="F40" s="20" t="n">
        <v>7.89514793</v>
      </c>
      <c r="G40" s="18" t="n">
        <v>486.74745428</v>
      </c>
      <c r="H40" s="20" t="n">
        <v>4.19884975</v>
      </c>
      <c r="I40" s="18" t="n">
        <v>492.45105761</v>
      </c>
      <c r="J40" s="20" t="n">
        <v>10.06650589</v>
      </c>
      <c r="K40" s="18" t="n">
        <v>429.40761768</v>
      </c>
      <c r="L40" s="20" t="n">
        <v>7.68252284</v>
      </c>
      <c r="M40" s="18" t="s">
        <v>404</v>
      </c>
      <c r="N40" s="20" t="s">
        <v>404</v>
      </c>
      <c r="O40" s="18" t="s">
        <v>404</v>
      </c>
      <c r="P40" s="20" t="s">
        <v>404</v>
      </c>
      <c r="Q40" s="18" t="s">
        <v>404</v>
      </c>
      <c r="R40" s="20" t="s">
        <v>404</v>
      </c>
      <c r="S40" s="18" t="s">
        <v>404</v>
      </c>
      <c r="T40" s="20" t="s">
        <v>404</v>
      </c>
      <c r="U40" s="18" t="n">
        <v>481.68625084</v>
      </c>
      <c r="V40" s="20" t="n">
        <v>12.1441092</v>
      </c>
    </row>
    <row r="41" spans="1:22">
      <c r="A41" s="15" t="s">
        <v>438</v>
      </c>
      <c r="B41" s="17" t="n">
        <v>5712</v>
      </c>
      <c r="C41" s="18">
        <f>(138.0/B41*100)</f>
        <v/>
      </c>
      <c r="D41" s="19" t="n">
        <v>5574</v>
      </c>
      <c r="E41" s="18" t="n">
        <v>492.39491235</v>
      </c>
      <c r="F41" s="20" t="n">
        <v>8.223242900000001</v>
      </c>
      <c r="G41" s="18" t="n">
        <v>474.05881677</v>
      </c>
      <c r="H41" s="20" t="n">
        <v>3.77005744</v>
      </c>
      <c r="I41" s="18" t="n">
        <v>448.53655955</v>
      </c>
      <c r="J41" s="20" t="n">
        <v>7.13594323</v>
      </c>
      <c r="K41" s="18" t="n">
        <v>401.47846747</v>
      </c>
      <c r="L41" s="20" t="n">
        <v>8.127581299999999</v>
      </c>
      <c r="M41" s="18" t="s">
        <v>404</v>
      </c>
      <c r="N41" s="20" t="s">
        <v>404</v>
      </c>
      <c r="O41" s="18" t="s">
        <v>404</v>
      </c>
      <c r="P41" s="20" t="s">
        <v>404</v>
      </c>
      <c r="Q41" s="18" t="s">
        <v>404</v>
      </c>
      <c r="R41" s="20" t="s">
        <v>404</v>
      </c>
      <c r="S41" s="18" t="s">
        <v>404</v>
      </c>
      <c r="T41" s="20" t="s">
        <v>404</v>
      </c>
      <c r="U41" s="18" t="n">
        <v>490.30455741</v>
      </c>
      <c r="V41" s="20" t="n">
        <v>10.55654189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412.37592367</v>
      </c>
      <c r="F44" s="20" t="n">
        <v>4.68421884</v>
      </c>
      <c r="G44" s="18" t="n">
        <v>416.4065498</v>
      </c>
      <c r="H44" s="20" t="n">
        <v>5.73975165</v>
      </c>
      <c r="I44" s="18" t="n">
        <v>404.35641947</v>
      </c>
      <c r="J44" s="20" t="n">
        <v>9.34497292</v>
      </c>
      <c r="K44" s="18" t="n">
        <v>394.89231496</v>
      </c>
      <c r="L44" s="20" t="n">
        <v>10.95419935</v>
      </c>
      <c r="M44" s="18" t="s">
        <v>404</v>
      </c>
      <c r="N44" s="20" t="s">
        <v>404</v>
      </c>
      <c r="O44" s="18" t="s">
        <v>404</v>
      </c>
      <c r="P44" s="20" t="s">
        <v>404</v>
      </c>
      <c r="Q44" s="18" t="s">
        <v>404</v>
      </c>
      <c r="R44" s="20" t="s">
        <v>404</v>
      </c>
      <c r="S44" s="18" t="n">
        <v>362.07679413</v>
      </c>
      <c r="T44" s="20" t="n">
        <v>17.67262046</v>
      </c>
      <c r="U44" s="18" t="n">
        <v>433.98477751</v>
      </c>
      <c r="V44" s="20" t="n">
        <v>17.86249895</v>
      </c>
    </row>
    <row r="45" spans="1:22">
      <c r="A45" s="15" t="s">
        <v>442</v>
      </c>
      <c r="B45" s="17" t="n">
        <v>5519</v>
      </c>
      <c r="C45" s="18">
        <f>(0.0/B45*100)</f>
        <v/>
      </c>
      <c r="D45" s="19" t="n">
        <v>5519</v>
      </c>
      <c r="E45" s="18" t="n">
        <v>350.57157705</v>
      </c>
      <c r="F45" s="20" t="n">
        <v>6.77634585</v>
      </c>
      <c r="G45" s="18" t="n">
        <v>358.57865915</v>
      </c>
      <c r="H45" s="20" t="n">
        <v>4.65750681</v>
      </c>
      <c r="I45" s="18" t="n">
        <v>373.00058524</v>
      </c>
      <c r="J45" s="20" t="n">
        <v>9.164829599999999</v>
      </c>
      <c r="K45" s="18" t="n">
        <v>357.794377</v>
      </c>
      <c r="L45" s="20" t="n">
        <v>10.63459622</v>
      </c>
      <c r="M45" s="18" t="s">
        <v>404</v>
      </c>
      <c r="N45" s="20" t="s">
        <v>404</v>
      </c>
      <c r="O45" s="18" t="s">
        <v>404</v>
      </c>
      <c r="P45" s="20" t="s">
        <v>404</v>
      </c>
      <c r="Q45" s="18" t="s">
        <v>404</v>
      </c>
      <c r="R45" s="20" t="s">
        <v>404</v>
      </c>
      <c r="S45" s="18" t="s">
        <v>404</v>
      </c>
      <c r="T45" s="20" t="s">
        <v>404</v>
      </c>
      <c r="U45" s="18" t="n">
        <v>337.94277907</v>
      </c>
      <c r="V45" s="20" t="n">
        <v>28.57225199</v>
      </c>
    </row>
    <row r="46" spans="1:22">
      <c r="A46" s="15" t="s">
        <v>443</v>
      </c>
      <c r="B46" s="17" t="n">
        <v>23141</v>
      </c>
      <c r="C46" s="18">
        <f>(4196.0/B46*100)</f>
        <v/>
      </c>
      <c r="D46" s="19" t="n">
        <v>18945</v>
      </c>
      <c r="E46" s="18" t="n">
        <v>436.83118276</v>
      </c>
      <c r="F46" s="20" t="n">
        <v>11.42163461</v>
      </c>
      <c r="G46" s="18" t="n">
        <v>385.79325572</v>
      </c>
      <c r="H46" s="20" t="n">
        <v>4.80917986</v>
      </c>
      <c r="I46" s="18" t="n">
        <v>365.12727896</v>
      </c>
      <c r="J46" s="20" t="n">
        <v>4.36844216</v>
      </c>
      <c r="K46" s="18" t="n">
        <v>358.158252</v>
      </c>
      <c r="L46" s="20" t="n">
        <v>7.35948968</v>
      </c>
      <c r="M46" s="18" t="s">
        <v>404</v>
      </c>
      <c r="N46" s="20" t="s">
        <v>404</v>
      </c>
      <c r="O46" s="18" t="s">
        <v>404</v>
      </c>
      <c r="P46" s="20" t="s">
        <v>404</v>
      </c>
      <c r="Q46" s="18" t="s">
        <v>404</v>
      </c>
      <c r="R46" s="20" t="s">
        <v>404</v>
      </c>
      <c r="S46" s="18" t="s">
        <v>404</v>
      </c>
      <c r="T46" s="20" t="s">
        <v>404</v>
      </c>
      <c r="U46" s="18" t="n">
        <v>352.47617294</v>
      </c>
      <c r="V46" s="20" t="n">
        <v>11.5413088</v>
      </c>
    </row>
    <row r="47" spans="1:22">
      <c r="A47" s="15" t="s">
        <v>444</v>
      </c>
      <c r="B47" s="17" t="n">
        <v>5928</v>
      </c>
      <c r="C47" s="18">
        <f>(0.0/B47*100)</f>
        <v/>
      </c>
      <c r="D47" s="19" t="n">
        <v>5928</v>
      </c>
      <c r="E47" s="18" t="n">
        <v>455.74678456</v>
      </c>
      <c r="F47" s="20" t="n">
        <v>8.15516371</v>
      </c>
      <c r="G47" s="18" t="n">
        <v>443.1013081</v>
      </c>
      <c r="H47" s="20" t="n">
        <v>7.0507832</v>
      </c>
      <c r="I47" s="18" t="n">
        <v>419.55921791</v>
      </c>
      <c r="J47" s="20" t="n">
        <v>10.0176698</v>
      </c>
      <c r="K47" s="18" t="n">
        <v>393.47775749</v>
      </c>
      <c r="L47" s="20" t="n">
        <v>12.90411343</v>
      </c>
      <c r="M47" s="18" t="s">
        <v>404</v>
      </c>
      <c r="N47" s="20" t="s">
        <v>404</v>
      </c>
      <c r="O47" s="18" t="s">
        <v>404</v>
      </c>
      <c r="P47" s="20" t="s">
        <v>404</v>
      </c>
      <c r="Q47" s="18" t="s">
        <v>404</v>
      </c>
      <c r="R47" s="20" t="s">
        <v>404</v>
      </c>
      <c r="S47" s="18" t="s">
        <v>404</v>
      </c>
      <c r="T47" s="20" t="s">
        <v>404</v>
      </c>
      <c r="U47" s="18" t="n">
        <v>500.10897129</v>
      </c>
      <c r="V47" s="20" t="n">
        <v>23.44684279</v>
      </c>
    </row>
    <row r="48" spans="1:22">
      <c r="A48" s="15" t="s">
        <v>445</v>
      </c>
      <c r="B48" s="17" t="n">
        <v>9841</v>
      </c>
      <c r="C48" s="18">
        <f>(40.0/B48*100)</f>
        <v/>
      </c>
      <c r="D48" s="19" t="n">
        <v>9801</v>
      </c>
      <c r="E48" s="18" t="n">
        <v>547.90558645</v>
      </c>
      <c r="F48" s="20" t="n">
        <v>10.69618072</v>
      </c>
      <c r="G48" s="18" t="n">
        <v>555.70843531</v>
      </c>
      <c r="H48" s="20" t="n">
        <v>12.18368563</v>
      </c>
      <c r="I48" s="18" t="n">
        <v>486.28818465</v>
      </c>
      <c r="J48" s="20" t="n">
        <v>7.72438278</v>
      </c>
      <c r="K48" s="18" t="n">
        <v>537.16733511</v>
      </c>
      <c r="L48" s="20" t="n">
        <v>17.5569373</v>
      </c>
      <c r="M48" s="18" t="s">
        <v>404</v>
      </c>
      <c r="N48" s="20" t="s">
        <v>404</v>
      </c>
      <c r="O48" s="18" t="s">
        <v>404</v>
      </c>
      <c r="P48" s="20" t="s">
        <v>404</v>
      </c>
      <c r="Q48" s="18" t="s">
        <v>404</v>
      </c>
      <c r="R48" s="20" t="s">
        <v>404</v>
      </c>
      <c r="S48" s="18" t="s">
        <v>404</v>
      </c>
      <c r="T48" s="20" t="s">
        <v>404</v>
      </c>
      <c r="U48" s="18" t="n">
        <v>492.07571425</v>
      </c>
      <c r="V48" s="20" t="n">
        <v>17.10301315</v>
      </c>
    </row>
    <row r="49" spans="1:22">
      <c r="A49" s="15" t="s">
        <v>446</v>
      </c>
      <c r="B49" s="17" t="n">
        <v>6349</v>
      </c>
      <c r="C49" s="18">
        <f>(52.0/B49*100)</f>
        <v/>
      </c>
      <c r="D49" s="19" t="n">
        <v>6297</v>
      </c>
      <c r="E49" s="18" t="n">
        <v>428.07138401</v>
      </c>
      <c r="F49" s="20" t="n">
        <v>6.41736322</v>
      </c>
      <c r="G49" s="18" t="n">
        <v>404.64590321</v>
      </c>
      <c r="H49" s="20" t="n">
        <v>3.95052133</v>
      </c>
      <c r="I49" s="18" t="n">
        <v>389.01911124</v>
      </c>
      <c r="J49" s="20" t="n">
        <v>7.9721801</v>
      </c>
      <c r="K49" s="18" t="n">
        <v>383.77898517</v>
      </c>
      <c r="L49" s="20" t="n">
        <v>11.17101188</v>
      </c>
      <c r="M49" s="18" t="s">
        <v>404</v>
      </c>
      <c r="N49" s="20" t="s">
        <v>404</v>
      </c>
      <c r="O49" s="18" t="s">
        <v>404</v>
      </c>
      <c r="P49" s="20" t="s">
        <v>404</v>
      </c>
      <c r="Q49" s="18" t="s">
        <v>404</v>
      </c>
      <c r="R49" s="20" t="s">
        <v>404</v>
      </c>
      <c r="S49" s="18" t="s">
        <v>404</v>
      </c>
      <c r="T49" s="20" t="s">
        <v>404</v>
      </c>
      <c r="U49" s="18" t="n">
        <v>397.28168275</v>
      </c>
      <c r="V49" s="20" t="n">
        <v>4.92242616</v>
      </c>
    </row>
    <row r="50" spans="1:22">
      <c r="A50" s="15" t="s">
        <v>447</v>
      </c>
      <c r="B50" s="17" t="n">
        <v>11795</v>
      </c>
      <c r="C50" s="18">
        <f>(1031.0/B50*100)</f>
        <v/>
      </c>
      <c r="D50" s="19" t="n">
        <v>10764</v>
      </c>
      <c r="E50" s="18" t="n">
        <v>402.51668092</v>
      </c>
      <c r="F50" s="20" t="n">
        <v>8.87098844</v>
      </c>
      <c r="G50" s="18" t="n">
        <v>392.65429898</v>
      </c>
      <c r="H50" s="20" t="n">
        <v>3.86199142</v>
      </c>
      <c r="I50" s="18" t="n">
        <v>385.40606857</v>
      </c>
      <c r="J50" s="20" t="n">
        <v>5.0136285</v>
      </c>
      <c r="K50" s="18" t="n">
        <v>372.08839845</v>
      </c>
      <c r="L50" s="20" t="n">
        <v>10.59831705</v>
      </c>
      <c r="M50" s="18" t="s">
        <v>404</v>
      </c>
      <c r="N50" s="20" t="s">
        <v>404</v>
      </c>
      <c r="O50" s="18" t="s">
        <v>404</v>
      </c>
      <c r="P50" s="20" t="s">
        <v>404</v>
      </c>
      <c r="Q50" s="18" t="s">
        <v>404</v>
      </c>
      <c r="R50" s="20" t="s">
        <v>404</v>
      </c>
      <c r="S50" s="18" t="s">
        <v>404</v>
      </c>
      <c r="T50" s="20" t="s">
        <v>404</v>
      </c>
      <c r="U50" s="18" t="n">
        <v>380.56213717</v>
      </c>
      <c r="V50" s="20" t="n">
        <v>10.9216852</v>
      </c>
    </row>
    <row r="51" spans="1:22">
      <c r="A51" s="15" t="s">
        <v>448</v>
      </c>
      <c r="B51" s="17" t="n">
        <v>6866</v>
      </c>
      <c r="C51" s="18">
        <f>(0.0/B51*100)</f>
        <v/>
      </c>
      <c r="D51" s="19" t="n">
        <v>6866</v>
      </c>
      <c r="E51" s="18" t="n">
        <v>398.84620587</v>
      </c>
      <c r="F51" s="20" t="n">
        <v>5.62891449</v>
      </c>
      <c r="G51" s="18" t="n">
        <v>400.98835367</v>
      </c>
      <c r="H51" s="20" t="n">
        <v>3.42902626</v>
      </c>
      <c r="I51" s="18" t="n">
        <v>395.47104432</v>
      </c>
      <c r="J51" s="20" t="n">
        <v>5.33141021</v>
      </c>
      <c r="K51" s="18" t="n">
        <v>406.49177438</v>
      </c>
      <c r="L51" s="20" t="n">
        <v>17.6406378</v>
      </c>
      <c r="M51" s="18" t="s">
        <v>404</v>
      </c>
      <c r="N51" s="20" t="s">
        <v>404</v>
      </c>
      <c r="O51" s="18" t="s">
        <v>404</v>
      </c>
      <c r="P51" s="20" t="s">
        <v>404</v>
      </c>
      <c r="Q51" s="18" t="s">
        <v>404</v>
      </c>
      <c r="R51" s="20" t="s">
        <v>404</v>
      </c>
      <c r="S51" s="18" t="s">
        <v>404</v>
      </c>
      <c r="T51" s="20" t="s">
        <v>404</v>
      </c>
      <c r="U51" s="18" t="n">
        <v>436.38688746</v>
      </c>
      <c r="V51" s="20" t="n">
        <v>29.33831621</v>
      </c>
    </row>
    <row r="52" spans="1:22">
      <c r="A52" s="15" t="s">
        <v>449</v>
      </c>
      <c r="B52" s="17" t="n">
        <v>5809</v>
      </c>
      <c r="C52" s="18">
        <f>(0.0/B52*100)</f>
        <v/>
      </c>
      <c r="D52" s="19" t="n">
        <v>5809</v>
      </c>
      <c r="E52" s="18" t="n">
        <v>499.95994678</v>
      </c>
      <c r="F52" s="20" t="n">
        <v>15.08977642</v>
      </c>
      <c r="G52" s="18" t="n">
        <v>481.98280989</v>
      </c>
      <c r="H52" s="20" t="n">
        <v>6.16614888</v>
      </c>
      <c r="I52" s="18" t="n">
        <v>444.64404483</v>
      </c>
      <c r="J52" s="20" t="n">
        <v>5.31277096</v>
      </c>
      <c r="K52" s="18" t="n">
        <v>456.07414093</v>
      </c>
      <c r="L52" s="20" t="n">
        <v>12.39796143</v>
      </c>
      <c r="M52" s="18" t="s">
        <v>404</v>
      </c>
      <c r="N52" s="20" t="s">
        <v>404</v>
      </c>
      <c r="O52" s="18" t="s">
        <v>404</v>
      </c>
      <c r="P52" s="20" t="s">
        <v>404</v>
      </c>
      <c r="Q52" s="18" t="s">
        <v>404</v>
      </c>
      <c r="R52" s="20" t="s">
        <v>404</v>
      </c>
      <c r="S52" s="18" t="s">
        <v>404</v>
      </c>
      <c r="T52" s="20" t="s">
        <v>404</v>
      </c>
      <c r="U52" s="18" t="n">
        <v>469.33000969</v>
      </c>
      <c r="V52" s="20" t="n">
        <v>14.33764468</v>
      </c>
    </row>
    <row r="53" spans="1:22">
      <c r="A53" s="15" t="s">
        <v>450</v>
      </c>
      <c r="B53" s="17" t="n">
        <v>5571</v>
      </c>
      <c r="C53" s="18">
        <f>(0.0/B53*100)</f>
        <v/>
      </c>
      <c r="D53" s="19" t="n">
        <v>5571</v>
      </c>
      <c r="E53" s="18" t="n">
        <v>483.97678421</v>
      </c>
      <c r="F53" s="20" t="n">
        <v>5.05068207</v>
      </c>
      <c r="G53" s="18" t="n">
        <v>439.96380634</v>
      </c>
      <c r="H53" s="20" t="n">
        <v>1.86919548</v>
      </c>
      <c r="I53" s="18" t="n">
        <v>417.35052158</v>
      </c>
      <c r="J53" s="20" t="n">
        <v>2.98695434</v>
      </c>
      <c r="K53" s="18" t="n">
        <v>420.90700892</v>
      </c>
      <c r="L53" s="20" t="n">
        <v>5.60808896</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334.67160493</v>
      </c>
      <c r="F54" s="20" t="n">
        <v>11.3707192</v>
      </c>
      <c r="G54" s="18" t="n">
        <v>333.20691062</v>
      </c>
      <c r="H54" s="20" t="n">
        <v>3.8653645</v>
      </c>
      <c r="I54" s="18" t="n">
        <v>311.7520134</v>
      </c>
      <c r="J54" s="20" t="n">
        <v>5.66783025</v>
      </c>
      <c r="K54" s="18" t="n">
        <v>314.35843132</v>
      </c>
      <c r="L54" s="20" t="n">
        <v>15.54190034</v>
      </c>
      <c r="M54" s="18" t="s">
        <v>404</v>
      </c>
      <c r="N54" s="20" t="s">
        <v>404</v>
      </c>
      <c r="O54" s="18" t="s">
        <v>404</v>
      </c>
      <c r="P54" s="20" t="s">
        <v>404</v>
      </c>
      <c r="Q54" s="18" t="s">
        <v>404</v>
      </c>
      <c r="R54" s="20" t="s">
        <v>404</v>
      </c>
      <c r="S54" s="18" t="s">
        <v>404</v>
      </c>
      <c r="T54" s="20" t="s">
        <v>404</v>
      </c>
      <c r="U54" s="18" t="n">
        <v>323.62393296</v>
      </c>
      <c r="V54" s="20" t="n">
        <v>6.16747032</v>
      </c>
    </row>
    <row r="55" spans="1:22">
      <c r="A55" s="15" t="s">
        <v>452</v>
      </c>
      <c r="B55" s="17" t="n">
        <v>5316</v>
      </c>
      <c r="C55" s="18">
        <f>(43.0/B55*100)</f>
        <v/>
      </c>
      <c r="D55" s="19" t="n">
        <v>5273</v>
      </c>
      <c r="E55" s="18" t="n">
        <v>404.42162878</v>
      </c>
      <c r="F55" s="20" t="n">
        <v>5.07963227</v>
      </c>
      <c r="G55" s="18" t="n">
        <v>408.82645509</v>
      </c>
      <c r="H55" s="20" t="n">
        <v>4.37482882</v>
      </c>
      <c r="I55" s="18" t="n">
        <v>398.99494842</v>
      </c>
      <c r="J55" s="20" t="n">
        <v>15.13079783</v>
      </c>
      <c r="K55" s="18" t="n">
        <v>384.43199015</v>
      </c>
      <c r="L55" s="20" t="n">
        <v>12.28492562</v>
      </c>
      <c r="M55" s="18" t="s">
        <v>404</v>
      </c>
      <c r="N55" s="20" t="s">
        <v>404</v>
      </c>
      <c r="O55" s="18" t="s">
        <v>404</v>
      </c>
      <c r="P55" s="20" t="s">
        <v>404</v>
      </c>
      <c r="Q55" s="18" t="s">
        <v>404</v>
      </c>
      <c r="R55" s="20" t="s">
        <v>404</v>
      </c>
      <c r="S55" s="18" t="n">
        <v>426.70614982</v>
      </c>
      <c r="T55" s="20" t="n">
        <v>15.06486511</v>
      </c>
      <c r="U55" s="18" t="n">
        <v>370.51573002</v>
      </c>
      <c r="V55" s="20" t="n">
        <v>16.34792758</v>
      </c>
    </row>
    <row r="56" spans="1:22">
      <c r="A56" s="15" t="s">
        <v>453</v>
      </c>
      <c r="B56" s="17" t="n">
        <v>5359</v>
      </c>
      <c r="C56" s="18">
        <f>(0.0/B56*100)</f>
        <v/>
      </c>
      <c r="D56" s="19" t="n">
        <v>5359</v>
      </c>
      <c r="E56" s="18" t="n">
        <v>575.7069823</v>
      </c>
      <c r="F56" s="20" t="n">
        <v>10.70619615</v>
      </c>
      <c r="G56" s="18" t="n">
        <v>546.81888142</v>
      </c>
      <c r="H56" s="20" t="n">
        <v>4.88179404</v>
      </c>
      <c r="I56" s="18" t="n">
        <v>533.55556469</v>
      </c>
      <c r="J56" s="20" t="n">
        <v>10.35185166</v>
      </c>
      <c r="K56" s="18" t="s">
        <v>404</v>
      </c>
      <c r="L56" s="20" t="s">
        <v>404</v>
      </c>
      <c r="M56" s="18" t="s">
        <v>404</v>
      </c>
      <c r="N56" s="20" t="s">
        <v>404</v>
      </c>
      <c r="O56" s="18" t="s">
        <v>404</v>
      </c>
      <c r="P56" s="20" t="s">
        <v>404</v>
      </c>
      <c r="Q56" s="18" t="s">
        <v>404</v>
      </c>
      <c r="R56" s="20" t="s">
        <v>404</v>
      </c>
      <c r="S56" s="18" t="s">
        <v>404</v>
      </c>
      <c r="T56" s="20" t="s">
        <v>404</v>
      </c>
      <c r="U56" s="18" t="n">
        <v>540.97834489</v>
      </c>
      <c r="V56" s="20" t="n">
        <v>15.73661869</v>
      </c>
    </row>
    <row r="57" spans="1:22">
      <c r="A57" s="15" t="s">
        <v>454</v>
      </c>
      <c r="B57" s="17" t="n">
        <v>6513</v>
      </c>
      <c r="C57" s="18">
        <f>(0.0/B57*100)</f>
        <v/>
      </c>
      <c r="D57" s="19" t="n">
        <v>6513</v>
      </c>
      <c r="E57" s="18" t="n">
        <v>383.38441508</v>
      </c>
      <c r="F57" s="20" t="n">
        <v>4.84945269</v>
      </c>
      <c r="G57" s="18" t="n">
        <v>392.85493031</v>
      </c>
      <c r="H57" s="20" t="n">
        <v>7.18781424</v>
      </c>
      <c r="I57" s="18" t="n">
        <v>380.07452199</v>
      </c>
      <c r="J57" s="20" t="n">
        <v>9.648165990000001</v>
      </c>
      <c r="K57" s="18" t="n">
        <v>352.03874678</v>
      </c>
      <c r="L57" s="20" t="n">
        <v>31.27122405</v>
      </c>
      <c r="M57" s="18" t="s">
        <v>404</v>
      </c>
      <c r="N57" s="20" t="s">
        <v>404</v>
      </c>
      <c r="O57" s="18" t="s">
        <v>404</v>
      </c>
      <c r="P57" s="20" t="s">
        <v>404</v>
      </c>
      <c r="Q57" s="18" t="s">
        <v>404</v>
      </c>
      <c r="R57" s="20" t="s">
        <v>404</v>
      </c>
      <c r="S57" s="18" t="s">
        <v>404</v>
      </c>
      <c r="T57" s="20" t="s">
        <v>404</v>
      </c>
      <c r="U57" s="18" t="n">
        <v>416.89391148</v>
      </c>
      <c r="V57" s="20" t="n">
        <v>9.875305150000001</v>
      </c>
    </row>
    <row r="58" spans="1:22">
      <c r="A58" s="15" t="s">
        <v>455</v>
      </c>
      <c r="B58" s="17" t="n">
        <v>7267</v>
      </c>
      <c r="C58" s="18">
        <f>(0.0/B58*100)</f>
        <v/>
      </c>
      <c r="D58" s="19" t="n">
        <v>7267</v>
      </c>
      <c r="E58" s="18" t="n">
        <v>396.84319176</v>
      </c>
      <c r="F58" s="20" t="n">
        <v>6.80037431</v>
      </c>
      <c r="G58" s="18" t="n">
        <v>383.90777163</v>
      </c>
      <c r="H58" s="20" t="n">
        <v>4.81831572</v>
      </c>
      <c r="I58" s="18" t="n">
        <v>376.19006638</v>
      </c>
      <c r="J58" s="20" t="n">
        <v>6.7049505</v>
      </c>
      <c r="K58" s="18" t="n">
        <v>357.51772672</v>
      </c>
      <c r="L58" s="20" t="n">
        <v>8.87449249</v>
      </c>
      <c r="M58" s="18" t="s">
        <v>404</v>
      </c>
      <c r="N58" s="20" t="s">
        <v>404</v>
      </c>
      <c r="O58" s="18" t="s">
        <v>404</v>
      </c>
      <c r="P58" s="20" t="s">
        <v>404</v>
      </c>
      <c r="Q58" s="18" t="s">
        <v>404</v>
      </c>
      <c r="R58" s="20" t="s">
        <v>404</v>
      </c>
      <c r="S58" s="18" t="n">
        <v>362.50316459</v>
      </c>
      <c r="T58" s="20" t="n">
        <v>12.55045907</v>
      </c>
      <c r="U58" s="18" t="n">
        <v>372.69576562</v>
      </c>
      <c r="V58" s="20" t="n">
        <v>10.73227245</v>
      </c>
    </row>
    <row r="59" spans="1:22">
      <c r="A59" s="15" t="s">
        <v>456</v>
      </c>
      <c r="B59" s="17" t="n">
        <v>4826</v>
      </c>
      <c r="C59" s="18">
        <f>(0.0/B59*100)</f>
        <v/>
      </c>
      <c r="D59" s="19" t="n">
        <v>4826</v>
      </c>
      <c r="E59" s="18" t="n">
        <v>370.64978347</v>
      </c>
      <c r="F59" s="20" t="n">
        <v>4.24706075</v>
      </c>
      <c r="G59" s="18" t="n">
        <v>363.75339384</v>
      </c>
      <c r="H59" s="20" t="n">
        <v>2.19830122</v>
      </c>
      <c r="I59" s="18" t="n">
        <v>349.13615171</v>
      </c>
      <c r="J59" s="20" t="n">
        <v>3.79892755</v>
      </c>
      <c r="K59" s="18" t="n">
        <v>359.59746061</v>
      </c>
      <c r="L59" s="20" t="n">
        <v>6.48725864</v>
      </c>
      <c r="M59" s="18" t="s">
        <v>404</v>
      </c>
      <c r="N59" s="20" t="s">
        <v>404</v>
      </c>
      <c r="O59" s="18" t="s">
        <v>404</v>
      </c>
      <c r="P59" s="20" t="s">
        <v>404</v>
      </c>
      <c r="Q59" s="18" t="s">
        <v>404</v>
      </c>
      <c r="R59" s="20" t="s">
        <v>404</v>
      </c>
      <c r="S59" s="18" t="s">
        <v>404</v>
      </c>
      <c r="T59" s="20" t="s">
        <v>404</v>
      </c>
      <c r="U59" s="18" t="n">
        <v>301.52657436</v>
      </c>
      <c r="V59" s="20" t="n">
        <v>13.21428984</v>
      </c>
    </row>
    <row r="60" spans="1:22">
      <c r="A60" s="15" t="s">
        <v>457</v>
      </c>
      <c r="B60" s="17" t="n">
        <v>4546</v>
      </c>
      <c r="C60" s="18">
        <f>(0.0/B60*100)</f>
        <v/>
      </c>
      <c r="D60" s="19" t="n">
        <v>4546</v>
      </c>
      <c r="E60" s="18" t="n">
        <v>394.60301408</v>
      </c>
      <c r="F60" s="20" t="n">
        <v>7.90720104</v>
      </c>
      <c r="G60" s="18" t="n">
        <v>406.18391958</v>
      </c>
      <c r="H60" s="20" t="n">
        <v>6.42876715</v>
      </c>
      <c r="I60" s="18" t="n">
        <v>372.49301785</v>
      </c>
      <c r="J60" s="20" t="n">
        <v>9.97755094</v>
      </c>
      <c r="K60" s="18" t="n">
        <v>358.75487602</v>
      </c>
      <c r="L60" s="20" t="n">
        <v>19.20047177</v>
      </c>
      <c r="M60" s="18" t="s">
        <v>404</v>
      </c>
      <c r="N60" s="20" t="s">
        <v>404</v>
      </c>
      <c r="O60" s="18" t="s">
        <v>404</v>
      </c>
      <c r="P60" s="20" t="s">
        <v>404</v>
      </c>
      <c r="Q60" s="18" t="s">
        <v>404</v>
      </c>
      <c r="R60" s="20" t="s">
        <v>404</v>
      </c>
      <c r="S60" s="18" t="s">
        <v>404</v>
      </c>
      <c r="T60" s="20" t="s">
        <v>404</v>
      </c>
      <c r="U60" s="18" t="n">
        <v>412.82563222</v>
      </c>
      <c r="V60" s="20" t="n">
        <v>30.95390419</v>
      </c>
    </row>
    <row r="61" spans="1:22">
      <c r="A61" s="15" t="s">
        <v>458</v>
      </c>
      <c r="B61" s="17" t="n">
        <v>6525</v>
      </c>
      <c r="C61" s="18">
        <f>(0.0/B61*100)</f>
        <v/>
      </c>
      <c r="D61" s="19" t="n">
        <v>6525</v>
      </c>
      <c r="E61" s="18" t="n">
        <v>498.70252151</v>
      </c>
      <c r="F61" s="20" t="n">
        <v>6.612744</v>
      </c>
      <c r="G61" s="18" t="n">
        <v>473.53379659</v>
      </c>
      <c r="H61" s="20" t="n">
        <v>2.82847412</v>
      </c>
      <c r="I61" s="18" t="n">
        <v>465.64004479</v>
      </c>
      <c r="J61" s="20" t="n">
        <v>8.100584019999999</v>
      </c>
      <c r="K61" s="18" t="n">
        <v>431.98843142</v>
      </c>
      <c r="L61" s="20" t="n">
        <v>14.22744132</v>
      </c>
      <c r="M61" s="18" t="s">
        <v>404</v>
      </c>
      <c r="N61" s="20" t="s">
        <v>404</v>
      </c>
      <c r="O61" s="18" t="s">
        <v>404</v>
      </c>
      <c r="P61" s="20" t="s">
        <v>404</v>
      </c>
      <c r="Q61" s="18" t="s">
        <v>404</v>
      </c>
      <c r="R61" s="20" t="s">
        <v>404</v>
      </c>
      <c r="S61" s="18" t="s">
        <v>404</v>
      </c>
      <c r="T61" s="20" t="s">
        <v>404</v>
      </c>
      <c r="U61" s="18" t="n">
        <v>430.36419003</v>
      </c>
      <c r="V61" s="20" t="n">
        <v>9.07115306</v>
      </c>
    </row>
    <row r="62" spans="1:22">
      <c r="A62" s="15" t="s">
        <v>459</v>
      </c>
      <c r="B62" s="17" t="n">
        <v>4476</v>
      </c>
      <c r="C62" s="18">
        <f>(0.0/B62*100)</f>
        <v/>
      </c>
      <c r="D62" s="19" t="n">
        <v>4476</v>
      </c>
      <c r="E62" s="18" t="n">
        <v>559.89565072</v>
      </c>
      <c r="F62" s="20" t="n">
        <v>2.00621846</v>
      </c>
      <c r="G62" s="18" t="n">
        <v>544.05427972</v>
      </c>
      <c r="H62" s="20" t="n">
        <v>1.88177754</v>
      </c>
      <c r="I62" s="18" t="n">
        <v>517.5838615599999</v>
      </c>
      <c r="J62" s="20" t="n">
        <v>3.52673159</v>
      </c>
      <c r="K62" s="18" t="n">
        <v>512.36383448</v>
      </c>
      <c r="L62" s="20" t="n">
        <v>3.87809983</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392.20888388</v>
      </c>
      <c r="F63" s="20" t="n">
        <v>4.39526238</v>
      </c>
      <c r="G63" s="18" t="n">
        <v>367.96458353</v>
      </c>
      <c r="H63" s="20" t="n">
        <v>1.79915494</v>
      </c>
      <c r="I63" s="18" t="n">
        <v>329.40395294</v>
      </c>
      <c r="J63" s="20" t="n">
        <v>3.4036471</v>
      </c>
      <c r="K63" s="18" t="n">
        <v>407.81542232</v>
      </c>
      <c r="L63" s="20" t="n">
        <v>12.28257619</v>
      </c>
      <c r="M63" s="18" t="s">
        <v>404</v>
      </c>
      <c r="N63" s="20" t="s">
        <v>404</v>
      </c>
      <c r="O63" s="18" t="s">
        <v>404</v>
      </c>
      <c r="P63" s="20" t="s">
        <v>404</v>
      </c>
      <c r="Q63" s="18" t="s">
        <v>404</v>
      </c>
      <c r="R63" s="20" t="s">
        <v>404</v>
      </c>
      <c r="S63" s="18" t="s">
        <v>404</v>
      </c>
      <c r="T63" s="20" t="s">
        <v>404</v>
      </c>
      <c r="U63" s="18" t="n">
        <v>395.10028053</v>
      </c>
      <c r="V63" s="20" t="n">
        <v>5.37274211</v>
      </c>
    </row>
    <row r="64" spans="1:22">
      <c r="A64" s="15" t="s">
        <v>461</v>
      </c>
      <c r="B64" s="17" t="n">
        <v>3634</v>
      </c>
      <c r="C64" s="18">
        <f>(27.0/B64*100)</f>
        <v/>
      </c>
      <c r="D64" s="19" t="n">
        <v>3607</v>
      </c>
      <c r="E64" s="18" t="n">
        <v>465.20587994</v>
      </c>
      <c r="F64" s="20" t="n">
        <v>4.24431205</v>
      </c>
      <c r="G64" s="18" t="n">
        <v>506.21132193</v>
      </c>
      <c r="H64" s="20" t="n">
        <v>2.25203606</v>
      </c>
      <c r="I64" s="18" t="n">
        <v>452.07728561</v>
      </c>
      <c r="J64" s="20" t="n">
        <v>3.50984429</v>
      </c>
      <c r="K64" s="18" t="n">
        <v>410.73095304</v>
      </c>
      <c r="L64" s="20" t="n">
        <v>6.54205545</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427.79992514</v>
      </c>
      <c r="F65" s="20" t="n">
        <v>6.59967739</v>
      </c>
      <c r="G65" s="18" t="n">
        <v>412.37099158</v>
      </c>
      <c r="H65" s="20" t="n">
        <v>4.78627722</v>
      </c>
      <c r="I65" s="18" t="n">
        <v>422.48396116</v>
      </c>
      <c r="J65" s="20" t="n">
        <v>5.65121098</v>
      </c>
      <c r="K65" s="18" t="n">
        <v>426.28402932</v>
      </c>
      <c r="L65" s="20" t="n">
        <v>11.40793021</v>
      </c>
      <c r="M65" s="18" t="s">
        <v>404</v>
      </c>
      <c r="N65" s="20" t="s">
        <v>404</v>
      </c>
      <c r="O65" s="18" t="s">
        <v>404</v>
      </c>
      <c r="P65" s="20" t="s">
        <v>404</v>
      </c>
      <c r="Q65" s="18" t="s">
        <v>404</v>
      </c>
      <c r="R65" s="20" t="s">
        <v>404</v>
      </c>
      <c r="S65" s="18" t="s">
        <v>404</v>
      </c>
      <c r="T65" s="20" t="s">
        <v>404</v>
      </c>
      <c r="U65" s="18" t="n">
        <v>408.20562134</v>
      </c>
      <c r="V65" s="20" t="n">
        <v>15.91181437</v>
      </c>
    </row>
    <row r="66" spans="1:22">
      <c r="A66" s="15" t="s">
        <v>463</v>
      </c>
      <c r="B66" s="17" t="n">
        <v>5665</v>
      </c>
      <c r="C66" s="18">
        <f>(0.0/B66*100)</f>
        <v/>
      </c>
      <c r="D66" s="19" t="n">
        <v>5665</v>
      </c>
      <c r="E66" s="18" t="n">
        <v>427.15381477</v>
      </c>
      <c r="F66" s="20" t="n">
        <v>3.02267843</v>
      </c>
      <c r="G66" s="18" t="n">
        <v>427.94467367</v>
      </c>
      <c r="H66" s="20" t="n">
        <v>1.90396935</v>
      </c>
      <c r="I66" s="18" t="n">
        <v>371.24949169</v>
      </c>
      <c r="J66" s="20" t="n">
        <v>3.3278747</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391.01993665</v>
      </c>
      <c r="F67" s="20" t="n">
        <v>5.30254083</v>
      </c>
      <c r="G67" s="18" t="n">
        <v>382.23656872</v>
      </c>
      <c r="H67" s="20" t="n">
        <v>3.26197419</v>
      </c>
      <c r="I67" s="18" t="n">
        <v>388.24642173</v>
      </c>
      <c r="J67" s="20" t="n">
        <v>7.45502748</v>
      </c>
      <c r="K67" s="18" t="n">
        <v>366.81481719</v>
      </c>
      <c r="L67" s="20" t="n">
        <v>11.22813978</v>
      </c>
      <c r="M67" s="18" t="s">
        <v>404</v>
      </c>
      <c r="N67" s="20" t="s">
        <v>404</v>
      </c>
      <c r="O67" s="18" t="s">
        <v>404</v>
      </c>
      <c r="P67" s="20" t="s">
        <v>404</v>
      </c>
      <c r="Q67" s="18" t="s">
        <v>404</v>
      </c>
      <c r="R67" s="20" t="s">
        <v>404</v>
      </c>
      <c r="S67" s="18" t="s">
        <v>404</v>
      </c>
      <c r="T67" s="20" t="s">
        <v>404</v>
      </c>
      <c r="U67" s="18" t="n">
        <v>412.05775226</v>
      </c>
      <c r="V67" s="20" t="n">
        <v>44.50885577</v>
      </c>
    </row>
    <row r="68" spans="1:22">
      <c r="A68" s="15" t="s">
        <v>465</v>
      </c>
      <c r="B68" s="17" t="n">
        <v>12083</v>
      </c>
      <c r="C68" s="18">
        <f>(0.0/B68*100)</f>
        <v/>
      </c>
      <c r="D68" s="19" t="n">
        <v>12083</v>
      </c>
      <c r="E68" s="18" t="n">
        <v>422.94936008</v>
      </c>
      <c r="F68" s="20" t="n">
        <v>1.54281779</v>
      </c>
      <c r="G68" s="18" t="n">
        <v>391.31343924</v>
      </c>
      <c r="H68" s="20" t="n">
        <v>1.92920453</v>
      </c>
      <c r="I68" s="18" t="n">
        <v>371.05050272</v>
      </c>
      <c r="J68" s="20" t="n">
        <v>3.93769889</v>
      </c>
      <c r="K68" s="18" t="n">
        <v>341.85765589</v>
      </c>
      <c r="L68" s="20" t="n">
        <v>9.88483274</v>
      </c>
      <c r="M68" s="18" t="s">
        <v>404</v>
      </c>
      <c r="N68" s="20" t="s">
        <v>404</v>
      </c>
      <c r="O68" s="18" t="s">
        <v>404</v>
      </c>
      <c r="P68" s="20" t="s">
        <v>404</v>
      </c>
      <c r="Q68" s="18" t="s">
        <v>404</v>
      </c>
      <c r="R68" s="20" t="s">
        <v>404</v>
      </c>
      <c r="S68" s="18" t="s">
        <v>404</v>
      </c>
      <c r="T68" s="20" t="s">
        <v>404</v>
      </c>
      <c r="U68" s="18" t="n">
        <v>430.90958178</v>
      </c>
      <c r="V68" s="20" t="n">
        <v>8.535254269999999</v>
      </c>
    </row>
    <row r="69" spans="1:22">
      <c r="A69" s="15" t="s">
        <v>466</v>
      </c>
      <c r="B69" s="17" t="n">
        <v>4876</v>
      </c>
      <c r="C69" s="18">
        <f>(0.0/B69*100)</f>
        <v/>
      </c>
      <c r="D69" s="19" t="n">
        <v>4876</v>
      </c>
      <c r="E69" s="18" t="n">
        <v>474.86803522</v>
      </c>
      <c r="F69" s="20" t="n">
        <v>9.38356849</v>
      </c>
      <c r="G69" s="18" t="n">
        <v>434.88145222</v>
      </c>
      <c r="H69" s="20" t="n">
        <v>4.51044421</v>
      </c>
      <c r="I69" s="18" t="n">
        <v>418.24854336</v>
      </c>
      <c r="J69" s="20" t="n">
        <v>7.16094563</v>
      </c>
      <c r="K69" s="18" t="n">
        <v>376.37062601</v>
      </c>
      <c r="L69" s="20" t="n">
        <v>9.372295449999999</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504.30566443</v>
      </c>
      <c r="F70" s="20" t="n">
        <v>4.29867382</v>
      </c>
      <c r="G70" s="18" t="n">
        <v>490.85443066</v>
      </c>
      <c r="H70" s="20" t="n">
        <v>5.50451137</v>
      </c>
      <c r="I70" s="18" t="n">
        <v>485.46758666</v>
      </c>
      <c r="J70" s="20" t="n">
        <v>6.68329841</v>
      </c>
      <c r="K70" s="18" t="n">
        <v>495.21808096</v>
      </c>
      <c r="L70" s="20" t="n">
        <v>6.76799369</v>
      </c>
      <c r="M70" s="18" t="s">
        <v>404</v>
      </c>
      <c r="N70" s="20" t="s">
        <v>404</v>
      </c>
      <c r="O70" s="18" t="s">
        <v>404</v>
      </c>
      <c r="P70" s="20" t="s">
        <v>404</v>
      </c>
      <c r="Q70" s="18" t="s">
        <v>404</v>
      </c>
      <c r="R70" s="20" t="s">
        <v>404</v>
      </c>
      <c r="S70" s="18" t="s">
        <v>404</v>
      </c>
      <c r="T70" s="20" t="s">
        <v>404</v>
      </c>
      <c r="U70" s="18" t="s">
        <v>404</v>
      </c>
      <c r="V70" s="20" t="s">
        <v>404</v>
      </c>
    </row>
    <row r="71" spans="1:22">
      <c r="A71" s="15" t="s">
        <v>468</v>
      </c>
      <c r="B71" s="17" t="n">
        <v>6115</v>
      </c>
      <c r="C71" s="18">
        <f>(0.0/B71*100)</f>
        <v/>
      </c>
      <c r="D71" s="19" t="n">
        <v>6115</v>
      </c>
      <c r="E71" s="18" t="n">
        <v>581.29197815</v>
      </c>
      <c r="F71" s="20" t="n">
        <v>2.59781198</v>
      </c>
      <c r="G71" s="18" t="n">
        <v>560.33236121</v>
      </c>
      <c r="H71" s="20" t="n">
        <v>1.76369568</v>
      </c>
      <c r="I71" s="18" t="n">
        <v>530.26976322</v>
      </c>
      <c r="J71" s="20" t="n">
        <v>4.07150057</v>
      </c>
      <c r="K71" s="18" t="n">
        <v>479.79437323</v>
      </c>
      <c r="L71" s="20" t="n">
        <v>16.95418215</v>
      </c>
      <c r="M71" s="18" t="s">
        <v>404</v>
      </c>
      <c r="N71" s="20" t="s">
        <v>404</v>
      </c>
      <c r="O71" s="18" t="s">
        <v>404</v>
      </c>
      <c r="P71" s="20" t="s">
        <v>404</v>
      </c>
      <c r="Q71" s="18" t="s">
        <v>404</v>
      </c>
      <c r="R71" s="20" t="s">
        <v>404</v>
      </c>
      <c r="S71" s="18" t="s">
        <v>404</v>
      </c>
      <c r="T71" s="20" t="s">
        <v>404</v>
      </c>
      <c r="U71" s="18" t="n">
        <v>542.6718058500001</v>
      </c>
      <c r="V71" s="20" t="n">
        <v>8.9428147</v>
      </c>
    </row>
    <row r="72" spans="1:22">
      <c r="A72" s="15" t="s">
        <v>469</v>
      </c>
      <c r="B72" s="17" t="n">
        <v>7708</v>
      </c>
      <c r="C72" s="18">
        <f>(0.0/B72*100)</f>
        <v/>
      </c>
      <c r="D72" s="19" t="n">
        <v>7708</v>
      </c>
      <c r="E72" s="18" t="n">
        <v>566.62169434</v>
      </c>
      <c r="F72" s="20" t="n">
        <v>6.71414745</v>
      </c>
      <c r="G72" s="18" t="n">
        <v>538.84168719</v>
      </c>
      <c r="H72" s="20" t="n">
        <v>6.23367295</v>
      </c>
      <c r="I72" s="18" t="n">
        <v>512.99333171</v>
      </c>
      <c r="J72" s="20" t="n">
        <v>8.715746019999999</v>
      </c>
      <c r="K72" s="18" t="n">
        <v>546.50104612</v>
      </c>
      <c r="L72" s="20" t="n">
        <v>20.53059571</v>
      </c>
      <c r="M72" s="18" t="s">
        <v>404</v>
      </c>
      <c r="N72" s="20" t="s">
        <v>404</v>
      </c>
      <c r="O72" s="18" t="s">
        <v>404</v>
      </c>
      <c r="P72" s="20" t="s">
        <v>404</v>
      </c>
      <c r="Q72" s="18" t="s">
        <v>404</v>
      </c>
      <c r="R72" s="20" t="s">
        <v>404</v>
      </c>
      <c r="S72" s="18" t="s">
        <v>404</v>
      </c>
      <c r="T72" s="20" t="s">
        <v>404</v>
      </c>
      <c r="U72" s="18" t="n">
        <v>503.50828471</v>
      </c>
      <c r="V72" s="20" t="n">
        <v>19.85823926</v>
      </c>
    </row>
    <row r="73" spans="1:22">
      <c r="A73" s="15" t="s">
        <v>470</v>
      </c>
      <c r="B73" s="17" t="n">
        <v>8249</v>
      </c>
      <c r="C73" s="18">
        <f>(0.0/B73*100)</f>
        <v/>
      </c>
      <c r="D73" s="19" t="n">
        <v>8249</v>
      </c>
      <c r="E73" s="18" t="n">
        <v>415.33133873</v>
      </c>
      <c r="F73" s="20" t="n">
        <v>6.18834803</v>
      </c>
      <c r="G73" s="18" t="n">
        <v>422.61796073</v>
      </c>
      <c r="H73" s="20" t="n">
        <v>5.06193196</v>
      </c>
      <c r="I73" s="18" t="n">
        <v>392.80581343</v>
      </c>
      <c r="J73" s="20" t="n">
        <v>8.39423051</v>
      </c>
      <c r="K73" s="18" t="n">
        <v>425.67077442</v>
      </c>
      <c r="L73" s="20" t="n">
        <v>14.66483187</v>
      </c>
      <c r="M73" s="18" t="s">
        <v>404</v>
      </c>
      <c r="N73" s="20" t="s">
        <v>404</v>
      </c>
      <c r="O73" s="18" t="s">
        <v>404</v>
      </c>
      <c r="P73" s="20" t="s">
        <v>404</v>
      </c>
      <c r="Q73" s="18" t="s">
        <v>404</v>
      </c>
      <c r="R73" s="20" t="s">
        <v>404</v>
      </c>
      <c r="S73" s="18" t="s">
        <v>404</v>
      </c>
      <c r="T73" s="20" t="s">
        <v>404</v>
      </c>
      <c r="U73" s="18" t="n">
        <v>413.00666818</v>
      </c>
      <c r="V73" s="20" t="n">
        <v>19.37641164</v>
      </c>
    </row>
    <row r="74" spans="1:22">
      <c r="A74" s="15" t="s">
        <v>471</v>
      </c>
      <c r="B74" s="17" t="n">
        <v>4692</v>
      </c>
      <c r="C74" s="18">
        <f>(484.0/B74*100)</f>
        <v/>
      </c>
      <c r="D74" s="19" t="n">
        <v>4208</v>
      </c>
      <c r="E74" s="18" t="n">
        <v>453.97561098</v>
      </c>
      <c r="F74" s="20" t="n">
        <v>6.24247172</v>
      </c>
      <c r="G74" s="18" t="n">
        <v>457.2901962</v>
      </c>
      <c r="H74" s="20" t="n">
        <v>2.1384945</v>
      </c>
      <c r="I74" s="18" t="n">
        <v>396.65668504</v>
      </c>
      <c r="J74" s="20" t="n">
        <v>2.63029194</v>
      </c>
      <c r="K74" s="18" t="n">
        <v>362.84541514</v>
      </c>
      <c r="L74" s="20" t="n">
        <v>2.83311148</v>
      </c>
      <c r="M74" s="18" t="s">
        <v>404</v>
      </c>
      <c r="N74" s="20" t="s">
        <v>404</v>
      </c>
      <c r="O74" s="18" t="s">
        <v>404</v>
      </c>
      <c r="P74" s="20" t="s">
        <v>404</v>
      </c>
      <c r="Q74" s="18" t="s">
        <v>404</v>
      </c>
      <c r="R74" s="20" t="s">
        <v>404</v>
      </c>
      <c r="S74" s="18" t="s">
        <v>404</v>
      </c>
      <c r="T74" s="20" t="s">
        <v>404</v>
      </c>
      <c r="U74" s="18" t="n">
        <v>470.94597262</v>
      </c>
      <c r="V74" s="20" t="n">
        <v>16.62479144</v>
      </c>
    </row>
    <row r="75" spans="1:22">
      <c r="A75" s="15" t="s">
        <v>472</v>
      </c>
      <c r="B75" s="17" t="n">
        <v>5375</v>
      </c>
      <c r="C75" s="18">
        <f>(483.0/B75*100)</f>
        <v/>
      </c>
      <c r="D75" s="19" t="n">
        <v>4892</v>
      </c>
      <c r="E75" s="18" t="n">
        <v>360.92823141</v>
      </c>
      <c r="F75" s="20" t="n">
        <v>8.381248429999999</v>
      </c>
      <c r="G75" s="18" t="n">
        <v>367.5919991</v>
      </c>
      <c r="H75" s="20" t="n">
        <v>5.73010638</v>
      </c>
      <c r="I75" s="18" t="n">
        <v>371.93094786</v>
      </c>
      <c r="J75" s="20" t="n">
        <v>7.81120633</v>
      </c>
      <c r="K75" s="18" t="n">
        <v>371.45407914</v>
      </c>
      <c r="L75" s="20" t="n">
        <v>20.30196426</v>
      </c>
      <c r="M75" s="18" t="s">
        <v>404</v>
      </c>
      <c r="N75" s="20" t="s">
        <v>404</v>
      </c>
      <c r="O75" s="18" t="s">
        <v>404</v>
      </c>
      <c r="P75" s="20" t="s">
        <v>404</v>
      </c>
      <c r="Q75" s="18" t="s">
        <v>404</v>
      </c>
      <c r="R75" s="20" t="s">
        <v>404</v>
      </c>
      <c r="S75" s="18" t="s">
        <v>404</v>
      </c>
      <c r="T75" s="20" t="s">
        <v>404</v>
      </c>
      <c r="U75" s="18" t="n">
        <v>361.19458386</v>
      </c>
      <c r="V75" s="20" t="n">
        <v>16.06815277</v>
      </c>
    </row>
    <row r="76" spans="1:22">
      <c r="A76" s="15" t="s">
        <v>473</v>
      </c>
      <c r="B76" s="17" t="n">
        <v>14167</v>
      </c>
      <c r="C76" s="18">
        <f>(1400.0/B76*100)</f>
        <v/>
      </c>
      <c r="D76" s="19" t="n">
        <v>12767</v>
      </c>
      <c r="E76" s="18" t="n">
        <v>448.08486146</v>
      </c>
      <c r="F76" s="20" t="n">
        <v>5.2136018</v>
      </c>
      <c r="G76" s="18" t="n">
        <v>420.4316171</v>
      </c>
      <c r="H76" s="20" t="n">
        <v>5.18901579</v>
      </c>
      <c r="I76" s="18" t="n">
        <v>402.05490259</v>
      </c>
      <c r="J76" s="20" t="n">
        <v>12.37216473</v>
      </c>
      <c r="K76" s="18" t="n">
        <v>372.10835559</v>
      </c>
      <c r="L76" s="20" t="n">
        <v>14.12123987</v>
      </c>
      <c r="M76" s="18" t="s">
        <v>404</v>
      </c>
      <c r="N76" s="20" t="s">
        <v>404</v>
      </c>
      <c r="O76" s="18" t="s">
        <v>404</v>
      </c>
      <c r="P76" s="20" t="s">
        <v>404</v>
      </c>
      <c r="Q76" s="18" t="s">
        <v>404</v>
      </c>
      <c r="R76" s="20" t="s">
        <v>404</v>
      </c>
      <c r="S76" s="18" t="s">
        <v>404</v>
      </c>
      <c r="T76" s="20" t="s">
        <v>404</v>
      </c>
      <c r="U76" s="18" t="n">
        <v>424.94280059</v>
      </c>
      <c r="V76" s="20" t="n">
        <v>8.958190630000001</v>
      </c>
    </row>
    <row r="77" spans="1:22">
      <c r="A77" s="15" t="s">
        <v>474</v>
      </c>
      <c r="B77" s="17" t="n">
        <v>6062</v>
      </c>
      <c r="C77" s="18">
        <f>(0.0/B77*100)</f>
        <v/>
      </c>
      <c r="D77" s="19" t="n">
        <v>6062</v>
      </c>
      <c r="E77" s="18" t="n">
        <v>454.81466453</v>
      </c>
      <c r="F77" s="20" t="n">
        <v>5.29604674</v>
      </c>
      <c r="G77" s="18" t="n">
        <v>410.86939977</v>
      </c>
      <c r="H77" s="20" t="n">
        <v>4.48119244</v>
      </c>
      <c r="I77" s="18" t="n">
        <v>381.08004536</v>
      </c>
      <c r="J77" s="20" t="n">
        <v>6.80547611</v>
      </c>
      <c r="K77" s="18" t="n">
        <v>373.07281475</v>
      </c>
      <c r="L77" s="20" t="n">
        <v>18.26570538</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503.37996287</v>
      </c>
      <c r="F78" s="20" t="n">
        <v>9.11549741</v>
      </c>
      <c r="G78" s="18" t="n">
        <v>492.53124385</v>
      </c>
      <c r="H78" s="20" t="n">
        <v>5.14096401</v>
      </c>
      <c r="I78" s="18" t="n">
        <v>463.20567665</v>
      </c>
      <c r="J78" s="20" t="n">
        <v>34.30084766</v>
      </c>
      <c r="K78" s="18" t="n">
        <v>467.32323333</v>
      </c>
      <c r="L78" s="20" t="n">
        <v>10.81409028</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476.50728583</v>
      </c>
      <c r="F79" s="20" t="n">
        <v>11.10050127</v>
      </c>
      <c r="G79" s="18" t="n">
        <v>444.46746017</v>
      </c>
      <c r="H79" s="20" t="n">
        <v>10.29689985</v>
      </c>
      <c r="I79" s="18" t="n">
        <v>389.52540949</v>
      </c>
      <c r="J79" s="20" t="n">
        <v>15.25933688</v>
      </c>
      <c r="K79" s="18" t="s">
        <v>404</v>
      </c>
      <c r="L79" s="20" t="s">
        <v>404</v>
      </c>
      <c r="M79" s="18" t="s">
        <v>404</v>
      </c>
      <c r="N79" s="20" t="s">
        <v>404</v>
      </c>
      <c r="O79" s="18" t="s">
        <v>404</v>
      </c>
      <c r="P79" s="20" t="s">
        <v>404</v>
      </c>
      <c r="Q79" s="18" t="s">
        <v>404</v>
      </c>
      <c r="R79" s="20" t="s">
        <v>404</v>
      </c>
      <c r="S79" s="18" t="s">
        <v>404</v>
      </c>
      <c r="T79" s="20" t="s">
        <v>404</v>
      </c>
      <c r="U79" s="18" t="n">
        <v>397.28168275</v>
      </c>
      <c r="V79" s="20" t="n">
        <v>4.92242616</v>
      </c>
    </row>
    <row r="80" spans="1:22">
      <c r="A80" s="15" t="s">
        <v>477</v>
      </c>
      <c r="B80" s="17" t="n">
        <v>7841</v>
      </c>
      <c r="C80" s="18">
        <f>(0.0/B80*100)</f>
        <v/>
      </c>
      <c r="D80" s="19" t="n">
        <v>7841</v>
      </c>
      <c r="E80" s="18" t="n">
        <v>455.59158935</v>
      </c>
      <c r="F80" s="20" t="n">
        <v>7.06787456</v>
      </c>
      <c r="G80" s="18" t="n">
        <v>462.21585071</v>
      </c>
      <c r="H80" s="20" t="n">
        <v>8.5004296</v>
      </c>
      <c r="I80" s="18" t="n">
        <v>464.63423953</v>
      </c>
      <c r="J80" s="20" t="n">
        <v>11.41253245</v>
      </c>
      <c r="K80" s="18" t="n">
        <v>458.60830528</v>
      </c>
      <c r="L80" s="20" t="n">
        <v>9.374369010000001</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470.01644022</v>
      </c>
      <c r="F81" s="20" t="n">
        <v>7.35833214</v>
      </c>
      <c r="G81" s="18" t="n">
        <v>443.57763379</v>
      </c>
      <c r="H81" s="20" t="n">
        <v>4.32101674</v>
      </c>
      <c r="I81" s="18" t="n">
        <v>429.06823369</v>
      </c>
      <c r="J81" s="20" t="n">
        <v>6.91445553</v>
      </c>
      <c r="K81" s="18" t="n">
        <v>401.95545849</v>
      </c>
      <c r="L81" s="20" t="n">
        <v>10.89535291</v>
      </c>
      <c r="M81" s="18" t="s">
        <v>404</v>
      </c>
      <c r="N81" s="20" t="s">
        <v>404</v>
      </c>
      <c r="O81" s="18" t="s">
        <v>404</v>
      </c>
      <c r="P81" s="20" t="s">
        <v>404</v>
      </c>
      <c r="Q81" s="18" t="s">
        <v>404</v>
      </c>
      <c r="R81" s="20" t="s">
        <v>404</v>
      </c>
      <c r="S81" s="18" t="s">
        <v>404</v>
      </c>
      <c r="T81" s="20" t="s">
        <v>404</v>
      </c>
      <c r="U81" s="18" t="n">
        <v>421.42537336</v>
      </c>
      <c r="V81" s="20" t="n">
        <v>13.87061762</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711</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513.3938758</v>
      </c>
      <c r="F7" s="20" t="n">
        <v>3.44788182</v>
      </c>
      <c r="G7" s="18" t="n">
        <v>487.7401131</v>
      </c>
      <c r="H7" s="20" t="n">
        <v>2.58729219</v>
      </c>
      <c r="I7" s="18" t="n">
        <v>468.5356224</v>
      </c>
      <c r="J7" s="20" t="n">
        <v>7.70446289</v>
      </c>
      <c r="K7" s="18" t="n">
        <v>492.78010652</v>
      </c>
      <c r="L7" s="20" t="n">
        <v>12.32320739</v>
      </c>
      <c r="M7" s="18" t="s">
        <v>404</v>
      </c>
      <c r="N7" s="20" t="s">
        <v>404</v>
      </c>
      <c r="O7" s="18" t="s">
        <v>404</v>
      </c>
      <c r="P7" s="20" t="s">
        <v>404</v>
      </c>
      <c r="Q7" s="18" t="s">
        <v>404</v>
      </c>
      <c r="R7" s="20" t="s">
        <v>404</v>
      </c>
      <c r="S7" s="18" t="s">
        <v>404</v>
      </c>
      <c r="T7" s="20" t="s">
        <v>404</v>
      </c>
      <c r="U7" s="18" t="n">
        <v>484.3001929</v>
      </c>
      <c r="V7" s="20" t="n">
        <v>9.74074867</v>
      </c>
    </row>
    <row r="8" spans="1:22">
      <c r="A8" s="15" t="s">
        <v>405</v>
      </c>
      <c r="B8" s="17" t="n">
        <v>7007</v>
      </c>
      <c r="C8" s="18">
        <f>(0.0/B8*100)</f>
        <v/>
      </c>
      <c r="D8" s="19" t="n">
        <v>7007</v>
      </c>
      <c r="E8" s="18" t="n">
        <v>504.9368827</v>
      </c>
      <c r="F8" s="20" t="n">
        <v>4.97154968</v>
      </c>
      <c r="G8" s="18" t="n">
        <v>496.99114075</v>
      </c>
      <c r="H8" s="20" t="n">
        <v>7.9971059</v>
      </c>
      <c r="I8" s="18" t="n">
        <v>457.25941003</v>
      </c>
      <c r="J8" s="20" t="n">
        <v>10.64624384</v>
      </c>
      <c r="K8" s="18" t="n">
        <v>440.52677296</v>
      </c>
      <c r="L8" s="20" t="n">
        <v>13.33759607</v>
      </c>
      <c r="M8" s="18" t="s">
        <v>404</v>
      </c>
      <c r="N8" s="20" t="s">
        <v>404</v>
      </c>
      <c r="O8" s="18" t="s">
        <v>404</v>
      </c>
      <c r="P8" s="20" t="s">
        <v>404</v>
      </c>
      <c r="Q8" s="18" t="s">
        <v>404</v>
      </c>
      <c r="R8" s="20" t="s">
        <v>404</v>
      </c>
      <c r="S8" s="18" t="s">
        <v>404</v>
      </c>
      <c r="T8" s="20" t="s">
        <v>404</v>
      </c>
      <c r="U8" s="18" t="n">
        <v>496.77871996</v>
      </c>
      <c r="V8" s="20" t="n">
        <v>27.83894379</v>
      </c>
    </row>
    <row r="9" spans="1:22">
      <c r="A9" s="15" t="s">
        <v>406</v>
      </c>
      <c r="B9" s="17" t="n">
        <v>9651</v>
      </c>
      <c r="C9" s="18">
        <f>(200.0/B9*100)</f>
        <v/>
      </c>
      <c r="D9" s="19" t="n">
        <v>9451</v>
      </c>
      <c r="E9" s="18" t="n">
        <v>534.19297828</v>
      </c>
      <c r="F9" s="20" t="n">
        <v>7.85218831</v>
      </c>
      <c r="G9" s="18" t="n">
        <v>508.0394101</v>
      </c>
      <c r="H9" s="20" t="n">
        <v>4.20682873</v>
      </c>
      <c r="I9" s="18" t="n">
        <v>456.26914571</v>
      </c>
      <c r="J9" s="20" t="n">
        <v>15.55742198</v>
      </c>
      <c r="K9" s="18" t="n">
        <v>406.23637945</v>
      </c>
      <c r="L9" s="20" t="n">
        <v>11.09408011</v>
      </c>
      <c r="M9" s="18" t="s">
        <v>404</v>
      </c>
      <c r="N9" s="20" t="s">
        <v>404</v>
      </c>
      <c r="O9" s="18" t="s">
        <v>404</v>
      </c>
      <c r="P9" s="20" t="s">
        <v>404</v>
      </c>
      <c r="Q9" s="18" t="s">
        <v>404</v>
      </c>
      <c r="R9" s="20" t="s">
        <v>404</v>
      </c>
      <c r="S9" s="18" t="s">
        <v>404</v>
      </c>
      <c r="T9" s="20" t="s">
        <v>404</v>
      </c>
      <c r="U9" s="18" t="n">
        <v>485.81511919</v>
      </c>
      <c r="V9" s="20" t="n">
        <v>16.34352261</v>
      </c>
    </row>
    <row r="10" spans="1:22">
      <c r="A10" s="15" t="s">
        <v>407</v>
      </c>
      <c r="B10" s="17" t="n">
        <v>20058</v>
      </c>
      <c r="C10" s="18">
        <f>(3134.0/B10*100)</f>
        <v/>
      </c>
      <c r="D10" s="19" t="n">
        <v>16924</v>
      </c>
      <c r="E10" s="18" t="n">
        <v>552.42740396</v>
      </c>
      <c r="F10" s="20" t="n">
        <v>6.64637919</v>
      </c>
      <c r="G10" s="18" t="n">
        <v>516.24203428</v>
      </c>
      <c r="H10" s="20" t="n">
        <v>3.0737926</v>
      </c>
      <c r="I10" s="18" t="n">
        <v>502.55878472</v>
      </c>
      <c r="J10" s="20" t="n">
        <v>4.57069313</v>
      </c>
      <c r="K10" s="18" t="n">
        <v>466.50649909</v>
      </c>
      <c r="L10" s="20" t="n">
        <v>9.545431300000001</v>
      </c>
      <c r="M10" s="18" t="s">
        <v>404</v>
      </c>
      <c r="N10" s="20" t="s">
        <v>404</v>
      </c>
      <c r="O10" s="18" t="s">
        <v>404</v>
      </c>
      <c r="P10" s="20" t="s">
        <v>404</v>
      </c>
      <c r="Q10" s="18" t="s">
        <v>404</v>
      </c>
      <c r="R10" s="20" t="s">
        <v>404</v>
      </c>
      <c r="S10" s="18" t="s">
        <v>404</v>
      </c>
      <c r="T10" s="20" t="s">
        <v>404</v>
      </c>
      <c r="U10" s="18" t="n">
        <v>522.67000011</v>
      </c>
      <c r="V10" s="20" t="n">
        <v>11.36449728</v>
      </c>
    </row>
    <row r="11" spans="1:22">
      <c r="A11" s="15" t="s">
        <v>408</v>
      </c>
      <c r="B11" s="17" t="n">
        <v>7053</v>
      </c>
      <c r="C11" s="18">
        <f>(212.0/B11*100)</f>
        <v/>
      </c>
      <c r="D11" s="19" t="n">
        <v>6841</v>
      </c>
      <c r="E11" s="18" t="n">
        <v>453.62134936</v>
      </c>
      <c r="F11" s="20" t="n">
        <v>6.1883241</v>
      </c>
      <c r="G11" s="18" t="n">
        <v>422.64197918</v>
      </c>
      <c r="H11" s="20" t="n">
        <v>4.73114954</v>
      </c>
      <c r="I11" s="18" t="n">
        <v>388.08557951</v>
      </c>
      <c r="J11" s="20" t="n">
        <v>5.95481166</v>
      </c>
      <c r="K11" s="18" t="n">
        <v>378.01125664</v>
      </c>
      <c r="L11" s="20" t="n">
        <v>13.23825184</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501.77307784</v>
      </c>
      <c r="F12" s="20" t="n">
        <v>3.15444293</v>
      </c>
      <c r="G12" s="18" t="n">
        <v>485.16312305</v>
      </c>
      <c r="H12" s="20" t="n">
        <v>5.66878922</v>
      </c>
      <c r="I12" s="18" t="n">
        <v>439.77527962</v>
      </c>
      <c r="J12" s="20" t="n">
        <v>16.2107407</v>
      </c>
      <c r="K12" s="18" t="s">
        <v>404</v>
      </c>
      <c r="L12" s="20" t="s">
        <v>404</v>
      </c>
      <c r="M12" s="18" t="s">
        <v>404</v>
      </c>
      <c r="N12" s="20" t="s">
        <v>404</v>
      </c>
      <c r="O12" s="18" t="s">
        <v>404</v>
      </c>
      <c r="P12" s="20" t="s">
        <v>404</v>
      </c>
      <c r="Q12" s="18" t="s">
        <v>404</v>
      </c>
      <c r="R12" s="20" t="s">
        <v>404</v>
      </c>
      <c r="S12" s="18" t="s">
        <v>404</v>
      </c>
      <c r="T12" s="20" t="s">
        <v>404</v>
      </c>
      <c r="U12" s="18" t="n">
        <v>475.2025924</v>
      </c>
      <c r="V12" s="20" t="n">
        <v>31.89171646</v>
      </c>
    </row>
    <row r="13" spans="1:22">
      <c r="A13" s="15" t="s">
        <v>410</v>
      </c>
      <c r="B13" s="17" t="n">
        <v>7161</v>
      </c>
      <c r="C13" s="18">
        <f>(1175.0/B13*100)</f>
        <v/>
      </c>
      <c r="D13" s="19" t="n">
        <v>5986</v>
      </c>
      <c r="E13" s="18" t="n">
        <v>511.77992667</v>
      </c>
      <c r="F13" s="20" t="n">
        <v>3.13707825</v>
      </c>
      <c r="G13" s="18" t="n">
        <v>507.90516164</v>
      </c>
      <c r="H13" s="20" t="n">
        <v>4.09507967</v>
      </c>
      <c r="I13" s="18" t="n">
        <v>501.50040094</v>
      </c>
      <c r="J13" s="20" t="n">
        <v>10.3389467</v>
      </c>
      <c r="K13" s="18" t="s">
        <v>404</v>
      </c>
      <c r="L13" s="20" t="s">
        <v>404</v>
      </c>
      <c r="M13" s="18" t="s">
        <v>404</v>
      </c>
      <c r="N13" s="20" t="s">
        <v>404</v>
      </c>
      <c r="O13" s="18" t="s">
        <v>404</v>
      </c>
      <c r="P13" s="20" t="s">
        <v>404</v>
      </c>
      <c r="Q13" s="18" t="s">
        <v>404</v>
      </c>
      <c r="R13" s="20" t="s">
        <v>404</v>
      </c>
      <c r="S13" s="18" t="s">
        <v>404</v>
      </c>
      <c r="T13" s="20" t="s">
        <v>404</v>
      </c>
      <c r="U13" s="18" t="n">
        <v>512.05600743</v>
      </c>
      <c r="V13" s="20" t="n">
        <v>6.22251674</v>
      </c>
    </row>
    <row r="14" spans="1:22">
      <c r="A14" s="15" t="s">
        <v>411</v>
      </c>
      <c r="B14" s="17" t="n">
        <v>5587</v>
      </c>
      <c r="C14" s="18">
        <f>(0.0/B14*100)</f>
        <v/>
      </c>
      <c r="D14" s="19" t="n">
        <v>5587</v>
      </c>
      <c r="E14" s="18" t="n">
        <v>518.79067803</v>
      </c>
      <c r="F14" s="20" t="n">
        <v>2.75986955</v>
      </c>
      <c r="G14" s="18" t="n">
        <v>522.14003236</v>
      </c>
      <c r="H14" s="20" t="n">
        <v>3.6174074</v>
      </c>
      <c r="I14" s="18" t="n">
        <v>510.24119606</v>
      </c>
      <c r="J14" s="20" t="n">
        <v>14.65824283</v>
      </c>
      <c r="K14" s="18" t="s">
        <v>404</v>
      </c>
      <c r="L14" s="20" t="s">
        <v>404</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511.73158125</v>
      </c>
      <c r="F15" s="20" t="n">
        <v>2.96138318</v>
      </c>
      <c r="G15" s="18" t="n">
        <v>509.24161402</v>
      </c>
      <c r="H15" s="20" t="n">
        <v>4.09834219</v>
      </c>
      <c r="I15" s="18" t="n">
        <v>521.1527612899999</v>
      </c>
      <c r="J15" s="20" t="n">
        <v>11.3532492</v>
      </c>
      <c r="K15" s="18" t="n">
        <v>491.10340072</v>
      </c>
      <c r="L15" s="20" t="n">
        <v>4.1316347</v>
      </c>
      <c r="M15" s="18" t="s">
        <v>404</v>
      </c>
      <c r="N15" s="20" t="s">
        <v>404</v>
      </c>
      <c r="O15" s="18" t="s">
        <v>404</v>
      </c>
      <c r="P15" s="20" t="s">
        <v>404</v>
      </c>
      <c r="Q15" s="18" t="s">
        <v>404</v>
      </c>
      <c r="R15" s="20" t="s">
        <v>404</v>
      </c>
      <c r="S15" s="18" t="s">
        <v>404</v>
      </c>
      <c r="T15" s="20" t="s">
        <v>404</v>
      </c>
      <c r="U15" s="18" t="n">
        <v>521.2208401</v>
      </c>
      <c r="V15" s="20" t="n">
        <v>15.19420305</v>
      </c>
    </row>
    <row r="16" spans="1:22">
      <c r="A16" s="15" t="s">
        <v>413</v>
      </c>
      <c r="B16" s="17" t="n">
        <v>6108</v>
      </c>
      <c r="C16" s="18">
        <f>(495.0/B16*100)</f>
        <v/>
      </c>
      <c r="D16" s="19" t="n">
        <v>5613</v>
      </c>
      <c r="E16" s="18" t="n">
        <v>469.45812262</v>
      </c>
      <c r="F16" s="20" t="n">
        <v>11.02841957</v>
      </c>
      <c r="G16" s="18" t="n">
        <v>497.21253521</v>
      </c>
      <c r="H16" s="20" t="n">
        <v>5.00486399</v>
      </c>
      <c r="I16" s="18" t="n">
        <v>508.83394357</v>
      </c>
      <c r="J16" s="20" t="n">
        <v>7.87744405</v>
      </c>
      <c r="K16" s="18" t="n">
        <v>499.50046181</v>
      </c>
      <c r="L16" s="20" t="n">
        <v>10.87322021</v>
      </c>
      <c r="M16" s="18" t="s">
        <v>404</v>
      </c>
      <c r="N16" s="20" t="s">
        <v>404</v>
      </c>
      <c r="O16" s="18" t="s">
        <v>404</v>
      </c>
      <c r="P16" s="20" t="s">
        <v>404</v>
      </c>
      <c r="Q16" s="18" t="s">
        <v>404</v>
      </c>
      <c r="R16" s="20" t="s">
        <v>404</v>
      </c>
      <c r="S16" s="18" t="s">
        <v>404</v>
      </c>
      <c r="T16" s="20" t="s">
        <v>404</v>
      </c>
      <c r="U16" s="18" t="n">
        <v>482.28172372</v>
      </c>
      <c r="V16" s="20" t="n">
        <v>37.21111169</v>
      </c>
    </row>
    <row r="17" spans="1:22">
      <c r="A17" s="15" t="s">
        <v>414</v>
      </c>
      <c r="B17" s="17" t="n">
        <v>6504</v>
      </c>
      <c r="C17" s="18">
        <f>(1325.0/B17*100)</f>
        <v/>
      </c>
      <c r="D17" s="19" t="n">
        <v>5179</v>
      </c>
      <c r="E17" s="18" t="n">
        <v>508.2136504</v>
      </c>
      <c r="F17" s="20" t="n">
        <v>9.0985025</v>
      </c>
      <c r="G17" s="18" t="n">
        <v>507.20967584</v>
      </c>
      <c r="H17" s="20" t="n">
        <v>4.73540064</v>
      </c>
      <c r="I17" s="18" t="n">
        <v>485.35461227</v>
      </c>
      <c r="J17" s="20" t="n">
        <v>11.75056147</v>
      </c>
      <c r="K17" s="18" t="n">
        <v>340.49121586</v>
      </c>
      <c r="L17" s="20" t="n">
        <v>9.64962774</v>
      </c>
      <c r="M17" s="18" t="s">
        <v>404</v>
      </c>
      <c r="N17" s="20" t="s">
        <v>404</v>
      </c>
      <c r="O17" s="18" t="s">
        <v>404</v>
      </c>
      <c r="P17" s="20" t="s">
        <v>404</v>
      </c>
      <c r="Q17" s="18" t="s">
        <v>404</v>
      </c>
      <c r="R17" s="20" t="s">
        <v>404</v>
      </c>
      <c r="S17" s="18" t="s">
        <v>404</v>
      </c>
      <c r="T17" s="20" t="s">
        <v>404</v>
      </c>
      <c r="U17" s="18" t="n">
        <v>527.83804032</v>
      </c>
      <c r="V17" s="20" t="n">
        <v>20.08459677</v>
      </c>
    </row>
    <row r="18" spans="1:22">
      <c r="A18" s="15" t="s">
        <v>415</v>
      </c>
      <c r="B18" s="17" t="n">
        <v>5532</v>
      </c>
      <c r="C18" s="18">
        <f>(0.0/B18*100)</f>
        <v/>
      </c>
      <c r="D18" s="19" t="n">
        <v>5532</v>
      </c>
      <c r="E18" s="18" t="n">
        <v>459.2338555</v>
      </c>
      <c r="F18" s="20" t="n">
        <v>4.55905198</v>
      </c>
      <c r="G18" s="18" t="n">
        <v>444.22955733</v>
      </c>
      <c r="H18" s="20" t="n">
        <v>6.47430685</v>
      </c>
      <c r="I18" s="18" t="n">
        <v>481.63498751</v>
      </c>
      <c r="J18" s="20" t="n">
        <v>14.85238933</v>
      </c>
      <c r="K18" s="18" t="n">
        <v>427.75057905</v>
      </c>
      <c r="L18" s="20" t="n">
        <v>27.41201262</v>
      </c>
      <c r="M18" s="18" t="s">
        <v>404</v>
      </c>
      <c r="N18" s="20" t="s">
        <v>404</v>
      </c>
      <c r="O18" s="18" t="s">
        <v>404</v>
      </c>
      <c r="P18" s="20" t="s">
        <v>404</v>
      </c>
      <c r="Q18" s="18" t="s">
        <v>404</v>
      </c>
      <c r="R18" s="20" t="s">
        <v>404</v>
      </c>
      <c r="S18" s="18" t="s">
        <v>404</v>
      </c>
      <c r="T18" s="20" t="s">
        <v>404</v>
      </c>
      <c r="U18" s="18" t="n">
        <v>398.6455473</v>
      </c>
      <c r="V18" s="20" t="n">
        <v>39.34402231</v>
      </c>
    </row>
    <row r="19" spans="1:22">
      <c r="A19" s="15" t="s">
        <v>416</v>
      </c>
      <c r="B19" s="17" t="n">
        <v>5658</v>
      </c>
      <c r="C19" s="18">
        <f>(327.0/B19*100)</f>
        <v/>
      </c>
      <c r="D19" s="19" t="n">
        <v>5331</v>
      </c>
      <c r="E19" s="18" t="n">
        <v>478.11436969</v>
      </c>
      <c r="F19" s="20" t="n">
        <v>5.46448024</v>
      </c>
      <c r="G19" s="18" t="n">
        <v>479.25604885</v>
      </c>
      <c r="H19" s="20" t="n">
        <v>7.04885122</v>
      </c>
      <c r="I19" s="18" t="n">
        <v>468.53758449</v>
      </c>
      <c r="J19" s="20" t="n">
        <v>15.58385279</v>
      </c>
      <c r="K19" s="18" t="n">
        <v>443.97458617</v>
      </c>
      <c r="L19" s="20" t="n">
        <v>12.71616285</v>
      </c>
      <c r="M19" s="18" t="s">
        <v>404</v>
      </c>
      <c r="N19" s="20" t="s">
        <v>404</v>
      </c>
      <c r="O19" s="18" t="s">
        <v>404</v>
      </c>
      <c r="P19" s="20" t="s">
        <v>404</v>
      </c>
      <c r="Q19" s="18" t="s">
        <v>404</v>
      </c>
      <c r="R19" s="20" t="s">
        <v>404</v>
      </c>
      <c r="S19" s="18" t="s">
        <v>404</v>
      </c>
      <c r="T19" s="20" t="s">
        <v>404</v>
      </c>
      <c r="U19" s="18" t="n">
        <v>458.26961678</v>
      </c>
      <c r="V19" s="20" t="n">
        <v>54.88160589</v>
      </c>
    </row>
    <row r="20" spans="1:22">
      <c r="A20" s="15" t="s">
        <v>417</v>
      </c>
      <c r="B20" s="17" t="n">
        <v>3371</v>
      </c>
      <c r="C20" s="18">
        <f>(24.0/B20*100)</f>
        <v/>
      </c>
      <c r="D20" s="19" t="n">
        <v>3347</v>
      </c>
      <c r="E20" s="18" t="n">
        <v>485.47891902</v>
      </c>
      <c r="F20" s="20" t="n">
        <v>2.40137113</v>
      </c>
      <c r="G20" s="18" t="n">
        <v>492.08840807</v>
      </c>
      <c r="H20" s="20" t="n">
        <v>2.89432102</v>
      </c>
      <c r="I20" s="18" t="n">
        <v>436.56553474</v>
      </c>
      <c r="J20" s="20" t="n">
        <v>20.11430355</v>
      </c>
      <c r="K20" s="18" t="n">
        <v>462.71593476</v>
      </c>
      <c r="L20" s="20" t="n">
        <v>20.35532047</v>
      </c>
      <c r="M20" s="18" t="s">
        <v>404</v>
      </c>
      <c r="N20" s="20" t="s">
        <v>404</v>
      </c>
      <c r="O20" s="18" t="s">
        <v>404</v>
      </c>
      <c r="P20" s="20" t="s">
        <v>404</v>
      </c>
      <c r="Q20" s="18" t="s">
        <v>404</v>
      </c>
      <c r="R20" s="20" t="s">
        <v>404</v>
      </c>
      <c r="S20" s="18" t="s">
        <v>404</v>
      </c>
      <c r="T20" s="20" t="s">
        <v>404</v>
      </c>
      <c r="U20" s="18" t="n">
        <v>495.70951262</v>
      </c>
      <c r="V20" s="20" t="n">
        <v>12.00978308</v>
      </c>
    </row>
    <row r="21" spans="1:22">
      <c r="A21" s="15" t="s">
        <v>418</v>
      </c>
      <c r="B21" s="17" t="n">
        <v>5741</v>
      </c>
      <c r="C21" s="18">
        <f>(0.0/B21*100)</f>
        <v/>
      </c>
      <c r="D21" s="19" t="n">
        <v>5741</v>
      </c>
      <c r="E21" s="18" t="n">
        <v>512.73650819</v>
      </c>
      <c r="F21" s="20" t="n">
        <v>3.55000466</v>
      </c>
      <c r="G21" s="18" t="n">
        <v>501.04521938</v>
      </c>
      <c r="H21" s="20" t="n">
        <v>4.29902942</v>
      </c>
      <c r="I21" s="18" t="n">
        <v>487.68173256</v>
      </c>
      <c r="J21" s="20" t="n">
        <v>6.9718435</v>
      </c>
      <c r="K21" s="18" t="s">
        <v>404</v>
      </c>
      <c r="L21" s="20" t="s">
        <v>404</v>
      </c>
      <c r="M21" s="18" t="s">
        <v>404</v>
      </c>
      <c r="N21" s="20" t="s">
        <v>404</v>
      </c>
      <c r="O21" s="18" t="s">
        <v>404</v>
      </c>
      <c r="P21" s="20" t="s">
        <v>404</v>
      </c>
      <c r="Q21" s="18" t="s">
        <v>404</v>
      </c>
      <c r="R21" s="20" t="s">
        <v>404</v>
      </c>
      <c r="S21" s="18" t="s">
        <v>404</v>
      </c>
      <c r="T21" s="20" t="s">
        <v>404</v>
      </c>
      <c r="U21" s="18" t="n">
        <v>502.64710108</v>
      </c>
      <c r="V21" s="20" t="n">
        <v>7.29094977</v>
      </c>
    </row>
    <row r="22" spans="1:22">
      <c r="A22" s="15" t="s">
        <v>419</v>
      </c>
      <c r="B22" s="17" t="n">
        <v>6598</v>
      </c>
      <c r="C22" s="18">
        <f>(0.0/B22*100)</f>
        <v/>
      </c>
      <c r="D22" s="19" t="n">
        <v>6598</v>
      </c>
      <c r="E22" s="18" t="n">
        <v>469.13216286</v>
      </c>
      <c r="F22" s="20" t="n">
        <v>4.83592605</v>
      </c>
      <c r="G22" s="18" t="n">
        <v>470.73131424</v>
      </c>
      <c r="H22" s="20" t="n">
        <v>7.83203139</v>
      </c>
      <c r="I22" s="18" t="n">
        <v>491.42929967</v>
      </c>
      <c r="J22" s="20" t="n">
        <v>16.91520879</v>
      </c>
      <c r="K22" s="18" t="n">
        <v>353.28367778</v>
      </c>
      <c r="L22" s="20" t="n">
        <v>15.57531851</v>
      </c>
      <c r="M22" s="18" t="s">
        <v>404</v>
      </c>
      <c r="N22" s="20" t="s">
        <v>404</v>
      </c>
      <c r="O22" s="18" t="s">
        <v>404</v>
      </c>
      <c r="P22" s="20" t="s">
        <v>404</v>
      </c>
      <c r="Q22" s="18" t="s">
        <v>404</v>
      </c>
      <c r="R22" s="20" t="s">
        <v>404</v>
      </c>
      <c r="S22" s="18" t="s">
        <v>404</v>
      </c>
      <c r="T22" s="20" t="s">
        <v>404</v>
      </c>
      <c r="U22" s="18" t="n">
        <v>466.33226009</v>
      </c>
      <c r="V22" s="20" t="n">
        <v>26.47530512</v>
      </c>
    </row>
    <row r="23" spans="1:22">
      <c r="A23" s="15" t="s">
        <v>420</v>
      </c>
      <c r="B23" s="17" t="n">
        <v>11583</v>
      </c>
      <c r="C23" s="18">
        <f>(3194.0/B23*100)</f>
        <v/>
      </c>
      <c r="D23" s="19" t="n">
        <v>8389</v>
      </c>
      <c r="E23" s="18" t="n">
        <v>494.81213772</v>
      </c>
      <c r="F23" s="20" t="n">
        <v>5.34806166</v>
      </c>
      <c r="G23" s="18" t="n">
        <v>488.41993516</v>
      </c>
      <c r="H23" s="20" t="n">
        <v>7.3824962</v>
      </c>
      <c r="I23" s="18" t="n">
        <v>484.78547079</v>
      </c>
      <c r="J23" s="20" t="n">
        <v>14.92786961</v>
      </c>
      <c r="K23" s="18" t="n">
        <v>523.60258101</v>
      </c>
      <c r="L23" s="20" t="n">
        <v>16.31855799</v>
      </c>
      <c r="M23" s="18" t="s">
        <v>404</v>
      </c>
      <c r="N23" s="20" t="s">
        <v>404</v>
      </c>
      <c r="O23" s="18" t="s">
        <v>404</v>
      </c>
      <c r="P23" s="20" t="s">
        <v>404</v>
      </c>
      <c r="Q23" s="18" t="s">
        <v>404</v>
      </c>
      <c r="R23" s="20" t="s">
        <v>404</v>
      </c>
      <c r="S23" s="18" t="s">
        <v>404</v>
      </c>
      <c r="T23" s="20" t="s">
        <v>404</v>
      </c>
      <c r="U23" s="18" t="n">
        <v>502.84933646</v>
      </c>
      <c r="V23" s="20" t="n">
        <v>23.27465201</v>
      </c>
    </row>
    <row r="24" spans="1:22">
      <c r="A24" s="15" t="s">
        <v>421</v>
      </c>
      <c r="B24" s="17" t="n">
        <v>6647</v>
      </c>
      <c r="C24" s="18">
        <f>(0.0/B24*100)</f>
        <v/>
      </c>
      <c r="D24" s="19" t="n">
        <v>6647</v>
      </c>
      <c r="E24" s="18" t="n">
        <v>539.29827094</v>
      </c>
      <c r="F24" s="20" t="n">
        <v>3.77386067</v>
      </c>
      <c r="G24" s="18" t="n">
        <v>510.21980073</v>
      </c>
      <c r="H24" s="20" t="n">
        <v>8.81226468</v>
      </c>
      <c r="I24" s="18" t="n">
        <v>575.66096</v>
      </c>
      <c r="J24" s="20" t="n">
        <v>6.64398845</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535.86407156</v>
      </c>
      <c r="F25" s="20" t="n">
        <v>4.77741987</v>
      </c>
      <c r="G25" s="18" t="n">
        <v>524.04870755</v>
      </c>
      <c r="H25" s="20" t="n">
        <v>6.09860741</v>
      </c>
      <c r="I25" s="18" t="n">
        <v>494.13935866</v>
      </c>
      <c r="J25" s="20" t="n">
        <v>16.17861542</v>
      </c>
      <c r="K25" s="18" t="n">
        <v>378.92777769</v>
      </c>
      <c r="L25" s="20" t="n">
        <v>8.92532102</v>
      </c>
      <c r="M25" s="18" t="s">
        <v>404</v>
      </c>
      <c r="N25" s="20" t="s">
        <v>404</v>
      </c>
      <c r="O25" s="18" t="s">
        <v>404</v>
      </c>
      <c r="P25" s="20" t="s">
        <v>404</v>
      </c>
      <c r="Q25" s="18" t="s">
        <v>404</v>
      </c>
      <c r="R25" s="20" t="s">
        <v>404</v>
      </c>
      <c r="S25" s="18" t="s">
        <v>404</v>
      </c>
      <c r="T25" s="20" t="s">
        <v>404</v>
      </c>
      <c r="U25" s="18" t="n">
        <v>461.06915833</v>
      </c>
      <c r="V25" s="20" t="n">
        <v>6.97169272</v>
      </c>
    </row>
    <row r="26" spans="1:22">
      <c r="A26" s="15" t="s">
        <v>423</v>
      </c>
      <c r="B26" s="17" t="n">
        <v>4869</v>
      </c>
      <c r="C26" s="18">
        <f>(11.0/B26*100)</f>
        <v/>
      </c>
      <c r="D26" s="19" t="n">
        <v>4858</v>
      </c>
      <c r="E26" s="18" t="n">
        <v>478.80723488</v>
      </c>
      <c r="F26" s="20" t="n">
        <v>2.49080762</v>
      </c>
      <c r="G26" s="18" t="n">
        <v>487.97620649</v>
      </c>
      <c r="H26" s="20" t="n">
        <v>3.05335708</v>
      </c>
      <c r="I26" s="18" t="n">
        <v>477.60870183</v>
      </c>
      <c r="J26" s="20" t="n">
        <v>11.53040716</v>
      </c>
      <c r="K26" s="18" t="n">
        <v>505.41164538</v>
      </c>
      <c r="L26" s="20" t="n">
        <v>11.18906478</v>
      </c>
      <c r="M26" s="18" t="s">
        <v>404</v>
      </c>
      <c r="N26" s="20" t="s">
        <v>404</v>
      </c>
      <c r="O26" s="18" t="s">
        <v>404</v>
      </c>
      <c r="P26" s="20" t="s">
        <v>404</v>
      </c>
      <c r="Q26" s="18" t="s">
        <v>404</v>
      </c>
      <c r="R26" s="20" t="s">
        <v>404</v>
      </c>
      <c r="S26" s="18" t="s">
        <v>404</v>
      </c>
      <c r="T26" s="20" t="s">
        <v>404</v>
      </c>
      <c r="U26" s="18" t="n">
        <v>480.04822019</v>
      </c>
      <c r="V26" s="20" t="n">
        <v>17.81220104</v>
      </c>
    </row>
    <row r="27" spans="1:22">
      <c r="A27" s="15" t="s">
        <v>424</v>
      </c>
      <c r="B27" s="17" t="n">
        <v>5299</v>
      </c>
      <c r="C27" s="18">
        <f>(0.0/B27*100)</f>
        <v/>
      </c>
      <c r="D27" s="19" t="n">
        <v>5299</v>
      </c>
      <c r="E27" s="18" t="n">
        <v>510.49594894</v>
      </c>
      <c r="F27" s="20" t="n">
        <v>3.17694099</v>
      </c>
      <c r="G27" s="18" t="n">
        <v>481.1143384</v>
      </c>
      <c r="H27" s="20" t="n">
        <v>1.25198318</v>
      </c>
      <c r="I27" s="18" t="s">
        <v>404</v>
      </c>
      <c r="J27" s="20" t="s">
        <v>404</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403.91572094</v>
      </c>
      <c r="F28" s="20" t="n">
        <v>4.70768533</v>
      </c>
      <c r="G28" s="18" t="n">
        <v>414.18052751</v>
      </c>
      <c r="H28" s="20" t="n">
        <v>3.46867661</v>
      </c>
      <c r="I28" s="18" t="n">
        <v>398.32674393</v>
      </c>
      <c r="J28" s="20" t="n">
        <v>5.07308022</v>
      </c>
      <c r="K28" s="18" t="n">
        <v>402.72154507</v>
      </c>
      <c r="L28" s="20" t="n">
        <v>11.97822917</v>
      </c>
      <c r="M28" s="18" t="s">
        <v>404</v>
      </c>
      <c r="N28" s="20" t="s">
        <v>404</v>
      </c>
      <c r="O28" s="18" t="s">
        <v>404</v>
      </c>
      <c r="P28" s="20" t="s">
        <v>404</v>
      </c>
      <c r="Q28" s="18" t="s">
        <v>404</v>
      </c>
      <c r="R28" s="20" t="s">
        <v>404</v>
      </c>
      <c r="S28" s="18" t="s">
        <v>404</v>
      </c>
      <c r="T28" s="20" t="s">
        <v>404</v>
      </c>
      <c r="U28" s="18" t="n">
        <v>394.83950297</v>
      </c>
      <c r="V28" s="20" t="n">
        <v>7.17944727</v>
      </c>
    </row>
    <row r="29" spans="1:22">
      <c r="A29" s="15" t="s">
        <v>426</v>
      </c>
      <c r="B29" s="17" t="n">
        <v>5385</v>
      </c>
      <c r="C29" s="18">
        <f>(1123.0/B29*100)</f>
        <v/>
      </c>
      <c r="D29" s="19" t="n">
        <v>4262</v>
      </c>
      <c r="E29" s="18" t="n">
        <v>512.6528941399999</v>
      </c>
      <c r="F29" s="20" t="n">
        <v>17.58831775</v>
      </c>
      <c r="G29" s="18" t="n">
        <v>524.80070907</v>
      </c>
      <c r="H29" s="20" t="n">
        <v>6.59462858</v>
      </c>
      <c r="I29" s="18" t="n">
        <v>491.15090745</v>
      </c>
      <c r="J29" s="20" t="n">
        <v>16.2400886</v>
      </c>
      <c r="K29" s="18" t="s">
        <v>404</v>
      </c>
      <c r="L29" s="20" t="s">
        <v>404</v>
      </c>
      <c r="M29" s="18" t="s">
        <v>404</v>
      </c>
      <c r="N29" s="20" t="s">
        <v>404</v>
      </c>
      <c r="O29" s="18" t="s">
        <v>404</v>
      </c>
      <c r="P29" s="20" t="s">
        <v>404</v>
      </c>
      <c r="Q29" s="18" t="s">
        <v>404</v>
      </c>
      <c r="R29" s="20" t="s">
        <v>404</v>
      </c>
      <c r="S29" s="18" t="s">
        <v>404</v>
      </c>
      <c r="T29" s="20" t="s">
        <v>404</v>
      </c>
      <c r="U29" s="18" t="n">
        <v>502.32996091</v>
      </c>
      <c r="V29" s="20" t="n">
        <v>9.76090153</v>
      </c>
    </row>
    <row r="30" spans="1:22">
      <c r="A30" s="15" t="s">
        <v>427</v>
      </c>
      <c r="B30" s="17" t="n">
        <v>4520</v>
      </c>
      <c r="C30" s="18">
        <f>(1105.0/B30*100)</f>
        <v/>
      </c>
      <c r="D30" s="19" t="n">
        <v>3415</v>
      </c>
      <c r="E30" s="18" t="n">
        <v>516.71330568</v>
      </c>
      <c r="F30" s="20" t="n">
        <v>7.09291951</v>
      </c>
      <c r="G30" s="18" t="n">
        <v>494.38360993</v>
      </c>
      <c r="H30" s="20" t="n">
        <v>3.35727391</v>
      </c>
      <c r="I30" s="18" t="n">
        <v>464.41047946</v>
      </c>
      <c r="J30" s="20" t="n">
        <v>10.87354659</v>
      </c>
      <c r="K30" s="18" t="n">
        <v>476.16391806</v>
      </c>
      <c r="L30" s="20" t="n">
        <v>35.13559498</v>
      </c>
      <c r="M30" s="18" t="s">
        <v>404</v>
      </c>
      <c r="N30" s="20" t="s">
        <v>404</v>
      </c>
      <c r="O30" s="18" t="s">
        <v>404</v>
      </c>
      <c r="P30" s="20" t="s">
        <v>404</v>
      </c>
      <c r="Q30" s="18" t="s">
        <v>404</v>
      </c>
      <c r="R30" s="20" t="s">
        <v>404</v>
      </c>
      <c r="S30" s="18" t="s">
        <v>404</v>
      </c>
      <c r="T30" s="20" t="s">
        <v>404</v>
      </c>
      <c r="U30" s="18" t="n">
        <v>501.83697542</v>
      </c>
      <c r="V30" s="20" t="n">
        <v>12.1415723</v>
      </c>
    </row>
    <row r="31" spans="1:22">
      <c r="A31" s="15" t="s">
        <v>428</v>
      </c>
      <c r="B31" s="17" t="n">
        <v>5456</v>
      </c>
      <c r="C31" s="18">
        <f>(502.0/B31*100)</f>
        <v/>
      </c>
      <c r="D31" s="19" t="n">
        <v>4954</v>
      </c>
      <c r="E31" s="18" t="n">
        <v>505.51849173</v>
      </c>
      <c r="F31" s="20" t="n">
        <v>3.30146705</v>
      </c>
      <c r="G31" s="18" t="n">
        <v>499.16035858</v>
      </c>
      <c r="H31" s="20" t="n">
        <v>3.84476167</v>
      </c>
      <c r="I31" s="18" t="n">
        <v>497.3403032</v>
      </c>
      <c r="J31" s="20" t="n">
        <v>8.853033419999999</v>
      </c>
      <c r="K31" s="18" t="n">
        <v>516.57819065</v>
      </c>
      <c r="L31" s="20" t="n">
        <v>11.47136981</v>
      </c>
      <c r="M31" s="18" t="s">
        <v>404</v>
      </c>
      <c r="N31" s="20" t="s">
        <v>404</v>
      </c>
      <c r="O31" s="18" t="s">
        <v>404</v>
      </c>
      <c r="P31" s="20" t="s">
        <v>404</v>
      </c>
      <c r="Q31" s="18" t="s">
        <v>404</v>
      </c>
      <c r="R31" s="20" t="s">
        <v>404</v>
      </c>
      <c r="S31" s="18" t="s">
        <v>404</v>
      </c>
      <c r="T31" s="20" t="s">
        <v>404</v>
      </c>
      <c r="U31" s="18" t="n">
        <v>495.50072182</v>
      </c>
      <c r="V31" s="20" t="n">
        <v>9.50592357</v>
      </c>
    </row>
    <row r="32" spans="1:22">
      <c r="A32" s="15" t="s">
        <v>429</v>
      </c>
      <c r="B32" s="17" t="n">
        <v>4478</v>
      </c>
      <c r="C32" s="18">
        <f>(0.0/B32*100)</f>
        <v/>
      </c>
      <c r="D32" s="19" t="n">
        <v>4478</v>
      </c>
      <c r="E32" s="18" t="n">
        <v>508.69617009</v>
      </c>
      <c r="F32" s="20" t="n">
        <v>3.8628014</v>
      </c>
      <c r="G32" s="18" t="n">
        <v>497.62979336</v>
      </c>
      <c r="H32" s="20" t="n">
        <v>3.41601959</v>
      </c>
      <c r="I32" s="18" t="n">
        <v>496.99263458</v>
      </c>
      <c r="J32" s="20" t="n">
        <v>19.61262186</v>
      </c>
      <c r="K32" s="18" t="n">
        <v>520.32186948</v>
      </c>
      <c r="L32" s="20" t="n">
        <v>6.08577897</v>
      </c>
      <c r="M32" s="18" t="s">
        <v>404</v>
      </c>
      <c r="N32" s="20" t="s">
        <v>404</v>
      </c>
      <c r="O32" s="18" t="s">
        <v>404</v>
      </c>
      <c r="P32" s="20" t="s">
        <v>404</v>
      </c>
      <c r="Q32" s="18" t="s">
        <v>404</v>
      </c>
      <c r="R32" s="20" t="s">
        <v>404</v>
      </c>
      <c r="S32" s="18" t="s">
        <v>404</v>
      </c>
      <c r="T32" s="20" t="s">
        <v>404</v>
      </c>
      <c r="U32" s="18" t="n">
        <v>526.61498527</v>
      </c>
      <c r="V32" s="20" t="n">
        <v>9.541596569999999</v>
      </c>
    </row>
    <row r="33" spans="1:22">
      <c r="A33" s="15" t="s">
        <v>430</v>
      </c>
      <c r="B33" s="17" t="n">
        <v>7325</v>
      </c>
      <c r="C33" s="18">
        <f>(29.0/B33*100)</f>
        <v/>
      </c>
      <c r="D33" s="19" t="n">
        <v>7296</v>
      </c>
      <c r="E33" s="18" t="n">
        <v>485.35774323</v>
      </c>
      <c r="F33" s="20" t="n">
        <v>5.86096103</v>
      </c>
      <c r="G33" s="18" t="n">
        <v>495.35542961</v>
      </c>
      <c r="H33" s="20" t="n">
        <v>3.70698561</v>
      </c>
      <c r="I33" s="18" t="n">
        <v>492.37527604</v>
      </c>
      <c r="J33" s="20" t="n">
        <v>9.971584099999999</v>
      </c>
      <c r="K33" s="18" t="n">
        <v>455.96096464</v>
      </c>
      <c r="L33" s="20" t="n">
        <v>22.63955014</v>
      </c>
      <c r="M33" s="18" t="s">
        <v>404</v>
      </c>
      <c r="N33" s="20" t="s">
        <v>404</v>
      </c>
      <c r="O33" s="18" t="s">
        <v>404</v>
      </c>
      <c r="P33" s="20" t="s">
        <v>404</v>
      </c>
      <c r="Q33" s="18" t="s">
        <v>404</v>
      </c>
      <c r="R33" s="20" t="s">
        <v>404</v>
      </c>
      <c r="S33" s="18" t="s">
        <v>404</v>
      </c>
      <c r="T33" s="20" t="s">
        <v>404</v>
      </c>
      <c r="U33" s="18" t="n">
        <v>454.9243639</v>
      </c>
      <c r="V33" s="20" t="n">
        <v>10.73861209</v>
      </c>
    </row>
    <row r="34" spans="1:22">
      <c r="A34" s="15" t="s">
        <v>431</v>
      </c>
      <c r="B34" s="17" t="n">
        <v>6350</v>
      </c>
      <c r="C34" s="18">
        <f>(0.0/B34*100)</f>
        <v/>
      </c>
      <c r="D34" s="19" t="n">
        <v>6350</v>
      </c>
      <c r="E34" s="18" t="n">
        <v>482.96462152</v>
      </c>
      <c r="F34" s="20" t="n">
        <v>3.35033173</v>
      </c>
      <c r="G34" s="18" t="n">
        <v>467.40299508</v>
      </c>
      <c r="H34" s="20" t="n">
        <v>6.8339114</v>
      </c>
      <c r="I34" s="18" t="n">
        <v>395.0754482</v>
      </c>
      <c r="J34" s="20" t="n">
        <v>25.61393849</v>
      </c>
      <c r="K34" s="18" t="s">
        <v>404</v>
      </c>
      <c r="L34" s="20" t="s">
        <v>404</v>
      </c>
      <c r="M34" s="18" t="s">
        <v>404</v>
      </c>
      <c r="N34" s="20" t="s">
        <v>404</v>
      </c>
      <c r="O34" s="18" t="s">
        <v>404</v>
      </c>
      <c r="P34" s="20" t="s">
        <v>404</v>
      </c>
      <c r="Q34" s="18" t="s">
        <v>404</v>
      </c>
      <c r="R34" s="20" t="s">
        <v>404</v>
      </c>
      <c r="S34" s="18" t="s">
        <v>404</v>
      </c>
      <c r="T34" s="20" t="s">
        <v>404</v>
      </c>
      <c r="U34" s="18" t="n">
        <v>366.63440683</v>
      </c>
      <c r="V34" s="20" t="n">
        <v>10.55886664</v>
      </c>
    </row>
    <row r="35" spans="1:22">
      <c r="A35" s="15" t="s">
        <v>432</v>
      </c>
      <c r="B35" s="17" t="n">
        <v>6406</v>
      </c>
      <c r="C35" s="18">
        <f>(443.0/B35*100)</f>
        <v/>
      </c>
      <c r="D35" s="19" t="n">
        <v>5963</v>
      </c>
      <c r="E35" s="18" t="n">
        <v>536.68069077</v>
      </c>
      <c r="F35" s="20" t="n">
        <v>3.1910365</v>
      </c>
      <c r="G35" s="18" t="n">
        <v>501.53650226</v>
      </c>
      <c r="H35" s="20" t="n">
        <v>1.64710172</v>
      </c>
      <c r="I35" s="18" t="n">
        <v>503.09862335</v>
      </c>
      <c r="J35" s="20" t="n">
        <v>3.45501944</v>
      </c>
      <c r="K35" s="18" t="s">
        <v>404</v>
      </c>
      <c r="L35" s="20" t="s">
        <v>404</v>
      </c>
      <c r="M35" s="18" t="s">
        <v>404</v>
      </c>
      <c r="N35" s="20" t="s">
        <v>404</v>
      </c>
      <c r="O35" s="18" t="s">
        <v>404</v>
      </c>
      <c r="P35" s="20" t="s">
        <v>404</v>
      </c>
      <c r="Q35" s="18" t="s">
        <v>404</v>
      </c>
      <c r="R35" s="20" t="s">
        <v>404</v>
      </c>
      <c r="S35" s="18" t="s">
        <v>404</v>
      </c>
      <c r="T35" s="20" t="s">
        <v>404</v>
      </c>
      <c r="U35" s="18" t="n">
        <v>552.44791908</v>
      </c>
      <c r="V35" s="20" t="n">
        <v>10.30424622</v>
      </c>
    </row>
    <row r="36" spans="1:22">
      <c r="A36" s="15" t="s">
        <v>433</v>
      </c>
      <c r="B36" s="17" t="n">
        <v>6736</v>
      </c>
      <c r="C36" s="18">
        <f>(10.0/B36*100)</f>
        <v/>
      </c>
      <c r="D36" s="19" t="n">
        <v>6726</v>
      </c>
      <c r="E36" s="18" t="n">
        <v>490.20143484</v>
      </c>
      <c r="F36" s="20" t="n">
        <v>3.21540203</v>
      </c>
      <c r="G36" s="18" t="n">
        <v>481.93993471</v>
      </c>
      <c r="H36" s="20" t="n">
        <v>3.78944047</v>
      </c>
      <c r="I36" s="18" t="n">
        <v>467.97354625</v>
      </c>
      <c r="J36" s="20" t="n">
        <v>14.28613283</v>
      </c>
      <c r="K36" s="18" t="s">
        <v>404</v>
      </c>
      <c r="L36" s="20" t="s">
        <v>404</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495.78304349</v>
      </c>
      <c r="F37" s="20" t="n">
        <v>4.65353859</v>
      </c>
      <c r="G37" s="18" t="n">
        <v>494.3847418</v>
      </c>
      <c r="H37" s="20" t="n">
        <v>4.9157981</v>
      </c>
      <c r="I37" s="18" t="n">
        <v>464.50740778</v>
      </c>
      <c r="J37" s="20" t="n">
        <v>8.29154116</v>
      </c>
      <c r="K37" s="18" t="s">
        <v>404</v>
      </c>
      <c r="L37" s="20" t="s">
        <v>404</v>
      </c>
      <c r="M37" s="18" t="s">
        <v>404</v>
      </c>
      <c r="N37" s="20" t="s">
        <v>404</v>
      </c>
      <c r="O37" s="18" t="s">
        <v>404</v>
      </c>
      <c r="P37" s="20" t="s">
        <v>404</v>
      </c>
      <c r="Q37" s="18" t="s">
        <v>404</v>
      </c>
      <c r="R37" s="20" t="s">
        <v>404</v>
      </c>
      <c r="S37" s="18" t="s">
        <v>404</v>
      </c>
      <c r="T37" s="20" t="s">
        <v>404</v>
      </c>
      <c r="U37" s="18" t="n">
        <v>497.0332581</v>
      </c>
      <c r="V37" s="20" t="n">
        <v>9.20535666</v>
      </c>
    </row>
    <row r="38" spans="1:22">
      <c r="A38" s="15" t="s">
        <v>435</v>
      </c>
      <c r="B38" s="17" t="n">
        <v>5860</v>
      </c>
      <c r="C38" s="18">
        <f>(268.0/B38*100)</f>
        <v/>
      </c>
      <c r="D38" s="19" t="n">
        <v>5592</v>
      </c>
      <c r="E38" s="18" t="n">
        <v>526.5455414199999</v>
      </c>
      <c r="F38" s="20" t="n">
        <v>6.45577854</v>
      </c>
      <c r="G38" s="18" t="n">
        <v>524.29561144</v>
      </c>
      <c r="H38" s="20" t="n">
        <v>5.17522024</v>
      </c>
      <c r="I38" s="18" t="n">
        <v>492.6903623</v>
      </c>
      <c r="J38" s="20" t="n">
        <v>9.09899285</v>
      </c>
      <c r="K38" s="18" t="n">
        <v>509.74435977</v>
      </c>
      <c r="L38" s="20" t="n">
        <v>37.92732527</v>
      </c>
      <c r="M38" s="18" t="s">
        <v>404</v>
      </c>
      <c r="N38" s="20" t="s">
        <v>404</v>
      </c>
      <c r="O38" s="18" t="s">
        <v>404</v>
      </c>
      <c r="P38" s="20" t="s">
        <v>404</v>
      </c>
      <c r="Q38" s="18" t="s">
        <v>404</v>
      </c>
      <c r="R38" s="20" t="s">
        <v>404</v>
      </c>
      <c r="S38" s="18" t="s">
        <v>404</v>
      </c>
      <c r="T38" s="20" t="s">
        <v>404</v>
      </c>
      <c r="U38" s="18" t="n">
        <v>550.13607013</v>
      </c>
      <c r="V38" s="20" t="n">
        <v>15.59964893</v>
      </c>
    </row>
    <row r="39" spans="1:22">
      <c r="A39" s="15" t="s">
        <v>436</v>
      </c>
      <c r="B39" s="17" t="n">
        <v>5895</v>
      </c>
      <c r="C39" s="18">
        <f>(0.0/B39*100)</f>
        <v/>
      </c>
      <c r="D39" s="19" t="n">
        <v>5895</v>
      </c>
      <c r="E39" s="18" t="n">
        <v>423.97108633</v>
      </c>
      <c r="F39" s="20" t="n">
        <v>5.57644895</v>
      </c>
      <c r="G39" s="18" t="n">
        <v>411.18564258</v>
      </c>
      <c r="H39" s="20" t="n">
        <v>8.86733431</v>
      </c>
      <c r="I39" s="18" t="n">
        <v>420.67872396</v>
      </c>
      <c r="J39" s="20" t="n">
        <v>17.36828594</v>
      </c>
      <c r="K39" s="18" t="n">
        <v>410.80908345</v>
      </c>
      <c r="L39" s="20" t="n">
        <v>15.0188479</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497.98524121</v>
      </c>
      <c r="F40" s="20" t="n">
        <v>5.31156812</v>
      </c>
      <c r="G40" s="18" t="n">
        <v>489.58182124</v>
      </c>
      <c r="H40" s="20" t="n">
        <v>3.86281751</v>
      </c>
      <c r="I40" s="18" t="n">
        <v>479.56105259</v>
      </c>
      <c r="J40" s="20" t="n">
        <v>17.08479595</v>
      </c>
      <c r="K40" s="18" t="n">
        <v>483.86557154</v>
      </c>
      <c r="L40" s="20" t="n">
        <v>4.53695924</v>
      </c>
      <c r="M40" s="18" t="s">
        <v>404</v>
      </c>
      <c r="N40" s="20" t="s">
        <v>404</v>
      </c>
      <c r="O40" s="18" t="s">
        <v>404</v>
      </c>
      <c r="P40" s="20" t="s">
        <v>404</v>
      </c>
      <c r="Q40" s="18" t="s">
        <v>404</v>
      </c>
      <c r="R40" s="20" t="s">
        <v>404</v>
      </c>
      <c r="S40" s="18" t="s">
        <v>404</v>
      </c>
      <c r="T40" s="20" t="s">
        <v>404</v>
      </c>
      <c r="U40" s="18" t="n">
        <v>493.10821718</v>
      </c>
      <c r="V40" s="20" t="n">
        <v>7.50133434</v>
      </c>
    </row>
    <row r="41" spans="1:22">
      <c r="A41" s="15" t="s">
        <v>438</v>
      </c>
      <c r="B41" s="17" t="n">
        <v>5712</v>
      </c>
      <c r="C41" s="18">
        <f>(138.0/B41*100)</f>
        <v/>
      </c>
      <c r="D41" s="19" t="n">
        <v>5574</v>
      </c>
      <c r="E41" s="18" t="n">
        <v>484.53279953</v>
      </c>
      <c r="F41" s="20" t="n">
        <v>10.82539732</v>
      </c>
      <c r="G41" s="18" t="n">
        <v>468.21515942</v>
      </c>
      <c r="H41" s="20" t="n">
        <v>3.69687621</v>
      </c>
      <c r="I41" s="18" t="n">
        <v>469.76250211</v>
      </c>
      <c r="J41" s="20" t="n">
        <v>9.636584969999999</v>
      </c>
      <c r="K41" s="18" t="n">
        <v>365.23032334</v>
      </c>
      <c r="L41" s="20" t="n">
        <v>8.963483549999999</v>
      </c>
      <c r="M41" s="18" t="s">
        <v>404</v>
      </c>
      <c r="N41" s="20" t="s">
        <v>404</v>
      </c>
      <c r="O41" s="18" t="s">
        <v>404</v>
      </c>
      <c r="P41" s="20" t="s">
        <v>404</v>
      </c>
      <c r="Q41" s="18" t="s">
        <v>404</v>
      </c>
      <c r="R41" s="20" t="s">
        <v>404</v>
      </c>
      <c r="S41" s="18" t="s">
        <v>404</v>
      </c>
      <c r="T41" s="20" t="s">
        <v>404</v>
      </c>
      <c r="U41" s="18" t="n">
        <v>490.30455741</v>
      </c>
      <c r="V41" s="20" t="n">
        <v>10.55654189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410.89219991</v>
      </c>
      <c r="F44" s="20" t="n">
        <v>3.63669928</v>
      </c>
      <c r="G44" s="18" t="n">
        <v>426.89166156</v>
      </c>
      <c r="H44" s="20" t="n">
        <v>8.4737446</v>
      </c>
      <c r="I44" s="18" t="n">
        <v>401.29223916</v>
      </c>
      <c r="J44" s="20" t="n">
        <v>38.33225026</v>
      </c>
      <c r="K44" s="18" t="n">
        <v>394.89231496</v>
      </c>
      <c r="L44" s="20" t="n">
        <v>10.95419935</v>
      </c>
      <c r="M44" s="18" t="s">
        <v>404</v>
      </c>
      <c r="N44" s="20" t="s">
        <v>404</v>
      </c>
      <c r="O44" s="18" t="s">
        <v>404</v>
      </c>
      <c r="P44" s="20" t="s">
        <v>404</v>
      </c>
      <c r="Q44" s="18" t="s">
        <v>404</v>
      </c>
      <c r="R44" s="20" t="s">
        <v>404</v>
      </c>
      <c r="S44" s="18" t="n">
        <v>362.07679413</v>
      </c>
      <c r="T44" s="20" t="n">
        <v>17.67262046</v>
      </c>
      <c r="U44" s="18" t="n">
        <v>473.90969894</v>
      </c>
      <c r="V44" s="20" t="n">
        <v>39.39598307</v>
      </c>
    </row>
    <row r="45" spans="1:22">
      <c r="A45" s="15" t="s">
        <v>442</v>
      </c>
      <c r="B45" s="17" t="n">
        <v>5519</v>
      </c>
      <c r="C45" s="18">
        <f>(0.0/B45*100)</f>
        <v/>
      </c>
      <c r="D45" s="19" t="n">
        <v>5519</v>
      </c>
      <c r="E45" s="18" t="n">
        <v>354.61699197</v>
      </c>
      <c r="F45" s="20" t="n">
        <v>3.32584674</v>
      </c>
      <c r="G45" s="18" t="n">
        <v>382.37778972</v>
      </c>
      <c r="H45" s="20" t="n">
        <v>13.27859644</v>
      </c>
      <c r="I45" s="18" t="s">
        <v>404</v>
      </c>
      <c r="J45" s="20" t="s">
        <v>404</v>
      </c>
      <c r="K45" s="18" t="n">
        <v>378.58096762</v>
      </c>
      <c r="L45" s="20" t="n">
        <v>18.50051135</v>
      </c>
      <c r="M45" s="18" t="s">
        <v>404</v>
      </c>
      <c r="N45" s="20" t="s">
        <v>404</v>
      </c>
      <c r="O45" s="18" t="s">
        <v>404</v>
      </c>
      <c r="P45" s="20" t="s">
        <v>404</v>
      </c>
      <c r="Q45" s="18" t="s">
        <v>404</v>
      </c>
      <c r="R45" s="20" t="s">
        <v>404</v>
      </c>
      <c r="S45" s="18" t="s">
        <v>404</v>
      </c>
      <c r="T45" s="20" t="s">
        <v>404</v>
      </c>
      <c r="U45" s="18" t="n">
        <v>366.09650902</v>
      </c>
      <c r="V45" s="20" t="n">
        <v>16.7914625</v>
      </c>
    </row>
    <row r="46" spans="1:22">
      <c r="A46" s="15" t="s">
        <v>443</v>
      </c>
      <c r="B46" s="17" t="n">
        <v>23141</v>
      </c>
      <c r="C46" s="18">
        <f>(4196.0/B46*100)</f>
        <v/>
      </c>
      <c r="D46" s="19" t="n">
        <v>18945</v>
      </c>
      <c r="E46" s="18" t="n">
        <v>393.62203465</v>
      </c>
      <c r="F46" s="20" t="n">
        <v>5.57930192</v>
      </c>
      <c r="G46" s="18" t="n">
        <v>376.07085964</v>
      </c>
      <c r="H46" s="20" t="n">
        <v>5.02949082</v>
      </c>
      <c r="I46" s="18" t="n">
        <v>366.78267337</v>
      </c>
      <c r="J46" s="20" t="n">
        <v>5.51158952</v>
      </c>
      <c r="K46" s="18" t="n">
        <v>383.42699699</v>
      </c>
      <c r="L46" s="20" t="n">
        <v>12.79999196</v>
      </c>
      <c r="M46" s="18" t="s">
        <v>404</v>
      </c>
      <c r="N46" s="20" t="s">
        <v>404</v>
      </c>
      <c r="O46" s="18" t="s">
        <v>404</v>
      </c>
      <c r="P46" s="20" t="s">
        <v>404</v>
      </c>
      <c r="Q46" s="18" t="s">
        <v>404</v>
      </c>
      <c r="R46" s="20" t="s">
        <v>404</v>
      </c>
      <c r="S46" s="18" t="s">
        <v>404</v>
      </c>
      <c r="T46" s="20" t="s">
        <v>404</v>
      </c>
      <c r="U46" s="18" t="n">
        <v>349.32719531</v>
      </c>
      <c r="V46" s="20" t="n">
        <v>11.37405567</v>
      </c>
    </row>
    <row r="47" spans="1:22">
      <c r="A47" s="15" t="s">
        <v>444</v>
      </c>
      <c r="B47" s="17" t="n">
        <v>5928</v>
      </c>
      <c r="C47" s="18">
        <f>(0.0/B47*100)</f>
        <v/>
      </c>
      <c r="D47" s="19" t="n">
        <v>5928</v>
      </c>
      <c r="E47" s="18" t="n">
        <v>448.42105496</v>
      </c>
      <c r="F47" s="20" t="n">
        <v>5.9826758</v>
      </c>
      <c r="G47" s="18" t="n">
        <v>437.25494058</v>
      </c>
      <c r="H47" s="20" t="n">
        <v>10.85011505</v>
      </c>
      <c r="I47" s="18" t="n">
        <v>397.80371783</v>
      </c>
      <c r="J47" s="20" t="n">
        <v>14.52852249</v>
      </c>
      <c r="K47" s="18" t="n">
        <v>419.17439488</v>
      </c>
      <c r="L47" s="20" t="n">
        <v>15.38293343</v>
      </c>
      <c r="M47" s="18" t="s">
        <v>404</v>
      </c>
      <c r="N47" s="20" t="s">
        <v>404</v>
      </c>
      <c r="O47" s="18" t="s">
        <v>404</v>
      </c>
      <c r="P47" s="20" t="s">
        <v>404</v>
      </c>
      <c r="Q47" s="18" t="s">
        <v>404</v>
      </c>
      <c r="R47" s="20" t="s">
        <v>404</v>
      </c>
      <c r="S47" s="18" t="s">
        <v>404</v>
      </c>
      <c r="T47" s="20" t="s">
        <v>404</v>
      </c>
      <c r="U47" s="18" t="n">
        <v>482.07576494</v>
      </c>
      <c r="V47" s="20" t="n">
        <v>23.07772275</v>
      </c>
    </row>
    <row r="48" spans="1:22">
      <c r="A48" s="15" t="s">
        <v>445</v>
      </c>
      <c r="B48" s="17" t="n">
        <v>9841</v>
      </c>
      <c r="C48" s="18">
        <f>(40.0/B48*100)</f>
        <v/>
      </c>
      <c r="D48" s="19" t="n">
        <v>9801</v>
      </c>
      <c r="E48" s="18" t="n">
        <v>546.20476738</v>
      </c>
      <c r="F48" s="20" t="n">
        <v>7.57429676</v>
      </c>
      <c r="G48" s="18" t="n">
        <v>518.07950357</v>
      </c>
      <c r="H48" s="20" t="n">
        <v>18.86101889</v>
      </c>
      <c r="I48" s="18" t="n">
        <v>508.46882391</v>
      </c>
      <c r="J48" s="20" t="n">
        <v>13.69731231</v>
      </c>
      <c r="K48" s="18" t="n">
        <v>515.79818274</v>
      </c>
      <c r="L48" s="20" t="n">
        <v>12.75126691</v>
      </c>
      <c r="M48" s="18" t="s">
        <v>404</v>
      </c>
      <c r="N48" s="20" t="s">
        <v>404</v>
      </c>
      <c r="O48" s="18" t="s">
        <v>404</v>
      </c>
      <c r="P48" s="20" t="s">
        <v>404</v>
      </c>
      <c r="Q48" s="18" t="s">
        <v>404</v>
      </c>
      <c r="R48" s="20" t="s">
        <v>404</v>
      </c>
      <c r="S48" s="18" t="s">
        <v>404</v>
      </c>
      <c r="T48" s="20" t="s">
        <v>404</v>
      </c>
      <c r="U48" s="18" t="n">
        <v>519.73878258</v>
      </c>
      <c r="V48" s="20" t="n">
        <v>11.1506963</v>
      </c>
    </row>
    <row r="49" spans="1:22">
      <c r="A49" s="15" t="s">
        <v>446</v>
      </c>
      <c r="B49" s="17" t="n">
        <v>6349</v>
      </c>
      <c r="C49" s="18">
        <f>(52.0/B49*100)</f>
        <v/>
      </c>
      <c r="D49" s="19" t="n">
        <v>6297</v>
      </c>
      <c r="E49" s="18" t="n">
        <v>416.70928391</v>
      </c>
      <c r="F49" s="20" t="n">
        <v>4.68366028</v>
      </c>
      <c r="G49" s="18" t="n">
        <v>403.90285521</v>
      </c>
      <c r="H49" s="20" t="n">
        <v>5.49363645</v>
      </c>
      <c r="I49" s="18" t="n">
        <v>392.34777486</v>
      </c>
      <c r="J49" s="20" t="n">
        <v>9.189778970000001</v>
      </c>
      <c r="K49" s="18" t="n">
        <v>407.67362506</v>
      </c>
      <c r="L49" s="20" t="n">
        <v>19.97531625</v>
      </c>
      <c r="M49" s="18" t="s">
        <v>404</v>
      </c>
      <c r="N49" s="20" t="s">
        <v>404</v>
      </c>
      <c r="O49" s="18" t="s">
        <v>404</v>
      </c>
      <c r="P49" s="20" t="s">
        <v>404</v>
      </c>
      <c r="Q49" s="18" t="s">
        <v>404</v>
      </c>
      <c r="R49" s="20" t="s">
        <v>404</v>
      </c>
      <c r="S49" s="18" t="s">
        <v>404</v>
      </c>
      <c r="T49" s="20" t="s">
        <v>404</v>
      </c>
      <c r="U49" s="18" t="n">
        <v>397.28168275</v>
      </c>
      <c r="V49" s="20" t="n">
        <v>4.92242616</v>
      </c>
    </row>
    <row r="50" spans="1:22">
      <c r="A50" s="15" t="s">
        <v>447</v>
      </c>
      <c r="B50" s="17" t="n">
        <v>11795</v>
      </c>
      <c r="C50" s="18">
        <f>(1031.0/B50*100)</f>
        <v/>
      </c>
      <c r="D50" s="19" t="n">
        <v>10764</v>
      </c>
      <c r="E50" s="18" t="n">
        <v>397.42626909</v>
      </c>
      <c r="F50" s="20" t="n">
        <v>5.50408943</v>
      </c>
      <c r="G50" s="18" t="n">
        <v>393.02609826</v>
      </c>
      <c r="H50" s="20" t="n">
        <v>3.7754475</v>
      </c>
      <c r="I50" s="18" t="n">
        <v>380.05027883</v>
      </c>
      <c r="J50" s="20" t="n">
        <v>7.67150454</v>
      </c>
      <c r="K50" s="18" t="n">
        <v>380.41899591</v>
      </c>
      <c r="L50" s="20" t="n">
        <v>10.20751127</v>
      </c>
      <c r="M50" s="18" t="s">
        <v>404</v>
      </c>
      <c r="N50" s="20" t="s">
        <v>404</v>
      </c>
      <c r="O50" s="18" t="s">
        <v>404</v>
      </c>
      <c r="P50" s="20" t="s">
        <v>404</v>
      </c>
      <c r="Q50" s="18" t="s">
        <v>404</v>
      </c>
      <c r="R50" s="20" t="s">
        <v>404</v>
      </c>
      <c r="S50" s="18" t="s">
        <v>404</v>
      </c>
      <c r="T50" s="20" t="s">
        <v>404</v>
      </c>
      <c r="U50" s="18" t="n">
        <v>380.56213717</v>
      </c>
      <c r="V50" s="20" t="n">
        <v>10.9216852</v>
      </c>
    </row>
    <row r="51" spans="1:22">
      <c r="A51" s="15" t="s">
        <v>448</v>
      </c>
      <c r="B51" s="17" t="n">
        <v>6866</v>
      </c>
      <c r="C51" s="18">
        <f>(0.0/B51*100)</f>
        <v/>
      </c>
      <c r="D51" s="19" t="n">
        <v>6866</v>
      </c>
      <c r="E51" s="18" t="n">
        <v>397.06225147</v>
      </c>
      <c r="F51" s="20" t="n">
        <v>6.38499418</v>
      </c>
      <c r="G51" s="18" t="n">
        <v>398.72282535</v>
      </c>
      <c r="H51" s="20" t="n">
        <v>3.71537903</v>
      </c>
      <c r="I51" s="18" t="n">
        <v>400.78028394</v>
      </c>
      <c r="J51" s="20" t="n">
        <v>3.77168193</v>
      </c>
      <c r="K51" s="18" t="n">
        <v>414.85561306</v>
      </c>
      <c r="L51" s="20" t="n">
        <v>20.56055878</v>
      </c>
      <c r="M51" s="18" t="s">
        <v>404</v>
      </c>
      <c r="N51" s="20" t="s">
        <v>404</v>
      </c>
      <c r="O51" s="18" t="s">
        <v>404</v>
      </c>
      <c r="P51" s="20" t="s">
        <v>404</v>
      </c>
      <c r="Q51" s="18" t="s">
        <v>404</v>
      </c>
      <c r="R51" s="20" t="s">
        <v>404</v>
      </c>
      <c r="S51" s="18" t="s">
        <v>404</v>
      </c>
      <c r="T51" s="20" t="s">
        <v>404</v>
      </c>
      <c r="U51" s="18" t="n">
        <v>456.78856236</v>
      </c>
      <c r="V51" s="20" t="n">
        <v>30.1783113</v>
      </c>
    </row>
    <row r="52" spans="1:22">
      <c r="A52" s="15" t="s">
        <v>449</v>
      </c>
      <c r="B52" s="17" t="n">
        <v>5809</v>
      </c>
      <c r="C52" s="18">
        <f>(0.0/B52*100)</f>
        <v/>
      </c>
      <c r="D52" s="19" t="n">
        <v>5809</v>
      </c>
      <c r="E52" s="18" t="n">
        <v>487.9338485</v>
      </c>
      <c r="F52" s="20" t="n">
        <v>5.88290784</v>
      </c>
      <c r="G52" s="18" t="n">
        <v>451.35654951</v>
      </c>
      <c r="H52" s="20" t="n">
        <v>5.10031544</v>
      </c>
      <c r="I52" s="18" t="n">
        <v>447.47366783</v>
      </c>
      <c r="J52" s="20" t="n">
        <v>11.74134148</v>
      </c>
      <c r="K52" s="18" t="n">
        <v>471.07846415</v>
      </c>
      <c r="L52" s="20" t="n">
        <v>13.55738753</v>
      </c>
      <c r="M52" s="18" t="s">
        <v>404</v>
      </c>
      <c r="N52" s="20" t="s">
        <v>404</v>
      </c>
      <c r="O52" s="18" t="s">
        <v>404</v>
      </c>
      <c r="P52" s="20" t="s">
        <v>404</v>
      </c>
      <c r="Q52" s="18" t="s">
        <v>404</v>
      </c>
      <c r="R52" s="20" t="s">
        <v>404</v>
      </c>
      <c r="S52" s="18" t="s">
        <v>404</v>
      </c>
      <c r="T52" s="20" t="s">
        <v>404</v>
      </c>
      <c r="U52" s="18" t="n">
        <v>452.34895395</v>
      </c>
      <c r="V52" s="20" t="n">
        <v>14.18034574</v>
      </c>
    </row>
    <row r="53" spans="1:22">
      <c r="A53" s="15" t="s">
        <v>450</v>
      </c>
      <c r="B53" s="17" t="n">
        <v>5571</v>
      </c>
      <c r="C53" s="18">
        <f>(0.0/B53*100)</f>
        <v/>
      </c>
      <c r="D53" s="19" t="n">
        <v>5571</v>
      </c>
      <c r="E53" s="18" t="n">
        <v>441.59780124</v>
      </c>
      <c r="F53" s="20" t="n">
        <v>2.38519021</v>
      </c>
      <c r="G53" s="18" t="n">
        <v>433.09566914</v>
      </c>
      <c r="H53" s="20" t="n">
        <v>2.05722778</v>
      </c>
      <c r="I53" s="18" t="n">
        <v>449.87490472</v>
      </c>
      <c r="J53" s="20" t="n">
        <v>5.66862835</v>
      </c>
      <c r="K53" s="18" t="s">
        <v>404</v>
      </c>
      <c r="L53" s="20" t="s">
        <v>404</v>
      </c>
      <c r="M53" s="18" t="s">
        <v>404</v>
      </c>
      <c r="N53" s="20" t="s">
        <v>404</v>
      </c>
      <c r="O53" s="18" t="s">
        <v>404</v>
      </c>
      <c r="P53" s="20" t="s">
        <v>404</v>
      </c>
      <c r="Q53" s="18" t="s">
        <v>404</v>
      </c>
      <c r="R53" s="20" t="s">
        <v>404</v>
      </c>
      <c r="S53" s="18" t="s">
        <v>404</v>
      </c>
      <c r="T53" s="20" t="s">
        <v>404</v>
      </c>
      <c r="U53" s="18" t="n">
        <v>349.34500658</v>
      </c>
      <c r="V53" s="20" t="n">
        <v>17.13510148</v>
      </c>
    </row>
    <row r="54" spans="1:22">
      <c r="A54" s="15" t="s">
        <v>451</v>
      </c>
      <c r="B54" s="17" t="n">
        <v>4740</v>
      </c>
      <c r="C54" s="18">
        <f>(199.0/B54*100)</f>
        <v/>
      </c>
      <c r="D54" s="19" t="n">
        <v>4541</v>
      </c>
      <c r="E54" s="18" t="n">
        <v>326.90946122</v>
      </c>
      <c r="F54" s="20" t="n">
        <v>3.34073584</v>
      </c>
      <c r="G54" s="18" t="n">
        <v>333.06344458</v>
      </c>
      <c r="H54" s="20" t="n">
        <v>8.93861948</v>
      </c>
      <c r="I54" s="18" t="n">
        <v>303.18705673</v>
      </c>
      <c r="J54" s="20" t="n">
        <v>15.51649699</v>
      </c>
      <c r="K54" s="18" t="n">
        <v>333.7362691</v>
      </c>
      <c r="L54" s="20" t="n">
        <v>21.60663124</v>
      </c>
      <c r="M54" s="18" t="s">
        <v>404</v>
      </c>
      <c r="N54" s="20" t="s">
        <v>404</v>
      </c>
      <c r="O54" s="18" t="s">
        <v>404</v>
      </c>
      <c r="P54" s="20" t="s">
        <v>404</v>
      </c>
      <c r="Q54" s="18" t="s">
        <v>404</v>
      </c>
      <c r="R54" s="20" t="s">
        <v>404</v>
      </c>
      <c r="S54" s="18" t="s">
        <v>404</v>
      </c>
      <c r="T54" s="20" t="s">
        <v>404</v>
      </c>
      <c r="U54" s="18" t="n">
        <v>319.5538432</v>
      </c>
      <c r="V54" s="20" t="n">
        <v>8.35614853</v>
      </c>
    </row>
    <row r="55" spans="1:22">
      <c r="A55" s="15" t="s">
        <v>452</v>
      </c>
      <c r="B55" s="17" t="n">
        <v>5316</v>
      </c>
      <c r="C55" s="18">
        <f>(43.0/B55*100)</f>
        <v/>
      </c>
      <c r="D55" s="19" t="n">
        <v>5273</v>
      </c>
      <c r="E55" s="18" t="n">
        <v>406.35011245</v>
      </c>
      <c r="F55" s="20" t="n">
        <v>3.11002494</v>
      </c>
      <c r="G55" s="18" t="n">
        <v>408.60956161</v>
      </c>
      <c r="H55" s="20" t="n">
        <v>21.8494506</v>
      </c>
      <c r="I55" s="18" t="n">
        <v>367.04154272</v>
      </c>
      <c r="J55" s="20" t="n">
        <v>30.99024328</v>
      </c>
      <c r="K55" s="18" t="n">
        <v>398.31051728</v>
      </c>
      <c r="L55" s="20" t="n">
        <v>11.33110212</v>
      </c>
      <c r="M55" s="18" t="s">
        <v>404</v>
      </c>
      <c r="N55" s="20" t="s">
        <v>404</v>
      </c>
      <c r="O55" s="18" t="s">
        <v>404</v>
      </c>
      <c r="P55" s="20" t="s">
        <v>404</v>
      </c>
      <c r="Q55" s="18" t="s">
        <v>404</v>
      </c>
      <c r="R55" s="20" t="s">
        <v>404</v>
      </c>
      <c r="S55" s="18" t="n">
        <v>391.39120383</v>
      </c>
      <c r="T55" s="20" t="n">
        <v>26.96671856</v>
      </c>
      <c r="U55" s="18" t="n">
        <v>372.78559169</v>
      </c>
      <c r="V55" s="20" t="n">
        <v>12.88102399</v>
      </c>
    </row>
    <row r="56" spans="1:22">
      <c r="A56" s="15" t="s">
        <v>453</v>
      </c>
      <c r="B56" s="17" t="n">
        <v>5359</v>
      </c>
      <c r="C56" s="18">
        <f>(0.0/B56*100)</f>
        <v/>
      </c>
      <c r="D56" s="19" t="n">
        <v>5359</v>
      </c>
      <c r="E56" s="18" t="n">
        <v>560.2079916500001</v>
      </c>
      <c r="F56" s="20" t="n">
        <v>4.03602919</v>
      </c>
      <c r="G56" s="18" t="n">
        <v>504.94027973</v>
      </c>
      <c r="H56" s="20" t="n">
        <v>7.11728438</v>
      </c>
      <c r="I56" s="18" t="s">
        <v>404</v>
      </c>
      <c r="J56" s="20" t="s">
        <v>404</v>
      </c>
      <c r="K56" s="18" t="s">
        <v>404</v>
      </c>
      <c r="L56" s="20" t="s">
        <v>404</v>
      </c>
      <c r="M56" s="18" t="s">
        <v>404</v>
      </c>
      <c r="N56" s="20" t="s">
        <v>404</v>
      </c>
      <c r="O56" s="18" t="s">
        <v>404</v>
      </c>
      <c r="P56" s="20" t="s">
        <v>404</v>
      </c>
      <c r="Q56" s="18" t="s">
        <v>404</v>
      </c>
      <c r="R56" s="20" t="s">
        <v>404</v>
      </c>
      <c r="S56" s="18" t="s">
        <v>404</v>
      </c>
      <c r="T56" s="20" t="s">
        <v>404</v>
      </c>
      <c r="U56" s="18" t="n">
        <v>547.07255172</v>
      </c>
      <c r="V56" s="20" t="n">
        <v>20.13799537</v>
      </c>
    </row>
    <row r="57" spans="1:22">
      <c r="A57" s="15" t="s">
        <v>454</v>
      </c>
      <c r="B57" s="17" t="n">
        <v>6513</v>
      </c>
      <c r="C57" s="18">
        <f>(0.0/B57*100)</f>
        <v/>
      </c>
      <c r="D57" s="19" t="n">
        <v>6513</v>
      </c>
      <c r="E57" s="18" t="n">
        <v>385.55800976</v>
      </c>
      <c r="F57" s="20" t="n">
        <v>3.22768811</v>
      </c>
      <c r="G57" s="18" t="n">
        <v>397.00223416</v>
      </c>
      <c r="H57" s="20" t="n">
        <v>14.90327203</v>
      </c>
      <c r="I57" s="18" t="n">
        <v>367.65738805</v>
      </c>
      <c r="J57" s="20" t="n">
        <v>12.17149971</v>
      </c>
      <c r="K57" s="18" t="s">
        <v>404</v>
      </c>
      <c r="L57" s="20" t="s">
        <v>404</v>
      </c>
      <c r="M57" s="18" t="s">
        <v>404</v>
      </c>
      <c r="N57" s="20" t="s">
        <v>404</v>
      </c>
      <c r="O57" s="18" t="s">
        <v>404</v>
      </c>
      <c r="P57" s="20" t="s">
        <v>404</v>
      </c>
      <c r="Q57" s="18" t="s">
        <v>404</v>
      </c>
      <c r="R57" s="20" t="s">
        <v>404</v>
      </c>
      <c r="S57" s="18" t="s">
        <v>404</v>
      </c>
      <c r="T57" s="20" t="s">
        <v>404</v>
      </c>
      <c r="U57" s="18" t="n">
        <v>416.89391148</v>
      </c>
      <c r="V57" s="20" t="n">
        <v>9.875305150000001</v>
      </c>
    </row>
    <row r="58" spans="1:22">
      <c r="A58" s="15" t="s">
        <v>455</v>
      </c>
      <c r="B58" s="17" t="n">
        <v>7267</v>
      </c>
      <c r="C58" s="18">
        <f>(0.0/B58*100)</f>
        <v/>
      </c>
      <c r="D58" s="19" t="n">
        <v>7267</v>
      </c>
      <c r="E58" s="18" t="n">
        <v>382.39528067</v>
      </c>
      <c r="F58" s="20" t="n">
        <v>3.0187978</v>
      </c>
      <c r="G58" s="18" t="n">
        <v>360.96425572</v>
      </c>
      <c r="H58" s="20" t="n">
        <v>10.39522235</v>
      </c>
      <c r="I58" s="18" t="n">
        <v>393.31645965</v>
      </c>
      <c r="J58" s="20" t="n">
        <v>31.31215487</v>
      </c>
      <c r="K58" s="18" t="n">
        <v>365.72963177</v>
      </c>
      <c r="L58" s="20" t="n">
        <v>13.734541</v>
      </c>
      <c r="M58" s="18" t="s">
        <v>404</v>
      </c>
      <c r="N58" s="20" t="s">
        <v>404</v>
      </c>
      <c r="O58" s="18" t="s">
        <v>404</v>
      </c>
      <c r="P58" s="20" t="s">
        <v>404</v>
      </c>
      <c r="Q58" s="18" t="s">
        <v>404</v>
      </c>
      <c r="R58" s="20" t="s">
        <v>404</v>
      </c>
      <c r="S58" s="18" t="s">
        <v>404</v>
      </c>
      <c r="T58" s="20" t="s">
        <v>404</v>
      </c>
      <c r="U58" s="18" t="n">
        <v>347.63953088</v>
      </c>
      <c r="V58" s="20" t="n">
        <v>10.35832316</v>
      </c>
    </row>
    <row r="59" spans="1:22">
      <c r="A59" s="15" t="s">
        <v>456</v>
      </c>
      <c r="B59" s="17" t="n">
        <v>4826</v>
      </c>
      <c r="C59" s="18">
        <f>(0.0/B59*100)</f>
        <v/>
      </c>
      <c r="D59" s="19" t="n">
        <v>4826</v>
      </c>
      <c r="E59" s="18" t="n">
        <v>362.5482265</v>
      </c>
      <c r="F59" s="20" t="n">
        <v>1.89862998</v>
      </c>
      <c r="G59" s="18" t="n">
        <v>365.74173991</v>
      </c>
      <c r="H59" s="20" t="n">
        <v>4.20747664</v>
      </c>
      <c r="I59" s="18" t="n">
        <v>339.89858409</v>
      </c>
      <c r="J59" s="20" t="n">
        <v>15.92466623</v>
      </c>
      <c r="K59" s="18" t="n">
        <v>352.13383492</v>
      </c>
      <c r="L59" s="20" t="n">
        <v>5.92924424</v>
      </c>
      <c r="M59" s="18" t="s">
        <v>404</v>
      </c>
      <c r="N59" s="20" t="s">
        <v>404</v>
      </c>
      <c r="O59" s="18" t="s">
        <v>404</v>
      </c>
      <c r="P59" s="20" t="s">
        <v>404</v>
      </c>
      <c r="Q59" s="18" t="s">
        <v>404</v>
      </c>
      <c r="R59" s="20" t="s">
        <v>404</v>
      </c>
      <c r="S59" s="18" t="s">
        <v>404</v>
      </c>
      <c r="T59" s="20" t="s">
        <v>404</v>
      </c>
      <c r="U59" s="18" t="n">
        <v>301.52657436</v>
      </c>
      <c r="V59" s="20" t="n">
        <v>13.21428984</v>
      </c>
    </row>
    <row r="60" spans="1:22">
      <c r="A60" s="15" t="s">
        <v>457</v>
      </c>
      <c r="B60" s="17" t="n">
        <v>4546</v>
      </c>
      <c r="C60" s="18">
        <f>(0.0/B60*100)</f>
        <v/>
      </c>
      <c r="D60" s="19" t="n">
        <v>4546</v>
      </c>
      <c r="E60" s="18" t="n">
        <v>397.18819477</v>
      </c>
      <c r="F60" s="20" t="n">
        <v>4.16348423</v>
      </c>
      <c r="G60" s="18" t="n">
        <v>411.25139761</v>
      </c>
      <c r="H60" s="20" t="n">
        <v>31.54476854</v>
      </c>
      <c r="I60" s="18" t="s">
        <v>404</v>
      </c>
      <c r="J60" s="20" t="s">
        <v>404</v>
      </c>
      <c r="K60" s="18" t="n">
        <v>369.86422101</v>
      </c>
      <c r="L60" s="20" t="n">
        <v>15.6750764</v>
      </c>
      <c r="M60" s="18" t="s">
        <v>404</v>
      </c>
      <c r="N60" s="20" t="s">
        <v>404</v>
      </c>
      <c r="O60" s="18" t="s">
        <v>404</v>
      </c>
      <c r="P60" s="20" t="s">
        <v>404</v>
      </c>
      <c r="Q60" s="18" t="s">
        <v>404</v>
      </c>
      <c r="R60" s="20" t="s">
        <v>404</v>
      </c>
      <c r="S60" s="18" t="s">
        <v>404</v>
      </c>
      <c r="T60" s="20" t="s">
        <v>404</v>
      </c>
      <c r="U60" s="18" t="n">
        <v>402.12204925</v>
      </c>
      <c r="V60" s="20" t="n">
        <v>24.01675379</v>
      </c>
    </row>
    <row r="61" spans="1:22">
      <c r="A61" s="15" t="s">
        <v>458</v>
      </c>
      <c r="B61" s="17" t="n">
        <v>6525</v>
      </c>
      <c r="C61" s="18">
        <f>(0.0/B61*100)</f>
        <v/>
      </c>
      <c r="D61" s="19" t="n">
        <v>6525</v>
      </c>
      <c r="E61" s="18" t="n">
        <v>481.03865329</v>
      </c>
      <c r="F61" s="20" t="n">
        <v>3.46520721</v>
      </c>
      <c r="G61" s="18" t="n">
        <v>473.60796917</v>
      </c>
      <c r="H61" s="20" t="n">
        <v>3.67572873</v>
      </c>
      <c r="I61" s="18" t="n">
        <v>505.44228656</v>
      </c>
      <c r="J61" s="20" t="n">
        <v>12.64473595</v>
      </c>
      <c r="K61" s="18" t="n">
        <v>478.02780961</v>
      </c>
      <c r="L61" s="20" t="n">
        <v>18.87957709</v>
      </c>
      <c r="M61" s="18" t="s">
        <v>404</v>
      </c>
      <c r="N61" s="20" t="s">
        <v>404</v>
      </c>
      <c r="O61" s="18" t="s">
        <v>404</v>
      </c>
      <c r="P61" s="20" t="s">
        <v>404</v>
      </c>
      <c r="Q61" s="18" t="s">
        <v>404</v>
      </c>
      <c r="R61" s="20" t="s">
        <v>404</v>
      </c>
      <c r="S61" s="18" t="s">
        <v>404</v>
      </c>
      <c r="T61" s="20" t="s">
        <v>404</v>
      </c>
      <c r="U61" s="18" t="n">
        <v>430.36419003</v>
      </c>
      <c r="V61" s="20" t="n">
        <v>9.07115306</v>
      </c>
    </row>
    <row r="62" spans="1:22">
      <c r="A62" s="15" t="s">
        <v>459</v>
      </c>
      <c r="B62" s="17" t="n">
        <v>4476</v>
      </c>
      <c r="C62" s="18">
        <f>(0.0/B62*100)</f>
        <v/>
      </c>
      <c r="D62" s="19" t="n">
        <v>4476</v>
      </c>
      <c r="E62" s="18" t="n">
        <v>548.7340662</v>
      </c>
      <c r="F62" s="20" t="n">
        <v>1.47078366</v>
      </c>
      <c r="G62" s="18" t="n">
        <v>541.68621343</v>
      </c>
      <c r="H62" s="20" t="n">
        <v>3.47921169</v>
      </c>
      <c r="I62" s="18" t="n">
        <v>546.99155398</v>
      </c>
      <c r="J62" s="20" t="n">
        <v>6.61692127</v>
      </c>
      <c r="K62" s="18" t="n">
        <v>523.62474588</v>
      </c>
      <c r="L62" s="20" t="n">
        <v>2.94349006</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366.87437192</v>
      </c>
      <c r="F63" s="20" t="n">
        <v>1.82848204</v>
      </c>
      <c r="G63" s="18" t="n">
        <v>377.77988861</v>
      </c>
      <c r="H63" s="20" t="n">
        <v>3.6909901</v>
      </c>
      <c r="I63" s="18" t="n">
        <v>347.04041644</v>
      </c>
      <c r="J63" s="20" t="n">
        <v>9.69936377</v>
      </c>
      <c r="K63" s="18" t="n">
        <v>406.46231561</v>
      </c>
      <c r="L63" s="20" t="n">
        <v>11.97960955</v>
      </c>
      <c r="M63" s="18" t="s">
        <v>404</v>
      </c>
      <c r="N63" s="20" t="s">
        <v>404</v>
      </c>
      <c r="O63" s="18" t="s">
        <v>404</v>
      </c>
      <c r="P63" s="20" t="s">
        <v>404</v>
      </c>
      <c r="Q63" s="18" t="s">
        <v>404</v>
      </c>
      <c r="R63" s="20" t="s">
        <v>404</v>
      </c>
      <c r="S63" s="18" t="s">
        <v>404</v>
      </c>
      <c r="T63" s="20" t="s">
        <v>404</v>
      </c>
      <c r="U63" s="18" t="n">
        <v>395.73716113</v>
      </c>
      <c r="V63" s="20" t="n">
        <v>6.32566378</v>
      </c>
    </row>
    <row r="64" spans="1:22">
      <c r="A64" s="15" t="s">
        <v>461</v>
      </c>
      <c r="B64" s="17" t="n">
        <v>3634</v>
      </c>
      <c r="C64" s="18">
        <f>(27.0/B64*100)</f>
        <v/>
      </c>
      <c r="D64" s="19" t="n">
        <v>3607</v>
      </c>
      <c r="E64" s="18" t="n">
        <v>478.10655722</v>
      </c>
      <c r="F64" s="20" t="n">
        <v>1.94107981</v>
      </c>
      <c r="G64" s="18" t="n">
        <v>487.09717276</v>
      </c>
      <c r="H64" s="20" t="n">
        <v>4.9100795</v>
      </c>
      <c r="I64" s="18" t="n">
        <v>459.47234704</v>
      </c>
      <c r="J64" s="20" t="n">
        <v>6.45231192</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418.50012038</v>
      </c>
      <c r="F65" s="20" t="n">
        <v>3.37368961</v>
      </c>
      <c r="G65" s="18" t="n">
        <v>423.4368278</v>
      </c>
      <c r="H65" s="20" t="n">
        <v>6.36819568</v>
      </c>
      <c r="I65" s="18" t="n">
        <v>401.89790174</v>
      </c>
      <c r="J65" s="20" t="n">
        <v>15.99837626</v>
      </c>
      <c r="K65" s="18" t="n">
        <v>422.2053036</v>
      </c>
      <c r="L65" s="20" t="n">
        <v>9.01956775</v>
      </c>
      <c r="M65" s="18" t="s">
        <v>404</v>
      </c>
      <c r="N65" s="20" t="s">
        <v>404</v>
      </c>
      <c r="O65" s="18" t="s">
        <v>404</v>
      </c>
      <c r="P65" s="20" t="s">
        <v>404</v>
      </c>
      <c r="Q65" s="18" t="s">
        <v>404</v>
      </c>
      <c r="R65" s="20" t="s">
        <v>404</v>
      </c>
      <c r="S65" s="18" t="s">
        <v>404</v>
      </c>
      <c r="T65" s="20" t="s">
        <v>404</v>
      </c>
      <c r="U65" s="18" t="n">
        <v>424.05115505</v>
      </c>
      <c r="V65" s="20" t="n">
        <v>11.9316816</v>
      </c>
    </row>
    <row r="66" spans="1:22">
      <c r="A66" s="15" t="s">
        <v>463</v>
      </c>
      <c r="B66" s="17" t="n">
        <v>5665</v>
      </c>
      <c r="C66" s="18">
        <f>(0.0/B66*100)</f>
        <v/>
      </c>
      <c r="D66" s="19" t="n">
        <v>5665</v>
      </c>
      <c r="E66" s="18" t="n">
        <v>433.93310081</v>
      </c>
      <c r="F66" s="20" t="n">
        <v>2.19024726</v>
      </c>
      <c r="G66" s="18" t="n">
        <v>404.57213528</v>
      </c>
      <c r="H66" s="20" t="n">
        <v>2.31483268</v>
      </c>
      <c r="I66" s="18" t="s">
        <v>404</v>
      </c>
      <c r="J66" s="20" t="s">
        <v>404</v>
      </c>
      <c r="K66" s="18" t="n">
        <v>391.21586706</v>
      </c>
      <c r="L66" s="20" t="n">
        <v>7.55849723</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387.11185263</v>
      </c>
      <c r="F67" s="20" t="n">
        <v>3.89356006</v>
      </c>
      <c r="G67" s="18" t="n">
        <v>388.47786716</v>
      </c>
      <c r="H67" s="20" t="n">
        <v>4.54980989</v>
      </c>
      <c r="I67" s="18" t="n">
        <v>375.9640092</v>
      </c>
      <c r="J67" s="20" t="n">
        <v>10.87411826</v>
      </c>
      <c r="K67" s="18" t="n">
        <v>382.1213812</v>
      </c>
      <c r="L67" s="20" t="n">
        <v>11.89114007</v>
      </c>
      <c r="M67" s="18" t="s">
        <v>404</v>
      </c>
      <c r="N67" s="20" t="s">
        <v>404</v>
      </c>
      <c r="O67" s="18" t="s">
        <v>404</v>
      </c>
      <c r="P67" s="20" t="s">
        <v>404</v>
      </c>
      <c r="Q67" s="18" t="s">
        <v>404</v>
      </c>
      <c r="R67" s="20" t="s">
        <v>404</v>
      </c>
      <c r="S67" s="18" t="s">
        <v>404</v>
      </c>
      <c r="T67" s="20" t="s">
        <v>404</v>
      </c>
      <c r="U67" s="18" t="n">
        <v>373.49482217</v>
      </c>
      <c r="V67" s="20" t="n">
        <v>15.68406903</v>
      </c>
    </row>
    <row r="68" spans="1:22">
      <c r="A68" s="15" t="s">
        <v>465</v>
      </c>
      <c r="B68" s="17" t="n">
        <v>12083</v>
      </c>
      <c r="C68" s="18">
        <f>(0.0/B68*100)</f>
        <v/>
      </c>
      <c r="D68" s="19" t="n">
        <v>12083</v>
      </c>
      <c r="E68" s="18" t="n">
        <v>398.53506033</v>
      </c>
      <c r="F68" s="20" t="n">
        <v>1.17000495</v>
      </c>
      <c r="G68" s="18" t="n">
        <v>404.37521741</v>
      </c>
      <c r="H68" s="20" t="n">
        <v>7.78225274</v>
      </c>
      <c r="I68" s="18" t="n">
        <v>464.69534286</v>
      </c>
      <c r="J68" s="20" t="n">
        <v>4.60420314</v>
      </c>
      <c r="K68" s="18" t="n">
        <v>387.94391971</v>
      </c>
      <c r="L68" s="20" t="n">
        <v>10.99244195</v>
      </c>
      <c r="M68" s="18" t="s">
        <v>404</v>
      </c>
      <c r="N68" s="20" t="s">
        <v>404</v>
      </c>
      <c r="O68" s="18" t="s">
        <v>404</v>
      </c>
      <c r="P68" s="20" t="s">
        <v>404</v>
      </c>
      <c r="Q68" s="18" t="s">
        <v>404</v>
      </c>
      <c r="R68" s="20" t="s">
        <v>404</v>
      </c>
      <c r="S68" s="18" t="s">
        <v>404</v>
      </c>
      <c r="T68" s="20" t="s">
        <v>404</v>
      </c>
      <c r="U68" s="18" t="n">
        <v>428.52703965</v>
      </c>
      <c r="V68" s="20" t="n">
        <v>9.21072627</v>
      </c>
    </row>
    <row r="69" spans="1:22">
      <c r="A69" s="15" t="s">
        <v>466</v>
      </c>
      <c r="B69" s="17" t="n">
        <v>4876</v>
      </c>
      <c r="C69" s="18">
        <f>(0.0/B69*100)</f>
        <v/>
      </c>
      <c r="D69" s="19" t="n">
        <v>4876</v>
      </c>
      <c r="E69" s="18" t="n">
        <v>448.15097706</v>
      </c>
      <c r="F69" s="20" t="n">
        <v>4.35533659</v>
      </c>
      <c r="G69" s="18" t="n">
        <v>419.49196899</v>
      </c>
      <c r="H69" s="20" t="n">
        <v>8.77391504</v>
      </c>
      <c r="I69" s="18" t="n">
        <v>432.45564665</v>
      </c>
      <c r="J69" s="20" t="n">
        <v>18.23260797</v>
      </c>
      <c r="K69" s="18" t="n">
        <v>464.04130407</v>
      </c>
      <c r="L69" s="20" t="n">
        <v>61.61780288</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495.60848843</v>
      </c>
      <c r="F70" s="20" t="n">
        <v>3.6481087</v>
      </c>
      <c r="G70" s="18" t="n">
        <v>492.63882084</v>
      </c>
      <c r="H70" s="20" t="n">
        <v>12.56366665</v>
      </c>
      <c r="I70" s="18" t="n">
        <v>507.5247381</v>
      </c>
      <c r="J70" s="20" t="n">
        <v>14.85404606</v>
      </c>
      <c r="K70" s="18" t="n">
        <v>491.61447308</v>
      </c>
      <c r="L70" s="20" t="n">
        <v>5.28785875</v>
      </c>
      <c r="M70" s="18" t="s">
        <v>404</v>
      </c>
      <c r="N70" s="20" t="s">
        <v>404</v>
      </c>
      <c r="O70" s="18" t="s">
        <v>404</v>
      </c>
      <c r="P70" s="20" t="s">
        <v>404</v>
      </c>
      <c r="Q70" s="18" t="s">
        <v>404</v>
      </c>
      <c r="R70" s="20" t="s">
        <v>404</v>
      </c>
      <c r="S70" s="18" t="s">
        <v>404</v>
      </c>
      <c r="T70" s="20" t="s">
        <v>404</v>
      </c>
      <c r="U70" s="18" t="n">
        <v>450.78144429</v>
      </c>
      <c r="V70" s="20" t="n">
        <v>30.39996957</v>
      </c>
    </row>
    <row r="71" spans="1:22">
      <c r="A71" s="15" t="s">
        <v>468</v>
      </c>
      <c r="B71" s="17" t="n">
        <v>6115</v>
      </c>
      <c r="C71" s="18">
        <f>(0.0/B71*100)</f>
        <v/>
      </c>
      <c r="D71" s="19" t="n">
        <v>6115</v>
      </c>
      <c r="E71" s="18" t="n">
        <v>567.55649834</v>
      </c>
      <c r="F71" s="20" t="n">
        <v>1.58267319</v>
      </c>
      <c r="G71" s="18" t="n">
        <v>534.35013296</v>
      </c>
      <c r="H71" s="20" t="n">
        <v>4.29972872</v>
      </c>
      <c r="I71" s="18" t="n">
        <v>529.86008228</v>
      </c>
      <c r="J71" s="20" t="n">
        <v>13.67972412</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554.25713491</v>
      </c>
      <c r="F72" s="20" t="n">
        <v>4.36707737</v>
      </c>
      <c r="G72" s="18" t="n">
        <v>526.10331134</v>
      </c>
      <c r="H72" s="20" t="n">
        <v>7.91742488</v>
      </c>
      <c r="I72" s="18" t="n">
        <v>480.26461712</v>
      </c>
      <c r="J72" s="20" t="n">
        <v>20.30813871</v>
      </c>
      <c r="K72" s="18" t="n">
        <v>553.10480765</v>
      </c>
      <c r="L72" s="20" t="n">
        <v>16.80569367</v>
      </c>
      <c r="M72" s="18" t="s">
        <v>404</v>
      </c>
      <c r="N72" s="20" t="s">
        <v>404</v>
      </c>
      <c r="O72" s="18" t="s">
        <v>404</v>
      </c>
      <c r="P72" s="20" t="s">
        <v>404</v>
      </c>
      <c r="Q72" s="18" t="s">
        <v>404</v>
      </c>
      <c r="R72" s="20" t="s">
        <v>404</v>
      </c>
      <c r="S72" s="18" t="s">
        <v>404</v>
      </c>
      <c r="T72" s="20" t="s">
        <v>404</v>
      </c>
      <c r="U72" s="18" t="n">
        <v>487.75255691</v>
      </c>
      <c r="V72" s="20" t="n">
        <v>16.44346926</v>
      </c>
    </row>
    <row r="73" spans="1:22">
      <c r="A73" s="15" t="s">
        <v>470</v>
      </c>
      <c r="B73" s="17" t="n">
        <v>8249</v>
      </c>
      <c r="C73" s="18">
        <f>(0.0/B73*100)</f>
        <v/>
      </c>
      <c r="D73" s="19" t="n">
        <v>8249</v>
      </c>
      <c r="E73" s="18" t="n">
        <v>420.38184973</v>
      </c>
      <c r="F73" s="20" t="n">
        <v>5.30637189</v>
      </c>
      <c r="G73" s="18" t="n">
        <v>416.78874853</v>
      </c>
      <c r="H73" s="20" t="n">
        <v>4.17138415</v>
      </c>
      <c r="I73" s="18" t="n">
        <v>385.14700823</v>
      </c>
      <c r="J73" s="20" t="n">
        <v>11.76884759</v>
      </c>
      <c r="K73" s="18" t="s">
        <v>404</v>
      </c>
      <c r="L73" s="20" t="s">
        <v>404</v>
      </c>
      <c r="M73" s="18" t="s">
        <v>404</v>
      </c>
      <c r="N73" s="20" t="s">
        <v>404</v>
      </c>
      <c r="O73" s="18" t="s">
        <v>404</v>
      </c>
      <c r="P73" s="20" t="s">
        <v>404</v>
      </c>
      <c r="Q73" s="18" t="s">
        <v>404</v>
      </c>
      <c r="R73" s="20" t="s">
        <v>404</v>
      </c>
      <c r="S73" s="18" t="s">
        <v>404</v>
      </c>
      <c r="T73" s="20" t="s">
        <v>404</v>
      </c>
      <c r="U73" s="18" t="n">
        <v>414.45934832</v>
      </c>
      <c r="V73" s="20" t="n">
        <v>19.05882426</v>
      </c>
    </row>
    <row r="74" spans="1:22">
      <c r="A74" s="15" t="s">
        <v>471</v>
      </c>
      <c r="B74" s="17" t="n">
        <v>4692</v>
      </c>
      <c r="C74" s="18">
        <f>(484.0/B74*100)</f>
        <v/>
      </c>
      <c r="D74" s="19" t="n">
        <v>4208</v>
      </c>
      <c r="E74" s="18" t="n">
        <v>449.77403448</v>
      </c>
      <c r="F74" s="20" t="n">
        <v>3.07066226</v>
      </c>
      <c r="G74" s="18" t="n">
        <v>421.85088316</v>
      </c>
      <c r="H74" s="20" t="n">
        <v>1.99800967</v>
      </c>
      <c r="I74" s="18" t="n">
        <v>384.18388983</v>
      </c>
      <c r="J74" s="20" t="n">
        <v>2.94463816</v>
      </c>
      <c r="K74" s="18" t="n">
        <v>325.29501802</v>
      </c>
      <c r="L74" s="20" t="n">
        <v>9.94970809</v>
      </c>
      <c r="M74" s="18" t="s">
        <v>404</v>
      </c>
      <c r="N74" s="20" t="s">
        <v>404</v>
      </c>
      <c r="O74" s="18" t="s">
        <v>404</v>
      </c>
      <c r="P74" s="20" t="s">
        <v>404</v>
      </c>
      <c r="Q74" s="18" t="s">
        <v>404</v>
      </c>
      <c r="R74" s="20" t="s">
        <v>404</v>
      </c>
      <c r="S74" s="18" t="s">
        <v>404</v>
      </c>
      <c r="T74" s="20" t="s">
        <v>404</v>
      </c>
      <c r="U74" s="18" t="n">
        <v>470.94597262</v>
      </c>
      <c r="V74" s="20" t="n">
        <v>16.62479144</v>
      </c>
    </row>
    <row r="75" spans="1:22">
      <c r="A75" s="15" t="s">
        <v>472</v>
      </c>
      <c r="B75" s="17" t="n">
        <v>5375</v>
      </c>
      <c r="C75" s="18">
        <f>(483.0/B75*100)</f>
        <v/>
      </c>
      <c r="D75" s="19" t="n">
        <v>4892</v>
      </c>
      <c r="E75" s="18" t="n">
        <v>366.58139985</v>
      </c>
      <c r="F75" s="20" t="n">
        <v>6.40995162</v>
      </c>
      <c r="G75" s="18" t="n">
        <v>364.35009591</v>
      </c>
      <c r="H75" s="20" t="n">
        <v>4.81568593</v>
      </c>
      <c r="I75" s="18" t="n">
        <v>380.9339275</v>
      </c>
      <c r="J75" s="20" t="n">
        <v>28.99641007</v>
      </c>
      <c r="K75" s="18" t="n">
        <v>379.22268065</v>
      </c>
      <c r="L75" s="20" t="n">
        <v>18.91091785</v>
      </c>
      <c r="M75" s="18" t="s">
        <v>404</v>
      </c>
      <c r="N75" s="20" t="s">
        <v>404</v>
      </c>
      <c r="O75" s="18" t="s">
        <v>404</v>
      </c>
      <c r="P75" s="20" t="s">
        <v>404</v>
      </c>
      <c r="Q75" s="18" t="s">
        <v>404</v>
      </c>
      <c r="R75" s="20" t="s">
        <v>404</v>
      </c>
      <c r="S75" s="18" t="s">
        <v>404</v>
      </c>
      <c r="T75" s="20" t="s">
        <v>404</v>
      </c>
      <c r="U75" s="18" t="n">
        <v>361.19458386</v>
      </c>
      <c r="V75" s="20" t="n">
        <v>16.06815277</v>
      </c>
    </row>
    <row r="76" spans="1:22">
      <c r="A76" s="15" t="s">
        <v>473</v>
      </c>
      <c r="B76" s="17" t="n">
        <v>14167</v>
      </c>
      <c r="C76" s="18">
        <f>(1400.0/B76*100)</f>
        <v/>
      </c>
      <c r="D76" s="19" t="n">
        <v>12767</v>
      </c>
      <c r="E76" s="18" t="n">
        <v>429.00925734</v>
      </c>
      <c r="F76" s="20" t="n">
        <v>2.84433107</v>
      </c>
      <c r="G76" s="18" t="n">
        <v>464.40429948</v>
      </c>
      <c r="H76" s="20" t="n">
        <v>14.44693337</v>
      </c>
      <c r="I76" s="18" t="n">
        <v>338.4538</v>
      </c>
      <c r="J76" s="20" t="n">
        <v>24.89523677</v>
      </c>
      <c r="K76" s="18" t="n">
        <v>374.65209093</v>
      </c>
      <c r="L76" s="20" t="n">
        <v>10.99432361</v>
      </c>
      <c r="M76" s="18" t="s">
        <v>404</v>
      </c>
      <c r="N76" s="20" t="s">
        <v>404</v>
      </c>
      <c r="O76" s="18" t="s">
        <v>404</v>
      </c>
      <c r="P76" s="20" t="s">
        <v>404</v>
      </c>
      <c r="Q76" s="18" t="s">
        <v>404</v>
      </c>
      <c r="R76" s="20" t="s">
        <v>404</v>
      </c>
      <c r="S76" s="18" t="s">
        <v>404</v>
      </c>
      <c r="T76" s="20" t="s">
        <v>404</v>
      </c>
      <c r="U76" s="18" t="n">
        <v>424.54752692</v>
      </c>
      <c r="V76" s="20" t="n">
        <v>8.813003699999999</v>
      </c>
    </row>
    <row r="77" spans="1:22">
      <c r="A77" s="15" t="s">
        <v>474</v>
      </c>
      <c r="B77" s="17" t="n">
        <v>6062</v>
      </c>
      <c r="C77" s="18">
        <f>(0.0/B77*100)</f>
        <v/>
      </c>
      <c r="D77" s="19" t="n">
        <v>6062</v>
      </c>
      <c r="E77" s="18" t="n">
        <v>426.30905056</v>
      </c>
      <c r="F77" s="20" t="n">
        <v>4.24432137</v>
      </c>
      <c r="G77" s="18" t="n">
        <v>411.33684895</v>
      </c>
      <c r="H77" s="20" t="n">
        <v>4.8471389</v>
      </c>
      <c r="I77" s="18" t="n">
        <v>409.54261557</v>
      </c>
      <c r="J77" s="20" t="n">
        <v>9.56370982</v>
      </c>
      <c r="K77" s="18" t="n">
        <v>390.40721639</v>
      </c>
      <c r="L77" s="20" t="n">
        <v>24.19796654</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507.13331855</v>
      </c>
      <c r="F78" s="20" t="n">
        <v>5.97505419</v>
      </c>
      <c r="G78" s="18" t="n">
        <v>478.30535027</v>
      </c>
      <c r="H78" s="20" t="n">
        <v>6.83820152</v>
      </c>
      <c r="I78" s="18" t="n">
        <v>399.72414393</v>
      </c>
      <c r="J78" s="20" t="n">
        <v>11.22091537</v>
      </c>
      <c r="K78" s="18" t="s">
        <v>404</v>
      </c>
      <c r="L78" s="20" t="s">
        <v>404</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468.20981229</v>
      </c>
      <c r="F79" s="20" t="n">
        <v>9.447628590000001</v>
      </c>
      <c r="G79" s="18" t="n">
        <v>450.97861001</v>
      </c>
      <c r="H79" s="20" t="n">
        <v>13.65901124</v>
      </c>
      <c r="I79" s="18" t="n">
        <v>435.6665114</v>
      </c>
      <c r="J79" s="20" t="n">
        <v>35.76080617</v>
      </c>
      <c r="K79" s="18" t="n">
        <v>375.25108277</v>
      </c>
      <c r="L79" s="20" t="n">
        <v>30.1686178</v>
      </c>
      <c r="M79" s="18" t="s">
        <v>404</v>
      </c>
      <c r="N79" s="20" t="s">
        <v>404</v>
      </c>
      <c r="O79" s="18" t="s">
        <v>404</v>
      </c>
      <c r="P79" s="20" t="s">
        <v>404</v>
      </c>
      <c r="Q79" s="18" t="s">
        <v>404</v>
      </c>
      <c r="R79" s="20" t="s">
        <v>404</v>
      </c>
      <c r="S79" s="18" t="s">
        <v>404</v>
      </c>
      <c r="T79" s="20" t="s">
        <v>404</v>
      </c>
      <c r="U79" s="18" t="n">
        <v>397.28168275</v>
      </c>
      <c r="V79" s="20" t="n">
        <v>4.92242616</v>
      </c>
    </row>
    <row r="80" spans="1:22">
      <c r="A80" s="15" t="s">
        <v>477</v>
      </c>
      <c r="B80" s="17" t="n">
        <v>7841</v>
      </c>
      <c r="C80" s="18">
        <f>(0.0/B80*100)</f>
        <v/>
      </c>
      <c r="D80" s="19" t="n">
        <v>7841</v>
      </c>
      <c r="E80" s="18" t="n">
        <v>460.48358014</v>
      </c>
      <c r="F80" s="20" t="n">
        <v>5.50371009</v>
      </c>
      <c r="G80" s="18" t="n">
        <v>468.08865567</v>
      </c>
      <c r="H80" s="20" t="n">
        <v>13.72221721</v>
      </c>
      <c r="I80" s="18" t="n">
        <v>458.20837059</v>
      </c>
      <c r="J80" s="20" t="n">
        <v>18.92979011</v>
      </c>
      <c r="K80" s="18" t="n">
        <v>457.13451811</v>
      </c>
      <c r="L80" s="20" t="n">
        <v>7.86373607</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452.95459312</v>
      </c>
      <c r="F81" s="20" t="n">
        <v>3.94590081</v>
      </c>
      <c r="G81" s="18" t="n">
        <v>417.09662262</v>
      </c>
      <c r="H81" s="20" t="n">
        <v>6.4872669</v>
      </c>
      <c r="I81" s="18" t="n">
        <v>414.00458941</v>
      </c>
      <c r="J81" s="20" t="n">
        <v>12.35330168</v>
      </c>
      <c r="K81" s="18" t="n">
        <v>429.35738597</v>
      </c>
      <c r="L81" s="20" t="n">
        <v>10.91038232</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712</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523.50734775</v>
      </c>
      <c r="F7" s="20" t="n">
        <v>6.51311909</v>
      </c>
      <c r="G7" s="18" t="n">
        <v>496.9766682</v>
      </c>
      <c r="H7" s="20" t="n">
        <v>2.47326552</v>
      </c>
      <c r="I7" s="18" t="n">
        <v>470.55302776</v>
      </c>
      <c r="J7" s="20" t="n">
        <v>4.99314028</v>
      </c>
      <c r="K7" s="18" t="n">
        <v>468.56737266</v>
      </c>
      <c r="L7" s="20" t="n">
        <v>9.64943596</v>
      </c>
      <c r="M7" s="18" t="s">
        <v>404</v>
      </c>
      <c r="N7" s="20" t="s">
        <v>404</v>
      </c>
      <c r="O7" s="18" t="s">
        <v>404</v>
      </c>
      <c r="P7" s="20" t="s">
        <v>404</v>
      </c>
      <c r="Q7" s="18" t="s">
        <v>404</v>
      </c>
      <c r="R7" s="20" t="s">
        <v>404</v>
      </c>
      <c r="S7" s="18" t="s">
        <v>404</v>
      </c>
      <c r="T7" s="20" t="s">
        <v>404</v>
      </c>
      <c r="U7" s="18" t="n">
        <v>472.8583855</v>
      </c>
      <c r="V7" s="20" t="n">
        <v>9.919717909999999</v>
      </c>
    </row>
    <row r="8" spans="1:22">
      <c r="A8" s="15" t="s">
        <v>405</v>
      </c>
      <c r="B8" s="17" t="n">
        <v>7007</v>
      </c>
      <c r="C8" s="18">
        <f>(0.0/B8*100)</f>
        <v/>
      </c>
      <c r="D8" s="19" t="n">
        <v>7007</v>
      </c>
      <c r="E8" s="18" t="n">
        <v>516.6039594600001</v>
      </c>
      <c r="F8" s="20" t="n">
        <v>9.0394624</v>
      </c>
      <c r="G8" s="18" t="n">
        <v>497.65611348</v>
      </c>
      <c r="H8" s="20" t="n">
        <v>4.15074533</v>
      </c>
      <c r="I8" s="18" t="n">
        <v>481.21341768</v>
      </c>
      <c r="J8" s="20" t="n">
        <v>11.79694902</v>
      </c>
      <c r="K8" s="18" t="n">
        <v>440.26959444</v>
      </c>
      <c r="L8" s="20" t="n">
        <v>20.26679304</v>
      </c>
      <c r="M8" s="18" t="s">
        <v>404</v>
      </c>
      <c r="N8" s="20" t="s">
        <v>404</v>
      </c>
      <c r="O8" s="18" t="s">
        <v>404</v>
      </c>
      <c r="P8" s="20" t="s">
        <v>404</v>
      </c>
      <c r="Q8" s="18" t="s">
        <v>404</v>
      </c>
      <c r="R8" s="20" t="s">
        <v>404</v>
      </c>
      <c r="S8" s="18" t="s">
        <v>404</v>
      </c>
      <c r="T8" s="20" t="s">
        <v>404</v>
      </c>
      <c r="U8" s="18" t="n">
        <v>476.64408898</v>
      </c>
      <c r="V8" s="20" t="n">
        <v>19.0074289</v>
      </c>
    </row>
    <row r="9" spans="1:22">
      <c r="A9" s="15" t="s">
        <v>406</v>
      </c>
      <c r="B9" s="17" t="n">
        <v>9651</v>
      </c>
      <c r="C9" s="18">
        <f>(200.0/B9*100)</f>
        <v/>
      </c>
      <c r="D9" s="19" t="n">
        <v>9451</v>
      </c>
      <c r="E9" s="18" t="n">
        <v>532.02458813</v>
      </c>
      <c r="F9" s="20" t="n">
        <v>8.092669130000001</v>
      </c>
      <c r="G9" s="18" t="n">
        <v>513.77191862</v>
      </c>
      <c r="H9" s="20" t="n">
        <v>4.87001373</v>
      </c>
      <c r="I9" s="18" t="n">
        <v>483.75066485</v>
      </c>
      <c r="J9" s="20" t="n">
        <v>8.373581229999999</v>
      </c>
      <c r="K9" s="18" t="n">
        <v>558.87515017</v>
      </c>
      <c r="L9" s="20" t="n">
        <v>43.25494714</v>
      </c>
      <c r="M9" s="18" t="s">
        <v>404</v>
      </c>
      <c r="N9" s="20" t="s">
        <v>404</v>
      </c>
      <c r="O9" s="18" t="s">
        <v>404</v>
      </c>
      <c r="P9" s="20" t="s">
        <v>404</v>
      </c>
      <c r="Q9" s="18" t="s">
        <v>404</v>
      </c>
      <c r="R9" s="20" t="s">
        <v>404</v>
      </c>
      <c r="S9" s="18" t="s">
        <v>404</v>
      </c>
      <c r="T9" s="20" t="s">
        <v>404</v>
      </c>
      <c r="U9" s="18" t="n">
        <v>484.70453991</v>
      </c>
      <c r="V9" s="20" t="n">
        <v>16.60717083</v>
      </c>
    </row>
    <row r="10" spans="1:22">
      <c r="A10" s="15" t="s">
        <v>407</v>
      </c>
      <c r="B10" s="17" t="n">
        <v>20058</v>
      </c>
      <c r="C10" s="18">
        <f>(3134.0/B10*100)</f>
        <v/>
      </c>
      <c r="D10" s="19" t="n">
        <v>16924</v>
      </c>
      <c r="E10" s="18" t="n">
        <v>537.63424874</v>
      </c>
      <c r="F10" s="20" t="n">
        <v>6.41246997</v>
      </c>
      <c r="G10" s="18" t="n">
        <v>514.30686327</v>
      </c>
      <c r="H10" s="20" t="n">
        <v>2.79111059</v>
      </c>
      <c r="I10" s="18" t="n">
        <v>499.57354729</v>
      </c>
      <c r="J10" s="20" t="n">
        <v>7.46803133</v>
      </c>
      <c r="K10" s="18" t="n">
        <v>414.72161918</v>
      </c>
      <c r="L10" s="20" t="n">
        <v>14.0460754</v>
      </c>
      <c r="M10" s="18" t="s">
        <v>404</v>
      </c>
      <c r="N10" s="20" t="s">
        <v>404</v>
      </c>
      <c r="O10" s="18" t="s">
        <v>404</v>
      </c>
      <c r="P10" s="20" t="s">
        <v>404</v>
      </c>
      <c r="Q10" s="18" t="s">
        <v>404</v>
      </c>
      <c r="R10" s="20" t="s">
        <v>404</v>
      </c>
      <c r="S10" s="18" t="s">
        <v>404</v>
      </c>
      <c r="T10" s="20" t="s">
        <v>404</v>
      </c>
      <c r="U10" s="18" t="n">
        <v>552.70228604</v>
      </c>
      <c r="V10" s="20" t="n">
        <v>16.51181357</v>
      </c>
    </row>
    <row r="11" spans="1:22">
      <c r="A11" s="15" t="s">
        <v>408</v>
      </c>
      <c r="B11" s="17" t="n">
        <v>7053</v>
      </c>
      <c r="C11" s="18">
        <f>(212.0/B11*100)</f>
        <v/>
      </c>
      <c r="D11" s="19" t="n">
        <v>6841</v>
      </c>
      <c r="E11" s="18" t="n">
        <v>444.10413738</v>
      </c>
      <c r="F11" s="20" t="n">
        <v>8.49777246</v>
      </c>
      <c r="G11" s="18" t="n">
        <v>425.52481826</v>
      </c>
      <c r="H11" s="20" t="n">
        <v>3.6139726</v>
      </c>
      <c r="I11" s="18" t="n">
        <v>384.11263691</v>
      </c>
      <c r="J11" s="20" t="n">
        <v>8.31636469</v>
      </c>
      <c r="K11" s="18" t="n">
        <v>366.75209945</v>
      </c>
      <c r="L11" s="20" t="n">
        <v>14.20158263</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517.7673533</v>
      </c>
      <c r="F12" s="20" t="n">
        <v>5.21856304</v>
      </c>
      <c r="G12" s="18" t="n">
        <v>487.00174247</v>
      </c>
      <c r="H12" s="20" t="n">
        <v>3.64576373</v>
      </c>
      <c r="I12" s="18" t="n">
        <v>447.09950963</v>
      </c>
      <c r="J12" s="20" t="n">
        <v>13.8261193</v>
      </c>
      <c r="K12" s="18" t="n">
        <v>479.22606549</v>
      </c>
      <c r="L12" s="20" t="n">
        <v>12.26096794</v>
      </c>
      <c r="M12" s="18" t="s">
        <v>404</v>
      </c>
      <c r="N12" s="20" t="s">
        <v>404</v>
      </c>
      <c r="O12" s="18" t="s">
        <v>404</v>
      </c>
      <c r="P12" s="20" t="s">
        <v>404</v>
      </c>
      <c r="Q12" s="18" t="s">
        <v>404</v>
      </c>
      <c r="R12" s="20" t="s">
        <v>404</v>
      </c>
      <c r="S12" s="18" t="s">
        <v>404</v>
      </c>
      <c r="T12" s="20" t="s">
        <v>404</v>
      </c>
      <c r="U12" s="18" t="n">
        <v>453.77801779</v>
      </c>
      <c r="V12" s="20" t="n">
        <v>15.27023193</v>
      </c>
    </row>
    <row r="13" spans="1:22">
      <c r="A13" s="15" t="s">
        <v>410</v>
      </c>
      <c r="B13" s="17" t="n">
        <v>7161</v>
      </c>
      <c r="C13" s="18">
        <f>(1175.0/B13*100)</f>
        <v/>
      </c>
      <c r="D13" s="19" t="n">
        <v>5986</v>
      </c>
      <c r="E13" s="18" t="n">
        <v>513.59065946</v>
      </c>
      <c r="F13" s="20" t="n">
        <v>5.27060225</v>
      </c>
      <c r="G13" s="18" t="n">
        <v>510.29842481</v>
      </c>
      <c r="H13" s="20" t="n">
        <v>2.74672775</v>
      </c>
      <c r="I13" s="18" t="n">
        <v>496.96488152</v>
      </c>
      <c r="J13" s="20" t="n">
        <v>9.5156568</v>
      </c>
      <c r="K13" s="18" t="s">
        <v>404</v>
      </c>
      <c r="L13" s="20" t="s">
        <v>404</v>
      </c>
      <c r="M13" s="18" t="s">
        <v>404</v>
      </c>
      <c r="N13" s="20" t="s">
        <v>404</v>
      </c>
      <c r="O13" s="18" t="s">
        <v>404</v>
      </c>
      <c r="P13" s="20" t="s">
        <v>404</v>
      </c>
      <c r="Q13" s="18" t="s">
        <v>404</v>
      </c>
      <c r="R13" s="20" t="s">
        <v>404</v>
      </c>
      <c r="S13" s="18" t="s">
        <v>404</v>
      </c>
      <c r="T13" s="20" t="s">
        <v>404</v>
      </c>
      <c r="U13" s="18" t="n">
        <v>511.90903232</v>
      </c>
      <c r="V13" s="20" t="n">
        <v>6.2886698</v>
      </c>
    </row>
    <row r="14" spans="1:22">
      <c r="A14" s="15" t="s">
        <v>411</v>
      </c>
      <c r="B14" s="17" t="n">
        <v>5587</v>
      </c>
      <c r="C14" s="18">
        <f>(0.0/B14*100)</f>
        <v/>
      </c>
      <c r="D14" s="19" t="n">
        <v>5587</v>
      </c>
      <c r="E14" s="18" t="n">
        <v>516.85316327</v>
      </c>
      <c r="F14" s="20" t="n">
        <v>4.49276728</v>
      </c>
      <c r="G14" s="18" t="n">
        <v>520.46469803</v>
      </c>
      <c r="H14" s="20" t="n">
        <v>2.88349435</v>
      </c>
      <c r="I14" s="18" t="n">
        <v>518.76594965</v>
      </c>
      <c r="J14" s="20" t="n">
        <v>5.58060697</v>
      </c>
      <c r="K14" s="18" t="s">
        <v>404</v>
      </c>
      <c r="L14" s="20" t="s">
        <v>404</v>
      </c>
      <c r="M14" s="18" t="s">
        <v>404</v>
      </c>
      <c r="N14" s="20" t="s">
        <v>404</v>
      </c>
      <c r="O14" s="18" t="s">
        <v>404</v>
      </c>
      <c r="P14" s="20" t="s">
        <v>404</v>
      </c>
      <c r="Q14" s="18" t="s">
        <v>404</v>
      </c>
      <c r="R14" s="20" t="s">
        <v>404</v>
      </c>
      <c r="S14" s="18" t="s">
        <v>404</v>
      </c>
      <c r="T14" s="20" t="s">
        <v>404</v>
      </c>
      <c r="U14" s="18" t="n">
        <v>505.65578521</v>
      </c>
      <c r="V14" s="20" t="n">
        <v>7.17234799</v>
      </c>
    </row>
    <row r="15" spans="1:22">
      <c r="A15" s="15" t="s">
        <v>412</v>
      </c>
      <c r="B15" s="17" t="n">
        <v>5882</v>
      </c>
      <c r="C15" s="18">
        <f>(0.0/B15*100)</f>
        <v/>
      </c>
      <c r="D15" s="19" t="n">
        <v>5882</v>
      </c>
      <c r="E15" s="18" t="n">
        <v>535.92777943</v>
      </c>
      <c r="F15" s="20" t="n">
        <v>12.76123915</v>
      </c>
      <c r="G15" s="18" t="n">
        <v>508.96458082</v>
      </c>
      <c r="H15" s="20" t="n">
        <v>2.73571079</v>
      </c>
      <c r="I15" s="18" t="n">
        <v>512.5480195599999</v>
      </c>
      <c r="J15" s="20" t="n">
        <v>5.65807503</v>
      </c>
      <c r="K15" s="18" t="s">
        <v>404</v>
      </c>
      <c r="L15" s="20" t="s">
        <v>404</v>
      </c>
      <c r="M15" s="18" t="s">
        <v>404</v>
      </c>
      <c r="N15" s="20" t="s">
        <v>404</v>
      </c>
      <c r="O15" s="18" t="s">
        <v>404</v>
      </c>
      <c r="P15" s="20" t="s">
        <v>404</v>
      </c>
      <c r="Q15" s="18" t="s">
        <v>404</v>
      </c>
      <c r="R15" s="20" t="s">
        <v>404</v>
      </c>
      <c r="S15" s="18" t="s">
        <v>404</v>
      </c>
      <c r="T15" s="20" t="s">
        <v>404</v>
      </c>
      <c r="U15" s="18" t="n">
        <v>511.29503171</v>
      </c>
      <c r="V15" s="20" t="n">
        <v>14.96524024</v>
      </c>
    </row>
    <row r="16" spans="1:22">
      <c r="A16" s="15" t="s">
        <v>413</v>
      </c>
      <c r="B16" s="17" t="n">
        <v>6108</v>
      </c>
      <c r="C16" s="18">
        <f>(495.0/B16*100)</f>
        <v/>
      </c>
      <c r="D16" s="19" t="n">
        <v>5613</v>
      </c>
      <c r="E16" s="18" t="n">
        <v>527.31985907</v>
      </c>
      <c r="F16" s="20" t="n">
        <v>5.32045041</v>
      </c>
      <c r="G16" s="18" t="n">
        <v>490.92871041</v>
      </c>
      <c r="H16" s="20" t="n">
        <v>4.57650411</v>
      </c>
      <c r="I16" s="18" t="n">
        <v>417.01848246</v>
      </c>
      <c r="J16" s="20" t="n">
        <v>13.92412775</v>
      </c>
      <c r="K16" s="18" t="n">
        <v>395.00430426</v>
      </c>
      <c r="L16" s="20" t="n">
        <v>11.65656094</v>
      </c>
      <c r="M16" s="18" t="s">
        <v>404</v>
      </c>
      <c r="N16" s="20" t="s">
        <v>404</v>
      </c>
      <c r="O16" s="18" t="s">
        <v>404</v>
      </c>
      <c r="P16" s="20" t="s">
        <v>404</v>
      </c>
      <c r="Q16" s="18" t="s">
        <v>404</v>
      </c>
      <c r="R16" s="20" t="s">
        <v>404</v>
      </c>
      <c r="S16" s="18" t="s">
        <v>404</v>
      </c>
      <c r="T16" s="20" t="s">
        <v>404</v>
      </c>
      <c r="U16" s="18" t="n">
        <v>480.85892443</v>
      </c>
      <c r="V16" s="20" t="n">
        <v>31.87867574</v>
      </c>
    </row>
    <row r="17" spans="1:22">
      <c r="A17" s="15" t="s">
        <v>414</v>
      </c>
      <c r="B17" s="17" t="n">
        <v>6504</v>
      </c>
      <c r="C17" s="18">
        <f>(1325.0/B17*100)</f>
        <v/>
      </c>
      <c r="D17" s="19" t="n">
        <v>5179</v>
      </c>
      <c r="E17" s="18" t="n">
        <v>528.032721</v>
      </c>
      <c r="F17" s="20" t="n">
        <v>12.24565501</v>
      </c>
      <c r="G17" s="18" t="n">
        <v>508.91664155</v>
      </c>
      <c r="H17" s="20" t="n">
        <v>4.28622374</v>
      </c>
      <c r="I17" s="18" t="n">
        <v>479.77701846</v>
      </c>
      <c r="J17" s="20" t="n">
        <v>9.09419284</v>
      </c>
      <c r="K17" s="18" t="s">
        <v>404</v>
      </c>
      <c r="L17" s="20" t="s">
        <v>404</v>
      </c>
      <c r="M17" s="18" t="s">
        <v>404</v>
      </c>
      <c r="N17" s="20" t="s">
        <v>404</v>
      </c>
      <c r="O17" s="18" t="s">
        <v>404</v>
      </c>
      <c r="P17" s="20" t="s">
        <v>404</v>
      </c>
      <c r="Q17" s="18" t="s">
        <v>404</v>
      </c>
      <c r="R17" s="20" t="s">
        <v>404</v>
      </c>
      <c r="S17" s="18" t="s">
        <v>404</v>
      </c>
      <c r="T17" s="20" t="s">
        <v>404</v>
      </c>
      <c r="U17" s="18" t="n">
        <v>530.31662078</v>
      </c>
      <c r="V17" s="20" t="n">
        <v>19.7335305</v>
      </c>
    </row>
    <row r="18" spans="1:22">
      <c r="A18" s="15" t="s">
        <v>415</v>
      </c>
      <c r="B18" s="17" t="n">
        <v>5532</v>
      </c>
      <c r="C18" s="18">
        <f>(0.0/B18*100)</f>
        <v/>
      </c>
      <c r="D18" s="19" t="n">
        <v>5532</v>
      </c>
      <c r="E18" s="18" t="n">
        <v>466.87547657</v>
      </c>
      <c r="F18" s="20" t="n">
        <v>4.3460197</v>
      </c>
      <c r="G18" s="18" t="n">
        <v>441.38505196</v>
      </c>
      <c r="H18" s="20" t="n">
        <v>6.08494578</v>
      </c>
      <c r="I18" s="18" t="n">
        <v>417.15998496</v>
      </c>
      <c r="J18" s="20" t="n">
        <v>27.34273189</v>
      </c>
      <c r="K18" s="18" t="n">
        <v>466.0347247</v>
      </c>
      <c r="L18" s="20" t="n">
        <v>11.38196637</v>
      </c>
      <c r="M18" s="18" t="s">
        <v>404</v>
      </c>
      <c r="N18" s="20" t="s">
        <v>404</v>
      </c>
      <c r="O18" s="18" t="s">
        <v>404</v>
      </c>
      <c r="P18" s="20" t="s">
        <v>404</v>
      </c>
      <c r="Q18" s="18" t="s">
        <v>404</v>
      </c>
      <c r="R18" s="20" t="s">
        <v>404</v>
      </c>
      <c r="S18" s="18" t="s">
        <v>404</v>
      </c>
      <c r="T18" s="20" t="s">
        <v>404</v>
      </c>
      <c r="U18" s="18" t="n">
        <v>452.25204972</v>
      </c>
      <c r="V18" s="20" t="n">
        <v>31.42021669</v>
      </c>
    </row>
    <row r="19" spans="1:22">
      <c r="A19" s="15" t="s">
        <v>416</v>
      </c>
      <c r="B19" s="17" t="n">
        <v>5658</v>
      </c>
      <c r="C19" s="18">
        <f>(327.0/B19*100)</f>
        <v/>
      </c>
      <c r="D19" s="19" t="n">
        <v>5331</v>
      </c>
      <c r="E19" s="18" t="n">
        <v>502.44343028</v>
      </c>
      <c r="F19" s="20" t="n">
        <v>4.56293504</v>
      </c>
      <c r="G19" s="18" t="n">
        <v>447.78180372</v>
      </c>
      <c r="H19" s="20" t="n">
        <v>5.93422253</v>
      </c>
      <c r="I19" s="18" t="n">
        <v>414.15704445</v>
      </c>
      <c r="J19" s="20" t="n">
        <v>19.72305646</v>
      </c>
      <c r="K19" s="18" t="n">
        <v>477.66518552</v>
      </c>
      <c r="L19" s="20" t="n">
        <v>9.22486477</v>
      </c>
      <c r="M19" s="18" t="s">
        <v>404</v>
      </c>
      <c r="N19" s="20" t="s">
        <v>404</v>
      </c>
      <c r="O19" s="18" t="s">
        <v>404</v>
      </c>
      <c r="P19" s="20" t="s">
        <v>404</v>
      </c>
      <c r="Q19" s="18" t="s">
        <v>404</v>
      </c>
      <c r="R19" s="20" t="s">
        <v>404</v>
      </c>
      <c r="S19" s="18" t="s">
        <v>404</v>
      </c>
      <c r="T19" s="20" t="s">
        <v>404</v>
      </c>
      <c r="U19" s="18" t="n">
        <v>467.84781661</v>
      </c>
      <c r="V19" s="20" t="n">
        <v>59.11198852</v>
      </c>
    </row>
    <row r="20" spans="1:22">
      <c r="A20" s="15" t="s">
        <v>417</v>
      </c>
      <c r="B20" s="17" t="n">
        <v>3371</v>
      </c>
      <c r="C20" s="18">
        <f>(24.0/B20*100)</f>
        <v/>
      </c>
      <c r="D20" s="19" t="n">
        <v>3347</v>
      </c>
      <c r="E20" s="18" t="n">
        <v>491.07855343</v>
      </c>
      <c r="F20" s="20" t="n">
        <v>4.42538456</v>
      </c>
      <c r="G20" s="18" t="n">
        <v>485.77027697</v>
      </c>
      <c r="H20" s="20" t="n">
        <v>2.26910584</v>
      </c>
      <c r="I20" s="18" t="n">
        <v>495.2106891</v>
      </c>
      <c r="J20" s="20" t="n">
        <v>5.38274467</v>
      </c>
      <c r="K20" s="18" t="n">
        <v>462.71593476</v>
      </c>
      <c r="L20" s="20" t="n">
        <v>20.35532047</v>
      </c>
      <c r="M20" s="18" t="s">
        <v>404</v>
      </c>
      <c r="N20" s="20" t="s">
        <v>404</v>
      </c>
      <c r="O20" s="18" t="s">
        <v>404</v>
      </c>
      <c r="P20" s="20" t="s">
        <v>404</v>
      </c>
      <c r="Q20" s="18" t="s">
        <v>404</v>
      </c>
      <c r="R20" s="20" t="s">
        <v>404</v>
      </c>
      <c r="S20" s="18" t="s">
        <v>404</v>
      </c>
      <c r="T20" s="20" t="s">
        <v>404</v>
      </c>
      <c r="U20" s="18" t="n">
        <v>506.6812466</v>
      </c>
      <c r="V20" s="20" t="n">
        <v>9.60514403</v>
      </c>
    </row>
    <row r="21" spans="1:22">
      <c r="A21" s="15" t="s">
        <v>418</v>
      </c>
      <c r="B21" s="17" t="n">
        <v>5741</v>
      </c>
      <c r="C21" s="18">
        <f>(0.0/B21*100)</f>
        <v/>
      </c>
      <c r="D21" s="19" t="n">
        <v>5741</v>
      </c>
      <c r="E21" s="18" t="n">
        <v>527.43837677</v>
      </c>
      <c r="F21" s="20" t="n">
        <v>7.54663811</v>
      </c>
      <c r="G21" s="18" t="n">
        <v>502.03548093</v>
      </c>
      <c r="H21" s="20" t="n">
        <v>2.59671859</v>
      </c>
      <c r="I21" s="18" t="n">
        <v>494.81698373</v>
      </c>
      <c r="J21" s="20" t="n">
        <v>7.87560907</v>
      </c>
      <c r="K21" s="18" t="n">
        <v>432.14229466</v>
      </c>
      <c r="L21" s="20" t="n">
        <v>8.38896714</v>
      </c>
      <c r="M21" s="18" t="s">
        <v>404</v>
      </c>
      <c r="N21" s="20" t="s">
        <v>404</v>
      </c>
      <c r="O21" s="18" t="s">
        <v>404</v>
      </c>
      <c r="P21" s="20" t="s">
        <v>404</v>
      </c>
      <c r="Q21" s="18" t="s">
        <v>404</v>
      </c>
      <c r="R21" s="20" t="s">
        <v>404</v>
      </c>
      <c r="S21" s="18" t="s">
        <v>404</v>
      </c>
      <c r="T21" s="20" t="s">
        <v>404</v>
      </c>
      <c r="U21" s="18" t="n">
        <v>500.9117304</v>
      </c>
      <c r="V21" s="20" t="n">
        <v>6.81510971</v>
      </c>
    </row>
    <row r="22" spans="1:22">
      <c r="A22" s="15" t="s">
        <v>419</v>
      </c>
      <c r="B22" s="17" t="n">
        <v>6598</v>
      </c>
      <c r="C22" s="18">
        <f>(0.0/B22*100)</f>
        <v/>
      </c>
      <c r="D22" s="19" t="n">
        <v>6598</v>
      </c>
      <c r="E22" s="18" t="n">
        <v>480.1679887</v>
      </c>
      <c r="F22" s="20" t="n">
        <v>6.42075879</v>
      </c>
      <c r="G22" s="18" t="n">
        <v>459.75472044</v>
      </c>
      <c r="H22" s="20" t="n">
        <v>6.7829571</v>
      </c>
      <c r="I22" s="18" t="n">
        <v>355.59903516</v>
      </c>
      <c r="J22" s="20" t="n">
        <v>17.29742432</v>
      </c>
      <c r="K22" s="18" t="s">
        <v>404</v>
      </c>
      <c r="L22" s="20" t="s">
        <v>404</v>
      </c>
      <c r="M22" s="18" t="s">
        <v>404</v>
      </c>
      <c r="N22" s="20" t="s">
        <v>404</v>
      </c>
      <c r="O22" s="18" t="s">
        <v>404</v>
      </c>
      <c r="P22" s="20" t="s">
        <v>404</v>
      </c>
      <c r="Q22" s="18" t="s">
        <v>404</v>
      </c>
      <c r="R22" s="20" t="s">
        <v>404</v>
      </c>
      <c r="S22" s="18" t="s">
        <v>404</v>
      </c>
      <c r="T22" s="20" t="s">
        <v>404</v>
      </c>
      <c r="U22" s="18" t="n">
        <v>456.55942889</v>
      </c>
      <c r="V22" s="20" t="n">
        <v>23.08607424</v>
      </c>
    </row>
    <row r="23" spans="1:22">
      <c r="A23" s="15" t="s">
        <v>420</v>
      </c>
      <c r="B23" s="17" t="n">
        <v>11583</v>
      </c>
      <c r="C23" s="18">
        <f>(3194.0/B23*100)</f>
        <v/>
      </c>
      <c r="D23" s="19" t="n">
        <v>8389</v>
      </c>
      <c r="E23" s="18" t="n">
        <v>501.22909147</v>
      </c>
      <c r="F23" s="20" t="n">
        <v>6.69231662</v>
      </c>
      <c r="G23" s="18" t="n">
        <v>488.39839469</v>
      </c>
      <c r="H23" s="20" t="n">
        <v>5.81066401</v>
      </c>
      <c r="I23" s="18" t="n">
        <v>460.1715993</v>
      </c>
      <c r="J23" s="20" t="n">
        <v>15.27491289</v>
      </c>
      <c r="K23" s="18" t="s">
        <v>404</v>
      </c>
      <c r="L23" s="20" t="s">
        <v>404</v>
      </c>
      <c r="M23" s="18" t="s">
        <v>404</v>
      </c>
      <c r="N23" s="20" t="s">
        <v>404</v>
      </c>
      <c r="O23" s="18" t="s">
        <v>404</v>
      </c>
      <c r="P23" s="20" t="s">
        <v>404</v>
      </c>
      <c r="Q23" s="18" t="s">
        <v>404</v>
      </c>
      <c r="R23" s="20" t="s">
        <v>404</v>
      </c>
      <c r="S23" s="18" t="s">
        <v>404</v>
      </c>
      <c r="T23" s="20" t="s">
        <v>404</v>
      </c>
      <c r="U23" s="18" t="n">
        <v>497.28235008</v>
      </c>
      <c r="V23" s="20" t="n">
        <v>24.05532538</v>
      </c>
    </row>
    <row r="24" spans="1:22">
      <c r="A24" s="15" t="s">
        <v>421</v>
      </c>
      <c r="B24" s="17" t="n">
        <v>6647</v>
      </c>
      <c r="C24" s="18">
        <f>(0.0/B24*100)</f>
        <v/>
      </c>
      <c r="D24" s="19" t="n">
        <v>6647</v>
      </c>
      <c r="E24" s="18" t="n">
        <v>540.83552464</v>
      </c>
      <c r="F24" s="20" t="n">
        <v>6.73573554</v>
      </c>
      <c r="G24" s="18" t="n">
        <v>527.70873611</v>
      </c>
      <c r="H24" s="20" t="n">
        <v>3.94463983</v>
      </c>
      <c r="I24" s="18" t="n">
        <v>544.35647271</v>
      </c>
      <c r="J24" s="20" t="n">
        <v>13.71839414</v>
      </c>
      <c r="K24" s="18" t="s">
        <v>404</v>
      </c>
      <c r="L24" s="20" t="s">
        <v>404</v>
      </c>
      <c r="M24" s="18" t="s">
        <v>404</v>
      </c>
      <c r="N24" s="20" t="s">
        <v>404</v>
      </c>
      <c r="O24" s="18" t="s">
        <v>404</v>
      </c>
      <c r="P24" s="20" t="s">
        <v>404</v>
      </c>
      <c r="Q24" s="18" t="s">
        <v>404</v>
      </c>
      <c r="R24" s="20" t="s">
        <v>404</v>
      </c>
      <c r="S24" s="18" t="s">
        <v>404</v>
      </c>
      <c r="T24" s="20" t="s">
        <v>404</v>
      </c>
      <c r="U24" s="18" t="n">
        <v>594.71144211</v>
      </c>
      <c r="V24" s="20" t="n">
        <v>4.99295</v>
      </c>
    </row>
    <row r="25" spans="1:22">
      <c r="A25" s="15" t="s">
        <v>422</v>
      </c>
      <c r="B25" s="17" t="n">
        <v>5581</v>
      </c>
      <c r="C25" s="18">
        <f>(0.0/B25*100)</f>
        <v/>
      </c>
      <c r="D25" s="19" t="n">
        <v>5581</v>
      </c>
      <c r="E25" s="18" t="n">
        <v>543.395899</v>
      </c>
      <c r="F25" s="20" t="n">
        <v>7.26460373</v>
      </c>
      <c r="G25" s="18" t="n">
        <v>522.87050154</v>
      </c>
      <c r="H25" s="20" t="n">
        <v>4.76160439</v>
      </c>
      <c r="I25" s="18" t="n">
        <v>479.56201074</v>
      </c>
      <c r="J25" s="20" t="n">
        <v>21.28525448</v>
      </c>
      <c r="K25" s="18" t="s">
        <v>404</v>
      </c>
      <c r="L25" s="20" t="s">
        <v>404</v>
      </c>
      <c r="M25" s="18" t="s">
        <v>404</v>
      </c>
      <c r="N25" s="20" t="s">
        <v>404</v>
      </c>
      <c r="O25" s="18" t="s">
        <v>404</v>
      </c>
      <c r="P25" s="20" t="s">
        <v>404</v>
      </c>
      <c r="Q25" s="18" t="s">
        <v>404</v>
      </c>
      <c r="R25" s="20" t="s">
        <v>404</v>
      </c>
      <c r="S25" s="18" t="s">
        <v>404</v>
      </c>
      <c r="T25" s="20" t="s">
        <v>404</v>
      </c>
      <c r="U25" s="18" t="n">
        <v>461.06915833</v>
      </c>
      <c r="V25" s="20" t="n">
        <v>6.97169272</v>
      </c>
    </row>
    <row r="26" spans="1:22">
      <c r="A26" s="15" t="s">
        <v>423</v>
      </c>
      <c r="B26" s="17" t="n">
        <v>4869</v>
      </c>
      <c r="C26" s="18">
        <f>(11.0/B26*100)</f>
        <v/>
      </c>
      <c r="D26" s="19" t="n">
        <v>4858</v>
      </c>
      <c r="E26" s="18" t="n">
        <v>480.77765965</v>
      </c>
      <c r="F26" s="20" t="n">
        <v>2.9605116</v>
      </c>
      <c r="G26" s="18" t="n">
        <v>484.86234922</v>
      </c>
      <c r="H26" s="20" t="n">
        <v>2.83338283</v>
      </c>
      <c r="I26" s="18" t="n">
        <v>475.81261307</v>
      </c>
      <c r="J26" s="20" t="n">
        <v>6.97823802</v>
      </c>
      <c r="K26" s="18" t="n">
        <v>491.17290517</v>
      </c>
      <c r="L26" s="20" t="n">
        <v>13.73785796</v>
      </c>
      <c r="M26" s="18" t="s">
        <v>404</v>
      </c>
      <c r="N26" s="20" t="s">
        <v>404</v>
      </c>
      <c r="O26" s="18" t="s">
        <v>404</v>
      </c>
      <c r="P26" s="20" t="s">
        <v>404</v>
      </c>
      <c r="Q26" s="18" t="s">
        <v>404</v>
      </c>
      <c r="R26" s="20" t="s">
        <v>404</v>
      </c>
      <c r="S26" s="18" t="s">
        <v>404</v>
      </c>
      <c r="T26" s="20" t="s">
        <v>404</v>
      </c>
      <c r="U26" s="18" t="n">
        <v>455.66414735</v>
      </c>
      <c r="V26" s="20" t="n">
        <v>19.07803914</v>
      </c>
    </row>
    <row r="27" spans="1:22">
      <c r="A27" s="15" t="s">
        <v>424</v>
      </c>
      <c r="B27" s="17" t="n">
        <v>5299</v>
      </c>
      <c r="C27" s="18">
        <f>(0.0/B27*100)</f>
        <v/>
      </c>
      <c r="D27" s="19" t="n">
        <v>5299</v>
      </c>
      <c r="E27" s="18" t="n">
        <v>528.38028386</v>
      </c>
      <c r="F27" s="20" t="n">
        <v>2.73523488</v>
      </c>
      <c r="G27" s="18" t="n">
        <v>477.73233981</v>
      </c>
      <c r="H27" s="20" t="n">
        <v>1.4455298</v>
      </c>
      <c r="I27" s="18" t="n">
        <v>405.38753935</v>
      </c>
      <c r="J27" s="20" t="n">
        <v>7.99001144</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405.56727108</v>
      </c>
      <c r="F28" s="20" t="n">
        <v>5.76307609</v>
      </c>
      <c r="G28" s="18" t="n">
        <v>413.18313213</v>
      </c>
      <c r="H28" s="20" t="n">
        <v>2.89527712</v>
      </c>
      <c r="I28" s="18" t="n">
        <v>394.03850012</v>
      </c>
      <c r="J28" s="20" t="n">
        <v>4.41995523</v>
      </c>
      <c r="K28" s="18" t="n">
        <v>382.15057589</v>
      </c>
      <c r="L28" s="20" t="n">
        <v>26.77795622</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473.4298</v>
      </c>
      <c r="F29" s="20" t="n">
        <v>45.82897325</v>
      </c>
      <c r="G29" s="18" t="n">
        <v>525.24248312</v>
      </c>
      <c r="H29" s="20" t="n">
        <v>7.48766602</v>
      </c>
      <c r="I29" s="18" t="n">
        <v>493.83645329</v>
      </c>
      <c r="J29" s="20" t="n">
        <v>11.61107593</v>
      </c>
      <c r="K29" s="18" t="s">
        <v>404</v>
      </c>
      <c r="L29" s="20" t="s">
        <v>404</v>
      </c>
      <c r="M29" s="18" t="s">
        <v>404</v>
      </c>
      <c r="N29" s="20" t="s">
        <v>404</v>
      </c>
      <c r="O29" s="18" t="s">
        <v>404</v>
      </c>
      <c r="P29" s="20" t="s">
        <v>404</v>
      </c>
      <c r="Q29" s="18" t="s">
        <v>404</v>
      </c>
      <c r="R29" s="20" t="s">
        <v>404</v>
      </c>
      <c r="S29" s="18" t="s">
        <v>404</v>
      </c>
      <c r="T29" s="20" t="s">
        <v>404</v>
      </c>
      <c r="U29" s="18" t="n">
        <v>503.52906124</v>
      </c>
      <c r="V29" s="20" t="n">
        <v>9.96783681</v>
      </c>
    </row>
    <row r="30" spans="1:22">
      <c r="A30" s="15" t="s">
        <v>427</v>
      </c>
      <c r="B30" s="17" t="n">
        <v>4520</v>
      </c>
      <c r="C30" s="18">
        <f>(1105.0/B30*100)</f>
        <v/>
      </c>
      <c r="D30" s="19" t="n">
        <v>3415</v>
      </c>
      <c r="E30" s="18" t="n">
        <v>515.96487413</v>
      </c>
      <c r="F30" s="20" t="n">
        <v>8.865831160000001</v>
      </c>
      <c r="G30" s="18" t="n">
        <v>493.78921605</v>
      </c>
      <c r="H30" s="20" t="n">
        <v>3.50826301</v>
      </c>
      <c r="I30" s="18" t="n">
        <v>494.6397322</v>
      </c>
      <c r="J30" s="20" t="n">
        <v>8.03786558</v>
      </c>
      <c r="K30" s="18" t="s">
        <v>404</v>
      </c>
      <c r="L30" s="20" t="s">
        <v>404</v>
      </c>
      <c r="M30" s="18" t="s">
        <v>404</v>
      </c>
      <c r="N30" s="20" t="s">
        <v>404</v>
      </c>
      <c r="O30" s="18" t="s">
        <v>404</v>
      </c>
      <c r="P30" s="20" t="s">
        <v>404</v>
      </c>
      <c r="Q30" s="18" t="s">
        <v>404</v>
      </c>
      <c r="R30" s="20" t="s">
        <v>404</v>
      </c>
      <c r="S30" s="18" t="s">
        <v>404</v>
      </c>
      <c r="T30" s="20" t="s">
        <v>404</v>
      </c>
      <c r="U30" s="18" t="n">
        <v>501.83697542</v>
      </c>
      <c r="V30" s="20" t="n">
        <v>12.1415723</v>
      </c>
    </row>
    <row r="31" spans="1:22">
      <c r="A31" s="15" t="s">
        <v>428</v>
      </c>
      <c r="B31" s="17" t="n">
        <v>5456</v>
      </c>
      <c r="C31" s="18">
        <f>(502.0/B31*100)</f>
        <v/>
      </c>
      <c r="D31" s="19" t="n">
        <v>4954</v>
      </c>
      <c r="E31" s="18" t="n">
        <v>502.2063802</v>
      </c>
      <c r="F31" s="20" t="n">
        <v>14.31765206</v>
      </c>
      <c r="G31" s="18" t="n">
        <v>504.60536782</v>
      </c>
      <c r="H31" s="20" t="n">
        <v>2.45643847</v>
      </c>
      <c r="I31" s="18" t="n">
        <v>488.1409729</v>
      </c>
      <c r="J31" s="20" t="n">
        <v>6.21541827</v>
      </c>
      <c r="K31" s="18" t="n">
        <v>516.57819065</v>
      </c>
      <c r="L31" s="20" t="n">
        <v>11.47136981</v>
      </c>
      <c r="M31" s="18" t="s">
        <v>404</v>
      </c>
      <c r="N31" s="20" t="s">
        <v>404</v>
      </c>
      <c r="O31" s="18" t="s">
        <v>404</v>
      </c>
      <c r="P31" s="20" t="s">
        <v>404</v>
      </c>
      <c r="Q31" s="18" t="s">
        <v>404</v>
      </c>
      <c r="R31" s="20" t="s">
        <v>404</v>
      </c>
      <c r="S31" s="18" t="s">
        <v>404</v>
      </c>
      <c r="T31" s="20" t="s">
        <v>404</v>
      </c>
      <c r="U31" s="18" t="n">
        <v>495.68403125</v>
      </c>
      <c r="V31" s="20" t="n">
        <v>9.676906320000001</v>
      </c>
    </row>
    <row r="32" spans="1:22">
      <c r="A32" s="15" t="s">
        <v>429</v>
      </c>
      <c r="B32" s="17" t="n">
        <v>4478</v>
      </c>
      <c r="C32" s="18">
        <f>(0.0/B32*100)</f>
        <v/>
      </c>
      <c r="D32" s="19" t="n">
        <v>4478</v>
      </c>
      <c r="E32" s="18" t="n">
        <v>513.50173847</v>
      </c>
      <c r="F32" s="20" t="n">
        <v>6.25387422</v>
      </c>
      <c r="G32" s="18" t="n">
        <v>499.35279108</v>
      </c>
      <c r="H32" s="20" t="n">
        <v>2.73555108</v>
      </c>
      <c r="I32" s="18" t="n">
        <v>522.36048031</v>
      </c>
      <c r="J32" s="20" t="n">
        <v>10.59875019</v>
      </c>
      <c r="K32" s="18" t="s">
        <v>404</v>
      </c>
      <c r="L32" s="20" t="s">
        <v>404</v>
      </c>
      <c r="M32" s="18" t="s">
        <v>404</v>
      </c>
      <c r="N32" s="20" t="s">
        <v>404</v>
      </c>
      <c r="O32" s="18" t="s">
        <v>404</v>
      </c>
      <c r="P32" s="20" t="s">
        <v>404</v>
      </c>
      <c r="Q32" s="18" t="s">
        <v>404</v>
      </c>
      <c r="R32" s="20" t="s">
        <v>404</v>
      </c>
      <c r="S32" s="18" t="s">
        <v>404</v>
      </c>
      <c r="T32" s="20" t="s">
        <v>404</v>
      </c>
      <c r="U32" s="18" t="n">
        <v>535.94501714</v>
      </c>
      <c r="V32" s="20" t="n">
        <v>8.17357155</v>
      </c>
    </row>
    <row r="33" spans="1:22">
      <c r="A33" s="15" t="s">
        <v>430</v>
      </c>
      <c r="B33" s="17" t="n">
        <v>7325</v>
      </c>
      <c r="C33" s="18">
        <f>(29.0/B33*100)</f>
        <v/>
      </c>
      <c r="D33" s="19" t="n">
        <v>7296</v>
      </c>
      <c r="E33" s="18" t="n">
        <v>499.47871353</v>
      </c>
      <c r="F33" s="20" t="n">
        <v>6.67639014</v>
      </c>
      <c r="G33" s="18" t="n">
        <v>490.75977618</v>
      </c>
      <c r="H33" s="20" t="n">
        <v>3.74202303</v>
      </c>
      <c r="I33" s="18" t="n">
        <v>461.02485293</v>
      </c>
      <c r="J33" s="20" t="n">
        <v>18.47850193</v>
      </c>
      <c r="K33" s="18" t="n">
        <v>456.51617765</v>
      </c>
      <c r="L33" s="20" t="n">
        <v>17.42955174</v>
      </c>
      <c r="M33" s="18" t="s">
        <v>404</v>
      </c>
      <c r="N33" s="20" t="s">
        <v>404</v>
      </c>
      <c r="O33" s="18" t="s">
        <v>404</v>
      </c>
      <c r="P33" s="20" t="s">
        <v>404</v>
      </c>
      <c r="Q33" s="18" t="s">
        <v>404</v>
      </c>
      <c r="R33" s="20" t="s">
        <v>404</v>
      </c>
      <c r="S33" s="18" t="s">
        <v>404</v>
      </c>
      <c r="T33" s="20" t="s">
        <v>404</v>
      </c>
      <c r="U33" s="18" t="n">
        <v>454.9243639</v>
      </c>
      <c r="V33" s="20" t="n">
        <v>10.73861209</v>
      </c>
    </row>
    <row r="34" spans="1:22">
      <c r="A34" s="15" t="s">
        <v>431</v>
      </c>
      <c r="B34" s="17" t="n">
        <v>6350</v>
      </c>
      <c r="C34" s="18">
        <f>(0.0/B34*100)</f>
        <v/>
      </c>
      <c r="D34" s="19" t="n">
        <v>6350</v>
      </c>
      <c r="E34" s="18" t="n">
        <v>492.77034755</v>
      </c>
      <c r="F34" s="20" t="n">
        <v>4.64835714</v>
      </c>
      <c r="G34" s="18" t="n">
        <v>467.03995237</v>
      </c>
      <c r="H34" s="20" t="n">
        <v>5.20703172</v>
      </c>
      <c r="I34" s="18" t="n">
        <v>402.18476979</v>
      </c>
      <c r="J34" s="20" t="n">
        <v>20.95667731</v>
      </c>
      <c r="K34" s="18" t="s">
        <v>404</v>
      </c>
      <c r="L34" s="20" t="s">
        <v>404</v>
      </c>
      <c r="M34" s="18" t="s">
        <v>404</v>
      </c>
      <c r="N34" s="20" t="s">
        <v>404</v>
      </c>
      <c r="O34" s="18" t="s">
        <v>404</v>
      </c>
      <c r="P34" s="20" t="s">
        <v>404</v>
      </c>
      <c r="Q34" s="18" t="s">
        <v>404</v>
      </c>
      <c r="R34" s="20" t="s">
        <v>404</v>
      </c>
      <c r="S34" s="18" t="s">
        <v>404</v>
      </c>
      <c r="T34" s="20" t="s">
        <v>404</v>
      </c>
      <c r="U34" s="18" t="n">
        <v>366.63440683</v>
      </c>
      <c r="V34" s="20" t="n">
        <v>10.55886664</v>
      </c>
    </row>
    <row r="35" spans="1:22">
      <c r="A35" s="15" t="s">
        <v>432</v>
      </c>
      <c r="B35" s="17" t="n">
        <v>6406</v>
      </c>
      <c r="C35" s="18">
        <f>(443.0/B35*100)</f>
        <v/>
      </c>
      <c r="D35" s="19" t="n">
        <v>5963</v>
      </c>
      <c r="E35" s="18" t="n">
        <v>539.49075495</v>
      </c>
      <c r="F35" s="20" t="n">
        <v>2.02280347</v>
      </c>
      <c r="G35" s="18" t="n">
        <v>488.21690658</v>
      </c>
      <c r="H35" s="20" t="n">
        <v>1.80036209</v>
      </c>
      <c r="I35" s="18" t="n">
        <v>471.86783917</v>
      </c>
      <c r="J35" s="20" t="n">
        <v>8.127470239999999</v>
      </c>
      <c r="K35" s="18" t="s">
        <v>404</v>
      </c>
      <c r="L35" s="20" t="s">
        <v>404</v>
      </c>
      <c r="M35" s="18" t="s">
        <v>404</v>
      </c>
      <c r="N35" s="20" t="s">
        <v>404</v>
      </c>
      <c r="O35" s="18" t="s">
        <v>404</v>
      </c>
      <c r="P35" s="20" t="s">
        <v>404</v>
      </c>
      <c r="Q35" s="18" t="s">
        <v>404</v>
      </c>
      <c r="R35" s="20" t="s">
        <v>404</v>
      </c>
      <c r="S35" s="18" t="s">
        <v>404</v>
      </c>
      <c r="T35" s="20" t="s">
        <v>404</v>
      </c>
      <c r="U35" s="18" t="n">
        <v>513.5174263500001</v>
      </c>
      <c r="V35" s="20" t="n">
        <v>10.74408273</v>
      </c>
    </row>
    <row r="36" spans="1:22">
      <c r="A36" s="15" t="s">
        <v>433</v>
      </c>
      <c r="B36" s="17" t="n">
        <v>6736</v>
      </c>
      <c r="C36" s="18">
        <f>(10.0/B36*100)</f>
        <v/>
      </c>
      <c r="D36" s="19" t="n">
        <v>6726</v>
      </c>
      <c r="E36" s="18" t="n">
        <v>490.21406502</v>
      </c>
      <c r="F36" s="20" t="n">
        <v>5.17410286</v>
      </c>
      <c r="G36" s="18" t="n">
        <v>486.48887291</v>
      </c>
      <c r="H36" s="20" t="n">
        <v>2.96985753</v>
      </c>
      <c r="I36" s="18" t="n">
        <v>467.01036938</v>
      </c>
      <c r="J36" s="20" t="n">
        <v>8.98622539</v>
      </c>
      <c r="K36" s="18" t="s">
        <v>404</v>
      </c>
      <c r="L36" s="20" t="s">
        <v>404</v>
      </c>
      <c r="M36" s="18" t="s">
        <v>404</v>
      </c>
      <c r="N36" s="20" t="s">
        <v>404</v>
      </c>
      <c r="O36" s="18" t="s">
        <v>404</v>
      </c>
      <c r="P36" s="20" t="s">
        <v>404</v>
      </c>
      <c r="Q36" s="18" t="s">
        <v>404</v>
      </c>
      <c r="R36" s="20" t="s">
        <v>404</v>
      </c>
      <c r="S36" s="18" t="s">
        <v>404</v>
      </c>
      <c r="T36" s="20" t="s">
        <v>404</v>
      </c>
      <c r="U36" s="18" t="n">
        <v>484.29413917</v>
      </c>
      <c r="V36" s="20" t="n">
        <v>13.41161216</v>
      </c>
    </row>
    <row r="37" spans="1:22">
      <c r="A37" s="15" t="s">
        <v>434</v>
      </c>
      <c r="B37" s="17" t="n">
        <v>5458</v>
      </c>
      <c r="C37" s="18">
        <f>(0.0/B37*100)</f>
        <v/>
      </c>
      <c r="D37" s="19" t="n">
        <v>5458</v>
      </c>
      <c r="E37" s="18" t="n">
        <v>498.7892274</v>
      </c>
      <c r="F37" s="20" t="n">
        <v>10.7104077</v>
      </c>
      <c r="G37" s="18" t="n">
        <v>495.91174937</v>
      </c>
      <c r="H37" s="20" t="n">
        <v>3.24748947</v>
      </c>
      <c r="I37" s="18" t="n">
        <v>476.27115301</v>
      </c>
      <c r="J37" s="20" t="n">
        <v>8.42404805</v>
      </c>
      <c r="K37" s="18" t="s">
        <v>404</v>
      </c>
      <c r="L37" s="20" t="s">
        <v>404</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557.56225446</v>
      </c>
      <c r="F38" s="20" t="n">
        <v>7.81952779</v>
      </c>
      <c r="G38" s="18" t="n">
        <v>518.58727386</v>
      </c>
      <c r="H38" s="20" t="n">
        <v>4.10173735</v>
      </c>
      <c r="I38" s="18" t="n">
        <v>486.48846245</v>
      </c>
      <c r="J38" s="20" t="n">
        <v>8.50203522</v>
      </c>
      <c r="K38" s="18" t="n">
        <v>503.77598431</v>
      </c>
      <c r="L38" s="20" t="n">
        <v>5.81461428</v>
      </c>
      <c r="M38" s="18" t="s">
        <v>404</v>
      </c>
      <c r="N38" s="20" t="s">
        <v>404</v>
      </c>
      <c r="O38" s="18" t="s">
        <v>404</v>
      </c>
      <c r="P38" s="20" t="s">
        <v>404</v>
      </c>
      <c r="Q38" s="18" t="s">
        <v>404</v>
      </c>
      <c r="R38" s="20" t="s">
        <v>404</v>
      </c>
      <c r="S38" s="18" t="s">
        <v>404</v>
      </c>
      <c r="T38" s="20" t="s">
        <v>404</v>
      </c>
      <c r="U38" s="18" t="n">
        <v>557.4408673200001</v>
      </c>
      <c r="V38" s="20" t="n">
        <v>20.60747809</v>
      </c>
    </row>
    <row r="39" spans="1:22">
      <c r="A39" s="15" t="s">
        <v>436</v>
      </c>
      <c r="B39" s="17" t="n">
        <v>5895</v>
      </c>
      <c r="C39" s="18">
        <f>(0.0/B39*100)</f>
        <v/>
      </c>
      <c r="D39" s="19" t="n">
        <v>5895</v>
      </c>
      <c r="E39" s="18" t="n">
        <v>445.61468884</v>
      </c>
      <c r="F39" s="20" t="n">
        <v>8.152634190000001</v>
      </c>
      <c r="G39" s="18" t="n">
        <v>406.35902314</v>
      </c>
      <c r="H39" s="20" t="n">
        <v>6.03869598</v>
      </c>
      <c r="I39" s="18" t="n">
        <v>388.21721808</v>
      </c>
      <c r="J39" s="20" t="n">
        <v>9.315799350000001</v>
      </c>
      <c r="K39" s="18" t="n">
        <v>449.53661869</v>
      </c>
      <c r="L39" s="20" t="n">
        <v>33.83129461</v>
      </c>
      <c r="M39" s="18" t="s">
        <v>404</v>
      </c>
      <c r="N39" s="20" t="s">
        <v>404</v>
      </c>
      <c r="O39" s="18" t="s">
        <v>404</v>
      </c>
      <c r="P39" s="20" t="s">
        <v>404</v>
      </c>
      <c r="Q39" s="18" t="s">
        <v>404</v>
      </c>
      <c r="R39" s="20" t="s">
        <v>404</v>
      </c>
      <c r="S39" s="18" t="s">
        <v>404</v>
      </c>
      <c r="T39" s="20" t="s">
        <v>404</v>
      </c>
      <c r="U39" s="18" t="n">
        <v>311.50985</v>
      </c>
      <c r="V39" s="20" t="n">
        <v>42.0126856</v>
      </c>
    </row>
    <row r="40" spans="1:22">
      <c r="A40" s="15" t="s">
        <v>437</v>
      </c>
      <c r="B40" s="17" t="n">
        <v>14157</v>
      </c>
      <c r="C40" s="18">
        <f>(3029.0/B40*100)</f>
        <v/>
      </c>
      <c r="D40" s="19" t="n">
        <v>11128</v>
      </c>
      <c r="E40" s="18" t="n">
        <v>513.72352041</v>
      </c>
      <c r="F40" s="20" t="n">
        <v>8.964518630000001</v>
      </c>
      <c r="G40" s="18" t="n">
        <v>489.07084401</v>
      </c>
      <c r="H40" s="20" t="n">
        <v>3.659959</v>
      </c>
      <c r="I40" s="18" t="n">
        <v>473.71144229</v>
      </c>
      <c r="J40" s="20" t="n">
        <v>11.48201786</v>
      </c>
      <c r="K40" s="18" t="n">
        <v>461.54640233</v>
      </c>
      <c r="L40" s="20" t="n">
        <v>10.05120322</v>
      </c>
      <c r="M40" s="18" t="s">
        <v>404</v>
      </c>
      <c r="N40" s="20" t="s">
        <v>404</v>
      </c>
      <c r="O40" s="18" t="s">
        <v>404</v>
      </c>
      <c r="P40" s="20" t="s">
        <v>404</v>
      </c>
      <c r="Q40" s="18" t="s">
        <v>404</v>
      </c>
      <c r="R40" s="20" t="s">
        <v>404</v>
      </c>
      <c r="S40" s="18" t="s">
        <v>404</v>
      </c>
      <c r="T40" s="20" t="s">
        <v>404</v>
      </c>
      <c r="U40" s="18" t="n">
        <v>491.56081951</v>
      </c>
      <c r="V40" s="20" t="n">
        <v>8.665199790000001</v>
      </c>
    </row>
    <row r="41" spans="1:22">
      <c r="A41" s="15" t="s">
        <v>438</v>
      </c>
      <c r="B41" s="17" t="n">
        <v>5712</v>
      </c>
      <c r="C41" s="18">
        <f>(138.0/B41*100)</f>
        <v/>
      </c>
      <c r="D41" s="19" t="n">
        <v>5574</v>
      </c>
      <c r="E41" s="18" t="n">
        <v>478.20561369</v>
      </c>
      <c r="F41" s="20" t="n">
        <v>8.926257319999999</v>
      </c>
      <c r="G41" s="18" t="n">
        <v>470.19100426</v>
      </c>
      <c r="H41" s="20" t="n">
        <v>3.81264973</v>
      </c>
      <c r="I41" s="18" t="n">
        <v>466.13317725</v>
      </c>
      <c r="J41" s="20" t="n">
        <v>11.73936012</v>
      </c>
      <c r="K41" s="18" t="n">
        <v>376.76223895</v>
      </c>
      <c r="L41" s="20" t="n">
        <v>17.94853528</v>
      </c>
      <c r="M41" s="18" t="s">
        <v>404</v>
      </c>
      <c r="N41" s="20" t="s">
        <v>404</v>
      </c>
      <c r="O41" s="18" t="s">
        <v>404</v>
      </c>
      <c r="P41" s="20" t="s">
        <v>404</v>
      </c>
      <c r="Q41" s="18" t="s">
        <v>404</v>
      </c>
      <c r="R41" s="20" t="s">
        <v>404</v>
      </c>
      <c r="S41" s="18" t="s">
        <v>404</v>
      </c>
      <c r="T41" s="20" t="s">
        <v>404</v>
      </c>
      <c r="U41" s="18" t="n">
        <v>491.70558282</v>
      </c>
      <c r="V41" s="20" t="n">
        <v>7.95954518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415.13171277</v>
      </c>
      <c r="F44" s="20" t="n">
        <v>3.80172821</v>
      </c>
      <c r="G44" s="18" t="n">
        <v>412.15174701</v>
      </c>
      <c r="H44" s="20" t="n">
        <v>6.97576444</v>
      </c>
      <c r="I44" s="18" t="n">
        <v>394.85576671</v>
      </c>
      <c r="J44" s="20" t="n">
        <v>13.4530561</v>
      </c>
      <c r="K44" s="18" t="n">
        <v>394.89231496</v>
      </c>
      <c r="L44" s="20" t="n">
        <v>10.95419935</v>
      </c>
      <c r="M44" s="18" t="s">
        <v>404</v>
      </c>
      <c r="N44" s="20" t="s">
        <v>404</v>
      </c>
      <c r="O44" s="18" t="s">
        <v>404</v>
      </c>
      <c r="P44" s="20" t="s">
        <v>404</v>
      </c>
      <c r="Q44" s="18" t="s">
        <v>404</v>
      </c>
      <c r="R44" s="20" t="s">
        <v>404</v>
      </c>
      <c r="S44" s="18" t="s">
        <v>404</v>
      </c>
      <c r="T44" s="20" t="s">
        <v>404</v>
      </c>
      <c r="U44" s="18" t="n">
        <v>473.90969894</v>
      </c>
      <c r="V44" s="20" t="n">
        <v>39.39598307</v>
      </c>
    </row>
    <row r="45" spans="1:22">
      <c r="A45" s="15" t="s">
        <v>442</v>
      </c>
      <c r="B45" s="17" t="n">
        <v>5519</v>
      </c>
      <c r="C45" s="18">
        <f>(0.0/B45*100)</f>
        <v/>
      </c>
      <c r="D45" s="19" t="n">
        <v>5519</v>
      </c>
      <c r="E45" s="18" t="n">
        <v>358.90559223</v>
      </c>
      <c r="F45" s="20" t="n">
        <v>4.92560404</v>
      </c>
      <c r="G45" s="18" t="n">
        <v>360.2441522</v>
      </c>
      <c r="H45" s="20" t="n">
        <v>4.7596033</v>
      </c>
      <c r="I45" s="18" t="n">
        <v>358.90641382</v>
      </c>
      <c r="J45" s="20" t="n">
        <v>14.20259122</v>
      </c>
      <c r="K45" s="18" t="n">
        <v>350.57770283</v>
      </c>
      <c r="L45" s="20" t="n">
        <v>10.89046876</v>
      </c>
      <c r="M45" s="18" t="s">
        <v>404</v>
      </c>
      <c r="N45" s="20" t="s">
        <v>404</v>
      </c>
      <c r="O45" s="18" t="s">
        <v>404</v>
      </c>
      <c r="P45" s="20" t="s">
        <v>404</v>
      </c>
      <c r="Q45" s="18" t="s">
        <v>404</v>
      </c>
      <c r="R45" s="20" t="s">
        <v>404</v>
      </c>
      <c r="S45" s="18" t="s">
        <v>404</v>
      </c>
      <c r="T45" s="20" t="s">
        <v>404</v>
      </c>
      <c r="U45" s="18" t="n">
        <v>367.56934174</v>
      </c>
      <c r="V45" s="20" t="n">
        <v>21.68405382</v>
      </c>
    </row>
    <row r="46" spans="1:22">
      <c r="A46" s="15" t="s">
        <v>443</v>
      </c>
      <c r="B46" s="17" t="n">
        <v>23141</v>
      </c>
      <c r="C46" s="18">
        <f>(4196.0/B46*100)</f>
        <v/>
      </c>
      <c r="D46" s="19" t="n">
        <v>18945</v>
      </c>
      <c r="E46" s="18" t="n">
        <v>398.13444314</v>
      </c>
      <c r="F46" s="20" t="n">
        <v>5.59861337</v>
      </c>
      <c r="G46" s="18" t="n">
        <v>368.94604394</v>
      </c>
      <c r="H46" s="20" t="n">
        <v>4.38224665</v>
      </c>
      <c r="I46" s="18" t="n">
        <v>375.23317343</v>
      </c>
      <c r="J46" s="20" t="n">
        <v>6.33816761</v>
      </c>
      <c r="K46" s="18" t="n">
        <v>367.77419851</v>
      </c>
      <c r="L46" s="20" t="n">
        <v>13.71574623</v>
      </c>
      <c r="M46" s="18" t="s">
        <v>404</v>
      </c>
      <c r="N46" s="20" t="s">
        <v>404</v>
      </c>
      <c r="O46" s="18" t="s">
        <v>404</v>
      </c>
      <c r="P46" s="20" t="s">
        <v>404</v>
      </c>
      <c r="Q46" s="18" t="s">
        <v>404</v>
      </c>
      <c r="R46" s="20" t="s">
        <v>404</v>
      </c>
      <c r="S46" s="18" t="s">
        <v>404</v>
      </c>
      <c r="T46" s="20" t="s">
        <v>404</v>
      </c>
      <c r="U46" s="18" t="n">
        <v>348.77987805</v>
      </c>
      <c r="V46" s="20" t="n">
        <v>11.51695285</v>
      </c>
    </row>
    <row r="47" spans="1:22">
      <c r="A47" s="15" t="s">
        <v>444</v>
      </c>
      <c r="B47" s="17" t="n">
        <v>5928</v>
      </c>
      <c r="C47" s="18">
        <f>(0.0/B47*100)</f>
        <v/>
      </c>
      <c r="D47" s="19" t="n">
        <v>5928</v>
      </c>
      <c r="E47" s="18" t="n">
        <v>457.32411036</v>
      </c>
      <c r="F47" s="20" t="n">
        <v>7.77629504</v>
      </c>
      <c r="G47" s="18" t="n">
        <v>431.44179211</v>
      </c>
      <c r="H47" s="20" t="n">
        <v>6.4388919</v>
      </c>
      <c r="I47" s="18" t="n">
        <v>413.73437876</v>
      </c>
      <c r="J47" s="20" t="n">
        <v>10.65176457</v>
      </c>
      <c r="K47" s="18" t="n">
        <v>425.92892739</v>
      </c>
      <c r="L47" s="20" t="n">
        <v>20.9667745</v>
      </c>
      <c r="M47" s="18" t="s">
        <v>404</v>
      </c>
      <c r="N47" s="20" t="s">
        <v>404</v>
      </c>
      <c r="O47" s="18" t="s">
        <v>404</v>
      </c>
      <c r="P47" s="20" t="s">
        <v>404</v>
      </c>
      <c r="Q47" s="18" t="s">
        <v>404</v>
      </c>
      <c r="R47" s="20" t="s">
        <v>404</v>
      </c>
      <c r="S47" s="18" t="s">
        <v>404</v>
      </c>
      <c r="T47" s="20" t="s">
        <v>404</v>
      </c>
      <c r="U47" s="18" t="n">
        <v>490.02198009</v>
      </c>
      <c r="V47" s="20" t="n">
        <v>21.20651197</v>
      </c>
    </row>
    <row r="48" spans="1:22">
      <c r="A48" s="15" t="s">
        <v>445</v>
      </c>
      <c r="B48" s="17" t="n">
        <v>9841</v>
      </c>
      <c r="C48" s="18">
        <f>(40.0/B48*100)</f>
        <v/>
      </c>
      <c r="D48" s="19" t="n">
        <v>9801</v>
      </c>
      <c r="E48" s="18" t="n">
        <v>557.44685124</v>
      </c>
      <c r="F48" s="20" t="n">
        <v>9.252499</v>
      </c>
      <c r="G48" s="18" t="n">
        <v>531.90546371</v>
      </c>
      <c r="H48" s="20" t="n">
        <v>11.79819485</v>
      </c>
      <c r="I48" s="18" t="n">
        <v>496.35981376</v>
      </c>
      <c r="J48" s="20" t="n">
        <v>10.32091038</v>
      </c>
      <c r="K48" s="18" t="n">
        <v>523.87725583</v>
      </c>
      <c r="L48" s="20" t="n">
        <v>16.86542676</v>
      </c>
      <c r="M48" s="18" t="s">
        <v>404</v>
      </c>
      <c r="N48" s="20" t="s">
        <v>404</v>
      </c>
      <c r="O48" s="18" t="s">
        <v>404</v>
      </c>
      <c r="P48" s="20" t="s">
        <v>404</v>
      </c>
      <c r="Q48" s="18" t="s">
        <v>404</v>
      </c>
      <c r="R48" s="20" t="s">
        <v>404</v>
      </c>
      <c r="S48" s="18" t="s">
        <v>404</v>
      </c>
      <c r="T48" s="20" t="s">
        <v>404</v>
      </c>
      <c r="U48" s="18" t="n">
        <v>519.73878258</v>
      </c>
      <c r="V48" s="20" t="n">
        <v>11.1506963</v>
      </c>
    </row>
    <row r="49" spans="1:22">
      <c r="A49" s="15" t="s">
        <v>446</v>
      </c>
      <c r="B49" s="17" t="n">
        <v>6349</v>
      </c>
      <c r="C49" s="18">
        <f>(52.0/B49*100)</f>
        <v/>
      </c>
      <c r="D49" s="19" t="n">
        <v>6297</v>
      </c>
      <c r="E49" s="18" t="n">
        <v>423.53471047</v>
      </c>
      <c r="F49" s="20" t="n">
        <v>6.20583673</v>
      </c>
      <c r="G49" s="18" t="n">
        <v>404.0092121</v>
      </c>
      <c r="H49" s="20" t="n">
        <v>4.41151263</v>
      </c>
      <c r="I49" s="18" t="n">
        <v>385.79709385</v>
      </c>
      <c r="J49" s="20" t="n">
        <v>7.35187041</v>
      </c>
      <c r="K49" s="18" t="n">
        <v>387.02781782</v>
      </c>
      <c r="L49" s="20" t="n">
        <v>15.56554648</v>
      </c>
      <c r="M49" s="18" t="s">
        <v>404</v>
      </c>
      <c r="N49" s="20" t="s">
        <v>404</v>
      </c>
      <c r="O49" s="18" t="s">
        <v>404</v>
      </c>
      <c r="P49" s="20" t="s">
        <v>404</v>
      </c>
      <c r="Q49" s="18" t="s">
        <v>404</v>
      </c>
      <c r="R49" s="20" t="s">
        <v>404</v>
      </c>
      <c r="S49" s="18" t="s">
        <v>404</v>
      </c>
      <c r="T49" s="20" t="s">
        <v>404</v>
      </c>
      <c r="U49" s="18" t="n">
        <v>397.28168275</v>
      </c>
      <c r="V49" s="20" t="n">
        <v>4.92242616</v>
      </c>
    </row>
    <row r="50" spans="1:22">
      <c r="A50" s="15" t="s">
        <v>447</v>
      </c>
      <c r="B50" s="17" t="n">
        <v>11795</v>
      </c>
      <c r="C50" s="18">
        <f>(1031.0/B50*100)</f>
        <v/>
      </c>
      <c r="D50" s="19" t="n">
        <v>10764</v>
      </c>
      <c r="E50" s="18" t="n">
        <v>402.4036292</v>
      </c>
      <c r="F50" s="20" t="n">
        <v>5.48606729</v>
      </c>
      <c r="G50" s="18" t="n">
        <v>390.92258881</v>
      </c>
      <c r="H50" s="20" t="n">
        <v>3.81186464</v>
      </c>
      <c r="I50" s="18" t="n">
        <v>379.6544626</v>
      </c>
      <c r="J50" s="20" t="n">
        <v>4.86095586</v>
      </c>
      <c r="K50" s="18" t="n">
        <v>385.13085862</v>
      </c>
      <c r="L50" s="20" t="n">
        <v>8.549790509999999</v>
      </c>
      <c r="M50" s="18" t="s">
        <v>404</v>
      </c>
      <c r="N50" s="20" t="s">
        <v>404</v>
      </c>
      <c r="O50" s="18" t="s">
        <v>404</v>
      </c>
      <c r="P50" s="20" t="s">
        <v>404</v>
      </c>
      <c r="Q50" s="18" t="s">
        <v>404</v>
      </c>
      <c r="R50" s="20" t="s">
        <v>404</v>
      </c>
      <c r="S50" s="18" t="s">
        <v>404</v>
      </c>
      <c r="T50" s="20" t="s">
        <v>404</v>
      </c>
      <c r="U50" s="18" t="n">
        <v>387.15479938</v>
      </c>
      <c r="V50" s="20" t="n">
        <v>11.33296767</v>
      </c>
    </row>
    <row r="51" spans="1:22">
      <c r="A51" s="15" t="s">
        <v>448</v>
      </c>
      <c r="B51" s="17" t="n">
        <v>6866</v>
      </c>
      <c r="C51" s="18">
        <f>(0.0/B51*100)</f>
        <v/>
      </c>
      <c r="D51" s="19" t="n">
        <v>6866</v>
      </c>
      <c r="E51" s="18" t="n">
        <v>403.09736573</v>
      </c>
      <c r="F51" s="20" t="n">
        <v>6.08556103</v>
      </c>
      <c r="G51" s="18" t="n">
        <v>396.79904399</v>
      </c>
      <c r="H51" s="20" t="n">
        <v>3.55118351</v>
      </c>
      <c r="I51" s="18" t="n">
        <v>405.4915667</v>
      </c>
      <c r="J51" s="20" t="n">
        <v>5.31216819</v>
      </c>
      <c r="K51" s="18" t="n">
        <v>398.87108247</v>
      </c>
      <c r="L51" s="20" t="n">
        <v>16.46542661</v>
      </c>
      <c r="M51" s="18" t="s">
        <v>404</v>
      </c>
      <c r="N51" s="20" t="s">
        <v>404</v>
      </c>
      <c r="O51" s="18" t="s">
        <v>404</v>
      </c>
      <c r="P51" s="20" t="s">
        <v>404</v>
      </c>
      <c r="Q51" s="18" t="s">
        <v>404</v>
      </c>
      <c r="R51" s="20" t="s">
        <v>404</v>
      </c>
      <c r="S51" s="18" t="s">
        <v>404</v>
      </c>
      <c r="T51" s="20" t="s">
        <v>404</v>
      </c>
      <c r="U51" s="18" t="n">
        <v>456.78856236</v>
      </c>
      <c r="V51" s="20" t="n">
        <v>30.1783113</v>
      </c>
    </row>
    <row r="52" spans="1:22">
      <c r="A52" s="15" t="s">
        <v>449</v>
      </c>
      <c r="B52" s="17" t="n">
        <v>5809</v>
      </c>
      <c r="C52" s="18">
        <f>(0.0/B52*100)</f>
        <v/>
      </c>
      <c r="D52" s="19" t="n">
        <v>5809</v>
      </c>
      <c r="E52" s="18" t="n">
        <v>490.55901904</v>
      </c>
      <c r="F52" s="20" t="n">
        <v>6.61033887</v>
      </c>
      <c r="G52" s="18" t="n">
        <v>451.09831064</v>
      </c>
      <c r="H52" s="20" t="n">
        <v>5.04741712</v>
      </c>
      <c r="I52" s="18" t="n">
        <v>446.74258888</v>
      </c>
      <c r="J52" s="20" t="n">
        <v>11.70063544</v>
      </c>
      <c r="K52" s="18" t="n">
        <v>486.26592032</v>
      </c>
      <c r="L52" s="20" t="n">
        <v>17.48961921</v>
      </c>
      <c r="M52" s="18" t="s">
        <v>404</v>
      </c>
      <c r="N52" s="20" t="s">
        <v>404</v>
      </c>
      <c r="O52" s="18" t="s">
        <v>404</v>
      </c>
      <c r="P52" s="20" t="s">
        <v>404</v>
      </c>
      <c r="Q52" s="18" t="s">
        <v>404</v>
      </c>
      <c r="R52" s="20" t="s">
        <v>404</v>
      </c>
      <c r="S52" s="18" t="s">
        <v>404</v>
      </c>
      <c r="T52" s="20" t="s">
        <v>404</v>
      </c>
      <c r="U52" s="18" t="n">
        <v>452.34895395</v>
      </c>
      <c r="V52" s="20" t="n">
        <v>14.18034574</v>
      </c>
    </row>
    <row r="53" spans="1:22">
      <c r="A53" s="15" t="s">
        <v>450</v>
      </c>
      <c r="B53" s="17" t="n">
        <v>5571</v>
      </c>
      <c r="C53" s="18">
        <f>(0.0/B53*100)</f>
        <v/>
      </c>
      <c r="D53" s="19" t="n">
        <v>5571</v>
      </c>
      <c r="E53" s="18" t="n">
        <v>462.33993112</v>
      </c>
      <c r="F53" s="20" t="n">
        <v>4.45769177</v>
      </c>
      <c r="G53" s="18" t="n">
        <v>436.45924839</v>
      </c>
      <c r="H53" s="20" t="n">
        <v>1.70037459</v>
      </c>
      <c r="I53" s="18" t="n">
        <v>402.24993897</v>
      </c>
      <c r="J53" s="20" t="n">
        <v>5.34895143</v>
      </c>
      <c r="K53" s="18" t="n">
        <v>323.69766236</v>
      </c>
      <c r="L53" s="20" t="n">
        <v>22.59032073</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327.98305611</v>
      </c>
      <c r="F54" s="20" t="n">
        <v>8.4016278</v>
      </c>
      <c r="G54" s="18" t="n">
        <v>328.70689752</v>
      </c>
      <c r="H54" s="20" t="n">
        <v>3.70471517</v>
      </c>
      <c r="I54" s="18" t="n">
        <v>323.48780557</v>
      </c>
      <c r="J54" s="20" t="n">
        <v>7.90937358</v>
      </c>
      <c r="K54" s="18" t="n">
        <v>324.17530646</v>
      </c>
      <c r="L54" s="20" t="n">
        <v>30.58469505</v>
      </c>
      <c r="M54" s="18" t="s">
        <v>404</v>
      </c>
      <c r="N54" s="20" t="s">
        <v>404</v>
      </c>
      <c r="O54" s="18" t="s">
        <v>404</v>
      </c>
      <c r="P54" s="20" t="s">
        <v>404</v>
      </c>
      <c r="Q54" s="18" t="s">
        <v>404</v>
      </c>
      <c r="R54" s="20" t="s">
        <v>404</v>
      </c>
      <c r="S54" s="18" t="s">
        <v>404</v>
      </c>
      <c r="T54" s="20" t="s">
        <v>404</v>
      </c>
      <c r="U54" s="18" t="n">
        <v>324.99435668</v>
      </c>
      <c r="V54" s="20" t="n">
        <v>8.725412990000001</v>
      </c>
    </row>
    <row r="55" spans="1:22">
      <c r="A55" s="15" t="s">
        <v>452</v>
      </c>
      <c r="B55" s="17" t="n">
        <v>5316</v>
      </c>
      <c r="C55" s="18">
        <f>(43.0/B55*100)</f>
        <v/>
      </c>
      <c r="D55" s="19" t="n">
        <v>5273</v>
      </c>
      <c r="E55" s="18" t="n">
        <v>404.00102465</v>
      </c>
      <c r="F55" s="20" t="n">
        <v>3.3723565</v>
      </c>
      <c r="G55" s="18" t="n">
        <v>415.91889931</v>
      </c>
      <c r="H55" s="20" t="n">
        <v>13.16740362</v>
      </c>
      <c r="I55" s="18" t="n">
        <v>387.92487012</v>
      </c>
      <c r="J55" s="20" t="n">
        <v>23.03186473</v>
      </c>
      <c r="K55" s="18" t="n">
        <v>400.98462454</v>
      </c>
      <c r="L55" s="20" t="n">
        <v>7.87357932</v>
      </c>
      <c r="M55" s="18" t="s">
        <v>404</v>
      </c>
      <c r="N55" s="20" t="s">
        <v>404</v>
      </c>
      <c r="O55" s="18" t="s">
        <v>404</v>
      </c>
      <c r="P55" s="20" t="s">
        <v>404</v>
      </c>
      <c r="Q55" s="18" t="s">
        <v>404</v>
      </c>
      <c r="R55" s="20" t="s">
        <v>404</v>
      </c>
      <c r="S55" s="18" t="n">
        <v>391.39120383</v>
      </c>
      <c r="T55" s="20" t="n">
        <v>26.96671856</v>
      </c>
      <c r="U55" s="18" t="n">
        <v>373.90407495</v>
      </c>
      <c r="V55" s="20" t="n">
        <v>18.24884316</v>
      </c>
    </row>
    <row r="56" spans="1:22">
      <c r="A56" s="15" t="s">
        <v>453</v>
      </c>
      <c r="B56" s="17" t="n">
        <v>5359</v>
      </c>
      <c r="C56" s="18">
        <f>(0.0/B56*100)</f>
        <v/>
      </c>
      <c r="D56" s="19" t="n">
        <v>5359</v>
      </c>
      <c r="E56" s="18" t="n">
        <v>568.0058002</v>
      </c>
      <c r="F56" s="20" t="n">
        <v>7.94307548</v>
      </c>
      <c r="G56" s="18" t="n">
        <v>539.5015486999999</v>
      </c>
      <c r="H56" s="20" t="n">
        <v>4.69078855</v>
      </c>
      <c r="I56" s="18" t="n">
        <v>565.50792195</v>
      </c>
      <c r="J56" s="20" t="n">
        <v>26.24344788</v>
      </c>
      <c r="K56" s="18" t="s">
        <v>404</v>
      </c>
      <c r="L56" s="20" t="s">
        <v>404</v>
      </c>
      <c r="M56" s="18" t="s">
        <v>404</v>
      </c>
      <c r="N56" s="20" t="s">
        <v>404</v>
      </c>
      <c r="O56" s="18" t="s">
        <v>404</v>
      </c>
      <c r="P56" s="20" t="s">
        <v>404</v>
      </c>
      <c r="Q56" s="18" t="s">
        <v>404</v>
      </c>
      <c r="R56" s="20" t="s">
        <v>404</v>
      </c>
      <c r="S56" s="18" t="s">
        <v>404</v>
      </c>
      <c r="T56" s="20" t="s">
        <v>404</v>
      </c>
      <c r="U56" s="18" t="n">
        <v>547.07255172</v>
      </c>
      <c r="V56" s="20" t="n">
        <v>20.13799537</v>
      </c>
    </row>
    <row r="57" spans="1:22">
      <c r="A57" s="15" t="s">
        <v>454</v>
      </c>
      <c r="B57" s="17" t="n">
        <v>6513</v>
      </c>
      <c r="C57" s="18">
        <f>(0.0/B57*100)</f>
        <v/>
      </c>
      <c r="D57" s="19" t="n">
        <v>6513</v>
      </c>
      <c r="E57" s="18" t="n">
        <v>386.27274682</v>
      </c>
      <c r="F57" s="20" t="n">
        <v>3.78133433</v>
      </c>
      <c r="G57" s="18" t="n">
        <v>384.15359346</v>
      </c>
      <c r="H57" s="20" t="n">
        <v>7.71097804</v>
      </c>
      <c r="I57" s="18" t="n">
        <v>389.85572946</v>
      </c>
      <c r="J57" s="20" t="n">
        <v>26.41933505</v>
      </c>
      <c r="K57" s="18" t="s">
        <v>404</v>
      </c>
      <c r="L57" s="20" t="s">
        <v>404</v>
      </c>
      <c r="M57" s="18" t="s">
        <v>404</v>
      </c>
      <c r="N57" s="20" t="s">
        <v>404</v>
      </c>
      <c r="O57" s="18" t="s">
        <v>404</v>
      </c>
      <c r="P57" s="20" t="s">
        <v>404</v>
      </c>
      <c r="Q57" s="18" t="s">
        <v>404</v>
      </c>
      <c r="R57" s="20" t="s">
        <v>404</v>
      </c>
      <c r="S57" s="18" t="s">
        <v>404</v>
      </c>
      <c r="T57" s="20" t="s">
        <v>404</v>
      </c>
      <c r="U57" s="18" t="n">
        <v>416.89391148</v>
      </c>
      <c r="V57" s="20" t="n">
        <v>9.875305150000001</v>
      </c>
    </row>
    <row r="58" spans="1:22">
      <c r="A58" s="15" t="s">
        <v>455</v>
      </c>
      <c r="B58" s="17" t="n">
        <v>7267</v>
      </c>
      <c r="C58" s="18">
        <f>(0.0/B58*100)</f>
        <v/>
      </c>
      <c r="D58" s="19" t="n">
        <v>7267</v>
      </c>
      <c r="E58" s="18" t="n">
        <v>388.26445828</v>
      </c>
      <c r="F58" s="20" t="n">
        <v>5.08452583</v>
      </c>
      <c r="G58" s="18" t="n">
        <v>381.17487175</v>
      </c>
      <c r="H58" s="20" t="n">
        <v>4.54290136</v>
      </c>
      <c r="I58" s="18" t="n">
        <v>373.90455393</v>
      </c>
      <c r="J58" s="20" t="n">
        <v>7.5883926</v>
      </c>
      <c r="K58" s="18" t="n">
        <v>336.25076367</v>
      </c>
      <c r="L58" s="20" t="n">
        <v>17.24740307</v>
      </c>
      <c r="M58" s="18" t="s">
        <v>404</v>
      </c>
      <c r="N58" s="20" t="s">
        <v>404</v>
      </c>
      <c r="O58" s="18" t="s">
        <v>404</v>
      </c>
      <c r="P58" s="20" t="s">
        <v>404</v>
      </c>
      <c r="Q58" s="18" t="n">
        <v>318.93011429</v>
      </c>
      <c r="R58" s="20" t="n">
        <v>17.69694503</v>
      </c>
      <c r="S58" s="18" t="s">
        <v>404</v>
      </c>
      <c r="T58" s="20" t="s">
        <v>404</v>
      </c>
      <c r="U58" s="18" t="s">
        <v>404</v>
      </c>
      <c r="V58" s="20" t="s">
        <v>404</v>
      </c>
    </row>
    <row r="59" spans="1:22">
      <c r="A59" s="15" t="s">
        <v>456</v>
      </c>
      <c r="B59" s="17" t="n">
        <v>4826</v>
      </c>
      <c r="C59" s="18">
        <f>(0.0/B59*100)</f>
        <v/>
      </c>
      <c r="D59" s="19" t="n">
        <v>4826</v>
      </c>
      <c r="E59" s="18" t="n">
        <v>368.33594961</v>
      </c>
      <c r="F59" s="20" t="n">
        <v>2.59220636</v>
      </c>
      <c r="G59" s="18" t="n">
        <v>354.2876821</v>
      </c>
      <c r="H59" s="20" t="n">
        <v>2.18940774</v>
      </c>
      <c r="I59" s="18" t="n">
        <v>355.70483731</v>
      </c>
      <c r="J59" s="20" t="n">
        <v>6.56356177</v>
      </c>
      <c r="K59" s="18" t="n">
        <v>373.88882006</v>
      </c>
      <c r="L59" s="20" t="n">
        <v>9.52267327</v>
      </c>
      <c r="M59" s="18" t="s">
        <v>404</v>
      </c>
      <c r="N59" s="20" t="s">
        <v>404</v>
      </c>
      <c r="O59" s="18" t="s">
        <v>404</v>
      </c>
      <c r="P59" s="20" t="s">
        <v>404</v>
      </c>
      <c r="Q59" s="18" t="s">
        <v>404</v>
      </c>
      <c r="R59" s="20" t="s">
        <v>404</v>
      </c>
      <c r="S59" s="18" t="s">
        <v>404</v>
      </c>
      <c r="T59" s="20" t="s">
        <v>404</v>
      </c>
      <c r="U59" s="18" t="n">
        <v>273.52970701</v>
      </c>
      <c r="V59" s="20" t="n">
        <v>24.28224929</v>
      </c>
    </row>
    <row r="60" spans="1:22">
      <c r="A60" s="15" t="s">
        <v>457</v>
      </c>
      <c r="B60" s="17" t="n">
        <v>4546</v>
      </c>
      <c r="C60" s="18">
        <f>(0.0/B60*100)</f>
        <v/>
      </c>
      <c r="D60" s="19" t="n">
        <v>4546</v>
      </c>
      <c r="E60" s="18" t="n">
        <v>385.96612585</v>
      </c>
      <c r="F60" s="20" t="n">
        <v>5.68383198</v>
      </c>
      <c r="G60" s="18" t="n">
        <v>415.04077442</v>
      </c>
      <c r="H60" s="20" t="n">
        <v>6.74824663</v>
      </c>
      <c r="I60" s="18" t="n">
        <v>341.50239492</v>
      </c>
      <c r="J60" s="20" t="n">
        <v>17.8503137</v>
      </c>
      <c r="K60" s="18" t="n">
        <v>369.81467567</v>
      </c>
      <c r="L60" s="20" t="n">
        <v>17.84317396</v>
      </c>
      <c r="M60" s="18" t="s">
        <v>404</v>
      </c>
      <c r="N60" s="20" t="s">
        <v>404</v>
      </c>
      <c r="O60" s="18" t="s">
        <v>404</v>
      </c>
      <c r="P60" s="20" t="s">
        <v>404</v>
      </c>
      <c r="Q60" s="18" t="s">
        <v>404</v>
      </c>
      <c r="R60" s="20" t="s">
        <v>404</v>
      </c>
      <c r="S60" s="18" t="s">
        <v>404</v>
      </c>
      <c r="T60" s="20" t="s">
        <v>404</v>
      </c>
      <c r="U60" s="18" t="n">
        <v>403.08932288</v>
      </c>
      <c r="V60" s="20" t="n">
        <v>25.21075985</v>
      </c>
    </row>
    <row r="61" spans="1:22">
      <c r="A61" s="15" t="s">
        <v>458</v>
      </c>
      <c r="B61" s="17" t="n">
        <v>6525</v>
      </c>
      <c r="C61" s="18">
        <f>(0.0/B61*100)</f>
        <v/>
      </c>
      <c r="D61" s="19" t="n">
        <v>6525</v>
      </c>
      <c r="E61" s="18" t="n">
        <v>509.08401418</v>
      </c>
      <c r="F61" s="20" t="n">
        <v>4.66207093</v>
      </c>
      <c r="G61" s="18" t="n">
        <v>470.34532963</v>
      </c>
      <c r="H61" s="20" t="n">
        <v>2.46286681</v>
      </c>
      <c r="I61" s="18" t="n">
        <v>459.00098039</v>
      </c>
      <c r="J61" s="20" t="n">
        <v>12.52128967</v>
      </c>
      <c r="K61" s="18" t="n">
        <v>451.11088558</v>
      </c>
      <c r="L61" s="20" t="n">
        <v>16.51245699</v>
      </c>
      <c r="M61" s="18" t="s">
        <v>404</v>
      </c>
      <c r="N61" s="20" t="s">
        <v>404</v>
      </c>
      <c r="O61" s="18" t="s">
        <v>404</v>
      </c>
      <c r="P61" s="20" t="s">
        <v>404</v>
      </c>
      <c r="Q61" s="18" t="s">
        <v>404</v>
      </c>
      <c r="R61" s="20" t="s">
        <v>404</v>
      </c>
      <c r="S61" s="18" t="s">
        <v>404</v>
      </c>
      <c r="T61" s="20" t="s">
        <v>404</v>
      </c>
      <c r="U61" s="18" t="n">
        <v>443.55771025</v>
      </c>
      <c r="V61" s="20" t="n">
        <v>14.08494801</v>
      </c>
    </row>
    <row r="62" spans="1:22">
      <c r="A62" s="15" t="s">
        <v>459</v>
      </c>
      <c r="B62" s="17" t="n">
        <v>4476</v>
      </c>
      <c r="C62" s="18">
        <f>(0.0/B62*100)</f>
        <v/>
      </c>
      <c r="D62" s="19" t="n">
        <v>4476</v>
      </c>
      <c r="E62" s="18" t="n">
        <v>558.301839</v>
      </c>
      <c r="F62" s="20" t="n">
        <v>1.88523945</v>
      </c>
      <c r="G62" s="18" t="n">
        <v>536.6236976599999</v>
      </c>
      <c r="H62" s="20" t="n">
        <v>1.83413879</v>
      </c>
      <c r="I62" s="18" t="n">
        <v>548.17416732</v>
      </c>
      <c r="J62" s="20" t="n">
        <v>3.09619502</v>
      </c>
      <c r="K62" s="18" t="n">
        <v>516.3600085</v>
      </c>
      <c r="L62" s="20" t="n">
        <v>3.7291244</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369.28115289</v>
      </c>
      <c r="F63" s="20" t="n">
        <v>2.30889716</v>
      </c>
      <c r="G63" s="18" t="n">
        <v>369.69719199</v>
      </c>
      <c r="H63" s="20" t="n">
        <v>2.61744005</v>
      </c>
      <c r="I63" s="18" t="n">
        <v>325.12903838</v>
      </c>
      <c r="J63" s="20" t="n">
        <v>8.218075430000001</v>
      </c>
      <c r="K63" s="18" t="n">
        <v>407.81542232</v>
      </c>
      <c r="L63" s="20" t="n">
        <v>12.28257619</v>
      </c>
      <c r="M63" s="18" t="s">
        <v>404</v>
      </c>
      <c r="N63" s="20" t="s">
        <v>404</v>
      </c>
      <c r="O63" s="18" t="s">
        <v>404</v>
      </c>
      <c r="P63" s="20" t="s">
        <v>404</v>
      </c>
      <c r="Q63" s="18" t="s">
        <v>404</v>
      </c>
      <c r="R63" s="20" t="s">
        <v>404</v>
      </c>
      <c r="S63" s="18" t="s">
        <v>404</v>
      </c>
      <c r="T63" s="20" t="s">
        <v>404</v>
      </c>
      <c r="U63" s="18" t="n">
        <v>398.95323422</v>
      </c>
      <c r="V63" s="20" t="n">
        <v>6.0675433</v>
      </c>
    </row>
    <row r="64" spans="1:22">
      <c r="A64" s="15" t="s">
        <v>461</v>
      </c>
      <c r="B64" s="17" t="n">
        <v>3634</v>
      </c>
      <c r="C64" s="18">
        <f>(27.0/B64*100)</f>
        <v/>
      </c>
      <c r="D64" s="19" t="n">
        <v>3607</v>
      </c>
      <c r="E64" s="18" t="n">
        <v>498.27055368</v>
      </c>
      <c r="F64" s="20" t="n">
        <v>3.46226788</v>
      </c>
      <c r="G64" s="18" t="n">
        <v>491.41384634</v>
      </c>
      <c r="H64" s="20" t="n">
        <v>2.21300074</v>
      </c>
      <c r="I64" s="18" t="n">
        <v>451.51274977</v>
      </c>
      <c r="J64" s="20" t="n">
        <v>2.85566782</v>
      </c>
      <c r="K64" s="18" t="n">
        <v>433.48731456</v>
      </c>
      <c r="L64" s="20" t="n">
        <v>9.710862390000001</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437.13118553</v>
      </c>
      <c r="F65" s="20" t="n">
        <v>5.99848652</v>
      </c>
      <c r="G65" s="18" t="n">
        <v>416.08463904</v>
      </c>
      <c r="H65" s="20" t="n">
        <v>4.11136922</v>
      </c>
      <c r="I65" s="18" t="n">
        <v>403.2494934</v>
      </c>
      <c r="J65" s="20" t="n">
        <v>6.87870028</v>
      </c>
      <c r="K65" s="18" t="n">
        <v>423.13397884</v>
      </c>
      <c r="L65" s="20" t="n">
        <v>10.4256967</v>
      </c>
      <c r="M65" s="18" t="s">
        <v>404</v>
      </c>
      <c r="N65" s="20" t="s">
        <v>404</v>
      </c>
      <c r="O65" s="18" t="s">
        <v>404</v>
      </c>
      <c r="P65" s="20" t="s">
        <v>404</v>
      </c>
      <c r="Q65" s="18" t="s">
        <v>404</v>
      </c>
      <c r="R65" s="20" t="s">
        <v>404</v>
      </c>
      <c r="S65" s="18" t="s">
        <v>404</v>
      </c>
      <c r="T65" s="20" t="s">
        <v>404</v>
      </c>
      <c r="U65" s="18" t="n">
        <v>423.96509746</v>
      </c>
      <c r="V65" s="20" t="n">
        <v>12.70601333</v>
      </c>
    </row>
    <row r="66" spans="1:22">
      <c r="A66" s="15" t="s">
        <v>463</v>
      </c>
      <c r="B66" s="17" t="n">
        <v>5665</v>
      </c>
      <c r="C66" s="18">
        <f>(0.0/B66*100)</f>
        <v/>
      </c>
      <c r="D66" s="19" t="n">
        <v>5665</v>
      </c>
      <c r="E66" s="18" t="n">
        <v>415.82553738</v>
      </c>
      <c r="F66" s="20" t="n">
        <v>2.25191986</v>
      </c>
      <c r="G66" s="18" t="n">
        <v>419.38298082</v>
      </c>
      <c r="H66" s="20" t="n">
        <v>1.80824388</v>
      </c>
      <c r="I66" s="18" t="n">
        <v>461.05744781</v>
      </c>
      <c r="J66" s="20" t="n">
        <v>11.58516928</v>
      </c>
      <c r="K66" s="18" t="n">
        <v>391.21586706</v>
      </c>
      <c r="L66" s="20" t="n">
        <v>7.55849723</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386.92528002</v>
      </c>
      <c r="F67" s="20" t="n">
        <v>5.30954143</v>
      </c>
      <c r="G67" s="18" t="n">
        <v>386.92565233</v>
      </c>
      <c r="H67" s="20" t="n">
        <v>3.542835</v>
      </c>
      <c r="I67" s="18" t="n">
        <v>382.89567383</v>
      </c>
      <c r="J67" s="20" t="n">
        <v>8.03591533</v>
      </c>
      <c r="K67" s="18" t="n">
        <v>377.55466593</v>
      </c>
      <c r="L67" s="20" t="n">
        <v>10.60055978</v>
      </c>
      <c r="M67" s="18" t="s">
        <v>404</v>
      </c>
      <c r="N67" s="20" t="s">
        <v>404</v>
      </c>
      <c r="O67" s="18" t="s">
        <v>404</v>
      </c>
      <c r="P67" s="20" t="s">
        <v>404</v>
      </c>
      <c r="Q67" s="18" t="s">
        <v>404</v>
      </c>
      <c r="R67" s="20" t="s">
        <v>404</v>
      </c>
      <c r="S67" s="18" t="s">
        <v>404</v>
      </c>
      <c r="T67" s="20" t="s">
        <v>404</v>
      </c>
      <c r="U67" s="18" t="n">
        <v>412.05775226</v>
      </c>
      <c r="V67" s="20" t="n">
        <v>44.50885577</v>
      </c>
    </row>
    <row r="68" spans="1:22">
      <c r="A68" s="15" t="s">
        <v>465</v>
      </c>
      <c r="B68" s="17" t="n">
        <v>12083</v>
      </c>
      <c r="C68" s="18">
        <f>(0.0/B68*100)</f>
        <v/>
      </c>
      <c r="D68" s="19" t="n">
        <v>12083</v>
      </c>
      <c r="E68" s="18" t="n">
        <v>384.96919817</v>
      </c>
      <c r="F68" s="20" t="n">
        <v>1.43241092</v>
      </c>
      <c r="G68" s="18" t="n">
        <v>433.28424276</v>
      </c>
      <c r="H68" s="20" t="n">
        <v>2.03654049</v>
      </c>
      <c r="I68" s="18" t="n">
        <v>448.08387483</v>
      </c>
      <c r="J68" s="20" t="n">
        <v>3.55321287</v>
      </c>
      <c r="K68" s="18" t="n">
        <v>332.93095709</v>
      </c>
      <c r="L68" s="20" t="n">
        <v>19.85004146</v>
      </c>
      <c r="M68" s="18" t="s">
        <v>404</v>
      </c>
      <c r="N68" s="20" t="s">
        <v>404</v>
      </c>
      <c r="O68" s="18" t="s">
        <v>404</v>
      </c>
      <c r="P68" s="20" t="s">
        <v>404</v>
      </c>
      <c r="Q68" s="18" t="s">
        <v>404</v>
      </c>
      <c r="R68" s="20" t="s">
        <v>404</v>
      </c>
      <c r="S68" s="18" t="s">
        <v>404</v>
      </c>
      <c r="T68" s="20" t="s">
        <v>404</v>
      </c>
      <c r="U68" s="18" t="n">
        <v>391.42666346</v>
      </c>
      <c r="V68" s="20" t="n">
        <v>7.21882437</v>
      </c>
    </row>
    <row r="69" spans="1:22">
      <c r="A69" s="15" t="s">
        <v>466</v>
      </c>
      <c r="B69" s="17" t="n">
        <v>4876</v>
      </c>
      <c r="C69" s="18">
        <f>(0.0/B69*100)</f>
        <v/>
      </c>
      <c r="D69" s="19" t="n">
        <v>4876</v>
      </c>
      <c r="E69" s="18" t="n">
        <v>460.86344854</v>
      </c>
      <c r="F69" s="20" t="n">
        <v>6.95310708</v>
      </c>
      <c r="G69" s="18" t="n">
        <v>435.75662047</v>
      </c>
      <c r="H69" s="20" t="n">
        <v>5.40495364</v>
      </c>
      <c r="I69" s="18" t="n">
        <v>406.48964631</v>
      </c>
      <c r="J69" s="20" t="n">
        <v>8.30432077</v>
      </c>
      <c r="K69" s="18" t="n">
        <v>543.02065625</v>
      </c>
      <c r="L69" s="20" t="n">
        <v>11.57913081</v>
      </c>
      <c r="M69" s="18" t="s">
        <v>404</v>
      </c>
      <c r="N69" s="20" t="s">
        <v>404</v>
      </c>
      <c r="O69" s="18" t="s">
        <v>404</v>
      </c>
      <c r="P69" s="20" t="s">
        <v>404</v>
      </c>
      <c r="Q69" s="18" t="s">
        <v>404</v>
      </c>
      <c r="R69" s="20" t="s">
        <v>404</v>
      </c>
      <c r="S69" s="18" t="s">
        <v>404</v>
      </c>
      <c r="T69" s="20" t="s">
        <v>404</v>
      </c>
      <c r="U69" s="18" t="n">
        <v>403.62311558</v>
      </c>
      <c r="V69" s="20" t="n">
        <v>15.01539441</v>
      </c>
    </row>
    <row r="70" spans="1:22">
      <c r="A70" s="15" t="s">
        <v>467</v>
      </c>
      <c r="B70" s="17" t="n">
        <v>6036</v>
      </c>
      <c r="C70" s="18">
        <f>(0.0/B70*100)</f>
        <v/>
      </c>
      <c r="D70" s="19" t="n">
        <v>6036</v>
      </c>
      <c r="E70" s="18" t="n">
        <v>497.08647747</v>
      </c>
      <c r="F70" s="20" t="n">
        <v>4.52697348</v>
      </c>
      <c r="G70" s="18" t="n">
        <v>489.80143851</v>
      </c>
      <c r="H70" s="20" t="n">
        <v>7.00222047</v>
      </c>
      <c r="I70" s="18" t="n">
        <v>503.33494256</v>
      </c>
      <c r="J70" s="20" t="n">
        <v>8.553830850000001</v>
      </c>
      <c r="K70" s="18" t="n">
        <v>493.57566857</v>
      </c>
      <c r="L70" s="20" t="n">
        <v>6.73629319</v>
      </c>
      <c r="M70" s="18" t="s">
        <v>404</v>
      </c>
      <c r="N70" s="20" t="s">
        <v>404</v>
      </c>
      <c r="O70" s="18" t="s">
        <v>404</v>
      </c>
      <c r="P70" s="20" t="s">
        <v>404</v>
      </c>
      <c r="Q70" s="18" t="s">
        <v>404</v>
      </c>
      <c r="R70" s="20" t="s">
        <v>404</v>
      </c>
      <c r="S70" s="18" t="s">
        <v>404</v>
      </c>
      <c r="T70" s="20" t="s">
        <v>404</v>
      </c>
      <c r="U70" s="18" t="n">
        <v>442.20697855</v>
      </c>
      <c r="V70" s="20" t="n">
        <v>22.47733254</v>
      </c>
    </row>
    <row r="71" spans="1:22">
      <c r="A71" s="15" t="s">
        <v>468</v>
      </c>
      <c r="B71" s="17" t="n">
        <v>6115</v>
      </c>
      <c r="C71" s="18">
        <f>(0.0/B71*100)</f>
        <v/>
      </c>
      <c r="D71" s="19" t="n">
        <v>6115</v>
      </c>
      <c r="E71" s="18" t="n">
        <v>574.2360224400001</v>
      </c>
      <c r="F71" s="20" t="n">
        <v>3.8174291</v>
      </c>
      <c r="G71" s="18" t="n">
        <v>561.48575274</v>
      </c>
      <c r="H71" s="20" t="n">
        <v>1.85517428</v>
      </c>
      <c r="I71" s="18" t="n">
        <v>566.73333631</v>
      </c>
      <c r="J71" s="20" t="n">
        <v>3.95267919</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556.00691904</v>
      </c>
      <c r="F72" s="20" t="n">
        <v>5.63278822</v>
      </c>
      <c r="G72" s="18" t="n">
        <v>536.51370889</v>
      </c>
      <c r="H72" s="20" t="n">
        <v>6.62712323</v>
      </c>
      <c r="I72" s="18" t="n">
        <v>499.91716055</v>
      </c>
      <c r="J72" s="20" t="n">
        <v>11.90717254</v>
      </c>
      <c r="K72" s="18" t="n">
        <v>567.62114559</v>
      </c>
      <c r="L72" s="20" t="n">
        <v>17.55400305</v>
      </c>
      <c r="M72" s="18" t="s">
        <v>404</v>
      </c>
      <c r="N72" s="20" t="s">
        <v>404</v>
      </c>
      <c r="O72" s="18" t="s">
        <v>404</v>
      </c>
      <c r="P72" s="20" t="s">
        <v>404</v>
      </c>
      <c r="Q72" s="18" t="s">
        <v>404</v>
      </c>
      <c r="R72" s="20" t="s">
        <v>404</v>
      </c>
      <c r="S72" s="18" t="s">
        <v>404</v>
      </c>
      <c r="T72" s="20" t="s">
        <v>404</v>
      </c>
      <c r="U72" s="18" t="n">
        <v>486.42848318</v>
      </c>
      <c r="V72" s="20" t="n">
        <v>19.62254775</v>
      </c>
    </row>
    <row r="73" spans="1:22">
      <c r="A73" s="15" t="s">
        <v>470</v>
      </c>
      <c r="B73" s="17" t="n">
        <v>8249</v>
      </c>
      <c r="C73" s="18">
        <f>(0.0/B73*100)</f>
        <v/>
      </c>
      <c r="D73" s="19" t="n">
        <v>8249</v>
      </c>
      <c r="E73" s="18" t="n">
        <v>412.14536679</v>
      </c>
      <c r="F73" s="20" t="n">
        <v>5.71027403</v>
      </c>
      <c r="G73" s="18" t="n">
        <v>419.30320791</v>
      </c>
      <c r="H73" s="20" t="n">
        <v>4.66740537</v>
      </c>
      <c r="I73" s="18" t="n">
        <v>400.33338214</v>
      </c>
      <c r="J73" s="20" t="n">
        <v>15.29141147</v>
      </c>
      <c r="K73" s="18" t="n">
        <v>446.72784615</v>
      </c>
      <c r="L73" s="20" t="n">
        <v>10.10844858</v>
      </c>
      <c r="M73" s="18" t="s">
        <v>404</v>
      </c>
      <c r="N73" s="20" t="s">
        <v>404</v>
      </c>
      <c r="O73" s="18" t="s">
        <v>404</v>
      </c>
      <c r="P73" s="20" t="s">
        <v>404</v>
      </c>
      <c r="Q73" s="18" t="s">
        <v>404</v>
      </c>
      <c r="R73" s="20" t="s">
        <v>404</v>
      </c>
      <c r="S73" s="18" t="s">
        <v>404</v>
      </c>
      <c r="T73" s="20" t="s">
        <v>404</v>
      </c>
      <c r="U73" s="18" t="n">
        <v>413.00666818</v>
      </c>
      <c r="V73" s="20" t="n">
        <v>19.37641164</v>
      </c>
    </row>
    <row r="74" spans="1:22">
      <c r="A74" s="15" t="s">
        <v>471</v>
      </c>
      <c r="B74" s="17" t="n">
        <v>4692</v>
      </c>
      <c r="C74" s="18">
        <f>(484.0/B74*100)</f>
        <v/>
      </c>
      <c r="D74" s="19" t="n">
        <v>4208</v>
      </c>
      <c r="E74" s="18" t="n">
        <v>488.48782769</v>
      </c>
      <c r="F74" s="20" t="n">
        <v>5.20491415</v>
      </c>
      <c r="G74" s="18" t="n">
        <v>429.13406302</v>
      </c>
      <c r="H74" s="20" t="n">
        <v>2.22539553</v>
      </c>
      <c r="I74" s="18" t="n">
        <v>397.81784089</v>
      </c>
      <c r="J74" s="20" t="n">
        <v>2.19291716</v>
      </c>
      <c r="K74" s="18" t="n">
        <v>360.95889849</v>
      </c>
      <c r="L74" s="20" t="n">
        <v>6.78223231</v>
      </c>
      <c r="M74" s="18" t="s">
        <v>404</v>
      </c>
      <c r="N74" s="20" t="s">
        <v>404</v>
      </c>
      <c r="O74" s="18" t="s">
        <v>404</v>
      </c>
      <c r="P74" s="20" t="s">
        <v>404</v>
      </c>
      <c r="Q74" s="18" t="s">
        <v>404</v>
      </c>
      <c r="R74" s="20" t="s">
        <v>404</v>
      </c>
      <c r="S74" s="18" t="s">
        <v>404</v>
      </c>
      <c r="T74" s="20" t="s">
        <v>404</v>
      </c>
      <c r="U74" s="18" t="n">
        <v>470.94597262</v>
      </c>
      <c r="V74" s="20" t="n">
        <v>16.62479144</v>
      </c>
    </row>
    <row r="75" spans="1:22">
      <c r="A75" s="15" t="s">
        <v>472</v>
      </c>
      <c r="B75" s="17" t="n">
        <v>5375</v>
      </c>
      <c r="C75" s="18">
        <f>(483.0/B75*100)</f>
        <v/>
      </c>
      <c r="D75" s="19" t="n">
        <v>4892</v>
      </c>
      <c r="E75" s="18" t="n">
        <v>383.01500613</v>
      </c>
      <c r="F75" s="20" t="n">
        <v>12.8094692</v>
      </c>
      <c r="G75" s="18" t="n">
        <v>365.18536513</v>
      </c>
      <c r="H75" s="20" t="n">
        <v>4.74885941</v>
      </c>
      <c r="I75" s="18" t="n">
        <v>365.83055364</v>
      </c>
      <c r="J75" s="20" t="n">
        <v>11.84711453</v>
      </c>
      <c r="K75" s="18" t="n">
        <v>356.24363926</v>
      </c>
      <c r="L75" s="20" t="n">
        <v>40.77676423</v>
      </c>
      <c r="M75" s="18" t="s">
        <v>404</v>
      </c>
      <c r="N75" s="20" t="s">
        <v>404</v>
      </c>
      <c r="O75" s="18" t="s">
        <v>404</v>
      </c>
      <c r="P75" s="20" t="s">
        <v>404</v>
      </c>
      <c r="Q75" s="18" t="s">
        <v>404</v>
      </c>
      <c r="R75" s="20" t="s">
        <v>404</v>
      </c>
      <c r="S75" s="18" t="s">
        <v>404</v>
      </c>
      <c r="T75" s="20" t="s">
        <v>404</v>
      </c>
      <c r="U75" s="18" t="n">
        <v>360.86853852</v>
      </c>
      <c r="V75" s="20" t="n">
        <v>15.92241485</v>
      </c>
    </row>
    <row r="76" spans="1:22">
      <c r="A76" s="15" t="s">
        <v>473</v>
      </c>
      <c r="B76" s="17" t="n">
        <v>14167</v>
      </c>
      <c r="C76" s="18">
        <f>(1400.0/B76*100)</f>
        <v/>
      </c>
      <c r="D76" s="19" t="n">
        <v>12767</v>
      </c>
      <c r="E76" s="18" t="n">
        <v>428.31585753</v>
      </c>
      <c r="F76" s="20" t="n">
        <v>4.55472559</v>
      </c>
      <c r="G76" s="18" t="n">
        <v>433.36392133</v>
      </c>
      <c r="H76" s="20" t="n">
        <v>4.7185659</v>
      </c>
      <c r="I76" s="18" t="n">
        <v>418.46904085</v>
      </c>
      <c r="J76" s="20" t="n">
        <v>14.5348949</v>
      </c>
      <c r="K76" s="18" t="n">
        <v>383.55056519</v>
      </c>
      <c r="L76" s="20" t="n">
        <v>13.90292456</v>
      </c>
      <c r="M76" s="18" t="s">
        <v>404</v>
      </c>
      <c r="N76" s="20" t="s">
        <v>404</v>
      </c>
      <c r="O76" s="18" t="s">
        <v>404</v>
      </c>
      <c r="P76" s="20" t="s">
        <v>404</v>
      </c>
      <c r="Q76" s="18" t="s">
        <v>404</v>
      </c>
      <c r="R76" s="20" t="s">
        <v>404</v>
      </c>
      <c r="S76" s="18" t="s">
        <v>404</v>
      </c>
      <c r="T76" s="20" t="s">
        <v>404</v>
      </c>
      <c r="U76" s="18" t="n">
        <v>424.94280059</v>
      </c>
      <c r="V76" s="20" t="n">
        <v>8.958190630000001</v>
      </c>
    </row>
    <row r="77" spans="1:22">
      <c r="A77" s="15" t="s">
        <v>474</v>
      </c>
      <c r="B77" s="17" t="n">
        <v>6062</v>
      </c>
      <c r="C77" s="18">
        <f>(0.0/B77*100)</f>
        <v/>
      </c>
      <c r="D77" s="19" t="n">
        <v>6062</v>
      </c>
      <c r="E77" s="18" t="n">
        <v>442.91660076</v>
      </c>
      <c r="F77" s="20" t="n">
        <v>4.6683859</v>
      </c>
      <c r="G77" s="18" t="n">
        <v>404.6438928</v>
      </c>
      <c r="H77" s="20" t="n">
        <v>3.89010996</v>
      </c>
      <c r="I77" s="18" t="n">
        <v>386.92498071</v>
      </c>
      <c r="J77" s="20" t="n">
        <v>7.80728202</v>
      </c>
      <c r="K77" s="18" t="n">
        <v>378.25684425</v>
      </c>
      <c r="L77" s="20" t="n">
        <v>14.62314872</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518.95257183</v>
      </c>
      <c r="F78" s="20" t="n">
        <v>11.57861809</v>
      </c>
      <c r="G78" s="18" t="n">
        <v>486.52394103</v>
      </c>
      <c r="H78" s="20" t="n">
        <v>4.46101126</v>
      </c>
      <c r="I78" s="18" t="n">
        <v>505.90905077</v>
      </c>
      <c r="J78" s="20" t="n">
        <v>21.46544313</v>
      </c>
      <c r="K78" s="18" t="s">
        <v>404</v>
      </c>
      <c r="L78" s="20" t="s">
        <v>404</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473.39345714</v>
      </c>
      <c r="F79" s="20" t="n">
        <v>11.30544653</v>
      </c>
      <c r="G79" s="18" t="n">
        <v>444.10547662</v>
      </c>
      <c r="H79" s="20" t="n">
        <v>11.19961815</v>
      </c>
      <c r="I79" s="18" t="n">
        <v>408.5784132</v>
      </c>
      <c r="J79" s="20" t="n">
        <v>26.38716528</v>
      </c>
      <c r="K79" s="18" t="n">
        <v>375.25108277</v>
      </c>
      <c r="L79" s="20" t="n">
        <v>30.1686178</v>
      </c>
      <c r="M79" s="18" t="s">
        <v>404</v>
      </c>
      <c r="N79" s="20" t="s">
        <v>404</v>
      </c>
      <c r="O79" s="18" t="s">
        <v>404</v>
      </c>
      <c r="P79" s="20" t="s">
        <v>404</v>
      </c>
      <c r="Q79" s="18" t="s">
        <v>404</v>
      </c>
      <c r="R79" s="20" t="s">
        <v>404</v>
      </c>
      <c r="S79" s="18" t="s">
        <v>404</v>
      </c>
      <c r="T79" s="20" t="s">
        <v>404</v>
      </c>
      <c r="U79" s="18" t="n">
        <v>397.28168275</v>
      </c>
      <c r="V79" s="20" t="n">
        <v>4.92242616</v>
      </c>
    </row>
    <row r="80" spans="1:22">
      <c r="A80" s="15" t="s">
        <v>477</v>
      </c>
      <c r="B80" s="17" t="n">
        <v>7841</v>
      </c>
      <c r="C80" s="18">
        <f>(0.0/B80*100)</f>
        <v/>
      </c>
      <c r="D80" s="19" t="n">
        <v>7841</v>
      </c>
      <c r="E80" s="18" t="n">
        <v>463.42953891</v>
      </c>
      <c r="F80" s="20" t="n">
        <v>6.00642141</v>
      </c>
      <c r="G80" s="18" t="n">
        <v>454.18762335</v>
      </c>
      <c r="H80" s="20" t="n">
        <v>10.43717309</v>
      </c>
      <c r="I80" s="18" t="n">
        <v>452.88180632</v>
      </c>
      <c r="J80" s="20" t="n">
        <v>12.01805195</v>
      </c>
      <c r="K80" s="18" t="n">
        <v>460.7384476</v>
      </c>
      <c r="L80" s="20" t="n">
        <v>9.299121489999999</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456.56611027</v>
      </c>
      <c r="F81" s="20" t="n">
        <v>5.58300817</v>
      </c>
      <c r="G81" s="18" t="n">
        <v>442.28508861</v>
      </c>
      <c r="H81" s="20" t="n">
        <v>4.74620814</v>
      </c>
      <c r="I81" s="18" t="n">
        <v>429.3080251</v>
      </c>
      <c r="J81" s="20" t="n">
        <v>9.749148849999999</v>
      </c>
      <c r="K81" s="18" t="n">
        <v>420.22223532</v>
      </c>
      <c r="L81" s="20" t="n">
        <v>11.77584698</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517.9688461</v>
      </c>
      <c r="F7" s="20" t="n">
        <v>8.93372628</v>
      </c>
      <c r="G7" s="18" t="n">
        <v>501.0771786</v>
      </c>
      <c r="H7" s="20" t="n">
        <v>2.74894645</v>
      </c>
      <c r="I7" s="18" t="n">
        <v>484.47536427</v>
      </c>
      <c r="J7" s="20" t="n">
        <v>3.56037132</v>
      </c>
      <c r="K7" s="18" t="n">
        <v>451.61366885</v>
      </c>
      <c r="L7" s="20" t="n">
        <v>14.51046405</v>
      </c>
      <c r="M7" s="18" t="s">
        <v>404</v>
      </c>
      <c r="N7" s="20" t="s">
        <v>404</v>
      </c>
      <c r="O7" s="18" t="s">
        <v>404</v>
      </c>
      <c r="P7" s="20" t="s">
        <v>404</v>
      </c>
      <c r="Q7" s="18" t="s">
        <v>404</v>
      </c>
      <c r="R7" s="20" t="s">
        <v>404</v>
      </c>
      <c r="S7" s="18" t="s">
        <v>404</v>
      </c>
      <c r="T7" s="20" t="s">
        <v>404</v>
      </c>
      <c r="U7" s="18" t="n">
        <v>476.61373306</v>
      </c>
      <c r="V7" s="20" t="n">
        <v>10.5068192</v>
      </c>
    </row>
    <row r="8" spans="1:22">
      <c r="A8" s="15" t="s">
        <v>405</v>
      </c>
      <c r="B8" s="17" t="n">
        <v>7007</v>
      </c>
      <c r="C8" s="18">
        <f>(0.0/B8*100)</f>
        <v/>
      </c>
      <c r="D8" s="19" t="n">
        <v>7007</v>
      </c>
      <c r="E8" s="18" t="n">
        <v>486.0343519</v>
      </c>
      <c r="F8" s="20" t="n">
        <v>8.4534403</v>
      </c>
      <c r="G8" s="18" t="n">
        <v>502.20632603</v>
      </c>
      <c r="H8" s="20" t="n">
        <v>5.09012321</v>
      </c>
      <c r="I8" s="18" t="n">
        <v>505.91713598</v>
      </c>
      <c r="J8" s="20" t="n">
        <v>13.84030489</v>
      </c>
      <c r="K8" s="18" t="n">
        <v>482.18310728</v>
      </c>
      <c r="L8" s="20" t="n">
        <v>16.31223358</v>
      </c>
      <c r="M8" s="18" t="s">
        <v>404</v>
      </c>
      <c r="N8" s="20" t="s">
        <v>404</v>
      </c>
      <c r="O8" s="18" t="s">
        <v>404</v>
      </c>
      <c r="P8" s="20" t="s">
        <v>404</v>
      </c>
      <c r="Q8" s="18" t="s">
        <v>404</v>
      </c>
      <c r="R8" s="20" t="s">
        <v>404</v>
      </c>
      <c r="S8" s="18" t="s">
        <v>404</v>
      </c>
      <c r="T8" s="20" t="s">
        <v>404</v>
      </c>
      <c r="U8" s="18" t="n">
        <v>478.87539592</v>
      </c>
      <c r="V8" s="20" t="n">
        <v>26.17992873</v>
      </c>
    </row>
    <row r="9" spans="1:22">
      <c r="A9" s="15" t="s">
        <v>406</v>
      </c>
      <c r="B9" s="17" t="n">
        <v>9651</v>
      </c>
      <c r="C9" s="18">
        <f>(200.0/B9*100)</f>
        <v/>
      </c>
      <c r="D9" s="19" t="n">
        <v>9451</v>
      </c>
      <c r="E9" s="18" t="n">
        <v>509.55826709</v>
      </c>
      <c r="F9" s="20" t="n">
        <v>10.87083996</v>
      </c>
      <c r="G9" s="18" t="n">
        <v>515.23545258</v>
      </c>
      <c r="H9" s="20" t="n">
        <v>4.57753858</v>
      </c>
      <c r="I9" s="18" t="n">
        <v>491.90283053</v>
      </c>
      <c r="J9" s="20" t="n">
        <v>8.588139549999999</v>
      </c>
      <c r="K9" s="18" t="n">
        <v>544.7202562799999</v>
      </c>
      <c r="L9" s="20" t="n">
        <v>14.12991069</v>
      </c>
      <c r="M9" s="18" t="s">
        <v>404</v>
      </c>
      <c r="N9" s="20" t="s">
        <v>404</v>
      </c>
      <c r="O9" s="18" t="s">
        <v>404</v>
      </c>
      <c r="P9" s="20" t="s">
        <v>404</v>
      </c>
      <c r="Q9" s="18" t="s">
        <v>404</v>
      </c>
      <c r="R9" s="20" t="s">
        <v>404</v>
      </c>
      <c r="S9" s="18" t="s">
        <v>404</v>
      </c>
      <c r="T9" s="20" t="s">
        <v>404</v>
      </c>
      <c r="U9" s="18" t="n">
        <v>484.76614542</v>
      </c>
      <c r="V9" s="20" t="n">
        <v>15.53849107</v>
      </c>
    </row>
    <row r="10" spans="1:22">
      <c r="A10" s="15" t="s">
        <v>407</v>
      </c>
      <c r="B10" s="17" t="n">
        <v>20058</v>
      </c>
      <c r="C10" s="18">
        <f>(3134.0/B10*100)</f>
        <v/>
      </c>
      <c r="D10" s="19" t="n">
        <v>16924</v>
      </c>
      <c r="E10" s="18" t="n">
        <v>518.27853034</v>
      </c>
      <c r="F10" s="20" t="n">
        <v>7.13869675</v>
      </c>
      <c r="G10" s="18" t="n">
        <v>518.3329211499999</v>
      </c>
      <c r="H10" s="20" t="n">
        <v>3.11436289</v>
      </c>
      <c r="I10" s="18" t="n">
        <v>503.24570449</v>
      </c>
      <c r="J10" s="20" t="n">
        <v>5.28227875</v>
      </c>
      <c r="K10" s="18" t="n">
        <v>513.48369213</v>
      </c>
      <c r="L10" s="20" t="n">
        <v>31.36624466</v>
      </c>
      <c r="M10" s="18" t="s">
        <v>404</v>
      </c>
      <c r="N10" s="20" t="s">
        <v>404</v>
      </c>
      <c r="O10" s="18" t="s">
        <v>404</v>
      </c>
      <c r="P10" s="20" t="s">
        <v>404</v>
      </c>
      <c r="Q10" s="18" t="s">
        <v>404</v>
      </c>
      <c r="R10" s="20" t="s">
        <v>404</v>
      </c>
      <c r="S10" s="18" t="s">
        <v>404</v>
      </c>
      <c r="T10" s="20" t="s">
        <v>404</v>
      </c>
      <c r="U10" s="18" t="n">
        <v>555.7097123</v>
      </c>
      <c r="V10" s="20" t="n">
        <v>19.27787796</v>
      </c>
    </row>
    <row r="11" spans="1:22">
      <c r="A11" s="15" t="s">
        <v>408</v>
      </c>
      <c r="B11" s="17" t="n">
        <v>7053</v>
      </c>
      <c r="C11" s="18">
        <f>(212.0/B11*100)</f>
        <v/>
      </c>
      <c r="D11" s="19" t="n">
        <v>6841</v>
      </c>
      <c r="E11" s="18" t="n">
        <v>458.39662357</v>
      </c>
      <c r="F11" s="20" t="n">
        <v>8.853073930000001</v>
      </c>
      <c r="G11" s="18" t="n">
        <v>425.77408099</v>
      </c>
      <c r="H11" s="20" t="n">
        <v>4.31388695</v>
      </c>
      <c r="I11" s="18" t="n">
        <v>400.66513054</v>
      </c>
      <c r="J11" s="20" t="n">
        <v>7.543184</v>
      </c>
      <c r="K11" s="18" t="n">
        <v>384.08593175</v>
      </c>
      <c r="L11" s="20" t="n">
        <v>10.38448564</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480.91480697</v>
      </c>
      <c r="F12" s="20" t="n">
        <v>6.7560727</v>
      </c>
      <c r="G12" s="18" t="n">
        <v>500.50834596</v>
      </c>
      <c r="H12" s="20" t="n">
        <v>3.31521423</v>
      </c>
      <c r="I12" s="18" t="n">
        <v>488.92275561</v>
      </c>
      <c r="J12" s="20" t="n">
        <v>8.68463275</v>
      </c>
      <c r="K12" s="18" t="n">
        <v>411.79469782</v>
      </c>
      <c r="L12" s="20" t="n">
        <v>11.78680132</v>
      </c>
      <c r="M12" s="18" t="s">
        <v>404</v>
      </c>
      <c r="N12" s="20" t="s">
        <v>404</v>
      </c>
      <c r="O12" s="18" t="s">
        <v>404</v>
      </c>
      <c r="P12" s="20" t="s">
        <v>404</v>
      </c>
      <c r="Q12" s="18" t="s">
        <v>404</v>
      </c>
      <c r="R12" s="20" t="s">
        <v>404</v>
      </c>
      <c r="S12" s="18" t="s">
        <v>404</v>
      </c>
      <c r="T12" s="20" t="s">
        <v>404</v>
      </c>
      <c r="U12" s="18" t="n">
        <v>434.5846067</v>
      </c>
      <c r="V12" s="20" t="n">
        <v>14.85774849</v>
      </c>
    </row>
    <row r="13" spans="1:22">
      <c r="A13" s="15" t="s">
        <v>410</v>
      </c>
      <c r="B13" s="17" t="n">
        <v>7161</v>
      </c>
      <c r="C13" s="18">
        <f>(1175.0/B13*100)</f>
        <v/>
      </c>
      <c r="D13" s="19" t="n">
        <v>5986</v>
      </c>
      <c r="E13" s="18" t="n">
        <v>519.15873891</v>
      </c>
      <c r="F13" s="20" t="n">
        <v>5.47008967</v>
      </c>
      <c r="G13" s="18" t="n">
        <v>507.99970472</v>
      </c>
      <c r="H13" s="20" t="n">
        <v>3.00823284</v>
      </c>
      <c r="I13" s="18" t="n">
        <v>503.47743784</v>
      </c>
      <c r="J13" s="20" t="n">
        <v>7.56196039</v>
      </c>
      <c r="K13" s="18" t="n">
        <v>534.13626871</v>
      </c>
      <c r="L13" s="20" t="n">
        <v>18.05959612</v>
      </c>
      <c r="M13" s="18" t="s">
        <v>404</v>
      </c>
      <c r="N13" s="20" t="s">
        <v>404</v>
      </c>
      <c r="O13" s="18" t="s">
        <v>404</v>
      </c>
      <c r="P13" s="20" t="s">
        <v>404</v>
      </c>
      <c r="Q13" s="18" t="s">
        <v>404</v>
      </c>
      <c r="R13" s="20" t="s">
        <v>404</v>
      </c>
      <c r="S13" s="18" t="s">
        <v>404</v>
      </c>
      <c r="T13" s="20" t="s">
        <v>404</v>
      </c>
      <c r="U13" s="18" t="n">
        <v>515.4794253600001</v>
      </c>
      <c r="V13" s="20" t="n">
        <v>6.55508943</v>
      </c>
    </row>
    <row r="14" spans="1:22">
      <c r="A14" s="15" t="s">
        <v>411</v>
      </c>
      <c r="B14" s="17" t="n">
        <v>5587</v>
      </c>
      <c r="C14" s="18">
        <f>(0.0/B14*100)</f>
        <v/>
      </c>
      <c r="D14" s="19" t="n">
        <v>5587</v>
      </c>
      <c r="E14" s="18" t="n">
        <v>503.75178976</v>
      </c>
      <c r="F14" s="20" t="n">
        <v>4.39548521</v>
      </c>
      <c r="G14" s="18" t="n">
        <v>525.24669627</v>
      </c>
      <c r="H14" s="20" t="n">
        <v>3.01145223</v>
      </c>
      <c r="I14" s="18" t="n">
        <v>524.01267605</v>
      </c>
      <c r="J14" s="20" t="n">
        <v>3.99578552</v>
      </c>
      <c r="K14" s="18" t="n">
        <v>511.95373088</v>
      </c>
      <c r="L14" s="20" t="n">
        <v>9.45533348</v>
      </c>
      <c r="M14" s="18" t="s">
        <v>404</v>
      </c>
      <c r="N14" s="20" t="s">
        <v>404</v>
      </c>
      <c r="O14" s="18" t="s">
        <v>404</v>
      </c>
      <c r="P14" s="20" t="s">
        <v>404</v>
      </c>
      <c r="Q14" s="18" t="s">
        <v>404</v>
      </c>
      <c r="R14" s="20" t="s">
        <v>404</v>
      </c>
      <c r="S14" s="18" t="s">
        <v>404</v>
      </c>
      <c r="T14" s="20" t="s">
        <v>404</v>
      </c>
      <c r="U14" s="18" t="n">
        <v>435.30964441</v>
      </c>
      <c r="V14" s="20" t="n">
        <v>8.65081168</v>
      </c>
    </row>
    <row r="15" spans="1:22">
      <c r="A15" s="15" t="s">
        <v>412</v>
      </c>
      <c r="B15" s="17" t="n">
        <v>5882</v>
      </c>
      <c r="C15" s="18">
        <f>(0.0/B15*100)</f>
        <v/>
      </c>
      <c r="D15" s="19" t="n">
        <v>5882</v>
      </c>
      <c r="E15" s="18" t="n">
        <v>497.90253858</v>
      </c>
      <c r="F15" s="20" t="n">
        <v>7.36653708</v>
      </c>
      <c r="G15" s="18" t="n">
        <v>511.9830425</v>
      </c>
      <c r="H15" s="20" t="n">
        <v>2.94068567</v>
      </c>
      <c r="I15" s="18" t="n">
        <v>514.58104704</v>
      </c>
      <c r="J15" s="20" t="n">
        <v>3.96650065</v>
      </c>
      <c r="K15" s="18" t="n">
        <v>501.10752366</v>
      </c>
      <c r="L15" s="20" t="n">
        <v>17.92523155</v>
      </c>
      <c r="M15" s="18" t="s">
        <v>404</v>
      </c>
      <c r="N15" s="20" t="s">
        <v>404</v>
      </c>
      <c r="O15" s="18" t="s">
        <v>404</v>
      </c>
      <c r="P15" s="20" t="s">
        <v>404</v>
      </c>
      <c r="Q15" s="18" t="s">
        <v>404</v>
      </c>
      <c r="R15" s="20" t="s">
        <v>404</v>
      </c>
      <c r="S15" s="18" t="s">
        <v>404</v>
      </c>
      <c r="T15" s="20" t="s">
        <v>404</v>
      </c>
      <c r="U15" s="18" t="n">
        <v>515.04516311</v>
      </c>
      <c r="V15" s="20" t="n">
        <v>17.88092752</v>
      </c>
    </row>
    <row r="16" spans="1:22">
      <c r="A16" s="15" t="s">
        <v>413</v>
      </c>
      <c r="B16" s="17" t="n">
        <v>6108</v>
      </c>
      <c r="C16" s="18">
        <f>(495.0/B16*100)</f>
        <v/>
      </c>
      <c r="D16" s="19" t="n">
        <v>5613</v>
      </c>
      <c r="E16" s="18" t="n">
        <v>498.72859952</v>
      </c>
      <c r="F16" s="20" t="n">
        <v>9.567802029999999</v>
      </c>
      <c r="G16" s="18" t="n">
        <v>496.0148776</v>
      </c>
      <c r="H16" s="20" t="n">
        <v>5.2096899</v>
      </c>
      <c r="I16" s="18" t="n">
        <v>489.47272729</v>
      </c>
      <c r="J16" s="20" t="n">
        <v>8.03367235</v>
      </c>
      <c r="K16" s="18" t="n">
        <v>510.87455423</v>
      </c>
      <c r="L16" s="20" t="n">
        <v>20.27191389</v>
      </c>
      <c r="M16" s="18" t="s">
        <v>404</v>
      </c>
      <c r="N16" s="20" t="s">
        <v>404</v>
      </c>
      <c r="O16" s="18" t="s">
        <v>404</v>
      </c>
      <c r="P16" s="20" t="s">
        <v>404</v>
      </c>
      <c r="Q16" s="18" t="s">
        <v>404</v>
      </c>
      <c r="R16" s="20" t="s">
        <v>404</v>
      </c>
      <c r="S16" s="18" t="s">
        <v>404</v>
      </c>
      <c r="T16" s="20" t="s">
        <v>404</v>
      </c>
      <c r="U16" s="18" t="n">
        <v>475.30727221</v>
      </c>
      <c r="V16" s="20" t="n">
        <v>30.01658944</v>
      </c>
    </row>
    <row r="17" spans="1:22">
      <c r="A17" s="15" t="s">
        <v>414</v>
      </c>
      <c r="B17" s="17" t="n">
        <v>6504</v>
      </c>
      <c r="C17" s="18">
        <f>(1325.0/B17*100)</f>
        <v/>
      </c>
      <c r="D17" s="19" t="n">
        <v>5179</v>
      </c>
      <c r="E17" s="18" t="n">
        <v>494.88358022</v>
      </c>
      <c r="F17" s="20" t="n">
        <v>9.239013509999999</v>
      </c>
      <c r="G17" s="18" t="n">
        <v>504.83343266</v>
      </c>
      <c r="H17" s="20" t="n">
        <v>5.65224512</v>
      </c>
      <c r="I17" s="18" t="n">
        <v>512.96525888</v>
      </c>
      <c r="J17" s="20" t="n">
        <v>11.51027019</v>
      </c>
      <c r="K17" s="18" t="n">
        <v>495.23871075</v>
      </c>
      <c r="L17" s="20" t="n">
        <v>10.7138044</v>
      </c>
      <c r="M17" s="18" t="s">
        <v>404</v>
      </c>
      <c r="N17" s="20" t="s">
        <v>404</v>
      </c>
      <c r="O17" s="18" t="s">
        <v>404</v>
      </c>
      <c r="P17" s="20" t="s">
        <v>404</v>
      </c>
      <c r="Q17" s="18" t="s">
        <v>404</v>
      </c>
      <c r="R17" s="20" t="s">
        <v>404</v>
      </c>
      <c r="S17" s="18" t="s">
        <v>404</v>
      </c>
      <c r="T17" s="20" t="s">
        <v>404</v>
      </c>
      <c r="U17" s="18" t="n">
        <v>538.61035199</v>
      </c>
      <c r="V17" s="20" t="n">
        <v>16.01759614</v>
      </c>
    </row>
    <row r="18" spans="1:22">
      <c r="A18" s="15" t="s">
        <v>415</v>
      </c>
      <c r="B18" s="17" t="n">
        <v>5532</v>
      </c>
      <c r="C18" s="18">
        <f>(0.0/B18*100)</f>
        <v/>
      </c>
      <c r="D18" s="19" t="n">
        <v>5532</v>
      </c>
      <c r="E18" s="18" t="n">
        <v>454.04670284</v>
      </c>
      <c r="F18" s="20" t="n">
        <v>5.65798652</v>
      </c>
      <c r="G18" s="18" t="n">
        <v>454.64635556</v>
      </c>
      <c r="H18" s="20" t="n">
        <v>5.26975668</v>
      </c>
      <c r="I18" s="18" t="n">
        <v>447.07646464</v>
      </c>
      <c r="J18" s="20" t="n">
        <v>22.06081519</v>
      </c>
      <c r="K18" s="18" t="n">
        <v>487.51979858</v>
      </c>
      <c r="L18" s="20" t="n">
        <v>14.34155301</v>
      </c>
      <c r="M18" s="18" t="s">
        <v>404</v>
      </c>
      <c r="N18" s="20" t="s">
        <v>404</v>
      </c>
      <c r="O18" s="18" t="s">
        <v>404</v>
      </c>
      <c r="P18" s="20" t="s">
        <v>404</v>
      </c>
      <c r="Q18" s="18" t="s">
        <v>404</v>
      </c>
      <c r="R18" s="20" t="s">
        <v>404</v>
      </c>
      <c r="S18" s="18" t="s">
        <v>404</v>
      </c>
      <c r="T18" s="20" t="s">
        <v>404</v>
      </c>
      <c r="U18" s="18" t="n">
        <v>412.62331671</v>
      </c>
      <c r="V18" s="20" t="n">
        <v>34.1131913</v>
      </c>
    </row>
    <row r="19" spans="1:22">
      <c r="A19" s="15" t="s">
        <v>416</v>
      </c>
      <c r="B19" s="17" t="n">
        <v>5658</v>
      </c>
      <c r="C19" s="18">
        <f>(327.0/B19*100)</f>
        <v/>
      </c>
      <c r="D19" s="19" t="n">
        <v>5331</v>
      </c>
      <c r="E19" s="18" t="n">
        <v>471.89244867</v>
      </c>
      <c r="F19" s="20" t="n">
        <v>7.02914357</v>
      </c>
      <c r="G19" s="18" t="n">
        <v>482.67324487</v>
      </c>
      <c r="H19" s="20" t="n">
        <v>6.13232853</v>
      </c>
      <c r="I19" s="18" t="n">
        <v>480.01757561</v>
      </c>
      <c r="J19" s="20" t="n">
        <v>10.32805917</v>
      </c>
      <c r="K19" s="18" t="n">
        <v>429.02284001</v>
      </c>
      <c r="L19" s="20" t="n">
        <v>35.0713445</v>
      </c>
      <c r="M19" s="18" t="s">
        <v>404</v>
      </c>
      <c r="N19" s="20" t="s">
        <v>404</v>
      </c>
      <c r="O19" s="18" t="s">
        <v>404</v>
      </c>
      <c r="P19" s="20" t="s">
        <v>404</v>
      </c>
      <c r="Q19" s="18" t="s">
        <v>404</v>
      </c>
      <c r="R19" s="20" t="s">
        <v>404</v>
      </c>
      <c r="S19" s="18" t="s">
        <v>404</v>
      </c>
      <c r="T19" s="20" t="s">
        <v>404</v>
      </c>
      <c r="U19" s="18" t="n">
        <v>463.27636734</v>
      </c>
      <c r="V19" s="20" t="n">
        <v>45.56620034</v>
      </c>
    </row>
    <row r="20" spans="1:22">
      <c r="A20" s="15" t="s">
        <v>417</v>
      </c>
      <c r="B20" s="17" t="n">
        <v>3371</v>
      </c>
      <c r="C20" s="18">
        <f>(24.0/B20*100)</f>
        <v/>
      </c>
      <c r="D20" s="19" t="n">
        <v>3347</v>
      </c>
      <c r="E20" s="18" t="n">
        <v>486.19618092</v>
      </c>
      <c r="F20" s="20" t="n">
        <v>5.16785038</v>
      </c>
      <c r="G20" s="18" t="n">
        <v>487.36434821</v>
      </c>
      <c r="H20" s="20" t="n">
        <v>2.4073696</v>
      </c>
      <c r="I20" s="18" t="n">
        <v>489.44587175</v>
      </c>
      <c r="J20" s="20" t="n">
        <v>3.56448316</v>
      </c>
      <c r="K20" s="18" t="n">
        <v>487.49867945</v>
      </c>
      <c r="L20" s="20" t="n">
        <v>10.84555727</v>
      </c>
      <c r="M20" s="18" t="s">
        <v>404</v>
      </c>
      <c r="N20" s="20" t="s">
        <v>404</v>
      </c>
      <c r="O20" s="18" t="s">
        <v>404</v>
      </c>
      <c r="P20" s="20" t="s">
        <v>404</v>
      </c>
      <c r="Q20" s="18" t="s">
        <v>404</v>
      </c>
      <c r="R20" s="20" t="s">
        <v>404</v>
      </c>
      <c r="S20" s="18" t="s">
        <v>404</v>
      </c>
      <c r="T20" s="20" t="s">
        <v>404</v>
      </c>
      <c r="U20" s="18" t="n">
        <v>495.70951262</v>
      </c>
      <c r="V20" s="20" t="n">
        <v>12.00978308</v>
      </c>
    </row>
    <row r="21" spans="1:22">
      <c r="A21" s="15" t="s">
        <v>418</v>
      </c>
      <c r="B21" s="17" t="n">
        <v>5741</v>
      </c>
      <c r="C21" s="18">
        <f>(0.0/B21*100)</f>
        <v/>
      </c>
      <c r="D21" s="19" t="n">
        <v>5741</v>
      </c>
      <c r="E21" s="18" t="n">
        <v>505.44718332</v>
      </c>
      <c r="F21" s="20" t="n">
        <v>7.24208478</v>
      </c>
      <c r="G21" s="18" t="n">
        <v>506.09868321</v>
      </c>
      <c r="H21" s="20" t="n">
        <v>2.77590517</v>
      </c>
      <c r="I21" s="18" t="n">
        <v>500.29927293</v>
      </c>
      <c r="J21" s="20" t="n">
        <v>8.51104591</v>
      </c>
      <c r="K21" s="18" t="n">
        <v>454.67836691</v>
      </c>
      <c r="L21" s="20" t="n">
        <v>7.19489393</v>
      </c>
      <c r="M21" s="18" t="s">
        <v>404</v>
      </c>
      <c r="N21" s="20" t="s">
        <v>404</v>
      </c>
      <c r="O21" s="18" t="s">
        <v>404</v>
      </c>
      <c r="P21" s="20" t="s">
        <v>404</v>
      </c>
      <c r="Q21" s="18" t="s">
        <v>404</v>
      </c>
      <c r="R21" s="20" t="s">
        <v>404</v>
      </c>
      <c r="S21" s="18" t="s">
        <v>404</v>
      </c>
      <c r="T21" s="20" t="s">
        <v>404</v>
      </c>
      <c r="U21" s="18" t="n">
        <v>494.99400709</v>
      </c>
      <c r="V21" s="20" t="n">
        <v>8.86317756</v>
      </c>
    </row>
    <row r="22" spans="1:22">
      <c r="A22" s="15" t="s">
        <v>419</v>
      </c>
      <c r="B22" s="17" t="n">
        <v>6598</v>
      </c>
      <c r="C22" s="18">
        <f>(0.0/B22*100)</f>
        <v/>
      </c>
      <c r="D22" s="19" t="n">
        <v>6598</v>
      </c>
      <c r="E22" s="18" t="n">
        <v>449.96060842</v>
      </c>
      <c r="F22" s="20" t="n">
        <v>12.74393824</v>
      </c>
      <c r="G22" s="18" t="n">
        <v>481.0255664</v>
      </c>
      <c r="H22" s="20" t="n">
        <v>5.54667071</v>
      </c>
      <c r="I22" s="18" t="n">
        <v>443.95396264</v>
      </c>
      <c r="J22" s="20" t="n">
        <v>13.44463116</v>
      </c>
      <c r="K22" s="18" t="n">
        <v>477.76991008</v>
      </c>
      <c r="L22" s="20" t="n">
        <v>34.51957724</v>
      </c>
      <c r="M22" s="18" t="s">
        <v>404</v>
      </c>
      <c r="N22" s="20" t="s">
        <v>404</v>
      </c>
      <c r="O22" s="18" t="s">
        <v>404</v>
      </c>
      <c r="P22" s="20" t="s">
        <v>404</v>
      </c>
      <c r="Q22" s="18" t="s">
        <v>404</v>
      </c>
      <c r="R22" s="20" t="s">
        <v>404</v>
      </c>
      <c r="S22" s="18" t="s">
        <v>404</v>
      </c>
      <c r="T22" s="20" t="s">
        <v>404</v>
      </c>
      <c r="U22" s="18" t="n">
        <v>466.33226009</v>
      </c>
      <c r="V22" s="20" t="n">
        <v>26.47530512</v>
      </c>
    </row>
    <row r="23" spans="1:22">
      <c r="A23" s="15" t="s">
        <v>420</v>
      </c>
      <c r="B23" s="17" t="n">
        <v>11583</v>
      </c>
      <c r="C23" s="18">
        <f>(3194.0/B23*100)</f>
        <v/>
      </c>
      <c r="D23" s="19" t="n">
        <v>8389</v>
      </c>
      <c r="E23" s="18" t="n">
        <v>483.28439195</v>
      </c>
      <c r="F23" s="20" t="n">
        <v>11.86883429</v>
      </c>
      <c r="G23" s="18" t="n">
        <v>487.17866409</v>
      </c>
      <c r="H23" s="20" t="n">
        <v>4.83283592</v>
      </c>
      <c r="I23" s="18" t="n">
        <v>509.31667288</v>
      </c>
      <c r="J23" s="20" t="n">
        <v>8.40604474</v>
      </c>
      <c r="K23" s="18" t="n">
        <v>546.90646984</v>
      </c>
      <c r="L23" s="20" t="n">
        <v>18.39518638</v>
      </c>
      <c r="M23" s="18" t="s">
        <v>404</v>
      </c>
      <c r="N23" s="20" t="s">
        <v>404</v>
      </c>
      <c r="O23" s="18" t="s">
        <v>404</v>
      </c>
      <c r="P23" s="20" t="s">
        <v>404</v>
      </c>
      <c r="Q23" s="18" t="s">
        <v>404</v>
      </c>
      <c r="R23" s="20" t="s">
        <v>404</v>
      </c>
      <c r="S23" s="18" t="s">
        <v>404</v>
      </c>
      <c r="T23" s="20" t="s">
        <v>404</v>
      </c>
      <c r="U23" s="18" t="n">
        <v>499.39190939</v>
      </c>
      <c r="V23" s="20" t="n">
        <v>23.71213525</v>
      </c>
    </row>
    <row r="24" spans="1:22">
      <c r="A24" s="15" t="s">
        <v>421</v>
      </c>
      <c r="B24" s="17" t="n">
        <v>6647</v>
      </c>
      <c r="C24" s="18">
        <f>(0.0/B24*100)</f>
        <v/>
      </c>
      <c r="D24" s="19" t="n">
        <v>6647</v>
      </c>
      <c r="E24" s="18" t="n">
        <v>504.9556155</v>
      </c>
      <c r="F24" s="20" t="n">
        <v>16.43065832</v>
      </c>
      <c r="G24" s="18" t="n">
        <v>539.82468509</v>
      </c>
      <c r="H24" s="20" t="n">
        <v>4.18607933</v>
      </c>
      <c r="I24" s="18" t="n">
        <v>518.25017412</v>
      </c>
      <c r="J24" s="20" t="n">
        <v>8.42699872</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530.3887589</v>
      </c>
      <c r="F25" s="20" t="n">
        <v>6.68898847</v>
      </c>
      <c r="G25" s="18" t="n">
        <v>519.13818681</v>
      </c>
      <c r="H25" s="20" t="n">
        <v>5.22174995</v>
      </c>
      <c r="I25" s="18" t="n">
        <v>533.85097838</v>
      </c>
      <c r="J25" s="20" t="n">
        <v>15.54121484</v>
      </c>
      <c r="K25" s="18" t="n">
        <v>524.1582441199999</v>
      </c>
      <c r="L25" s="20" t="n">
        <v>5.40876309</v>
      </c>
      <c r="M25" s="18" t="s">
        <v>404</v>
      </c>
      <c r="N25" s="20" t="s">
        <v>404</v>
      </c>
      <c r="O25" s="18" t="s">
        <v>404</v>
      </c>
      <c r="P25" s="20" t="s">
        <v>404</v>
      </c>
      <c r="Q25" s="18" t="s">
        <v>404</v>
      </c>
      <c r="R25" s="20" t="s">
        <v>404</v>
      </c>
      <c r="S25" s="18" t="s">
        <v>404</v>
      </c>
      <c r="T25" s="20" t="s">
        <v>404</v>
      </c>
      <c r="U25" s="18" t="n">
        <v>461.06915833</v>
      </c>
      <c r="V25" s="20" t="n">
        <v>6.97169272</v>
      </c>
    </row>
    <row r="26" spans="1:22">
      <c r="A26" s="15" t="s">
        <v>423</v>
      </c>
      <c r="B26" s="17" t="n">
        <v>4869</v>
      </c>
      <c r="C26" s="18">
        <f>(11.0/B26*100)</f>
        <v/>
      </c>
      <c r="D26" s="19" t="n">
        <v>4858</v>
      </c>
      <c r="E26" s="18" t="n">
        <v>474.15322309</v>
      </c>
      <c r="F26" s="20" t="n">
        <v>3.30259378</v>
      </c>
      <c r="G26" s="18" t="n">
        <v>488.35475934</v>
      </c>
      <c r="H26" s="20" t="n">
        <v>3.0019463</v>
      </c>
      <c r="I26" s="18" t="n">
        <v>493.0566116</v>
      </c>
      <c r="J26" s="20" t="n">
        <v>6.91846778</v>
      </c>
      <c r="K26" s="18" t="n">
        <v>489.03229655</v>
      </c>
      <c r="L26" s="20" t="n">
        <v>12.28943836</v>
      </c>
      <c r="M26" s="18" t="s">
        <v>404</v>
      </c>
      <c r="N26" s="20" t="s">
        <v>404</v>
      </c>
      <c r="O26" s="18" t="s">
        <v>404</v>
      </c>
      <c r="P26" s="20" t="s">
        <v>404</v>
      </c>
      <c r="Q26" s="18" t="s">
        <v>404</v>
      </c>
      <c r="R26" s="20" t="s">
        <v>404</v>
      </c>
      <c r="S26" s="18" t="s">
        <v>404</v>
      </c>
      <c r="T26" s="20" t="s">
        <v>404</v>
      </c>
      <c r="U26" s="18" t="n">
        <v>448.21569372</v>
      </c>
      <c r="V26" s="20" t="n">
        <v>10.93307088</v>
      </c>
    </row>
    <row r="27" spans="1:22">
      <c r="A27" s="15" t="s">
        <v>424</v>
      </c>
      <c r="B27" s="17" t="n">
        <v>5299</v>
      </c>
      <c r="C27" s="18">
        <f>(0.0/B27*100)</f>
        <v/>
      </c>
      <c r="D27" s="19" t="n">
        <v>5299</v>
      </c>
      <c r="E27" s="18" t="n">
        <v>521.42668225</v>
      </c>
      <c r="F27" s="20" t="n">
        <v>3.58336486</v>
      </c>
      <c r="G27" s="18" t="n">
        <v>475.95313224</v>
      </c>
      <c r="H27" s="20" t="n">
        <v>1.46369207</v>
      </c>
      <c r="I27" s="18" t="n">
        <v>507.28312764</v>
      </c>
      <c r="J27" s="20" t="n">
        <v>2.74662918</v>
      </c>
      <c r="K27" s="18" t="n">
        <v>545.8519974</v>
      </c>
      <c r="L27" s="20" t="n">
        <v>6.58271203</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399.64094973</v>
      </c>
      <c r="F28" s="20" t="n">
        <v>5.32829997</v>
      </c>
      <c r="G28" s="18" t="n">
        <v>413.52128792</v>
      </c>
      <c r="H28" s="20" t="n">
        <v>3.43225433</v>
      </c>
      <c r="I28" s="18" t="n">
        <v>404.60636476</v>
      </c>
      <c r="J28" s="20" t="n">
        <v>6.38764151</v>
      </c>
      <c r="K28" s="18" t="n">
        <v>378.76493525</v>
      </c>
      <c r="L28" s="20" t="n">
        <v>16.9117993</v>
      </c>
      <c r="M28" s="18" t="s">
        <v>404</v>
      </c>
      <c r="N28" s="20" t="s">
        <v>404</v>
      </c>
      <c r="O28" s="18" t="s">
        <v>404</v>
      </c>
      <c r="P28" s="20" t="s">
        <v>404</v>
      </c>
      <c r="Q28" s="18" t="s">
        <v>404</v>
      </c>
      <c r="R28" s="20" t="s">
        <v>404</v>
      </c>
      <c r="S28" s="18" t="s">
        <v>404</v>
      </c>
      <c r="T28" s="20" t="s">
        <v>404</v>
      </c>
      <c r="U28" s="18" t="n">
        <v>397.0266514</v>
      </c>
      <c r="V28" s="20" t="n">
        <v>10.93830022</v>
      </c>
    </row>
    <row r="29" spans="1:22">
      <c r="A29" s="15" t="s">
        <v>426</v>
      </c>
      <c r="B29" s="17" t="n">
        <v>5385</v>
      </c>
      <c r="C29" s="18">
        <f>(1123.0/B29*100)</f>
        <v/>
      </c>
      <c r="D29" s="19" t="n">
        <v>4262</v>
      </c>
      <c r="E29" s="18" t="n">
        <v>535.87184544</v>
      </c>
      <c r="F29" s="20" t="n">
        <v>33.37600685</v>
      </c>
      <c r="G29" s="18" t="n">
        <v>513.63497253</v>
      </c>
      <c r="H29" s="20" t="n">
        <v>11.11218294</v>
      </c>
      <c r="I29" s="18" t="n">
        <v>505.10592412</v>
      </c>
      <c r="J29" s="20" t="n">
        <v>8.74943635</v>
      </c>
      <c r="K29" s="18" t="n">
        <v>590.12270734</v>
      </c>
      <c r="L29" s="20" t="n">
        <v>11.25648508</v>
      </c>
      <c r="M29" s="18" t="s">
        <v>404</v>
      </c>
      <c r="N29" s="20" t="s">
        <v>404</v>
      </c>
      <c r="O29" s="18" t="s">
        <v>404</v>
      </c>
      <c r="P29" s="20" t="s">
        <v>404</v>
      </c>
      <c r="Q29" s="18" t="s">
        <v>404</v>
      </c>
      <c r="R29" s="20" t="s">
        <v>404</v>
      </c>
      <c r="S29" s="18" t="s">
        <v>404</v>
      </c>
      <c r="T29" s="20" t="s">
        <v>404</v>
      </c>
      <c r="U29" s="18" t="n">
        <v>503.52906124</v>
      </c>
      <c r="V29" s="20" t="n">
        <v>9.96783681</v>
      </c>
    </row>
    <row r="30" spans="1:22">
      <c r="A30" s="15" t="s">
        <v>427</v>
      </c>
      <c r="B30" s="17" t="n">
        <v>4520</v>
      </c>
      <c r="C30" s="18">
        <f>(1105.0/B30*100)</f>
        <v/>
      </c>
      <c r="D30" s="19" t="n">
        <v>3415</v>
      </c>
      <c r="E30" s="18" t="n">
        <v>512.41031628</v>
      </c>
      <c r="F30" s="20" t="n">
        <v>24.09024259</v>
      </c>
      <c r="G30" s="18" t="n">
        <v>498.30534481</v>
      </c>
      <c r="H30" s="20" t="n">
        <v>3.91752056</v>
      </c>
      <c r="I30" s="18" t="n">
        <v>492.53295602</v>
      </c>
      <c r="J30" s="20" t="n">
        <v>5.08186909</v>
      </c>
      <c r="K30" s="18" t="n">
        <v>406.19868618</v>
      </c>
      <c r="L30" s="20" t="n">
        <v>13.06506658</v>
      </c>
      <c r="M30" s="18" t="s">
        <v>404</v>
      </c>
      <c r="N30" s="20" t="s">
        <v>404</v>
      </c>
      <c r="O30" s="18" t="s">
        <v>404</v>
      </c>
      <c r="P30" s="20" t="s">
        <v>404</v>
      </c>
      <c r="Q30" s="18" t="s">
        <v>404</v>
      </c>
      <c r="R30" s="20" t="s">
        <v>404</v>
      </c>
      <c r="S30" s="18" t="s">
        <v>404</v>
      </c>
      <c r="T30" s="20" t="s">
        <v>404</v>
      </c>
      <c r="U30" s="18" t="n">
        <v>501.83697542</v>
      </c>
      <c r="V30" s="20" t="n">
        <v>12.1415723</v>
      </c>
    </row>
    <row r="31" spans="1:22">
      <c r="A31" s="15" t="s">
        <v>428</v>
      </c>
      <c r="B31" s="17" t="n">
        <v>5456</v>
      </c>
      <c r="C31" s="18">
        <f>(502.0/B31*100)</f>
        <v/>
      </c>
      <c r="D31" s="19" t="n">
        <v>4954</v>
      </c>
      <c r="E31" s="18" t="n">
        <v>507.06553139</v>
      </c>
      <c r="F31" s="20" t="n">
        <v>7.84956452</v>
      </c>
      <c r="G31" s="18" t="n">
        <v>505.41667757</v>
      </c>
      <c r="H31" s="20" t="n">
        <v>3.32513729</v>
      </c>
      <c r="I31" s="18" t="n">
        <v>499.45113914</v>
      </c>
      <c r="J31" s="20" t="n">
        <v>3.43155058</v>
      </c>
      <c r="K31" s="18" t="n">
        <v>499.67942347</v>
      </c>
      <c r="L31" s="20" t="n">
        <v>13.13607578</v>
      </c>
      <c r="M31" s="18" t="s">
        <v>404</v>
      </c>
      <c r="N31" s="20" t="s">
        <v>404</v>
      </c>
      <c r="O31" s="18" t="s">
        <v>404</v>
      </c>
      <c r="P31" s="20" t="s">
        <v>404</v>
      </c>
      <c r="Q31" s="18" t="s">
        <v>404</v>
      </c>
      <c r="R31" s="20" t="s">
        <v>404</v>
      </c>
      <c r="S31" s="18" t="s">
        <v>404</v>
      </c>
      <c r="T31" s="20" t="s">
        <v>404</v>
      </c>
      <c r="U31" s="18" t="n">
        <v>495.68403125</v>
      </c>
      <c r="V31" s="20" t="n">
        <v>9.676906320000001</v>
      </c>
    </row>
    <row r="32" spans="1:22">
      <c r="A32" s="15" t="s">
        <v>429</v>
      </c>
      <c r="B32" s="17" t="n">
        <v>4478</v>
      </c>
      <c r="C32" s="18">
        <f>(0.0/B32*100)</f>
        <v/>
      </c>
      <c r="D32" s="19" t="n">
        <v>4478</v>
      </c>
      <c r="E32" s="18" t="n">
        <v>505.92763884</v>
      </c>
      <c r="F32" s="20" t="n">
        <v>3.88770669</v>
      </c>
      <c r="G32" s="18" t="n">
        <v>504.80744399</v>
      </c>
      <c r="H32" s="20" t="n">
        <v>4.58831253</v>
      </c>
      <c r="I32" s="18" t="n">
        <v>500.66144163</v>
      </c>
      <c r="J32" s="20" t="n">
        <v>6.75358271</v>
      </c>
      <c r="K32" s="18" t="n">
        <v>463.61882186</v>
      </c>
      <c r="L32" s="20" t="n">
        <v>16.53867387</v>
      </c>
      <c r="M32" s="18" t="s">
        <v>404</v>
      </c>
      <c r="N32" s="20" t="s">
        <v>404</v>
      </c>
      <c r="O32" s="18" t="s">
        <v>404</v>
      </c>
      <c r="P32" s="20" t="s">
        <v>404</v>
      </c>
      <c r="Q32" s="18" t="s">
        <v>404</v>
      </c>
      <c r="R32" s="20" t="s">
        <v>404</v>
      </c>
      <c r="S32" s="18" t="s">
        <v>404</v>
      </c>
      <c r="T32" s="20" t="s">
        <v>404</v>
      </c>
      <c r="U32" s="18" t="n">
        <v>507.77113567</v>
      </c>
      <c r="V32" s="20" t="n">
        <v>18.31582007</v>
      </c>
    </row>
    <row r="33" spans="1:22">
      <c r="A33" s="15" t="s">
        <v>430</v>
      </c>
      <c r="B33" s="17" t="n">
        <v>7325</v>
      </c>
      <c r="C33" s="18">
        <f>(29.0/B33*100)</f>
        <v/>
      </c>
      <c r="D33" s="19" t="n">
        <v>7296</v>
      </c>
      <c r="E33" s="18" t="n">
        <v>501.35970502</v>
      </c>
      <c r="F33" s="20" t="n">
        <v>8.40318671</v>
      </c>
      <c r="G33" s="18" t="n">
        <v>492.59841855</v>
      </c>
      <c r="H33" s="20" t="n">
        <v>3.95281382</v>
      </c>
      <c r="I33" s="18" t="n">
        <v>480.96750292</v>
      </c>
      <c r="J33" s="20" t="n">
        <v>6.98707816</v>
      </c>
      <c r="K33" s="18" t="n">
        <v>389.83642222</v>
      </c>
      <c r="L33" s="20" t="n">
        <v>13.20605268</v>
      </c>
      <c r="M33" s="18" t="s">
        <v>404</v>
      </c>
      <c r="N33" s="20" t="s">
        <v>404</v>
      </c>
      <c r="O33" s="18" t="s">
        <v>404</v>
      </c>
      <c r="P33" s="20" t="s">
        <v>404</v>
      </c>
      <c r="Q33" s="18" t="s">
        <v>404</v>
      </c>
      <c r="R33" s="20" t="s">
        <v>404</v>
      </c>
      <c r="S33" s="18" t="s">
        <v>404</v>
      </c>
      <c r="T33" s="20" t="s">
        <v>404</v>
      </c>
      <c r="U33" s="18" t="n">
        <v>463.97753366</v>
      </c>
      <c r="V33" s="20" t="n">
        <v>9.59514225</v>
      </c>
    </row>
    <row r="34" spans="1:22">
      <c r="A34" s="15" t="s">
        <v>431</v>
      </c>
      <c r="B34" s="17" t="n">
        <v>6350</v>
      </c>
      <c r="C34" s="18">
        <f>(0.0/B34*100)</f>
        <v/>
      </c>
      <c r="D34" s="19" t="n">
        <v>6350</v>
      </c>
      <c r="E34" s="18" t="n">
        <v>468.60440542</v>
      </c>
      <c r="F34" s="20" t="n">
        <v>5.15667349</v>
      </c>
      <c r="G34" s="18" t="n">
        <v>480.80137076</v>
      </c>
      <c r="H34" s="20" t="n">
        <v>4.47461327</v>
      </c>
      <c r="I34" s="18" t="n">
        <v>481.68079306</v>
      </c>
      <c r="J34" s="20" t="n">
        <v>16.36670136</v>
      </c>
      <c r="K34" s="18" t="n">
        <v>426.29495382</v>
      </c>
      <c r="L34" s="20" t="n">
        <v>10.06874687</v>
      </c>
      <c r="M34" s="18" t="s">
        <v>404</v>
      </c>
      <c r="N34" s="20" t="s">
        <v>404</v>
      </c>
      <c r="O34" s="18" t="s">
        <v>404</v>
      </c>
      <c r="P34" s="20" t="s">
        <v>404</v>
      </c>
      <c r="Q34" s="18" t="s">
        <v>404</v>
      </c>
      <c r="R34" s="20" t="s">
        <v>404</v>
      </c>
      <c r="S34" s="18" t="s">
        <v>404</v>
      </c>
      <c r="T34" s="20" t="s">
        <v>404</v>
      </c>
      <c r="U34" s="18" t="n">
        <v>366.63440683</v>
      </c>
      <c r="V34" s="20" t="n">
        <v>10.55886664</v>
      </c>
    </row>
    <row r="35" spans="1:22">
      <c r="A35" s="15" t="s">
        <v>432</v>
      </c>
      <c r="B35" s="17" t="n">
        <v>6406</v>
      </c>
      <c r="C35" s="18">
        <f>(443.0/B35*100)</f>
        <v/>
      </c>
      <c r="D35" s="19" t="n">
        <v>5963</v>
      </c>
      <c r="E35" s="18" t="n">
        <v>520.88174151</v>
      </c>
      <c r="F35" s="20" t="n">
        <v>2.19404839</v>
      </c>
      <c r="G35" s="18" t="n">
        <v>505.37304552</v>
      </c>
      <c r="H35" s="20" t="n">
        <v>1.94996198</v>
      </c>
      <c r="I35" s="18" t="n">
        <v>522.92785087</v>
      </c>
      <c r="J35" s="20" t="n">
        <v>5.92428373</v>
      </c>
      <c r="K35" s="18" t="n">
        <v>427.57397295</v>
      </c>
      <c r="L35" s="20" t="n">
        <v>13.90991695</v>
      </c>
      <c r="M35" s="18" t="s">
        <v>404</v>
      </c>
      <c r="N35" s="20" t="s">
        <v>404</v>
      </c>
      <c r="O35" s="18" t="s">
        <v>404</v>
      </c>
      <c r="P35" s="20" t="s">
        <v>404</v>
      </c>
      <c r="Q35" s="18" t="s">
        <v>404</v>
      </c>
      <c r="R35" s="20" t="s">
        <v>404</v>
      </c>
      <c r="S35" s="18" t="s">
        <v>404</v>
      </c>
      <c r="T35" s="20" t="s">
        <v>404</v>
      </c>
      <c r="U35" s="18" t="n">
        <v>505.66349257</v>
      </c>
      <c r="V35" s="20" t="n">
        <v>10.72122377</v>
      </c>
    </row>
    <row r="36" spans="1:22">
      <c r="A36" s="15" t="s">
        <v>433</v>
      </c>
      <c r="B36" s="17" t="n">
        <v>6736</v>
      </c>
      <c r="C36" s="18">
        <f>(10.0/B36*100)</f>
        <v/>
      </c>
      <c r="D36" s="19" t="n">
        <v>6726</v>
      </c>
      <c r="E36" s="18" t="n">
        <v>492.26925033</v>
      </c>
      <c r="F36" s="20" t="n">
        <v>3.67158773</v>
      </c>
      <c r="G36" s="18" t="n">
        <v>481.62669429</v>
      </c>
      <c r="H36" s="20" t="n">
        <v>3.71247279</v>
      </c>
      <c r="I36" s="18" t="n">
        <v>483.58743555</v>
      </c>
      <c r="J36" s="20" t="n">
        <v>6.68413019</v>
      </c>
      <c r="K36" s="18" t="n">
        <v>483.15864153</v>
      </c>
      <c r="L36" s="20" t="n">
        <v>15.76758744</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502.75699453</v>
      </c>
      <c r="F37" s="20" t="n">
        <v>8.67145861</v>
      </c>
      <c r="G37" s="18" t="n">
        <v>494.59706272</v>
      </c>
      <c r="H37" s="20" t="n">
        <v>4.14589459</v>
      </c>
      <c r="I37" s="18" t="n">
        <v>488.46421428</v>
      </c>
      <c r="J37" s="20" t="n">
        <v>5.36478514</v>
      </c>
      <c r="K37" s="18" t="n">
        <v>480.04315563</v>
      </c>
      <c r="L37" s="20" t="n">
        <v>19.19029889</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518.23736889</v>
      </c>
      <c r="F38" s="20" t="n">
        <v>8.749391320000001</v>
      </c>
      <c r="G38" s="18" t="n">
        <v>522.25934602</v>
      </c>
      <c r="H38" s="20" t="n">
        <v>4.94081691</v>
      </c>
      <c r="I38" s="18" t="n">
        <v>516.85780821</v>
      </c>
      <c r="J38" s="20" t="n">
        <v>11.17809985</v>
      </c>
      <c r="K38" s="18" t="s">
        <v>404</v>
      </c>
      <c r="L38" s="20" t="s">
        <v>404</v>
      </c>
      <c r="M38" s="18" t="s">
        <v>404</v>
      </c>
      <c r="N38" s="20" t="s">
        <v>404</v>
      </c>
      <c r="O38" s="18" t="s">
        <v>404</v>
      </c>
      <c r="P38" s="20" t="s">
        <v>404</v>
      </c>
      <c r="Q38" s="18" t="s">
        <v>404</v>
      </c>
      <c r="R38" s="20" t="s">
        <v>404</v>
      </c>
      <c r="S38" s="18" t="s">
        <v>404</v>
      </c>
      <c r="T38" s="20" t="s">
        <v>404</v>
      </c>
      <c r="U38" s="18" t="n">
        <v>557.4408673200001</v>
      </c>
      <c r="V38" s="20" t="n">
        <v>20.60747809</v>
      </c>
    </row>
    <row r="39" spans="1:22">
      <c r="A39" s="15" t="s">
        <v>436</v>
      </c>
      <c r="B39" s="17" t="n">
        <v>5895</v>
      </c>
      <c r="C39" s="18">
        <f>(0.0/B39*100)</f>
        <v/>
      </c>
      <c r="D39" s="19" t="n">
        <v>5895</v>
      </c>
      <c r="E39" s="18" t="n">
        <v>444.62327663</v>
      </c>
      <c r="F39" s="20" t="n">
        <v>13.30864683</v>
      </c>
      <c r="G39" s="18" t="n">
        <v>421.76653545</v>
      </c>
      <c r="H39" s="20" t="n">
        <v>5.61946745</v>
      </c>
      <c r="I39" s="18" t="n">
        <v>411.1361617</v>
      </c>
      <c r="J39" s="20" t="n">
        <v>8.93785862</v>
      </c>
      <c r="K39" s="18" t="n">
        <v>393.60437754</v>
      </c>
      <c r="L39" s="20" t="n">
        <v>8.23030617</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506.28570829</v>
      </c>
      <c r="F40" s="20" t="n">
        <v>11.01831654</v>
      </c>
      <c r="G40" s="18" t="n">
        <v>494.90741756</v>
      </c>
      <c r="H40" s="20" t="n">
        <v>4.74065835</v>
      </c>
      <c r="I40" s="18" t="n">
        <v>484.68483581</v>
      </c>
      <c r="J40" s="20" t="n">
        <v>6.21810384</v>
      </c>
      <c r="K40" s="18" t="n">
        <v>500.83058433</v>
      </c>
      <c r="L40" s="20" t="n">
        <v>17.57135392</v>
      </c>
      <c r="M40" s="18" t="s">
        <v>404</v>
      </c>
      <c r="N40" s="20" t="s">
        <v>404</v>
      </c>
      <c r="O40" s="18" t="s">
        <v>404</v>
      </c>
      <c r="P40" s="20" t="s">
        <v>404</v>
      </c>
      <c r="Q40" s="18" t="s">
        <v>404</v>
      </c>
      <c r="R40" s="20" t="s">
        <v>404</v>
      </c>
      <c r="S40" s="18" t="s">
        <v>404</v>
      </c>
      <c r="T40" s="20" t="s">
        <v>404</v>
      </c>
      <c r="U40" s="18" t="n">
        <v>490.83480365</v>
      </c>
      <c r="V40" s="20" t="n">
        <v>8.22164678</v>
      </c>
    </row>
    <row r="41" spans="1:22">
      <c r="A41" s="15" t="s">
        <v>438</v>
      </c>
      <c r="B41" s="17" t="n">
        <v>5712</v>
      </c>
      <c r="C41" s="18">
        <f>(138.0/B41*100)</f>
        <v/>
      </c>
      <c r="D41" s="19" t="n">
        <v>5574</v>
      </c>
      <c r="E41" s="18" t="n">
        <v>483.3559562</v>
      </c>
      <c r="F41" s="20" t="n">
        <v>8.69403969</v>
      </c>
      <c r="G41" s="18" t="n">
        <v>472.42347841</v>
      </c>
      <c r="H41" s="20" t="n">
        <v>3.98535616</v>
      </c>
      <c r="I41" s="18" t="n">
        <v>468.59994599</v>
      </c>
      <c r="J41" s="20" t="n">
        <v>7.15679252</v>
      </c>
      <c r="K41" s="18" t="n">
        <v>415.58614155</v>
      </c>
      <c r="L41" s="20" t="n">
        <v>11.81183945</v>
      </c>
      <c r="M41" s="18" t="s">
        <v>404</v>
      </c>
      <c r="N41" s="20" t="s">
        <v>404</v>
      </c>
      <c r="O41" s="18" t="s">
        <v>404</v>
      </c>
      <c r="P41" s="20" t="s">
        <v>404</v>
      </c>
      <c r="Q41" s="18" t="s">
        <v>404</v>
      </c>
      <c r="R41" s="20" t="s">
        <v>404</v>
      </c>
      <c r="S41" s="18" t="s">
        <v>404</v>
      </c>
      <c r="T41" s="20" t="s">
        <v>404</v>
      </c>
      <c r="U41" s="18" t="n">
        <v>465.16987354</v>
      </c>
      <c r="V41" s="20" t="n">
        <v>25.12245497</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410.40231871</v>
      </c>
      <c r="F44" s="20" t="n">
        <v>4.73016773</v>
      </c>
      <c r="G44" s="18" t="n">
        <v>418.93527009</v>
      </c>
      <c r="H44" s="20" t="n">
        <v>5.20474729</v>
      </c>
      <c r="I44" s="18" t="n">
        <v>399.07125523</v>
      </c>
      <c r="J44" s="20" t="n">
        <v>9.71257677</v>
      </c>
      <c r="K44" s="18" t="n">
        <v>470.94057821</v>
      </c>
      <c r="L44" s="20" t="n">
        <v>9.06334945</v>
      </c>
      <c r="M44" s="18" t="s">
        <v>404</v>
      </c>
      <c r="N44" s="20" t="s">
        <v>404</v>
      </c>
      <c r="O44" s="18" t="s">
        <v>404</v>
      </c>
      <c r="P44" s="20" t="s">
        <v>404</v>
      </c>
      <c r="Q44" s="18" t="s">
        <v>404</v>
      </c>
      <c r="R44" s="20" t="s">
        <v>404</v>
      </c>
      <c r="S44" s="18" t="s">
        <v>404</v>
      </c>
      <c r="T44" s="20" t="s">
        <v>404</v>
      </c>
      <c r="U44" s="18" t="n">
        <v>473.90969894</v>
      </c>
      <c r="V44" s="20" t="n">
        <v>39.39598307</v>
      </c>
    </row>
    <row r="45" spans="1:22">
      <c r="A45" s="15" t="s">
        <v>442</v>
      </c>
      <c r="B45" s="17" t="n">
        <v>5519</v>
      </c>
      <c r="C45" s="18">
        <f>(0.0/B45*100)</f>
        <v/>
      </c>
      <c r="D45" s="19" t="n">
        <v>5519</v>
      </c>
      <c r="E45" s="18" t="n">
        <v>360.17304295</v>
      </c>
      <c r="F45" s="20" t="n">
        <v>7.31779271</v>
      </c>
      <c r="G45" s="18" t="n">
        <v>355.79571292</v>
      </c>
      <c r="H45" s="20" t="n">
        <v>5.04521072</v>
      </c>
      <c r="I45" s="18" t="n">
        <v>364.01368998</v>
      </c>
      <c r="J45" s="20" t="n">
        <v>6.33502094</v>
      </c>
      <c r="K45" s="18" t="n">
        <v>368.78809708</v>
      </c>
      <c r="L45" s="20" t="n">
        <v>15.84676727</v>
      </c>
      <c r="M45" s="18" t="s">
        <v>404</v>
      </c>
      <c r="N45" s="20" t="s">
        <v>404</v>
      </c>
      <c r="O45" s="18" t="s">
        <v>404</v>
      </c>
      <c r="P45" s="20" t="s">
        <v>404</v>
      </c>
      <c r="Q45" s="18" t="s">
        <v>404</v>
      </c>
      <c r="R45" s="20" t="s">
        <v>404</v>
      </c>
      <c r="S45" s="18" t="s">
        <v>404</v>
      </c>
      <c r="T45" s="20" t="s">
        <v>404</v>
      </c>
      <c r="U45" s="18" t="n">
        <v>350.53058866</v>
      </c>
      <c r="V45" s="20" t="n">
        <v>25.0858226</v>
      </c>
    </row>
    <row r="46" spans="1:22">
      <c r="A46" s="15" t="s">
        <v>443</v>
      </c>
      <c r="B46" s="17" t="n">
        <v>23141</v>
      </c>
      <c r="C46" s="18">
        <f>(4196.0/B46*100)</f>
        <v/>
      </c>
      <c r="D46" s="19" t="n">
        <v>18945</v>
      </c>
      <c r="E46" s="18" t="n">
        <v>398.583223</v>
      </c>
      <c r="F46" s="20" t="n">
        <v>7.6488093</v>
      </c>
      <c r="G46" s="18" t="n">
        <v>378.98746495</v>
      </c>
      <c r="H46" s="20" t="n">
        <v>4.55356425</v>
      </c>
      <c r="I46" s="18" t="n">
        <v>377.2211597</v>
      </c>
      <c r="J46" s="20" t="n">
        <v>5.35379412</v>
      </c>
      <c r="K46" s="18" t="n">
        <v>353.18165003</v>
      </c>
      <c r="L46" s="20" t="n">
        <v>8.444977870000001</v>
      </c>
      <c r="M46" s="18" t="s">
        <v>404</v>
      </c>
      <c r="N46" s="20" t="s">
        <v>404</v>
      </c>
      <c r="O46" s="18" t="s">
        <v>404</v>
      </c>
      <c r="P46" s="20" t="s">
        <v>404</v>
      </c>
      <c r="Q46" s="18" t="s">
        <v>404</v>
      </c>
      <c r="R46" s="20" t="s">
        <v>404</v>
      </c>
      <c r="S46" s="18" t="s">
        <v>404</v>
      </c>
      <c r="T46" s="20" t="s">
        <v>404</v>
      </c>
      <c r="U46" s="18" t="n">
        <v>350.18304832</v>
      </c>
      <c r="V46" s="20" t="n">
        <v>11.05676106</v>
      </c>
    </row>
    <row r="47" spans="1:22">
      <c r="A47" s="15" t="s">
        <v>444</v>
      </c>
      <c r="B47" s="17" t="n">
        <v>5928</v>
      </c>
      <c r="C47" s="18">
        <f>(0.0/B47*100)</f>
        <v/>
      </c>
      <c r="D47" s="19" t="n">
        <v>5928</v>
      </c>
      <c r="E47" s="18" t="n">
        <v>447.56385176</v>
      </c>
      <c r="F47" s="20" t="n">
        <v>7.14483732</v>
      </c>
      <c r="G47" s="18" t="n">
        <v>434.71267333</v>
      </c>
      <c r="H47" s="20" t="n">
        <v>8.808559649999999</v>
      </c>
      <c r="I47" s="18" t="n">
        <v>418.735304</v>
      </c>
      <c r="J47" s="20" t="n">
        <v>13.74557447</v>
      </c>
      <c r="K47" s="18" t="n">
        <v>463.60583829</v>
      </c>
      <c r="L47" s="20" t="n">
        <v>22.33950981</v>
      </c>
      <c r="M47" s="18" t="s">
        <v>404</v>
      </c>
      <c r="N47" s="20" t="s">
        <v>404</v>
      </c>
      <c r="O47" s="18" t="s">
        <v>404</v>
      </c>
      <c r="P47" s="20" t="s">
        <v>404</v>
      </c>
      <c r="Q47" s="18" t="s">
        <v>404</v>
      </c>
      <c r="R47" s="20" t="s">
        <v>404</v>
      </c>
      <c r="S47" s="18" t="s">
        <v>404</v>
      </c>
      <c r="T47" s="20" t="s">
        <v>404</v>
      </c>
      <c r="U47" s="18" t="n">
        <v>500.10897129</v>
      </c>
      <c r="V47" s="20" t="n">
        <v>23.44684279</v>
      </c>
    </row>
    <row r="48" spans="1:22">
      <c r="A48" s="15" t="s">
        <v>445</v>
      </c>
      <c r="B48" s="17" t="n">
        <v>9841</v>
      </c>
      <c r="C48" s="18">
        <f>(40.0/B48*100)</f>
        <v/>
      </c>
      <c r="D48" s="19" t="n">
        <v>9801</v>
      </c>
      <c r="E48" s="18" t="n">
        <v>537.83586253</v>
      </c>
      <c r="F48" s="20" t="n">
        <v>13.46176183</v>
      </c>
      <c r="G48" s="18" t="n">
        <v>530.08523069</v>
      </c>
      <c r="H48" s="20" t="n">
        <v>11.92514285</v>
      </c>
      <c r="I48" s="18" t="n">
        <v>529.1116776600001</v>
      </c>
      <c r="J48" s="20" t="n">
        <v>8.9683002</v>
      </c>
      <c r="K48" s="18" t="n">
        <v>539.35539944</v>
      </c>
      <c r="L48" s="20" t="n">
        <v>12.79056298</v>
      </c>
      <c r="M48" s="18" t="s">
        <v>404</v>
      </c>
      <c r="N48" s="20" t="s">
        <v>404</v>
      </c>
      <c r="O48" s="18" t="s">
        <v>404</v>
      </c>
      <c r="P48" s="20" t="s">
        <v>404</v>
      </c>
      <c r="Q48" s="18" t="s">
        <v>404</v>
      </c>
      <c r="R48" s="20" t="s">
        <v>404</v>
      </c>
      <c r="S48" s="18" t="s">
        <v>404</v>
      </c>
      <c r="T48" s="20" t="s">
        <v>404</v>
      </c>
      <c r="U48" s="18" t="n">
        <v>519.73878258</v>
      </c>
      <c r="V48" s="20" t="n">
        <v>11.1506963</v>
      </c>
    </row>
    <row r="49" spans="1:22">
      <c r="A49" s="15" t="s">
        <v>446</v>
      </c>
      <c r="B49" s="17" t="n">
        <v>6349</v>
      </c>
      <c r="C49" s="18">
        <f>(52.0/B49*100)</f>
        <v/>
      </c>
      <c r="D49" s="19" t="n">
        <v>6297</v>
      </c>
      <c r="E49" s="18" t="n">
        <v>422.50644124</v>
      </c>
      <c r="F49" s="20" t="n">
        <v>8.301555430000001</v>
      </c>
      <c r="G49" s="18" t="n">
        <v>405.26077983</v>
      </c>
      <c r="H49" s="20" t="n">
        <v>3.83564274</v>
      </c>
      <c r="I49" s="18" t="n">
        <v>409.7377528</v>
      </c>
      <c r="J49" s="20" t="n">
        <v>7.86921817</v>
      </c>
      <c r="K49" s="18" t="n">
        <v>381.27246946</v>
      </c>
      <c r="L49" s="20" t="n">
        <v>13.95563721</v>
      </c>
      <c r="M49" s="18" t="s">
        <v>404</v>
      </c>
      <c r="N49" s="20" t="s">
        <v>404</v>
      </c>
      <c r="O49" s="18" t="s">
        <v>404</v>
      </c>
      <c r="P49" s="20" t="s">
        <v>404</v>
      </c>
      <c r="Q49" s="18" t="s">
        <v>404</v>
      </c>
      <c r="R49" s="20" t="s">
        <v>404</v>
      </c>
      <c r="S49" s="18" t="s">
        <v>404</v>
      </c>
      <c r="T49" s="20" t="s">
        <v>404</v>
      </c>
      <c r="U49" s="18" t="n">
        <v>387.39477119</v>
      </c>
      <c r="V49" s="20" t="n">
        <v>26.38970757</v>
      </c>
    </row>
    <row r="50" spans="1:22">
      <c r="A50" s="15" t="s">
        <v>447</v>
      </c>
      <c r="B50" s="17" t="n">
        <v>11795</v>
      </c>
      <c r="C50" s="18">
        <f>(1031.0/B50*100)</f>
        <v/>
      </c>
      <c r="D50" s="19" t="n">
        <v>10764</v>
      </c>
      <c r="E50" s="18" t="n">
        <v>393.49356829</v>
      </c>
      <c r="F50" s="20" t="n">
        <v>5.51138794</v>
      </c>
      <c r="G50" s="18" t="n">
        <v>394.45086277</v>
      </c>
      <c r="H50" s="20" t="n">
        <v>4.55712275</v>
      </c>
      <c r="I50" s="18" t="n">
        <v>389.15960244</v>
      </c>
      <c r="J50" s="20" t="n">
        <v>6.48483282</v>
      </c>
      <c r="K50" s="18" t="n">
        <v>387.98124392</v>
      </c>
      <c r="L50" s="20" t="n">
        <v>5.55152161</v>
      </c>
      <c r="M50" s="18" t="s">
        <v>404</v>
      </c>
      <c r="N50" s="20" t="s">
        <v>404</v>
      </c>
      <c r="O50" s="18" t="s">
        <v>404</v>
      </c>
      <c r="P50" s="20" t="s">
        <v>404</v>
      </c>
      <c r="Q50" s="18" t="s">
        <v>404</v>
      </c>
      <c r="R50" s="20" t="s">
        <v>404</v>
      </c>
      <c r="S50" s="18" t="s">
        <v>404</v>
      </c>
      <c r="T50" s="20" t="s">
        <v>404</v>
      </c>
      <c r="U50" s="18" t="n">
        <v>380.56213717</v>
      </c>
      <c r="V50" s="20" t="n">
        <v>10.9216852</v>
      </c>
    </row>
    <row r="51" spans="1:22">
      <c r="A51" s="15" t="s">
        <v>448</v>
      </c>
      <c r="B51" s="17" t="n">
        <v>6866</v>
      </c>
      <c r="C51" s="18">
        <f>(0.0/B51*100)</f>
        <v/>
      </c>
      <c r="D51" s="19" t="n">
        <v>6866</v>
      </c>
      <c r="E51" s="18" t="n">
        <v>390.8259161</v>
      </c>
      <c r="F51" s="20" t="n">
        <v>6.49474551</v>
      </c>
      <c r="G51" s="18" t="n">
        <v>398.61005577</v>
      </c>
      <c r="H51" s="20" t="n">
        <v>4.16180413</v>
      </c>
      <c r="I51" s="18" t="n">
        <v>401.92093254</v>
      </c>
      <c r="J51" s="20" t="n">
        <v>5.54923958</v>
      </c>
      <c r="K51" s="18" t="n">
        <v>436.11188657</v>
      </c>
      <c r="L51" s="20" t="n">
        <v>17.45760132</v>
      </c>
      <c r="M51" s="18" t="s">
        <v>404</v>
      </c>
      <c r="N51" s="20" t="s">
        <v>404</v>
      </c>
      <c r="O51" s="18" t="s">
        <v>404</v>
      </c>
      <c r="P51" s="20" t="s">
        <v>404</v>
      </c>
      <c r="Q51" s="18" t="s">
        <v>404</v>
      </c>
      <c r="R51" s="20" t="s">
        <v>404</v>
      </c>
      <c r="S51" s="18" t="s">
        <v>404</v>
      </c>
      <c r="T51" s="20" t="s">
        <v>404</v>
      </c>
      <c r="U51" s="18" t="n">
        <v>456.78856236</v>
      </c>
      <c r="V51" s="20" t="n">
        <v>30.1783113</v>
      </c>
    </row>
    <row r="52" spans="1:22">
      <c r="A52" s="15" t="s">
        <v>449</v>
      </c>
      <c r="B52" s="17" t="n">
        <v>5809</v>
      </c>
      <c r="C52" s="18">
        <f>(0.0/B52*100)</f>
        <v/>
      </c>
      <c r="D52" s="19" t="n">
        <v>5809</v>
      </c>
      <c r="E52" s="18" t="n">
        <v>475.06729142</v>
      </c>
      <c r="F52" s="20" t="n">
        <v>10.08888301</v>
      </c>
      <c r="G52" s="18" t="n">
        <v>458.43315795</v>
      </c>
      <c r="H52" s="20" t="n">
        <v>5.16242494</v>
      </c>
      <c r="I52" s="18" t="n">
        <v>467.40577791</v>
      </c>
      <c r="J52" s="20" t="n">
        <v>8.31998804</v>
      </c>
      <c r="K52" s="18" t="n">
        <v>507.67935264</v>
      </c>
      <c r="L52" s="20" t="n">
        <v>35.43351881</v>
      </c>
      <c r="M52" s="18" t="s">
        <v>404</v>
      </c>
      <c r="N52" s="20" t="s">
        <v>404</v>
      </c>
      <c r="O52" s="18" t="s">
        <v>404</v>
      </c>
      <c r="P52" s="20" t="s">
        <v>404</v>
      </c>
      <c r="Q52" s="18" t="s">
        <v>404</v>
      </c>
      <c r="R52" s="20" t="s">
        <v>404</v>
      </c>
      <c r="S52" s="18" t="s">
        <v>404</v>
      </c>
      <c r="T52" s="20" t="s">
        <v>404</v>
      </c>
      <c r="U52" s="18" t="n">
        <v>469.33000969</v>
      </c>
      <c r="V52" s="20" t="n">
        <v>14.33764468</v>
      </c>
    </row>
    <row r="53" spans="1:22">
      <c r="A53" s="15" t="s">
        <v>450</v>
      </c>
      <c r="B53" s="17" t="n">
        <v>5571</v>
      </c>
      <c r="C53" s="18">
        <f>(0.0/B53*100)</f>
        <v/>
      </c>
      <c r="D53" s="19" t="n">
        <v>5571</v>
      </c>
      <c r="E53" s="18" t="n">
        <v>438.54514803</v>
      </c>
      <c r="F53" s="20" t="n">
        <v>2.55315088</v>
      </c>
      <c r="G53" s="18" t="n">
        <v>438.93958564</v>
      </c>
      <c r="H53" s="20" t="n">
        <v>2.02280953</v>
      </c>
      <c r="I53" s="18" t="n">
        <v>422.23891293</v>
      </c>
      <c r="J53" s="20" t="n">
        <v>4.9999259</v>
      </c>
      <c r="K53" s="18" t="n">
        <v>423.40440926</v>
      </c>
      <c r="L53" s="20" t="n">
        <v>9.43902548</v>
      </c>
      <c r="M53" s="18" t="s">
        <v>404</v>
      </c>
      <c r="N53" s="20" t="s">
        <v>404</v>
      </c>
      <c r="O53" s="18" t="s">
        <v>404</v>
      </c>
      <c r="P53" s="20" t="s">
        <v>404</v>
      </c>
      <c r="Q53" s="18" t="s">
        <v>404</v>
      </c>
      <c r="R53" s="20" t="s">
        <v>404</v>
      </c>
      <c r="S53" s="18" t="s">
        <v>404</v>
      </c>
      <c r="T53" s="20" t="s">
        <v>404</v>
      </c>
      <c r="U53" s="18" t="n">
        <v>437.64289817</v>
      </c>
      <c r="V53" s="20" t="n">
        <v>9.05826933</v>
      </c>
    </row>
    <row r="54" spans="1:22">
      <c r="A54" s="15" t="s">
        <v>451</v>
      </c>
      <c r="B54" s="17" t="n">
        <v>4740</v>
      </c>
      <c r="C54" s="18">
        <f>(199.0/B54*100)</f>
        <v/>
      </c>
      <c r="D54" s="19" t="n">
        <v>4541</v>
      </c>
      <c r="E54" s="18" t="n">
        <v>327.39164206</v>
      </c>
      <c r="F54" s="20" t="n">
        <v>10.17506296</v>
      </c>
      <c r="G54" s="18" t="n">
        <v>329.13046745</v>
      </c>
      <c r="H54" s="20" t="n">
        <v>3.80981938</v>
      </c>
      <c r="I54" s="18" t="n">
        <v>326.20913401</v>
      </c>
      <c r="J54" s="20" t="n">
        <v>8.182213369999999</v>
      </c>
      <c r="K54" s="18" t="n">
        <v>297.49703568</v>
      </c>
      <c r="L54" s="20" t="n">
        <v>11.14808572</v>
      </c>
      <c r="M54" s="18" t="s">
        <v>404</v>
      </c>
      <c r="N54" s="20" t="s">
        <v>404</v>
      </c>
      <c r="O54" s="18" t="s">
        <v>404</v>
      </c>
      <c r="P54" s="20" t="s">
        <v>404</v>
      </c>
      <c r="Q54" s="18" t="s">
        <v>404</v>
      </c>
      <c r="R54" s="20" t="s">
        <v>404</v>
      </c>
      <c r="S54" s="18" t="s">
        <v>404</v>
      </c>
      <c r="T54" s="20" t="s">
        <v>404</v>
      </c>
      <c r="U54" s="18" t="n">
        <v>324.99435668</v>
      </c>
      <c r="V54" s="20" t="n">
        <v>8.725412990000001</v>
      </c>
    </row>
    <row r="55" spans="1:22">
      <c r="A55" s="15" t="s">
        <v>452</v>
      </c>
      <c r="B55" s="17" t="n">
        <v>5316</v>
      </c>
      <c r="C55" s="18">
        <f>(43.0/B55*100)</f>
        <v/>
      </c>
      <c r="D55" s="19" t="n">
        <v>5273</v>
      </c>
      <c r="E55" s="18" t="n">
        <v>404.13026565</v>
      </c>
      <c r="F55" s="20" t="n">
        <v>3.70781689</v>
      </c>
      <c r="G55" s="18" t="n">
        <v>406.70555792</v>
      </c>
      <c r="H55" s="20" t="n">
        <v>7.57450874</v>
      </c>
      <c r="I55" s="18" t="n">
        <v>405.59902058</v>
      </c>
      <c r="J55" s="20" t="n">
        <v>17.19051529</v>
      </c>
      <c r="K55" s="18" t="n">
        <v>393.99251117</v>
      </c>
      <c r="L55" s="20" t="n">
        <v>13.7292757</v>
      </c>
      <c r="M55" s="18" t="s">
        <v>404</v>
      </c>
      <c r="N55" s="20" t="s">
        <v>404</v>
      </c>
      <c r="O55" s="18" t="s">
        <v>404</v>
      </c>
      <c r="P55" s="20" t="s">
        <v>404</v>
      </c>
      <c r="Q55" s="18" t="s">
        <v>404</v>
      </c>
      <c r="R55" s="20" t="s">
        <v>404</v>
      </c>
      <c r="S55" s="18" t="n">
        <v>391.39120383</v>
      </c>
      <c r="T55" s="20" t="n">
        <v>26.96671856</v>
      </c>
      <c r="U55" s="18" t="n">
        <v>383.57785948</v>
      </c>
      <c r="V55" s="20" t="n">
        <v>14.47235247</v>
      </c>
    </row>
    <row r="56" spans="1:22">
      <c r="A56" s="15" t="s">
        <v>453</v>
      </c>
      <c r="B56" s="17" t="n">
        <v>5359</v>
      </c>
      <c r="C56" s="18">
        <f>(0.0/B56*100)</f>
        <v/>
      </c>
      <c r="D56" s="19" t="n">
        <v>5359</v>
      </c>
      <c r="E56" s="18" t="n">
        <v>566.7649062</v>
      </c>
      <c r="F56" s="20" t="n">
        <v>14.45851154</v>
      </c>
      <c r="G56" s="18" t="n">
        <v>549.35795093</v>
      </c>
      <c r="H56" s="20" t="n">
        <v>5.23354269</v>
      </c>
      <c r="I56" s="18" t="n">
        <v>539.61785235</v>
      </c>
      <c r="J56" s="20" t="n">
        <v>6.51036713</v>
      </c>
      <c r="K56" s="18" t="s">
        <v>404</v>
      </c>
      <c r="L56" s="20" t="s">
        <v>404</v>
      </c>
      <c r="M56" s="18" t="s">
        <v>404</v>
      </c>
      <c r="N56" s="20" t="s">
        <v>404</v>
      </c>
      <c r="O56" s="18" t="s">
        <v>404</v>
      </c>
      <c r="P56" s="20" t="s">
        <v>404</v>
      </c>
      <c r="Q56" s="18" t="s">
        <v>404</v>
      </c>
      <c r="R56" s="20" t="s">
        <v>404</v>
      </c>
      <c r="S56" s="18" t="s">
        <v>404</v>
      </c>
      <c r="T56" s="20" t="s">
        <v>404</v>
      </c>
      <c r="U56" s="18" t="n">
        <v>553.03147304</v>
      </c>
      <c r="V56" s="20" t="n">
        <v>19.57719731</v>
      </c>
    </row>
    <row r="57" spans="1:22">
      <c r="A57" s="15" t="s">
        <v>454</v>
      </c>
      <c r="B57" s="17" t="n">
        <v>6513</v>
      </c>
      <c r="C57" s="18">
        <f>(0.0/B57*100)</f>
        <v/>
      </c>
      <c r="D57" s="19" t="n">
        <v>6513</v>
      </c>
      <c r="E57" s="18" t="n">
        <v>382.82455207</v>
      </c>
      <c r="F57" s="20" t="n">
        <v>4.04288563</v>
      </c>
      <c r="G57" s="18" t="n">
        <v>393.55131757</v>
      </c>
      <c r="H57" s="20" t="n">
        <v>7.06777931</v>
      </c>
      <c r="I57" s="18" t="n">
        <v>379.06609418</v>
      </c>
      <c r="J57" s="20" t="n">
        <v>20.3974313</v>
      </c>
      <c r="K57" s="18" t="s">
        <v>404</v>
      </c>
      <c r="L57" s="20" t="s">
        <v>404</v>
      </c>
      <c r="M57" s="18" t="s">
        <v>404</v>
      </c>
      <c r="N57" s="20" t="s">
        <v>404</v>
      </c>
      <c r="O57" s="18" t="s">
        <v>404</v>
      </c>
      <c r="P57" s="20" t="s">
        <v>404</v>
      </c>
      <c r="Q57" s="18" t="s">
        <v>404</v>
      </c>
      <c r="R57" s="20" t="s">
        <v>404</v>
      </c>
      <c r="S57" s="18" t="n">
        <v>342.67297778</v>
      </c>
      <c r="T57" s="20" t="n">
        <v>13.39973112</v>
      </c>
      <c r="U57" s="18" t="n">
        <v>392.27544444</v>
      </c>
      <c r="V57" s="20" t="n">
        <v>22.26213952</v>
      </c>
    </row>
    <row r="58" spans="1:22">
      <c r="A58" s="15" t="s">
        <v>455</v>
      </c>
      <c r="B58" s="17" t="n">
        <v>7267</v>
      </c>
      <c r="C58" s="18">
        <f>(0.0/B58*100)</f>
        <v/>
      </c>
      <c r="D58" s="19" t="n">
        <v>7267</v>
      </c>
      <c r="E58" s="18" t="n">
        <v>387.58669808</v>
      </c>
      <c r="F58" s="20" t="n">
        <v>6.12190058</v>
      </c>
      <c r="G58" s="18" t="n">
        <v>381.78965814</v>
      </c>
      <c r="H58" s="20" t="n">
        <v>4.81902357</v>
      </c>
      <c r="I58" s="18" t="n">
        <v>372.43159028</v>
      </c>
      <c r="J58" s="20" t="n">
        <v>7.43247624</v>
      </c>
      <c r="K58" s="18" t="n">
        <v>359.41776859</v>
      </c>
      <c r="L58" s="20" t="n">
        <v>15.27725839</v>
      </c>
      <c r="M58" s="18" t="s">
        <v>404</v>
      </c>
      <c r="N58" s="20" t="s">
        <v>404</v>
      </c>
      <c r="O58" s="18" t="s">
        <v>404</v>
      </c>
      <c r="P58" s="20" t="s">
        <v>404</v>
      </c>
      <c r="Q58" s="18" t="s">
        <v>404</v>
      </c>
      <c r="R58" s="20" t="s">
        <v>404</v>
      </c>
      <c r="S58" s="18" t="s">
        <v>404</v>
      </c>
      <c r="T58" s="20" t="s">
        <v>404</v>
      </c>
      <c r="U58" s="18" t="n">
        <v>413.46406691</v>
      </c>
      <c r="V58" s="20" t="n">
        <v>16.74534414</v>
      </c>
    </row>
    <row r="59" spans="1:22">
      <c r="A59" s="15" t="s">
        <v>456</v>
      </c>
      <c r="B59" s="17" t="n">
        <v>4826</v>
      </c>
      <c r="C59" s="18">
        <f>(0.0/B59*100)</f>
        <v/>
      </c>
      <c r="D59" s="19" t="n">
        <v>4826</v>
      </c>
      <c r="E59" s="18" t="n">
        <v>365.55674714</v>
      </c>
      <c r="F59" s="20" t="n">
        <v>2.92955873</v>
      </c>
      <c r="G59" s="18" t="n">
        <v>359.55278633</v>
      </c>
      <c r="H59" s="20" t="n">
        <v>2.65835409</v>
      </c>
      <c r="I59" s="18" t="n">
        <v>358.95939055</v>
      </c>
      <c r="J59" s="20" t="n">
        <v>4.15433009</v>
      </c>
      <c r="K59" s="18" t="n">
        <v>361.56933897</v>
      </c>
      <c r="L59" s="20" t="n">
        <v>4.99521599</v>
      </c>
      <c r="M59" s="18" t="s">
        <v>404</v>
      </c>
      <c r="N59" s="20" t="s">
        <v>404</v>
      </c>
      <c r="O59" s="18" t="s">
        <v>404</v>
      </c>
      <c r="P59" s="20" t="s">
        <v>404</v>
      </c>
      <c r="Q59" s="18" t="s">
        <v>404</v>
      </c>
      <c r="R59" s="20" t="s">
        <v>404</v>
      </c>
      <c r="S59" s="18" t="s">
        <v>404</v>
      </c>
      <c r="T59" s="20" t="s">
        <v>404</v>
      </c>
      <c r="U59" s="18" t="n">
        <v>321.88273783</v>
      </c>
      <c r="V59" s="20" t="n">
        <v>13.10037075</v>
      </c>
    </row>
    <row r="60" spans="1:22">
      <c r="A60" s="15" t="s">
        <v>457</v>
      </c>
      <c r="B60" s="17" t="n">
        <v>4546</v>
      </c>
      <c r="C60" s="18">
        <f>(0.0/B60*100)</f>
        <v/>
      </c>
      <c r="D60" s="19" t="n">
        <v>4546</v>
      </c>
      <c r="E60" s="18" t="n">
        <v>397.33367496</v>
      </c>
      <c r="F60" s="20" t="n">
        <v>6.64705343</v>
      </c>
      <c r="G60" s="18" t="n">
        <v>402.30496756</v>
      </c>
      <c r="H60" s="20" t="n">
        <v>7.10629343</v>
      </c>
      <c r="I60" s="18" t="n">
        <v>366.76807715</v>
      </c>
      <c r="J60" s="20" t="n">
        <v>16.41574975</v>
      </c>
      <c r="K60" s="18" t="n">
        <v>373.17590533</v>
      </c>
      <c r="L60" s="20" t="n">
        <v>19.56617711</v>
      </c>
      <c r="M60" s="18" t="s">
        <v>404</v>
      </c>
      <c r="N60" s="20" t="s">
        <v>404</v>
      </c>
      <c r="O60" s="18" t="s">
        <v>404</v>
      </c>
      <c r="P60" s="20" t="s">
        <v>404</v>
      </c>
      <c r="Q60" s="18" t="s">
        <v>404</v>
      </c>
      <c r="R60" s="20" t="s">
        <v>404</v>
      </c>
      <c r="S60" s="18" t="s">
        <v>404</v>
      </c>
      <c r="T60" s="20" t="s">
        <v>404</v>
      </c>
      <c r="U60" s="18" t="n">
        <v>395.51879669</v>
      </c>
      <c r="V60" s="20" t="n">
        <v>30.75534676</v>
      </c>
    </row>
    <row r="61" spans="1:22">
      <c r="A61" s="15" t="s">
        <v>458</v>
      </c>
      <c r="B61" s="17" t="n">
        <v>6525</v>
      </c>
      <c r="C61" s="18">
        <f>(0.0/B61*100)</f>
        <v/>
      </c>
      <c r="D61" s="19" t="n">
        <v>6525</v>
      </c>
      <c r="E61" s="18" t="n">
        <v>468.75801111</v>
      </c>
      <c r="F61" s="20" t="n">
        <v>4.66145276</v>
      </c>
      <c r="G61" s="18" t="n">
        <v>487.03986036</v>
      </c>
      <c r="H61" s="20" t="n">
        <v>3.28524964</v>
      </c>
      <c r="I61" s="18" t="n">
        <v>465.36183198</v>
      </c>
      <c r="J61" s="20" t="n">
        <v>7.46721056</v>
      </c>
      <c r="K61" s="18" t="n">
        <v>438.50821868</v>
      </c>
      <c r="L61" s="20" t="n">
        <v>9.733277859999999</v>
      </c>
      <c r="M61" s="18" t="s">
        <v>404</v>
      </c>
      <c r="N61" s="20" t="s">
        <v>404</v>
      </c>
      <c r="O61" s="18" t="s">
        <v>404</v>
      </c>
      <c r="P61" s="20" t="s">
        <v>404</v>
      </c>
      <c r="Q61" s="18" t="s">
        <v>404</v>
      </c>
      <c r="R61" s="20" t="s">
        <v>404</v>
      </c>
      <c r="S61" s="18" t="s">
        <v>404</v>
      </c>
      <c r="T61" s="20" t="s">
        <v>404</v>
      </c>
      <c r="U61" s="18" t="n">
        <v>430.36419003</v>
      </c>
      <c r="V61" s="20" t="n">
        <v>9.07115306</v>
      </c>
    </row>
    <row r="62" spans="1:22">
      <c r="A62" s="15" t="s">
        <v>459</v>
      </c>
      <c r="B62" s="17" t="n">
        <v>4476</v>
      </c>
      <c r="C62" s="18">
        <f>(0.0/B62*100)</f>
        <v/>
      </c>
      <c r="D62" s="19" t="n">
        <v>4476</v>
      </c>
      <c r="E62" s="18" t="n">
        <v>568.35158402</v>
      </c>
      <c r="F62" s="20" t="n">
        <v>3.09583682</v>
      </c>
      <c r="G62" s="18" t="n">
        <v>540.69805037</v>
      </c>
      <c r="H62" s="20" t="n">
        <v>1.92742866</v>
      </c>
      <c r="I62" s="18" t="n">
        <v>540.97066435</v>
      </c>
      <c r="J62" s="20" t="n">
        <v>1.84047665</v>
      </c>
      <c r="K62" s="18" t="n">
        <v>520.34519748</v>
      </c>
      <c r="L62" s="20" t="n">
        <v>5.10084027</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362.21890673</v>
      </c>
      <c r="F63" s="20" t="n">
        <v>1.94552527</v>
      </c>
      <c r="G63" s="18" t="n">
        <v>376.79535441</v>
      </c>
      <c r="H63" s="20" t="n">
        <v>2.69985498</v>
      </c>
      <c r="I63" s="18" t="n">
        <v>372.10780404</v>
      </c>
      <c r="J63" s="20" t="n">
        <v>3.62986897</v>
      </c>
      <c r="K63" s="18" t="s">
        <v>404</v>
      </c>
      <c r="L63" s="20" t="s">
        <v>404</v>
      </c>
      <c r="M63" s="18" t="s">
        <v>404</v>
      </c>
      <c r="N63" s="20" t="s">
        <v>404</v>
      </c>
      <c r="O63" s="18" t="s">
        <v>404</v>
      </c>
      <c r="P63" s="20" t="s">
        <v>404</v>
      </c>
      <c r="Q63" s="18" t="s">
        <v>404</v>
      </c>
      <c r="R63" s="20" t="s">
        <v>404</v>
      </c>
      <c r="S63" s="18" t="s">
        <v>404</v>
      </c>
      <c r="T63" s="20" t="s">
        <v>404</v>
      </c>
      <c r="U63" s="18" t="n">
        <v>398.95323422</v>
      </c>
      <c r="V63" s="20" t="n">
        <v>6.0675433</v>
      </c>
    </row>
    <row r="64" spans="1:22">
      <c r="A64" s="15" t="s">
        <v>461</v>
      </c>
      <c r="B64" s="17" t="n">
        <v>3634</v>
      </c>
      <c r="C64" s="18">
        <f>(27.0/B64*100)</f>
        <v/>
      </c>
      <c r="D64" s="19" t="n">
        <v>3607</v>
      </c>
      <c r="E64" s="18" t="n">
        <v>499.67249669</v>
      </c>
      <c r="F64" s="20" t="n">
        <v>3.9004861</v>
      </c>
      <c r="G64" s="18" t="n">
        <v>474.98044918</v>
      </c>
      <c r="H64" s="20" t="n">
        <v>2.39978778</v>
      </c>
      <c r="I64" s="18" t="n">
        <v>476.82864627</v>
      </c>
      <c r="J64" s="20" t="n">
        <v>2.56968074</v>
      </c>
      <c r="K64" s="18" t="n">
        <v>433.48731456</v>
      </c>
      <c r="L64" s="20" t="n">
        <v>9.710862390000001</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420.7723051</v>
      </c>
      <c r="F65" s="20" t="n">
        <v>4.60041681</v>
      </c>
      <c r="G65" s="18" t="n">
        <v>419.20027443</v>
      </c>
      <c r="H65" s="20" t="n">
        <v>6.23305474</v>
      </c>
      <c r="I65" s="18" t="n">
        <v>418.41898285</v>
      </c>
      <c r="J65" s="20" t="n">
        <v>9.610657379999999</v>
      </c>
      <c r="K65" s="18" t="n">
        <v>405.46800762</v>
      </c>
      <c r="L65" s="20" t="n">
        <v>14.14223771</v>
      </c>
      <c r="M65" s="18" t="s">
        <v>404</v>
      </c>
      <c r="N65" s="20" t="s">
        <v>404</v>
      </c>
      <c r="O65" s="18" t="s">
        <v>404</v>
      </c>
      <c r="P65" s="20" t="s">
        <v>404</v>
      </c>
      <c r="Q65" s="18" t="s">
        <v>404</v>
      </c>
      <c r="R65" s="20" t="s">
        <v>404</v>
      </c>
      <c r="S65" s="18" t="s">
        <v>404</v>
      </c>
      <c r="T65" s="20" t="s">
        <v>404</v>
      </c>
      <c r="U65" s="18" t="n">
        <v>423.96509746</v>
      </c>
      <c r="V65" s="20" t="n">
        <v>12.70601333</v>
      </c>
    </row>
    <row r="66" spans="1:22">
      <c r="A66" s="15" t="s">
        <v>463</v>
      </c>
      <c r="B66" s="17" t="n">
        <v>5665</v>
      </c>
      <c r="C66" s="18">
        <f>(0.0/B66*100)</f>
        <v/>
      </c>
      <c r="D66" s="19" t="n">
        <v>5665</v>
      </c>
      <c r="E66" s="18" t="n">
        <v>400.4064288</v>
      </c>
      <c r="F66" s="20" t="n">
        <v>2.08351381</v>
      </c>
      <c r="G66" s="18" t="n">
        <v>424.61436271</v>
      </c>
      <c r="H66" s="20" t="n">
        <v>2.09951876</v>
      </c>
      <c r="I66" s="18" t="n">
        <v>430.27833154</v>
      </c>
      <c r="J66" s="20" t="n">
        <v>3.65819654</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398.65011504</v>
      </c>
      <c r="F67" s="20" t="n">
        <v>7.60095991</v>
      </c>
      <c r="G67" s="18" t="n">
        <v>383.266012</v>
      </c>
      <c r="H67" s="20" t="n">
        <v>4.67915004</v>
      </c>
      <c r="I67" s="18" t="n">
        <v>383.71335552</v>
      </c>
      <c r="J67" s="20" t="n">
        <v>5.79262376</v>
      </c>
      <c r="K67" s="18" t="n">
        <v>366.30599498</v>
      </c>
      <c r="L67" s="20" t="n">
        <v>8.483914</v>
      </c>
      <c r="M67" s="18" t="s">
        <v>404</v>
      </c>
      <c r="N67" s="20" t="s">
        <v>404</v>
      </c>
      <c r="O67" s="18" t="s">
        <v>404</v>
      </c>
      <c r="P67" s="20" t="s">
        <v>404</v>
      </c>
      <c r="Q67" s="18" t="s">
        <v>404</v>
      </c>
      <c r="R67" s="20" t="s">
        <v>404</v>
      </c>
      <c r="S67" s="18" t="s">
        <v>404</v>
      </c>
      <c r="T67" s="20" t="s">
        <v>404</v>
      </c>
      <c r="U67" s="18" t="n">
        <v>406.83321214</v>
      </c>
      <c r="V67" s="20" t="n">
        <v>28.06439928</v>
      </c>
    </row>
    <row r="68" spans="1:22">
      <c r="A68" s="15" t="s">
        <v>465</v>
      </c>
      <c r="B68" s="17" t="n">
        <v>12083</v>
      </c>
      <c r="C68" s="18">
        <f>(0.0/B68*100)</f>
        <v/>
      </c>
      <c r="D68" s="19" t="n">
        <v>12083</v>
      </c>
      <c r="E68" s="18" t="n">
        <v>395.80028073</v>
      </c>
      <c r="F68" s="20" t="n">
        <v>1.44562423</v>
      </c>
      <c r="G68" s="18" t="n">
        <v>409.53979202</v>
      </c>
      <c r="H68" s="20" t="n">
        <v>2.27589636</v>
      </c>
      <c r="I68" s="18" t="n">
        <v>424.17194071</v>
      </c>
      <c r="J68" s="20" t="n">
        <v>3.99682178</v>
      </c>
      <c r="K68" s="18" t="n">
        <v>386.27471683</v>
      </c>
      <c r="L68" s="20" t="n">
        <v>11.06696099</v>
      </c>
      <c r="M68" s="18" t="s">
        <v>404</v>
      </c>
      <c r="N68" s="20" t="s">
        <v>404</v>
      </c>
      <c r="O68" s="18" t="s">
        <v>404</v>
      </c>
      <c r="P68" s="20" t="s">
        <v>404</v>
      </c>
      <c r="Q68" s="18" t="s">
        <v>404</v>
      </c>
      <c r="R68" s="20" t="s">
        <v>404</v>
      </c>
      <c r="S68" s="18" t="s">
        <v>404</v>
      </c>
      <c r="T68" s="20" t="s">
        <v>404</v>
      </c>
      <c r="U68" s="18" t="n">
        <v>428.52703965</v>
      </c>
      <c r="V68" s="20" t="n">
        <v>9.21072627</v>
      </c>
    </row>
    <row r="69" spans="1:22">
      <c r="A69" s="15" t="s">
        <v>466</v>
      </c>
      <c r="B69" s="17" t="n">
        <v>4876</v>
      </c>
      <c r="C69" s="18">
        <f>(0.0/B69*100)</f>
        <v/>
      </c>
      <c r="D69" s="19" t="n">
        <v>4876</v>
      </c>
      <c r="E69" s="18" t="n">
        <v>447.93744548</v>
      </c>
      <c r="F69" s="20" t="n">
        <v>5.10260532</v>
      </c>
      <c r="G69" s="18" t="n">
        <v>435.84845265</v>
      </c>
      <c r="H69" s="20" t="n">
        <v>6.20699863</v>
      </c>
      <c r="I69" s="18" t="n">
        <v>452.73269519</v>
      </c>
      <c r="J69" s="20" t="n">
        <v>22.37847977</v>
      </c>
      <c r="K69" s="18" t="n">
        <v>446.57595</v>
      </c>
      <c r="L69" s="20" t="n">
        <v>21.31104824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493.64408173</v>
      </c>
      <c r="F70" s="20" t="n">
        <v>5.88485098</v>
      </c>
      <c r="G70" s="18" t="n">
        <v>500.43325725</v>
      </c>
      <c r="H70" s="20" t="n">
        <v>5.9641142</v>
      </c>
      <c r="I70" s="18" t="n">
        <v>487.59833273</v>
      </c>
      <c r="J70" s="20" t="n">
        <v>4.97594719</v>
      </c>
      <c r="K70" s="18" t="n">
        <v>498.30562523</v>
      </c>
      <c r="L70" s="20" t="n">
        <v>7.71618078</v>
      </c>
      <c r="M70" s="18" t="s">
        <v>404</v>
      </c>
      <c r="N70" s="20" t="s">
        <v>404</v>
      </c>
      <c r="O70" s="18" t="s">
        <v>404</v>
      </c>
      <c r="P70" s="20" t="s">
        <v>404</v>
      </c>
      <c r="Q70" s="18" t="s">
        <v>404</v>
      </c>
      <c r="R70" s="20" t="s">
        <v>404</v>
      </c>
      <c r="S70" s="18" t="s">
        <v>404</v>
      </c>
      <c r="T70" s="20" t="s">
        <v>404</v>
      </c>
      <c r="U70" s="18" t="n">
        <v>478.27253636</v>
      </c>
      <c r="V70" s="20" t="n">
        <v>17.24607978</v>
      </c>
    </row>
    <row r="71" spans="1:22">
      <c r="A71" s="15" t="s">
        <v>468</v>
      </c>
      <c r="B71" s="17" t="n">
        <v>6115</v>
      </c>
      <c r="C71" s="18">
        <f>(0.0/B71*100)</f>
        <v/>
      </c>
      <c r="D71" s="19" t="n">
        <v>6115</v>
      </c>
      <c r="E71" s="18" t="n">
        <v>571.6652372999999</v>
      </c>
      <c r="F71" s="20" t="n">
        <v>4.10935167</v>
      </c>
      <c r="G71" s="18" t="n">
        <v>569.71099226</v>
      </c>
      <c r="H71" s="20" t="n">
        <v>1.9507825</v>
      </c>
      <c r="I71" s="18" t="n">
        <v>548.6861562</v>
      </c>
      <c r="J71" s="20" t="n">
        <v>2.41557956</v>
      </c>
      <c r="K71" s="18" t="n">
        <v>490.33015385</v>
      </c>
      <c r="L71" s="20" t="n">
        <v>13.95223153</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544.81922687</v>
      </c>
      <c r="F72" s="20" t="n">
        <v>9.030362119999999</v>
      </c>
      <c r="G72" s="18" t="n">
        <v>544.61209238</v>
      </c>
      <c r="H72" s="20" t="n">
        <v>5.19725297</v>
      </c>
      <c r="I72" s="18" t="n">
        <v>539.81530473</v>
      </c>
      <c r="J72" s="20" t="n">
        <v>8.317745759999999</v>
      </c>
      <c r="K72" s="18" t="n">
        <v>539.18376779</v>
      </c>
      <c r="L72" s="20" t="n">
        <v>15.24627006</v>
      </c>
      <c r="M72" s="18" t="s">
        <v>404</v>
      </c>
      <c r="N72" s="20" t="s">
        <v>404</v>
      </c>
      <c r="O72" s="18" t="s">
        <v>404</v>
      </c>
      <c r="P72" s="20" t="s">
        <v>404</v>
      </c>
      <c r="Q72" s="18" t="s">
        <v>404</v>
      </c>
      <c r="R72" s="20" t="s">
        <v>404</v>
      </c>
      <c r="S72" s="18" t="s">
        <v>404</v>
      </c>
      <c r="T72" s="20" t="s">
        <v>404</v>
      </c>
      <c r="U72" s="18" t="n">
        <v>491.4665378</v>
      </c>
      <c r="V72" s="20" t="n">
        <v>16.74074825</v>
      </c>
    </row>
    <row r="73" spans="1:22">
      <c r="A73" s="15" t="s">
        <v>470</v>
      </c>
      <c r="B73" s="17" t="n">
        <v>8249</v>
      </c>
      <c r="C73" s="18">
        <f>(0.0/B73*100)</f>
        <v/>
      </c>
      <c r="D73" s="19" t="n">
        <v>8249</v>
      </c>
      <c r="E73" s="18" t="n">
        <v>415.26390142</v>
      </c>
      <c r="F73" s="20" t="n">
        <v>4.55916675</v>
      </c>
      <c r="G73" s="18" t="n">
        <v>422.87407793</v>
      </c>
      <c r="H73" s="20" t="n">
        <v>5.28404781</v>
      </c>
      <c r="I73" s="18" t="n">
        <v>398.94822907</v>
      </c>
      <c r="J73" s="20" t="n">
        <v>7.89881982</v>
      </c>
      <c r="K73" s="18" t="n">
        <v>410.91032528</v>
      </c>
      <c r="L73" s="20" t="n">
        <v>20.95206468</v>
      </c>
      <c r="M73" s="18" t="s">
        <v>404</v>
      </c>
      <c r="N73" s="20" t="s">
        <v>404</v>
      </c>
      <c r="O73" s="18" t="s">
        <v>404</v>
      </c>
      <c r="P73" s="20" t="s">
        <v>404</v>
      </c>
      <c r="Q73" s="18" t="s">
        <v>404</v>
      </c>
      <c r="R73" s="20" t="s">
        <v>404</v>
      </c>
      <c r="S73" s="18" t="s">
        <v>404</v>
      </c>
      <c r="T73" s="20" t="s">
        <v>404</v>
      </c>
      <c r="U73" s="18" t="n">
        <v>413.00666818</v>
      </c>
      <c r="V73" s="20" t="n">
        <v>19.37641164</v>
      </c>
    </row>
    <row r="74" spans="1:22">
      <c r="A74" s="15" t="s">
        <v>471</v>
      </c>
      <c r="B74" s="17" t="n">
        <v>4692</v>
      </c>
      <c r="C74" s="18">
        <f>(484.0/B74*100)</f>
        <v/>
      </c>
      <c r="D74" s="19" t="n">
        <v>4208</v>
      </c>
      <c r="E74" s="18" t="n">
        <v>389.93043053</v>
      </c>
      <c r="F74" s="20" t="n">
        <v>9.331575859999999</v>
      </c>
      <c r="G74" s="18" t="n">
        <v>441.35350377</v>
      </c>
      <c r="H74" s="20" t="n">
        <v>2.1729327</v>
      </c>
      <c r="I74" s="18" t="n">
        <v>402.55512333</v>
      </c>
      <c r="J74" s="20" t="n">
        <v>2.08815899</v>
      </c>
      <c r="K74" s="18" t="n">
        <v>370.04021668</v>
      </c>
      <c r="L74" s="20" t="n">
        <v>5.39928429</v>
      </c>
      <c r="M74" s="18" t="s">
        <v>404</v>
      </c>
      <c r="N74" s="20" t="s">
        <v>404</v>
      </c>
      <c r="O74" s="18" t="s">
        <v>404</v>
      </c>
      <c r="P74" s="20" t="s">
        <v>404</v>
      </c>
      <c r="Q74" s="18" t="s">
        <v>404</v>
      </c>
      <c r="R74" s="20" t="s">
        <v>404</v>
      </c>
      <c r="S74" s="18" t="s">
        <v>404</v>
      </c>
      <c r="T74" s="20" t="s">
        <v>404</v>
      </c>
      <c r="U74" s="18" t="n">
        <v>470.94597262</v>
      </c>
      <c r="V74" s="20" t="n">
        <v>16.62479144</v>
      </c>
    </row>
    <row r="75" spans="1:22">
      <c r="A75" s="15" t="s">
        <v>472</v>
      </c>
      <c r="B75" s="17" t="n">
        <v>5375</v>
      </c>
      <c r="C75" s="18">
        <f>(483.0/B75*100)</f>
        <v/>
      </c>
      <c r="D75" s="19" t="n">
        <v>4892</v>
      </c>
      <c r="E75" s="18" t="n">
        <v>365.39082351</v>
      </c>
      <c r="F75" s="20" t="n">
        <v>10.16240403</v>
      </c>
      <c r="G75" s="18" t="n">
        <v>362.66049815</v>
      </c>
      <c r="H75" s="20" t="n">
        <v>4.78652284</v>
      </c>
      <c r="I75" s="18" t="n">
        <v>388.01214078</v>
      </c>
      <c r="J75" s="20" t="n">
        <v>12.73162242</v>
      </c>
      <c r="K75" s="18" t="n">
        <v>334.43405848</v>
      </c>
      <c r="L75" s="20" t="n">
        <v>23.96212366</v>
      </c>
      <c r="M75" s="18" t="s">
        <v>404</v>
      </c>
      <c r="N75" s="20" t="s">
        <v>404</v>
      </c>
      <c r="O75" s="18" t="s">
        <v>404</v>
      </c>
      <c r="P75" s="20" t="s">
        <v>404</v>
      </c>
      <c r="Q75" s="18" t="s">
        <v>404</v>
      </c>
      <c r="R75" s="20" t="s">
        <v>404</v>
      </c>
      <c r="S75" s="18" t="s">
        <v>404</v>
      </c>
      <c r="T75" s="20" t="s">
        <v>404</v>
      </c>
      <c r="U75" s="18" t="n">
        <v>358.76609721</v>
      </c>
      <c r="V75" s="20" t="n">
        <v>13.9854625</v>
      </c>
    </row>
    <row r="76" spans="1:22">
      <c r="A76" s="15" t="s">
        <v>473</v>
      </c>
      <c r="B76" s="17" t="n">
        <v>14167</v>
      </c>
      <c r="C76" s="18">
        <f>(1400.0/B76*100)</f>
        <v/>
      </c>
      <c r="D76" s="19" t="n">
        <v>12767</v>
      </c>
      <c r="E76" s="18" t="n">
        <v>432.50963639</v>
      </c>
      <c r="F76" s="20" t="n">
        <v>4.77054842</v>
      </c>
      <c r="G76" s="18" t="n">
        <v>431.34196997</v>
      </c>
      <c r="H76" s="20" t="n">
        <v>4.86426241</v>
      </c>
      <c r="I76" s="18" t="n">
        <v>424.20837771</v>
      </c>
      <c r="J76" s="20" t="n">
        <v>7.43493587</v>
      </c>
      <c r="K76" s="18" t="n">
        <v>394.17936519</v>
      </c>
      <c r="L76" s="20" t="n">
        <v>31.09254558</v>
      </c>
      <c r="M76" s="18" t="s">
        <v>404</v>
      </c>
      <c r="N76" s="20" t="s">
        <v>404</v>
      </c>
      <c r="O76" s="18" t="s">
        <v>404</v>
      </c>
      <c r="P76" s="20" t="s">
        <v>404</v>
      </c>
      <c r="Q76" s="18" t="s">
        <v>404</v>
      </c>
      <c r="R76" s="20" t="s">
        <v>404</v>
      </c>
      <c r="S76" s="18" t="s">
        <v>404</v>
      </c>
      <c r="T76" s="20" t="s">
        <v>404</v>
      </c>
      <c r="U76" s="18" t="n">
        <v>424.94280059</v>
      </c>
      <c r="V76" s="20" t="n">
        <v>8.958190630000001</v>
      </c>
    </row>
    <row r="77" spans="1:22">
      <c r="A77" s="15" t="s">
        <v>474</v>
      </c>
      <c r="B77" s="17" t="n">
        <v>6062</v>
      </c>
      <c r="C77" s="18">
        <f>(0.0/B77*100)</f>
        <v/>
      </c>
      <c r="D77" s="19" t="n">
        <v>6062</v>
      </c>
      <c r="E77" s="18" t="n">
        <v>422.81857302</v>
      </c>
      <c r="F77" s="20" t="n">
        <v>6.48380348</v>
      </c>
      <c r="G77" s="18" t="n">
        <v>422.42828445</v>
      </c>
      <c r="H77" s="20" t="n">
        <v>5.12603129</v>
      </c>
      <c r="I77" s="18" t="n">
        <v>408.96888558</v>
      </c>
      <c r="J77" s="20" t="n">
        <v>7.41046797</v>
      </c>
      <c r="K77" s="18" t="n">
        <v>394.45156002</v>
      </c>
      <c r="L77" s="20" t="n">
        <v>11.36149457</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484.77490858</v>
      </c>
      <c r="F78" s="20" t="n">
        <v>9.053249060000001</v>
      </c>
      <c r="G78" s="18" t="n">
        <v>500.91597793</v>
      </c>
      <c r="H78" s="20" t="n">
        <v>5.28971172</v>
      </c>
      <c r="I78" s="18" t="n">
        <v>495.13268087</v>
      </c>
      <c r="J78" s="20" t="n">
        <v>13.58201077</v>
      </c>
      <c r="K78" s="18" t="s">
        <v>404</v>
      </c>
      <c r="L78" s="20" t="s">
        <v>404</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452.6263481</v>
      </c>
      <c r="F79" s="20" t="n">
        <v>19.75429377</v>
      </c>
      <c r="G79" s="18" t="n">
        <v>460.69036706</v>
      </c>
      <c r="H79" s="20" t="n">
        <v>10.08914342</v>
      </c>
      <c r="I79" s="18" t="n">
        <v>445.20022264</v>
      </c>
      <c r="J79" s="20" t="n">
        <v>21.81783452</v>
      </c>
      <c r="K79" s="18" t="n">
        <v>470.49894423</v>
      </c>
      <c r="L79" s="20" t="n">
        <v>12.37009587</v>
      </c>
      <c r="M79" s="18" t="s">
        <v>404</v>
      </c>
      <c r="N79" s="20" t="s">
        <v>404</v>
      </c>
      <c r="O79" s="18" t="s">
        <v>404</v>
      </c>
      <c r="P79" s="20" t="s">
        <v>404</v>
      </c>
      <c r="Q79" s="18" t="s">
        <v>404</v>
      </c>
      <c r="R79" s="20" t="s">
        <v>404</v>
      </c>
      <c r="S79" s="18" t="s">
        <v>404</v>
      </c>
      <c r="T79" s="20" t="s">
        <v>404</v>
      </c>
      <c r="U79" s="18" t="n">
        <v>437.55834316</v>
      </c>
      <c r="V79" s="20" t="n">
        <v>25.85125659</v>
      </c>
    </row>
    <row r="80" spans="1:22">
      <c r="A80" s="15" t="s">
        <v>477</v>
      </c>
      <c r="B80" s="17" t="n">
        <v>7841</v>
      </c>
      <c r="C80" s="18">
        <f>(0.0/B80*100)</f>
        <v/>
      </c>
      <c r="D80" s="19" t="n">
        <v>7841</v>
      </c>
      <c r="E80" s="18" t="n">
        <v>460.93576886</v>
      </c>
      <c r="F80" s="20" t="n">
        <v>9.31576948</v>
      </c>
      <c r="G80" s="18" t="n">
        <v>455.83657494</v>
      </c>
      <c r="H80" s="20" t="n">
        <v>6.61586548</v>
      </c>
      <c r="I80" s="18" t="n">
        <v>458.30394213</v>
      </c>
      <c r="J80" s="20" t="n">
        <v>9.61927903</v>
      </c>
      <c r="K80" s="18" t="n">
        <v>468.15653608</v>
      </c>
      <c r="L80" s="20" t="n">
        <v>11.06806505</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447.70684413</v>
      </c>
      <c r="F81" s="20" t="n">
        <v>5.95100229</v>
      </c>
      <c r="G81" s="18" t="n">
        <v>446.97325396</v>
      </c>
      <c r="H81" s="20" t="n">
        <v>4.8034702</v>
      </c>
      <c r="I81" s="18" t="n">
        <v>441.58040447</v>
      </c>
      <c r="J81" s="20" t="n">
        <v>10.75375473</v>
      </c>
      <c r="K81" s="18" t="n">
        <v>416.16841014</v>
      </c>
      <c r="L81" s="20" t="n">
        <v>11.43492782</v>
      </c>
      <c r="M81" s="18" t="s">
        <v>404</v>
      </c>
      <c r="N81" s="20" t="s">
        <v>404</v>
      </c>
      <c r="O81" s="18" t="s">
        <v>404</v>
      </c>
      <c r="P81" s="20" t="s">
        <v>404</v>
      </c>
      <c r="Q81" s="18" t="s">
        <v>404</v>
      </c>
      <c r="R81" s="20" t="s">
        <v>404</v>
      </c>
      <c r="S81" s="18" t="s">
        <v>404</v>
      </c>
      <c r="T81" s="20" t="s">
        <v>404</v>
      </c>
      <c r="U81" s="18" t="n">
        <v>524.45246585</v>
      </c>
      <c r="V81" s="20" t="n">
        <v>5.68041434</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714</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512.46723695</v>
      </c>
      <c r="F7" s="20" t="n">
        <v>3.88333545</v>
      </c>
      <c r="G7" s="18" t="n">
        <v>495.8479009</v>
      </c>
      <c r="H7" s="20" t="n">
        <v>2.50126518</v>
      </c>
      <c r="I7" s="18" t="n">
        <v>472.14589277</v>
      </c>
      <c r="J7" s="20" t="n">
        <v>4.80866413</v>
      </c>
      <c r="K7" s="18" t="n">
        <v>462.65568836</v>
      </c>
      <c r="L7" s="20" t="n">
        <v>20.37038037</v>
      </c>
      <c r="M7" s="18" t="s">
        <v>404</v>
      </c>
      <c r="N7" s="20" t="s">
        <v>404</v>
      </c>
      <c r="O7" s="18" t="s">
        <v>404</v>
      </c>
      <c r="P7" s="20" t="s">
        <v>404</v>
      </c>
      <c r="Q7" s="18" t="s">
        <v>404</v>
      </c>
      <c r="R7" s="20" t="s">
        <v>404</v>
      </c>
      <c r="S7" s="18" t="s">
        <v>404</v>
      </c>
      <c r="T7" s="20" t="s">
        <v>404</v>
      </c>
      <c r="U7" s="18" t="n">
        <v>472.8819298</v>
      </c>
      <c r="V7" s="20" t="n">
        <v>11.27639127</v>
      </c>
    </row>
    <row r="8" spans="1:22">
      <c r="A8" s="15" t="s">
        <v>405</v>
      </c>
      <c r="B8" s="17" t="n">
        <v>7007</v>
      </c>
      <c r="C8" s="18">
        <f>(0.0/B8*100)</f>
        <v/>
      </c>
      <c r="D8" s="19" t="n">
        <v>7007</v>
      </c>
      <c r="E8" s="18" t="n">
        <v>480.43802844</v>
      </c>
      <c r="F8" s="20" t="n">
        <v>7.47444086</v>
      </c>
      <c r="G8" s="18" t="n">
        <v>511.26889528</v>
      </c>
      <c r="H8" s="20" t="n">
        <v>4.99162583</v>
      </c>
      <c r="I8" s="18" t="n">
        <v>486.42430595</v>
      </c>
      <c r="J8" s="20" t="n">
        <v>13.736526</v>
      </c>
      <c r="K8" s="18" t="n">
        <v>484.18248781</v>
      </c>
      <c r="L8" s="20" t="n">
        <v>32.88106783</v>
      </c>
      <c r="M8" s="18" t="s">
        <v>404</v>
      </c>
      <c r="N8" s="20" t="s">
        <v>404</v>
      </c>
      <c r="O8" s="18" t="s">
        <v>404</v>
      </c>
      <c r="P8" s="20" t="s">
        <v>404</v>
      </c>
      <c r="Q8" s="18" t="s">
        <v>404</v>
      </c>
      <c r="R8" s="20" t="s">
        <v>404</v>
      </c>
      <c r="S8" s="18" t="s">
        <v>404</v>
      </c>
      <c r="T8" s="20" t="s">
        <v>404</v>
      </c>
      <c r="U8" s="18" t="n">
        <v>482.06566654</v>
      </c>
      <c r="V8" s="20" t="n">
        <v>28.85155383</v>
      </c>
    </row>
    <row r="9" spans="1:22">
      <c r="A9" s="15" t="s">
        <v>406</v>
      </c>
      <c r="B9" s="17" t="n">
        <v>9651</v>
      </c>
      <c r="C9" s="18">
        <f>(200.0/B9*100)</f>
        <v/>
      </c>
      <c r="D9" s="19" t="n">
        <v>9451</v>
      </c>
      <c r="E9" s="18" t="n">
        <v>542.4851631499999</v>
      </c>
      <c r="F9" s="20" t="n">
        <v>12.32901186</v>
      </c>
      <c r="G9" s="18" t="n">
        <v>508.97972597</v>
      </c>
      <c r="H9" s="20" t="n">
        <v>4.97298413</v>
      </c>
      <c r="I9" s="18" t="n">
        <v>505.91039912</v>
      </c>
      <c r="J9" s="20" t="n">
        <v>6.99124179</v>
      </c>
      <c r="K9" s="18" t="n">
        <v>446.10983452</v>
      </c>
      <c r="L9" s="20" t="n">
        <v>17.33058482</v>
      </c>
      <c r="M9" s="18" t="s">
        <v>404</v>
      </c>
      <c r="N9" s="20" t="s">
        <v>404</v>
      </c>
      <c r="O9" s="18" t="s">
        <v>404</v>
      </c>
      <c r="P9" s="20" t="s">
        <v>404</v>
      </c>
      <c r="Q9" s="18" t="s">
        <v>404</v>
      </c>
      <c r="R9" s="20" t="s">
        <v>404</v>
      </c>
      <c r="S9" s="18" t="s">
        <v>404</v>
      </c>
      <c r="T9" s="20" t="s">
        <v>404</v>
      </c>
      <c r="U9" s="18" t="n">
        <v>484.07749404</v>
      </c>
      <c r="V9" s="20" t="n">
        <v>15.84123004</v>
      </c>
    </row>
    <row r="10" spans="1:22">
      <c r="A10" s="15" t="s">
        <v>407</v>
      </c>
      <c r="B10" s="17" t="n">
        <v>20058</v>
      </c>
      <c r="C10" s="18">
        <f>(3134.0/B10*100)</f>
        <v/>
      </c>
      <c r="D10" s="19" t="n">
        <v>16924</v>
      </c>
      <c r="E10" s="18" t="n">
        <v>519.86274987</v>
      </c>
      <c r="F10" s="20" t="n">
        <v>4.31274005</v>
      </c>
      <c r="G10" s="18" t="n">
        <v>516.14185883</v>
      </c>
      <c r="H10" s="20" t="n">
        <v>3.31242049</v>
      </c>
      <c r="I10" s="18" t="n">
        <v>503.8548603</v>
      </c>
      <c r="J10" s="20" t="n">
        <v>7.19301805</v>
      </c>
      <c r="K10" s="18" t="n">
        <v>456.77940952</v>
      </c>
      <c r="L10" s="20" t="n">
        <v>12.18519182</v>
      </c>
      <c r="M10" s="18" t="s">
        <v>404</v>
      </c>
      <c r="N10" s="20" t="s">
        <v>404</v>
      </c>
      <c r="O10" s="18" t="s">
        <v>404</v>
      </c>
      <c r="P10" s="20" t="s">
        <v>404</v>
      </c>
      <c r="Q10" s="18" t="s">
        <v>404</v>
      </c>
      <c r="R10" s="20" t="s">
        <v>404</v>
      </c>
      <c r="S10" s="18" t="s">
        <v>404</v>
      </c>
      <c r="T10" s="20" t="s">
        <v>404</v>
      </c>
      <c r="U10" s="18" t="n">
        <v>524.74791837</v>
      </c>
      <c r="V10" s="20" t="n">
        <v>10.64031202</v>
      </c>
    </row>
    <row r="11" spans="1:22">
      <c r="A11" s="15" t="s">
        <v>408</v>
      </c>
      <c r="B11" s="17" t="n">
        <v>7053</v>
      </c>
      <c r="C11" s="18">
        <f>(212.0/B11*100)</f>
        <v/>
      </c>
      <c r="D11" s="19" t="n">
        <v>6841</v>
      </c>
      <c r="E11" s="18" t="n">
        <v>430.96388921</v>
      </c>
      <c r="F11" s="20" t="n">
        <v>14.5162349</v>
      </c>
      <c r="G11" s="18" t="n">
        <v>431.20436851</v>
      </c>
      <c r="H11" s="20" t="n">
        <v>4.04117585</v>
      </c>
      <c r="I11" s="18" t="n">
        <v>418.2282231</v>
      </c>
      <c r="J11" s="20" t="n">
        <v>6.89859491</v>
      </c>
      <c r="K11" s="18" t="n">
        <v>392.3893981</v>
      </c>
      <c r="L11" s="20" t="n">
        <v>11.77979999</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490.18526064</v>
      </c>
      <c r="F12" s="20" t="n">
        <v>6.66194858</v>
      </c>
      <c r="G12" s="18" t="n">
        <v>494.37112336</v>
      </c>
      <c r="H12" s="20" t="n">
        <v>3.50612691</v>
      </c>
      <c r="I12" s="18" t="n">
        <v>490.02366582</v>
      </c>
      <c r="J12" s="20" t="n">
        <v>9.422037810000001</v>
      </c>
      <c r="K12" s="18" t="n">
        <v>489.35782179</v>
      </c>
      <c r="L12" s="20" t="n">
        <v>12.98396603</v>
      </c>
      <c r="M12" s="18" t="s">
        <v>404</v>
      </c>
      <c r="N12" s="20" t="s">
        <v>404</v>
      </c>
      <c r="O12" s="18" t="s">
        <v>404</v>
      </c>
      <c r="P12" s="20" t="s">
        <v>404</v>
      </c>
      <c r="Q12" s="18" t="s">
        <v>404</v>
      </c>
      <c r="R12" s="20" t="s">
        <v>404</v>
      </c>
      <c r="S12" s="18" t="s">
        <v>404</v>
      </c>
      <c r="T12" s="20" t="s">
        <v>404</v>
      </c>
      <c r="U12" s="18" t="n">
        <v>434.5846067</v>
      </c>
      <c r="V12" s="20" t="n">
        <v>14.85774849</v>
      </c>
    </row>
    <row r="13" spans="1:22">
      <c r="A13" s="15" t="s">
        <v>410</v>
      </c>
      <c r="B13" s="17" t="n">
        <v>7161</v>
      </c>
      <c r="C13" s="18">
        <f>(1175.0/B13*100)</f>
        <v/>
      </c>
      <c r="D13" s="19" t="n">
        <v>5986</v>
      </c>
      <c r="E13" s="18" t="n">
        <v>509.84404672</v>
      </c>
      <c r="F13" s="20" t="n">
        <v>6.37249218</v>
      </c>
      <c r="G13" s="18" t="n">
        <v>512.8063035500001</v>
      </c>
      <c r="H13" s="20" t="n">
        <v>3.25903116</v>
      </c>
      <c r="I13" s="18" t="n">
        <v>506.75474222</v>
      </c>
      <c r="J13" s="20" t="n">
        <v>4.62833269</v>
      </c>
      <c r="K13" s="18" t="n">
        <v>482.90801767</v>
      </c>
      <c r="L13" s="20" t="n">
        <v>16.07835943</v>
      </c>
      <c r="M13" s="18" t="s">
        <v>404</v>
      </c>
      <c r="N13" s="20" t="s">
        <v>404</v>
      </c>
      <c r="O13" s="18" t="s">
        <v>404</v>
      </c>
      <c r="P13" s="20" t="s">
        <v>404</v>
      </c>
      <c r="Q13" s="18" t="s">
        <v>404</v>
      </c>
      <c r="R13" s="20" t="s">
        <v>404</v>
      </c>
      <c r="S13" s="18" t="s">
        <v>404</v>
      </c>
      <c r="T13" s="20" t="s">
        <v>404</v>
      </c>
      <c r="U13" s="18" t="n">
        <v>511.90903232</v>
      </c>
      <c r="V13" s="20" t="n">
        <v>6.2886698</v>
      </c>
    </row>
    <row r="14" spans="1:22">
      <c r="A14" s="15" t="s">
        <v>411</v>
      </c>
      <c r="B14" s="17" t="n">
        <v>5587</v>
      </c>
      <c r="C14" s="18">
        <f>(0.0/B14*100)</f>
        <v/>
      </c>
      <c r="D14" s="19" t="n">
        <v>5587</v>
      </c>
      <c r="E14" s="18" t="n">
        <v>516.43278403</v>
      </c>
      <c r="F14" s="20" t="n">
        <v>2.72702044</v>
      </c>
      <c r="G14" s="18" t="n">
        <v>523.67431665</v>
      </c>
      <c r="H14" s="20" t="n">
        <v>3.14533258</v>
      </c>
      <c r="I14" s="18" t="n">
        <v>519.53066577</v>
      </c>
      <c r="J14" s="20" t="n">
        <v>7.73621407</v>
      </c>
      <c r="K14" s="18" t="n">
        <v>530.02302191</v>
      </c>
      <c r="L14" s="20" t="n">
        <v>9.78465345</v>
      </c>
      <c r="M14" s="18" t="s">
        <v>404</v>
      </c>
      <c r="N14" s="20" t="s">
        <v>404</v>
      </c>
      <c r="O14" s="18" t="s">
        <v>404</v>
      </c>
      <c r="P14" s="20" t="s">
        <v>404</v>
      </c>
      <c r="Q14" s="18" t="s">
        <v>404</v>
      </c>
      <c r="R14" s="20" t="s">
        <v>404</v>
      </c>
      <c r="S14" s="18" t="s">
        <v>404</v>
      </c>
      <c r="T14" s="20" t="s">
        <v>404</v>
      </c>
      <c r="U14" s="18" t="n">
        <v>546.61815815</v>
      </c>
      <c r="V14" s="20" t="n">
        <v>6.94928566</v>
      </c>
    </row>
    <row r="15" spans="1:22">
      <c r="A15" s="15" t="s">
        <v>412</v>
      </c>
      <c r="B15" s="17" t="n">
        <v>5882</v>
      </c>
      <c r="C15" s="18">
        <f>(0.0/B15*100)</f>
        <v/>
      </c>
      <c r="D15" s="19" t="n">
        <v>5882</v>
      </c>
      <c r="E15" s="18" t="n">
        <v>510.6196598</v>
      </c>
      <c r="F15" s="20" t="n">
        <v>4.16053851</v>
      </c>
      <c r="G15" s="18" t="n">
        <v>512.44242775</v>
      </c>
      <c r="H15" s="20" t="n">
        <v>3.16609831</v>
      </c>
      <c r="I15" s="18" t="n">
        <v>506.19494721</v>
      </c>
      <c r="J15" s="20" t="n">
        <v>4.00864891</v>
      </c>
      <c r="K15" s="18" t="s">
        <v>404</v>
      </c>
      <c r="L15" s="20" t="s">
        <v>404</v>
      </c>
      <c r="M15" s="18" t="s">
        <v>404</v>
      </c>
      <c r="N15" s="20" t="s">
        <v>404</v>
      </c>
      <c r="O15" s="18" t="s">
        <v>404</v>
      </c>
      <c r="P15" s="20" t="s">
        <v>404</v>
      </c>
      <c r="Q15" s="18" t="s">
        <v>404</v>
      </c>
      <c r="R15" s="20" t="s">
        <v>404</v>
      </c>
      <c r="S15" s="18" t="s">
        <v>404</v>
      </c>
      <c r="T15" s="20" t="s">
        <v>404</v>
      </c>
      <c r="U15" s="18" t="n">
        <v>515.04516311</v>
      </c>
      <c r="V15" s="20" t="n">
        <v>17.88092752</v>
      </c>
    </row>
    <row r="16" spans="1:22">
      <c r="A16" s="15" t="s">
        <v>413</v>
      </c>
      <c r="B16" s="17" t="n">
        <v>6108</v>
      </c>
      <c r="C16" s="18">
        <f>(495.0/B16*100)</f>
        <v/>
      </c>
      <c r="D16" s="19" t="n">
        <v>5613</v>
      </c>
      <c r="E16" s="18" t="n">
        <v>480.67920108</v>
      </c>
      <c r="F16" s="20" t="n">
        <v>8.837187220000001</v>
      </c>
      <c r="G16" s="18" t="n">
        <v>505.04053117</v>
      </c>
      <c r="H16" s="20" t="n">
        <v>4.67234792</v>
      </c>
      <c r="I16" s="18" t="n">
        <v>480.59082203</v>
      </c>
      <c r="J16" s="20" t="n">
        <v>9.55998466</v>
      </c>
      <c r="K16" s="18" t="n">
        <v>451.11175667</v>
      </c>
      <c r="L16" s="20" t="n">
        <v>7.97246396</v>
      </c>
      <c r="M16" s="18" t="s">
        <v>404</v>
      </c>
      <c r="N16" s="20" t="s">
        <v>404</v>
      </c>
      <c r="O16" s="18" t="s">
        <v>404</v>
      </c>
      <c r="P16" s="20" t="s">
        <v>404</v>
      </c>
      <c r="Q16" s="18" t="s">
        <v>404</v>
      </c>
      <c r="R16" s="20" t="s">
        <v>404</v>
      </c>
      <c r="S16" s="18" t="s">
        <v>404</v>
      </c>
      <c r="T16" s="20" t="s">
        <v>404</v>
      </c>
      <c r="U16" s="18" t="n">
        <v>489.43796797</v>
      </c>
      <c r="V16" s="20" t="n">
        <v>39.76923008</v>
      </c>
    </row>
    <row r="17" spans="1:22">
      <c r="A17" s="15" t="s">
        <v>414</v>
      </c>
      <c r="B17" s="17" t="n">
        <v>6504</v>
      </c>
      <c r="C17" s="18">
        <f>(1325.0/B17*100)</f>
        <v/>
      </c>
      <c r="D17" s="19" t="n">
        <v>5179</v>
      </c>
      <c r="E17" s="18" t="n">
        <v>493.05467831</v>
      </c>
      <c r="F17" s="20" t="n">
        <v>12.57626065</v>
      </c>
      <c r="G17" s="18" t="n">
        <v>509.22588201</v>
      </c>
      <c r="H17" s="20" t="n">
        <v>5.97573724</v>
      </c>
      <c r="I17" s="18" t="n">
        <v>503.410108</v>
      </c>
      <c r="J17" s="20" t="n">
        <v>7.42102651</v>
      </c>
      <c r="K17" s="18" t="n">
        <v>483.37385608</v>
      </c>
      <c r="L17" s="20" t="n">
        <v>18.63652572</v>
      </c>
      <c r="M17" s="18" t="s">
        <v>404</v>
      </c>
      <c r="N17" s="20" t="s">
        <v>404</v>
      </c>
      <c r="O17" s="18" t="s">
        <v>404</v>
      </c>
      <c r="P17" s="20" t="s">
        <v>404</v>
      </c>
      <c r="Q17" s="18" t="s">
        <v>404</v>
      </c>
      <c r="R17" s="20" t="s">
        <v>404</v>
      </c>
      <c r="S17" s="18" t="s">
        <v>404</v>
      </c>
      <c r="T17" s="20" t="s">
        <v>404</v>
      </c>
      <c r="U17" s="18" t="n">
        <v>537.98949866</v>
      </c>
      <c r="V17" s="20" t="n">
        <v>15.04461093</v>
      </c>
    </row>
    <row r="18" spans="1:22">
      <c r="A18" s="15" t="s">
        <v>415</v>
      </c>
      <c r="B18" s="17" t="n">
        <v>5532</v>
      </c>
      <c r="C18" s="18">
        <f>(0.0/B18*100)</f>
        <v/>
      </c>
      <c r="D18" s="19" t="n">
        <v>5532</v>
      </c>
      <c r="E18" s="18" t="n">
        <v>451.80847635</v>
      </c>
      <c r="F18" s="20" t="n">
        <v>5.71313589</v>
      </c>
      <c r="G18" s="18" t="n">
        <v>455.34133105</v>
      </c>
      <c r="H18" s="20" t="n">
        <v>5.64650174</v>
      </c>
      <c r="I18" s="18" t="n">
        <v>446.74936367</v>
      </c>
      <c r="J18" s="20" t="n">
        <v>23.88051806</v>
      </c>
      <c r="K18" s="18" t="n">
        <v>481.22594139</v>
      </c>
      <c r="L18" s="20" t="n">
        <v>10.90582146</v>
      </c>
      <c r="M18" s="18" t="s">
        <v>404</v>
      </c>
      <c r="N18" s="20" t="s">
        <v>404</v>
      </c>
      <c r="O18" s="18" t="s">
        <v>404</v>
      </c>
      <c r="P18" s="20" t="s">
        <v>404</v>
      </c>
      <c r="Q18" s="18" t="s">
        <v>404</v>
      </c>
      <c r="R18" s="20" t="s">
        <v>404</v>
      </c>
      <c r="S18" s="18" t="s">
        <v>404</v>
      </c>
      <c r="T18" s="20" t="s">
        <v>404</v>
      </c>
      <c r="U18" s="18" t="s">
        <v>404</v>
      </c>
      <c r="V18" s="20" t="s">
        <v>404</v>
      </c>
    </row>
    <row r="19" spans="1:22">
      <c r="A19" s="15" t="s">
        <v>416</v>
      </c>
      <c r="B19" s="17" t="n">
        <v>5658</v>
      </c>
      <c r="C19" s="18">
        <f>(327.0/B19*100)</f>
        <v/>
      </c>
      <c r="D19" s="19" t="n">
        <v>5331</v>
      </c>
      <c r="E19" s="18" t="n">
        <v>470.3568326</v>
      </c>
      <c r="F19" s="20" t="n">
        <v>5.06565439</v>
      </c>
      <c r="G19" s="18" t="n">
        <v>485.60750469</v>
      </c>
      <c r="H19" s="20" t="n">
        <v>6.51020196</v>
      </c>
      <c r="I19" s="18" t="n">
        <v>494.82271826</v>
      </c>
      <c r="J19" s="20" t="n">
        <v>16.86432189</v>
      </c>
      <c r="K19" s="18" t="n">
        <v>341.549</v>
      </c>
      <c r="L19" s="20" t="n">
        <v>41.41789079</v>
      </c>
      <c r="M19" s="18" t="s">
        <v>404</v>
      </c>
      <c r="N19" s="20" t="s">
        <v>404</v>
      </c>
      <c r="O19" s="18" t="s">
        <v>404</v>
      </c>
      <c r="P19" s="20" t="s">
        <v>404</v>
      </c>
      <c r="Q19" s="18" t="s">
        <v>404</v>
      </c>
      <c r="R19" s="20" t="s">
        <v>404</v>
      </c>
      <c r="S19" s="18" t="s">
        <v>404</v>
      </c>
      <c r="T19" s="20" t="s">
        <v>404</v>
      </c>
      <c r="U19" s="18" t="n">
        <v>467.84781661</v>
      </c>
      <c r="V19" s="20" t="n">
        <v>59.11198852</v>
      </c>
    </row>
    <row r="20" spans="1:22">
      <c r="A20" s="15" t="s">
        <v>417</v>
      </c>
      <c r="B20" s="17" t="n">
        <v>3371</v>
      </c>
      <c r="C20" s="18">
        <f>(24.0/B20*100)</f>
        <v/>
      </c>
      <c r="D20" s="19" t="n">
        <v>3347</v>
      </c>
      <c r="E20" s="18" t="n">
        <v>489.29328496</v>
      </c>
      <c r="F20" s="20" t="n">
        <v>2.97896289</v>
      </c>
      <c r="G20" s="18" t="n">
        <v>487.1109436</v>
      </c>
      <c r="H20" s="20" t="n">
        <v>2.54046004</v>
      </c>
      <c r="I20" s="18" t="n">
        <v>486.41503061</v>
      </c>
      <c r="J20" s="20" t="n">
        <v>4.49609021</v>
      </c>
      <c r="K20" s="18" t="s">
        <v>404</v>
      </c>
      <c r="L20" s="20" t="s">
        <v>404</v>
      </c>
      <c r="M20" s="18" t="s">
        <v>404</v>
      </c>
      <c r="N20" s="20" t="s">
        <v>404</v>
      </c>
      <c r="O20" s="18" t="s">
        <v>404</v>
      </c>
      <c r="P20" s="20" t="s">
        <v>404</v>
      </c>
      <c r="Q20" s="18" t="s">
        <v>404</v>
      </c>
      <c r="R20" s="20" t="s">
        <v>404</v>
      </c>
      <c r="S20" s="18" t="s">
        <v>404</v>
      </c>
      <c r="T20" s="20" t="s">
        <v>404</v>
      </c>
      <c r="U20" s="18" t="n">
        <v>495.70951262</v>
      </c>
      <c r="V20" s="20" t="n">
        <v>12.00978308</v>
      </c>
    </row>
    <row r="21" spans="1:22">
      <c r="A21" s="15" t="s">
        <v>418</v>
      </c>
      <c r="B21" s="17" t="n">
        <v>5741</v>
      </c>
      <c r="C21" s="18">
        <f>(0.0/B21*100)</f>
        <v/>
      </c>
      <c r="D21" s="19" t="n">
        <v>5741</v>
      </c>
      <c r="E21" s="18" t="n">
        <v>502.23471432</v>
      </c>
      <c r="F21" s="20" t="n">
        <v>6.67604821</v>
      </c>
      <c r="G21" s="18" t="n">
        <v>506.78822859</v>
      </c>
      <c r="H21" s="20" t="n">
        <v>3.07589403</v>
      </c>
      <c r="I21" s="18" t="n">
        <v>491.43481349</v>
      </c>
      <c r="J21" s="20" t="n">
        <v>7.71421072</v>
      </c>
      <c r="K21" s="18" t="n">
        <v>493.07167064</v>
      </c>
      <c r="L21" s="20" t="n">
        <v>5.86111581</v>
      </c>
      <c r="M21" s="18" t="s">
        <v>404</v>
      </c>
      <c r="N21" s="20" t="s">
        <v>404</v>
      </c>
      <c r="O21" s="18" t="s">
        <v>404</v>
      </c>
      <c r="P21" s="20" t="s">
        <v>404</v>
      </c>
      <c r="Q21" s="18" t="s">
        <v>404</v>
      </c>
      <c r="R21" s="20" t="s">
        <v>404</v>
      </c>
      <c r="S21" s="18" t="s">
        <v>404</v>
      </c>
      <c r="T21" s="20" t="s">
        <v>404</v>
      </c>
      <c r="U21" s="18" t="n">
        <v>498.52311523</v>
      </c>
      <c r="V21" s="20" t="n">
        <v>7.20169923</v>
      </c>
    </row>
    <row r="22" spans="1:22">
      <c r="A22" s="15" t="s">
        <v>419</v>
      </c>
      <c r="B22" s="17" t="n">
        <v>6598</v>
      </c>
      <c r="C22" s="18">
        <f>(0.0/B22*100)</f>
        <v/>
      </c>
      <c r="D22" s="19" t="n">
        <v>6598</v>
      </c>
      <c r="E22" s="18" t="n">
        <v>463.3366106</v>
      </c>
      <c r="F22" s="20" t="n">
        <v>22.52230042</v>
      </c>
      <c r="G22" s="18" t="n">
        <v>481.32440958</v>
      </c>
      <c r="H22" s="20" t="n">
        <v>6.13596461</v>
      </c>
      <c r="I22" s="18" t="n">
        <v>450.18046555</v>
      </c>
      <c r="J22" s="20" t="n">
        <v>8.767517509999999</v>
      </c>
      <c r="K22" s="18" t="n">
        <v>438.74836346</v>
      </c>
      <c r="L22" s="20" t="n">
        <v>29.18431287</v>
      </c>
      <c r="M22" s="18" t="s">
        <v>404</v>
      </c>
      <c r="N22" s="20" t="s">
        <v>404</v>
      </c>
      <c r="O22" s="18" t="s">
        <v>404</v>
      </c>
      <c r="P22" s="20" t="s">
        <v>404</v>
      </c>
      <c r="Q22" s="18" t="s">
        <v>404</v>
      </c>
      <c r="R22" s="20" t="s">
        <v>404</v>
      </c>
      <c r="S22" s="18" t="s">
        <v>404</v>
      </c>
      <c r="T22" s="20" t="s">
        <v>404</v>
      </c>
      <c r="U22" s="18" t="n">
        <v>493.05907429</v>
      </c>
      <c r="V22" s="20" t="n">
        <v>15.2102941</v>
      </c>
    </row>
    <row r="23" spans="1:22">
      <c r="A23" s="15" t="s">
        <v>420</v>
      </c>
      <c r="B23" s="17" t="n">
        <v>11583</v>
      </c>
      <c r="C23" s="18">
        <f>(3194.0/B23*100)</f>
        <v/>
      </c>
      <c r="D23" s="19" t="n">
        <v>8389</v>
      </c>
      <c r="E23" s="18" t="n">
        <v>496.36049323</v>
      </c>
      <c r="F23" s="20" t="n">
        <v>8.76575457</v>
      </c>
      <c r="G23" s="18" t="n">
        <v>493.30946086</v>
      </c>
      <c r="H23" s="20" t="n">
        <v>5.67030491</v>
      </c>
      <c r="I23" s="18" t="n">
        <v>480.92463068</v>
      </c>
      <c r="J23" s="20" t="n">
        <v>10.91110902</v>
      </c>
      <c r="K23" s="18" t="n">
        <v>474.51447458</v>
      </c>
      <c r="L23" s="20" t="n">
        <v>27.96154521</v>
      </c>
      <c r="M23" s="18" t="s">
        <v>404</v>
      </c>
      <c r="N23" s="20" t="s">
        <v>404</v>
      </c>
      <c r="O23" s="18" t="s">
        <v>404</v>
      </c>
      <c r="P23" s="20" t="s">
        <v>404</v>
      </c>
      <c r="Q23" s="18" t="s">
        <v>404</v>
      </c>
      <c r="R23" s="20" t="s">
        <v>404</v>
      </c>
      <c r="S23" s="18" t="s">
        <v>404</v>
      </c>
      <c r="T23" s="20" t="s">
        <v>404</v>
      </c>
      <c r="U23" s="18" t="n">
        <v>493.29044177</v>
      </c>
      <c r="V23" s="20" t="n">
        <v>24.81308101</v>
      </c>
    </row>
    <row r="24" spans="1:22">
      <c r="A24" s="15" t="s">
        <v>421</v>
      </c>
      <c r="B24" s="17" t="n">
        <v>6647</v>
      </c>
      <c r="C24" s="18">
        <f>(0.0/B24*100)</f>
        <v/>
      </c>
      <c r="D24" s="19" t="n">
        <v>6647</v>
      </c>
      <c r="E24" s="18" t="n">
        <v>528.29843793</v>
      </c>
      <c r="F24" s="20" t="n">
        <v>3.82081524</v>
      </c>
      <c r="G24" s="18" t="n">
        <v>538.35979811</v>
      </c>
      <c r="H24" s="20" t="n">
        <v>8.5121121</v>
      </c>
      <c r="I24" s="18" t="n">
        <v>539.62272889</v>
      </c>
      <c r="J24" s="20" t="n">
        <v>15.97023183</v>
      </c>
      <c r="K24" s="18" t="s">
        <v>404</v>
      </c>
      <c r="L24" s="20" t="s">
        <v>404</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524.3559041</v>
      </c>
      <c r="F25" s="20" t="n">
        <v>4.01937703</v>
      </c>
      <c r="G25" s="18" t="n">
        <v>521.85676687</v>
      </c>
      <c r="H25" s="20" t="n">
        <v>15.20054679</v>
      </c>
      <c r="I25" s="18" t="n">
        <v>560.06682786</v>
      </c>
      <c r="J25" s="20" t="n">
        <v>38.48299238</v>
      </c>
      <c r="K25" s="18" t="n">
        <v>508.20810892</v>
      </c>
      <c r="L25" s="20" t="n">
        <v>9.614247349999999</v>
      </c>
      <c r="M25" s="18" t="s">
        <v>404</v>
      </c>
      <c r="N25" s="20" t="s">
        <v>404</v>
      </c>
      <c r="O25" s="18" t="s">
        <v>404</v>
      </c>
      <c r="P25" s="20" t="s">
        <v>404</v>
      </c>
      <c r="Q25" s="18" t="s">
        <v>404</v>
      </c>
      <c r="R25" s="20" t="s">
        <v>404</v>
      </c>
      <c r="S25" s="18" t="s">
        <v>404</v>
      </c>
      <c r="T25" s="20" t="s">
        <v>404</v>
      </c>
      <c r="U25" s="18" t="n">
        <v>461.06915833</v>
      </c>
      <c r="V25" s="20" t="n">
        <v>6.97169272</v>
      </c>
    </row>
    <row r="26" spans="1:22">
      <c r="A26" s="15" t="s">
        <v>423</v>
      </c>
      <c r="B26" s="17" t="n">
        <v>4869</v>
      </c>
      <c r="C26" s="18">
        <f>(11.0/B26*100)</f>
        <v/>
      </c>
      <c r="D26" s="19" t="n">
        <v>4858</v>
      </c>
      <c r="E26" s="18" t="n">
        <v>480.37360531</v>
      </c>
      <c r="F26" s="20" t="n">
        <v>2.36018918</v>
      </c>
      <c r="G26" s="18" t="n">
        <v>486.46124109</v>
      </c>
      <c r="H26" s="20" t="n">
        <v>4.0118554</v>
      </c>
      <c r="I26" s="18" t="n">
        <v>494.70996806</v>
      </c>
      <c r="J26" s="20" t="n">
        <v>7.90856148</v>
      </c>
      <c r="K26" s="18" t="n">
        <v>479.00418594</v>
      </c>
      <c r="L26" s="20" t="n">
        <v>14.16820405</v>
      </c>
      <c r="M26" s="18" t="s">
        <v>404</v>
      </c>
      <c r="N26" s="20" t="s">
        <v>404</v>
      </c>
      <c r="O26" s="18" t="s">
        <v>404</v>
      </c>
      <c r="P26" s="20" t="s">
        <v>404</v>
      </c>
      <c r="Q26" s="18" t="s">
        <v>404</v>
      </c>
      <c r="R26" s="20" t="s">
        <v>404</v>
      </c>
      <c r="S26" s="18" t="s">
        <v>404</v>
      </c>
      <c r="T26" s="20" t="s">
        <v>404</v>
      </c>
      <c r="U26" s="18" t="n">
        <v>455.66414735</v>
      </c>
      <c r="V26" s="20" t="n">
        <v>19.07803914</v>
      </c>
    </row>
    <row r="27" spans="1:22">
      <c r="A27" s="15" t="s">
        <v>424</v>
      </c>
      <c r="B27" s="17" t="n">
        <v>5299</v>
      </c>
      <c r="C27" s="18">
        <f>(0.0/B27*100)</f>
        <v/>
      </c>
      <c r="D27" s="19" t="n">
        <v>5299</v>
      </c>
      <c r="E27" s="18" t="n">
        <v>501.98974154</v>
      </c>
      <c r="F27" s="20" t="n">
        <v>3.63972417</v>
      </c>
      <c r="G27" s="18" t="n">
        <v>484.41002444</v>
      </c>
      <c r="H27" s="20" t="n">
        <v>1.38659823</v>
      </c>
      <c r="I27" s="18" t="n">
        <v>472.83074166</v>
      </c>
      <c r="J27" s="20" t="n">
        <v>3.51397496</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400.27593729</v>
      </c>
      <c r="F28" s="20" t="n">
        <v>5.21846046</v>
      </c>
      <c r="G28" s="18" t="n">
        <v>410.38494581</v>
      </c>
      <c r="H28" s="20" t="n">
        <v>3.12113375</v>
      </c>
      <c r="I28" s="18" t="n">
        <v>414.81964797</v>
      </c>
      <c r="J28" s="20" t="n">
        <v>7.91510458</v>
      </c>
      <c r="K28" s="18" t="n">
        <v>391.34075181</v>
      </c>
      <c r="L28" s="20" t="n">
        <v>13.4199422</v>
      </c>
      <c r="M28" s="18" t="s">
        <v>404</v>
      </c>
      <c r="N28" s="20" t="s">
        <v>404</v>
      </c>
      <c r="O28" s="18" t="s">
        <v>404</v>
      </c>
      <c r="P28" s="20" t="s">
        <v>404</v>
      </c>
      <c r="Q28" s="18" t="s">
        <v>404</v>
      </c>
      <c r="R28" s="20" t="s">
        <v>404</v>
      </c>
      <c r="S28" s="18" t="s">
        <v>404</v>
      </c>
      <c r="T28" s="20" t="s">
        <v>404</v>
      </c>
      <c r="U28" s="18" t="s">
        <v>404</v>
      </c>
      <c r="V28" s="20" t="s">
        <v>404</v>
      </c>
    </row>
    <row r="29" spans="1:22">
      <c r="A29" s="15" t="s">
        <v>426</v>
      </c>
      <c r="B29" s="17" t="n">
        <v>5385</v>
      </c>
      <c r="C29" s="18">
        <f>(1123.0/B29*100)</f>
        <v/>
      </c>
      <c r="D29" s="19" t="n">
        <v>4262</v>
      </c>
      <c r="E29" s="18" t="n">
        <v>497.32673013</v>
      </c>
      <c r="F29" s="20" t="n">
        <v>27.62652671</v>
      </c>
      <c r="G29" s="18" t="n">
        <v>519.79872101</v>
      </c>
      <c r="H29" s="20" t="n">
        <v>9.18898634</v>
      </c>
      <c r="I29" s="18" t="n">
        <v>516.75535652</v>
      </c>
      <c r="J29" s="20" t="n">
        <v>12.52808439</v>
      </c>
      <c r="K29" s="18" t="n">
        <v>454.88069867</v>
      </c>
      <c r="L29" s="20" t="n">
        <v>18.33588655</v>
      </c>
      <c r="M29" s="18" t="s">
        <v>404</v>
      </c>
      <c r="N29" s="20" t="s">
        <v>404</v>
      </c>
      <c r="O29" s="18" t="s">
        <v>404</v>
      </c>
      <c r="P29" s="20" t="s">
        <v>404</v>
      </c>
      <c r="Q29" s="18" t="s">
        <v>404</v>
      </c>
      <c r="R29" s="20" t="s">
        <v>404</v>
      </c>
      <c r="S29" s="18" t="s">
        <v>404</v>
      </c>
      <c r="T29" s="20" t="s">
        <v>404</v>
      </c>
      <c r="U29" s="18" t="n">
        <v>503.52906124</v>
      </c>
      <c r="V29" s="20" t="n">
        <v>9.96783681</v>
      </c>
    </row>
    <row r="30" spans="1:22">
      <c r="A30" s="15" t="s">
        <v>427</v>
      </c>
      <c r="B30" s="17" t="n">
        <v>4520</v>
      </c>
      <c r="C30" s="18">
        <f>(1105.0/B30*100)</f>
        <v/>
      </c>
      <c r="D30" s="19" t="n">
        <v>3415</v>
      </c>
      <c r="E30" s="18" t="n">
        <v>494.7483111</v>
      </c>
      <c r="F30" s="20" t="n">
        <v>5.00555836</v>
      </c>
      <c r="G30" s="18" t="n">
        <v>499.90320436</v>
      </c>
      <c r="H30" s="20" t="n">
        <v>4.27966789</v>
      </c>
      <c r="I30" s="18" t="n">
        <v>479.61579275</v>
      </c>
      <c r="J30" s="20" t="n">
        <v>10.13149919</v>
      </c>
      <c r="K30" s="18" t="s">
        <v>404</v>
      </c>
      <c r="L30" s="20" t="s">
        <v>404</v>
      </c>
      <c r="M30" s="18" t="s">
        <v>404</v>
      </c>
      <c r="N30" s="20" t="s">
        <v>404</v>
      </c>
      <c r="O30" s="18" t="s">
        <v>404</v>
      </c>
      <c r="P30" s="20" t="s">
        <v>404</v>
      </c>
      <c r="Q30" s="18" t="s">
        <v>404</v>
      </c>
      <c r="R30" s="20" t="s">
        <v>404</v>
      </c>
      <c r="S30" s="18" t="s">
        <v>404</v>
      </c>
      <c r="T30" s="20" t="s">
        <v>404</v>
      </c>
      <c r="U30" s="18" t="n">
        <v>501.83697542</v>
      </c>
      <c r="V30" s="20" t="n">
        <v>12.1415723</v>
      </c>
    </row>
    <row r="31" spans="1:22">
      <c r="A31" s="15" t="s">
        <v>428</v>
      </c>
      <c r="B31" s="17" t="n">
        <v>5456</v>
      </c>
      <c r="C31" s="18">
        <f>(502.0/B31*100)</f>
        <v/>
      </c>
      <c r="D31" s="19" t="n">
        <v>4954</v>
      </c>
      <c r="E31" s="18" t="n">
        <v>510.41329344</v>
      </c>
      <c r="F31" s="20" t="n">
        <v>9.932751100000001</v>
      </c>
      <c r="G31" s="18" t="n">
        <v>503.36377811</v>
      </c>
      <c r="H31" s="20" t="n">
        <v>3.2553911</v>
      </c>
      <c r="I31" s="18" t="n">
        <v>499.37532358</v>
      </c>
      <c r="J31" s="20" t="n">
        <v>3.50986835</v>
      </c>
      <c r="K31" s="18" t="n">
        <v>511.15824913</v>
      </c>
      <c r="L31" s="20" t="n">
        <v>9.890848480000001</v>
      </c>
      <c r="M31" s="18" t="s">
        <v>404</v>
      </c>
      <c r="N31" s="20" t="s">
        <v>404</v>
      </c>
      <c r="O31" s="18" t="s">
        <v>404</v>
      </c>
      <c r="P31" s="20" t="s">
        <v>404</v>
      </c>
      <c r="Q31" s="18" t="s">
        <v>404</v>
      </c>
      <c r="R31" s="20" t="s">
        <v>404</v>
      </c>
      <c r="S31" s="18" t="s">
        <v>404</v>
      </c>
      <c r="T31" s="20" t="s">
        <v>404</v>
      </c>
      <c r="U31" s="18" t="n">
        <v>495.68403125</v>
      </c>
      <c r="V31" s="20" t="n">
        <v>9.676906320000001</v>
      </c>
    </row>
    <row r="32" spans="1:22">
      <c r="A32" s="15" t="s">
        <v>429</v>
      </c>
      <c r="B32" s="17" t="n">
        <v>4478</v>
      </c>
      <c r="C32" s="18">
        <f>(0.0/B32*100)</f>
        <v/>
      </c>
      <c r="D32" s="19" t="n">
        <v>4478</v>
      </c>
      <c r="E32" s="18" t="n">
        <v>507.0879112</v>
      </c>
      <c r="F32" s="20" t="n">
        <v>3.81817213</v>
      </c>
      <c r="G32" s="18" t="n">
        <v>501.81995381</v>
      </c>
      <c r="H32" s="20" t="n">
        <v>4.32492887</v>
      </c>
      <c r="I32" s="18" t="n">
        <v>493.3041645</v>
      </c>
      <c r="J32" s="20" t="n">
        <v>6.2446705</v>
      </c>
      <c r="K32" s="18" t="s">
        <v>404</v>
      </c>
      <c r="L32" s="20" t="s">
        <v>404</v>
      </c>
      <c r="M32" s="18" t="s">
        <v>404</v>
      </c>
      <c r="N32" s="20" t="s">
        <v>404</v>
      </c>
      <c r="O32" s="18" t="s">
        <v>404</v>
      </c>
      <c r="P32" s="20" t="s">
        <v>404</v>
      </c>
      <c r="Q32" s="18" t="s">
        <v>404</v>
      </c>
      <c r="R32" s="20" t="s">
        <v>404</v>
      </c>
      <c r="S32" s="18" t="s">
        <v>404</v>
      </c>
      <c r="T32" s="20" t="s">
        <v>404</v>
      </c>
      <c r="U32" s="18" t="n">
        <v>559.6004574</v>
      </c>
      <c r="V32" s="20" t="n">
        <v>17.53866843</v>
      </c>
    </row>
    <row r="33" spans="1:22">
      <c r="A33" s="15" t="s">
        <v>430</v>
      </c>
      <c r="B33" s="17" t="n">
        <v>7325</v>
      </c>
      <c r="C33" s="18">
        <f>(29.0/B33*100)</f>
        <v/>
      </c>
      <c r="D33" s="19" t="n">
        <v>7296</v>
      </c>
      <c r="E33" s="18" t="n">
        <v>500.39850346</v>
      </c>
      <c r="F33" s="20" t="n">
        <v>7.10789319</v>
      </c>
      <c r="G33" s="18" t="n">
        <v>490.56289496</v>
      </c>
      <c r="H33" s="20" t="n">
        <v>3.38659545</v>
      </c>
      <c r="I33" s="18" t="n">
        <v>475.3976228</v>
      </c>
      <c r="J33" s="20" t="n">
        <v>9.441406430000001</v>
      </c>
      <c r="K33" s="18" t="n">
        <v>436.02926617</v>
      </c>
      <c r="L33" s="20" t="n">
        <v>7.26397089</v>
      </c>
      <c r="M33" s="18" t="s">
        <v>404</v>
      </c>
      <c r="N33" s="20" t="s">
        <v>404</v>
      </c>
      <c r="O33" s="18" t="s">
        <v>404</v>
      </c>
      <c r="P33" s="20" t="s">
        <v>404</v>
      </c>
      <c r="Q33" s="18" t="s">
        <v>404</v>
      </c>
      <c r="R33" s="20" t="s">
        <v>404</v>
      </c>
      <c r="S33" s="18" t="s">
        <v>404</v>
      </c>
      <c r="T33" s="20" t="s">
        <v>404</v>
      </c>
      <c r="U33" s="18" t="n">
        <v>457.73639072</v>
      </c>
      <c r="V33" s="20" t="n">
        <v>14.63954755</v>
      </c>
    </row>
    <row r="34" spans="1:22">
      <c r="A34" s="15" t="s">
        <v>431</v>
      </c>
      <c r="B34" s="17" t="n">
        <v>6350</v>
      </c>
      <c r="C34" s="18">
        <f>(0.0/B34*100)</f>
        <v/>
      </c>
      <c r="D34" s="19" t="n">
        <v>6350</v>
      </c>
      <c r="E34" s="18" t="n">
        <v>473.37606419</v>
      </c>
      <c r="F34" s="20" t="n">
        <v>3.26269805</v>
      </c>
      <c r="G34" s="18" t="n">
        <v>473.28465702</v>
      </c>
      <c r="H34" s="20" t="n">
        <v>8.720868360000001</v>
      </c>
      <c r="I34" s="18" t="n">
        <v>508.46335343</v>
      </c>
      <c r="J34" s="20" t="n">
        <v>14.21518933</v>
      </c>
      <c r="K34" s="18" t="n">
        <v>426.29495382</v>
      </c>
      <c r="L34" s="20" t="n">
        <v>10.06874687</v>
      </c>
      <c r="M34" s="18" t="s">
        <v>404</v>
      </c>
      <c r="N34" s="20" t="s">
        <v>404</v>
      </c>
      <c r="O34" s="18" t="s">
        <v>404</v>
      </c>
      <c r="P34" s="20" t="s">
        <v>404</v>
      </c>
      <c r="Q34" s="18" t="s">
        <v>404</v>
      </c>
      <c r="R34" s="20" t="s">
        <v>404</v>
      </c>
      <c r="S34" s="18" t="s">
        <v>404</v>
      </c>
      <c r="T34" s="20" t="s">
        <v>404</v>
      </c>
      <c r="U34" s="18" t="n">
        <v>366.63440683</v>
      </c>
      <c r="V34" s="20" t="n">
        <v>10.55886664</v>
      </c>
    </row>
    <row r="35" spans="1:22">
      <c r="A35" s="15" t="s">
        <v>432</v>
      </c>
      <c r="B35" s="17" t="n">
        <v>6406</v>
      </c>
      <c r="C35" s="18">
        <f>(443.0/B35*100)</f>
        <v/>
      </c>
      <c r="D35" s="19" t="n">
        <v>5963</v>
      </c>
      <c r="E35" s="18" t="n">
        <v>513.3653285300001</v>
      </c>
      <c r="F35" s="20" t="n">
        <v>2.43545162</v>
      </c>
      <c r="G35" s="18" t="n">
        <v>512.25157403</v>
      </c>
      <c r="H35" s="20" t="n">
        <v>1.60287549</v>
      </c>
      <c r="I35" s="18" t="n">
        <v>510.37742668</v>
      </c>
      <c r="J35" s="20" t="n">
        <v>4.09699351</v>
      </c>
      <c r="K35" s="18" t="n">
        <v>463.78325833</v>
      </c>
      <c r="L35" s="20" t="n">
        <v>10.70928067</v>
      </c>
      <c r="M35" s="18" t="s">
        <v>404</v>
      </c>
      <c r="N35" s="20" t="s">
        <v>404</v>
      </c>
      <c r="O35" s="18" t="s">
        <v>404</v>
      </c>
      <c r="P35" s="20" t="s">
        <v>404</v>
      </c>
      <c r="Q35" s="18" t="s">
        <v>404</v>
      </c>
      <c r="R35" s="20" t="s">
        <v>404</v>
      </c>
      <c r="S35" s="18" t="s">
        <v>404</v>
      </c>
      <c r="T35" s="20" t="s">
        <v>404</v>
      </c>
      <c r="U35" s="18" t="n">
        <v>513.5174263500001</v>
      </c>
      <c r="V35" s="20" t="n">
        <v>10.74408273</v>
      </c>
    </row>
    <row r="36" spans="1:22">
      <c r="A36" s="15" t="s">
        <v>433</v>
      </c>
      <c r="B36" s="17" t="n">
        <v>6736</v>
      </c>
      <c r="C36" s="18">
        <f>(10.0/B36*100)</f>
        <v/>
      </c>
      <c r="D36" s="19" t="n">
        <v>6726</v>
      </c>
      <c r="E36" s="18" t="n">
        <v>491.54169894</v>
      </c>
      <c r="F36" s="20" t="n">
        <v>3.19074728</v>
      </c>
      <c r="G36" s="18" t="n">
        <v>480.37161357</v>
      </c>
      <c r="H36" s="20" t="n">
        <v>3.39529298</v>
      </c>
      <c r="I36" s="18" t="n">
        <v>472.69401766</v>
      </c>
      <c r="J36" s="20" t="n">
        <v>11.10844195</v>
      </c>
      <c r="K36" s="18" t="s">
        <v>404</v>
      </c>
      <c r="L36" s="20" t="s">
        <v>404</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501.32112838</v>
      </c>
      <c r="F37" s="20" t="n">
        <v>7.87326971</v>
      </c>
      <c r="G37" s="18" t="n">
        <v>494.60462398</v>
      </c>
      <c r="H37" s="20" t="n">
        <v>3.46249546</v>
      </c>
      <c r="I37" s="18" t="n">
        <v>482.13029052</v>
      </c>
      <c r="J37" s="20" t="n">
        <v>6.02928744</v>
      </c>
      <c r="K37" s="18" t="n">
        <v>496.47493555</v>
      </c>
      <c r="L37" s="20" t="n">
        <v>10.39367039</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514.83887168</v>
      </c>
      <c r="F38" s="20" t="n">
        <v>5.38834191</v>
      </c>
      <c r="G38" s="18" t="n">
        <v>526.92432693</v>
      </c>
      <c r="H38" s="20" t="n">
        <v>5.08254894</v>
      </c>
      <c r="I38" s="18" t="n">
        <v>508.04992801</v>
      </c>
      <c r="J38" s="20" t="n">
        <v>17.86909457</v>
      </c>
      <c r="K38" s="18" t="s">
        <v>404</v>
      </c>
      <c r="L38" s="20" t="s">
        <v>404</v>
      </c>
      <c r="M38" s="18" t="s">
        <v>404</v>
      </c>
      <c r="N38" s="20" t="s">
        <v>404</v>
      </c>
      <c r="O38" s="18" t="s">
        <v>404</v>
      </c>
      <c r="P38" s="20" t="s">
        <v>404</v>
      </c>
      <c r="Q38" s="18" t="s">
        <v>404</v>
      </c>
      <c r="R38" s="20" t="s">
        <v>404</v>
      </c>
      <c r="S38" s="18" t="s">
        <v>404</v>
      </c>
      <c r="T38" s="20" t="s">
        <v>404</v>
      </c>
      <c r="U38" s="18" t="n">
        <v>557.4408673200001</v>
      </c>
      <c r="V38" s="20" t="n">
        <v>20.60747809</v>
      </c>
    </row>
    <row r="39" spans="1:22">
      <c r="A39" s="15" t="s">
        <v>436</v>
      </c>
      <c r="B39" s="17" t="n">
        <v>5895</v>
      </c>
      <c r="C39" s="18">
        <f>(0.0/B39*100)</f>
        <v/>
      </c>
      <c r="D39" s="19" t="n">
        <v>5895</v>
      </c>
      <c r="E39" s="18" t="n">
        <v>413.74656165</v>
      </c>
      <c r="F39" s="20" t="n">
        <v>13.10169991</v>
      </c>
      <c r="G39" s="18" t="n">
        <v>419.68819577</v>
      </c>
      <c r="H39" s="20" t="n">
        <v>5.09524841</v>
      </c>
      <c r="I39" s="18" t="n">
        <v>441.27411647</v>
      </c>
      <c r="J39" s="20" t="n">
        <v>17.45244475</v>
      </c>
      <c r="K39" s="18" t="s">
        <v>404</v>
      </c>
      <c r="L39" s="20" t="s">
        <v>404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512.7563291</v>
      </c>
      <c r="F40" s="20" t="n">
        <v>8.195346260000001</v>
      </c>
      <c r="G40" s="18" t="n">
        <v>487.35434326</v>
      </c>
      <c r="H40" s="20" t="n">
        <v>5.08606342</v>
      </c>
      <c r="I40" s="18" t="n">
        <v>494.98833872</v>
      </c>
      <c r="J40" s="20" t="n">
        <v>5.98877709</v>
      </c>
      <c r="K40" s="18" t="n">
        <v>454.90457356</v>
      </c>
      <c r="L40" s="20" t="n">
        <v>28.05526954</v>
      </c>
      <c r="M40" s="18" t="s">
        <v>404</v>
      </c>
      <c r="N40" s="20" t="s">
        <v>404</v>
      </c>
      <c r="O40" s="18" t="s">
        <v>404</v>
      </c>
      <c r="P40" s="20" t="s">
        <v>404</v>
      </c>
      <c r="Q40" s="18" t="s">
        <v>404</v>
      </c>
      <c r="R40" s="20" t="s">
        <v>404</v>
      </c>
      <c r="S40" s="18" t="s">
        <v>404</v>
      </c>
      <c r="T40" s="20" t="s">
        <v>404</v>
      </c>
      <c r="U40" s="18" t="n">
        <v>490.83480365</v>
      </c>
      <c r="V40" s="20" t="n">
        <v>8.22164678</v>
      </c>
    </row>
    <row r="41" spans="1:22">
      <c r="A41" s="15" t="s">
        <v>438</v>
      </c>
      <c r="B41" s="17" t="n">
        <v>5712</v>
      </c>
      <c r="C41" s="18">
        <f>(138.0/B41*100)</f>
        <v/>
      </c>
      <c r="D41" s="19" t="n">
        <v>5574</v>
      </c>
      <c r="E41" s="18" t="n">
        <v>478.73829461</v>
      </c>
      <c r="F41" s="20" t="n">
        <v>6.56740733</v>
      </c>
      <c r="G41" s="18" t="n">
        <v>472.39677669</v>
      </c>
      <c r="H41" s="20" t="n">
        <v>4.20782397</v>
      </c>
      <c r="I41" s="18" t="n">
        <v>449.43903631</v>
      </c>
      <c r="J41" s="20" t="n">
        <v>8.92951614</v>
      </c>
      <c r="K41" s="18" t="n">
        <v>365.23032334</v>
      </c>
      <c r="L41" s="20" t="n">
        <v>8.963483549999999</v>
      </c>
      <c r="M41" s="18" t="s">
        <v>404</v>
      </c>
      <c r="N41" s="20" t="s">
        <v>404</v>
      </c>
      <c r="O41" s="18" t="s">
        <v>404</v>
      </c>
      <c r="P41" s="20" t="s">
        <v>404</v>
      </c>
      <c r="Q41" s="18" t="s">
        <v>404</v>
      </c>
      <c r="R41" s="20" t="s">
        <v>404</v>
      </c>
      <c r="S41" s="18" t="s">
        <v>404</v>
      </c>
      <c r="T41" s="20" t="s">
        <v>404</v>
      </c>
      <c r="U41" s="18" t="n">
        <v>490.30455741</v>
      </c>
      <c r="V41" s="20" t="n">
        <v>10.55654189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413.46369486</v>
      </c>
      <c r="F44" s="20" t="n">
        <v>4.77671826</v>
      </c>
      <c r="G44" s="18" t="n">
        <v>415.59661682</v>
      </c>
      <c r="H44" s="20" t="n">
        <v>5.26004347</v>
      </c>
      <c r="I44" s="18" t="n">
        <v>388.20558692</v>
      </c>
      <c r="J44" s="20" t="n">
        <v>10.92690116</v>
      </c>
      <c r="K44" s="18" t="n">
        <v>405.75584361</v>
      </c>
      <c r="L44" s="20" t="n">
        <v>14.25945402</v>
      </c>
      <c r="M44" s="18" t="s">
        <v>404</v>
      </c>
      <c r="N44" s="20" t="s">
        <v>404</v>
      </c>
      <c r="O44" s="18" t="s">
        <v>404</v>
      </c>
      <c r="P44" s="20" t="s">
        <v>404</v>
      </c>
      <c r="Q44" s="18" t="s">
        <v>404</v>
      </c>
      <c r="R44" s="20" t="s">
        <v>404</v>
      </c>
      <c r="S44" s="18" t="n">
        <v>462.9504698</v>
      </c>
      <c r="T44" s="20" t="n">
        <v>6.28638994</v>
      </c>
      <c r="U44" s="18" t="n">
        <v>473.90969894</v>
      </c>
      <c r="V44" s="20" t="n">
        <v>39.39598307</v>
      </c>
    </row>
    <row r="45" spans="1:22">
      <c r="A45" s="15" t="s">
        <v>442</v>
      </c>
      <c r="B45" s="17" t="n">
        <v>5519</v>
      </c>
      <c r="C45" s="18">
        <f>(0.0/B45*100)</f>
        <v/>
      </c>
      <c r="D45" s="19" t="n">
        <v>5519</v>
      </c>
      <c r="E45" s="18" t="n">
        <v>360.29277862</v>
      </c>
      <c r="F45" s="20" t="n">
        <v>15.96244537</v>
      </c>
      <c r="G45" s="18" t="n">
        <v>353.61390164</v>
      </c>
      <c r="H45" s="20" t="n">
        <v>3.99789563</v>
      </c>
      <c r="I45" s="18" t="n">
        <v>379.32241803</v>
      </c>
      <c r="J45" s="20" t="n">
        <v>8.238475510000001</v>
      </c>
      <c r="K45" s="18" t="n">
        <v>352.29939328</v>
      </c>
      <c r="L45" s="20" t="n">
        <v>10.41987658</v>
      </c>
      <c r="M45" s="18" t="s">
        <v>404</v>
      </c>
      <c r="N45" s="20" t="s">
        <v>404</v>
      </c>
      <c r="O45" s="18" t="s">
        <v>404</v>
      </c>
      <c r="P45" s="20" t="s">
        <v>404</v>
      </c>
      <c r="Q45" s="18" t="s">
        <v>404</v>
      </c>
      <c r="R45" s="20" t="s">
        <v>404</v>
      </c>
      <c r="S45" s="18" t="s">
        <v>404</v>
      </c>
      <c r="T45" s="20" t="s">
        <v>404</v>
      </c>
      <c r="U45" s="18" t="n">
        <v>367.56934174</v>
      </c>
      <c r="V45" s="20" t="n">
        <v>21.68405382</v>
      </c>
    </row>
    <row r="46" spans="1:22">
      <c r="A46" s="15" t="s">
        <v>443</v>
      </c>
      <c r="B46" s="17" t="n">
        <v>23141</v>
      </c>
      <c r="C46" s="18">
        <f>(4196.0/B46*100)</f>
        <v/>
      </c>
      <c r="D46" s="19" t="n">
        <v>18945</v>
      </c>
      <c r="E46" s="18" t="n">
        <v>400.69048476</v>
      </c>
      <c r="F46" s="20" t="n">
        <v>7.22220934</v>
      </c>
      <c r="G46" s="18" t="n">
        <v>378.77584137</v>
      </c>
      <c r="H46" s="20" t="n">
        <v>5.66802742</v>
      </c>
      <c r="I46" s="18" t="n">
        <v>371.51516589</v>
      </c>
      <c r="J46" s="20" t="n">
        <v>5.366909</v>
      </c>
      <c r="K46" s="18" t="n">
        <v>364.53561442</v>
      </c>
      <c r="L46" s="20" t="n">
        <v>6.66151071</v>
      </c>
      <c r="M46" s="18" t="s">
        <v>404</v>
      </c>
      <c r="N46" s="20" t="s">
        <v>404</v>
      </c>
      <c r="O46" s="18" t="s">
        <v>404</v>
      </c>
      <c r="P46" s="20" t="s">
        <v>404</v>
      </c>
      <c r="Q46" s="18" t="s">
        <v>404</v>
      </c>
      <c r="R46" s="20" t="s">
        <v>404</v>
      </c>
      <c r="S46" s="18" t="s">
        <v>404</v>
      </c>
      <c r="T46" s="20" t="s">
        <v>404</v>
      </c>
      <c r="U46" s="18" t="n">
        <v>348.47767482</v>
      </c>
      <c r="V46" s="20" t="n">
        <v>11.2855522</v>
      </c>
    </row>
    <row r="47" spans="1:22">
      <c r="A47" s="15" t="s">
        <v>444</v>
      </c>
      <c r="B47" s="17" t="n">
        <v>5928</v>
      </c>
      <c r="C47" s="18">
        <f>(0.0/B47*100)</f>
        <v/>
      </c>
      <c r="D47" s="19" t="n">
        <v>5928</v>
      </c>
      <c r="E47" s="18" t="n">
        <v>424.26624674</v>
      </c>
      <c r="F47" s="20" t="n">
        <v>7.45324497</v>
      </c>
      <c r="G47" s="18" t="n">
        <v>451.17364615</v>
      </c>
      <c r="H47" s="20" t="n">
        <v>7.44541177</v>
      </c>
      <c r="I47" s="18" t="n">
        <v>452.17638741</v>
      </c>
      <c r="J47" s="20" t="n">
        <v>15.81596511</v>
      </c>
      <c r="K47" s="18" t="n">
        <v>438.32748953</v>
      </c>
      <c r="L47" s="20" t="n">
        <v>23.57448537</v>
      </c>
      <c r="M47" s="18" t="s">
        <v>404</v>
      </c>
      <c r="N47" s="20" t="s">
        <v>404</v>
      </c>
      <c r="O47" s="18" t="s">
        <v>404</v>
      </c>
      <c r="P47" s="20" t="s">
        <v>404</v>
      </c>
      <c r="Q47" s="18" t="s">
        <v>404</v>
      </c>
      <c r="R47" s="20" t="s">
        <v>404</v>
      </c>
      <c r="S47" s="18" t="s">
        <v>404</v>
      </c>
      <c r="T47" s="20" t="s">
        <v>404</v>
      </c>
      <c r="U47" s="18" t="n">
        <v>500.10897129</v>
      </c>
      <c r="V47" s="20" t="n">
        <v>23.44684279</v>
      </c>
    </row>
    <row r="48" spans="1:22">
      <c r="A48" s="15" t="s">
        <v>445</v>
      </c>
      <c r="B48" s="17" t="n">
        <v>9841</v>
      </c>
      <c r="C48" s="18">
        <f>(40.0/B48*100)</f>
        <v/>
      </c>
      <c r="D48" s="19" t="n">
        <v>9801</v>
      </c>
      <c r="E48" s="18" t="n">
        <v>543.040132</v>
      </c>
      <c r="F48" s="20" t="n">
        <v>8.067418630000001</v>
      </c>
      <c r="G48" s="18" t="n">
        <v>534.6331982299999</v>
      </c>
      <c r="H48" s="20" t="n">
        <v>18.6552763</v>
      </c>
      <c r="I48" s="18" t="n">
        <v>510.50650259</v>
      </c>
      <c r="J48" s="20" t="n">
        <v>20.5466792</v>
      </c>
      <c r="K48" s="18" t="n">
        <v>522.97141344</v>
      </c>
      <c r="L48" s="20" t="n">
        <v>12.27618423</v>
      </c>
      <c r="M48" s="18" t="s">
        <v>404</v>
      </c>
      <c r="N48" s="20" t="s">
        <v>404</v>
      </c>
      <c r="O48" s="18" t="s">
        <v>404</v>
      </c>
      <c r="P48" s="20" t="s">
        <v>404</v>
      </c>
      <c r="Q48" s="18" t="s">
        <v>404</v>
      </c>
      <c r="R48" s="20" t="s">
        <v>404</v>
      </c>
      <c r="S48" s="18" t="s">
        <v>404</v>
      </c>
      <c r="T48" s="20" t="s">
        <v>404</v>
      </c>
      <c r="U48" s="18" t="n">
        <v>524.93805937</v>
      </c>
      <c r="V48" s="20" t="n">
        <v>38.63421879</v>
      </c>
    </row>
    <row r="49" spans="1:22">
      <c r="A49" s="15" t="s">
        <v>446</v>
      </c>
      <c r="B49" s="17" t="n">
        <v>6349</v>
      </c>
      <c r="C49" s="18">
        <f>(52.0/B49*100)</f>
        <v/>
      </c>
      <c r="D49" s="19" t="n">
        <v>6297</v>
      </c>
      <c r="E49" s="18" t="n">
        <v>447.23190819</v>
      </c>
      <c r="F49" s="20" t="n">
        <v>13.03082296</v>
      </c>
      <c r="G49" s="18" t="n">
        <v>421.62219804</v>
      </c>
      <c r="H49" s="20" t="n">
        <v>7.61854701</v>
      </c>
      <c r="I49" s="18" t="n">
        <v>405.48602378</v>
      </c>
      <c r="J49" s="20" t="n">
        <v>4.552505</v>
      </c>
      <c r="K49" s="18" t="n">
        <v>392.3920563</v>
      </c>
      <c r="L49" s="20" t="n">
        <v>6.52316593</v>
      </c>
      <c r="M49" s="18" t="s">
        <v>404</v>
      </c>
      <c r="N49" s="20" t="s">
        <v>404</v>
      </c>
      <c r="O49" s="18" t="s">
        <v>404</v>
      </c>
      <c r="P49" s="20" t="s">
        <v>404</v>
      </c>
      <c r="Q49" s="18" t="s">
        <v>404</v>
      </c>
      <c r="R49" s="20" t="s">
        <v>404</v>
      </c>
      <c r="S49" s="18" t="s">
        <v>404</v>
      </c>
      <c r="T49" s="20" t="s">
        <v>404</v>
      </c>
      <c r="U49" s="18" t="n">
        <v>397.28168275</v>
      </c>
      <c r="V49" s="20" t="n">
        <v>4.92242616</v>
      </c>
    </row>
    <row r="50" spans="1:22">
      <c r="A50" s="15" t="s">
        <v>447</v>
      </c>
      <c r="B50" s="17" t="n">
        <v>11795</v>
      </c>
      <c r="C50" s="18">
        <f>(1031.0/B50*100)</f>
        <v/>
      </c>
      <c r="D50" s="19" t="n">
        <v>10764</v>
      </c>
      <c r="E50" s="18" t="n">
        <v>395.0588654</v>
      </c>
      <c r="F50" s="20" t="n">
        <v>4.3630533</v>
      </c>
      <c r="G50" s="18" t="n">
        <v>394.59955943</v>
      </c>
      <c r="H50" s="20" t="n">
        <v>4.12397839</v>
      </c>
      <c r="I50" s="18" t="n">
        <v>381.03109547</v>
      </c>
      <c r="J50" s="20" t="n">
        <v>5.97794387</v>
      </c>
      <c r="K50" s="18" t="n">
        <v>393.27527031</v>
      </c>
      <c r="L50" s="20" t="n">
        <v>7.16516022</v>
      </c>
      <c r="M50" s="18" t="s">
        <v>404</v>
      </c>
      <c r="N50" s="20" t="s">
        <v>404</v>
      </c>
      <c r="O50" s="18" t="s">
        <v>404</v>
      </c>
      <c r="P50" s="20" t="s">
        <v>404</v>
      </c>
      <c r="Q50" s="18" t="s">
        <v>404</v>
      </c>
      <c r="R50" s="20" t="s">
        <v>404</v>
      </c>
      <c r="S50" s="18" t="s">
        <v>404</v>
      </c>
      <c r="T50" s="20" t="s">
        <v>404</v>
      </c>
      <c r="U50" s="18" t="n">
        <v>381.60881698</v>
      </c>
      <c r="V50" s="20" t="n">
        <v>10.03643695</v>
      </c>
    </row>
    <row r="51" spans="1:22">
      <c r="A51" s="15" t="s">
        <v>448</v>
      </c>
      <c r="B51" s="17" t="n">
        <v>6866</v>
      </c>
      <c r="C51" s="18">
        <f>(0.0/B51*100)</f>
        <v/>
      </c>
      <c r="D51" s="19" t="n">
        <v>6866</v>
      </c>
      <c r="E51" s="18" t="n">
        <v>393.8342002</v>
      </c>
      <c r="F51" s="20" t="n">
        <v>6.42175441</v>
      </c>
      <c r="G51" s="18" t="n">
        <v>398.66882584</v>
      </c>
      <c r="H51" s="20" t="n">
        <v>4.13137984</v>
      </c>
      <c r="I51" s="18" t="n">
        <v>404.61518583</v>
      </c>
      <c r="J51" s="20" t="n">
        <v>5.56544283</v>
      </c>
      <c r="K51" s="18" t="n">
        <v>403.86904407</v>
      </c>
      <c r="L51" s="20" t="n">
        <v>10.69512311</v>
      </c>
      <c r="M51" s="18" t="s">
        <v>404</v>
      </c>
      <c r="N51" s="20" t="s">
        <v>404</v>
      </c>
      <c r="O51" s="18" t="s">
        <v>404</v>
      </c>
      <c r="P51" s="20" t="s">
        <v>404</v>
      </c>
      <c r="Q51" s="18" t="s">
        <v>404</v>
      </c>
      <c r="R51" s="20" t="s">
        <v>404</v>
      </c>
      <c r="S51" s="18" t="s">
        <v>404</v>
      </c>
      <c r="T51" s="20" t="s">
        <v>404</v>
      </c>
      <c r="U51" s="18" t="n">
        <v>456.78856236</v>
      </c>
      <c r="V51" s="20" t="n">
        <v>30.1783113</v>
      </c>
    </row>
    <row r="52" spans="1:22">
      <c r="A52" s="15" t="s">
        <v>449</v>
      </c>
      <c r="B52" s="17" t="n">
        <v>5809</v>
      </c>
      <c r="C52" s="18">
        <f>(0.0/B52*100)</f>
        <v/>
      </c>
      <c r="D52" s="19" t="n">
        <v>5809</v>
      </c>
      <c r="E52" s="18" t="n">
        <v>454.46173216</v>
      </c>
      <c r="F52" s="20" t="n">
        <v>5.97055214</v>
      </c>
      <c r="G52" s="18" t="n">
        <v>466.41062213</v>
      </c>
      <c r="H52" s="20" t="n">
        <v>5.47840203</v>
      </c>
      <c r="I52" s="18" t="n">
        <v>480.73214265</v>
      </c>
      <c r="J52" s="20" t="n">
        <v>10.28184627</v>
      </c>
      <c r="K52" s="18" t="s">
        <v>404</v>
      </c>
      <c r="L52" s="20" t="s">
        <v>404</v>
      </c>
      <c r="M52" s="18" t="s">
        <v>404</v>
      </c>
      <c r="N52" s="20" t="s">
        <v>404</v>
      </c>
      <c r="O52" s="18" t="s">
        <v>404</v>
      </c>
      <c r="P52" s="20" t="s">
        <v>404</v>
      </c>
      <c r="Q52" s="18" t="s">
        <v>404</v>
      </c>
      <c r="R52" s="20" t="s">
        <v>404</v>
      </c>
      <c r="S52" s="18" t="s">
        <v>404</v>
      </c>
      <c r="T52" s="20" t="s">
        <v>404</v>
      </c>
      <c r="U52" s="18" t="n">
        <v>469.33000969</v>
      </c>
      <c r="V52" s="20" t="n">
        <v>14.33764468</v>
      </c>
    </row>
    <row r="53" spans="1:22">
      <c r="A53" s="15" t="s">
        <v>450</v>
      </c>
      <c r="B53" s="17" t="n">
        <v>5571</v>
      </c>
      <c r="C53" s="18">
        <f>(0.0/B53*100)</f>
        <v/>
      </c>
      <c r="D53" s="19" t="n">
        <v>5571</v>
      </c>
      <c r="E53" s="18" t="n">
        <v>467.35933471</v>
      </c>
      <c r="F53" s="20" t="n">
        <v>4.25752006</v>
      </c>
      <c r="G53" s="18" t="n">
        <v>436.35212496</v>
      </c>
      <c r="H53" s="20" t="n">
        <v>1.88626862</v>
      </c>
      <c r="I53" s="18" t="n">
        <v>408.56049407</v>
      </c>
      <c r="J53" s="20" t="n">
        <v>4.16366205</v>
      </c>
      <c r="K53" s="18" t="n">
        <v>419.48788274</v>
      </c>
      <c r="L53" s="20" t="n">
        <v>9.1427967</v>
      </c>
      <c r="M53" s="18" t="s">
        <v>404</v>
      </c>
      <c r="N53" s="20" t="s">
        <v>404</v>
      </c>
      <c r="O53" s="18" t="s">
        <v>404</v>
      </c>
      <c r="P53" s="20" t="s">
        <v>404</v>
      </c>
      <c r="Q53" s="18" t="s">
        <v>404</v>
      </c>
      <c r="R53" s="20" t="s">
        <v>404</v>
      </c>
      <c r="S53" s="18" t="s">
        <v>404</v>
      </c>
      <c r="T53" s="20" t="s">
        <v>404</v>
      </c>
      <c r="U53" s="18" t="n">
        <v>417.12873198</v>
      </c>
      <c r="V53" s="20" t="n">
        <v>11.06870713</v>
      </c>
    </row>
    <row r="54" spans="1:22">
      <c r="A54" s="15" t="s">
        <v>451</v>
      </c>
      <c r="B54" s="17" t="n">
        <v>4740</v>
      </c>
      <c r="C54" s="18">
        <f>(199.0/B54*100)</f>
        <v/>
      </c>
      <c r="D54" s="19" t="n">
        <v>4541</v>
      </c>
      <c r="E54" s="18" t="n">
        <v>333.14409557</v>
      </c>
      <c r="F54" s="20" t="n">
        <v>4.72427186</v>
      </c>
      <c r="G54" s="18" t="n">
        <v>323.32813074</v>
      </c>
      <c r="H54" s="20" t="n">
        <v>3.68637712</v>
      </c>
      <c r="I54" s="18" t="n">
        <v>309.56888154</v>
      </c>
      <c r="J54" s="20" t="n">
        <v>24.16398649</v>
      </c>
      <c r="K54" s="18" t="n">
        <v>318.48096663</v>
      </c>
      <c r="L54" s="20" t="n">
        <v>9.939806799999999</v>
      </c>
      <c r="M54" s="18" t="s">
        <v>404</v>
      </c>
      <c r="N54" s="20" t="s">
        <v>404</v>
      </c>
      <c r="O54" s="18" t="s">
        <v>404</v>
      </c>
      <c r="P54" s="20" t="s">
        <v>404</v>
      </c>
      <c r="Q54" s="18" t="s">
        <v>404</v>
      </c>
      <c r="R54" s="20" t="s">
        <v>404</v>
      </c>
      <c r="S54" s="18" t="s">
        <v>404</v>
      </c>
      <c r="T54" s="20" t="s">
        <v>404</v>
      </c>
      <c r="U54" s="18" t="n">
        <v>324.57275455</v>
      </c>
      <c r="V54" s="20" t="n">
        <v>6.81650695</v>
      </c>
    </row>
    <row r="55" spans="1:22">
      <c r="A55" s="15" t="s">
        <v>452</v>
      </c>
      <c r="B55" s="17" t="n">
        <v>5316</v>
      </c>
      <c r="C55" s="18">
        <f>(43.0/B55*100)</f>
        <v/>
      </c>
      <c r="D55" s="19" t="n">
        <v>5273</v>
      </c>
      <c r="E55" s="18" t="n">
        <v>403.85283391</v>
      </c>
      <c r="F55" s="20" t="n">
        <v>4.94141822</v>
      </c>
      <c r="G55" s="18" t="n">
        <v>408.88504088</v>
      </c>
      <c r="H55" s="20" t="n">
        <v>5.38098537</v>
      </c>
      <c r="I55" s="18" t="n">
        <v>386.7044921</v>
      </c>
      <c r="J55" s="20" t="n">
        <v>10.71120909</v>
      </c>
      <c r="K55" s="18" t="n">
        <v>391.1533961</v>
      </c>
      <c r="L55" s="20" t="n">
        <v>16.96580514</v>
      </c>
      <c r="M55" s="18" t="s">
        <v>404</v>
      </c>
      <c r="N55" s="20" t="s">
        <v>404</v>
      </c>
      <c r="O55" s="18" t="s">
        <v>404</v>
      </c>
      <c r="P55" s="20" t="s">
        <v>404</v>
      </c>
      <c r="Q55" s="18" t="s">
        <v>404</v>
      </c>
      <c r="R55" s="20" t="s">
        <v>404</v>
      </c>
      <c r="S55" s="18" t="n">
        <v>426.70614982</v>
      </c>
      <c r="T55" s="20" t="n">
        <v>15.06486511</v>
      </c>
      <c r="U55" s="18" t="n">
        <v>351.58392128</v>
      </c>
      <c r="V55" s="20" t="n">
        <v>27.26009719</v>
      </c>
    </row>
    <row r="56" spans="1:22">
      <c r="A56" s="15" t="s">
        <v>453</v>
      </c>
      <c r="B56" s="17" t="n">
        <v>5359</v>
      </c>
      <c r="C56" s="18">
        <f>(0.0/B56*100)</f>
        <v/>
      </c>
      <c r="D56" s="19" t="n">
        <v>5359</v>
      </c>
      <c r="E56" s="18" t="n">
        <v>564.44646954</v>
      </c>
      <c r="F56" s="20" t="n">
        <v>7.79475622</v>
      </c>
      <c r="G56" s="18" t="n">
        <v>542.80661399</v>
      </c>
      <c r="H56" s="20" t="n">
        <v>5.13653866</v>
      </c>
      <c r="I56" s="18" t="n">
        <v>523.98682071</v>
      </c>
      <c r="J56" s="20" t="n">
        <v>10.32035513</v>
      </c>
      <c r="K56" s="18" t="s">
        <v>404</v>
      </c>
      <c r="L56" s="20" t="s">
        <v>404</v>
      </c>
      <c r="M56" s="18" t="s">
        <v>404</v>
      </c>
      <c r="N56" s="20" t="s">
        <v>404</v>
      </c>
      <c r="O56" s="18" t="s">
        <v>404</v>
      </c>
      <c r="P56" s="20" t="s">
        <v>404</v>
      </c>
      <c r="Q56" s="18" t="s">
        <v>404</v>
      </c>
      <c r="R56" s="20" t="s">
        <v>404</v>
      </c>
      <c r="S56" s="18" t="s">
        <v>404</v>
      </c>
      <c r="T56" s="20" t="s">
        <v>404</v>
      </c>
      <c r="U56" s="18" t="n">
        <v>547.07255172</v>
      </c>
      <c r="V56" s="20" t="n">
        <v>20.13799537</v>
      </c>
    </row>
    <row r="57" spans="1:22">
      <c r="A57" s="15" t="s">
        <v>454</v>
      </c>
      <c r="B57" s="17" t="n">
        <v>6513</v>
      </c>
      <c r="C57" s="18">
        <f>(0.0/B57*100)</f>
        <v/>
      </c>
      <c r="D57" s="19" t="n">
        <v>6513</v>
      </c>
      <c r="E57" s="18" t="n">
        <v>394.9264658</v>
      </c>
      <c r="F57" s="20" t="n">
        <v>5.68697156</v>
      </c>
      <c r="G57" s="18" t="n">
        <v>383.0705642</v>
      </c>
      <c r="H57" s="20" t="n">
        <v>4.83273844</v>
      </c>
      <c r="I57" s="18" t="n">
        <v>364.90175948</v>
      </c>
      <c r="J57" s="20" t="n">
        <v>15.2153464</v>
      </c>
      <c r="K57" s="18" t="s">
        <v>404</v>
      </c>
      <c r="L57" s="20" t="s">
        <v>404</v>
      </c>
      <c r="M57" s="18" t="s">
        <v>404</v>
      </c>
      <c r="N57" s="20" t="s">
        <v>404</v>
      </c>
      <c r="O57" s="18" t="s">
        <v>404</v>
      </c>
      <c r="P57" s="20" t="s">
        <v>404</v>
      </c>
      <c r="Q57" s="18" t="s">
        <v>404</v>
      </c>
      <c r="R57" s="20" t="s">
        <v>404</v>
      </c>
      <c r="S57" s="18" t="s">
        <v>404</v>
      </c>
      <c r="T57" s="20" t="s">
        <v>404</v>
      </c>
      <c r="U57" s="18" t="n">
        <v>416.89391148</v>
      </c>
      <c r="V57" s="20" t="n">
        <v>9.875305150000001</v>
      </c>
    </row>
    <row r="58" spans="1:22">
      <c r="A58" s="15" t="s">
        <v>455</v>
      </c>
      <c r="B58" s="17" t="n">
        <v>7267</v>
      </c>
      <c r="C58" s="18">
        <f>(0.0/B58*100)</f>
        <v/>
      </c>
      <c r="D58" s="19" t="n">
        <v>7267</v>
      </c>
      <c r="E58" s="18" t="n">
        <v>387.33525046</v>
      </c>
      <c r="F58" s="20" t="n">
        <v>6.94788218</v>
      </c>
      <c r="G58" s="18" t="n">
        <v>380.70790687</v>
      </c>
      <c r="H58" s="20" t="n">
        <v>4.53615</v>
      </c>
      <c r="I58" s="18" t="n">
        <v>380.26204865</v>
      </c>
      <c r="J58" s="20" t="n">
        <v>6.54508792</v>
      </c>
      <c r="K58" s="18" t="n">
        <v>367.8384805</v>
      </c>
      <c r="L58" s="20" t="n">
        <v>9.98842159</v>
      </c>
      <c r="M58" s="18" t="s">
        <v>404</v>
      </c>
      <c r="N58" s="20" t="s">
        <v>404</v>
      </c>
      <c r="O58" s="18" t="s">
        <v>404</v>
      </c>
      <c r="P58" s="20" t="s">
        <v>404</v>
      </c>
      <c r="Q58" s="18" t="n">
        <v>318.93011429</v>
      </c>
      <c r="R58" s="20" t="n">
        <v>17.69694503</v>
      </c>
      <c r="S58" s="18" t="s">
        <v>404</v>
      </c>
      <c r="T58" s="20" t="s">
        <v>404</v>
      </c>
      <c r="U58" s="18" t="s">
        <v>404</v>
      </c>
      <c r="V58" s="20" t="s">
        <v>404</v>
      </c>
    </row>
    <row r="59" spans="1:22">
      <c r="A59" s="15" t="s">
        <v>456</v>
      </c>
      <c r="B59" s="17" t="n">
        <v>4826</v>
      </c>
      <c r="C59" s="18">
        <f>(0.0/B59*100)</f>
        <v/>
      </c>
      <c r="D59" s="19" t="n">
        <v>4826</v>
      </c>
      <c r="E59" s="18" t="n">
        <v>355.20990857</v>
      </c>
      <c r="F59" s="20" t="n">
        <v>5.43313916</v>
      </c>
      <c r="G59" s="18" t="n">
        <v>366.27020208</v>
      </c>
      <c r="H59" s="20" t="n">
        <v>2.07003733</v>
      </c>
      <c r="I59" s="18" t="n">
        <v>356.40444046</v>
      </c>
      <c r="J59" s="20" t="n">
        <v>4.45643586</v>
      </c>
      <c r="K59" s="18" t="n">
        <v>337.70469635</v>
      </c>
      <c r="L59" s="20" t="n">
        <v>6.77847519</v>
      </c>
      <c r="M59" s="18" t="s">
        <v>404</v>
      </c>
      <c r="N59" s="20" t="s">
        <v>404</v>
      </c>
      <c r="O59" s="18" t="s">
        <v>404</v>
      </c>
      <c r="P59" s="20" t="s">
        <v>404</v>
      </c>
      <c r="Q59" s="18" t="s">
        <v>404</v>
      </c>
      <c r="R59" s="20" t="s">
        <v>404</v>
      </c>
      <c r="S59" s="18" t="s">
        <v>404</v>
      </c>
      <c r="T59" s="20" t="s">
        <v>404</v>
      </c>
      <c r="U59" s="18" t="n">
        <v>301.52657436</v>
      </c>
      <c r="V59" s="20" t="n">
        <v>13.21428984</v>
      </c>
    </row>
    <row r="60" spans="1:22">
      <c r="A60" s="15" t="s">
        <v>457</v>
      </c>
      <c r="B60" s="17" t="n">
        <v>4546</v>
      </c>
      <c r="C60" s="18">
        <f>(0.0/B60*100)</f>
        <v/>
      </c>
      <c r="D60" s="19" t="n">
        <v>4546</v>
      </c>
      <c r="E60" s="18" t="n">
        <v>405.93794968</v>
      </c>
      <c r="F60" s="20" t="n">
        <v>7.56352776</v>
      </c>
      <c r="G60" s="18" t="n">
        <v>393.4305386</v>
      </c>
      <c r="H60" s="20" t="n">
        <v>6.19681891</v>
      </c>
      <c r="I60" s="18" t="n">
        <v>369.50954766</v>
      </c>
      <c r="J60" s="20" t="n">
        <v>18.25149036</v>
      </c>
      <c r="K60" s="18" t="n">
        <v>388.55494146</v>
      </c>
      <c r="L60" s="20" t="n">
        <v>14.68951548</v>
      </c>
      <c r="M60" s="18" t="s">
        <v>404</v>
      </c>
      <c r="N60" s="20" t="s">
        <v>404</v>
      </c>
      <c r="O60" s="18" t="s">
        <v>404</v>
      </c>
      <c r="P60" s="20" t="s">
        <v>404</v>
      </c>
      <c r="Q60" s="18" t="s">
        <v>404</v>
      </c>
      <c r="R60" s="20" t="s">
        <v>404</v>
      </c>
      <c r="S60" s="18" t="s">
        <v>404</v>
      </c>
      <c r="T60" s="20" t="s">
        <v>404</v>
      </c>
      <c r="U60" s="18" t="n">
        <v>407.77782867</v>
      </c>
      <c r="V60" s="20" t="n">
        <v>24.22354337</v>
      </c>
    </row>
    <row r="61" spans="1:22">
      <c r="A61" s="15" t="s">
        <v>458</v>
      </c>
      <c r="B61" s="17" t="n">
        <v>6525</v>
      </c>
      <c r="C61" s="18">
        <f>(0.0/B61*100)</f>
        <v/>
      </c>
      <c r="D61" s="19" t="n">
        <v>6525</v>
      </c>
      <c r="E61" s="18" t="n">
        <v>477.8557811</v>
      </c>
      <c r="F61" s="20" t="n">
        <v>2.35815978</v>
      </c>
      <c r="G61" s="18" t="n">
        <v>489.43902479</v>
      </c>
      <c r="H61" s="20" t="n">
        <v>24.90321205</v>
      </c>
      <c r="I61" s="18" t="n">
        <v>514.57756979</v>
      </c>
      <c r="J61" s="20" t="n">
        <v>7.69086349</v>
      </c>
      <c r="K61" s="18" t="n">
        <v>472.3431053</v>
      </c>
      <c r="L61" s="20" t="n">
        <v>18.46219289</v>
      </c>
      <c r="M61" s="18" t="s">
        <v>404</v>
      </c>
      <c r="N61" s="20" t="s">
        <v>404</v>
      </c>
      <c r="O61" s="18" t="s">
        <v>404</v>
      </c>
      <c r="P61" s="20" t="s">
        <v>404</v>
      </c>
      <c r="Q61" s="18" t="s">
        <v>404</v>
      </c>
      <c r="R61" s="20" t="s">
        <v>404</v>
      </c>
      <c r="S61" s="18" t="s">
        <v>404</v>
      </c>
      <c r="T61" s="20" t="s">
        <v>404</v>
      </c>
      <c r="U61" s="18" t="n">
        <v>476.18868183</v>
      </c>
      <c r="V61" s="20" t="n">
        <v>23.75385791</v>
      </c>
    </row>
    <row r="62" spans="1:22">
      <c r="A62" s="15" t="s">
        <v>459</v>
      </c>
      <c r="B62" s="17" t="n">
        <v>4476</v>
      </c>
      <c r="C62" s="18">
        <f>(0.0/B62*100)</f>
        <v/>
      </c>
      <c r="D62" s="19" t="n">
        <v>4476</v>
      </c>
      <c r="E62" s="18" t="n">
        <v>545.08140278</v>
      </c>
      <c r="F62" s="20" t="n">
        <v>2.04234785</v>
      </c>
      <c r="G62" s="18" t="n">
        <v>546.54819449</v>
      </c>
      <c r="H62" s="20" t="n">
        <v>1.90621428</v>
      </c>
      <c r="I62" s="18" t="n">
        <v>551.38532642</v>
      </c>
      <c r="J62" s="20" t="n">
        <v>1.91133242</v>
      </c>
      <c r="K62" s="18" t="n">
        <v>513.21763297</v>
      </c>
      <c r="L62" s="20" t="n">
        <v>3.81365403</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358.32233212</v>
      </c>
      <c r="F63" s="20" t="n">
        <v>2.29481902</v>
      </c>
      <c r="G63" s="18" t="n">
        <v>380.65759516</v>
      </c>
      <c r="H63" s="20" t="n">
        <v>2.48576185</v>
      </c>
      <c r="I63" s="18" t="n">
        <v>367.81746005</v>
      </c>
      <c r="J63" s="20" t="n">
        <v>9.04649949</v>
      </c>
      <c r="K63" s="18" t="s">
        <v>404</v>
      </c>
      <c r="L63" s="20" t="s">
        <v>404</v>
      </c>
      <c r="M63" s="18" t="s">
        <v>404</v>
      </c>
      <c r="N63" s="20" t="s">
        <v>404</v>
      </c>
      <c r="O63" s="18" t="s">
        <v>404</v>
      </c>
      <c r="P63" s="20" t="s">
        <v>404</v>
      </c>
      <c r="Q63" s="18" t="s">
        <v>404</v>
      </c>
      <c r="R63" s="20" t="s">
        <v>404</v>
      </c>
      <c r="S63" s="18" t="s">
        <v>404</v>
      </c>
      <c r="T63" s="20" t="s">
        <v>404</v>
      </c>
      <c r="U63" s="18" t="n">
        <v>398.95323422</v>
      </c>
      <c r="V63" s="20" t="n">
        <v>6.0675433</v>
      </c>
    </row>
    <row r="64" spans="1:22">
      <c r="A64" s="15" t="s">
        <v>461</v>
      </c>
      <c r="B64" s="17" t="n">
        <v>3634</v>
      </c>
      <c r="C64" s="18">
        <f>(27.0/B64*100)</f>
        <v/>
      </c>
      <c r="D64" s="19" t="n">
        <v>3607</v>
      </c>
      <c r="E64" s="18" t="n">
        <v>493.36114207</v>
      </c>
      <c r="F64" s="20" t="n">
        <v>2.5435013</v>
      </c>
      <c r="G64" s="18" t="n">
        <v>471.54073076</v>
      </c>
      <c r="H64" s="20" t="n">
        <v>2.3544048</v>
      </c>
      <c r="I64" s="18" t="n">
        <v>465.05017571</v>
      </c>
      <c r="J64" s="20" t="n">
        <v>4.27693757</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420.58648575</v>
      </c>
      <c r="F65" s="20" t="n">
        <v>3.54423201</v>
      </c>
      <c r="G65" s="18" t="n">
        <v>417.81799286</v>
      </c>
      <c r="H65" s="20" t="n">
        <v>6.31768617</v>
      </c>
      <c r="I65" s="18" t="n">
        <v>410.47492924</v>
      </c>
      <c r="J65" s="20" t="n">
        <v>14.89199663</v>
      </c>
      <c r="K65" s="18" t="n">
        <v>424.30244751</v>
      </c>
      <c r="L65" s="20" t="n">
        <v>14.00257524</v>
      </c>
      <c r="M65" s="18" t="s">
        <v>404</v>
      </c>
      <c r="N65" s="20" t="s">
        <v>404</v>
      </c>
      <c r="O65" s="18" t="s">
        <v>404</v>
      </c>
      <c r="P65" s="20" t="s">
        <v>404</v>
      </c>
      <c r="Q65" s="18" t="s">
        <v>404</v>
      </c>
      <c r="R65" s="20" t="s">
        <v>404</v>
      </c>
      <c r="S65" s="18" t="s">
        <v>404</v>
      </c>
      <c r="T65" s="20" t="s">
        <v>404</v>
      </c>
      <c r="U65" s="18" t="n">
        <v>423.96509746</v>
      </c>
      <c r="V65" s="20" t="n">
        <v>12.70601333</v>
      </c>
    </row>
    <row r="66" spans="1:22">
      <c r="A66" s="15" t="s">
        <v>463</v>
      </c>
      <c r="B66" s="17" t="n">
        <v>5665</v>
      </c>
      <c r="C66" s="18">
        <f>(0.0/B66*100)</f>
        <v/>
      </c>
      <c r="D66" s="19" t="n">
        <v>5665</v>
      </c>
      <c r="E66" s="18" t="n">
        <v>414.70471541</v>
      </c>
      <c r="F66" s="20" t="n">
        <v>3.01317419</v>
      </c>
      <c r="G66" s="18" t="n">
        <v>419.24832686</v>
      </c>
      <c r="H66" s="20" t="n">
        <v>1.80643041</v>
      </c>
      <c r="I66" s="18" t="n">
        <v>415.60820854</v>
      </c>
      <c r="J66" s="20" t="n">
        <v>3.79422432</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397.12086958</v>
      </c>
      <c r="F67" s="20" t="n">
        <v>6.64948561</v>
      </c>
      <c r="G67" s="18" t="n">
        <v>386.01163922</v>
      </c>
      <c r="H67" s="20" t="n">
        <v>3.73975665</v>
      </c>
      <c r="I67" s="18" t="n">
        <v>370.06622296</v>
      </c>
      <c r="J67" s="20" t="n">
        <v>8.649414699999999</v>
      </c>
      <c r="K67" s="18" t="n">
        <v>386.59146635</v>
      </c>
      <c r="L67" s="20" t="n">
        <v>11.82205985</v>
      </c>
      <c r="M67" s="18" t="s">
        <v>404</v>
      </c>
      <c r="N67" s="20" t="s">
        <v>404</v>
      </c>
      <c r="O67" s="18" t="s">
        <v>404</v>
      </c>
      <c r="P67" s="20" t="s">
        <v>404</v>
      </c>
      <c r="Q67" s="18" t="s">
        <v>404</v>
      </c>
      <c r="R67" s="20" t="s">
        <v>404</v>
      </c>
      <c r="S67" s="18" t="s">
        <v>404</v>
      </c>
      <c r="T67" s="20" t="s">
        <v>404</v>
      </c>
      <c r="U67" s="18" t="n">
        <v>356.74337651</v>
      </c>
      <c r="V67" s="20" t="n">
        <v>30.75462041</v>
      </c>
    </row>
    <row r="68" spans="1:22">
      <c r="A68" s="15" t="s">
        <v>465</v>
      </c>
      <c r="B68" s="17" t="n">
        <v>12083</v>
      </c>
      <c r="C68" s="18">
        <f>(0.0/B68*100)</f>
        <v/>
      </c>
      <c r="D68" s="19" t="n">
        <v>12083</v>
      </c>
      <c r="E68" s="18" t="n">
        <v>395.25717983</v>
      </c>
      <c r="F68" s="20" t="n">
        <v>1.59388226</v>
      </c>
      <c r="G68" s="18" t="n">
        <v>411.72824542</v>
      </c>
      <c r="H68" s="20" t="n">
        <v>2.19617109</v>
      </c>
      <c r="I68" s="18" t="n">
        <v>369.78457903</v>
      </c>
      <c r="J68" s="20" t="n">
        <v>4.77589899</v>
      </c>
      <c r="K68" s="18" t="n">
        <v>332.93095709</v>
      </c>
      <c r="L68" s="20" t="n">
        <v>19.85004146</v>
      </c>
      <c r="M68" s="18" t="s">
        <v>404</v>
      </c>
      <c r="N68" s="20" t="s">
        <v>404</v>
      </c>
      <c r="O68" s="18" t="s">
        <v>404</v>
      </c>
      <c r="P68" s="20" t="s">
        <v>404</v>
      </c>
      <c r="Q68" s="18" t="s">
        <v>404</v>
      </c>
      <c r="R68" s="20" t="s">
        <v>404</v>
      </c>
      <c r="S68" s="18" t="s">
        <v>404</v>
      </c>
      <c r="T68" s="20" t="s">
        <v>404</v>
      </c>
      <c r="U68" s="18" t="n">
        <v>428.52703965</v>
      </c>
      <c r="V68" s="20" t="n">
        <v>9.21072627</v>
      </c>
    </row>
    <row r="69" spans="1:22">
      <c r="A69" s="15" t="s">
        <v>466</v>
      </c>
      <c r="B69" s="17" t="n">
        <v>4876</v>
      </c>
      <c r="C69" s="18">
        <f>(0.0/B69*100)</f>
        <v/>
      </c>
      <c r="D69" s="19" t="n">
        <v>4876</v>
      </c>
      <c r="E69" s="18" t="n">
        <v>444.67040355</v>
      </c>
      <c r="F69" s="20" t="n">
        <v>5.12087708</v>
      </c>
      <c r="G69" s="18" t="n">
        <v>439.50527638</v>
      </c>
      <c r="H69" s="20" t="n">
        <v>7.43968777</v>
      </c>
      <c r="I69" s="18" t="s">
        <v>404</v>
      </c>
      <c r="J69" s="20" t="s">
        <v>404</v>
      </c>
      <c r="K69" s="18" t="n">
        <v>543.02065625</v>
      </c>
      <c r="L69" s="20" t="n">
        <v>11.57913081</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495.12245802</v>
      </c>
      <c r="F70" s="20" t="n">
        <v>4.39006506</v>
      </c>
      <c r="G70" s="18" t="n">
        <v>500.69418017</v>
      </c>
      <c r="H70" s="20" t="n">
        <v>7.61310541</v>
      </c>
      <c r="I70" s="18" t="n">
        <v>481.26561083</v>
      </c>
      <c r="J70" s="20" t="n">
        <v>8.064914330000001</v>
      </c>
      <c r="K70" s="18" t="n">
        <v>495.22904358</v>
      </c>
      <c r="L70" s="20" t="n">
        <v>6.851322</v>
      </c>
      <c r="M70" s="18" t="s">
        <v>404</v>
      </c>
      <c r="N70" s="20" t="s">
        <v>404</v>
      </c>
      <c r="O70" s="18" t="s">
        <v>404</v>
      </c>
      <c r="P70" s="20" t="s">
        <v>404</v>
      </c>
      <c r="Q70" s="18" t="s">
        <v>404</v>
      </c>
      <c r="R70" s="20" t="s">
        <v>404</v>
      </c>
      <c r="S70" s="18" t="s">
        <v>404</v>
      </c>
      <c r="T70" s="20" t="s">
        <v>404</v>
      </c>
      <c r="U70" s="18" t="n">
        <v>473.66682961</v>
      </c>
      <c r="V70" s="20" t="n">
        <v>21.94153115</v>
      </c>
    </row>
    <row r="71" spans="1:22">
      <c r="A71" s="15" t="s">
        <v>468</v>
      </c>
      <c r="B71" s="17" t="n">
        <v>6115</v>
      </c>
      <c r="C71" s="18">
        <f>(0.0/B71*100)</f>
        <v/>
      </c>
      <c r="D71" s="19" t="n">
        <v>6115</v>
      </c>
      <c r="E71" s="18" t="n">
        <v>568.2990057</v>
      </c>
      <c r="F71" s="20" t="n">
        <v>2.22188834</v>
      </c>
      <c r="G71" s="18" t="n">
        <v>560.45945527</v>
      </c>
      <c r="H71" s="20" t="n">
        <v>2.0248396</v>
      </c>
      <c r="I71" s="18" t="n">
        <v>568.60192507</v>
      </c>
      <c r="J71" s="20" t="n">
        <v>7.50474008</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548.92067078</v>
      </c>
      <c r="F72" s="20" t="n">
        <v>3.63285319</v>
      </c>
      <c r="G72" s="18" t="n">
        <v>518.51828431</v>
      </c>
      <c r="H72" s="20" t="n">
        <v>15.4636563</v>
      </c>
      <c r="I72" s="18" t="n">
        <v>510.13095628</v>
      </c>
      <c r="J72" s="20" t="n">
        <v>11.88623355</v>
      </c>
      <c r="K72" s="18" t="n">
        <v>539.7677425099999</v>
      </c>
      <c r="L72" s="20" t="n">
        <v>15.41846217</v>
      </c>
      <c r="M72" s="18" t="s">
        <v>404</v>
      </c>
      <c r="N72" s="20" t="s">
        <v>404</v>
      </c>
      <c r="O72" s="18" t="s">
        <v>404</v>
      </c>
      <c r="P72" s="20" t="s">
        <v>404</v>
      </c>
      <c r="Q72" s="18" t="s">
        <v>404</v>
      </c>
      <c r="R72" s="20" t="s">
        <v>404</v>
      </c>
      <c r="S72" s="18" t="s">
        <v>404</v>
      </c>
      <c r="T72" s="20" t="s">
        <v>404</v>
      </c>
      <c r="U72" s="18" t="n">
        <v>486.42848318</v>
      </c>
      <c r="V72" s="20" t="n">
        <v>19.62254775</v>
      </c>
    </row>
    <row r="73" spans="1:22">
      <c r="A73" s="15" t="s">
        <v>470</v>
      </c>
      <c r="B73" s="17" t="n">
        <v>8249</v>
      </c>
      <c r="C73" s="18">
        <f>(0.0/B73*100)</f>
        <v/>
      </c>
      <c r="D73" s="19" t="n">
        <v>8249</v>
      </c>
      <c r="E73" s="18" t="n">
        <v>413.2314294</v>
      </c>
      <c r="F73" s="20" t="n">
        <v>3.98872705</v>
      </c>
      <c r="G73" s="18" t="n">
        <v>423.8471192</v>
      </c>
      <c r="H73" s="20" t="n">
        <v>5.11556775</v>
      </c>
      <c r="I73" s="18" t="n">
        <v>373.35375029</v>
      </c>
      <c r="J73" s="20" t="n">
        <v>11.84253191</v>
      </c>
      <c r="K73" s="18" t="n">
        <v>336.71673815</v>
      </c>
      <c r="L73" s="20" t="n">
        <v>11.29531394</v>
      </c>
      <c r="M73" s="18" t="s">
        <v>404</v>
      </c>
      <c r="N73" s="20" t="s">
        <v>404</v>
      </c>
      <c r="O73" s="18" t="s">
        <v>404</v>
      </c>
      <c r="P73" s="20" t="s">
        <v>404</v>
      </c>
      <c r="Q73" s="18" t="s">
        <v>404</v>
      </c>
      <c r="R73" s="20" t="s">
        <v>404</v>
      </c>
      <c r="S73" s="18" t="s">
        <v>404</v>
      </c>
      <c r="T73" s="20" t="s">
        <v>404</v>
      </c>
      <c r="U73" s="18" t="n">
        <v>413.00666818</v>
      </c>
      <c r="V73" s="20" t="n">
        <v>19.37641164</v>
      </c>
    </row>
    <row r="74" spans="1:22">
      <c r="A74" s="15" t="s">
        <v>471</v>
      </c>
      <c r="B74" s="17" t="n">
        <v>4692</v>
      </c>
      <c r="C74" s="18">
        <f>(484.0/B74*100)</f>
        <v/>
      </c>
      <c r="D74" s="19" t="n">
        <v>4208</v>
      </c>
      <c r="E74" s="18" t="n">
        <v>378.3252355</v>
      </c>
      <c r="F74" s="20" t="n">
        <v>7.45563803</v>
      </c>
      <c r="G74" s="18" t="n">
        <v>441.78734754</v>
      </c>
      <c r="H74" s="20" t="n">
        <v>2.6493833</v>
      </c>
      <c r="I74" s="18" t="n">
        <v>413.41090361</v>
      </c>
      <c r="J74" s="20" t="n">
        <v>2.17471433</v>
      </c>
      <c r="K74" s="18" t="n">
        <v>363.93749483</v>
      </c>
      <c r="L74" s="20" t="n">
        <v>4.59422945</v>
      </c>
      <c r="M74" s="18" t="s">
        <v>404</v>
      </c>
      <c r="N74" s="20" t="s">
        <v>404</v>
      </c>
      <c r="O74" s="18" t="s">
        <v>404</v>
      </c>
      <c r="P74" s="20" t="s">
        <v>404</v>
      </c>
      <c r="Q74" s="18" t="s">
        <v>404</v>
      </c>
      <c r="R74" s="20" t="s">
        <v>404</v>
      </c>
      <c r="S74" s="18" t="s">
        <v>404</v>
      </c>
      <c r="T74" s="20" t="s">
        <v>404</v>
      </c>
      <c r="U74" s="18" t="n">
        <v>470.94597262</v>
      </c>
      <c r="V74" s="20" t="n">
        <v>16.62479144</v>
      </c>
    </row>
    <row r="75" spans="1:22">
      <c r="A75" s="15" t="s">
        <v>472</v>
      </c>
      <c r="B75" s="17" t="n">
        <v>5375</v>
      </c>
      <c r="C75" s="18">
        <f>(483.0/B75*100)</f>
        <v/>
      </c>
      <c r="D75" s="19" t="n">
        <v>4892</v>
      </c>
      <c r="E75" s="18" t="n">
        <v>331.24390704</v>
      </c>
      <c r="F75" s="20" t="n">
        <v>8.87641869</v>
      </c>
      <c r="G75" s="18" t="n">
        <v>364.21311778</v>
      </c>
      <c r="H75" s="20" t="n">
        <v>5.59917796</v>
      </c>
      <c r="I75" s="18" t="n">
        <v>371.63169813</v>
      </c>
      <c r="J75" s="20" t="n">
        <v>6.16375857</v>
      </c>
      <c r="K75" s="18" t="n">
        <v>367.13312018</v>
      </c>
      <c r="L75" s="20" t="n">
        <v>17.33702194</v>
      </c>
      <c r="M75" s="18" t="s">
        <v>404</v>
      </c>
      <c r="N75" s="20" t="s">
        <v>404</v>
      </c>
      <c r="O75" s="18" t="s">
        <v>404</v>
      </c>
      <c r="P75" s="20" t="s">
        <v>404</v>
      </c>
      <c r="Q75" s="18" t="s">
        <v>404</v>
      </c>
      <c r="R75" s="20" t="s">
        <v>404</v>
      </c>
      <c r="S75" s="18" t="s">
        <v>404</v>
      </c>
      <c r="T75" s="20" t="s">
        <v>404</v>
      </c>
      <c r="U75" s="18" t="n">
        <v>361.19458386</v>
      </c>
      <c r="V75" s="20" t="n">
        <v>16.06815277</v>
      </c>
    </row>
    <row r="76" spans="1:22">
      <c r="A76" s="15" t="s">
        <v>473</v>
      </c>
      <c r="B76" s="17" t="n">
        <v>14167</v>
      </c>
      <c r="C76" s="18">
        <f>(1400.0/B76*100)</f>
        <v/>
      </c>
      <c r="D76" s="19" t="n">
        <v>12767</v>
      </c>
      <c r="E76" s="18" t="n">
        <v>447.21559714</v>
      </c>
      <c r="F76" s="20" t="n">
        <v>6.66721432</v>
      </c>
      <c r="G76" s="18" t="n">
        <v>427.11724961</v>
      </c>
      <c r="H76" s="20" t="n">
        <v>4.4540711</v>
      </c>
      <c r="I76" s="18" t="n">
        <v>413.58449898</v>
      </c>
      <c r="J76" s="20" t="n">
        <v>7.1250257</v>
      </c>
      <c r="K76" s="18" t="n">
        <v>383.03270896</v>
      </c>
      <c r="L76" s="20" t="n">
        <v>9.51257944</v>
      </c>
      <c r="M76" s="18" t="s">
        <v>404</v>
      </c>
      <c r="N76" s="20" t="s">
        <v>404</v>
      </c>
      <c r="O76" s="18" t="s">
        <v>404</v>
      </c>
      <c r="P76" s="20" t="s">
        <v>404</v>
      </c>
      <c r="Q76" s="18" t="s">
        <v>404</v>
      </c>
      <c r="R76" s="20" t="s">
        <v>404</v>
      </c>
      <c r="S76" s="18" t="s">
        <v>404</v>
      </c>
      <c r="T76" s="20" t="s">
        <v>404</v>
      </c>
      <c r="U76" s="18" t="n">
        <v>430.19278741</v>
      </c>
      <c r="V76" s="20" t="n">
        <v>8.31233883</v>
      </c>
    </row>
    <row r="77" spans="1:22">
      <c r="A77" s="15" t="s">
        <v>474</v>
      </c>
      <c r="B77" s="17" t="n">
        <v>6062</v>
      </c>
      <c r="C77" s="18">
        <f>(0.0/B77*100)</f>
        <v/>
      </c>
      <c r="D77" s="19" t="n">
        <v>6062</v>
      </c>
      <c r="E77" s="18" t="n">
        <v>470.74773771</v>
      </c>
      <c r="F77" s="20" t="n">
        <v>13.57990225</v>
      </c>
      <c r="G77" s="18" t="n">
        <v>422.16925975</v>
      </c>
      <c r="H77" s="20" t="n">
        <v>5.35703952</v>
      </c>
      <c r="I77" s="18" t="n">
        <v>416.54846211</v>
      </c>
      <c r="J77" s="20" t="n">
        <v>4.4618798</v>
      </c>
      <c r="K77" s="18" t="n">
        <v>391.52779864</v>
      </c>
      <c r="L77" s="20" t="n">
        <v>7.58021011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496.97886217</v>
      </c>
      <c r="F78" s="20" t="n">
        <v>8.559302539999999</v>
      </c>
      <c r="G78" s="18" t="n">
        <v>494.22173641</v>
      </c>
      <c r="H78" s="20" t="n">
        <v>5.20851152</v>
      </c>
      <c r="I78" s="18" t="n">
        <v>482.52589937</v>
      </c>
      <c r="J78" s="20" t="n">
        <v>19.33869188</v>
      </c>
      <c r="K78" s="18" t="s">
        <v>404</v>
      </c>
      <c r="L78" s="20" t="s">
        <v>404</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492.83834156</v>
      </c>
      <c r="F79" s="20" t="n">
        <v>20.30592749</v>
      </c>
      <c r="G79" s="18" t="n">
        <v>445.42479641</v>
      </c>
      <c r="H79" s="20" t="n">
        <v>11.28284296</v>
      </c>
      <c r="I79" s="18" t="n">
        <v>457.17081791</v>
      </c>
      <c r="J79" s="20" t="n">
        <v>14.99556214</v>
      </c>
      <c r="K79" s="18" t="n">
        <v>446.16490234</v>
      </c>
      <c r="L79" s="20" t="n">
        <v>32.78161338</v>
      </c>
      <c r="M79" s="18" t="s">
        <v>404</v>
      </c>
      <c r="N79" s="20" t="s">
        <v>404</v>
      </c>
      <c r="O79" s="18" t="s">
        <v>404</v>
      </c>
      <c r="P79" s="20" t="s">
        <v>404</v>
      </c>
      <c r="Q79" s="18" t="s">
        <v>404</v>
      </c>
      <c r="R79" s="20" t="s">
        <v>404</v>
      </c>
      <c r="S79" s="18" t="s">
        <v>404</v>
      </c>
      <c r="T79" s="20" t="s">
        <v>404</v>
      </c>
      <c r="U79" s="18" t="n">
        <v>397.28168275</v>
      </c>
      <c r="V79" s="20" t="n">
        <v>4.92242616</v>
      </c>
    </row>
    <row r="80" spans="1:22">
      <c r="A80" s="15" t="s">
        <v>477</v>
      </c>
      <c r="B80" s="17" t="n">
        <v>7841</v>
      </c>
      <c r="C80" s="18">
        <f>(0.0/B80*100)</f>
        <v/>
      </c>
      <c r="D80" s="19" t="n">
        <v>7841</v>
      </c>
      <c r="E80" s="18" t="n">
        <v>457.29415707</v>
      </c>
      <c r="F80" s="20" t="n">
        <v>5.7860282</v>
      </c>
      <c r="G80" s="18" t="n">
        <v>462.16829691</v>
      </c>
      <c r="H80" s="20" t="n">
        <v>8.380595899999999</v>
      </c>
      <c r="I80" s="18" t="n">
        <v>463.08282174</v>
      </c>
      <c r="J80" s="20" t="n">
        <v>13.44589238</v>
      </c>
      <c r="K80" s="18" t="n">
        <v>459.90061487</v>
      </c>
      <c r="L80" s="20" t="n">
        <v>7.87650315</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450.79498982</v>
      </c>
      <c r="F81" s="20" t="n">
        <v>6.51093636</v>
      </c>
      <c r="G81" s="18" t="n">
        <v>446.08039685</v>
      </c>
      <c r="H81" s="20" t="n">
        <v>5.26224326</v>
      </c>
      <c r="I81" s="18" t="n">
        <v>441.19415358</v>
      </c>
      <c r="J81" s="20" t="n">
        <v>8.79742154</v>
      </c>
      <c r="K81" s="18" t="n">
        <v>426.90331244</v>
      </c>
      <c r="L81" s="20" t="n">
        <v>11.88012206</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715</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498.31933428</v>
      </c>
      <c r="F7" s="20" t="n">
        <v>7.43126633</v>
      </c>
      <c r="G7" s="18" t="n">
        <v>493.93922435</v>
      </c>
      <c r="H7" s="20" t="n">
        <v>2.51709979</v>
      </c>
      <c r="I7" s="18" t="n">
        <v>497.96244577</v>
      </c>
      <c r="J7" s="20" t="n">
        <v>3.9567845</v>
      </c>
      <c r="K7" s="18" t="n">
        <v>478.17542644</v>
      </c>
      <c r="L7" s="20" t="n">
        <v>15.20025862</v>
      </c>
      <c r="M7" s="18" t="s">
        <v>404</v>
      </c>
      <c r="N7" s="20" t="s">
        <v>404</v>
      </c>
      <c r="O7" s="18" t="s">
        <v>404</v>
      </c>
      <c r="P7" s="20" t="s">
        <v>404</v>
      </c>
      <c r="Q7" s="18" t="s">
        <v>404</v>
      </c>
      <c r="R7" s="20" t="s">
        <v>404</v>
      </c>
      <c r="S7" s="18" t="s">
        <v>404</v>
      </c>
      <c r="T7" s="20" t="s">
        <v>404</v>
      </c>
      <c r="U7" s="18" t="n">
        <v>472.8819298</v>
      </c>
      <c r="V7" s="20" t="n">
        <v>11.27639127</v>
      </c>
    </row>
    <row r="8" spans="1:22">
      <c r="A8" s="15" t="s">
        <v>405</v>
      </c>
      <c r="B8" s="17" t="n">
        <v>7007</v>
      </c>
      <c r="C8" s="18">
        <f>(0.0/B8*100)</f>
        <v/>
      </c>
      <c r="D8" s="19" t="n">
        <v>7007</v>
      </c>
      <c r="E8" s="18" t="n">
        <v>508.22680588</v>
      </c>
      <c r="F8" s="20" t="n">
        <v>9.237174509999999</v>
      </c>
      <c r="G8" s="18" t="n">
        <v>492.76744774</v>
      </c>
      <c r="H8" s="20" t="n">
        <v>5.9748701</v>
      </c>
      <c r="I8" s="18" t="n">
        <v>497.8144996</v>
      </c>
      <c r="J8" s="20" t="n">
        <v>6.8429724</v>
      </c>
      <c r="K8" s="18" t="n">
        <v>471.79221929</v>
      </c>
      <c r="L8" s="20" t="n">
        <v>23.79010226</v>
      </c>
      <c r="M8" s="18" t="s">
        <v>404</v>
      </c>
      <c r="N8" s="20" t="s">
        <v>404</v>
      </c>
      <c r="O8" s="18" t="s">
        <v>404</v>
      </c>
      <c r="P8" s="20" t="s">
        <v>404</v>
      </c>
      <c r="Q8" s="18" t="s">
        <v>404</v>
      </c>
      <c r="R8" s="20" t="s">
        <v>404</v>
      </c>
      <c r="S8" s="18" t="s">
        <v>404</v>
      </c>
      <c r="T8" s="20" t="s">
        <v>404</v>
      </c>
      <c r="U8" s="18" t="n">
        <v>488.46174008</v>
      </c>
      <c r="V8" s="20" t="n">
        <v>28.29372854</v>
      </c>
    </row>
    <row r="9" spans="1:22">
      <c r="A9" s="15" t="s">
        <v>406</v>
      </c>
      <c r="B9" s="17" t="n">
        <v>9651</v>
      </c>
      <c r="C9" s="18">
        <f>(200.0/B9*100)</f>
        <v/>
      </c>
      <c r="D9" s="19" t="n">
        <v>9451</v>
      </c>
      <c r="E9" s="18" t="n">
        <v>501.1531092</v>
      </c>
      <c r="F9" s="20" t="n">
        <v>15.18816465</v>
      </c>
      <c r="G9" s="18" t="n">
        <v>512.0385684</v>
      </c>
      <c r="H9" s="20" t="n">
        <v>5.65169366</v>
      </c>
      <c r="I9" s="18" t="n">
        <v>505.40341653</v>
      </c>
      <c r="J9" s="20" t="n">
        <v>6.14848855</v>
      </c>
      <c r="K9" s="18" t="n">
        <v>512.6672620099999</v>
      </c>
      <c r="L9" s="20" t="n">
        <v>24.10471307</v>
      </c>
      <c r="M9" s="18" t="s">
        <v>404</v>
      </c>
      <c r="N9" s="20" t="s">
        <v>404</v>
      </c>
      <c r="O9" s="18" t="s">
        <v>404</v>
      </c>
      <c r="P9" s="20" t="s">
        <v>404</v>
      </c>
      <c r="Q9" s="18" t="s">
        <v>404</v>
      </c>
      <c r="R9" s="20" t="s">
        <v>404</v>
      </c>
      <c r="S9" s="18" t="s">
        <v>404</v>
      </c>
      <c r="T9" s="20" t="s">
        <v>404</v>
      </c>
      <c r="U9" s="18" t="n">
        <v>490.85212694</v>
      </c>
      <c r="V9" s="20" t="n">
        <v>18.36013355</v>
      </c>
    </row>
    <row r="10" spans="1:22">
      <c r="A10" s="15" t="s">
        <v>407</v>
      </c>
      <c r="B10" s="17" t="n">
        <v>20058</v>
      </c>
      <c r="C10" s="18">
        <f>(3134.0/B10*100)</f>
        <v/>
      </c>
      <c r="D10" s="19" t="n">
        <v>16924</v>
      </c>
      <c r="E10" s="18" t="n">
        <v>519.81884312</v>
      </c>
      <c r="F10" s="20" t="n">
        <v>6.80170487</v>
      </c>
      <c r="G10" s="18" t="n">
        <v>515.78557208</v>
      </c>
      <c r="H10" s="20" t="n">
        <v>3.99055511</v>
      </c>
      <c r="I10" s="18" t="n">
        <v>515.43086557</v>
      </c>
      <c r="J10" s="20" t="n">
        <v>4.24441196</v>
      </c>
      <c r="K10" s="18" t="n">
        <v>501.12051751</v>
      </c>
      <c r="L10" s="20" t="n">
        <v>12.83970467</v>
      </c>
      <c r="M10" s="18" t="s">
        <v>404</v>
      </c>
      <c r="N10" s="20" t="s">
        <v>404</v>
      </c>
      <c r="O10" s="18" t="s">
        <v>404</v>
      </c>
      <c r="P10" s="20" t="s">
        <v>404</v>
      </c>
      <c r="Q10" s="18" t="s">
        <v>404</v>
      </c>
      <c r="R10" s="20" t="s">
        <v>404</v>
      </c>
      <c r="S10" s="18" t="s">
        <v>404</v>
      </c>
      <c r="T10" s="20" t="s">
        <v>404</v>
      </c>
      <c r="U10" s="18" t="n">
        <v>536.55740195</v>
      </c>
      <c r="V10" s="20" t="n">
        <v>16.05513282</v>
      </c>
    </row>
    <row r="11" spans="1:22">
      <c r="A11" s="15" t="s">
        <v>408</v>
      </c>
      <c r="B11" s="17" t="n">
        <v>7053</v>
      </c>
      <c r="C11" s="18">
        <f>(212.0/B11*100)</f>
        <v/>
      </c>
      <c r="D11" s="19" t="n">
        <v>6841</v>
      </c>
      <c r="E11" s="18" t="n">
        <v>440.59241537</v>
      </c>
      <c r="F11" s="20" t="n">
        <v>9.23403351</v>
      </c>
      <c r="G11" s="18" t="n">
        <v>427.4376633</v>
      </c>
      <c r="H11" s="20" t="n">
        <v>5.25856303</v>
      </c>
      <c r="I11" s="18" t="n">
        <v>421.62421463</v>
      </c>
      <c r="J11" s="20" t="n">
        <v>6.71707417</v>
      </c>
      <c r="K11" s="18" t="n">
        <v>397.54061057</v>
      </c>
      <c r="L11" s="20" t="n">
        <v>10.40515741</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499.38360705</v>
      </c>
      <c r="F12" s="20" t="n">
        <v>5.83835296</v>
      </c>
      <c r="G12" s="18" t="n">
        <v>488.40108128</v>
      </c>
      <c r="H12" s="20" t="n">
        <v>4.3278776</v>
      </c>
      <c r="I12" s="18" t="n">
        <v>487.17261784</v>
      </c>
      <c r="J12" s="20" t="n">
        <v>7.81057248</v>
      </c>
      <c r="K12" s="18" t="n">
        <v>523.00577752</v>
      </c>
      <c r="L12" s="20" t="n">
        <v>21.79466909</v>
      </c>
      <c r="M12" s="18" t="s">
        <v>404</v>
      </c>
      <c r="N12" s="20" t="s">
        <v>404</v>
      </c>
      <c r="O12" s="18" t="s">
        <v>404</v>
      </c>
      <c r="P12" s="20" t="s">
        <v>404</v>
      </c>
      <c r="Q12" s="18" t="s">
        <v>404</v>
      </c>
      <c r="R12" s="20" t="s">
        <v>404</v>
      </c>
      <c r="S12" s="18" t="s">
        <v>404</v>
      </c>
      <c r="T12" s="20" t="s">
        <v>404</v>
      </c>
      <c r="U12" s="18" t="n">
        <v>434.5846067</v>
      </c>
      <c r="V12" s="20" t="n">
        <v>14.85774849</v>
      </c>
    </row>
    <row r="13" spans="1:22">
      <c r="A13" s="15" t="s">
        <v>410</v>
      </c>
      <c r="B13" s="17" t="n">
        <v>7161</v>
      </c>
      <c r="C13" s="18">
        <f>(1175.0/B13*100)</f>
        <v/>
      </c>
      <c r="D13" s="19" t="n">
        <v>5986</v>
      </c>
      <c r="E13" s="18" t="n">
        <v>516.0896466299999</v>
      </c>
      <c r="F13" s="20" t="n">
        <v>4.07537963</v>
      </c>
      <c r="G13" s="18" t="n">
        <v>507.29288569</v>
      </c>
      <c r="H13" s="20" t="n">
        <v>3.75580313</v>
      </c>
      <c r="I13" s="18" t="n">
        <v>510.76978277</v>
      </c>
      <c r="J13" s="20" t="n">
        <v>4.602564</v>
      </c>
      <c r="K13" s="18" t="n">
        <v>473.97709429</v>
      </c>
      <c r="L13" s="20" t="n">
        <v>10.9132041</v>
      </c>
      <c r="M13" s="18" t="s">
        <v>404</v>
      </c>
      <c r="N13" s="20" t="s">
        <v>404</v>
      </c>
      <c r="O13" s="18" t="s">
        <v>404</v>
      </c>
      <c r="P13" s="20" t="s">
        <v>404</v>
      </c>
      <c r="Q13" s="18" t="s">
        <v>404</v>
      </c>
      <c r="R13" s="20" t="s">
        <v>404</v>
      </c>
      <c r="S13" s="18" t="s">
        <v>404</v>
      </c>
      <c r="T13" s="20" t="s">
        <v>404</v>
      </c>
      <c r="U13" s="18" t="n">
        <v>511.90903232</v>
      </c>
      <c r="V13" s="20" t="n">
        <v>6.2886698</v>
      </c>
    </row>
    <row r="14" spans="1:22">
      <c r="A14" s="15" t="s">
        <v>411</v>
      </c>
      <c r="B14" s="17" t="n">
        <v>5587</v>
      </c>
      <c r="C14" s="18">
        <f>(0.0/B14*100)</f>
        <v/>
      </c>
      <c r="D14" s="19" t="n">
        <v>5587</v>
      </c>
      <c r="E14" s="18" t="n">
        <v>517.04438478</v>
      </c>
      <c r="F14" s="20" t="n">
        <v>4.55989145</v>
      </c>
      <c r="G14" s="18" t="n">
        <v>518.24924193</v>
      </c>
      <c r="H14" s="20" t="n">
        <v>3.15269867</v>
      </c>
      <c r="I14" s="18" t="n">
        <v>527.18703819</v>
      </c>
      <c r="J14" s="20" t="n">
        <v>3.66162936</v>
      </c>
      <c r="K14" s="18" t="n">
        <v>507.98723341</v>
      </c>
      <c r="L14" s="20" t="n">
        <v>11.50608764</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508.44056249</v>
      </c>
      <c r="F15" s="20" t="n">
        <v>5.20443008</v>
      </c>
      <c r="G15" s="18" t="n">
        <v>510.1723868</v>
      </c>
      <c r="H15" s="20" t="n">
        <v>3.55969459</v>
      </c>
      <c r="I15" s="18" t="n">
        <v>515.14913287</v>
      </c>
      <c r="J15" s="20" t="n">
        <v>3.98989908</v>
      </c>
      <c r="K15" s="18" t="n">
        <v>504.32234541</v>
      </c>
      <c r="L15" s="20" t="n">
        <v>10.56649264</v>
      </c>
      <c r="M15" s="18" t="s">
        <v>404</v>
      </c>
      <c r="N15" s="20" t="s">
        <v>404</v>
      </c>
      <c r="O15" s="18" t="s">
        <v>404</v>
      </c>
      <c r="P15" s="20" t="s">
        <v>404</v>
      </c>
      <c r="Q15" s="18" t="s">
        <v>404</v>
      </c>
      <c r="R15" s="20" t="s">
        <v>404</v>
      </c>
      <c r="S15" s="18" t="s">
        <v>404</v>
      </c>
      <c r="T15" s="20" t="s">
        <v>404</v>
      </c>
      <c r="U15" s="18" t="n">
        <v>517.4180332</v>
      </c>
      <c r="V15" s="20" t="n">
        <v>17.53674637</v>
      </c>
    </row>
    <row r="16" spans="1:22">
      <c r="A16" s="15" t="s">
        <v>413</v>
      </c>
      <c r="B16" s="17" t="n">
        <v>6108</v>
      </c>
      <c r="C16" s="18">
        <f>(495.0/B16*100)</f>
        <v/>
      </c>
      <c r="D16" s="19" t="n">
        <v>5613</v>
      </c>
      <c r="E16" s="18" t="n">
        <v>460.46727969</v>
      </c>
      <c r="F16" s="20" t="n">
        <v>14.26716122</v>
      </c>
      <c r="G16" s="18" t="n">
        <v>494.69043992</v>
      </c>
      <c r="H16" s="20" t="n">
        <v>7.4456288</v>
      </c>
      <c r="I16" s="18" t="n">
        <v>502.5945761</v>
      </c>
      <c r="J16" s="20" t="n">
        <v>5.90636054</v>
      </c>
      <c r="K16" s="18" t="n">
        <v>511.81465996</v>
      </c>
      <c r="L16" s="20" t="n">
        <v>13.02232489</v>
      </c>
      <c r="M16" s="18" t="s">
        <v>404</v>
      </c>
      <c r="N16" s="20" t="s">
        <v>404</v>
      </c>
      <c r="O16" s="18" t="s">
        <v>404</v>
      </c>
      <c r="P16" s="20" t="s">
        <v>404</v>
      </c>
      <c r="Q16" s="18" t="s">
        <v>404</v>
      </c>
      <c r="R16" s="20" t="s">
        <v>404</v>
      </c>
      <c r="S16" s="18" t="s">
        <v>404</v>
      </c>
      <c r="T16" s="20" t="s">
        <v>404</v>
      </c>
      <c r="U16" s="18" t="n">
        <v>475.02525901</v>
      </c>
      <c r="V16" s="20" t="n">
        <v>37.19050617</v>
      </c>
    </row>
    <row r="17" spans="1:22">
      <c r="A17" s="15" t="s">
        <v>414</v>
      </c>
      <c r="B17" s="17" t="n">
        <v>6504</v>
      </c>
      <c r="C17" s="18">
        <f>(1325.0/B17*100)</f>
        <v/>
      </c>
      <c r="D17" s="19" t="n">
        <v>5179</v>
      </c>
      <c r="E17" s="18" t="n">
        <v>498.62036345</v>
      </c>
      <c r="F17" s="20" t="n">
        <v>11.73975819</v>
      </c>
      <c r="G17" s="18" t="n">
        <v>498.80502276</v>
      </c>
      <c r="H17" s="20" t="n">
        <v>6.31136388</v>
      </c>
      <c r="I17" s="18" t="n">
        <v>514.62391914</v>
      </c>
      <c r="J17" s="20" t="n">
        <v>8.25529502</v>
      </c>
      <c r="K17" s="18" t="n">
        <v>489.44181014</v>
      </c>
      <c r="L17" s="20" t="n">
        <v>29.34664347</v>
      </c>
      <c r="M17" s="18" t="s">
        <v>404</v>
      </c>
      <c r="N17" s="20" t="s">
        <v>404</v>
      </c>
      <c r="O17" s="18" t="s">
        <v>404</v>
      </c>
      <c r="P17" s="20" t="s">
        <v>404</v>
      </c>
      <c r="Q17" s="18" t="s">
        <v>404</v>
      </c>
      <c r="R17" s="20" t="s">
        <v>404</v>
      </c>
      <c r="S17" s="18" t="s">
        <v>404</v>
      </c>
      <c r="T17" s="20" t="s">
        <v>404</v>
      </c>
      <c r="U17" s="18" t="n">
        <v>543.52072675</v>
      </c>
      <c r="V17" s="20" t="n">
        <v>15.18253494</v>
      </c>
    </row>
    <row r="18" spans="1:22">
      <c r="A18" s="15" t="s">
        <v>415</v>
      </c>
      <c r="B18" s="17" t="n">
        <v>5532</v>
      </c>
      <c r="C18" s="18">
        <f>(0.0/B18*100)</f>
        <v/>
      </c>
      <c r="D18" s="19" t="n">
        <v>5532</v>
      </c>
      <c r="E18" s="18" t="n">
        <v>452.91276527</v>
      </c>
      <c r="F18" s="20" t="n">
        <v>6.52415967</v>
      </c>
      <c r="G18" s="18" t="n">
        <v>460.09495594</v>
      </c>
      <c r="H18" s="20" t="n">
        <v>4.89574622</v>
      </c>
      <c r="I18" s="18" t="n">
        <v>439.35797879</v>
      </c>
      <c r="J18" s="20" t="n">
        <v>12.12723901</v>
      </c>
      <c r="K18" s="18" t="n">
        <v>473.34464308</v>
      </c>
      <c r="L18" s="20" t="n">
        <v>9.05502459</v>
      </c>
      <c r="M18" s="18" t="s">
        <v>404</v>
      </c>
      <c r="N18" s="20" t="s">
        <v>404</v>
      </c>
      <c r="O18" s="18" t="s">
        <v>404</v>
      </c>
      <c r="P18" s="20" t="s">
        <v>404</v>
      </c>
      <c r="Q18" s="18" t="s">
        <v>404</v>
      </c>
      <c r="R18" s="20" t="s">
        <v>404</v>
      </c>
      <c r="S18" s="18" t="s">
        <v>404</v>
      </c>
      <c r="T18" s="20" t="s">
        <v>404</v>
      </c>
      <c r="U18" s="18" t="n">
        <v>328.26551667</v>
      </c>
      <c r="V18" s="20" t="n">
        <v>10.20907791</v>
      </c>
    </row>
    <row r="19" spans="1:22">
      <c r="A19" s="15" t="s">
        <v>416</v>
      </c>
      <c r="B19" s="17" t="n">
        <v>5658</v>
      </c>
      <c r="C19" s="18">
        <f>(327.0/B19*100)</f>
        <v/>
      </c>
      <c r="D19" s="19" t="n">
        <v>5331</v>
      </c>
      <c r="E19" s="18" t="n">
        <v>467.29026739</v>
      </c>
      <c r="F19" s="20" t="n">
        <v>5.99389811</v>
      </c>
      <c r="G19" s="18" t="n">
        <v>492.91370028</v>
      </c>
      <c r="H19" s="20" t="n">
        <v>6.76852171</v>
      </c>
      <c r="I19" s="18" t="n">
        <v>477.0434596</v>
      </c>
      <c r="J19" s="20" t="n">
        <v>13.3945966</v>
      </c>
      <c r="K19" s="18" t="s">
        <v>404</v>
      </c>
      <c r="L19" s="20" t="s">
        <v>404</v>
      </c>
      <c r="M19" s="18" t="s">
        <v>404</v>
      </c>
      <c r="N19" s="20" t="s">
        <v>404</v>
      </c>
      <c r="O19" s="18" t="s">
        <v>404</v>
      </c>
      <c r="P19" s="20" t="s">
        <v>404</v>
      </c>
      <c r="Q19" s="18" t="s">
        <v>404</v>
      </c>
      <c r="R19" s="20" t="s">
        <v>404</v>
      </c>
      <c r="S19" s="18" t="s">
        <v>404</v>
      </c>
      <c r="T19" s="20" t="s">
        <v>404</v>
      </c>
      <c r="U19" s="18" t="n">
        <v>485.09071826</v>
      </c>
      <c r="V19" s="20" t="n">
        <v>43.15134555</v>
      </c>
    </row>
    <row r="20" spans="1:22">
      <c r="A20" s="15" t="s">
        <v>417</v>
      </c>
      <c r="B20" s="17" t="n">
        <v>3371</v>
      </c>
      <c r="C20" s="18">
        <f>(24.0/B20*100)</f>
        <v/>
      </c>
      <c r="D20" s="19" t="n">
        <v>3347</v>
      </c>
      <c r="E20" s="18" t="n">
        <v>481.52726192</v>
      </c>
      <c r="F20" s="20" t="n">
        <v>3.17236296</v>
      </c>
      <c r="G20" s="18" t="n">
        <v>487.80796461</v>
      </c>
      <c r="H20" s="20" t="n">
        <v>3.39489044</v>
      </c>
      <c r="I20" s="18" t="n">
        <v>493.82118245</v>
      </c>
      <c r="J20" s="20" t="n">
        <v>3.03313061</v>
      </c>
      <c r="K20" s="18" t="n">
        <v>462.82586437</v>
      </c>
      <c r="L20" s="20" t="n">
        <v>15.91888867</v>
      </c>
      <c r="M20" s="18" t="s">
        <v>404</v>
      </c>
      <c r="N20" s="20" t="s">
        <v>404</v>
      </c>
      <c r="O20" s="18" t="s">
        <v>404</v>
      </c>
      <c r="P20" s="20" t="s">
        <v>404</v>
      </c>
      <c r="Q20" s="18" t="s">
        <v>404</v>
      </c>
      <c r="R20" s="20" t="s">
        <v>404</v>
      </c>
      <c r="S20" s="18" t="s">
        <v>404</v>
      </c>
      <c r="T20" s="20" t="s">
        <v>404</v>
      </c>
      <c r="U20" s="18" t="n">
        <v>495.70951262</v>
      </c>
      <c r="V20" s="20" t="n">
        <v>12.00978308</v>
      </c>
    </row>
    <row r="21" spans="1:22">
      <c r="A21" s="15" t="s">
        <v>418</v>
      </c>
      <c r="B21" s="17" t="n">
        <v>5741</v>
      </c>
      <c r="C21" s="18">
        <f>(0.0/B21*100)</f>
        <v/>
      </c>
      <c r="D21" s="19" t="n">
        <v>5741</v>
      </c>
      <c r="E21" s="18" t="n">
        <v>500.07170991</v>
      </c>
      <c r="F21" s="20" t="n">
        <v>5.57780514</v>
      </c>
      <c r="G21" s="18" t="n">
        <v>506.02298144</v>
      </c>
      <c r="H21" s="20" t="n">
        <v>3.19929825</v>
      </c>
      <c r="I21" s="18" t="n">
        <v>504.04329166</v>
      </c>
      <c r="J21" s="20" t="n">
        <v>7.49624404</v>
      </c>
      <c r="K21" s="18" t="n">
        <v>492.26632731</v>
      </c>
      <c r="L21" s="20" t="n">
        <v>13.63217278</v>
      </c>
      <c r="M21" s="18" t="s">
        <v>404</v>
      </c>
      <c r="N21" s="20" t="s">
        <v>404</v>
      </c>
      <c r="O21" s="18" t="s">
        <v>404</v>
      </c>
      <c r="P21" s="20" t="s">
        <v>404</v>
      </c>
      <c r="Q21" s="18" t="s">
        <v>404</v>
      </c>
      <c r="R21" s="20" t="s">
        <v>404</v>
      </c>
      <c r="S21" s="18" t="s">
        <v>404</v>
      </c>
      <c r="T21" s="20" t="s">
        <v>404</v>
      </c>
      <c r="U21" s="18" t="n">
        <v>500.49098769</v>
      </c>
      <c r="V21" s="20" t="n">
        <v>7.41237309</v>
      </c>
    </row>
    <row r="22" spans="1:22">
      <c r="A22" s="15" t="s">
        <v>419</v>
      </c>
      <c r="B22" s="17" t="n">
        <v>6598</v>
      </c>
      <c r="C22" s="18">
        <f>(0.0/B22*100)</f>
        <v/>
      </c>
      <c r="D22" s="19" t="n">
        <v>6598</v>
      </c>
      <c r="E22" s="18" t="n">
        <v>458.15644431</v>
      </c>
      <c r="F22" s="20" t="n">
        <v>8.10875704</v>
      </c>
      <c r="G22" s="18" t="n">
        <v>473.04247126</v>
      </c>
      <c r="H22" s="20" t="n">
        <v>6.65826999</v>
      </c>
      <c r="I22" s="18" t="n">
        <v>477.06206358</v>
      </c>
      <c r="J22" s="20" t="n">
        <v>15.08323127</v>
      </c>
      <c r="K22" s="18" t="n">
        <v>470.1692039</v>
      </c>
      <c r="L22" s="20" t="n">
        <v>21.67765748</v>
      </c>
      <c r="M22" s="18" t="s">
        <v>404</v>
      </c>
      <c r="N22" s="20" t="s">
        <v>404</v>
      </c>
      <c r="O22" s="18" t="s">
        <v>404</v>
      </c>
      <c r="P22" s="20" t="s">
        <v>404</v>
      </c>
      <c r="Q22" s="18" t="s">
        <v>404</v>
      </c>
      <c r="R22" s="20" t="s">
        <v>404</v>
      </c>
      <c r="S22" s="18" t="s">
        <v>404</v>
      </c>
      <c r="T22" s="20" t="s">
        <v>404</v>
      </c>
      <c r="U22" s="18" t="n">
        <v>494.1117231</v>
      </c>
      <c r="V22" s="20" t="n">
        <v>11.3641331</v>
      </c>
    </row>
    <row r="23" spans="1:22">
      <c r="A23" s="15" t="s">
        <v>420</v>
      </c>
      <c r="B23" s="17" t="n">
        <v>11583</v>
      </c>
      <c r="C23" s="18">
        <f>(3194.0/B23*100)</f>
        <v/>
      </c>
      <c r="D23" s="19" t="n">
        <v>8389</v>
      </c>
      <c r="E23" s="18" t="n">
        <v>460.22674874</v>
      </c>
      <c r="F23" s="20" t="n">
        <v>14.87342714</v>
      </c>
      <c r="G23" s="18" t="n">
        <v>484.37214188</v>
      </c>
      <c r="H23" s="20" t="n">
        <v>8.27550714</v>
      </c>
      <c r="I23" s="18" t="n">
        <v>501.80392314</v>
      </c>
      <c r="J23" s="20" t="n">
        <v>5.76867245</v>
      </c>
      <c r="K23" s="18" t="n">
        <v>498.12264801</v>
      </c>
      <c r="L23" s="20" t="n">
        <v>13.05177502</v>
      </c>
      <c r="M23" s="18" t="s">
        <v>404</v>
      </c>
      <c r="N23" s="20" t="s">
        <v>404</v>
      </c>
      <c r="O23" s="18" t="s">
        <v>404</v>
      </c>
      <c r="P23" s="20" t="s">
        <v>404</v>
      </c>
      <c r="Q23" s="18" t="s">
        <v>404</v>
      </c>
      <c r="R23" s="20" t="s">
        <v>404</v>
      </c>
      <c r="S23" s="18" t="s">
        <v>404</v>
      </c>
      <c r="T23" s="20" t="s">
        <v>404</v>
      </c>
      <c r="U23" s="18" t="n">
        <v>492.49231729</v>
      </c>
      <c r="V23" s="20" t="n">
        <v>24.694792</v>
      </c>
    </row>
    <row r="24" spans="1:22">
      <c r="A24" s="15" t="s">
        <v>421</v>
      </c>
      <c r="B24" s="17" t="n">
        <v>6647</v>
      </c>
      <c r="C24" s="18">
        <f>(0.0/B24*100)</f>
        <v/>
      </c>
      <c r="D24" s="19" t="n">
        <v>6647</v>
      </c>
      <c r="E24" s="18" t="n">
        <v>509.34162435</v>
      </c>
      <c r="F24" s="20" t="n">
        <v>11.5896332</v>
      </c>
      <c r="G24" s="18" t="n">
        <v>530.8435859</v>
      </c>
      <c r="H24" s="20" t="n">
        <v>5.3942865</v>
      </c>
      <c r="I24" s="18" t="n">
        <v>540.67160973</v>
      </c>
      <c r="J24" s="20" t="n">
        <v>7.24760426</v>
      </c>
      <c r="K24" s="18" t="n">
        <v>563.53043843</v>
      </c>
      <c r="L24" s="20" t="n">
        <v>13.78469859</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520.78161085</v>
      </c>
      <c r="F25" s="20" t="n">
        <v>5.74514207</v>
      </c>
      <c r="G25" s="18" t="n">
        <v>527.25401917</v>
      </c>
      <c r="H25" s="20" t="n">
        <v>5.62669725</v>
      </c>
      <c r="I25" s="18" t="n">
        <v>527.16028441</v>
      </c>
      <c r="J25" s="20" t="n">
        <v>18.13930899</v>
      </c>
      <c r="K25" s="18" t="n">
        <v>524.1582441199999</v>
      </c>
      <c r="L25" s="20" t="n">
        <v>5.40876309</v>
      </c>
      <c r="M25" s="18" t="s">
        <v>404</v>
      </c>
      <c r="N25" s="20" t="s">
        <v>404</v>
      </c>
      <c r="O25" s="18" t="s">
        <v>404</v>
      </c>
      <c r="P25" s="20" t="s">
        <v>404</v>
      </c>
      <c r="Q25" s="18" t="s">
        <v>404</v>
      </c>
      <c r="R25" s="20" t="s">
        <v>404</v>
      </c>
      <c r="S25" s="18" t="s">
        <v>404</v>
      </c>
      <c r="T25" s="20" t="s">
        <v>404</v>
      </c>
      <c r="U25" s="18" t="n">
        <v>461.06915833</v>
      </c>
      <c r="V25" s="20" t="n">
        <v>6.97169272</v>
      </c>
    </row>
    <row r="26" spans="1:22">
      <c r="A26" s="15" t="s">
        <v>423</v>
      </c>
      <c r="B26" s="17" t="n">
        <v>4869</v>
      </c>
      <c r="C26" s="18">
        <f>(11.0/B26*100)</f>
        <v/>
      </c>
      <c r="D26" s="19" t="n">
        <v>4858</v>
      </c>
      <c r="E26" s="18" t="n">
        <v>480.89758022</v>
      </c>
      <c r="F26" s="20" t="n">
        <v>3.01124715</v>
      </c>
      <c r="G26" s="18" t="n">
        <v>482.4383786</v>
      </c>
      <c r="H26" s="20" t="n">
        <v>3.13700658</v>
      </c>
      <c r="I26" s="18" t="n">
        <v>487.8643604</v>
      </c>
      <c r="J26" s="20" t="n">
        <v>5.28340951</v>
      </c>
      <c r="K26" s="18" t="n">
        <v>530.3630940100001</v>
      </c>
      <c r="L26" s="20" t="n">
        <v>15.62910959</v>
      </c>
      <c r="M26" s="18" t="s">
        <v>404</v>
      </c>
      <c r="N26" s="20" t="s">
        <v>404</v>
      </c>
      <c r="O26" s="18" t="s">
        <v>404</v>
      </c>
      <c r="P26" s="20" t="s">
        <v>404</v>
      </c>
      <c r="Q26" s="18" t="s">
        <v>404</v>
      </c>
      <c r="R26" s="20" t="s">
        <v>404</v>
      </c>
      <c r="S26" s="18" t="s">
        <v>404</v>
      </c>
      <c r="T26" s="20" t="s">
        <v>404</v>
      </c>
      <c r="U26" s="18" t="n">
        <v>455.66414735</v>
      </c>
      <c r="V26" s="20" t="n">
        <v>19.07803914</v>
      </c>
    </row>
    <row r="27" spans="1:22">
      <c r="A27" s="15" t="s">
        <v>424</v>
      </c>
      <c r="B27" s="17" t="n">
        <v>5299</v>
      </c>
      <c r="C27" s="18">
        <f>(0.0/B27*100)</f>
        <v/>
      </c>
      <c r="D27" s="19" t="n">
        <v>5299</v>
      </c>
      <c r="E27" s="18" t="n">
        <v>486.46925369</v>
      </c>
      <c r="F27" s="20" t="n">
        <v>2.31781305</v>
      </c>
      <c r="G27" s="18" t="n">
        <v>483.94499062</v>
      </c>
      <c r="H27" s="20" t="n">
        <v>1.64395856</v>
      </c>
      <c r="I27" s="18" t="n">
        <v>491.43636751</v>
      </c>
      <c r="J27" s="20" t="n">
        <v>2.26851256</v>
      </c>
      <c r="K27" s="18" t="n">
        <v>464.50014043</v>
      </c>
      <c r="L27" s="20" t="n">
        <v>4.35014897</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395.45926753</v>
      </c>
      <c r="F28" s="20" t="n">
        <v>5.58077796</v>
      </c>
      <c r="G28" s="18" t="n">
        <v>414.0153333</v>
      </c>
      <c r="H28" s="20" t="n">
        <v>4.35236197</v>
      </c>
      <c r="I28" s="18" t="n">
        <v>410.92573454</v>
      </c>
      <c r="J28" s="20" t="n">
        <v>4.59797259</v>
      </c>
      <c r="K28" s="18" t="n">
        <v>403.64281733</v>
      </c>
      <c r="L28" s="20" t="n">
        <v>10.03983043</v>
      </c>
      <c r="M28" s="18" t="s">
        <v>404</v>
      </c>
      <c r="N28" s="20" t="s">
        <v>404</v>
      </c>
      <c r="O28" s="18" t="s">
        <v>404</v>
      </c>
      <c r="P28" s="20" t="s">
        <v>404</v>
      </c>
      <c r="Q28" s="18" t="s">
        <v>404</v>
      </c>
      <c r="R28" s="20" t="s">
        <v>404</v>
      </c>
      <c r="S28" s="18" t="s">
        <v>404</v>
      </c>
      <c r="T28" s="20" t="s">
        <v>404</v>
      </c>
      <c r="U28" s="18" t="n">
        <v>397.0266514</v>
      </c>
      <c r="V28" s="20" t="n">
        <v>10.93830022</v>
      </c>
    </row>
    <row r="29" spans="1:22">
      <c r="A29" s="15" t="s">
        <v>426</v>
      </c>
      <c r="B29" s="17" t="n">
        <v>5385</v>
      </c>
      <c r="C29" s="18">
        <f>(1123.0/B29*100)</f>
        <v/>
      </c>
      <c r="D29" s="19" t="n">
        <v>4262</v>
      </c>
      <c r="E29" s="18" t="n">
        <v>497.3358517</v>
      </c>
      <c r="F29" s="20" t="n">
        <v>30.81709478</v>
      </c>
      <c r="G29" s="18" t="n">
        <v>509.69724072</v>
      </c>
      <c r="H29" s="20" t="n">
        <v>10.41706225</v>
      </c>
      <c r="I29" s="18" t="n">
        <v>525.40305569</v>
      </c>
      <c r="J29" s="20" t="n">
        <v>9.085964969999999</v>
      </c>
      <c r="K29" s="18" t="n">
        <v>466.13275989</v>
      </c>
      <c r="L29" s="20" t="n">
        <v>30.73933688</v>
      </c>
      <c r="M29" s="18" t="s">
        <v>404</v>
      </c>
      <c r="N29" s="20" t="s">
        <v>404</v>
      </c>
      <c r="O29" s="18" t="s">
        <v>404</v>
      </c>
      <c r="P29" s="20" t="s">
        <v>404</v>
      </c>
      <c r="Q29" s="18" t="s">
        <v>404</v>
      </c>
      <c r="R29" s="20" t="s">
        <v>404</v>
      </c>
      <c r="S29" s="18" t="s">
        <v>404</v>
      </c>
      <c r="T29" s="20" t="s">
        <v>404</v>
      </c>
      <c r="U29" s="18" t="n">
        <v>506.39279122</v>
      </c>
      <c r="V29" s="20" t="n">
        <v>9.637388420000001</v>
      </c>
    </row>
    <row r="30" spans="1:22">
      <c r="A30" s="15" t="s">
        <v>427</v>
      </c>
      <c r="B30" s="17" t="n">
        <v>4520</v>
      </c>
      <c r="C30" s="18">
        <f>(1105.0/B30*100)</f>
        <v/>
      </c>
      <c r="D30" s="19" t="n">
        <v>3415</v>
      </c>
      <c r="E30" s="18" t="n">
        <v>479.99630406</v>
      </c>
      <c r="F30" s="20" t="n">
        <v>8.84540325</v>
      </c>
      <c r="G30" s="18" t="n">
        <v>497.82987703</v>
      </c>
      <c r="H30" s="20" t="n">
        <v>4.31866276</v>
      </c>
      <c r="I30" s="18" t="n">
        <v>499.92568444</v>
      </c>
      <c r="J30" s="20" t="n">
        <v>4.91498447</v>
      </c>
      <c r="K30" s="18" t="n">
        <v>479.34361284</v>
      </c>
      <c r="L30" s="20" t="n">
        <v>48.23317224</v>
      </c>
      <c r="M30" s="18" t="s">
        <v>404</v>
      </c>
      <c r="N30" s="20" t="s">
        <v>404</v>
      </c>
      <c r="O30" s="18" t="s">
        <v>404</v>
      </c>
      <c r="P30" s="20" t="s">
        <v>404</v>
      </c>
      <c r="Q30" s="18" t="s">
        <v>404</v>
      </c>
      <c r="R30" s="20" t="s">
        <v>404</v>
      </c>
      <c r="S30" s="18" t="s">
        <v>404</v>
      </c>
      <c r="T30" s="20" t="s">
        <v>404</v>
      </c>
      <c r="U30" s="18" t="n">
        <v>501.83697542</v>
      </c>
      <c r="V30" s="20" t="n">
        <v>12.1415723</v>
      </c>
    </row>
    <row r="31" spans="1:22">
      <c r="A31" s="15" t="s">
        <v>428</v>
      </c>
      <c r="B31" s="17" t="n">
        <v>5456</v>
      </c>
      <c r="C31" s="18">
        <f>(502.0/B31*100)</f>
        <v/>
      </c>
      <c r="D31" s="19" t="n">
        <v>4954</v>
      </c>
      <c r="E31" s="18" t="n">
        <v>501.71243795</v>
      </c>
      <c r="F31" s="20" t="n">
        <v>9.002064730000001</v>
      </c>
      <c r="G31" s="18" t="n">
        <v>501.83567182</v>
      </c>
      <c r="H31" s="20" t="n">
        <v>2.95380264</v>
      </c>
      <c r="I31" s="18" t="n">
        <v>504.46279375</v>
      </c>
      <c r="J31" s="20" t="n">
        <v>3.87637265</v>
      </c>
      <c r="K31" s="18" t="n">
        <v>497.4420865</v>
      </c>
      <c r="L31" s="20" t="n">
        <v>10.24999621</v>
      </c>
      <c r="M31" s="18" t="s">
        <v>404</v>
      </c>
      <c r="N31" s="20" t="s">
        <v>404</v>
      </c>
      <c r="O31" s="18" t="s">
        <v>404</v>
      </c>
      <c r="P31" s="20" t="s">
        <v>404</v>
      </c>
      <c r="Q31" s="18" t="s">
        <v>404</v>
      </c>
      <c r="R31" s="20" t="s">
        <v>404</v>
      </c>
      <c r="S31" s="18" t="s">
        <v>404</v>
      </c>
      <c r="T31" s="20" t="s">
        <v>404</v>
      </c>
      <c r="U31" s="18" t="n">
        <v>495.68403125</v>
      </c>
      <c r="V31" s="20" t="n">
        <v>9.676906320000001</v>
      </c>
    </row>
    <row r="32" spans="1:22">
      <c r="A32" s="15" t="s">
        <v>429</v>
      </c>
      <c r="B32" s="17" t="n">
        <v>4478</v>
      </c>
      <c r="C32" s="18">
        <f>(0.0/B32*100)</f>
        <v/>
      </c>
      <c r="D32" s="19" t="n">
        <v>4478</v>
      </c>
      <c r="E32" s="18" t="n">
        <v>507.94800784</v>
      </c>
      <c r="F32" s="20" t="n">
        <v>4.24578193</v>
      </c>
      <c r="G32" s="18" t="n">
        <v>499.88021879</v>
      </c>
      <c r="H32" s="20" t="n">
        <v>4.08108407</v>
      </c>
      <c r="I32" s="18" t="n">
        <v>504.97362274</v>
      </c>
      <c r="J32" s="20" t="n">
        <v>5.16762577</v>
      </c>
      <c r="K32" s="18" t="s">
        <v>404</v>
      </c>
      <c r="L32" s="20" t="s">
        <v>404</v>
      </c>
      <c r="M32" s="18" t="s">
        <v>404</v>
      </c>
      <c r="N32" s="20" t="s">
        <v>404</v>
      </c>
      <c r="O32" s="18" t="s">
        <v>404</v>
      </c>
      <c r="P32" s="20" t="s">
        <v>404</v>
      </c>
      <c r="Q32" s="18" t="s">
        <v>404</v>
      </c>
      <c r="R32" s="20" t="s">
        <v>404</v>
      </c>
      <c r="S32" s="18" t="s">
        <v>404</v>
      </c>
      <c r="T32" s="20" t="s">
        <v>404</v>
      </c>
      <c r="U32" s="18" t="n">
        <v>528.60580476</v>
      </c>
      <c r="V32" s="20" t="n">
        <v>7.16401334</v>
      </c>
    </row>
    <row r="33" spans="1:22">
      <c r="A33" s="15" t="s">
        <v>430</v>
      </c>
      <c r="B33" s="17" t="n">
        <v>7325</v>
      </c>
      <c r="C33" s="18">
        <f>(29.0/B33*100)</f>
        <v/>
      </c>
      <c r="D33" s="19" t="n">
        <v>7296</v>
      </c>
      <c r="E33" s="18" t="n">
        <v>484.00392493</v>
      </c>
      <c r="F33" s="20" t="n">
        <v>11.91073573</v>
      </c>
      <c r="G33" s="18" t="n">
        <v>495.27269447</v>
      </c>
      <c r="H33" s="20" t="n">
        <v>5.39827366</v>
      </c>
      <c r="I33" s="18" t="n">
        <v>489.46804588</v>
      </c>
      <c r="J33" s="20" t="n">
        <v>4.68384846</v>
      </c>
      <c r="K33" s="18" t="n">
        <v>484.65961598</v>
      </c>
      <c r="L33" s="20" t="n">
        <v>19.37118648</v>
      </c>
      <c r="M33" s="18" t="s">
        <v>404</v>
      </c>
      <c r="N33" s="20" t="s">
        <v>404</v>
      </c>
      <c r="O33" s="18" t="s">
        <v>404</v>
      </c>
      <c r="P33" s="20" t="s">
        <v>404</v>
      </c>
      <c r="Q33" s="18" t="s">
        <v>404</v>
      </c>
      <c r="R33" s="20" t="s">
        <v>404</v>
      </c>
      <c r="S33" s="18" t="s">
        <v>404</v>
      </c>
      <c r="T33" s="20" t="s">
        <v>404</v>
      </c>
      <c r="U33" s="18" t="n">
        <v>451.85967921</v>
      </c>
      <c r="V33" s="20" t="n">
        <v>10.39266926</v>
      </c>
    </row>
    <row r="34" spans="1:22">
      <c r="A34" s="15" t="s">
        <v>431</v>
      </c>
      <c r="B34" s="17" t="n">
        <v>6350</v>
      </c>
      <c r="C34" s="18">
        <f>(0.0/B34*100)</f>
        <v/>
      </c>
      <c r="D34" s="19" t="n">
        <v>6350</v>
      </c>
      <c r="E34" s="18" t="n">
        <v>454.35374985</v>
      </c>
      <c r="F34" s="20" t="n">
        <v>5.58367778</v>
      </c>
      <c r="G34" s="18" t="n">
        <v>486.33158433</v>
      </c>
      <c r="H34" s="20" t="n">
        <v>4.32575431</v>
      </c>
      <c r="I34" s="18" t="n">
        <v>496.86400629</v>
      </c>
      <c r="J34" s="20" t="n">
        <v>10.06379886</v>
      </c>
      <c r="K34" s="18" t="n">
        <v>436.30879642</v>
      </c>
      <c r="L34" s="20" t="n">
        <v>27.85014568</v>
      </c>
      <c r="M34" s="18" t="s">
        <v>404</v>
      </c>
      <c r="N34" s="20" t="s">
        <v>404</v>
      </c>
      <c r="O34" s="18" t="s">
        <v>404</v>
      </c>
      <c r="P34" s="20" t="s">
        <v>404</v>
      </c>
      <c r="Q34" s="18" t="s">
        <v>404</v>
      </c>
      <c r="R34" s="20" t="s">
        <v>404</v>
      </c>
      <c r="S34" s="18" t="s">
        <v>404</v>
      </c>
      <c r="T34" s="20" t="s">
        <v>404</v>
      </c>
      <c r="U34" s="18" t="n">
        <v>469.11337258</v>
      </c>
      <c r="V34" s="20" t="n">
        <v>29.42450984</v>
      </c>
    </row>
    <row r="35" spans="1:22">
      <c r="A35" s="15" t="s">
        <v>432</v>
      </c>
      <c r="B35" s="17" t="n">
        <v>6406</v>
      </c>
      <c r="C35" s="18">
        <f>(443.0/B35*100)</f>
        <v/>
      </c>
      <c r="D35" s="19" t="n">
        <v>5963</v>
      </c>
      <c r="E35" s="18" t="n">
        <v>510.13877039</v>
      </c>
      <c r="F35" s="20" t="n">
        <v>3.09904287</v>
      </c>
      <c r="G35" s="18" t="n">
        <v>521.13595048</v>
      </c>
      <c r="H35" s="20" t="n">
        <v>1.92171902</v>
      </c>
      <c r="I35" s="18" t="n">
        <v>494.92171273</v>
      </c>
      <c r="J35" s="20" t="n">
        <v>3.100058</v>
      </c>
      <c r="K35" s="18" t="n">
        <v>444.72909249</v>
      </c>
      <c r="L35" s="20" t="n">
        <v>10.15211897</v>
      </c>
      <c r="M35" s="18" t="s">
        <v>404</v>
      </c>
      <c r="N35" s="20" t="s">
        <v>404</v>
      </c>
      <c r="O35" s="18" t="s">
        <v>404</v>
      </c>
      <c r="P35" s="20" t="s">
        <v>404</v>
      </c>
      <c r="Q35" s="18" t="s">
        <v>404</v>
      </c>
      <c r="R35" s="20" t="s">
        <v>404</v>
      </c>
      <c r="S35" s="18" t="s">
        <v>404</v>
      </c>
      <c r="T35" s="20" t="s">
        <v>404</v>
      </c>
      <c r="U35" s="18" t="n">
        <v>502.27984354</v>
      </c>
      <c r="V35" s="20" t="n">
        <v>8.171130850000001</v>
      </c>
    </row>
    <row r="36" spans="1:22">
      <c r="A36" s="15" t="s">
        <v>433</v>
      </c>
      <c r="B36" s="17" t="n">
        <v>6736</v>
      </c>
      <c r="C36" s="18">
        <f>(10.0/B36*100)</f>
        <v/>
      </c>
      <c r="D36" s="19" t="n">
        <v>6726</v>
      </c>
      <c r="E36" s="18" t="n">
        <v>495.95910423</v>
      </c>
      <c r="F36" s="20" t="n">
        <v>5.99635692</v>
      </c>
      <c r="G36" s="18" t="n">
        <v>483.36329167</v>
      </c>
      <c r="H36" s="20" t="n">
        <v>3.97947989</v>
      </c>
      <c r="I36" s="18" t="n">
        <v>483.05721097</v>
      </c>
      <c r="J36" s="20" t="n">
        <v>4.19096434</v>
      </c>
      <c r="K36" s="18" t="n">
        <v>481.78735851</v>
      </c>
      <c r="L36" s="20" t="n">
        <v>10.45854705</v>
      </c>
      <c r="M36" s="18" t="s">
        <v>404</v>
      </c>
      <c r="N36" s="20" t="s">
        <v>404</v>
      </c>
      <c r="O36" s="18" t="s">
        <v>404</v>
      </c>
      <c r="P36" s="20" t="s">
        <v>404</v>
      </c>
      <c r="Q36" s="18" t="s">
        <v>404</v>
      </c>
      <c r="R36" s="20" t="s">
        <v>404</v>
      </c>
      <c r="S36" s="18" t="s">
        <v>404</v>
      </c>
      <c r="T36" s="20" t="s">
        <v>404</v>
      </c>
      <c r="U36" s="18" t="n">
        <v>501.00610632</v>
      </c>
      <c r="V36" s="20" t="n">
        <v>11.95998058</v>
      </c>
    </row>
    <row r="37" spans="1:22">
      <c r="A37" s="15" t="s">
        <v>434</v>
      </c>
      <c r="B37" s="17" t="n">
        <v>5458</v>
      </c>
      <c r="C37" s="18">
        <f>(0.0/B37*100)</f>
        <v/>
      </c>
      <c r="D37" s="19" t="n">
        <v>5458</v>
      </c>
      <c r="E37" s="18" t="n">
        <v>496.86814895</v>
      </c>
      <c r="F37" s="20" t="n">
        <v>5.62451628</v>
      </c>
      <c r="G37" s="18" t="n">
        <v>493.84877341</v>
      </c>
      <c r="H37" s="20" t="n">
        <v>4.41359535</v>
      </c>
      <c r="I37" s="18" t="n">
        <v>489.92096264</v>
      </c>
      <c r="J37" s="20" t="n">
        <v>6.95227041</v>
      </c>
      <c r="K37" s="18" t="n">
        <v>496.58455325</v>
      </c>
      <c r="L37" s="20" t="n">
        <v>15.14833467</v>
      </c>
      <c r="M37" s="18" t="s">
        <v>404</v>
      </c>
      <c r="N37" s="20" t="s">
        <v>404</v>
      </c>
      <c r="O37" s="18" t="s">
        <v>404</v>
      </c>
      <c r="P37" s="20" t="s">
        <v>404</v>
      </c>
      <c r="Q37" s="18" t="s">
        <v>404</v>
      </c>
      <c r="R37" s="20" t="s">
        <v>404</v>
      </c>
      <c r="S37" s="18" t="s">
        <v>404</v>
      </c>
      <c r="T37" s="20" t="s">
        <v>404</v>
      </c>
      <c r="U37" s="18" t="s">
        <v>404</v>
      </c>
      <c r="V37" s="20" t="s">
        <v>404</v>
      </c>
    </row>
    <row r="38" spans="1:22">
      <c r="A38" s="15" t="s">
        <v>435</v>
      </c>
      <c r="B38" s="17" t="n">
        <v>5860</v>
      </c>
      <c r="C38" s="18">
        <f>(268.0/B38*100)</f>
        <v/>
      </c>
      <c r="D38" s="19" t="n">
        <v>5592</v>
      </c>
      <c r="E38" s="18" t="n">
        <v>524.82626655</v>
      </c>
      <c r="F38" s="20" t="n">
        <v>11.86399131</v>
      </c>
      <c r="G38" s="18" t="n">
        <v>521.52009184</v>
      </c>
      <c r="H38" s="20" t="n">
        <v>5.19525222</v>
      </c>
      <c r="I38" s="18" t="n">
        <v>521.8405947</v>
      </c>
      <c r="J38" s="20" t="n">
        <v>7.82179315</v>
      </c>
      <c r="K38" s="18" t="n">
        <v>477.24944481</v>
      </c>
      <c r="L38" s="20" t="n">
        <v>30.23463224</v>
      </c>
      <c r="M38" s="18" t="s">
        <v>404</v>
      </c>
      <c r="N38" s="20" t="s">
        <v>404</v>
      </c>
      <c r="O38" s="18" t="s">
        <v>404</v>
      </c>
      <c r="P38" s="20" t="s">
        <v>404</v>
      </c>
      <c r="Q38" s="18" t="s">
        <v>404</v>
      </c>
      <c r="R38" s="20" t="s">
        <v>404</v>
      </c>
      <c r="S38" s="18" t="s">
        <v>404</v>
      </c>
      <c r="T38" s="20" t="s">
        <v>404</v>
      </c>
      <c r="U38" s="18" t="n">
        <v>501.67368285</v>
      </c>
      <c r="V38" s="20" t="n">
        <v>35.30999406</v>
      </c>
    </row>
    <row r="39" spans="1:22">
      <c r="A39" s="15" t="s">
        <v>436</v>
      </c>
      <c r="B39" s="17" t="n">
        <v>5895</v>
      </c>
      <c r="C39" s="18">
        <f>(0.0/B39*100)</f>
        <v/>
      </c>
      <c r="D39" s="19" t="n">
        <v>5895</v>
      </c>
      <c r="E39" s="18" t="n">
        <v>425.09361971</v>
      </c>
      <c r="F39" s="20" t="n">
        <v>9.81636885</v>
      </c>
      <c r="G39" s="18" t="n">
        <v>419.36015871</v>
      </c>
      <c r="H39" s="20" t="n">
        <v>6.17795362</v>
      </c>
      <c r="I39" s="18" t="n">
        <v>420.54719637</v>
      </c>
      <c r="J39" s="20" t="n">
        <v>11.00704644</v>
      </c>
      <c r="K39" s="18" t="n">
        <v>403.8874238</v>
      </c>
      <c r="L39" s="20" t="n">
        <v>8.43288248</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491.76973138</v>
      </c>
      <c r="F40" s="20" t="n">
        <v>7.73285152</v>
      </c>
      <c r="G40" s="18" t="n">
        <v>490.08503836</v>
      </c>
      <c r="H40" s="20" t="n">
        <v>5.08331555</v>
      </c>
      <c r="I40" s="18" t="n">
        <v>509.08120197</v>
      </c>
      <c r="J40" s="20" t="n">
        <v>8.647705370000001</v>
      </c>
      <c r="K40" s="18" t="n">
        <v>467.54005089</v>
      </c>
      <c r="L40" s="20" t="n">
        <v>9.30618291</v>
      </c>
      <c r="M40" s="18" t="s">
        <v>404</v>
      </c>
      <c r="N40" s="20" t="s">
        <v>404</v>
      </c>
      <c r="O40" s="18" t="s">
        <v>404</v>
      </c>
      <c r="P40" s="20" t="s">
        <v>404</v>
      </c>
      <c r="Q40" s="18" t="s">
        <v>404</v>
      </c>
      <c r="R40" s="20" t="s">
        <v>404</v>
      </c>
      <c r="S40" s="18" t="s">
        <v>404</v>
      </c>
      <c r="T40" s="20" t="s">
        <v>404</v>
      </c>
      <c r="U40" s="18" t="n">
        <v>491.9572685</v>
      </c>
      <c r="V40" s="20" t="n">
        <v>7.01133482</v>
      </c>
    </row>
    <row r="41" spans="1:22">
      <c r="A41" s="15" t="s">
        <v>438</v>
      </c>
      <c r="B41" s="17" t="n">
        <v>5712</v>
      </c>
      <c r="C41" s="18">
        <f>(138.0/B41*100)</f>
        <v/>
      </c>
      <c r="D41" s="19" t="n">
        <v>5574</v>
      </c>
      <c r="E41" s="18" t="n">
        <v>483.19641613</v>
      </c>
      <c r="F41" s="20" t="n">
        <v>9.337961549999999</v>
      </c>
      <c r="G41" s="18" t="n">
        <v>471.78187967</v>
      </c>
      <c r="H41" s="20" t="n">
        <v>4.124327</v>
      </c>
      <c r="I41" s="18" t="n">
        <v>464.02791809</v>
      </c>
      <c r="J41" s="20" t="n">
        <v>6.82136105</v>
      </c>
      <c r="K41" s="18" t="n">
        <v>373.70609096</v>
      </c>
      <c r="L41" s="20" t="n">
        <v>11.34991414</v>
      </c>
      <c r="M41" s="18" t="s">
        <v>404</v>
      </c>
      <c r="N41" s="20" t="s">
        <v>404</v>
      </c>
      <c r="O41" s="18" t="s">
        <v>404</v>
      </c>
      <c r="P41" s="20" t="s">
        <v>404</v>
      </c>
      <c r="Q41" s="18" t="s">
        <v>404</v>
      </c>
      <c r="R41" s="20" t="s">
        <v>404</v>
      </c>
      <c r="S41" s="18" t="s">
        <v>404</v>
      </c>
      <c r="T41" s="20" t="s">
        <v>404</v>
      </c>
      <c r="U41" s="18" t="n">
        <v>468.97691963</v>
      </c>
      <c r="V41" s="20" t="n">
        <v>18.33671149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416.50433906</v>
      </c>
      <c r="F44" s="20" t="n">
        <v>4.88552686</v>
      </c>
      <c r="G44" s="18" t="n">
        <v>413.3799499</v>
      </c>
      <c r="H44" s="20" t="n">
        <v>5.33894838</v>
      </c>
      <c r="I44" s="18" t="n">
        <v>402.56117994</v>
      </c>
      <c r="J44" s="20" t="n">
        <v>10.41754145</v>
      </c>
      <c r="K44" s="18" t="n">
        <v>385.27270329</v>
      </c>
      <c r="L44" s="20" t="n">
        <v>13.49330959</v>
      </c>
      <c r="M44" s="18" t="s">
        <v>404</v>
      </c>
      <c r="N44" s="20" t="s">
        <v>404</v>
      </c>
      <c r="O44" s="18" t="s">
        <v>404</v>
      </c>
      <c r="P44" s="20" t="s">
        <v>404</v>
      </c>
      <c r="Q44" s="18" t="s">
        <v>404</v>
      </c>
      <c r="R44" s="20" t="s">
        <v>404</v>
      </c>
      <c r="S44" s="18" t="s">
        <v>404</v>
      </c>
      <c r="T44" s="20" t="s">
        <v>404</v>
      </c>
      <c r="U44" s="18" t="n">
        <v>473.90969894</v>
      </c>
      <c r="V44" s="20" t="n">
        <v>39.39598307</v>
      </c>
    </row>
    <row r="45" spans="1:22">
      <c r="A45" s="15" t="s">
        <v>442</v>
      </c>
      <c r="B45" s="17" t="n">
        <v>5519</v>
      </c>
      <c r="C45" s="18">
        <f>(0.0/B45*100)</f>
        <v/>
      </c>
      <c r="D45" s="19" t="n">
        <v>5519</v>
      </c>
      <c r="E45" s="18" t="n">
        <v>356.92983647</v>
      </c>
      <c r="F45" s="20" t="n">
        <v>6.64565191</v>
      </c>
      <c r="G45" s="18" t="n">
        <v>361.63170996</v>
      </c>
      <c r="H45" s="20" t="n">
        <v>5.66004485</v>
      </c>
      <c r="I45" s="18" t="n">
        <v>359.71182944</v>
      </c>
      <c r="J45" s="20" t="n">
        <v>8.739667150000001</v>
      </c>
      <c r="K45" s="18" t="n">
        <v>355.45702108</v>
      </c>
      <c r="L45" s="20" t="n">
        <v>8.681238759999999</v>
      </c>
      <c r="M45" s="18" t="s">
        <v>404</v>
      </c>
      <c r="N45" s="20" t="s">
        <v>404</v>
      </c>
      <c r="O45" s="18" t="s">
        <v>404</v>
      </c>
      <c r="P45" s="20" t="s">
        <v>404</v>
      </c>
      <c r="Q45" s="18" t="s">
        <v>404</v>
      </c>
      <c r="R45" s="20" t="s">
        <v>404</v>
      </c>
      <c r="S45" s="18" t="s">
        <v>404</v>
      </c>
      <c r="T45" s="20" t="s">
        <v>404</v>
      </c>
      <c r="U45" s="18" t="n">
        <v>384.21794797</v>
      </c>
      <c r="V45" s="20" t="n">
        <v>20.38294252</v>
      </c>
    </row>
    <row r="46" spans="1:22">
      <c r="A46" s="15" t="s">
        <v>443</v>
      </c>
      <c r="B46" s="17" t="n">
        <v>23141</v>
      </c>
      <c r="C46" s="18">
        <f>(4196.0/B46*100)</f>
        <v/>
      </c>
      <c r="D46" s="19" t="n">
        <v>18945</v>
      </c>
      <c r="E46" s="18" t="n">
        <v>401.47486079</v>
      </c>
      <c r="F46" s="20" t="n">
        <v>6.58100805</v>
      </c>
      <c r="G46" s="18" t="n">
        <v>379.57805044</v>
      </c>
      <c r="H46" s="20" t="n">
        <v>5.33542673</v>
      </c>
      <c r="I46" s="18" t="n">
        <v>374.5227757</v>
      </c>
      <c r="J46" s="20" t="n">
        <v>4.72534554</v>
      </c>
      <c r="K46" s="18" t="n">
        <v>373.35249098</v>
      </c>
      <c r="L46" s="20" t="n">
        <v>10.63700864</v>
      </c>
      <c r="M46" s="18" t="s">
        <v>404</v>
      </c>
      <c r="N46" s="20" t="s">
        <v>404</v>
      </c>
      <c r="O46" s="18" t="s">
        <v>404</v>
      </c>
      <c r="P46" s="20" t="s">
        <v>404</v>
      </c>
      <c r="Q46" s="18" t="s">
        <v>404</v>
      </c>
      <c r="R46" s="20" t="s">
        <v>404</v>
      </c>
      <c r="S46" s="18" t="s">
        <v>404</v>
      </c>
      <c r="T46" s="20" t="s">
        <v>404</v>
      </c>
      <c r="U46" s="18" t="n">
        <v>349.60171441</v>
      </c>
      <c r="V46" s="20" t="n">
        <v>10.39952589</v>
      </c>
    </row>
    <row r="47" spans="1:22">
      <c r="A47" s="15" t="s">
        <v>444</v>
      </c>
      <c r="B47" s="17" t="n">
        <v>5928</v>
      </c>
      <c r="C47" s="18">
        <f>(0.0/B47*100)</f>
        <v/>
      </c>
      <c r="D47" s="19" t="n">
        <v>5928</v>
      </c>
      <c r="E47" s="18" t="n">
        <v>434.46370072</v>
      </c>
      <c r="F47" s="20" t="n">
        <v>6.2855256</v>
      </c>
      <c r="G47" s="18" t="n">
        <v>445.56650056</v>
      </c>
      <c r="H47" s="20" t="n">
        <v>10.95222681</v>
      </c>
      <c r="I47" s="18" t="n">
        <v>456.31096256</v>
      </c>
      <c r="J47" s="20" t="n">
        <v>13.58232273</v>
      </c>
      <c r="K47" s="18" t="n">
        <v>387.75734367</v>
      </c>
      <c r="L47" s="20" t="n">
        <v>31.57418225</v>
      </c>
      <c r="M47" s="18" t="s">
        <v>404</v>
      </c>
      <c r="N47" s="20" t="s">
        <v>404</v>
      </c>
      <c r="O47" s="18" t="s">
        <v>404</v>
      </c>
      <c r="P47" s="20" t="s">
        <v>404</v>
      </c>
      <c r="Q47" s="18" t="s">
        <v>404</v>
      </c>
      <c r="R47" s="20" t="s">
        <v>404</v>
      </c>
      <c r="S47" s="18" t="s">
        <v>404</v>
      </c>
      <c r="T47" s="20" t="s">
        <v>404</v>
      </c>
      <c r="U47" s="18" t="n">
        <v>490.68672968</v>
      </c>
      <c r="V47" s="20" t="n">
        <v>18.97376533</v>
      </c>
    </row>
    <row r="48" spans="1:22">
      <c r="A48" s="15" t="s">
        <v>445</v>
      </c>
      <c r="B48" s="17" t="n">
        <v>9841</v>
      </c>
      <c r="C48" s="18">
        <f>(40.0/B48*100)</f>
        <v/>
      </c>
      <c r="D48" s="19" t="n">
        <v>9801</v>
      </c>
      <c r="E48" s="18" t="n">
        <v>544.01088621</v>
      </c>
      <c r="F48" s="20" t="n">
        <v>11.38973533</v>
      </c>
      <c r="G48" s="18" t="n">
        <v>545.71097851</v>
      </c>
      <c r="H48" s="20" t="n">
        <v>12.76553999</v>
      </c>
      <c r="I48" s="18" t="n">
        <v>514.79316612</v>
      </c>
      <c r="J48" s="20" t="n">
        <v>11.76474942</v>
      </c>
      <c r="K48" s="18" t="n">
        <v>533.36974695</v>
      </c>
      <c r="L48" s="20" t="n">
        <v>11.1141847</v>
      </c>
      <c r="M48" s="18" t="s">
        <v>404</v>
      </c>
      <c r="N48" s="20" t="s">
        <v>404</v>
      </c>
      <c r="O48" s="18" t="s">
        <v>404</v>
      </c>
      <c r="P48" s="20" t="s">
        <v>404</v>
      </c>
      <c r="Q48" s="18" t="s">
        <v>404</v>
      </c>
      <c r="R48" s="20" t="s">
        <v>404</v>
      </c>
      <c r="S48" s="18" t="s">
        <v>404</v>
      </c>
      <c r="T48" s="20" t="s">
        <v>404</v>
      </c>
      <c r="U48" s="18" t="n">
        <v>519.73878258</v>
      </c>
      <c r="V48" s="20" t="n">
        <v>11.1506963</v>
      </c>
    </row>
    <row r="49" spans="1:22">
      <c r="A49" s="15" t="s">
        <v>446</v>
      </c>
      <c r="B49" s="17" t="n">
        <v>6349</v>
      </c>
      <c r="C49" s="18">
        <f>(52.0/B49*100)</f>
        <v/>
      </c>
      <c r="D49" s="19" t="n">
        <v>6297</v>
      </c>
      <c r="E49" s="18" t="n">
        <v>424.64959454</v>
      </c>
      <c r="F49" s="20" t="n">
        <v>9.644287329999999</v>
      </c>
      <c r="G49" s="18" t="n">
        <v>409.97389348</v>
      </c>
      <c r="H49" s="20" t="n">
        <v>6.21993979</v>
      </c>
      <c r="I49" s="18" t="n">
        <v>409.62294299</v>
      </c>
      <c r="J49" s="20" t="n">
        <v>4.87393784</v>
      </c>
      <c r="K49" s="18" t="n">
        <v>383.62131489</v>
      </c>
      <c r="L49" s="20" t="n">
        <v>10.95097838</v>
      </c>
      <c r="M49" s="18" t="s">
        <v>404</v>
      </c>
      <c r="N49" s="20" t="s">
        <v>404</v>
      </c>
      <c r="O49" s="18" t="s">
        <v>404</v>
      </c>
      <c r="P49" s="20" t="s">
        <v>404</v>
      </c>
      <c r="Q49" s="18" t="s">
        <v>404</v>
      </c>
      <c r="R49" s="20" t="s">
        <v>404</v>
      </c>
      <c r="S49" s="18" t="s">
        <v>404</v>
      </c>
      <c r="T49" s="20" t="s">
        <v>404</v>
      </c>
      <c r="U49" s="18" t="n">
        <v>368.27639483</v>
      </c>
      <c r="V49" s="20" t="n">
        <v>12.88417096</v>
      </c>
    </row>
    <row r="50" spans="1:22">
      <c r="A50" s="15" t="s">
        <v>447</v>
      </c>
      <c r="B50" s="17" t="n">
        <v>11795</v>
      </c>
      <c r="C50" s="18">
        <f>(1031.0/B50*100)</f>
        <v/>
      </c>
      <c r="D50" s="19" t="n">
        <v>10764</v>
      </c>
      <c r="E50" s="18" t="n">
        <v>403.17532542</v>
      </c>
      <c r="F50" s="20" t="n">
        <v>9.645021529999999</v>
      </c>
      <c r="G50" s="18" t="n">
        <v>392.66278498</v>
      </c>
      <c r="H50" s="20" t="n">
        <v>5.17372695</v>
      </c>
      <c r="I50" s="18" t="n">
        <v>385.71372113</v>
      </c>
      <c r="J50" s="20" t="n">
        <v>5.18830724</v>
      </c>
      <c r="K50" s="18" t="n">
        <v>391.54276365</v>
      </c>
      <c r="L50" s="20" t="n">
        <v>6.32544806</v>
      </c>
      <c r="M50" s="18" t="s">
        <v>404</v>
      </c>
      <c r="N50" s="20" t="s">
        <v>404</v>
      </c>
      <c r="O50" s="18" t="s">
        <v>404</v>
      </c>
      <c r="P50" s="20" t="s">
        <v>404</v>
      </c>
      <c r="Q50" s="18" t="s">
        <v>404</v>
      </c>
      <c r="R50" s="20" t="s">
        <v>404</v>
      </c>
      <c r="S50" s="18" t="s">
        <v>404</v>
      </c>
      <c r="T50" s="20" t="s">
        <v>404</v>
      </c>
      <c r="U50" s="18" t="n">
        <v>383.93894378</v>
      </c>
      <c r="V50" s="20" t="n">
        <v>9.687793640000001</v>
      </c>
    </row>
    <row r="51" spans="1:22">
      <c r="A51" s="15" t="s">
        <v>448</v>
      </c>
      <c r="B51" s="17" t="n">
        <v>6866</v>
      </c>
      <c r="C51" s="18">
        <f>(0.0/B51*100)</f>
        <v/>
      </c>
      <c r="D51" s="19" t="n">
        <v>6866</v>
      </c>
      <c r="E51" s="18" t="n">
        <v>386.73622721</v>
      </c>
      <c r="F51" s="20" t="n">
        <v>6.92540138</v>
      </c>
      <c r="G51" s="18" t="n">
        <v>399.59888545</v>
      </c>
      <c r="H51" s="20" t="n">
        <v>4.09585162</v>
      </c>
      <c r="I51" s="18" t="n">
        <v>405.57641465</v>
      </c>
      <c r="J51" s="20" t="n">
        <v>5.57973671</v>
      </c>
      <c r="K51" s="18" t="n">
        <v>394.2779719</v>
      </c>
      <c r="L51" s="20" t="n">
        <v>10.97110396</v>
      </c>
      <c r="M51" s="18" t="s">
        <v>404</v>
      </c>
      <c r="N51" s="20" t="s">
        <v>404</v>
      </c>
      <c r="O51" s="18" t="s">
        <v>404</v>
      </c>
      <c r="P51" s="20" t="s">
        <v>404</v>
      </c>
      <c r="Q51" s="18" t="s">
        <v>404</v>
      </c>
      <c r="R51" s="20" t="s">
        <v>404</v>
      </c>
      <c r="S51" s="18" t="s">
        <v>404</v>
      </c>
      <c r="T51" s="20" t="s">
        <v>404</v>
      </c>
      <c r="U51" s="18" t="n">
        <v>435.5337419</v>
      </c>
      <c r="V51" s="20" t="n">
        <v>21.2208174</v>
      </c>
    </row>
    <row r="52" spans="1:22">
      <c r="A52" s="15" t="s">
        <v>449</v>
      </c>
      <c r="B52" s="17" t="n">
        <v>5809</v>
      </c>
      <c r="C52" s="18">
        <f>(0.0/B52*100)</f>
        <v/>
      </c>
      <c r="D52" s="19" t="n">
        <v>5809</v>
      </c>
      <c r="E52" s="18" t="n">
        <v>453.89747724</v>
      </c>
      <c r="F52" s="20" t="n">
        <v>7.97384182</v>
      </c>
      <c r="G52" s="18" t="n">
        <v>473.06116078</v>
      </c>
      <c r="H52" s="20" t="n">
        <v>6.8946054</v>
      </c>
      <c r="I52" s="18" t="n">
        <v>458.3379904</v>
      </c>
      <c r="J52" s="20" t="n">
        <v>5.79149487</v>
      </c>
      <c r="K52" s="18" t="n">
        <v>470.72954571</v>
      </c>
      <c r="L52" s="20" t="n">
        <v>14.9040738</v>
      </c>
      <c r="M52" s="18" t="s">
        <v>404</v>
      </c>
      <c r="N52" s="20" t="s">
        <v>404</v>
      </c>
      <c r="O52" s="18" t="s">
        <v>404</v>
      </c>
      <c r="P52" s="20" t="s">
        <v>404</v>
      </c>
      <c r="Q52" s="18" t="s">
        <v>404</v>
      </c>
      <c r="R52" s="20" t="s">
        <v>404</v>
      </c>
      <c r="S52" s="18" t="s">
        <v>404</v>
      </c>
      <c r="T52" s="20" t="s">
        <v>404</v>
      </c>
      <c r="U52" s="18" t="n">
        <v>469.33000969</v>
      </c>
      <c r="V52" s="20" t="n">
        <v>14.33764468</v>
      </c>
    </row>
    <row r="53" spans="1:22">
      <c r="A53" s="15" t="s">
        <v>450</v>
      </c>
      <c r="B53" s="17" t="n">
        <v>5571</v>
      </c>
      <c r="C53" s="18">
        <f>(0.0/B53*100)</f>
        <v/>
      </c>
      <c r="D53" s="19" t="n">
        <v>5571</v>
      </c>
      <c r="E53" s="18" t="n">
        <v>445.97199082</v>
      </c>
      <c r="F53" s="20" t="n">
        <v>3.03533897</v>
      </c>
      <c r="G53" s="18" t="n">
        <v>430.34742496</v>
      </c>
      <c r="H53" s="20" t="n">
        <v>2.0803041</v>
      </c>
      <c r="I53" s="18" t="n">
        <v>441.67938669</v>
      </c>
      <c r="J53" s="20" t="n">
        <v>2.94542093</v>
      </c>
      <c r="K53" s="18" t="n">
        <v>374.93094332</v>
      </c>
      <c r="L53" s="20" t="n">
        <v>22.63752893</v>
      </c>
      <c r="M53" s="18" t="s">
        <v>404</v>
      </c>
      <c r="N53" s="20" t="s">
        <v>404</v>
      </c>
      <c r="O53" s="18" t="s">
        <v>404</v>
      </c>
      <c r="P53" s="20" t="s">
        <v>404</v>
      </c>
      <c r="Q53" s="18" t="s">
        <v>404</v>
      </c>
      <c r="R53" s="20" t="s">
        <v>404</v>
      </c>
      <c r="S53" s="18" t="s">
        <v>404</v>
      </c>
      <c r="T53" s="20" t="s">
        <v>404</v>
      </c>
      <c r="U53" s="18" t="n">
        <v>347.95869731</v>
      </c>
      <c r="V53" s="20" t="n">
        <v>29.46156926</v>
      </c>
    </row>
    <row r="54" spans="1:22">
      <c r="A54" s="15" t="s">
        <v>451</v>
      </c>
      <c r="B54" s="17" t="n">
        <v>4740</v>
      </c>
      <c r="C54" s="18">
        <f>(199.0/B54*100)</f>
        <v/>
      </c>
      <c r="D54" s="19" t="n">
        <v>4541</v>
      </c>
      <c r="E54" s="18" t="n">
        <v>325.56406353</v>
      </c>
      <c r="F54" s="20" t="n">
        <v>6.78400216</v>
      </c>
      <c r="G54" s="18" t="n">
        <v>324.89543483</v>
      </c>
      <c r="H54" s="20" t="n">
        <v>4.40460374</v>
      </c>
      <c r="I54" s="18" t="n">
        <v>345.98367813</v>
      </c>
      <c r="J54" s="20" t="n">
        <v>10.92888548</v>
      </c>
      <c r="K54" s="18" t="n">
        <v>309.18080594</v>
      </c>
      <c r="L54" s="20" t="n">
        <v>9.47705197</v>
      </c>
      <c r="M54" s="18" t="s">
        <v>404</v>
      </c>
      <c r="N54" s="20" t="s">
        <v>404</v>
      </c>
      <c r="O54" s="18" t="s">
        <v>404</v>
      </c>
      <c r="P54" s="20" t="s">
        <v>404</v>
      </c>
      <c r="Q54" s="18" t="s">
        <v>404</v>
      </c>
      <c r="R54" s="20" t="s">
        <v>404</v>
      </c>
      <c r="S54" s="18" t="s">
        <v>404</v>
      </c>
      <c r="T54" s="20" t="s">
        <v>404</v>
      </c>
      <c r="U54" s="18" t="n">
        <v>317.311258</v>
      </c>
      <c r="V54" s="20" t="n">
        <v>11.35684658</v>
      </c>
    </row>
    <row r="55" spans="1:22">
      <c r="A55" s="15" t="s">
        <v>452</v>
      </c>
      <c r="B55" s="17" t="n">
        <v>5316</v>
      </c>
      <c r="C55" s="18">
        <f>(43.0/B55*100)</f>
        <v/>
      </c>
      <c r="D55" s="19" t="n">
        <v>5273</v>
      </c>
      <c r="E55" s="18" t="n">
        <v>403.02409016</v>
      </c>
      <c r="F55" s="20" t="n">
        <v>3.64648618</v>
      </c>
      <c r="G55" s="18" t="n">
        <v>412.54300726</v>
      </c>
      <c r="H55" s="20" t="n">
        <v>7.46642124</v>
      </c>
      <c r="I55" s="18" t="n">
        <v>394.15764082</v>
      </c>
      <c r="J55" s="20" t="n">
        <v>19.90926102</v>
      </c>
      <c r="K55" s="18" t="n">
        <v>389.25641737</v>
      </c>
      <c r="L55" s="20" t="n">
        <v>15.68690331</v>
      </c>
      <c r="M55" s="18" t="s">
        <v>404</v>
      </c>
      <c r="N55" s="20" t="s">
        <v>404</v>
      </c>
      <c r="O55" s="18" t="s">
        <v>404</v>
      </c>
      <c r="P55" s="20" t="s">
        <v>404</v>
      </c>
      <c r="Q55" s="18" t="s">
        <v>404</v>
      </c>
      <c r="R55" s="20" t="s">
        <v>404</v>
      </c>
      <c r="S55" s="18" t="n">
        <v>391.39120383</v>
      </c>
      <c r="T55" s="20" t="n">
        <v>26.96671856</v>
      </c>
      <c r="U55" s="18" t="n">
        <v>369.8574737</v>
      </c>
      <c r="V55" s="20" t="n">
        <v>24.23752729</v>
      </c>
    </row>
    <row r="56" spans="1:22">
      <c r="A56" s="15" t="s">
        <v>453</v>
      </c>
      <c r="B56" s="17" t="n">
        <v>5359</v>
      </c>
      <c r="C56" s="18">
        <f>(0.0/B56*100)</f>
        <v/>
      </c>
      <c r="D56" s="19" t="n">
        <v>5359</v>
      </c>
      <c r="E56" s="18" t="n">
        <v>573.32328918</v>
      </c>
      <c r="F56" s="20" t="n">
        <v>11.58588924</v>
      </c>
      <c r="G56" s="18" t="n">
        <v>539.15709051</v>
      </c>
      <c r="H56" s="20" t="n">
        <v>5.73475978</v>
      </c>
      <c r="I56" s="18" t="n">
        <v>552.31613975</v>
      </c>
      <c r="J56" s="20" t="n">
        <v>6.73560269</v>
      </c>
      <c r="K56" s="18" t="n">
        <v>523.9110637700001</v>
      </c>
      <c r="L56" s="20" t="n">
        <v>23.72077005</v>
      </c>
      <c r="M56" s="18" t="s">
        <v>404</v>
      </c>
      <c r="N56" s="20" t="s">
        <v>404</v>
      </c>
      <c r="O56" s="18" t="s">
        <v>404</v>
      </c>
      <c r="P56" s="20" t="s">
        <v>404</v>
      </c>
      <c r="Q56" s="18" t="s">
        <v>404</v>
      </c>
      <c r="R56" s="20" t="s">
        <v>404</v>
      </c>
      <c r="S56" s="18" t="s">
        <v>404</v>
      </c>
      <c r="T56" s="20" t="s">
        <v>404</v>
      </c>
      <c r="U56" s="18" t="n">
        <v>547.07255172</v>
      </c>
      <c r="V56" s="20" t="n">
        <v>20.13799537</v>
      </c>
    </row>
    <row r="57" spans="1:22">
      <c r="A57" s="15" t="s">
        <v>454</v>
      </c>
      <c r="B57" s="17" t="n">
        <v>6513</v>
      </c>
      <c r="C57" s="18">
        <f>(0.0/B57*100)</f>
        <v/>
      </c>
      <c r="D57" s="19" t="n">
        <v>6513</v>
      </c>
      <c r="E57" s="18" t="n">
        <v>380.98054472</v>
      </c>
      <c r="F57" s="20" t="n">
        <v>3.26308678</v>
      </c>
      <c r="G57" s="18" t="n">
        <v>416.58132071</v>
      </c>
      <c r="H57" s="20" t="n">
        <v>10.23838858</v>
      </c>
      <c r="I57" s="18" t="n">
        <v>495.27872353</v>
      </c>
      <c r="J57" s="20" t="n">
        <v>11.40220193</v>
      </c>
      <c r="K57" s="18" t="n">
        <v>397.1214</v>
      </c>
      <c r="L57" s="20" t="n">
        <v>18.91269413</v>
      </c>
      <c r="M57" s="18" t="s">
        <v>404</v>
      </c>
      <c r="N57" s="20" t="s">
        <v>404</v>
      </c>
      <c r="O57" s="18" t="s">
        <v>404</v>
      </c>
      <c r="P57" s="20" t="s">
        <v>404</v>
      </c>
      <c r="Q57" s="18" t="s">
        <v>404</v>
      </c>
      <c r="R57" s="20" t="s">
        <v>404</v>
      </c>
      <c r="S57" s="18" t="s">
        <v>404</v>
      </c>
      <c r="T57" s="20" t="s">
        <v>404</v>
      </c>
      <c r="U57" s="18" t="n">
        <v>416.89391148</v>
      </c>
      <c r="V57" s="20" t="n">
        <v>9.875305150000001</v>
      </c>
    </row>
    <row r="58" spans="1:22">
      <c r="A58" s="15" t="s">
        <v>455</v>
      </c>
      <c r="B58" s="17" t="n">
        <v>7267</v>
      </c>
      <c r="C58" s="18">
        <f>(0.0/B58*100)</f>
        <v/>
      </c>
      <c r="D58" s="19" t="n">
        <v>7267</v>
      </c>
      <c r="E58" s="18" t="n">
        <v>382.34431909</v>
      </c>
      <c r="F58" s="20" t="n">
        <v>7.20957354</v>
      </c>
      <c r="G58" s="18" t="n">
        <v>381.65165914</v>
      </c>
      <c r="H58" s="20" t="n">
        <v>4.91579417</v>
      </c>
      <c r="I58" s="18" t="n">
        <v>374.96989115</v>
      </c>
      <c r="J58" s="20" t="n">
        <v>5.44295203</v>
      </c>
      <c r="K58" s="18" t="n">
        <v>390.32373778</v>
      </c>
      <c r="L58" s="20" t="n">
        <v>8.777540889999999</v>
      </c>
      <c r="M58" s="18" t="s">
        <v>404</v>
      </c>
      <c r="N58" s="20" t="s">
        <v>404</v>
      </c>
      <c r="O58" s="18" t="s">
        <v>404</v>
      </c>
      <c r="P58" s="20" t="s">
        <v>404</v>
      </c>
      <c r="Q58" s="18" t="s">
        <v>404</v>
      </c>
      <c r="R58" s="20" t="s">
        <v>404</v>
      </c>
      <c r="S58" s="18" t="s">
        <v>404</v>
      </c>
      <c r="T58" s="20" t="s">
        <v>404</v>
      </c>
      <c r="U58" s="18" t="s">
        <v>404</v>
      </c>
      <c r="V58" s="20" t="s">
        <v>404</v>
      </c>
    </row>
    <row r="59" spans="1:22">
      <c r="A59" s="15" t="s">
        <v>456</v>
      </c>
      <c r="B59" s="17" t="n">
        <v>4826</v>
      </c>
      <c r="C59" s="18">
        <f>(0.0/B59*100)</f>
        <v/>
      </c>
      <c r="D59" s="19" t="n">
        <v>4826</v>
      </c>
      <c r="E59" s="18" t="n">
        <v>356.83387808</v>
      </c>
      <c r="F59" s="20" t="n">
        <v>3.30611471</v>
      </c>
      <c r="G59" s="18" t="n">
        <v>366.94474603</v>
      </c>
      <c r="H59" s="20" t="n">
        <v>2.5504001</v>
      </c>
      <c r="I59" s="18" t="n">
        <v>355.8836419</v>
      </c>
      <c r="J59" s="20" t="n">
        <v>4.11551176</v>
      </c>
      <c r="K59" s="18" t="n">
        <v>373.87804308</v>
      </c>
      <c r="L59" s="20" t="n">
        <v>7.46536753</v>
      </c>
      <c r="M59" s="18" t="s">
        <v>404</v>
      </c>
      <c r="N59" s="20" t="s">
        <v>404</v>
      </c>
      <c r="O59" s="18" t="s">
        <v>404</v>
      </c>
      <c r="P59" s="20" t="s">
        <v>404</v>
      </c>
      <c r="Q59" s="18" t="s">
        <v>404</v>
      </c>
      <c r="R59" s="20" t="s">
        <v>404</v>
      </c>
      <c r="S59" s="18" t="s">
        <v>404</v>
      </c>
      <c r="T59" s="20" t="s">
        <v>404</v>
      </c>
      <c r="U59" s="18" t="n">
        <v>307.23573558</v>
      </c>
      <c r="V59" s="20" t="n">
        <v>12.36247489</v>
      </c>
    </row>
    <row r="60" spans="1:22">
      <c r="A60" s="15" t="s">
        <v>457</v>
      </c>
      <c r="B60" s="17" t="n">
        <v>4546</v>
      </c>
      <c r="C60" s="18">
        <f>(0.0/B60*100)</f>
        <v/>
      </c>
      <c r="D60" s="19" t="n">
        <v>4546</v>
      </c>
      <c r="E60" s="18" t="n">
        <v>398.43156887</v>
      </c>
      <c r="F60" s="20" t="n">
        <v>7.30469086</v>
      </c>
      <c r="G60" s="18" t="n">
        <v>399.64221231</v>
      </c>
      <c r="H60" s="20" t="n">
        <v>8.34226303</v>
      </c>
      <c r="I60" s="18" t="n">
        <v>388.40659606</v>
      </c>
      <c r="J60" s="20" t="n">
        <v>9.426763340000001</v>
      </c>
      <c r="K60" s="18" t="n">
        <v>382.71095914</v>
      </c>
      <c r="L60" s="20" t="n">
        <v>18.1632458</v>
      </c>
      <c r="M60" s="18" t="s">
        <v>404</v>
      </c>
      <c r="N60" s="20" t="s">
        <v>404</v>
      </c>
      <c r="O60" s="18" t="s">
        <v>404</v>
      </c>
      <c r="P60" s="20" t="s">
        <v>404</v>
      </c>
      <c r="Q60" s="18" t="s">
        <v>404</v>
      </c>
      <c r="R60" s="20" t="s">
        <v>404</v>
      </c>
      <c r="S60" s="18" t="s">
        <v>404</v>
      </c>
      <c r="T60" s="20" t="s">
        <v>404</v>
      </c>
      <c r="U60" s="18" t="n">
        <v>386.70410367</v>
      </c>
      <c r="V60" s="20" t="n">
        <v>22.43688235</v>
      </c>
    </row>
    <row r="61" spans="1:22">
      <c r="A61" s="15" t="s">
        <v>458</v>
      </c>
      <c r="B61" s="17" t="n">
        <v>6525</v>
      </c>
      <c r="C61" s="18">
        <f>(0.0/B61*100)</f>
        <v/>
      </c>
      <c r="D61" s="19" t="n">
        <v>6525</v>
      </c>
      <c r="E61" s="18" t="n">
        <v>479.03868542</v>
      </c>
      <c r="F61" s="20" t="n">
        <v>4.30713851</v>
      </c>
      <c r="G61" s="18" t="n">
        <v>475.59633135</v>
      </c>
      <c r="H61" s="20" t="n">
        <v>3.63122664</v>
      </c>
      <c r="I61" s="18" t="n">
        <v>495.92817237</v>
      </c>
      <c r="J61" s="20" t="n">
        <v>9.225866079999999</v>
      </c>
      <c r="K61" s="18" t="n">
        <v>481.76012574</v>
      </c>
      <c r="L61" s="20" t="n">
        <v>12.95657608</v>
      </c>
      <c r="M61" s="18" t="s">
        <v>404</v>
      </c>
      <c r="N61" s="20" t="s">
        <v>404</v>
      </c>
      <c r="O61" s="18" t="s">
        <v>404</v>
      </c>
      <c r="P61" s="20" t="s">
        <v>404</v>
      </c>
      <c r="Q61" s="18" t="s">
        <v>404</v>
      </c>
      <c r="R61" s="20" t="s">
        <v>404</v>
      </c>
      <c r="S61" s="18" t="s">
        <v>404</v>
      </c>
      <c r="T61" s="20" t="s">
        <v>404</v>
      </c>
      <c r="U61" s="18" t="n">
        <v>430.36419003</v>
      </c>
      <c r="V61" s="20" t="n">
        <v>9.07115306</v>
      </c>
    </row>
    <row r="62" spans="1:22">
      <c r="A62" s="15" t="s">
        <v>459</v>
      </c>
      <c r="B62" s="17" t="n">
        <v>4476</v>
      </c>
      <c r="C62" s="18">
        <f>(0.0/B62*100)</f>
        <v/>
      </c>
      <c r="D62" s="19" t="n">
        <v>4476</v>
      </c>
      <c r="E62" s="18" t="n">
        <v>555.14188172</v>
      </c>
      <c r="F62" s="20" t="n">
        <v>2.04617422</v>
      </c>
      <c r="G62" s="18" t="n">
        <v>540.41335631</v>
      </c>
      <c r="H62" s="20" t="n">
        <v>1.92930522</v>
      </c>
      <c r="I62" s="18" t="n">
        <v>539.63049472</v>
      </c>
      <c r="J62" s="20" t="n">
        <v>2.08325242</v>
      </c>
      <c r="K62" s="18" t="n">
        <v>507.86085973</v>
      </c>
      <c r="L62" s="20" t="n">
        <v>4.21309539</v>
      </c>
      <c r="M62" s="18" t="s">
        <v>404</v>
      </c>
      <c r="N62" s="20" t="s">
        <v>404</v>
      </c>
      <c r="O62" s="18" t="s">
        <v>404</v>
      </c>
      <c r="P62" s="20" t="s">
        <v>404</v>
      </c>
      <c r="Q62" s="18" t="s">
        <v>404</v>
      </c>
      <c r="R62" s="20" t="s">
        <v>404</v>
      </c>
      <c r="S62" s="18" t="s">
        <v>404</v>
      </c>
      <c r="T62" s="20" t="s">
        <v>404</v>
      </c>
      <c r="U62" s="18" t="s">
        <v>404</v>
      </c>
      <c r="V62" s="20" t="s">
        <v>404</v>
      </c>
    </row>
    <row r="63" spans="1:22">
      <c r="A63" s="15" t="s">
        <v>460</v>
      </c>
      <c r="B63" s="17" t="n">
        <v>5324</v>
      </c>
      <c r="C63" s="18">
        <f>(0.0/B63*100)</f>
        <v/>
      </c>
      <c r="D63" s="19" t="n">
        <v>5324</v>
      </c>
      <c r="E63" s="18" t="n">
        <v>368.06841005</v>
      </c>
      <c r="F63" s="20" t="n">
        <v>1.97539157</v>
      </c>
      <c r="G63" s="18" t="n">
        <v>361.33209576</v>
      </c>
      <c r="H63" s="20" t="n">
        <v>2.58362505</v>
      </c>
      <c r="I63" s="18" t="n">
        <v>392.88754531</v>
      </c>
      <c r="J63" s="20" t="n">
        <v>3.62118362</v>
      </c>
      <c r="K63" s="18" t="n">
        <v>370.87787209</v>
      </c>
      <c r="L63" s="20" t="n">
        <v>19.03245495</v>
      </c>
      <c r="M63" s="18" t="s">
        <v>404</v>
      </c>
      <c r="N63" s="20" t="s">
        <v>404</v>
      </c>
      <c r="O63" s="18" t="s">
        <v>404</v>
      </c>
      <c r="P63" s="20" t="s">
        <v>404</v>
      </c>
      <c r="Q63" s="18" t="s">
        <v>404</v>
      </c>
      <c r="R63" s="20" t="s">
        <v>404</v>
      </c>
      <c r="S63" s="18" t="s">
        <v>404</v>
      </c>
      <c r="T63" s="20" t="s">
        <v>404</v>
      </c>
      <c r="U63" s="18" t="n">
        <v>398.95323422</v>
      </c>
      <c r="V63" s="20" t="n">
        <v>6.0675433</v>
      </c>
    </row>
    <row r="64" spans="1:22">
      <c r="A64" s="15" t="s">
        <v>461</v>
      </c>
      <c r="B64" s="17" t="n">
        <v>3634</v>
      </c>
      <c r="C64" s="18">
        <f>(27.0/B64*100)</f>
        <v/>
      </c>
      <c r="D64" s="19" t="n">
        <v>3607</v>
      </c>
      <c r="E64" s="18" t="n">
        <v>470.86940774</v>
      </c>
      <c r="F64" s="20" t="n">
        <v>3.70892107</v>
      </c>
      <c r="G64" s="18" t="n">
        <v>480.86975894</v>
      </c>
      <c r="H64" s="20" t="n">
        <v>2.26705881</v>
      </c>
      <c r="I64" s="18" t="n">
        <v>483.30463906</v>
      </c>
      <c r="J64" s="20" t="n">
        <v>3.54189175</v>
      </c>
      <c r="K64" s="18" t="n">
        <v>464.48636061</v>
      </c>
      <c r="L64" s="20" t="n">
        <v>6.43725067</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426.16747092</v>
      </c>
      <c r="F65" s="20" t="n">
        <v>5.43293816</v>
      </c>
      <c r="G65" s="18" t="n">
        <v>418.63901509</v>
      </c>
      <c r="H65" s="20" t="n">
        <v>5.26375289</v>
      </c>
      <c r="I65" s="18" t="n">
        <v>416.22276838</v>
      </c>
      <c r="J65" s="20" t="n">
        <v>6.44879934</v>
      </c>
      <c r="K65" s="18" t="n">
        <v>411.08184045</v>
      </c>
      <c r="L65" s="20" t="n">
        <v>11.00068235</v>
      </c>
      <c r="M65" s="18" t="s">
        <v>404</v>
      </c>
      <c r="N65" s="20" t="s">
        <v>404</v>
      </c>
      <c r="O65" s="18" t="s">
        <v>404</v>
      </c>
      <c r="P65" s="20" t="s">
        <v>404</v>
      </c>
      <c r="Q65" s="18" t="s">
        <v>404</v>
      </c>
      <c r="R65" s="20" t="s">
        <v>404</v>
      </c>
      <c r="S65" s="18" t="s">
        <v>404</v>
      </c>
      <c r="T65" s="20" t="s">
        <v>404</v>
      </c>
      <c r="U65" s="18" t="n">
        <v>410.04125389</v>
      </c>
      <c r="V65" s="20" t="n">
        <v>14.38901651</v>
      </c>
    </row>
    <row r="66" spans="1:22">
      <c r="A66" s="15" t="s">
        <v>463</v>
      </c>
      <c r="B66" s="17" t="n">
        <v>5665</v>
      </c>
      <c r="C66" s="18">
        <f>(0.0/B66*100)</f>
        <v/>
      </c>
      <c r="D66" s="19" t="n">
        <v>5665</v>
      </c>
      <c r="E66" s="18" t="n">
        <v>405.64319935</v>
      </c>
      <c r="F66" s="20" t="n">
        <v>3.02268918</v>
      </c>
      <c r="G66" s="18" t="n">
        <v>432.34686201</v>
      </c>
      <c r="H66" s="20" t="n">
        <v>1.67461988</v>
      </c>
      <c r="I66" s="18" t="n">
        <v>382.27236195</v>
      </c>
      <c r="J66" s="20" t="n">
        <v>3.38875553</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396.17696741</v>
      </c>
      <c r="F67" s="20" t="n">
        <v>7.05043112</v>
      </c>
      <c r="G67" s="18" t="n">
        <v>384.15592004</v>
      </c>
      <c r="H67" s="20" t="n">
        <v>4.98017787</v>
      </c>
      <c r="I67" s="18" t="n">
        <v>389.57934479</v>
      </c>
      <c r="J67" s="20" t="n">
        <v>5.75121362</v>
      </c>
      <c r="K67" s="18" t="n">
        <v>374.30940415</v>
      </c>
      <c r="L67" s="20" t="n">
        <v>8.79125325</v>
      </c>
      <c r="M67" s="18" t="s">
        <v>404</v>
      </c>
      <c r="N67" s="20" t="s">
        <v>404</v>
      </c>
      <c r="O67" s="18" t="s">
        <v>404</v>
      </c>
      <c r="P67" s="20" t="s">
        <v>404</v>
      </c>
      <c r="Q67" s="18" t="s">
        <v>404</v>
      </c>
      <c r="R67" s="20" t="s">
        <v>404</v>
      </c>
      <c r="S67" s="18" t="s">
        <v>404</v>
      </c>
      <c r="T67" s="20" t="s">
        <v>404</v>
      </c>
      <c r="U67" s="18" t="n">
        <v>353.72470998</v>
      </c>
      <c r="V67" s="20" t="n">
        <v>25.75358775</v>
      </c>
    </row>
    <row r="68" spans="1:22">
      <c r="A68" s="15" t="s">
        <v>465</v>
      </c>
      <c r="B68" s="17" t="n">
        <v>12083</v>
      </c>
      <c r="C68" s="18">
        <f>(0.0/B68*100)</f>
        <v/>
      </c>
      <c r="D68" s="19" t="n">
        <v>12083</v>
      </c>
      <c r="E68" s="18" t="n">
        <v>399.15127192</v>
      </c>
      <c r="F68" s="20" t="n">
        <v>1.47784462</v>
      </c>
      <c r="G68" s="18" t="n">
        <v>405.7518537</v>
      </c>
      <c r="H68" s="20" t="n">
        <v>1.98559416</v>
      </c>
      <c r="I68" s="18" t="n">
        <v>411.81238785</v>
      </c>
      <c r="J68" s="20" t="n">
        <v>4.61292287</v>
      </c>
      <c r="K68" s="18" t="s">
        <v>404</v>
      </c>
      <c r="L68" s="20" t="s">
        <v>404</v>
      </c>
      <c r="M68" s="18" t="s">
        <v>404</v>
      </c>
      <c r="N68" s="20" t="s">
        <v>404</v>
      </c>
      <c r="O68" s="18" t="s">
        <v>404</v>
      </c>
      <c r="P68" s="20" t="s">
        <v>404</v>
      </c>
      <c r="Q68" s="18" t="s">
        <v>404</v>
      </c>
      <c r="R68" s="20" t="s">
        <v>404</v>
      </c>
      <c r="S68" s="18" t="s">
        <v>404</v>
      </c>
      <c r="T68" s="20" t="s">
        <v>404</v>
      </c>
      <c r="U68" s="18" t="n">
        <v>389.21830096</v>
      </c>
      <c r="V68" s="20" t="n">
        <v>8.964452530000001</v>
      </c>
    </row>
    <row r="69" spans="1:22">
      <c r="A69" s="15" t="s">
        <v>466</v>
      </c>
      <c r="B69" s="17" t="n">
        <v>4876</v>
      </c>
      <c r="C69" s="18">
        <f>(0.0/B69*100)</f>
        <v/>
      </c>
      <c r="D69" s="19" t="n">
        <v>4876</v>
      </c>
      <c r="E69" s="18" t="n">
        <v>436.63836521</v>
      </c>
      <c r="F69" s="20" t="n">
        <v>8.579124849999999</v>
      </c>
      <c r="G69" s="18" t="n">
        <v>454.14057173</v>
      </c>
      <c r="H69" s="20" t="n">
        <v>6.41612244</v>
      </c>
      <c r="I69" s="18" t="n">
        <v>433.06498247</v>
      </c>
      <c r="J69" s="20" t="n">
        <v>8.66355242</v>
      </c>
      <c r="K69" s="18" t="n">
        <v>419.03975708</v>
      </c>
      <c r="L69" s="20" t="n">
        <v>16.24461096</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490.18570716</v>
      </c>
      <c r="F70" s="20" t="n">
        <v>5.36920004</v>
      </c>
      <c r="G70" s="18" t="n">
        <v>497.65897807</v>
      </c>
      <c r="H70" s="20" t="n">
        <v>5.28650453</v>
      </c>
      <c r="I70" s="18" t="n">
        <v>493.90141627</v>
      </c>
      <c r="J70" s="20" t="n">
        <v>6.22923481</v>
      </c>
      <c r="K70" s="18" t="n">
        <v>504.51462005</v>
      </c>
      <c r="L70" s="20" t="n">
        <v>11.39816953</v>
      </c>
      <c r="M70" s="18" t="s">
        <v>404</v>
      </c>
      <c r="N70" s="20" t="s">
        <v>404</v>
      </c>
      <c r="O70" s="18" t="s">
        <v>404</v>
      </c>
      <c r="P70" s="20" t="s">
        <v>404</v>
      </c>
      <c r="Q70" s="18" t="s">
        <v>404</v>
      </c>
      <c r="R70" s="20" t="s">
        <v>404</v>
      </c>
      <c r="S70" s="18" t="s">
        <v>404</v>
      </c>
      <c r="T70" s="20" t="s">
        <v>404</v>
      </c>
      <c r="U70" s="18" t="n">
        <v>485.40286131</v>
      </c>
      <c r="V70" s="20" t="n">
        <v>26.55315308</v>
      </c>
    </row>
    <row r="71" spans="1:22">
      <c r="A71" s="15" t="s">
        <v>468</v>
      </c>
      <c r="B71" s="17" t="n">
        <v>6115</v>
      </c>
      <c r="C71" s="18">
        <f>(0.0/B71*100)</f>
        <v/>
      </c>
      <c r="D71" s="19" t="n">
        <v>6115</v>
      </c>
      <c r="E71" s="18" t="n">
        <v>561.58405578</v>
      </c>
      <c r="F71" s="20" t="n">
        <v>3.19465</v>
      </c>
      <c r="G71" s="18" t="n">
        <v>564.63338546</v>
      </c>
      <c r="H71" s="20" t="n">
        <v>1.97073739</v>
      </c>
      <c r="I71" s="18" t="n">
        <v>566.8453991</v>
      </c>
      <c r="J71" s="20" t="n">
        <v>2.86545571</v>
      </c>
      <c r="K71" s="18" t="s">
        <v>404</v>
      </c>
      <c r="L71" s="20" t="s">
        <v>404</v>
      </c>
      <c r="M71" s="18" t="s">
        <v>404</v>
      </c>
      <c r="N71" s="20" t="s">
        <v>404</v>
      </c>
      <c r="O71" s="18" t="s">
        <v>404</v>
      </c>
      <c r="P71" s="20" t="s">
        <v>404</v>
      </c>
      <c r="Q71" s="18" t="s">
        <v>404</v>
      </c>
      <c r="R71" s="20" t="s">
        <v>404</v>
      </c>
      <c r="S71" s="18" t="s">
        <v>404</v>
      </c>
      <c r="T71" s="20" t="s">
        <v>404</v>
      </c>
      <c r="U71" s="18" t="n">
        <v>506.53463167</v>
      </c>
      <c r="V71" s="20" t="n">
        <v>14.77530405</v>
      </c>
    </row>
    <row r="72" spans="1:22">
      <c r="A72" s="15" t="s">
        <v>469</v>
      </c>
      <c r="B72" s="17" t="n">
        <v>7708</v>
      </c>
      <c r="C72" s="18">
        <f>(0.0/B72*100)</f>
        <v/>
      </c>
      <c r="D72" s="19" t="n">
        <v>7708</v>
      </c>
      <c r="E72" s="18" t="n">
        <v>537.12656588</v>
      </c>
      <c r="F72" s="20" t="n">
        <v>10.53313047</v>
      </c>
      <c r="G72" s="18" t="n">
        <v>545.17213952</v>
      </c>
      <c r="H72" s="20" t="n">
        <v>6.29745456</v>
      </c>
      <c r="I72" s="18" t="n">
        <v>543.79249015</v>
      </c>
      <c r="J72" s="20" t="n">
        <v>7.29952701</v>
      </c>
      <c r="K72" s="18" t="n">
        <v>546.89014576</v>
      </c>
      <c r="L72" s="20" t="n">
        <v>13.74593514</v>
      </c>
      <c r="M72" s="18" t="s">
        <v>404</v>
      </c>
      <c r="N72" s="20" t="s">
        <v>404</v>
      </c>
      <c r="O72" s="18" t="s">
        <v>404</v>
      </c>
      <c r="P72" s="20" t="s">
        <v>404</v>
      </c>
      <c r="Q72" s="18" t="s">
        <v>404</v>
      </c>
      <c r="R72" s="20" t="s">
        <v>404</v>
      </c>
      <c r="S72" s="18" t="s">
        <v>404</v>
      </c>
      <c r="T72" s="20" t="s">
        <v>404</v>
      </c>
      <c r="U72" s="18" t="n">
        <v>486.42848318</v>
      </c>
      <c r="V72" s="20" t="n">
        <v>19.62254775</v>
      </c>
    </row>
    <row r="73" spans="1:22">
      <c r="A73" s="15" t="s">
        <v>470</v>
      </c>
      <c r="B73" s="17" t="n">
        <v>8249</v>
      </c>
      <c r="C73" s="18">
        <f>(0.0/B73*100)</f>
        <v/>
      </c>
      <c r="D73" s="19" t="n">
        <v>8249</v>
      </c>
      <c r="E73" s="18" t="n">
        <v>413.13423451</v>
      </c>
      <c r="F73" s="20" t="n">
        <v>4.20242287</v>
      </c>
      <c r="G73" s="18" t="n">
        <v>424.11449454</v>
      </c>
      <c r="H73" s="20" t="n">
        <v>6.67399693</v>
      </c>
      <c r="I73" s="18" t="n">
        <v>399.04455332</v>
      </c>
      <c r="J73" s="20" t="n">
        <v>8.53000391</v>
      </c>
      <c r="K73" s="18" t="s">
        <v>404</v>
      </c>
      <c r="L73" s="20" t="s">
        <v>404</v>
      </c>
      <c r="M73" s="18" t="s">
        <v>404</v>
      </c>
      <c r="N73" s="20" t="s">
        <v>404</v>
      </c>
      <c r="O73" s="18" t="s">
        <v>404</v>
      </c>
      <c r="P73" s="20" t="s">
        <v>404</v>
      </c>
      <c r="Q73" s="18" t="s">
        <v>404</v>
      </c>
      <c r="R73" s="20" t="s">
        <v>404</v>
      </c>
      <c r="S73" s="18" t="s">
        <v>404</v>
      </c>
      <c r="T73" s="20" t="s">
        <v>404</v>
      </c>
      <c r="U73" s="18" t="n">
        <v>409.32058058</v>
      </c>
      <c r="V73" s="20" t="n">
        <v>16.18689546</v>
      </c>
    </row>
    <row r="74" spans="1:22">
      <c r="A74" s="15" t="s">
        <v>471</v>
      </c>
      <c r="B74" s="17" t="n">
        <v>4692</v>
      </c>
      <c r="C74" s="18">
        <f>(484.0/B74*100)</f>
        <v/>
      </c>
      <c r="D74" s="19" t="n">
        <v>4208</v>
      </c>
      <c r="E74" s="18" t="n">
        <v>415.77977199</v>
      </c>
      <c r="F74" s="20" t="n">
        <v>5.40143992</v>
      </c>
      <c r="G74" s="18" t="n">
        <v>434.47404183</v>
      </c>
      <c r="H74" s="20" t="n">
        <v>2.02552281</v>
      </c>
      <c r="I74" s="18" t="n">
        <v>407.95767059</v>
      </c>
      <c r="J74" s="20" t="n">
        <v>2.23285317</v>
      </c>
      <c r="K74" s="18" t="n">
        <v>372.62479393</v>
      </c>
      <c r="L74" s="20" t="n">
        <v>4.18664363</v>
      </c>
      <c r="M74" s="18" t="s">
        <v>404</v>
      </c>
      <c r="N74" s="20" t="s">
        <v>404</v>
      </c>
      <c r="O74" s="18" t="s">
        <v>404</v>
      </c>
      <c r="P74" s="20" t="s">
        <v>404</v>
      </c>
      <c r="Q74" s="18" t="s">
        <v>404</v>
      </c>
      <c r="R74" s="20" t="s">
        <v>404</v>
      </c>
      <c r="S74" s="18" t="s">
        <v>404</v>
      </c>
      <c r="T74" s="20" t="s">
        <v>404</v>
      </c>
      <c r="U74" s="18" t="n">
        <v>470.94597262</v>
      </c>
      <c r="V74" s="20" t="n">
        <v>16.62479144</v>
      </c>
    </row>
    <row r="75" spans="1:22">
      <c r="A75" s="15" t="s">
        <v>472</v>
      </c>
      <c r="B75" s="17" t="n">
        <v>5375</v>
      </c>
      <c r="C75" s="18">
        <f>(483.0/B75*100)</f>
        <v/>
      </c>
      <c r="D75" s="19" t="n">
        <v>4892</v>
      </c>
      <c r="E75" s="18" t="n">
        <v>363.30306431</v>
      </c>
      <c r="F75" s="20" t="n">
        <v>7.45798508</v>
      </c>
      <c r="G75" s="18" t="n">
        <v>357.72835292</v>
      </c>
      <c r="H75" s="20" t="n">
        <v>6.53070759</v>
      </c>
      <c r="I75" s="18" t="n">
        <v>381.62094564</v>
      </c>
      <c r="J75" s="20" t="n">
        <v>7.71542926</v>
      </c>
      <c r="K75" s="18" t="n">
        <v>364.85826635</v>
      </c>
      <c r="L75" s="20" t="n">
        <v>20.77136866</v>
      </c>
      <c r="M75" s="18" t="s">
        <v>404</v>
      </c>
      <c r="N75" s="20" t="s">
        <v>404</v>
      </c>
      <c r="O75" s="18" t="s">
        <v>404</v>
      </c>
      <c r="P75" s="20" t="s">
        <v>404</v>
      </c>
      <c r="Q75" s="18" t="s">
        <v>404</v>
      </c>
      <c r="R75" s="20" t="s">
        <v>404</v>
      </c>
      <c r="S75" s="18" t="s">
        <v>404</v>
      </c>
      <c r="T75" s="20" t="s">
        <v>404</v>
      </c>
      <c r="U75" s="18" t="n">
        <v>361.19458386</v>
      </c>
      <c r="V75" s="20" t="n">
        <v>16.06815277</v>
      </c>
    </row>
    <row r="76" spans="1:22">
      <c r="A76" s="15" t="s">
        <v>473</v>
      </c>
      <c r="B76" s="17" t="n">
        <v>14167</v>
      </c>
      <c r="C76" s="18">
        <f>(1400.0/B76*100)</f>
        <v/>
      </c>
      <c r="D76" s="19" t="n">
        <v>12767</v>
      </c>
      <c r="E76" s="18" t="n">
        <v>434.03684919</v>
      </c>
      <c r="F76" s="20" t="n">
        <v>6.23156351</v>
      </c>
      <c r="G76" s="18" t="n">
        <v>431.23716118</v>
      </c>
      <c r="H76" s="20" t="n">
        <v>4.62901614</v>
      </c>
      <c r="I76" s="18" t="n">
        <v>418.44054857</v>
      </c>
      <c r="J76" s="20" t="n">
        <v>8.03102737</v>
      </c>
      <c r="K76" s="18" t="n">
        <v>397.46270468</v>
      </c>
      <c r="L76" s="20" t="n">
        <v>8.28623559</v>
      </c>
      <c r="M76" s="18" t="s">
        <v>404</v>
      </c>
      <c r="N76" s="20" t="s">
        <v>404</v>
      </c>
      <c r="O76" s="18" t="s">
        <v>404</v>
      </c>
      <c r="P76" s="20" t="s">
        <v>404</v>
      </c>
      <c r="Q76" s="18" t="s">
        <v>404</v>
      </c>
      <c r="R76" s="20" t="s">
        <v>404</v>
      </c>
      <c r="S76" s="18" t="s">
        <v>404</v>
      </c>
      <c r="T76" s="20" t="s">
        <v>404</v>
      </c>
      <c r="U76" s="18" t="n">
        <v>424.97989885</v>
      </c>
      <c r="V76" s="20" t="n">
        <v>8.65391748</v>
      </c>
    </row>
    <row r="77" spans="1:22">
      <c r="A77" s="15" t="s">
        <v>474</v>
      </c>
      <c r="B77" s="17" t="n">
        <v>6062</v>
      </c>
      <c r="C77" s="18">
        <f>(0.0/B77*100)</f>
        <v/>
      </c>
      <c r="D77" s="19" t="n">
        <v>6062</v>
      </c>
      <c r="E77" s="18" t="n">
        <v>427.96200745</v>
      </c>
      <c r="F77" s="20" t="n">
        <v>9.081371770000001</v>
      </c>
      <c r="G77" s="18" t="n">
        <v>415.74012238</v>
      </c>
      <c r="H77" s="20" t="n">
        <v>5.308485</v>
      </c>
      <c r="I77" s="18" t="n">
        <v>417.37946672</v>
      </c>
      <c r="J77" s="20" t="n">
        <v>4.56946322</v>
      </c>
      <c r="K77" s="18" t="n">
        <v>416.79711509</v>
      </c>
      <c r="L77" s="20" t="n">
        <v>12.15325501</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495.42823615</v>
      </c>
      <c r="F78" s="20" t="n">
        <v>5.51848142</v>
      </c>
      <c r="G78" s="18" t="n">
        <v>491.52369009</v>
      </c>
      <c r="H78" s="20" t="n">
        <v>9.831843409999999</v>
      </c>
      <c r="I78" s="18" t="n">
        <v>507.94595237</v>
      </c>
      <c r="J78" s="20" t="n">
        <v>14.53921465</v>
      </c>
      <c r="K78" s="18" t="s">
        <v>404</v>
      </c>
      <c r="L78" s="20" t="s">
        <v>404</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477.86362455</v>
      </c>
      <c r="F79" s="20" t="n">
        <v>22.48543537</v>
      </c>
      <c r="G79" s="18" t="n">
        <v>478.88227733</v>
      </c>
      <c r="H79" s="20" t="n">
        <v>11.15439306</v>
      </c>
      <c r="I79" s="18" t="n">
        <v>441.23848595</v>
      </c>
      <c r="J79" s="20" t="n">
        <v>11.42151975</v>
      </c>
      <c r="K79" s="18" t="n">
        <v>425.98134319</v>
      </c>
      <c r="L79" s="20" t="n">
        <v>27.72311667</v>
      </c>
      <c r="M79" s="18" t="s">
        <v>404</v>
      </c>
      <c r="N79" s="20" t="s">
        <v>404</v>
      </c>
      <c r="O79" s="18" t="s">
        <v>404</v>
      </c>
      <c r="P79" s="20" t="s">
        <v>404</v>
      </c>
      <c r="Q79" s="18" t="s">
        <v>404</v>
      </c>
      <c r="R79" s="20" t="s">
        <v>404</v>
      </c>
      <c r="S79" s="18" t="s">
        <v>404</v>
      </c>
      <c r="T79" s="20" t="s">
        <v>404</v>
      </c>
      <c r="U79" s="18" t="n">
        <v>397.28168275</v>
      </c>
      <c r="V79" s="20" t="n">
        <v>4.92242616</v>
      </c>
    </row>
    <row r="80" spans="1:22">
      <c r="A80" s="15" t="s">
        <v>477</v>
      </c>
      <c r="B80" s="17" t="n">
        <v>7841</v>
      </c>
      <c r="C80" s="18">
        <f>(0.0/B80*100)</f>
        <v/>
      </c>
      <c r="D80" s="19" t="n">
        <v>7841</v>
      </c>
      <c r="E80" s="18" t="n">
        <v>458.32556497</v>
      </c>
      <c r="F80" s="20" t="n">
        <v>5.6553449</v>
      </c>
      <c r="G80" s="18" t="n">
        <v>467.42549917</v>
      </c>
      <c r="H80" s="20" t="n">
        <v>8.76056608</v>
      </c>
      <c r="I80" s="18" t="n">
        <v>449.10857692</v>
      </c>
      <c r="J80" s="20" t="n">
        <v>8.92450528</v>
      </c>
      <c r="K80" s="18" t="n">
        <v>468.22417076</v>
      </c>
      <c r="L80" s="20" t="n">
        <v>12.5313886</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442.45114892</v>
      </c>
      <c r="F81" s="20" t="n">
        <v>5.21336703</v>
      </c>
      <c r="G81" s="18" t="n">
        <v>450.24783677</v>
      </c>
      <c r="H81" s="20" t="n">
        <v>5.57823393</v>
      </c>
      <c r="I81" s="18" t="n">
        <v>439.038429</v>
      </c>
      <c r="J81" s="20" t="n">
        <v>8.470380949999999</v>
      </c>
      <c r="K81" s="18" t="n">
        <v>455.3223995</v>
      </c>
      <c r="L81" s="20" t="n">
        <v>25.92887121</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716</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505.13914147</v>
      </c>
      <c r="F7" s="20" t="n">
        <v>3.46545498</v>
      </c>
      <c r="G7" s="18" t="n">
        <v>492.52772356</v>
      </c>
      <c r="H7" s="20" t="n">
        <v>2.45381835</v>
      </c>
      <c r="I7" s="18" t="n">
        <v>479.1652177</v>
      </c>
      <c r="J7" s="20" t="n">
        <v>6.4930279</v>
      </c>
      <c r="K7" s="18" t="n">
        <v>434.44352401</v>
      </c>
      <c r="L7" s="20" t="n">
        <v>30.605353</v>
      </c>
      <c r="M7" s="18" t="s">
        <v>404</v>
      </c>
      <c r="N7" s="20" t="s">
        <v>404</v>
      </c>
      <c r="O7" s="18" t="s">
        <v>404</v>
      </c>
      <c r="P7" s="20" t="s">
        <v>404</v>
      </c>
      <c r="Q7" s="18" t="s">
        <v>404</v>
      </c>
      <c r="R7" s="20" t="s">
        <v>404</v>
      </c>
      <c r="S7" s="18" t="s">
        <v>404</v>
      </c>
      <c r="T7" s="20" t="s">
        <v>404</v>
      </c>
      <c r="U7" s="18" t="n">
        <v>473.60143022</v>
      </c>
      <c r="V7" s="20" t="n">
        <v>11.00142842</v>
      </c>
    </row>
    <row r="8" spans="1:22">
      <c r="A8" s="15" t="s">
        <v>405</v>
      </c>
      <c r="B8" s="17" t="n">
        <v>7007</v>
      </c>
      <c r="C8" s="18">
        <f>(0.0/B8*100)</f>
        <v/>
      </c>
      <c r="D8" s="19" t="n">
        <v>7007</v>
      </c>
      <c r="E8" s="18" t="n">
        <v>500.0148485</v>
      </c>
      <c r="F8" s="20" t="n">
        <v>6.86116502</v>
      </c>
      <c r="G8" s="18" t="n">
        <v>492.46789144</v>
      </c>
      <c r="H8" s="20" t="n">
        <v>5.47981283</v>
      </c>
      <c r="I8" s="18" t="n">
        <v>518.1502589299999</v>
      </c>
      <c r="J8" s="20" t="n">
        <v>10.55191423</v>
      </c>
      <c r="K8" s="18" t="n">
        <v>434.35070004</v>
      </c>
      <c r="L8" s="20" t="n">
        <v>31.14170943</v>
      </c>
      <c r="M8" s="18" t="s">
        <v>404</v>
      </c>
      <c r="N8" s="20" t="s">
        <v>404</v>
      </c>
      <c r="O8" s="18" t="s">
        <v>404</v>
      </c>
      <c r="P8" s="20" t="s">
        <v>404</v>
      </c>
      <c r="Q8" s="18" t="s">
        <v>404</v>
      </c>
      <c r="R8" s="20" t="s">
        <v>404</v>
      </c>
      <c r="S8" s="18" t="s">
        <v>404</v>
      </c>
      <c r="T8" s="20" t="s">
        <v>404</v>
      </c>
      <c r="U8" s="18" t="n">
        <v>482.06566654</v>
      </c>
      <c r="V8" s="20" t="n">
        <v>28.85155383</v>
      </c>
    </row>
    <row r="9" spans="1:22">
      <c r="A9" s="15" t="s">
        <v>406</v>
      </c>
      <c r="B9" s="17" t="n">
        <v>9651</v>
      </c>
      <c r="C9" s="18">
        <f>(200.0/B9*100)</f>
        <v/>
      </c>
      <c r="D9" s="19" t="n">
        <v>9451</v>
      </c>
      <c r="E9" s="18" t="n">
        <v>507.26623453</v>
      </c>
      <c r="F9" s="20" t="n">
        <v>8.620385479999999</v>
      </c>
      <c r="G9" s="18" t="n">
        <v>511.52030106</v>
      </c>
      <c r="H9" s="20" t="n">
        <v>4.01444857</v>
      </c>
      <c r="I9" s="18" t="n">
        <v>503.56840825</v>
      </c>
      <c r="J9" s="20" t="n">
        <v>9.511687009999999</v>
      </c>
      <c r="K9" s="18" t="n">
        <v>479.38751834</v>
      </c>
      <c r="L9" s="20" t="n">
        <v>26.08586827</v>
      </c>
      <c r="M9" s="18" t="s">
        <v>404</v>
      </c>
      <c r="N9" s="20" t="s">
        <v>404</v>
      </c>
      <c r="O9" s="18" t="s">
        <v>404</v>
      </c>
      <c r="P9" s="20" t="s">
        <v>404</v>
      </c>
      <c r="Q9" s="18" t="s">
        <v>404</v>
      </c>
      <c r="R9" s="20" t="s">
        <v>404</v>
      </c>
      <c r="S9" s="18" t="s">
        <v>404</v>
      </c>
      <c r="T9" s="20" t="s">
        <v>404</v>
      </c>
      <c r="U9" s="18" t="n">
        <v>484.70453991</v>
      </c>
      <c r="V9" s="20" t="n">
        <v>16.60717083</v>
      </c>
    </row>
    <row r="10" spans="1:22">
      <c r="A10" s="15" t="s">
        <v>407</v>
      </c>
      <c r="B10" s="17" t="n">
        <v>20058</v>
      </c>
      <c r="C10" s="18">
        <f>(3134.0/B10*100)</f>
        <v/>
      </c>
      <c r="D10" s="19" t="n">
        <v>16924</v>
      </c>
      <c r="E10" s="18" t="n">
        <v>517.88441388</v>
      </c>
      <c r="F10" s="20" t="n">
        <v>4.77949569</v>
      </c>
      <c r="G10" s="18" t="n">
        <v>514.39446763</v>
      </c>
      <c r="H10" s="20" t="n">
        <v>3.22959597</v>
      </c>
      <c r="I10" s="18" t="n">
        <v>510.81022013</v>
      </c>
      <c r="J10" s="20" t="n">
        <v>9.30683619</v>
      </c>
      <c r="K10" s="18" t="n">
        <v>533.00482281</v>
      </c>
      <c r="L10" s="20" t="n">
        <v>24.47654154</v>
      </c>
      <c r="M10" s="18" t="s">
        <v>404</v>
      </c>
      <c r="N10" s="20" t="s">
        <v>404</v>
      </c>
      <c r="O10" s="18" t="s">
        <v>404</v>
      </c>
      <c r="P10" s="20" t="s">
        <v>404</v>
      </c>
      <c r="Q10" s="18" t="s">
        <v>404</v>
      </c>
      <c r="R10" s="20" t="s">
        <v>404</v>
      </c>
      <c r="S10" s="18" t="s">
        <v>404</v>
      </c>
      <c r="T10" s="20" t="s">
        <v>404</v>
      </c>
      <c r="U10" s="18" t="n">
        <v>543.67814708</v>
      </c>
      <c r="V10" s="20" t="n">
        <v>14.39389968</v>
      </c>
    </row>
    <row r="11" spans="1:22">
      <c r="A11" s="15" t="s">
        <v>408</v>
      </c>
      <c r="B11" s="17" t="n">
        <v>7053</v>
      </c>
      <c r="C11" s="18">
        <f>(212.0/B11*100)</f>
        <v/>
      </c>
      <c r="D11" s="19" t="n">
        <v>6841</v>
      </c>
      <c r="E11" s="18" t="n">
        <v>423.58833183</v>
      </c>
      <c r="F11" s="20" t="n">
        <v>8.821180760000001</v>
      </c>
      <c r="G11" s="18" t="n">
        <v>428.15089683</v>
      </c>
      <c r="H11" s="20" t="n">
        <v>4.47621021</v>
      </c>
      <c r="I11" s="18" t="n">
        <v>413.56098022</v>
      </c>
      <c r="J11" s="20" t="n">
        <v>6.79611391</v>
      </c>
      <c r="K11" s="18" t="n">
        <v>375.14213077</v>
      </c>
      <c r="L11" s="20" t="n">
        <v>33.46396159</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491.73794067</v>
      </c>
      <c r="F12" s="20" t="n">
        <v>6.14724584</v>
      </c>
      <c r="G12" s="18" t="n">
        <v>489.38409658</v>
      </c>
      <c r="H12" s="20" t="n">
        <v>3.34469648</v>
      </c>
      <c r="I12" s="18" t="n">
        <v>510.39137116</v>
      </c>
      <c r="J12" s="20" t="n">
        <v>11.28838851</v>
      </c>
      <c r="K12" s="18" t="n">
        <v>568.16849523</v>
      </c>
      <c r="L12" s="20" t="n">
        <v>11.62816573</v>
      </c>
      <c r="M12" s="18" t="s">
        <v>404</v>
      </c>
      <c r="N12" s="20" t="s">
        <v>404</v>
      </c>
      <c r="O12" s="18" t="s">
        <v>404</v>
      </c>
      <c r="P12" s="20" t="s">
        <v>404</v>
      </c>
      <c r="Q12" s="18" t="s">
        <v>404</v>
      </c>
      <c r="R12" s="20" t="s">
        <v>404</v>
      </c>
      <c r="S12" s="18" t="s">
        <v>404</v>
      </c>
      <c r="T12" s="20" t="s">
        <v>404</v>
      </c>
      <c r="U12" s="18" t="n">
        <v>434.5846067</v>
      </c>
      <c r="V12" s="20" t="n">
        <v>14.85774849</v>
      </c>
    </row>
    <row r="13" spans="1:22">
      <c r="A13" s="15" t="s">
        <v>410</v>
      </c>
      <c r="B13" s="17" t="n">
        <v>7161</v>
      </c>
      <c r="C13" s="18">
        <f>(1175.0/B13*100)</f>
        <v/>
      </c>
      <c r="D13" s="19" t="n">
        <v>5986</v>
      </c>
      <c r="E13" s="18" t="n">
        <v>514.60119571</v>
      </c>
      <c r="F13" s="20" t="n">
        <v>3.52647611</v>
      </c>
      <c r="G13" s="18" t="n">
        <v>510.27742526</v>
      </c>
      <c r="H13" s="20" t="n">
        <v>3.65906038</v>
      </c>
      <c r="I13" s="18" t="n">
        <v>481.01484867</v>
      </c>
      <c r="J13" s="20" t="n">
        <v>6.96272785</v>
      </c>
      <c r="K13" s="18" t="s">
        <v>404</v>
      </c>
      <c r="L13" s="20" t="s">
        <v>404</v>
      </c>
      <c r="M13" s="18" t="s">
        <v>404</v>
      </c>
      <c r="N13" s="20" t="s">
        <v>404</v>
      </c>
      <c r="O13" s="18" t="s">
        <v>404</v>
      </c>
      <c r="P13" s="20" t="s">
        <v>404</v>
      </c>
      <c r="Q13" s="18" t="s">
        <v>404</v>
      </c>
      <c r="R13" s="20" t="s">
        <v>404</v>
      </c>
      <c r="S13" s="18" t="s">
        <v>404</v>
      </c>
      <c r="T13" s="20" t="s">
        <v>404</v>
      </c>
      <c r="U13" s="18" t="n">
        <v>511.90903232</v>
      </c>
      <c r="V13" s="20" t="n">
        <v>6.2886698</v>
      </c>
    </row>
    <row r="14" spans="1:22">
      <c r="A14" s="15" t="s">
        <v>411</v>
      </c>
      <c r="B14" s="17" t="n">
        <v>5587</v>
      </c>
      <c r="C14" s="18">
        <f>(0.0/B14*100)</f>
        <v/>
      </c>
      <c r="D14" s="19" t="n">
        <v>5587</v>
      </c>
      <c r="E14" s="18" t="n">
        <v>516.9655360100001</v>
      </c>
      <c r="F14" s="20" t="n">
        <v>3.53463957</v>
      </c>
      <c r="G14" s="18" t="n">
        <v>518.45960926</v>
      </c>
      <c r="H14" s="20" t="n">
        <v>3.04822268</v>
      </c>
      <c r="I14" s="18" t="n">
        <v>528.59407254</v>
      </c>
      <c r="J14" s="20" t="n">
        <v>4.69927809</v>
      </c>
      <c r="K14" s="18" t="n">
        <v>506.36735392</v>
      </c>
      <c r="L14" s="20" t="n">
        <v>8.045899670000001</v>
      </c>
      <c r="M14" s="18" t="s">
        <v>404</v>
      </c>
      <c r="N14" s="20" t="s">
        <v>404</v>
      </c>
      <c r="O14" s="18" t="s">
        <v>404</v>
      </c>
      <c r="P14" s="20" t="s">
        <v>404</v>
      </c>
      <c r="Q14" s="18" t="s">
        <v>404</v>
      </c>
      <c r="R14" s="20" t="s">
        <v>404</v>
      </c>
      <c r="S14" s="18" t="s">
        <v>404</v>
      </c>
      <c r="T14" s="20" t="s">
        <v>404</v>
      </c>
      <c r="U14" s="18" t="n">
        <v>512.67800346</v>
      </c>
      <c r="V14" s="20" t="n">
        <v>9.46452764</v>
      </c>
    </row>
    <row r="15" spans="1:22">
      <c r="A15" s="15" t="s">
        <v>412</v>
      </c>
      <c r="B15" s="17" t="n">
        <v>5882</v>
      </c>
      <c r="C15" s="18">
        <f>(0.0/B15*100)</f>
        <v/>
      </c>
      <c r="D15" s="19" t="n">
        <v>5882</v>
      </c>
      <c r="E15" s="18" t="n">
        <v>504.35114012</v>
      </c>
      <c r="F15" s="20" t="n">
        <v>3.86316753</v>
      </c>
      <c r="G15" s="18" t="n">
        <v>513.90090122</v>
      </c>
      <c r="H15" s="20" t="n">
        <v>2.79447389</v>
      </c>
      <c r="I15" s="18" t="n">
        <v>528.3273821499999</v>
      </c>
      <c r="J15" s="20" t="n">
        <v>6.26658066</v>
      </c>
      <c r="K15" s="18" t="s">
        <v>404</v>
      </c>
      <c r="L15" s="20" t="s">
        <v>404</v>
      </c>
      <c r="M15" s="18" t="s">
        <v>404</v>
      </c>
      <c r="N15" s="20" t="s">
        <v>404</v>
      </c>
      <c r="O15" s="18" t="s">
        <v>404</v>
      </c>
      <c r="P15" s="20" t="s">
        <v>404</v>
      </c>
      <c r="Q15" s="18" t="s">
        <v>404</v>
      </c>
      <c r="R15" s="20" t="s">
        <v>404</v>
      </c>
      <c r="S15" s="18" t="s">
        <v>404</v>
      </c>
      <c r="T15" s="20" t="s">
        <v>404</v>
      </c>
      <c r="U15" s="18" t="n">
        <v>513.02330562</v>
      </c>
      <c r="V15" s="20" t="n">
        <v>14.66207374</v>
      </c>
    </row>
    <row r="16" spans="1:22">
      <c r="A16" s="15" t="s">
        <v>413</v>
      </c>
      <c r="B16" s="17" t="n">
        <v>6108</v>
      </c>
      <c r="C16" s="18">
        <f>(495.0/B16*100)</f>
        <v/>
      </c>
      <c r="D16" s="19" t="n">
        <v>5613</v>
      </c>
      <c r="E16" s="18" t="n">
        <v>485.40430458</v>
      </c>
      <c r="F16" s="20" t="n">
        <v>9.44951511</v>
      </c>
      <c r="G16" s="18" t="n">
        <v>489.6050803</v>
      </c>
      <c r="H16" s="20" t="n">
        <v>4.54088059</v>
      </c>
      <c r="I16" s="18" t="n">
        <v>512.02169197</v>
      </c>
      <c r="J16" s="20" t="n">
        <v>8.15577092</v>
      </c>
      <c r="K16" s="18" t="n">
        <v>531.50528622</v>
      </c>
      <c r="L16" s="20" t="n">
        <v>10.18975541</v>
      </c>
      <c r="M16" s="18" t="s">
        <v>404</v>
      </c>
      <c r="N16" s="20" t="s">
        <v>404</v>
      </c>
      <c r="O16" s="18" t="s">
        <v>404</v>
      </c>
      <c r="P16" s="20" t="s">
        <v>404</v>
      </c>
      <c r="Q16" s="18" t="s">
        <v>404</v>
      </c>
      <c r="R16" s="20" t="s">
        <v>404</v>
      </c>
      <c r="S16" s="18" t="s">
        <v>404</v>
      </c>
      <c r="T16" s="20" t="s">
        <v>404</v>
      </c>
      <c r="U16" s="18" t="n">
        <v>475.02525901</v>
      </c>
      <c r="V16" s="20" t="n">
        <v>37.19050617</v>
      </c>
    </row>
    <row r="17" spans="1:22">
      <c r="A17" s="15" t="s">
        <v>414</v>
      </c>
      <c r="B17" s="17" t="n">
        <v>6504</v>
      </c>
      <c r="C17" s="18">
        <f>(1325.0/B17*100)</f>
        <v/>
      </c>
      <c r="D17" s="19" t="n">
        <v>5179</v>
      </c>
      <c r="E17" s="18" t="n">
        <v>500.49668886</v>
      </c>
      <c r="F17" s="20" t="n">
        <v>9.06160348</v>
      </c>
      <c r="G17" s="18" t="n">
        <v>499.24706757</v>
      </c>
      <c r="H17" s="20" t="n">
        <v>4.68652344</v>
      </c>
      <c r="I17" s="18" t="n">
        <v>537.66091027</v>
      </c>
      <c r="J17" s="20" t="n">
        <v>12.46694005</v>
      </c>
      <c r="K17" s="18" t="s">
        <v>404</v>
      </c>
      <c r="L17" s="20" t="s">
        <v>404</v>
      </c>
      <c r="M17" s="18" t="s">
        <v>404</v>
      </c>
      <c r="N17" s="20" t="s">
        <v>404</v>
      </c>
      <c r="O17" s="18" t="s">
        <v>404</v>
      </c>
      <c r="P17" s="20" t="s">
        <v>404</v>
      </c>
      <c r="Q17" s="18" t="s">
        <v>404</v>
      </c>
      <c r="R17" s="20" t="s">
        <v>404</v>
      </c>
      <c r="S17" s="18" t="s">
        <v>404</v>
      </c>
      <c r="T17" s="20" t="s">
        <v>404</v>
      </c>
      <c r="U17" s="18" t="n">
        <v>545.85966305</v>
      </c>
      <c r="V17" s="20" t="n">
        <v>16.3542162</v>
      </c>
    </row>
    <row r="18" spans="1:22">
      <c r="A18" s="15" t="s">
        <v>415</v>
      </c>
      <c r="B18" s="17" t="n">
        <v>5532</v>
      </c>
      <c r="C18" s="18">
        <f>(0.0/B18*100)</f>
        <v/>
      </c>
      <c r="D18" s="19" t="n">
        <v>5532</v>
      </c>
      <c r="E18" s="18" t="n">
        <v>456.72023857</v>
      </c>
      <c r="F18" s="20" t="n">
        <v>8.543944939999999</v>
      </c>
      <c r="G18" s="18" t="n">
        <v>452.39364352</v>
      </c>
      <c r="H18" s="20" t="n">
        <v>4.47423899</v>
      </c>
      <c r="I18" s="18" t="n">
        <v>449.28120318</v>
      </c>
      <c r="J18" s="20" t="n">
        <v>13.41810448</v>
      </c>
      <c r="K18" s="18" t="n">
        <v>478.99485294</v>
      </c>
      <c r="L18" s="20" t="n">
        <v>7.54900194</v>
      </c>
      <c r="M18" s="18" t="s">
        <v>404</v>
      </c>
      <c r="N18" s="20" t="s">
        <v>404</v>
      </c>
      <c r="O18" s="18" t="s">
        <v>404</v>
      </c>
      <c r="P18" s="20" t="s">
        <v>404</v>
      </c>
      <c r="Q18" s="18" t="s">
        <v>404</v>
      </c>
      <c r="R18" s="20" t="s">
        <v>404</v>
      </c>
      <c r="S18" s="18" t="s">
        <v>404</v>
      </c>
      <c r="T18" s="20" t="s">
        <v>404</v>
      </c>
      <c r="U18" s="18" t="n">
        <v>451.41361714</v>
      </c>
      <c r="V18" s="20" t="n">
        <v>7.76850861</v>
      </c>
    </row>
    <row r="19" spans="1:22">
      <c r="A19" s="15" t="s">
        <v>416</v>
      </c>
      <c r="B19" s="17" t="n">
        <v>5658</v>
      </c>
      <c r="C19" s="18">
        <f>(327.0/B19*100)</f>
        <v/>
      </c>
      <c r="D19" s="19" t="n">
        <v>5331</v>
      </c>
      <c r="E19" s="18" t="n">
        <v>464.30704206</v>
      </c>
      <c r="F19" s="20" t="n">
        <v>7.27007554</v>
      </c>
      <c r="G19" s="18" t="n">
        <v>485.96470823</v>
      </c>
      <c r="H19" s="20" t="n">
        <v>5.87743055</v>
      </c>
      <c r="I19" s="18" t="n">
        <v>487.33586343</v>
      </c>
      <c r="J19" s="20" t="n">
        <v>12.79391424</v>
      </c>
      <c r="K19" s="18" t="n">
        <v>398.0209</v>
      </c>
      <c r="L19" s="20" t="n">
        <v>25.78741925</v>
      </c>
      <c r="M19" s="18" t="s">
        <v>404</v>
      </c>
      <c r="N19" s="20" t="s">
        <v>404</v>
      </c>
      <c r="O19" s="18" t="s">
        <v>404</v>
      </c>
      <c r="P19" s="20" t="s">
        <v>404</v>
      </c>
      <c r="Q19" s="18" t="s">
        <v>404</v>
      </c>
      <c r="R19" s="20" t="s">
        <v>404</v>
      </c>
      <c r="S19" s="18" t="s">
        <v>404</v>
      </c>
      <c r="T19" s="20" t="s">
        <v>404</v>
      </c>
      <c r="U19" s="18" t="n">
        <v>467.84781661</v>
      </c>
      <c r="V19" s="20" t="n">
        <v>59.11198852</v>
      </c>
    </row>
    <row r="20" spans="1:22">
      <c r="A20" s="15" t="s">
        <v>417</v>
      </c>
      <c r="B20" s="17" t="n">
        <v>3371</v>
      </c>
      <c r="C20" s="18">
        <f>(24.0/B20*100)</f>
        <v/>
      </c>
      <c r="D20" s="19" t="n">
        <v>3347</v>
      </c>
      <c r="E20" s="18" t="n">
        <v>483.81435326</v>
      </c>
      <c r="F20" s="20" t="n">
        <v>2.77778782</v>
      </c>
      <c r="G20" s="18" t="n">
        <v>491.52588669</v>
      </c>
      <c r="H20" s="20" t="n">
        <v>2.64564716</v>
      </c>
      <c r="I20" s="18" t="n">
        <v>491.73563616</v>
      </c>
      <c r="J20" s="20" t="n">
        <v>7.3244075</v>
      </c>
      <c r="K20" s="18" t="s">
        <v>404</v>
      </c>
      <c r="L20" s="20" t="s">
        <v>404</v>
      </c>
      <c r="M20" s="18" t="s">
        <v>404</v>
      </c>
      <c r="N20" s="20" t="s">
        <v>404</v>
      </c>
      <c r="O20" s="18" t="s">
        <v>404</v>
      </c>
      <c r="P20" s="20" t="s">
        <v>404</v>
      </c>
      <c r="Q20" s="18" t="s">
        <v>404</v>
      </c>
      <c r="R20" s="20" t="s">
        <v>404</v>
      </c>
      <c r="S20" s="18" t="s">
        <v>404</v>
      </c>
      <c r="T20" s="20" t="s">
        <v>404</v>
      </c>
      <c r="U20" s="18" t="n">
        <v>495.70951262</v>
      </c>
      <c r="V20" s="20" t="n">
        <v>12.00978308</v>
      </c>
    </row>
    <row r="21" spans="1:22">
      <c r="A21" s="15" t="s">
        <v>418</v>
      </c>
      <c r="B21" s="17" t="n">
        <v>5741</v>
      </c>
      <c r="C21" s="18">
        <f>(0.0/B21*100)</f>
        <v/>
      </c>
      <c r="D21" s="19" t="n">
        <v>5741</v>
      </c>
      <c r="E21" s="18" t="n">
        <v>508.05634729</v>
      </c>
      <c r="F21" s="20" t="n">
        <v>5.08150319</v>
      </c>
      <c r="G21" s="18" t="n">
        <v>500.73118255</v>
      </c>
      <c r="H21" s="20" t="n">
        <v>3.21236983</v>
      </c>
      <c r="I21" s="18" t="n">
        <v>512.82338911</v>
      </c>
      <c r="J21" s="20" t="n">
        <v>6.02272823</v>
      </c>
      <c r="K21" s="18" t="s">
        <v>404</v>
      </c>
      <c r="L21" s="20" t="s">
        <v>404</v>
      </c>
      <c r="M21" s="18" t="s">
        <v>404</v>
      </c>
      <c r="N21" s="20" t="s">
        <v>404</v>
      </c>
      <c r="O21" s="18" t="s">
        <v>404</v>
      </c>
      <c r="P21" s="20" t="s">
        <v>404</v>
      </c>
      <c r="Q21" s="18" t="s">
        <v>404</v>
      </c>
      <c r="R21" s="20" t="s">
        <v>404</v>
      </c>
      <c r="S21" s="18" t="s">
        <v>404</v>
      </c>
      <c r="T21" s="20" t="s">
        <v>404</v>
      </c>
      <c r="U21" s="18" t="n">
        <v>500.49098769</v>
      </c>
      <c r="V21" s="20" t="n">
        <v>7.41237309</v>
      </c>
    </row>
    <row r="22" spans="1:22">
      <c r="A22" s="15" t="s">
        <v>419</v>
      </c>
      <c r="B22" s="17" t="n">
        <v>6598</v>
      </c>
      <c r="C22" s="18">
        <f>(0.0/B22*100)</f>
        <v/>
      </c>
      <c r="D22" s="19" t="n">
        <v>6598</v>
      </c>
      <c r="E22" s="18" t="n">
        <v>457.0692373</v>
      </c>
      <c r="F22" s="20" t="n">
        <v>10.07814242</v>
      </c>
      <c r="G22" s="18" t="n">
        <v>474.32566407</v>
      </c>
      <c r="H22" s="20" t="n">
        <v>5.86975267</v>
      </c>
      <c r="I22" s="18" t="n">
        <v>469.99649113</v>
      </c>
      <c r="J22" s="20" t="n">
        <v>15.30107039</v>
      </c>
      <c r="K22" s="18" t="n">
        <v>509.5247317</v>
      </c>
      <c r="L22" s="20" t="n">
        <v>22.64780173</v>
      </c>
      <c r="M22" s="18" t="s">
        <v>404</v>
      </c>
      <c r="N22" s="20" t="s">
        <v>404</v>
      </c>
      <c r="O22" s="18" t="s">
        <v>404</v>
      </c>
      <c r="P22" s="20" t="s">
        <v>404</v>
      </c>
      <c r="Q22" s="18" t="s">
        <v>404</v>
      </c>
      <c r="R22" s="20" t="s">
        <v>404</v>
      </c>
      <c r="S22" s="18" t="s">
        <v>404</v>
      </c>
      <c r="T22" s="20" t="s">
        <v>404</v>
      </c>
      <c r="U22" s="18" t="n">
        <v>452.68737228</v>
      </c>
      <c r="V22" s="20" t="n">
        <v>42.05581464</v>
      </c>
    </row>
    <row r="23" spans="1:22">
      <c r="A23" s="15" t="s">
        <v>420</v>
      </c>
      <c r="B23" s="17" t="n">
        <v>11583</v>
      </c>
      <c r="C23" s="18">
        <f>(3194.0/B23*100)</f>
        <v/>
      </c>
      <c r="D23" s="19" t="n">
        <v>8389</v>
      </c>
      <c r="E23" s="18" t="n">
        <v>453.42942187</v>
      </c>
      <c r="F23" s="20" t="n">
        <v>10.55759324</v>
      </c>
      <c r="G23" s="18" t="n">
        <v>489.19015124</v>
      </c>
      <c r="H23" s="20" t="n">
        <v>4.87210485</v>
      </c>
      <c r="I23" s="18" t="n">
        <v>514.28640438</v>
      </c>
      <c r="J23" s="20" t="n">
        <v>10.24242001</v>
      </c>
      <c r="K23" s="18" t="n">
        <v>526.36549524</v>
      </c>
      <c r="L23" s="20" t="n">
        <v>23.30959964</v>
      </c>
      <c r="M23" s="18" t="s">
        <v>404</v>
      </c>
      <c r="N23" s="20" t="s">
        <v>404</v>
      </c>
      <c r="O23" s="18" t="s">
        <v>404</v>
      </c>
      <c r="P23" s="20" t="s">
        <v>404</v>
      </c>
      <c r="Q23" s="18" t="s">
        <v>404</v>
      </c>
      <c r="R23" s="20" t="s">
        <v>404</v>
      </c>
      <c r="S23" s="18" t="s">
        <v>404</v>
      </c>
      <c r="T23" s="20" t="s">
        <v>404</v>
      </c>
      <c r="U23" s="18" t="n">
        <v>503.33578237</v>
      </c>
      <c r="V23" s="20" t="n">
        <v>23.88754382</v>
      </c>
    </row>
    <row r="24" spans="1:22">
      <c r="A24" s="15" t="s">
        <v>421</v>
      </c>
      <c r="B24" s="17" t="n">
        <v>6647</v>
      </c>
      <c r="C24" s="18">
        <f>(0.0/B24*100)</f>
        <v/>
      </c>
      <c r="D24" s="19" t="n">
        <v>6647</v>
      </c>
      <c r="E24" s="18" t="n">
        <v>505.76036614</v>
      </c>
      <c r="F24" s="20" t="n">
        <v>11.45850721</v>
      </c>
      <c r="G24" s="18" t="n">
        <v>540.3081097</v>
      </c>
      <c r="H24" s="20" t="n">
        <v>4.8076996</v>
      </c>
      <c r="I24" s="18" t="n">
        <v>522.29908009</v>
      </c>
      <c r="J24" s="20" t="n">
        <v>8.43704642</v>
      </c>
      <c r="K24" s="18" t="n">
        <v>623.32647233</v>
      </c>
      <c r="L24" s="20" t="n">
        <v>9.008985900000001</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519.06951773</v>
      </c>
      <c r="F25" s="20" t="n">
        <v>6.69834335</v>
      </c>
      <c r="G25" s="18" t="n">
        <v>526.71228833</v>
      </c>
      <c r="H25" s="20" t="n">
        <v>5.06997996</v>
      </c>
      <c r="I25" s="18" t="n">
        <v>527.73623983</v>
      </c>
      <c r="J25" s="20" t="n">
        <v>11.69006685</v>
      </c>
      <c r="K25" s="18" t="s">
        <v>404</v>
      </c>
      <c r="L25" s="20" t="s">
        <v>404</v>
      </c>
      <c r="M25" s="18" t="s">
        <v>404</v>
      </c>
      <c r="N25" s="20" t="s">
        <v>404</v>
      </c>
      <c r="O25" s="18" t="s">
        <v>404</v>
      </c>
      <c r="P25" s="20" t="s">
        <v>404</v>
      </c>
      <c r="Q25" s="18" t="s">
        <v>404</v>
      </c>
      <c r="R25" s="20" t="s">
        <v>404</v>
      </c>
      <c r="S25" s="18" t="s">
        <v>404</v>
      </c>
      <c r="T25" s="20" t="s">
        <v>404</v>
      </c>
      <c r="U25" s="18" t="n">
        <v>485.99111539</v>
      </c>
      <c r="V25" s="20" t="n">
        <v>19.20975725</v>
      </c>
    </row>
    <row r="26" spans="1:22">
      <c r="A26" s="15" t="s">
        <v>423</v>
      </c>
      <c r="B26" s="17" t="n">
        <v>4869</v>
      </c>
      <c r="C26" s="18">
        <f>(11.0/B26*100)</f>
        <v/>
      </c>
      <c r="D26" s="19" t="n">
        <v>4858</v>
      </c>
      <c r="E26" s="18" t="n">
        <v>470.850824</v>
      </c>
      <c r="F26" s="20" t="n">
        <v>4.30846845</v>
      </c>
      <c r="G26" s="18" t="n">
        <v>486.44333268</v>
      </c>
      <c r="H26" s="20" t="n">
        <v>2.24998191</v>
      </c>
      <c r="I26" s="18" t="n">
        <v>483.47653615</v>
      </c>
      <c r="J26" s="20" t="n">
        <v>5.70656627</v>
      </c>
      <c r="K26" s="18" t="s">
        <v>404</v>
      </c>
      <c r="L26" s="20" t="s">
        <v>404</v>
      </c>
      <c r="M26" s="18" t="s">
        <v>404</v>
      </c>
      <c r="N26" s="20" t="s">
        <v>404</v>
      </c>
      <c r="O26" s="18" t="s">
        <v>404</v>
      </c>
      <c r="P26" s="20" t="s">
        <v>404</v>
      </c>
      <c r="Q26" s="18" t="s">
        <v>404</v>
      </c>
      <c r="R26" s="20" t="s">
        <v>404</v>
      </c>
      <c r="S26" s="18" t="s">
        <v>404</v>
      </c>
      <c r="T26" s="20" t="s">
        <v>404</v>
      </c>
      <c r="U26" s="18" t="n">
        <v>455.66414735</v>
      </c>
      <c r="V26" s="20" t="n">
        <v>19.07803914</v>
      </c>
    </row>
    <row r="27" spans="1:22">
      <c r="A27" s="15" t="s">
        <v>424</v>
      </c>
      <c r="B27" s="17" t="n">
        <v>5299</v>
      </c>
      <c r="C27" s="18">
        <f>(0.0/B27*100)</f>
        <v/>
      </c>
      <c r="D27" s="19" t="n">
        <v>5299</v>
      </c>
      <c r="E27" s="18" t="n">
        <v>488.56504997</v>
      </c>
      <c r="F27" s="20" t="n">
        <v>2.30029826</v>
      </c>
      <c r="G27" s="18" t="n">
        <v>481.7080805</v>
      </c>
      <c r="H27" s="20" t="n">
        <v>1.46495475</v>
      </c>
      <c r="I27" s="18" t="n">
        <v>541.5723579199999</v>
      </c>
      <c r="J27" s="20" t="n">
        <v>5.20165122</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393.26391626</v>
      </c>
      <c r="F28" s="20" t="n">
        <v>7.07343603</v>
      </c>
      <c r="G28" s="18" t="n">
        <v>410.83821116</v>
      </c>
      <c r="H28" s="20" t="n">
        <v>3.40215318</v>
      </c>
      <c r="I28" s="18" t="n">
        <v>407.46460645</v>
      </c>
      <c r="J28" s="20" t="n">
        <v>5.02373562</v>
      </c>
      <c r="K28" s="18" t="n">
        <v>426.81077462</v>
      </c>
      <c r="L28" s="20" t="n">
        <v>11.04353646</v>
      </c>
      <c r="M28" s="18" t="s">
        <v>404</v>
      </c>
      <c r="N28" s="20" t="s">
        <v>404</v>
      </c>
      <c r="O28" s="18" t="s">
        <v>404</v>
      </c>
      <c r="P28" s="20" t="s">
        <v>404</v>
      </c>
      <c r="Q28" s="18" t="s">
        <v>404</v>
      </c>
      <c r="R28" s="20" t="s">
        <v>404</v>
      </c>
      <c r="S28" s="18" t="s">
        <v>404</v>
      </c>
      <c r="T28" s="20" t="s">
        <v>404</v>
      </c>
      <c r="U28" s="18" t="n">
        <v>397.0266514</v>
      </c>
      <c r="V28" s="20" t="n">
        <v>10.93830022</v>
      </c>
    </row>
    <row r="29" spans="1:22">
      <c r="A29" s="15" t="s">
        <v>426</v>
      </c>
      <c r="B29" s="17" t="n">
        <v>5385</v>
      </c>
      <c r="C29" s="18">
        <f>(1123.0/B29*100)</f>
        <v/>
      </c>
      <c r="D29" s="19" t="n">
        <v>4262</v>
      </c>
      <c r="E29" s="18" t="n">
        <v>509.42636136</v>
      </c>
      <c r="F29" s="20" t="n">
        <v>28.26655702</v>
      </c>
      <c r="G29" s="18" t="n">
        <v>508.03778887</v>
      </c>
      <c r="H29" s="20" t="n">
        <v>7.75505327</v>
      </c>
      <c r="I29" s="18" t="n">
        <v>525.14019913</v>
      </c>
      <c r="J29" s="20" t="n">
        <v>13.53110793</v>
      </c>
      <c r="K29" s="18" t="n">
        <v>639.2470012700001</v>
      </c>
      <c r="L29" s="20" t="n">
        <v>13.09299424</v>
      </c>
      <c r="M29" s="18" t="s">
        <v>404</v>
      </c>
      <c r="N29" s="20" t="s">
        <v>404</v>
      </c>
      <c r="O29" s="18" t="s">
        <v>404</v>
      </c>
      <c r="P29" s="20" t="s">
        <v>404</v>
      </c>
      <c r="Q29" s="18" t="s">
        <v>404</v>
      </c>
      <c r="R29" s="20" t="s">
        <v>404</v>
      </c>
      <c r="S29" s="18" t="s">
        <v>404</v>
      </c>
      <c r="T29" s="20" t="s">
        <v>404</v>
      </c>
      <c r="U29" s="18" t="n">
        <v>503.52906124</v>
      </c>
      <c r="V29" s="20" t="n">
        <v>9.96783681</v>
      </c>
    </row>
    <row r="30" spans="1:22">
      <c r="A30" s="15" t="s">
        <v>427</v>
      </c>
      <c r="B30" s="17" t="n">
        <v>4520</v>
      </c>
      <c r="C30" s="18">
        <f>(1105.0/B30*100)</f>
        <v/>
      </c>
      <c r="D30" s="19" t="n">
        <v>3415</v>
      </c>
      <c r="E30" s="18" t="n">
        <v>500.02583649</v>
      </c>
      <c r="F30" s="20" t="n">
        <v>6.73314357</v>
      </c>
      <c r="G30" s="18" t="n">
        <v>497.21658483</v>
      </c>
      <c r="H30" s="20" t="n">
        <v>3.72710228</v>
      </c>
      <c r="I30" s="18" t="n">
        <v>481.21156791</v>
      </c>
      <c r="J30" s="20" t="n">
        <v>10.73336809</v>
      </c>
      <c r="K30" s="18" t="s">
        <v>404</v>
      </c>
      <c r="L30" s="20" t="s">
        <v>404</v>
      </c>
      <c r="M30" s="18" t="s">
        <v>404</v>
      </c>
      <c r="N30" s="20" t="s">
        <v>404</v>
      </c>
      <c r="O30" s="18" t="s">
        <v>404</v>
      </c>
      <c r="P30" s="20" t="s">
        <v>404</v>
      </c>
      <c r="Q30" s="18" t="s">
        <v>404</v>
      </c>
      <c r="R30" s="20" t="s">
        <v>404</v>
      </c>
      <c r="S30" s="18" t="s">
        <v>404</v>
      </c>
      <c r="T30" s="20" t="s">
        <v>404</v>
      </c>
      <c r="U30" s="18" t="n">
        <v>485.54902105</v>
      </c>
      <c r="V30" s="20" t="n">
        <v>5.64429758</v>
      </c>
    </row>
    <row r="31" spans="1:22">
      <c r="A31" s="15" t="s">
        <v>428</v>
      </c>
      <c r="B31" s="17" t="n">
        <v>5456</v>
      </c>
      <c r="C31" s="18">
        <f>(502.0/B31*100)</f>
        <v/>
      </c>
      <c r="D31" s="19" t="n">
        <v>4954</v>
      </c>
      <c r="E31" s="18" t="n">
        <v>496.71029598</v>
      </c>
      <c r="F31" s="20" t="n">
        <v>5.98905433</v>
      </c>
      <c r="G31" s="18" t="n">
        <v>504.1073466</v>
      </c>
      <c r="H31" s="20" t="n">
        <v>2.50489202</v>
      </c>
      <c r="I31" s="18" t="n">
        <v>506.83725098</v>
      </c>
      <c r="J31" s="20" t="n">
        <v>14.35819858</v>
      </c>
      <c r="K31" s="18" t="s">
        <v>404</v>
      </c>
      <c r="L31" s="20" t="s">
        <v>404</v>
      </c>
      <c r="M31" s="18" t="s">
        <v>404</v>
      </c>
      <c r="N31" s="20" t="s">
        <v>404</v>
      </c>
      <c r="O31" s="18" t="s">
        <v>404</v>
      </c>
      <c r="P31" s="20" t="s">
        <v>404</v>
      </c>
      <c r="Q31" s="18" t="s">
        <v>404</v>
      </c>
      <c r="R31" s="20" t="s">
        <v>404</v>
      </c>
      <c r="S31" s="18" t="s">
        <v>404</v>
      </c>
      <c r="T31" s="20" t="s">
        <v>404</v>
      </c>
      <c r="U31" s="18" t="n">
        <v>495.68403125</v>
      </c>
      <c r="V31" s="20" t="n">
        <v>9.676906320000001</v>
      </c>
    </row>
    <row r="32" spans="1:22">
      <c r="A32" s="15" t="s">
        <v>429</v>
      </c>
      <c r="B32" s="17" t="n">
        <v>4478</v>
      </c>
      <c r="C32" s="18">
        <f>(0.0/B32*100)</f>
        <v/>
      </c>
      <c r="D32" s="19" t="n">
        <v>4478</v>
      </c>
      <c r="E32" s="18" t="n">
        <v>503.6512238</v>
      </c>
      <c r="F32" s="20" t="n">
        <v>4.05657222</v>
      </c>
      <c r="G32" s="18" t="n">
        <v>505.89558452</v>
      </c>
      <c r="H32" s="20" t="n">
        <v>4.10229551</v>
      </c>
      <c r="I32" s="18" t="n">
        <v>499.40349529</v>
      </c>
      <c r="J32" s="20" t="n">
        <v>8.502963510000001</v>
      </c>
      <c r="K32" s="18" t="s">
        <v>404</v>
      </c>
      <c r="L32" s="20" t="s">
        <v>404</v>
      </c>
      <c r="M32" s="18" t="s">
        <v>404</v>
      </c>
      <c r="N32" s="20" t="s">
        <v>404</v>
      </c>
      <c r="O32" s="18" t="s">
        <v>404</v>
      </c>
      <c r="P32" s="20" t="s">
        <v>404</v>
      </c>
      <c r="Q32" s="18" t="s">
        <v>404</v>
      </c>
      <c r="R32" s="20" t="s">
        <v>404</v>
      </c>
      <c r="S32" s="18" t="s">
        <v>404</v>
      </c>
      <c r="T32" s="20" t="s">
        <v>404</v>
      </c>
      <c r="U32" s="18" t="n">
        <v>521.6867969</v>
      </c>
      <c r="V32" s="20" t="n">
        <v>9.78393164</v>
      </c>
    </row>
    <row r="33" spans="1:22">
      <c r="A33" s="15" t="s">
        <v>430</v>
      </c>
      <c r="B33" s="17" t="n">
        <v>7325</v>
      </c>
      <c r="C33" s="18">
        <f>(29.0/B33*100)</f>
        <v/>
      </c>
      <c r="D33" s="19" t="n">
        <v>7296</v>
      </c>
      <c r="E33" s="18" t="n">
        <v>492.8419092</v>
      </c>
      <c r="F33" s="20" t="n">
        <v>6.39377659</v>
      </c>
      <c r="G33" s="18" t="n">
        <v>492.21456018</v>
      </c>
      <c r="H33" s="20" t="n">
        <v>3.80392535</v>
      </c>
      <c r="I33" s="18" t="n">
        <v>486.59372998</v>
      </c>
      <c r="J33" s="20" t="n">
        <v>7.99104366</v>
      </c>
      <c r="K33" s="18" t="n">
        <v>434.20655613</v>
      </c>
      <c r="L33" s="20" t="n">
        <v>14.35287863</v>
      </c>
      <c r="M33" s="18" t="s">
        <v>404</v>
      </c>
      <c r="N33" s="20" t="s">
        <v>404</v>
      </c>
      <c r="O33" s="18" t="s">
        <v>404</v>
      </c>
      <c r="P33" s="20" t="s">
        <v>404</v>
      </c>
      <c r="Q33" s="18" t="s">
        <v>404</v>
      </c>
      <c r="R33" s="20" t="s">
        <v>404</v>
      </c>
      <c r="S33" s="18" t="s">
        <v>404</v>
      </c>
      <c r="T33" s="20" t="s">
        <v>404</v>
      </c>
      <c r="U33" s="18" t="n">
        <v>421.88340728</v>
      </c>
      <c r="V33" s="20" t="n">
        <v>16.42803209</v>
      </c>
    </row>
    <row r="34" spans="1:22">
      <c r="A34" s="15" t="s">
        <v>431</v>
      </c>
      <c r="B34" s="17" t="n">
        <v>6350</v>
      </c>
      <c r="C34" s="18">
        <f>(0.0/B34*100)</f>
        <v/>
      </c>
      <c r="D34" s="19" t="n">
        <v>6350</v>
      </c>
      <c r="E34" s="18" t="n">
        <v>459.36380864</v>
      </c>
      <c r="F34" s="20" t="n">
        <v>7.2962504</v>
      </c>
      <c r="G34" s="18" t="n">
        <v>477.96821811</v>
      </c>
      <c r="H34" s="20" t="n">
        <v>5.04085925</v>
      </c>
      <c r="I34" s="18" t="n">
        <v>490.66389086</v>
      </c>
      <c r="J34" s="20" t="n">
        <v>7.57016504</v>
      </c>
      <c r="K34" s="18" t="s">
        <v>404</v>
      </c>
      <c r="L34" s="20" t="s">
        <v>404</v>
      </c>
      <c r="M34" s="18" t="s">
        <v>404</v>
      </c>
      <c r="N34" s="20" t="s">
        <v>404</v>
      </c>
      <c r="O34" s="18" t="s">
        <v>404</v>
      </c>
      <c r="P34" s="20" t="s">
        <v>404</v>
      </c>
      <c r="Q34" s="18" t="s">
        <v>404</v>
      </c>
      <c r="R34" s="20" t="s">
        <v>404</v>
      </c>
      <c r="S34" s="18" t="s">
        <v>404</v>
      </c>
      <c r="T34" s="20" t="s">
        <v>404</v>
      </c>
      <c r="U34" s="18" t="n">
        <v>366.63440683</v>
      </c>
      <c r="V34" s="20" t="n">
        <v>10.55886664</v>
      </c>
    </row>
    <row r="35" spans="1:22">
      <c r="A35" s="15" t="s">
        <v>432</v>
      </c>
      <c r="B35" s="17" t="n">
        <v>6406</v>
      </c>
      <c r="C35" s="18">
        <f>(443.0/B35*100)</f>
        <v/>
      </c>
      <c r="D35" s="19" t="n">
        <v>5963</v>
      </c>
      <c r="E35" s="18" t="n">
        <v>510.33364515</v>
      </c>
      <c r="F35" s="20" t="n">
        <v>2.59094555</v>
      </c>
      <c r="G35" s="18" t="n">
        <v>512.87669004</v>
      </c>
      <c r="H35" s="20" t="n">
        <v>1.74066008</v>
      </c>
      <c r="I35" s="18" t="n">
        <v>513.1698431900001</v>
      </c>
      <c r="J35" s="20" t="n">
        <v>4.30276166</v>
      </c>
      <c r="K35" s="18" t="s">
        <v>404</v>
      </c>
      <c r="L35" s="20" t="s">
        <v>404</v>
      </c>
      <c r="M35" s="18" t="s">
        <v>404</v>
      </c>
      <c r="N35" s="20" t="s">
        <v>404</v>
      </c>
      <c r="O35" s="18" t="s">
        <v>404</v>
      </c>
      <c r="P35" s="20" t="s">
        <v>404</v>
      </c>
      <c r="Q35" s="18" t="s">
        <v>404</v>
      </c>
      <c r="R35" s="20" t="s">
        <v>404</v>
      </c>
      <c r="S35" s="18" t="s">
        <v>404</v>
      </c>
      <c r="T35" s="20" t="s">
        <v>404</v>
      </c>
      <c r="U35" s="18" t="n">
        <v>493.95180831</v>
      </c>
      <c r="V35" s="20" t="n">
        <v>14.36442615</v>
      </c>
    </row>
    <row r="36" spans="1:22">
      <c r="A36" s="15" t="s">
        <v>433</v>
      </c>
      <c r="B36" s="17" t="n">
        <v>6736</v>
      </c>
      <c r="C36" s="18">
        <f>(10.0/B36*100)</f>
        <v/>
      </c>
      <c r="D36" s="19" t="n">
        <v>6726</v>
      </c>
      <c r="E36" s="18" t="n">
        <v>490.06994304</v>
      </c>
      <c r="F36" s="20" t="n">
        <v>5.06461799</v>
      </c>
      <c r="G36" s="18" t="n">
        <v>485.79656523</v>
      </c>
      <c r="H36" s="20" t="n">
        <v>3.57242035</v>
      </c>
      <c r="I36" s="18" t="n">
        <v>479.79601454</v>
      </c>
      <c r="J36" s="20" t="n">
        <v>5.37386595</v>
      </c>
      <c r="K36" s="18" t="n">
        <v>476.39887364</v>
      </c>
      <c r="L36" s="20" t="n">
        <v>11.67348515</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494.66288979</v>
      </c>
      <c r="F37" s="20" t="n">
        <v>4.83306019</v>
      </c>
      <c r="G37" s="18" t="n">
        <v>491.84770574</v>
      </c>
      <c r="H37" s="20" t="n">
        <v>4.28289341</v>
      </c>
      <c r="I37" s="18" t="n">
        <v>497.78398791</v>
      </c>
      <c r="J37" s="20" t="n">
        <v>14.98260933</v>
      </c>
      <c r="K37" s="18" t="s">
        <v>404</v>
      </c>
      <c r="L37" s="20" t="s">
        <v>404</v>
      </c>
      <c r="M37" s="18" t="s">
        <v>404</v>
      </c>
      <c r="N37" s="20" t="s">
        <v>404</v>
      </c>
      <c r="O37" s="18" t="s">
        <v>404</v>
      </c>
      <c r="P37" s="20" t="s">
        <v>404</v>
      </c>
      <c r="Q37" s="18" t="s">
        <v>404</v>
      </c>
      <c r="R37" s="20" t="s">
        <v>404</v>
      </c>
      <c r="S37" s="18" t="s">
        <v>404</v>
      </c>
      <c r="T37" s="20" t="s">
        <v>404</v>
      </c>
      <c r="U37" s="18" t="n">
        <v>626.6681374999999</v>
      </c>
      <c r="V37" s="20" t="n">
        <v>13.5356416</v>
      </c>
    </row>
    <row r="38" spans="1:22">
      <c r="A38" s="15" t="s">
        <v>435</v>
      </c>
      <c r="B38" s="17" t="n">
        <v>5860</v>
      </c>
      <c r="C38" s="18">
        <f>(268.0/B38*100)</f>
        <v/>
      </c>
      <c r="D38" s="19" t="n">
        <v>5592</v>
      </c>
      <c r="E38" s="18" t="n">
        <v>510.81337143</v>
      </c>
      <c r="F38" s="20" t="n">
        <v>7.42854828</v>
      </c>
      <c r="G38" s="18" t="n">
        <v>525.24817565</v>
      </c>
      <c r="H38" s="20" t="n">
        <v>4.67731361</v>
      </c>
      <c r="I38" s="18" t="n">
        <v>517.5883409100001</v>
      </c>
      <c r="J38" s="20" t="n">
        <v>24.06284262</v>
      </c>
      <c r="K38" s="18" t="s">
        <v>404</v>
      </c>
      <c r="L38" s="20" t="s">
        <v>404</v>
      </c>
      <c r="M38" s="18" t="s">
        <v>404</v>
      </c>
      <c r="N38" s="20" t="s">
        <v>404</v>
      </c>
      <c r="O38" s="18" t="s">
        <v>404</v>
      </c>
      <c r="P38" s="20" t="s">
        <v>404</v>
      </c>
      <c r="Q38" s="18" t="s">
        <v>404</v>
      </c>
      <c r="R38" s="20" t="s">
        <v>404</v>
      </c>
      <c r="S38" s="18" t="s">
        <v>404</v>
      </c>
      <c r="T38" s="20" t="s">
        <v>404</v>
      </c>
      <c r="U38" s="18" t="n">
        <v>526.8187199400001</v>
      </c>
      <c r="V38" s="20" t="n">
        <v>18.57709589</v>
      </c>
    </row>
    <row r="39" spans="1:22">
      <c r="A39" s="15" t="s">
        <v>436</v>
      </c>
      <c r="B39" s="17" t="n">
        <v>5895</v>
      </c>
      <c r="C39" s="18">
        <f>(0.0/B39*100)</f>
        <v/>
      </c>
      <c r="D39" s="19" t="n">
        <v>5895</v>
      </c>
      <c r="E39" s="18" t="n">
        <v>428.3980816</v>
      </c>
      <c r="F39" s="20" t="n">
        <v>7.36824339</v>
      </c>
      <c r="G39" s="18" t="n">
        <v>412.51266653</v>
      </c>
      <c r="H39" s="20" t="n">
        <v>6.01048823</v>
      </c>
      <c r="I39" s="18" t="n">
        <v>422.06978489</v>
      </c>
      <c r="J39" s="20" t="n">
        <v>33.2813511</v>
      </c>
      <c r="K39" s="18" t="s">
        <v>404</v>
      </c>
      <c r="L39" s="20" t="s">
        <v>404</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501.01588088</v>
      </c>
      <c r="F40" s="20" t="n">
        <v>5.95980635</v>
      </c>
      <c r="G40" s="18" t="n">
        <v>485.9830279</v>
      </c>
      <c r="H40" s="20" t="n">
        <v>4.60789005</v>
      </c>
      <c r="I40" s="18" t="n">
        <v>509.61522003</v>
      </c>
      <c r="J40" s="20" t="n">
        <v>20.14950761</v>
      </c>
      <c r="K40" s="18" t="n">
        <v>520.16351419</v>
      </c>
      <c r="L40" s="20" t="n">
        <v>4.80052612</v>
      </c>
      <c r="M40" s="18" t="s">
        <v>404</v>
      </c>
      <c r="N40" s="20" t="s">
        <v>404</v>
      </c>
      <c r="O40" s="18" t="s">
        <v>404</v>
      </c>
      <c r="P40" s="20" t="s">
        <v>404</v>
      </c>
      <c r="Q40" s="18" t="s">
        <v>404</v>
      </c>
      <c r="R40" s="20" t="s">
        <v>404</v>
      </c>
      <c r="S40" s="18" t="s">
        <v>404</v>
      </c>
      <c r="T40" s="20" t="s">
        <v>404</v>
      </c>
      <c r="U40" s="18" t="n">
        <v>492.09412575</v>
      </c>
      <c r="V40" s="20" t="n">
        <v>8.59907304</v>
      </c>
    </row>
    <row r="41" spans="1:22">
      <c r="A41" s="15" t="s">
        <v>438</v>
      </c>
      <c r="B41" s="17" t="n">
        <v>5712</v>
      </c>
      <c r="C41" s="18">
        <f>(138.0/B41*100)</f>
        <v/>
      </c>
      <c r="D41" s="19" t="n">
        <v>5574</v>
      </c>
      <c r="E41" s="18" t="n">
        <v>476.91655747</v>
      </c>
      <c r="F41" s="20" t="n">
        <v>7.05477418</v>
      </c>
      <c r="G41" s="18" t="n">
        <v>472.03265914</v>
      </c>
      <c r="H41" s="20" t="n">
        <v>4.0673863</v>
      </c>
      <c r="I41" s="18" t="n">
        <v>456.5835551</v>
      </c>
      <c r="J41" s="20" t="n">
        <v>10.30001454</v>
      </c>
      <c r="K41" s="18" t="n">
        <v>391.4664084</v>
      </c>
      <c r="L41" s="20" t="n">
        <v>17.59376144</v>
      </c>
      <c r="M41" s="18" t="s">
        <v>404</v>
      </c>
      <c r="N41" s="20" t="s">
        <v>404</v>
      </c>
      <c r="O41" s="18" t="s">
        <v>404</v>
      </c>
      <c r="P41" s="20" t="s">
        <v>404</v>
      </c>
      <c r="Q41" s="18" t="s">
        <v>404</v>
      </c>
      <c r="R41" s="20" t="s">
        <v>404</v>
      </c>
      <c r="S41" s="18" t="s">
        <v>404</v>
      </c>
      <c r="T41" s="20" t="s">
        <v>404</v>
      </c>
      <c r="U41" s="18" t="n">
        <v>490.30455741</v>
      </c>
      <c r="V41" s="20" t="n">
        <v>10.55654189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413.53255912</v>
      </c>
      <c r="F44" s="20" t="n">
        <v>4.69705712</v>
      </c>
      <c r="G44" s="18" t="n">
        <v>416.89911695</v>
      </c>
      <c r="H44" s="20" t="n">
        <v>5.52644389</v>
      </c>
      <c r="I44" s="18" t="n">
        <v>404.62118376</v>
      </c>
      <c r="J44" s="20" t="n">
        <v>8.670150319999999</v>
      </c>
      <c r="K44" s="18" t="n">
        <v>395.75148803</v>
      </c>
      <c r="L44" s="20" t="n">
        <v>12.11691744</v>
      </c>
      <c r="M44" s="18" t="s">
        <v>404</v>
      </c>
      <c r="N44" s="20" t="s">
        <v>404</v>
      </c>
      <c r="O44" s="18" t="s">
        <v>404</v>
      </c>
      <c r="P44" s="20" t="s">
        <v>404</v>
      </c>
      <c r="Q44" s="18" t="s">
        <v>404</v>
      </c>
      <c r="R44" s="20" t="s">
        <v>404</v>
      </c>
      <c r="S44" s="18" t="s">
        <v>404</v>
      </c>
      <c r="T44" s="20" t="s">
        <v>404</v>
      </c>
      <c r="U44" s="18" t="n">
        <v>473.90969894</v>
      </c>
      <c r="V44" s="20" t="n">
        <v>39.39598307</v>
      </c>
    </row>
    <row r="45" spans="1:22">
      <c r="A45" s="15" t="s">
        <v>442</v>
      </c>
      <c r="B45" s="17" t="n">
        <v>5519</v>
      </c>
      <c r="C45" s="18">
        <f>(0.0/B45*100)</f>
        <v/>
      </c>
      <c r="D45" s="19" t="n">
        <v>5519</v>
      </c>
      <c r="E45" s="18" t="n">
        <v>359.06623302</v>
      </c>
      <c r="F45" s="20" t="n">
        <v>8.20619039</v>
      </c>
      <c r="G45" s="18" t="n">
        <v>363.60008596</v>
      </c>
      <c r="H45" s="20" t="n">
        <v>5.57668865</v>
      </c>
      <c r="I45" s="18" t="n">
        <v>355.79846904</v>
      </c>
      <c r="J45" s="20" t="n">
        <v>7.2415923</v>
      </c>
      <c r="K45" s="18" t="n">
        <v>352.0104359</v>
      </c>
      <c r="L45" s="20" t="n">
        <v>13.2601108</v>
      </c>
      <c r="M45" s="18" t="s">
        <v>404</v>
      </c>
      <c r="N45" s="20" t="s">
        <v>404</v>
      </c>
      <c r="O45" s="18" t="s">
        <v>404</v>
      </c>
      <c r="P45" s="20" t="s">
        <v>404</v>
      </c>
      <c r="Q45" s="18" t="s">
        <v>404</v>
      </c>
      <c r="R45" s="20" t="s">
        <v>404</v>
      </c>
      <c r="S45" s="18" t="s">
        <v>404</v>
      </c>
      <c r="T45" s="20" t="s">
        <v>404</v>
      </c>
      <c r="U45" s="18" t="n">
        <v>367.56934174</v>
      </c>
      <c r="V45" s="20" t="n">
        <v>21.68405382</v>
      </c>
    </row>
    <row r="46" spans="1:22">
      <c r="A46" s="15" t="s">
        <v>443</v>
      </c>
      <c r="B46" s="17" t="n">
        <v>23141</v>
      </c>
      <c r="C46" s="18">
        <f>(4196.0/B46*100)</f>
        <v/>
      </c>
      <c r="D46" s="19" t="n">
        <v>18945</v>
      </c>
      <c r="E46" s="18" t="n">
        <v>390.73667337</v>
      </c>
      <c r="F46" s="20" t="n">
        <v>4.85834942</v>
      </c>
      <c r="G46" s="18" t="n">
        <v>376.31249082</v>
      </c>
      <c r="H46" s="20" t="n">
        <v>4.97736233</v>
      </c>
      <c r="I46" s="18" t="n">
        <v>381.63004014</v>
      </c>
      <c r="J46" s="20" t="n">
        <v>8.462036250000001</v>
      </c>
      <c r="K46" s="18" t="n">
        <v>360.072498</v>
      </c>
      <c r="L46" s="20" t="n">
        <v>12.62068273</v>
      </c>
      <c r="M46" s="18" t="s">
        <v>404</v>
      </c>
      <c r="N46" s="20" t="s">
        <v>404</v>
      </c>
      <c r="O46" s="18" t="s">
        <v>404</v>
      </c>
      <c r="P46" s="20" t="s">
        <v>404</v>
      </c>
      <c r="Q46" s="18" t="s">
        <v>404</v>
      </c>
      <c r="R46" s="20" t="s">
        <v>404</v>
      </c>
      <c r="S46" s="18" t="s">
        <v>404</v>
      </c>
      <c r="T46" s="20" t="s">
        <v>404</v>
      </c>
      <c r="U46" s="18" t="n">
        <v>345.22662846</v>
      </c>
      <c r="V46" s="20" t="n">
        <v>11.26093225</v>
      </c>
    </row>
    <row r="47" spans="1:22">
      <c r="A47" s="15" t="s">
        <v>444</v>
      </c>
      <c r="B47" s="17" t="n">
        <v>5928</v>
      </c>
      <c r="C47" s="18">
        <f>(0.0/B47*100)</f>
        <v/>
      </c>
      <c r="D47" s="19" t="n">
        <v>5928</v>
      </c>
      <c r="E47" s="18" t="n">
        <v>439.21851309</v>
      </c>
      <c r="F47" s="20" t="n">
        <v>6.06168996</v>
      </c>
      <c r="G47" s="18" t="n">
        <v>431.21598131</v>
      </c>
      <c r="H47" s="20" t="n">
        <v>7.3128893</v>
      </c>
      <c r="I47" s="18" t="n">
        <v>460.34650043</v>
      </c>
      <c r="J47" s="20" t="n">
        <v>13.63352984</v>
      </c>
      <c r="K47" s="18" t="s">
        <v>404</v>
      </c>
      <c r="L47" s="20" t="s">
        <v>404</v>
      </c>
      <c r="M47" s="18" t="s">
        <v>404</v>
      </c>
      <c r="N47" s="20" t="s">
        <v>404</v>
      </c>
      <c r="O47" s="18" t="s">
        <v>404</v>
      </c>
      <c r="P47" s="20" t="s">
        <v>404</v>
      </c>
      <c r="Q47" s="18" t="s">
        <v>404</v>
      </c>
      <c r="R47" s="20" t="s">
        <v>404</v>
      </c>
      <c r="S47" s="18" t="s">
        <v>404</v>
      </c>
      <c r="T47" s="20" t="s">
        <v>404</v>
      </c>
      <c r="U47" s="18" t="n">
        <v>500.10897129</v>
      </c>
      <c r="V47" s="20" t="n">
        <v>23.44684279</v>
      </c>
    </row>
    <row r="48" spans="1:22">
      <c r="A48" s="15" t="s">
        <v>445</v>
      </c>
      <c r="B48" s="17" t="n">
        <v>9841</v>
      </c>
      <c r="C48" s="18">
        <f>(40.0/B48*100)</f>
        <v/>
      </c>
      <c r="D48" s="19" t="n">
        <v>9801</v>
      </c>
      <c r="E48" s="18" t="n">
        <v>538.62744083</v>
      </c>
      <c r="F48" s="20" t="n">
        <v>10.58318188</v>
      </c>
      <c r="G48" s="18" t="n">
        <v>537.2843812900001</v>
      </c>
      <c r="H48" s="20" t="n">
        <v>8.728702439999999</v>
      </c>
      <c r="I48" s="18" t="n">
        <v>518.45987585</v>
      </c>
      <c r="J48" s="20" t="n">
        <v>15.73026676</v>
      </c>
      <c r="K48" s="18" t="n">
        <v>504.21323301</v>
      </c>
      <c r="L48" s="20" t="n">
        <v>20.77079223</v>
      </c>
      <c r="M48" s="18" t="s">
        <v>404</v>
      </c>
      <c r="N48" s="20" t="s">
        <v>404</v>
      </c>
      <c r="O48" s="18" t="s">
        <v>404</v>
      </c>
      <c r="P48" s="20" t="s">
        <v>404</v>
      </c>
      <c r="Q48" s="18" t="s">
        <v>404</v>
      </c>
      <c r="R48" s="20" t="s">
        <v>404</v>
      </c>
      <c r="S48" s="18" t="s">
        <v>404</v>
      </c>
      <c r="T48" s="20" t="s">
        <v>404</v>
      </c>
      <c r="U48" s="18" t="n">
        <v>519.73878258</v>
      </c>
      <c r="V48" s="20" t="n">
        <v>11.1506963</v>
      </c>
    </row>
    <row r="49" spans="1:22">
      <c r="A49" s="15" t="s">
        <v>446</v>
      </c>
      <c r="B49" s="17" t="n">
        <v>6349</v>
      </c>
      <c r="C49" s="18">
        <f>(52.0/B49*100)</f>
        <v/>
      </c>
      <c r="D49" s="19" t="n">
        <v>6297</v>
      </c>
      <c r="E49" s="18" t="n">
        <v>412.25575733</v>
      </c>
      <c r="F49" s="20" t="n">
        <v>7.70318672</v>
      </c>
      <c r="G49" s="18" t="n">
        <v>409.32577271</v>
      </c>
      <c r="H49" s="20" t="n">
        <v>3.55075872</v>
      </c>
      <c r="I49" s="18" t="n">
        <v>398.91786786</v>
      </c>
      <c r="J49" s="20" t="n">
        <v>11.33508667</v>
      </c>
      <c r="K49" s="18" t="n">
        <v>441.7217885</v>
      </c>
      <c r="L49" s="20" t="n">
        <v>26.4269878</v>
      </c>
      <c r="M49" s="18" t="s">
        <v>404</v>
      </c>
      <c r="N49" s="20" t="s">
        <v>404</v>
      </c>
      <c r="O49" s="18" t="s">
        <v>404</v>
      </c>
      <c r="P49" s="20" t="s">
        <v>404</v>
      </c>
      <c r="Q49" s="18" t="s">
        <v>404</v>
      </c>
      <c r="R49" s="20" t="s">
        <v>404</v>
      </c>
      <c r="S49" s="18" t="s">
        <v>404</v>
      </c>
      <c r="T49" s="20" t="s">
        <v>404</v>
      </c>
      <c r="U49" s="18" t="n">
        <v>368.27639483</v>
      </c>
      <c r="V49" s="20" t="n">
        <v>12.88417096</v>
      </c>
    </row>
    <row r="50" spans="1:22">
      <c r="A50" s="15" t="s">
        <v>447</v>
      </c>
      <c r="B50" s="17" t="n">
        <v>11795</v>
      </c>
      <c r="C50" s="18">
        <f>(1031.0/B50*100)</f>
        <v/>
      </c>
      <c r="D50" s="19" t="n">
        <v>10764</v>
      </c>
      <c r="E50" s="18" t="n">
        <v>399.76831466</v>
      </c>
      <c r="F50" s="20" t="n">
        <v>7.71526676</v>
      </c>
      <c r="G50" s="18" t="n">
        <v>392.32385592</v>
      </c>
      <c r="H50" s="20" t="n">
        <v>3.88085207</v>
      </c>
      <c r="I50" s="18" t="n">
        <v>389.27028133</v>
      </c>
      <c r="J50" s="20" t="n">
        <v>4.22226747</v>
      </c>
      <c r="K50" s="18" t="n">
        <v>383.56814811</v>
      </c>
      <c r="L50" s="20" t="n">
        <v>20.15255287</v>
      </c>
      <c r="M50" s="18" t="s">
        <v>404</v>
      </c>
      <c r="N50" s="20" t="s">
        <v>404</v>
      </c>
      <c r="O50" s="18" t="s">
        <v>404</v>
      </c>
      <c r="P50" s="20" t="s">
        <v>404</v>
      </c>
      <c r="Q50" s="18" t="s">
        <v>404</v>
      </c>
      <c r="R50" s="20" t="s">
        <v>404</v>
      </c>
      <c r="S50" s="18" t="s">
        <v>404</v>
      </c>
      <c r="T50" s="20" t="s">
        <v>404</v>
      </c>
      <c r="U50" s="18" t="n">
        <v>380.56213717</v>
      </c>
      <c r="V50" s="20" t="n">
        <v>10.9216852</v>
      </c>
    </row>
    <row r="51" spans="1:22">
      <c r="A51" s="15" t="s">
        <v>448</v>
      </c>
      <c r="B51" s="17" t="n">
        <v>6866</v>
      </c>
      <c r="C51" s="18">
        <f>(0.0/B51*100)</f>
        <v/>
      </c>
      <c r="D51" s="19" t="n">
        <v>6866</v>
      </c>
      <c r="E51" s="18" t="n">
        <v>397.71769749</v>
      </c>
      <c r="F51" s="20" t="n">
        <v>8.04889944</v>
      </c>
      <c r="G51" s="18" t="n">
        <v>400.27832022</v>
      </c>
      <c r="H51" s="20" t="n">
        <v>3.32873188</v>
      </c>
      <c r="I51" s="18" t="n">
        <v>397.10061667</v>
      </c>
      <c r="J51" s="20" t="n">
        <v>7.14875168</v>
      </c>
      <c r="K51" s="18" t="n">
        <v>410.88810725</v>
      </c>
      <c r="L51" s="20" t="n">
        <v>17.17546569</v>
      </c>
      <c r="M51" s="18" t="s">
        <v>404</v>
      </c>
      <c r="N51" s="20" t="s">
        <v>404</v>
      </c>
      <c r="O51" s="18" t="s">
        <v>404</v>
      </c>
      <c r="P51" s="20" t="s">
        <v>404</v>
      </c>
      <c r="Q51" s="18" t="s">
        <v>404</v>
      </c>
      <c r="R51" s="20" t="s">
        <v>404</v>
      </c>
      <c r="S51" s="18" t="s">
        <v>404</v>
      </c>
      <c r="T51" s="20" t="s">
        <v>404</v>
      </c>
      <c r="U51" s="18" t="n">
        <v>456.78856236</v>
      </c>
      <c r="V51" s="20" t="n">
        <v>30.1783113</v>
      </c>
    </row>
    <row r="52" spans="1:22">
      <c r="A52" s="15" t="s">
        <v>449</v>
      </c>
      <c r="B52" s="17" t="n">
        <v>5809</v>
      </c>
      <c r="C52" s="18">
        <f>(0.0/B52*100)</f>
        <v/>
      </c>
      <c r="D52" s="19" t="n">
        <v>5809</v>
      </c>
      <c r="E52" s="18" t="n">
        <v>455.87969181</v>
      </c>
      <c r="F52" s="20" t="n">
        <v>8.646716319999999</v>
      </c>
      <c r="G52" s="18" t="n">
        <v>461.31374416</v>
      </c>
      <c r="H52" s="20" t="n">
        <v>4.79760781</v>
      </c>
      <c r="I52" s="18" t="n">
        <v>478.95920521</v>
      </c>
      <c r="J52" s="20" t="n">
        <v>9.71616785</v>
      </c>
      <c r="K52" s="18" t="n">
        <v>484.86625023</v>
      </c>
      <c r="L52" s="20" t="n">
        <v>23.11272512</v>
      </c>
      <c r="M52" s="18" t="s">
        <v>404</v>
      </c>
      <c r="N52" s="20" t="s">
        <v>404</v>
      </c>
      <c r="O52" s="18" t="s">
        <v>404</v>
      </c>
      <c r="P52" s="20" t="s">
        <v>404</v>
      </c>
      <c r="Q52" s="18" t="s">
        <v>404</v>
      </c>
      <c r="R52" s="20" t="s">
        <v>404</v>
      </c>
      <c r="S52" s="18" t="s">
        <v>404</v>
      </c>
      <c r="T52" s="20" t="s">
        <v>404</v>
      </c>
      <c r="U52" s="18" t="n">
        <v>452.34895395</v>
      </c>
      <c r="V52" s="20" t="n">
        <v>14.18034574</v>
      </c>
    </row>
    <row r="53" spans="1:22">
      <c r="A53" s="15" t="s">
        <v>450</v>
      </c>
      <c r="B53" s="17" t="n">
        <v>5571</v>
      </c>
      <c r="C53" s="18">
        <f>(0.0/B53*100)</f>
        <v/>
      </c>
      <c r="D53" s="19" t="n">
        <v>5571</v>
      </c>
      <c r="E53" s="18" t="n">
        <v>460.78994184</v>
      </c>
      <c r="F53" s="20" t="n">
        <v>2.93670102</v>
      </c>
      <c r="G53" s="18" t="n">
        <v>432.64132742</v>
      </c>
      <c r="H53" s="20" t="n">
        <v>2.0847721</v>
      </c>
      <c r="I53" s="18" t="n">
        <v>418.91639983</v>
      </c>
      <c r="J53" s="20" t="n">
        <v>3.45420958</v>
      </c>
      <c r="K53" s="18" t="s">
        <v>404</v>
      </c>
      <c r="L53" s="20" t="s">
        <v>404</v>
      </c>
      <c r="M53" s="18" t="s">
        <v>404</v>
      </c>
      <c r="N53" s="20" t="s">
        <v>404</v>
      </c>
      <c r="O53" s="18" t="s">
        <v>404</v>
      </c>
      <c r="P53" s="20" t="s">
        <v>404</v>
      </c>
      <c r="Q53" s="18" t="s">
        <v>404</v>
      </c>
      <c r="R53" s="20" t="s">
        <v>404</v>
      </c>
      <c r="S53" s="18" t="s">
        <v>404</v>
      </c>
      <c r="T53" s="20" t="s">
        <v>404</v>
      </c>
      <c r="U53" s="18" t="n">
        <v>343.93995914</v>
      </c>
      <c r="V53" s="20" t="n">
        <v>35.59061878</v>
      </c>
    </row>
    <row r="54" spans="1:22">
      <c r="A54" s="15" t="s">
        <v>451</v>
      </c>
      <c r="B54" s="17" t="n">
        <v>4740</v>
      </c>
      <c r="C54" s="18">
        <f>(199.0/B54*100)</f>
        <v/>
      </c>
      <c r="D54" s="19" t="n">
        <v>4541</v>
      </c>
      <c r="E54" s="18" t="n">
        <v>320.23501387</v>
      </c>
      <c r="F54" s="20" t="n">
        <v>8.986533359999999</v>
      </c>
      <c r="G54" s="18" t="n">
        <v>330.06055395</v>
      </c>
      <c r="H54" s="20" t="n">
        <v>4.28144876</v>
      </c>
      <c r="I54" s="18" t="n">
        <v>326.56813811</v>
      </c>
      <c r="J54" s="20" t="n">
        <v>7.82971708</v>
      </c>
      <c r="K54" s="18" t="n">
        <v>357.77225848</v>
      </c>
      <c r="L54" s="20" t="n">
        <v>38.52036112</v>
      </c>
      <c r="M54" s="18" t="s">
        <v>404</v>
      </c>
      <c r="N54" s="20" t="s">
        <v>404</v>
      </c>
      <c r="O54" s="18" t="s">
        <v>404</v>
      </c>
      <c r="P54" s="20" t="s">
        <v>404</v>
      </c>
      <c r="Q54" s="18" t="s">
        <v>404</v>
      </c>
      <c r="R54" s="20" t="s">
        <v>404</v>
      </c>
      <c r="S54" s="18" t="s">
        <v>404</v>
      </c>
      <c r="T54" s="20" t="s">
        <v>404</v>
      </c>
      <c r="U54" s="18" t="n">
        <v>320.00436325</v>
      </c>
      <c r="V54" s="20" t="n">
        <v>18.46498404</v>
      </c>
    </row>
    <row r="55" spans="1:22">
      <c r="A55" s="15" t="s">
        <v>452</v>
      </c>
      <c r="B55" s="17" t="n">
        <v>5316</v>
      </c>
      <c r="C55" s="18">
        <f>(43.0/B55*100)</f>
        <v/>
      </c>
      <c r="D55" s="19" t="n">
        <v>5273</v>
      </c>
      <c r="E55" s="18" t="n">
        <v>399.97553887</v>
      </c>
      <c r="F55" s="20" t="n">
        <v>3.47277138</v>
      </c>
      <c r="G55" s="18" t="n">
        <v>424.55474638</v>
      </c>
      <c r="H55" s="20" t="n">
        <v>8.04047553</v>
      </c>
      <c r="I55" s="18" t="n">
        <v>380.19228449</v>
      </c>
      <c r="J55" s="20" t="n">
        <v>21.33117582</v>
      </c>
      <c r="K55" s="18" t="n">
        <v>396.77111119</v>
      </c>
      <c r="L55" s="20" t="n">
        <v>21.68990983</v>
      </c>
      <c r="M55" s="18" t="s">
        <v>404</v>
      </c>
      <c r="N55" s="20" t="s">
        <v>404</v>
      </c>
      <c r="O55" s="18" t="s">
        <v>404</v>
      </c>
      <c r="P55" s="20" t="s">
        <v>404</v>
      </c>
      <c r="Q55" s="18" t="s">
        <v>404</v>
      </c>
      <c r="R55" s="20" t="s">
        <v>404</v>
      </c>
      <c r="S55" s="18" t="n">
        <v>391.39120383</v>
      </c>
      <c r="T55" s="20" t="n">
        <v>26.96671856</v>
      </c>
      <c r="U55" s="18" t="n">
        <v>375.48562206</v>
      </c>
      <c r="V55" s="20" t="n">
        <v>20.63656806</v>
      </c>
    </row>
    <row r="56" spans="1:22">
      <c r="A56" s="15" t="s">
        <v>453</v>
      </c>
      <c r="B56" s="17" t="n">
        <v>5359</v>
      </c>
      <c r="C56" s="18">
        <f>(0.0/B56*100)</f>
        <v/>
      </c>
      <c r="D56" s="19" t="n">
        <v>5359</v>
      </c>
      <c r="E56" s="18" t="n">
        <v>571.97484687</v>
      </c>
      <c r="F56" s="20" t="n">
        <v>11.34577556</v>
      </c>
      <c r="G56" s="18" t="n">
        <v>546.69008908</v>
      </c>
      <c r="H56" s="20" t="n">
        <v>4.67678623</v>
      </c>
      <c r="I56" s="18" t="n">
        <v>529.17012109</v>
      </c>
      <c r="J56" s="20" t="n">
        <v>10.53417172</v>
      </c>
      <c r="K56" s="18" t="s">
        <v>404</v>
      </c>
      <c r="L56" s="20" t="s">
        <v>404</v>
      </c>
      <c r="M56" s="18" t="s">
        <v>404</v>
      </c>
      <c r="N56" s="20" t="s">
        <v>404</v>
      </c>
      <c r="O56" s="18" t="s">
        <v>404</v>
      </c>
      <c r="P56" s="20" t="s">
        <v>404</v>
      </c>
      <c r="Q56" s="18" t="s">
        <v>404</v>
      </c>
      <c r="R56" s="20" t="s">
        <v>404</v>
      </c>
      <c r="S56" s="18" t="s">
        <v>404</v>
      </c>
      <c r="T56" s="20" t="s">
        <v>404</v>
      </c>
      <c r="U56" s="18" t="n">
        <v>547.07255172</v>
      </c>
      <c r="V56" s="20" t="n">
        <v>20.13799537</v>
      </c>
    </row>
    <row r="57" spans="1:22">
      <c r="A57" s="15" t="s">
        <v>454</v>
      </c>
      <c r="B57" s="17" t="n">
        <v>6513</v>
      </c>
      <c r="C57" s="18">
        <f>(0.0/B57*100)</f>
        <v/>
      </c>
      <c r="D57" s="19" t="n">
        <v>6513</v>
      </c>
      <c r="E57" s="18" t="n">
        <v>390.74791537</v>
      </c>
      <c r="F57" s="20" t="n">
        <v>5.1707545</v>
      </c>
      <c r="G57" s="18" t="n">
        <v>385.01987849</v>
      </c>
      <c r="H57" s="20" t="n">
        <v>8.118106839999999</v>
      </c>
      <c r="I57" s="18" t="n">
        <v>373.26085712</v>
      </c>
      <c r="J57" s="20" t="n">
        <v>9.978728800000001</v>
      </c>
      <c r="K57" s="18" t="n">
        <v>377.14372703</v>
      </c>
      <c r="L57" s="20" t="n">
        <v>17.06612606</v>
      </c>
      <c r="M57" s="18" t="s">
        <v>404</v>
      </c>
      <c r="N57" s="20" t="s">
        <v>404</v>
      </c>
      <c r="O57" s="18" t="s">
        <v>404</v>
      </c>
      <c r="P57" s="20" t="s">
        <v>404</v>
      </c>
      <c r="Q57" s="18" t="s">
        <v>404</v>
      </c>
      <c r="R57" s="20" t="s">
        <v>404</v>
      </c>
      <c r="S57" s="18" t="s">
        <v>404</v>
      </c>
      <c r="T57" s="20" t="s">
        <v>404</v>
      </c>
      <c r="U57" s="18" t="n">
        <v>381.05649846</v>
      </c>
      <c r="V57" s="20" t="n">
        <v>12.1182175</v>
      </c>
    </row>
    <row r="58" spans="1:22">
      <c r="A58" s="15" t="s">
        <v>455</v>
      </c>
      <c r="B58" s="17" t="n">
        <v>7267</v>
      </c>
      <c r="C58" s="18">
        <f>(0.0/B58*100)</f>
        <v/>
      </c>
      <c r="D58" s="19" t="n">
        <v>7267</v>
      </c>
      <c r="E58" s="18" t="n">
        <v>383.97668279</v>
      </c>
      <c r="F58" s="20" t="n">
        <v>5.66141061</v>
      </c>
      <c r="G58" s="18" t="n">
        <v>380.93298803</v>
      </c>
      <c r="H58" s="20" t="n">
        <v>4.17420339</v>
      </c>
      <c r="I58" s="18" t="n">
        <v>377.4146231</v>
      </c>
      <c r="J58" s="20" t="n">
        <v>6.911702</v>
      </c>
      <c r="K58" s="18" t="n">
        <v>370.32855613</v>
      </c>
      <c r="L58" s="20" t="n">
        <v>21.66703489</v>
      </c>
      <c r="M58" s="18" t="s">
        <v>404</v>
      </c>
      <c r="N58" s="20" t="s">
        <v>404</v>
      </c>
      <c r="O58" s="18" t="s">
        <v>404</v>
      </c>
      <c r="P58" s="20" t="s">
        <v>404</v>
      </c>
      <c r="Q58" s="18" t="s">
        <v>404</v>
      </c>
      <c r="R58" s="20" t="s">
        <v>404</v>
      </c>
      <c r="S58" s="18" t="n">
        <v>362.50316459</v>
      </c>
      <c r="T58" s="20" t="n">
        <v>12.55045907</v>
      </c>
      <c r="U58" s="18" t="n">
        <v>337.42641505</v>
      </c>
      <c r="V58" s="20" t="n">
        <v>12.43103884</v>
      </c>
    </row>
    <row r="59" spans="1:22">
      <c r="A59" s="15" t="s">
        <v>456</v>
      </c>
      <c r="B59" s="17" t="n">
        <v>4826</v>
      </c>
      <c r="C59" s="18">
        <f>(0.0/B59*100)</f>
        <v/>
      </c>
      <c r="D59" s="19" t="n">
        <v>4826</v>
      </c>
      <c r="E59" s="18" t="n">
        <v>367.65578419</v>
      </c>
      <c r="F59" s="20" t="n">
        <v>4.5536088</v>
      </c>
      <c r="G59" s="18" t="n">
        <v>360.75703893</v>
      </c>
      <c r="H59" s="20" t="n">
        <v>2.2244426</v>
      </c>
      <c r="I59" s="18" t="n">
        <v>361.35499235</v>
      </c>
      <c r="J59" s="20" t="n">
        <v>2.680706</v>
      </c>
      <c r="K59" s="18" t="n">
        <v>344.23240723</v>
      </c>
      <c r="L59" s="20" t="n">
        <v>9.62987002</v>
      </c>
      <c r="M59" s="18" t="s">
        <v>404</v>
      </c>
      <c r="N59" s="20" t="s">
        <v>404</v>
      </c>
      <c r="O59" s="18" t="s">
        <v>404</v>
      </c>
      <c r="P59" s="20" t="s">
        <v>404</v>
      </c>
      <c r="Q59" s="18" t="s">
        <v>404</v>
      </c>
      <c r="R59" s="20" t="s">
        <v>404</v>
      </c>
      <c r="S59" s="18" t="s">
        <v>404</v>
      </c>
      <c r="T59" s="20" t="s">
        <v>404</v>
      </c>
      <c r="U59" s="18" t="n">
        <v>273.52970701</v>
      </c>
      <c r="V59" s="20" t="n">
        <v>24.28224929</v>
      </c>
    </row>
    <row r="60" spans="1:22">
      <c r="A60" s="15" t="s">
        <v>457</v>
      </c>
      <c r="B60" s="17" t="n">
        <v>4546</v>
      </c>
      <c r="C60" s="18">
        <f>(0.0/B60*100)</f>
        <v/>
      </c>
      <c r="D60" s="19" t="n">
        <v>4546</v>
      </c>
      <c r="E60" s="18" t="n">
        <v>394.54465114</v>
      </c>
      <c r="F60" s="20" t="n">
        <v>6.33744057</v>
      </c>
      <c r="G60" s="18" t="n">
        <v>411.94748973</v>
      </c>
      <c r="H60" s="20" t="n">
        <v>6.36300496</v>
      </c>
      <c r="I60" s="18" t="n">
        <v>358.24158075</v>
      </c>
      <c r="J60" s="20" t="n">
        <v>13.77731217</v>
      </c>
      <c r="K60" s="18" t="n">
        <v>370.23890375</v>
      </c>
      <c r="L60" s="20" t="n">
        <v>22.10461724</v>
      </c>
      <c r="M60" s="18" t="s">
        <v>404</v>
      </c>
      <c r="N60" s="20" t="s">
        <v>404</v>
      </c>
      <c r="O60" s="18" t="s">
        <v>404</v>
      </c>
      <c r="P60" s="20" t="s">
        <v>404</v>
      </c>
      <c r="Q60" s="18" t="s">
        <v>404</v>
      </c>
      <c r="R60" s="20" t="s">
        <v>404</v>
      </c>
      <c r="S60" s="18" t="s">
        <v>404</v>
      </c>
      <c r="T60" s="20" t="s">
        <v>404</v>
      </c>
      <c r="U60" s="18" t="n">
        <v>399.46249459</v>
      </c>
      <c r="V60" s="20" t="n">
        <v>30.29756413</v>
      </c>
    </row>
    <row r="61" spans="1:22">
      <c r="A61" s="15" t="s">
        <v>458</v>
      </c>
      <c r="B61" s="17" t="n">
        <v>6525</v>
      </c>
      <c r="C61" s="18">
        <f>(0.0/B61*100)</f>
        <v/>
      </c>
      <c r="D61" s="19" t="n">
        <v>6525</v>
      </c>
      <c r="E61" s="18" t="n">
        <v>476.42477453</v>
      </c>
      <c r="F61" s="20" t="n">
        <v>4.31941849</v>
      </c>
      <c r="G61" s="18" t="n">
        <v>481.44317212</v>
      </c>
      <c r="H61" s="20" t="n">
        <v>3.65853567</v>
      </c>
      <c r="I61" s="18" t="n">
        <v>471.01256782</v>
      </c>
      <c r="J61" s="20" t="n">
        <v>15.90538869</v>
      </c>
      <c r="K61" s="18" t="n">
        <v>447.97853417</v>
      </c>
      <c r="L61" s="20" t="n">
        <v>12.79517879</v>
      </c>
      <c r="M61" s="18" t="s">
        <v>404</v>
      </c>
      <c r="N61" s="20" t="s">
        <v>404</v>
      </c>
      <c r="O61" s="18" t="s">
        <v>404</v>
      </c>
      <c r="P61" s="20" t="s">
        <v>404</v>
      </c>
      <c r="Q61" s="18" t="s">
        <v>404</v>
      </c>
      <c r="R61" s="20" t="s">
        <v>404</v>
      </c>
      <c r="S61" s="18" t="s">
        <v>404</v>
      </c>
      <c r="T61" s="20" t="s">
        <v>404</v>
      </c>
      <c r="U61" s="18" t="n">
        <v>433.88480778</v>
      </c>
      <c r="V61" s="20" t="n">
        <v>7.68064783</v>
      </c>
    </row>
    <row r="62" spans="1:22">
      <c r="A62" s="15" t="s">
        <v>459</v>
      </c>
      <c r="B62" s="17" t="n">
        <v>4476</v>
      </c>
      <c r="C62" s="18">
        <f>(0.0/B62*100)</f>
        <v/>
      </c>
      <c r="D62" s="19" t="n">
        <v>4476</v>
      </c>
      <c r="E62" s="18" t="n">
        <v>552.04944708</v>
      </c>
      <c r="F62" s="20" t="n">
        <v>2.28443278</v>
      </c>
      <c r="G62" s="18" t="n">
        <v>547.83246966</v>
      </c>
      <c r="H62" s="20" t="n">
        <v>1.55568212</v>
      </c>
      <c r="I62" s="18" t="n">
        <v>527.98804791</v>
      </c>
      <c r="J62" s="20" t="n">
        <v>3.1490462</v>
      </c>
      <c r="K62" s="18" t="n">
        <v>476.35600048</v>
      </c>
      <c r="L62" s="20" t="n">
        <v>6.72446958</v>
      </c>
      <c r="M62" s="18" t="s">
        <v>404</v>
      </c>
      <c r="N62" s="20" t="s">
        <v>404</v>
      </c>
      <c r="O62" s="18" t="s">
        <v>404</v>
      </c>
      <c r="P62" s="20" t="s">
        <v>404</v>
      </c>
      <c r="Q62" s="18" t="s">
        <v>404</v>
      </c>
      <c r="R62" s="20" t="s">
        <v>404</v>
      </c>
      <c r="S62" s="18" t="s">
        <v>404</v>
      </c>
      <c r="T62" s="20" t="s">
        <v>404</v>
      </c>
      <c r="U62" s="18" t="n">
        <v>426.3256125</v>
      </c>
      <c r="V62" s="20" t="n">
        <v>25.82132181</v>
      </c>
    </row>
    <row r="63" spans="1:22">
      <c r="A63" s="15" t="s">
        <v>460</v>
      </c>
      <c r="B63" s="17" t="n">
        <v>5324</v>
      </c>
      <c r="C63" s="18">
        <f>(0.0/B63*100)</f>
        <v/>
      </c>
      <c r="D63" s="19" t="n">
        <v>5324</v>
      </c>
      <c r="E63" s="18" t="n">
        <v>368.48230358</v>
      </c>
      <c r="F63" s="20" t="n">
        <v>2.06812756</v>
      </c>
      <c r="G63" s="18" t="n">
        <v>361.13631941</v>
      </c>
      <c r="H63" s="20" t="n">
        <v>2.76792978</v>
      </c>
      <c r="I63" s="18" t="n">
        <v>389.8149493</v>
      </c>
      <c r="J63" s="20" t="n">
        <v>4.04465334</v>
      </c>
      <c r="K63" s="18" t="s">
        <v>404</v>
      </c>
      <c r="L63" s="20" t="s">
        <v>404</v>
      </c>
      <c r="M63" s="18" t="s">
        <v>404</v>
      </c>
      <c r="N63" s="20" t="s">
        <v>404</v>
      </c>
      <c r="O63" s="18" t="s">
        <v>404</v>
      </c>
      <c r="P63" s="20" t="s">
        <v>404</v>
      </c>
      <c r="Q63" s="18" t="s">
        <v>404</v>
      </c>
      <c r="R63" s="20" t="s">
        <v>404</v>
      </c>
      <c r="S63" s="18" t="s">
        <v>404</v>
      </c>
      <c r="T63" s="20" t="s">
        <v>404</v>
      </c>
      <c r="U63" s="18" t="n">
        <v>398.72245956</v>
      </c>
      <c r="V63" s="20" t="n">
        <v>5.82445438</v>
      </c>
    </row>
    <row r="64" spans="1:22">
      <c r="A64" s="15" t="s">
        <v>461</v>
      </c>
      <c r="B64" s="17" t="n">
        <v>3634</v>
      </c>
      <c r="C64" s="18">
        <f>(27.0/B64*100)</f>
        <v/>
      </c>
      <c r="D64" s="19" t="n">
        <v>3607</v>
      </c>
      <c r="E64" s="18" t="n">
        <v>473.55292615</v>
      </c>
      <c r="F64" s="20" t="n">
        <v>2.69779099</v>
      </c>
      <c r="G64" s="18" t="n">
        <v>480.60501842</v>
      </c>
      <c r="H64" s="20" t="n">
        <v>2.37233178</v>
      </c>
      <c r="I64" s="18" t="n">
        <v>479.96805288</v>
      </c>
      <c r="J64" s="20" t="n">
        <v>3.73664414</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421.76777689</v>
      </c>
      <c r="F65" s="20" t="n">
        <v>4.75923845</v>
      </c>
      <c r="G65" s="18" t="n">
        <v>417.55946852</v>
      </c>
      <c r="H65" s="20" t="n">
        <v>4.45987188</v>
      </c>
      <c r="I65" s="18" t="n">
        <v>424.18071586</v>
      </c>
      <c r="J65" s="20" t="n">
        <v>8.746126609999999</v>
      </c>
      <c r="K65" s="18" t="n">
        <v>406.83459166</v>
      </c>
      <c r="L65" s="20" t="n">
        <v>10.05090838</v>
      </c>
      <c r="M65" s="18" t="s">
        <v>404</v>
      </c>
      <c r="N65" s="20" t="s">
        <v>404</v>
      </c>
      <c r="O65" s="18" t="s">
        <v>404</v>
      </c>
      <c r="P65" s="20" t="s">
        <v>404</v>
      </c>
      <c r="Q65" s="18" t="s">
        <v>404</v>
      </c>
      <c r="R65" s="20" t="s">
        <v>404</v>
      </c>
      <c r="S65" s="18" t="s">
        <v>404</v>
      </c>
      <c r="T65" s="20" t="s">
        <v>404</v>
      </c>
      <c r="U65" s="18" t="n">
        <v>421.08687995</v>
      </c>
      <c r="V65" s="20" t="n">
        <v>15.14976729</v>
      </c>
    </row>
    <row r="66" spans="1:22">
      <c r="A66" s="15" t="s">
        <v>463</v>
      </c>
      <c r="B66" s="17" t="n">
        <v>5665</v>
      </c>
      <c r="C66" s="18">
        <f>(0.0/B66*100)</f>
        <v/>
      </c>
      <c r="D66" s="19" t="n">
        <v>5665</v>
      </c>
      <c r="E66" s="18" t="n">
        <v>401.86957681</v>
      </c>
      <c r="F66" s="20" t="n">
        <v>3.25383629</v>
      </c>
      <c r="G66" s="18" t="n">
        <v>429.35778304</v>
      </c>
      <c r="H66" s="20" t="n">
        <v>2.11472646</v>
      </c>
      <c r="I66" s="18" t="n">
        <v>406.37446631</v>
      </c>
      <c r="J66" s="20" t="n">
        <v>2.97744862</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396.44448361</v>
      </c>
      <c r="F67" s="20" t="n">
        <v>9.007196009999999</v>
      </c>
      <c r="G67" s="18" t="n">
        <v>387.51619371</v>
      </c>
      <c r="H67" s="20" t="n">
        <v>3.48630949</v>
      </c>
      <c r="I67" s="18" t="n">
        <v>376.84741084</v>
      </c>
      <c r="J67" s="20" t="n">
        <v>7.42641572</v>
      </c>
      <c r="K67" s="18" t="n">
        <v>382.77783877</v>
      </c>
      <c r="L67" s="20" t="n">
        <v>11.09249903</v>
      </c>
      <c r="M67" s="18" t="s">
        <v>404</v>
      </c>
      <c r="N67" s="20" t="s">
        <v>404</v>
      </c>
      <c r="O67" s="18" t="s">
        <v>404</v>
      </c>
      <c r="P67" s="20" t="s">
        <v>404</v>
      </c>
      <c r="Q67" s="18" t="s">
        <v>404</v>
      </c>
      <c r="R67" s="20" t="s">
        <v>404</v>
      </c>
      <c r="S67" s="18" t="s">
        <v>404</v>
      </c>
      <c r="T67" s="20" t="s">
        <v>404</v>
      </c>
      <c r="U67" s="18" t="n">
        <v>355.49199977</v>
      </c>
      <c r="V67" s="20" t="n">
        <v>28.77226866</v>
      </c>
    </row>
    <row r="68" spans="1:22">
      <c r="A68" s="15" t="s">
        <v>465</v>
      </c>
      <c r="B68" s="17" t="n">
        <v>12083</v>
      </c>
      <c r="C68" s="18">
        <f>(0.0/B68*100)</f>
        <v/>
      </c>
      <c r="D68" s="19" t="n">
        <v>12083</v>
      </c>
      <c r="E68" s="18" t="n">
        <v>399.65853019</v>
      </c>
      <c r="F68" s="20" t="n">
        <v>1.41635605</v>
      </c>
      <c r="G68" s="18" t="n">
        <v>407.04502009</v>
      </c>
      <c r="H68" s="20" t="n">
        <v>1.97422835</v>
      </c>
      <c r="I68" s="18" t="n">
        <v>349.79569153</v>
      </c>
      <c r="J68" s="20" t="n">
        <v>6.67523775</v>
      </c>
      <c r="K68" s="18" t="s">
        <v>404</v>
      </c>
      <c r="L68" s="20" t="s">
        <v>404</v>
      </c>
      <c r="M68" s="18" t="s">
        <v>404</v>
      </c>
      <c r="N68" s="20" t="s">
        <v>404</v>
      </c>
      <c r="O68" s="18" t="s">
        <v>404</v>
      </c>
      <c r="P68" s="20" t="s">
        <v>404</v>
      </c>
      <c r="Q68" s="18" t="s">
        <v>404</v>
      </c>
      <c r="R68" s="20" t="s">
        <v>404</v>
      </c>
      <c r="S68" s="18" t="s">
        <v>404</v>
      </c>
      <c r="T68" s="20" t="s">
        <v>404</v>
      </c>
      <c r="U68" s="18" t="n">
        <v>428.52703965</v>
      </c>
      <c r="V68" s="20" t="n">
        <v>9.21072627</v>
      </c>
    </row>
    <row r="69" spans="1:22">
      <c r="A69" s="15" t="s">
        <v>466</v>
      </c>
      <c r="B69" s="17" t="n">
        <v>4876</v>
      </c>
      <c r="C69" s="18">
        <f>(0.0/B69*100)</f>
        <v/>
      </c>
      <c r="D69" s="19" t="n">
        <v>4876</v>
      </c>
      <c r="E69" s="18" t="n">
        <v>449.51726523</v>
      </c>
      <c r="F69" s="20" t="n">
        <v>7.7015666</v>
      </c>
      <c r="G69" s="18" t="n">
        <v>443.04266586</v>
      </c>
      <c r="H69" s="20" t="n">
        <v>5.40332764</v>
      </c>
      <c r="I69" s="18" t="n">
        <v>416.93139991</v>
      </c>
      <c r="J69" s="20" t="n">
        <v>10.20773</v>
      </c>
      <c r="K69" s="18" t="n">
        <v>543.02065625</v>
      </c>
      <c r="L69" s="20" t="n">
        <v>11.57913081</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494.50626166</v>
      </c>
      <c r="F70" s="20" t="n">
        <v>7.14675842</v>
      </c>
      <c r="G70" s="18" t="n">
        <v>491.33414158</v>
      </c>
      <c r="H70" s="20" t="n">
        <v>4.37583759</v>
      </c>
      <c r="I70" s="18" t="n">
        <v>499.19352669</v>
      </c>
      <c r="J70" s="20" t="n">
        <v>5.57957381</v>
      </c>
      <c r="K70" s="18" t="n">
        <v>500.69469551</v>
      </c>
      <c r="L70" s="20" t="n">
        <v>15.72788866</v>
      </c>
      <c r="M70" s="18" t="s">
        <v>404</v>
      </c>
      <c r="N70" s="20" t="s">
        <v>404</v>
      </c>
      <c r="O70" s="18" t="s">
        <v>404</v>
      </c>
      <c r="P70" s="20" t="s">
        <v>404</v>
      </c>
      <c r="Q70" s="18" t="s">
        <v>404</v>
      </c>
      <c r="R70" s="20" t="s">
        <v>404</v>
      </c>
      <c r="S70" s="18" t="s">
        <v>404</v>
      </c>
      <c r="T70" s="20" t="s">
        <v>404</v>
      </c>
      <c r="U70" s="18" t="n">
        <v>465.38477772</v>
      </c>
      <c r="V70" s="20" t="n">
        <v>16.48351868</v>
      </c>
    </row>
    <row r="71" spans="1:22">
      <c r="A71" s="15" t="s">
        <v>468</v>
      </c>
      <c r="B71" s="17" t="n">
        <v>6115</v>
      </c>
      <c r="C71" s="18">
        <f>(0.0/B71*100)</f>
        <v/>
      </c>
      <c r="D71" s="19" t="n">
        <v>6115</v>
      </c>
      <c r="E71" s="18" t="n">
        <v>556.23882303</v>
      </c>
      <c r="F71" s="20" t="n">
        <v>2.56128167</v>
      </c>
      <c r="G71" s="18" t="n">
        <v>568.2099164700001</v>
      </c>
      <c r="H71" s="20" t="n">
        <v>2.02765445</v>
      </c>
      <c r="I71" s="18" t="n">
        <v>560.8676544800001</v>
      </c>
      <c r="J71" s="20" t="n">
        <v>2.76085042</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544.18573105</v>
      </c>
      <c r="F72" s="20" t="n">
        <v>10.65336724</v>
      </c>
      <c r="G72" s="18" t="n">
        <v>542.09929224</v>
      </c>
      <c r="H72" s="20" t="n">
        <v>5.38021126</v>
      </c>
      <c r="I72" s="18" t="n">
        <v>547.98748721</v>
      </c>
      <c r="J72" s="20" t="n">
        <v>8.61433244</v>
      </c>
      <c r="K72" s="18" t="n">
        <v>532.73266154</v>
      </c>
      <c r="L72" s="20" t="n">
        <v>18.46743856</v>
      </c>
      <c r="M72" s="18" t="s">
        <v>404</v>
      </c>
      <c r="N72" s="20" t="s">
        <v>404</v>
      </c>
      <c r="O72" s="18" t="s">
        <v>404</v>
      </c>
      <c r="P72" s="20" t="s">
        <v>404</v>
      </c>
      <c r="Q72" s="18" t="s">
        <v>404</v>
      </c>
      <c r="R72" s="20" t="s">
        <v>404</v>
      </c>
      <c r="S72" s="18" t="s">
        <v>404</v>
      </c>
      <c r="T72" s="20" t="s">
        <v>404</v>
      </c>
      <c r="U72" s="18" t="n">
        <v>486.42848318</v>
      </c>
      <c r="V72" s="20" t="n">
        <v>19.62254775</v>
      </c>
    </row>
    <row r="73" spans="1:22">
      <c r="A73" s="15" t="s">
        <v>470</v>
      </c>
      <c r="B73" s="17" t="n">
        <v>8249</v>
      </c>
      <c r="C73" s="18">
        <f>(0.0/B73*100)</f>
        <v/>
      </c>
      <c r="D73" s="19" t="n">
        <v>8249</v>
      </c>
      <c r="E73" s="18" t="n">
        <v>415.62056514</v>
      </c>
      <c r="F73" s="20" t="n">
        <v>6.11253824</v>
      </c>
      <c r="G73" s="18" t="n">
        <v>418.81659154</v>
      </c>
      <c r="H73" s="20" t="n">
        <v>5.48494419</v>
      </c>
      <c r="I73" s="18" t="n">
        <v>410.07946117</v>
      </c>
      <c r="J73" s="20" t="n">
        <v>7.22025749</v>
      </c>
      <c r="K73" s="18" t="n">
        <v>405.45591521</v>
      </c>
      <c r="L73" s="20" t="n">
        <v>15.11138886</v>
      </c>
      <c r="M73" s="18" t="s">
        <v>404</v>
      </c>
      <c r="N73" s="20" t="s">
        <v>404</v>
      </c>
      <c r="O73" s="18" t="s">
        <v>404</v>
      </c>
      <c r="P73" s="20" t="s">
        <v>404</v>
      </c>
      <c r="Q73" s="18" t="s">
        <v>404</v>
      </c>
      <c r="R73" s="20" t="s">
        <v>404</v>
      </c>
      <c r="S73" s="18" t="s">
        <v>404</v>
      </c>
      <c r="T73" s="20" t="s">
        <v>404</v>
      </c>
      <c r="U73" s="18" t="n">
        <v>413.00666818</v>
      </c>
      <c r="V73" s="20" t="n">
        <v>19.37641164</v>
      </c>
    </row>
    <row r="74" spans="1:22">
      <c r="A74" s="15" t="s">
        <v>471</v>
      </c>
      <c r="B74" s="17" t="n">
        <v>4692</v>
      </c>
      <c r="C74" s="18">
        <f>(484.0/B74*100)</f>
        <v/>
      </c>
      <c r="D74" s="19" t="n">
        <v>4208</v>
      </c>
      <c r="E74" s="18" t="n">
        <v>391.77884998</v>
      </c>
      <c r="F74" s="20" t="n">
        <v>3.4546132</v>
      </c>
      <c r="G74" s="18" t="n">
        <v>422.95708715</v>
      </c>
      <c r="H74" s="20" t="n">
        <v>1.67346829</v>
      </c>
      <c r="I74" s="18" t="n">
        <v>401.47337898</v>
      </c>
      <c r="J74" s="20" t="n">
        <v>4.33028506</v>
      </c>
      <c r="K74" s="18" t="n">
        <v>391.25950324</v>
      </c>
      <c r="L74" s="20" t="n">
        <v>8.12852444</v>
      </c>
      <c r="M74" s="18" t="s">
        <v>404</v>
      </c>
      <c r="N74" s="20" t="s">
        <v>404</v>
      </c>
      <c r="O74" s="18" t="s">
        <v>404</v>
      </c>
      <c r="P74" s="20" t="s">
        <v>404</v>
      </c>
      <c r="Q74" s="18" t="s">
        <v>404</v>
      </c>
      <c r="R74" s="20" t="s">
        <v>404</v>
      </c>
      <c r="S74" s="18" t="s">
        <v>404</v>
      </c>
      <c r="T74" s="20" t="s">
        <v>404</v>
      </c>
      <c r="U74" s="18" t="n">
        <v>470.94597262</v>
      </c>
      <c r="V74" s="20" t="n">
        <v>16.62479144</v>
      </c>
    </row>
    <row r="75" spans="1:22">
      <c r="A75" s="15" t="s">
        <v>472</v>
      </c>
      <c r="B75" s="17" t="n">
        <v>5375</v>
      </c>
      <c r="C75" s="18">
        <f>(483.0/B75*100)</f>
        <v/>
      </c>
      <c r="D75" s="19" t="n">
        <v>4892</v>
      </c>
      <c r="E75" s="18" t="n">
        <v>353.69480024</v>
      </c>
      <c r="F75" s="20" t="n">
        <v>11.07598513</v>
      </c>
      <c r="G75" s="18" t="n">
        <v>365.61536832</v>
      </c>
      <c r="H75" s="20" t="n">
        <v>4.97498063</v>
      </c>
      <c r="I75" s="18" t="n">
        <v>377.11696173</v>
      </c>
      <c r="J75" s="20" t="n">
        <v>10.88375423</v>
      </c>
      <c r="K75" s="18" t="n">
        <v>373.53474771</v>
      </c>
      <c r="L75" s="20" t="n">
        <v>45.44613718</v>
      </c>
      <c r="M75" s="18" t="s">
        <v>404</v>
      </c>
      <c r="N75" s="20" t="s">
        <v>404</v>
      </c>
      <c r="O75" s="18" t="s">
        <v>404</v>
      </c>
      <c r="P75" s="20" t="s">
        <v>404</v>
      </c>
      <c r="Q75" s="18" t="s">
        <v>404</v>
      </c>
      <c r="R75" s="20" t="s">
        <v>404</v>
      </c>
      <c r="S75" s="18" t="s">
        <v>404</v>
      </c>
      <c r="T75" s="20" t="s">
        <v>404</v>
      </c>
      <c r="U75" s="18" t="n">
        <v>365.43810035</v>
      </c>
      <c r="V75" s="20" t="n">
        <v>15.59091991</v>
      </c>
    </row>
    <row r="76" spans="1:22">
      <c r="A76" s="15" t="s">
        <v>473</v>
      </c>
      <c r="B76" s="17" t="n">
        <v>14167</v>
      </c>
      <c r="C76" s="18">
        <f>(1400.0/B76*100)</f>
        <v/>
      </c>
      <c r="D76" s="19" t="n">
        <v>12767</v>
      </c>
      <c r="E76" s="18" t="n">
        <v>437.27273289</v>
      </c>
      <c r="F76" s="20" t="n">
        <v>5.46424123</v>
      </c>
      <c r="G76" s="18" t="n">
        <v>436.89270741</v>
      </c>
      <c r="H76" s="20" t="n">
        <v>4.88408283</v>
      </c>
      <c r="I76" s="18" t="n">
        <v>397.33891795</v>
      </c>
      <c r="J76" s="20" t="n">
        <v>6.94028261</v>
      </c>
      <c r="K76" s="18" t="n">
        <v>404.52345796</v>
      </c>
      <c r="L76" s="20" t="n">
        <v>15.03397049</v>
      </c>
      <c r="M76" s="18" t="s">
        <v>404</v>
      </c>
      <c r="N76" s="20" t="s">
        <v>404</v>
      </c>
      <c r="O76" s="18" t="s">
        <v>404</v>
      </c>
      <c r="P76" s="20" t="s">
        <v>404</v>
      </c>
      <c r="Q76" s="18" t="s">
        <v>404</v>
      </c>
      <c r="R76" s="20" t="s">
        <v>404</v>
      </c>
      <c r="S76" s="18" t="s">
        <v>404</v>
      </c>
      <c r="T76" s="20" t="s">
        <v>404</v>
      </c>
      <c r="U76" s="18" t="n">
        <v>422.58643814</v>
      </c>
      <c r="V76" s="20" t="n">
        <v>8.667443329999999</v>
      </c>
    </row>
    <row r="77" spans="1:22">
      <c r="A77" s="15" t="s">
        <v>474</v>
      </c>
      <c r="B77" s="17" t="n">
        <v>6062</v>
      </c>
      <c r="C77" s="18">
        <f>(0.0/B77*100)</f>
        <v/>
      </c>
      <c r="D77" s="19" t="n">
        <v>6062</v>
      </c>
      <c r="E77" s="18" t="n">
        <v>440.05110433</v>
      </c>
      <c r="F77" s="20" t="n">
        <v>6.02420607</v>
      </c>
      <c r="G77" s="18" t="n">
        <v>408.97882356</v>
      </c>
      <c r="H77" s="20" t="n">
        <v>3.90312073</v>
      </c>
      <c r="I77" s="18" t="n">
        <v>405.56211666</v>
      </c>
      <c r="J77" s="20" t="n">
        <v>11.8406203</v>
      </c>
      <c r="K77" s="18" t="n">
        <v>422.04832666</v>
      </c>
      <c r="L77" s="20" t="n">
        <v>17.9713264</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480.27287838</v>
      </c>
      <c r="F78" s="20" t="n">
        <v>11.02689584</v>
      </c>
      <c r="G78" s="18" t="n">
        <v>499.20609448</v>
      </c>
      <c r="H78" s="20" t="n">
        <v>5.62652396</v>
      </c>
      <c r="I78" s="18" t="n">
        <v>494.60336794</v>
      </c>
      <c r="J78" s="20" t="n">
        <v>9.860460890000001</v>
      </c>
      <c r="K78" s="18" t="s">
        <v>404</v>
      </c>
      <c r="L78" s="20" t="s">
        <v>404</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459.08791442</v>
      </c>
      <c r="F79" s="20" t="n">
        <v>18.44355496</v>
      </c>
      <c r="G79" s="18" t="n">
        <v>461.58081706</v>
      </c>
      <c r="H79" s="20" t="n">
        <v>9.752832099999999</v>
      </c>
      <c r="I79" s="18" t="n">
        <v>433.59996617</v>
      </c>
      <c r="J79" s="20" t="n">
        <v>27.00508013</v>
      </c>
      <c r="K79" s="18" t="n">
        <v>474.74571962</v>
      </c>
      <c r="L79" s="20" t="n">
        <v>10.87873651</v>
      </c>
      <c r="M79" s="18" t="s">
        <v>404</v>
      </c>
      <c r="N79" s="20" t="s">
        <v>404</v>
      </c>
      <c r="O79" s="18" t="s">
        <v>404</v>
      </c>
      <c r="P79" s="20" t="s">
        <v>404</v>
      </c>
      <c r="Q79" s="18" t="s">
        <v>404</v>
      </c>
      <c r="R79" s="20" t="s">
        <v>404</v>
      </c>
      <c r="S79" s="18" t="s">
        <v>404</v>
      </c>
      <c r="T79" s="20" t="s">
        <v>404</v>
      </c>
      <c r="U79" s="18" t="n">
        <v>397.28168275</v>
      </c>
      <c r="V79" s="20" t="n">
        <v>4.92242616</v>
      </c>
    </row>
    <row r="80" spans="1:22">
      <c r="A80" s="15" t="s">
        <v>477</v>
      </c>
      <c r="B80" s="17" t="n">
        <v>7841</v>
      </c>
      <c r="C80" s="18">
        <f>(0.0/B80*100)</f>
        <v/>
      </c>
      <c r="D80" s="19" t="n">
        <v>7841</v>
      </c>
      <c r="E80" s="18" t="n">
        <v>462.11769303</v>
      </c>
      <c r="F80" s="20" t="n">
        <v>7.19258452</v>
      </c>
      <c r="G80" s="18" t="n">
        <v>456.5375077</v>
      </c>
      <c r="H80" s="20" t="n">
        <v>7.43705494</v>
      </c>
      <c r="I80" s="18" t="n">
        <v>460.52944269</v>
      </c>
      <c r="J80" s="20" t="n">
        <v>7.8394828</v>
      </c>
      <c r="K80" s="18" t="n">
        <v>462.75332914</v>
      </c>
      <c r="L80" s="20" t="n">
        <v>14.76469934</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453.03132642</v>
      </c>
      <c r="F81" s="20" t="n">
        <v>7.92929183</v>
      </c>
      <c r="G81" s="18" t="n">
        <v>441.84347493</v>
      </c>
      <c r="H81" s="20" t="n">
        <v>3.85543594</v>
      </c>
      <c r="I81" s="18" t="n">
        <v>449.54938709</v>
      </c>
      <c r="J81" s="20" t="n">
        <v>14.23410941</v>
      </c>
      <c r="K81" s="18" t="n">
        <v>506.33568767</v>
      </c>
      <c r="L81" s="20" t="n">
        <v>8.841996460000001</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717</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508.70937771</v>
      </c>
      <c r="F7" s="20" t="n">
        <v>5.10730171</v>
      </c>
      <c r="G7" s="18" t="n">
        <v>496.86809887</v>
      </c>
      <c r="H7" s="20" t="n">
        <v>2.35621061</v>
      </c>
      <c r="I7" s="18" t="n">
        <v>469.15029387</v>
      </c>
      <c r="J7" s="20" t="n">
        <v>5.44847243</v>
      </c>
      <c r="K7" s="18" t="n">
        <v>516.06429134</v>
      </c>
      <c r="L7" s="20" t="n">
        <v>17.99138176</v>
      </c>
      <c r="M7" s="18" t="s">
        <v>404</v>
      </c>
      <c r="N7" s="20" t="s">
        <v>404</v>
      </c>
      <c r="O7" s="18" t="s">
        <v>404</v>
      </c>
      <c r="P7" s="20" t="s">
        <v>404</v>
      </c>
      <c r="Q7" s="18" t="s">
        <v>404</v>
      </c>
      <c r="R7" s="20" t="s">
        <v>404</v>
      </c>
      <c r="S7" s="18" t="s">
        <v>404</v>
      </c>
      <c r="T7" s="20" t="s">
        <v>404</v>
      </c>
      <c r="U7" s="18" t="n">
        <v>469.46766162</v>
      </c>
      <c r="V7" s="20" t="n">
        <v>11.53779888</v>
      </c>
    </row>
    <row r="8" spans="1:22">
      <c r="A8" s="15" t="s">
        <v>405</v>
      </c>
      <c r="B8" s="17" t="n">
        <v>7007</v>
      </c>
      <c r="C8" s="18">
        <f>(0.0/B8*100)</f>
        <v/>
      </c>
      <c r="D8" s="19" t="n">
        <v>7007</v>
      </c>
      <c r="E8" s="18" t="n">
        <v>495.30201215</v>
      </c>
      <c r="F8" s="20" t="n">
        <v>6.87945595</v>
      </c>
      <c r="G8" s="18" t="n">
        <v>498.80843502</v>
      </c>
      <c r="H8" s="20" t="n">
        <v>4.71840564</v>
      </c>
      <c r="I8" s="18" t="n">
        <v>503.72470957</v>
      </c>
      <c r="J8" s="20" t="n">
        <v>22.16181826</v>
      </c>
      <c r="K8" s="18" t="n">
        <v>427.07168192</v>
      </c>
      <c r="L8" s="20" t="n">
        <v>26.73658802</v>
      </c>
      <c r="M8" s="18" t="s">
        <v>404</v>
      </c>
      <c r="N8" s="20" t="s">
        <v>404</v>
      </c>
      <c r="O8" s="18" t="s">
        <v>404</v>
      </c>
      <c r="P8" s="20" t="s">
        <v>404</v>
      </c>
      <c r="Q8" s="18" t="s">
        <v>404</v>
      </c>
      <c r="R8" s="20" t="s">
        <v>404</v>
      </c>
      <c r="S8" s="18" t="s">
        <v>404</v>
      </c>
      <c r="T8" s="20" t="s">
        <v>404</v>
      </c>
      <c r="U8" s="18" t="n">
        <v>485.38915272</v>
      </c>
      <c r="V8" s="20" t="n">
        <v>17.31589383</v>
      </c>
    </row>
    <row r="9" spans="1:22">
      <c r="A9" s="15" t="s">
        <v>406</v>
      </c>
      <c r="B9" s="17" t="n">
        <v>9651</v>
      </c>
      <c r="C9" s="18">
        <f>(200.0/B9*100)</f>
        <v/>
      </c>
      <c r="D9" s="19" t="n">
        <v>9451</v>
      </c>
      <c r="E9" s="18" t="n">
        <v>535.64404981</v>
      </c>
      <c r="F9" s="20" t="n">
        <v>9.28347333</v>
      </c>
      <c r="G9" s="18" t="n">
        <v>512.68409553</v>
      </c>
      <c r="H9" s="20" t="n">
        <v>3.7116455</v>
      </c>
      <c r="I9" s="18" t="n">
        <v>486.40351528</v>
      </c>
      <c r="J9" s="20" t="n">
        <v>9.26320494</v>
      </c>
      <c r="K9" s="18" t="n">
        <v>469.5270298</v>
      </c>
      <c r="L9" s="20" t="n">
        <v>38.57644955</v>
      </c>
      <c r="M9" s="18" t="s">
        <v>404</v>
      </c>
      <c r="N9" s="20" t="s">
        <v>404</v>
      </c>
      <c r="O9" s="18" t="s">
        <v>404</v>
      </c>
      <c r="P9" s="20" t="s">
        <v>404</v>
      </c>
      <c r="Q9" s="18" t="s">
        <v>404</v>
      </c>
      <c r="R9" s="20" t="s">
        <v>404</v>
      </c>
      <c r="S9" s="18" t="s">
        <v>404</v>
      </c>
      <c r="T9" s="20" t="s">
        <v>404</v>
      </c>
      <c r="U9" s="18" t="n">
        <v>481.8266594</v>
      </c>
      <c r="V9" s="20" t="n">
        <v>13.06040592</v>
      </c>
    </row>
    <row r="10" spans="1:22">
      <c r="A10" s="15" t="s">
        <v>407</v>
      </c>
      <c r="B10" s="17" t="n">
        <v>20058</v>
      </c>
      <c r="C10" s="18">
        <f>(3134.0/B10*100)</f>
        <v/>
      </c>
      <c r="D10" s="19" t="n">
        <v>16924</v>
      </c>
      <c r="E10" s="18" t="n">
        <v>511.30084214</v>
      </c>
      <c r="F10" s="20" t="n">
        <v>4.75012778</v>
      </c>
      <c r="G10" s="18" t="n">
        <v>519.44883054</v>
      </c>
      <c r="H10" s="20" t="n">
        <v>3.08790211</v>
      </c>
      <c r="I10" s="18" t="n">
        <v>497.94091794</v>
      </c>
      <c r="J10" s="20" t="n">
        <v>9.029027510000001</v>
      </c>
      <c r="K10" s="18" t="n">
        <v>478.27778413</v>
      </c>
      <c r="L10" s="20" t="n">
        <v>15.78806568</v>
      </c>
      <c r="M10" s="18" t="s">
        <v>404</v>
      </c>
      <c r="N10" s="20" t="s">
        <v>404</v>
      </c>
      <c r="O10" s="18" t="s">
        <v>404</v>
      </c>
      <c r="P10" s="20" t="s">
        <v>404</v>
      </c>
      <c r="Q10" s="18" t="s">
        <v>404</v>
      </c>
      <c r="R10" s="20" t="s">
        <v>404</v>
      </c>
      <c r="S10" s="18" t="s">
        <v>404</v>
      </c>
      <c r="T10" s="20" t="s">
        <v>404</v>
      </c>
      <c r="U10" s="18" t="n">
        <v>541.47647805</v>
      </c>
      <c r="V10" s="20" t="n">
        <v>17.25946025</v>
      </c>
    </row>
    <row r="11" spans="1:22">
      <c r="A11" s="15" t="s">
        <v>408</v>
      </c>
      <c r="B11" s="17" t="n">
        <v>7053</v>
      </c>
      <c r="C11" s="18">
        <f>(212.0/B11*100)</f>
        <v/>
      </c>
      <c r="D11" s="19" t="n">
        <v>6841</v>
      </c>
      <c r="E11" s="18" t="n">
        <v>455.86065228</v>
      </c>
      <c r="F11" s="20" t="n">
        <v>8.10153152</v>
      </c>
      <c r="G11" s="18" t="n">
        <v>420.61524733</v>
      </c>
      <c r="H11" s="20" t="n">
        <v>4.38770753</v>
      </c>
      <c r="I11" s="18" t="n">
        <v>412.72006371</v>
      </c>
      <c r="J11" s="20" t="n">
        <v>7.43017135</v>
      </c>
      <c r="K11" s="18" t="n">
        <v>379.98658159</v>
      </c>
      <c r="L11" s="20" t="n">
        <v>12.80595673</v>
      </c>
      <c r="M11" s="18" t="s">
        <v>404</v>
      </c>
      <c r="N11" s="20" t="s">
        <v>404</v>
      </c>
      <c r="O11" s="18" t="s">
        <v>404</v>
      </c>
      <c r="P11" s="20" t="s">
        <v>404</v>
      </c>
      <c r="Q11" s="18" t="s">
        <v>404</v>
      </c>
      <c r="R11" s="20" t="s">
        <v>404</v>
      </c>
      <c r="S11" s="18" t="s">
        <v>404</v>
      </c>
      <c r="T11" s="20" t="s">
        <v>404</v>
      </c>
      <c r="U11" s="18" t="n">
        <v>392.89876814</v>
      </c>
      <c r="V11" s="20" t="n">
        <v>6.04423581</v>
      </c>
    </row>
    <row r="12" spans="1:22">
      <c r="A12" s="15" t="s">
        <v>409</v>
      </c>
      <c r="B12" s="17" t="n">
        <v>6894</v>
      </c>
      <c r="C12" s="18">
        <f>(106.0/B12*100)</f>
        <v/>
      </c>
      <c r="D12" s="19" t="n">
        <v>6788</v>
      </c>
      <c r="E12" s="18" t="n">
        <v>491.3352953</v>
      </c>
      <c r="F12" s="20" t="n">
        <v>3.93347706</v>
      </c>
      <c r="G12" s="18" t="n">
        <v>492.95336794</v>
      </c>
      <c r="H12" s="20" t="n">
        <v>4.50322169</v>
      </c>
      <c r="I12" s="18" t="n">
        <v>501.69106669</v>
      </c>
      <c r="J12" s="20" t="n">
        <v>16.75165689</v>
      </c>
      <c r="K12" s="18" t="s">
        <v>404</v>
      </c>
      <c r="L12" s="20" t="s">
        <v>404</v>
      </c>
      <c r="M12" s="18" t="s">
        <v>404</v>
      </c>
      <c r="N12" s="20" t="s">
        <v>404</v>
      </c>
      <c r="O12" s="18" t="s">
        <v>404</v>
      </c>
      <c r="P12" s="20" t="s">
        <v>404</v>
      </c>
      <c r="Q12" s="18" t="s">
        <v>404</v>
      </c>
      <c r="R12" s="20" t="s">
        <v>404</v>
      </c>
      <c r="S12" s="18" t="s">
        <v>404</v>
      </c>
      <c r="T12" s="20" t="s">
        <v>404</v>
      </c>
      <c r="U12" s="18" t="n">
        <v>434.5846067</v>
      </c>
      <c r="V12" s="20" t="n">
        <v>14.85774849</v>
      </c>
    </row>
    <row r="13" spans="1:22">
      <c r="A13" s="15" t="s">
        <v>410</v>
      </c>
      <c r="B13" s="17" t="n">
        <v>7161</v>
      </c>
      <c r="C13" s="18">
        <f>(1175.0/B13*100)</f>
        <v/>
      </c>
      <c r="D13" s="19" t="n">
        <v>5986</v>
      </c>
      <c r="E13" s="18" t="n">
        <v>514.00621884</v>
      </c>
      <c r="F13" s="20" t="n">
        <v>3.70998115</v>
      </c>
      <c r="G13" s="18" t="n">
        <v>510.51810791</v>
      </c>
      <c r="H13" s="20" t="n">
        <v>3.20198823</v>
      </c>
      <c r="I13" s="18" t="n">
        <v>495.92477592</v>
      </c>
      <c r="J13" s="20" t="n">
        <v>7.54410405</v>
      </c>
      <c r="K13" s="18" t="n">
        <v>450.7351367</v>
      </c>
      <c r="L13" s="20" t="n">
        <v>8.206266769999999</v>
      </c>
      <c r="M13" s="18" t="s">
        <v>404</v>
      </c>
      <c r="N13" s="20" t="s">
        <v>404</v>
      </c>
      <c r="O13" s="18" t="s">
        <v>404</v>
      </c>
      <c r="P13" s="20" t="s">
        <v>404</v>
      </c>
      <c r="Q13" s="18" t="s">
        <v>404</v>
      </c>
      <c r="R13" s="20" t="s">
        <v>404</v>
      </c>
      <c r="S13" s="18" t="s">
        <v>404</v>
      </c>
      <c r="T13" s="20" t="s">
        <v>404</v>
      </c>
      <c r="U13" s="18" t="n">
        <v>511.90903232</v>
      </c>
      <c r="V13" s="20" t="n">
        <v>6.2886698</v>
      </c>
    </row>
    <row r="14" spans="1:22">
      <c r="A14" s="15" t="s">
        <v>411</v>
      </c>
      <c r="B14" s="17" t="n">
        <v>5587</v>
      </c>
      <c r="C14" s="18">
        <f>(0.0/B14*100)</f>
        <v/>
      </c>
      <c r="D14" s="19" t="n">
        <v>5587</v>
      </c>
      <c r="E14" s="18" t="n">
        <v>515.8958107</v>
      </c>
      <c r="F14" s="20" t="n">
        <v>3.4019897</v>
      </c>
      <c r="G14" s="18" t="n">
        <v>524.30109178</v>
      </c>
      <c r="H14" s="20" t="n">
        <v>2.95509312</v>
      </c>
      <c r="I14" s="18" t="n">
        <v>508.05330056</v>
      </c>
      <c r="J14" s="20" t="n">
        <v>7.05399447</v>
      </c>
      <c r="K14" s="18" t="s">
        <v>404</v>
      </c>
      <c r="L14" s="20" t="s">
        <v>404</v>
      </c>
      <c r="M14" s="18" t="s">
        <v>404</v>
      </c>
      <c r="N14" s="20" t="s">
        <v>404</v>
      </c>
      <c r="O14" s="18" t="s">
        <v>404</v>
      </c>
      <c r="P14" s="20" t="s">
        <v>404</v>
      </c>
      <c r="Q14" s="18" t="s">
        <v>404</v>
      </c>
      <c r="R14" s="20" t="s">
        <v>404</v>
      </c>
      <c r="S14" s="18" t="s">
        <v>404</v>
      </c>
      <c r="T14" s="20" t="s">
        <v>404</v>
      </c>
      <c r="U14" s="18" t="s">
        <v>404</v>
      </c>
      <c r="V14" s="20" t="s">
        <v>404</v>
      </c>
    </row>
    <row r="15" spans="1:22">
      <c r="A15" s="15" t="s">
        <v>412</v>
      </c>
      <c r="B15" s="17" t="n">
        <v>5882</v>
      </c>
      <c r="C15" s="18">
        <f>(0.0/B15*100)</f>
        <v/>
      </c>
      <c r="D15" s="19" t="n">
        <v>5882</v>
      </c>
      <c r="E15" s="18" t="n">
        <v>513.26784933</v>
      </c>
      <c r="F15" s="20" t="n">
        <v>3.69704167</v>
      </c>
      <c r="G15" s="18" t="n">
        <v>510.2439796</v>
      </c>
      <c r="H15" s="20" t="n">
        <v>2.95568506</v>
      </c>
      <c r="I15" s="18" t="n">
        <v>503.4099043</v>
      </c>
      <c r="J15" s="20" t="n">
        <v>5.67787715</v>
      </c>
      <c r="K15" s="18" t="n">
        <v>613.8674999999999</v>
      </c>
      <c r="L15" s="20" t="n">
        <v>32.64781892</v>
      </c>
      <c r="M15" s="18" t="s">
        <v>404</v>
      </c>
      <c r="N15" s="20" t="s">
        <v>404</v>
      </c>
      <c r="O15" s="18" t="s">
        <v>404</v>
      </c>
      <c r="P15" s="20" t="s">
        <v>404</v>
      </c>
      <c r="Q15" s="18" t="s">
        <v>404</v>
      </c>
      <c r="R15" s="20" t="s">
        <v>404</v>
      </c>
      <c r="S15" s="18" t="s">
        <v>404</v>
      </c>
      <c r="T15" s="20" t="s">
        <v>404</v>
      </c>
      <c r="U15" s="18" t="n">
        <v>515.04516311</v>
      </c>
      <c r="V15" s="20" t="n">
        <v>17.88092752</v>
      </c>
    </row>
    <row r="16" spans="1:22">
      <c r="A16" s="15" t="s">
        <v>413</v>
      </c>
      <c r="B16" s="17" t="n">
        <v>6108</v>
      </c>
      <c r="C16" s="18">
        <f>(495.0/B16*100)</f>
        <v/>
      </c>
      <c r="D16" s="19" t="n">
        <v>5613</v>
      </c>
      <c r="E16" s="18" t="n">
        <v>505.26760429</v>
      </c>
      <c r="F16" s="20" t="n">
        <v>9.305204270000001</v>
      </c>
      <c r="G16" s="18" t="n">
        <v>498.41009365</v>
      </c>
      <c r="H16" s="20" t="n">
        <v>4.98540028</v>
      </c>
      <c r="I16" s="18" t="n">
        <v>475.90332127</v>
      </c>
      <c r="J16" s="20" t="n">
        <v>10.5372112</v>
      </c>
      <c r="K16" s="18" t="s">
        <v>404</v>
      </c>
      <c r="L16" s="20" t="s">
        <v>404</v>
      </c>
      <c r="M16" s="18" t="s">
        <v>404</v>
      </c>
      <c r="N16" s="20" t="s">
        <v>404</v>
      </c>
      <c r="O16" s="18" t="s">
        <v>404</v>
      </c>
      <c r="P16" s="20" t="s">
        <v>404</v>
      </c>
      <c r="Q16" s="18" t="s">
        <v>404</v>
      </c>
      <c r="R16" s="20" t="s">
        <v>404</v>
      </c>
      <c r="S16" s="18" t="s">
        <v>404</v>
      </c>
      <c r="T16" s="20" t="s">
        <v>404</v>
      </c>
      <c r="U16" s="18" t="n">
        <v>470.00570012</v>
      </c>
      <c r="V16" s="20" t="n">
        <v>25.22465641</v>
      </c>
    </row>
    <row r="17" spans="1:22">
      <c r="A17" s="15" t="s">
        <v>414</v>
      </c>
      <c r="B17" s="17" t="n">
        <v>6504</v>
      </c>
      <c r="C17" s="18">
        <f>(1325.0/B17*100)</f>
        <v/>
      </c>
      <c r="D17" s="19" t="n">
        <v>5179</v>
      </c>
      <c r="E17" s="18" t="n">
        <v>495.15951568</v>
      </c>
      <c r="F17" s="20" t="n">
        <v>12.26885808</v>
      </c>
      <c r="G17" s="18" t="n">
        <v>508.15514775</v>
      </c>
      <c r="H17" s="20" t="n">
        <v>4.27647438</v>
      </c>
      <c r="I17" s="18" t="n">
        <v>477.97991806</v>
      </c>
      <c r="J17" s="20" t="n">
        <v>14.53732778</v>
      </c>
      <c r="K17" s="18" t="s">
        <v>404</v>
      </c>
      <c r="L17" s="20" t="s">
        <v>404</v>
      </c>
      <c r="M17" s="18" t="s">
        <v>404</v>
      </c>
      <c r="N17" s="20" t="s">
        <v>404</v>
      </c>
      <c r="O17" s="18" t="s">
        <v>404</v>
      </c>
      <c r="P17" s="20" t="s">
        <v>404</v>
      </c>
      <c r="Q17" s="18" t="s">
        <v>404</v>
      </c>
      <c r="R17" s="20" t="s">
        <v>404</v>
      </c>
      <c r="S17" s="18" t="s">
        <v>404</v>
      </c>
      <c r="T17" s="20" t="s">
        <v>404</v>
      </c>
      <c r="U17" s="18" t="n">
        <v>542.56683835</v>
      </c>
      <c r="V17" s="20" t="n">
        <v>15.39882418</v>
      </c>
    </row>
    <row r="18" spans="1:22">
      <c r="A18" s="15" t="s">
        <v>415</v>
      </c>
      <c r="B18" s="17" t="n">
        <v>5532</v>
      </c>
      <c r="C18" s="18">
        <f>(0.0/B18*100)</f>
        <v/>
      </c>
      <c r="D18" s="19" t="n">
        <v>5532</v>
      </c>
      <c r="E18" s="18" t="n">
        <v>453.56319926</v>
      </c>
      <c r="F18" s="20" t="n">
        <v>5.14592469</v>
      </c>
      <c r="G18" s="18" t="n">
        <v>461.96509451</v>
      </c>
      <c r="H18" s="20" t="n">
        <v>5.592386</v>
      </c>
      <c r="I18" s="18" t="n">
        <v>408.36483095</v>
      </c>
      <c r="J18" s="20" t="n">
        <v>24.09053454</v>
      </c>
      <c r="K18" s="18" t="n">
        <v>451.06048857</v>
      </c>
      <c r="L18" s="20" t="n">
        <v>23.20117549</v>
      </c>
      <c r="M18" s="18" t="s">
        <v>404</v>
      </c>
      <c r="N18" s="20" t="s">
        <v>404</v>
      </c>
      <c r="O18" s="18" t="s">
        <v>404</v>
      </c>
      <c r="P18" s="20" t="s">
        <v>404</v>
      </c>
      <c r="Q18" s="18" t="s">
        <v>404</v>
      </c>
      <c r="R18" s="20" t="s">
        <v>404</v>
      </c>
      <c r="S18" s="18" t="s">
        <v>404</v>
      </c>
      <c r="T18" s="20" t="s">
        <v>404</v>
      </c>
      <c r="U18" s="18" t="n">
        <v>420.06307774</v>
      </c>
      <c r="V18" s="20" t="n">
        <v>36.08230066</v>
      </c>
    </row>
    <row r="19" spans="1:22">
      <c r="A19" s="15" t="s">
        <v>416</v>
      </c>
      <c r="B19" s="17" t="n">
        <v>5658</v>
      </c>
      <c r="C19" s="18">
        <f>(327.0/B19*100)</f>
        <v/>
      </c>
      <c r="D19" s="19" t="n">
        <v>5331</v>
      </c>
      <c r="E19" s="18" t="n">
        <v>472.17055006</v>
      </c>
      <c r="F19" s="20" t="n">
        <v>4.30456671</v>
      </c>
      <c r="G19" s="18" t="n">
        <v>485.2212593</v>
      </c>
      <c r="H19" s="20" t="n">
        <v>7.12707953</v>
      </c>
      <c r="I19" s="18" t="n">
        <v>490.99070721</v>
      </c>
      <c r="J19" s="20" t="n">
        <v>19.61325734</v>
      </c>
      <c r="K19" s="18" t="s">
        <v>404</v>
      </c>
      <c r="L19" s="20" t="s">
        <v>404</v>
      </c>
      <c r="M19" s="18" t="s">
        <v>404</v>
      </c>
      <c r="N19" s="20" t="s">
        <v>404</v>
      </c>
      <c r="O19" s="18" t="s">
        <v>404</v>
      </c>
      <c r="P19" s="20" t="s">
        <v>404</v>
      </c>
      <c r="Q19" s="18" t="s">
        <v>404</v>
      </c>
      <c r="R19" s="20" t="s">
        <v>404</v>
      </c>
      <c r="S19" s="18" t="s">
        <v>404</v>
      </c>
      <c r="T19" s="20" t="s">
        <v>404</v>
      </c>
      <c r="U19" s="18" t="n">
        <v>467.84781661</v>
      </c>
      <c r="V19" s="20" t="n">
        <v>59.11198852</v>
      </c>
    </row>
    <row r="20" spans="1:22">
      <c r="A20" s="15" t="s">
        <v>417</v>
      </c>
      <c r="B20" s="17" t="n">
        <v>3371</v>
      </c>
      <c r="C20" s="18">
        <f>(24.0/B20*100)</f>
        <v/>
      </c>
      <c r="D20" s="19" t="n">
        <v>3347</v>
      </c>
      <c r="E20" s="18" t="n">
        <v>485.61819101</v>
      </c>
      <c r="F20" s="20" t="n">
        <v>3.40337242</v>
      </c>
      <c r="G20" s="18" t="n">
        <v>487.01178505</v>
      </c>
      <c r="H20" s="20" t="n">
        <v>2.55871786</v>
      </c>
      <c r="I20" s="18" t="n">
        <v>496.59977676</v>
      </c>
      <c r="J20" s="20" t="n">
        <v>5.00770787</v>
      </c>
      <c r="K20" s="18" t="s">
        <v>404</v>
      </c>
      <c r="L20" s="20" t="s">
        <v>404</v>
      </c>
      <c r="M20" s="18" t="s">
        <v>404</v>
      </c>
      <c r="N20" s="20" t="s">
        <v>404</v>
      </c>
      <c r="O20" s="18" t="s">
        <v>404</v>
      </c>
      <c r="P20" s="20" t="s">
        <v>404</v>
      </c>
      <c r="Q20" s="18" t="s">
        <v>404</v>
      </c>
      <c r="R20" s="20" t="s">
        <v>404</v>
      </c>
      <c r="S20" s="18" t="s">
        <v>404</v>
      </c>
      <c r="T20" s="20" t="s">
        <v>404</v>
      </c>
      <c r="U20" s="18" t="n">
        <v>490.60596492</v>
      </c>
      <c r="V20" s="20" t="n">
        <v>10.49417428</v>
      </c>
    </row>
    <row r="21" spans="1:22">
      <c r="A21" s="15" t="s">
        <v>418</v>
      </c>
      <c r="B21" s="17" t="n">
        <v>5741</v>
      </c>
      <c r="C21" s="18">
        <f>(0.0/B21*100)</f>
        <v/>
      </c>
      <c r="D21" s="19" t="n">
        <v>5741</v>
      </c>
      <c r="E21" s="18" t="n">
        <v>498.54755742</v>
      </c>
      <c r="F21" s="20" t="n">
        <v>5.85280888</v>
      </c>
      <c r="G21" s="18" t="n">
        <v>505.87250497</v>
      </c>
      <c r="H21" s="20" t="n">
        <v>2.78392384</v>
      </c>
      <c r="I21" s="18" t="n">
        <v>507.22749436</v>
      </c>
      <c r="J21" s="20" t="n">
        <v>11.29780533</v>
      </c>
      <c r="K21" s="18" t="n">
        <v>432.08510063</v>
      </c>
      <c r="L21" s="20" t="n">
        <v>8.25308493</v>
      </c>
      <c r="M21" s="18" t="s">
        <v>404</v>
      </c>
      <c r="N21" s="20" t="s">
        <v>404</v>
      </c>
      <c r="O21" s="18" t="s">
        <v>404</v>
      </c>
      <c r="P21" s="20" t="s">
        <v>404</v>
      </c>
      <c r="Q21" s="18" t="s">
        <v>404</v>
      </c>
      <c r="R21" s="20" t="s">
        <v>404</v>
      </c>
      <c r="S21" s="18" t="s">
        <v>404</v>
      </c>
      <c r="T21" s="20" t="s">
        <v>404</v>
      </c>
      <c r="U21" s="18" t="n">
        <v>500.21260789</v>
      </c>
      <c r="V21" s="20" t="n">
        <v>6.86784511</v>
      </c>
    </row>
    <row r="22" spans="1:22">
      <c r="A22" s="15" t="s">
        <v>419</v>
      </c>
      <c r="B22" s="17" t="n">
        <v>6598</v>
      </c>
      <c r="C22" s="18">
        <f>(0.0/B22*100)</f>
        <v/>
      </c>
      <c r="D22" s="19" t="n">
        <v>6598</v>
      </c>
      <c r="E22" s="18" t="n">
        <v>460.98667522</v>
      </c>
      <c r="F22" s="20" t="n">
        <v>9.58168584</v>
      </c>
      <c r="G22" s="18" t="n">
        <v>476.57266935</v>
      </c>
      <c r="H22" s="20" t="n">
        <v>6.32240614</v>
      </c>
      <c r="I22" s="18" t="n">
        <v>447.48494095</v>
      </c>
      <c r="J22" s="20" t="n">
        <v>14.59889121</v>
      </c>
      <c r="K22" s="18" t="n">
        <v>517.73737117</v>
      </c>
      <c r="L22" s="20" t="n">
        <v>32.59598376</v>
      </c>
      <c r="M22" s="18" t="s">
        <v>404</v>
      </c>
      <c r="N22" s="20" t="s">
        <v>404</v>
      </c>
      <c r="O22" s="18" t="s">
        <v>404</v>
      </c>
      <c r="P22" s="20" t="s">
        <v>404</v>
      </c>
      <c r="Q22" s="18" t="s">
        <v>404</v>
      </c>
      <c r="R22" s="20" t="s">
        <v>404</v>
      </c>
      <c r="S22" s="18" t="s">
        <v>404</v>
      </c>
      <c r="T22" s="20" t="s">
        <v>404</v>
      </c>
      <c r="U22" s="18" t="n">
        <v>467.52267294</v>
      </c>
      <c r="V22" s="20" t="n">
        <v>23.75175369</v>
      </c>
    </row>
    <row r="23" spans="1:22">
      <c r="A23" s="15" t="s">
        <v>420</v>
      </c>
      <c r="B23" s="17" t="n">
        <v>11583</v>
      </c>
      <c r="C23" s="18">
        <f>(3194.0/B23*100)</f>
        <v/>
      </c>
      <c r="D23" s="19" t="n">
        <v>8389</v>
      </c>
      <c r="E23" s="18" t="n">
        <v>476.49163748</v>
      </c>
      <c r="F23" s="20" t="n">
        <v>9.155349279999999</v>
      </c>
      <c r="G23" s="18" t="n">
        <v>495.36180177</v>
      </c>
      <c r="H23" s="20" t="n">
        <v>5.49060218</v>
      </c>
      <c r="I23" s="18" t="n">
        <v>497.05132734</v>
      </c>
      <c r="J23" s="20" t="n">
        <v>9.723357529999999</v>
      </c>
      <c r="K23" s="18" t="n">
        <v>494.63920837</v>
      </c>
      <c r="L23" s="20" t="n">
        <v>16.59638903</v>
      </c>
      <c r="M23" s="18" t="s">
        <v>404</v>
      </c>
      <c r="N23" s="20" t="s">
        <v>404</v>
      </c>
      <c r="O23" s="18" t="s">
        <v>404</v>
      </c>
      <c r="P23" s="20" t="s">
        <v>404</v>
      </c>
      <c r="Q23" s="18" t="s">
        <v>404</v>
      </c>
      <c r="R23" s="20" t="s">
        <v>404</v>
      </c>
      <c r="S23" s="18" t="s">
        <v>404</v>
      </c>
      <c r="T23" s="20" t="s">
        <v>404</v>
      </c>
      <c r="U23" s="18" t="n">
        <v>503.33578237</v>
      </c>
      <c r="V23" s="20" t="n">
        <v>23.88754382</v>
      </c>
    </row>
    <row r="24" spans="1:22">
      <c r="A24" s="15" t="s">
        <v>421</v>
      </c>
      <c r="B24" s="17" t="n">
        <v>6647</v>
      </c>
      <c r="C24" s="18">
        <f>(0.0/B24*100)</f>
        <v/>
      </c>
      <c r="D24" s="19" t="n">
        <v>6647</v>
      </c>
      <c r="E24" s="18" t="n">
        <v>540.39005433</v>
      </c>
      <c r="F24" s="20" t="n">
        <v>16.16950193</v>
      </c>
      <c r="G24" s="18" t="n">
        <v>534.52032927</v>
      </c>
      <c r="H24" s="20" t="n">
        <v>4.09519342</v>
      </c>
      <c r="I24" s="18" t="n">
        <v>525.25745765</v>
      </c>
      <c r="J24" s="20" t="n">
        <v>7.61038289</v>
      </c>
      <c r="K24" s="18" t="n">
        <v>533.09092505</v>
      </c>
      <c r="L24" s="20" t="n">
        <v>29.4861987</v>
      </c>
      <c r="M24" s="18" t="s">
        <v>404</v>
      </c>
      <c r="N24" s="20" t="s">
        <v>404</v>
      </c>
      <c r="O24" s="18" t="s">
        <v>404</v>
      </c>
      <c r="P24" s="20" t="s">
        <v>404</v>
      </c>
      <c r="Q24" s="18" t="s">
        <v>404</v>
      </c>
      <c r="R24" s="20" t="s">
        <v>404</v>
      </c>
      <c r="S24" s="18" t="s">
        <v>404</v>
      </c>
      <c r="T24" s="20" t="s">
        <v>404</v>
      </c>
      <c r="U24" s="18" t="s">
        <v>404</v>
      </c>
      <c r="V24" s="20" t="s">
        <v>404</v>
      </c>
    </row>
    <row r="25" spans="1:22">
      <c r="A25" s="15" t="s">
        <v>422</v>
      </c>
      <c r="B25" s="17" t="n">
        <v>5581</v>
      </c>
      <c r="C25" s="18">
        <f>(0.0/B25*100)</f>
        <v/>
      </c>
      <c r="D25" s="19" t="n">
        <v>5581</v>
      </c>
      <c r="E25" s="18" t="n">
        <v>526.51789129</v>
      </c>
      <c r="F25" s="20" t="n">
        <v>5.91264465</v>
      </c>
      <c r="G25" s="18" t="n">
        <v>525.84965291</v>
      </c>
      <c r="H25" s="20" t="n">
        <v>5.38875722</v>
      </c>
      <c r="I25" s="18" t="n">
        <v>516.36634783</v>
      </c>
      <c r="J25" s="20" t="n">
        <v>17.92887937</v>
      </c>
      <c r="K25" s="18" t="n">
        <v>461.19790174</v>
      </c>
      <c r="L25" s="20" t="n">
        <v>51.06991383</v>
      </c>
      <c r="M25" s="18" t="s">
        <v>404</v>
      </c>
      <c r="N25" s="20" t="s">
        <v>404</v>
      </c>
      <c r="O25" s="18" t="s">
        <v>404</v>
      </c>
      <c r="P25" s="20" t="s">
        <v>404</v>
      </c>
      <c r="Q25" s="18" t="s">
        <v>404</v>
      </c>
      <c r="R25" s="20" t="s">
        <v>404</v>
      </c>
      <c r="S25" s="18" t="s">
        <v>404</v>
      </c>
      <c r="T25" s="20" t="s">
        <v>404</v>
      </c>
      <c r="U25" s="18" t="n">
        <v>461.06915833</v>
      </c>
      <c r="V25" s="20" t="n">
        <v>6.97169272</v>
      </c>
    </row>
    <row r="26" spans="1:22">
      <c r="A26" s="15" t="s">
        <v>423</v>
      </c>
      <c r="B26" s="17" t="n">
        <v>4869</v>
      </c>
      <c r="C26" s="18">
        <f>(11.0/B26*100)</f>
        <v/>
      </c>
      <c r="D26" s="19" t="n">
        <v>4858</v>
      </c>
      <c r="E26" s="18" t="n">
        <v>476.83696978</v>
      </c>
      <c r="F26" s="20" t="n">
        <v>3.09966403</v>
      </c>
      <c r="G26" s="18" t="n">
        <v>485.1319346</v>
      </c>
      <c r="H26" s="20" t="n">
        <v>2.75976251</v>
      </c>
      <c r="I26" s="18" t="n">
        <v>524.5898915400001</v>
      </c>
      <c r="J26" s="20" t="n">
        <v>9.48038674</v>
      </c>
      <c r="K26" s="18" t="n">
        <v>482.75116376</v>
      </c>
      <c r="L26" s="20" t="n">
        <v>15.94312647</v>
      </c>
      <c r="M26" s="18" t="s">
        <v>404</v>
      </c>
      <c r="N26" s="20" t="s">
        <v>404</v>
      </c>
      <c r="O26" s="18" t="s">
        <v>404</v>
      </c>
      <c r="P26" s="20" t="s">
        <v>404</v>
      </c>
      <c r="Q26" s="18" t="s">
        <v>404</v>
      </c>
      <c r="R26" s="20" t="s">
        <v>404</v>
      </c>
      <c r="S26" s="18" t="s">
        <v>404</v>
      </c>
      <c r="T26" s="20" t="s">
        <v>404</v>
      </c>
      <c r="U26" s="18" t="n">
        <v>450.64444966</v>
      </c>
      <c r="V26" s="20" t="n">
        <v>12.9255414</v>
      </c>
    </row>
    <row r="27" spans="1:22">
      <c r="A27" s="15" t="s">
        <v>424</v>
      </c>
      <c r="B27" s="17" t="n">
        <v>5299</v>
      </c>
      <c r="C27" s="18">
        <f>(0.0/B27*100)</f>
        <v/>
      </c>
      <c r="D27" s="19" t="n">
        <v>5299</v>
      </c>
      <c r="E27" s="18" t="n">
        <v>500.92941017</v>
      </c>
      <c r="F27" s="20" t="n">
        <v>2.40122957</v>
      </c>
      <c r="G27" s="18" t="n">
        <v>480.01858219</v>
      </c>
      <c r="H27" s="20" t="n">
        <v>1.51620408</v>
      </c>
      <c r="I27" s="18" t="n">
        <v>527.22279285</v>
      </c>
      <c r="J27" s="20" t="n">
        <v>6.60516597</v>
      </c>
      <c r="K27" s="18" t="s">
        <v>404</v>
      </c>
      <c r="L27" s="20" t="s">
        <v>404</v>
      </c>
      <c r="M27" s="18" t="s">
        <v>404</v>
      </c>
      <c r="N27" s="20" t="s">
        <v>404</v>
      </c>
      <c r="O27" s="18" t="s">
        <v>404</v>
      </c>
      <c r="P27" s="20" t="s">
        <v>404</v>
      </c>
      <c r="Q27" s="18" t="s">
        <v>404</v>
      </c>
      <c r="R27" s="20" t="s">
        <v>404</v>
      </c>
      <c r="S27" s="18" t="s">
        <v>404</v>
      </c>
      <c r="T27" s="20" t="s">
        <v>404</v>
      </c>
      <c r="U27" s="18" t="s">
        <v>404</v>
      </c>
      <c r="V27" s="20" t="s">
        <v>404</v>
      </c>
    </row>
    <row r="28" spans="1:22">
      <c r="A28" s="15" t="s">
        <v>425</v>
      </c>
      <c r="B28" s="17" t="n">
        <v>7568</v>
      </c>
      <c r="C28" s="18">
        <f>(0.0/B28*100)</f>
        <v/>
      </c>
      <c r="D28" s="19" t="n">
        <v>7568</v>
      </c>
      <c r="E28" s="18" t="n">
        <v>403.73555167</v>
      </c>
      <c r="F28" s="20" t="n">
        <v>4.76245121</v>
      </c>
      <c r="G28" s="18" t="n">
        <v>412.6353497</v>
      </c>
      <c r="H28" s="20" t="n">
        <v>3.50255173</v>
      </c>
      <c r="I28" s="18" t="n">
        <v>396.03611494</v>
      </c>
      <c r="J28" s="20" t="n">
        <v>8.275012220000001</v>
      </c>
      <c r="K28" s="18" t="n">
        <v>394.58380935</v>
      </c>
      <c r="L28" s="20" t="n">
        <v>8.57819179</v>
      </c>
      <c r="M28" s="18" t="s">
        <v>404</v>
      </c>
      <c r="N28" s="20" t="s">
        <v>404</v>
      </c>
      <c r="O28" s="18" t="s">
        <v>404</v>
      </c>
      <c r="P28" s="20" t="s">
        <v>404</v>
      </c>
      <c r="Q28" s="18" t="s">
        <v>404</v>
      </c>
      <c r="R28" s="20" t="s">
        <v>404</v>
      </c>
      <c r="S28" s="18" t="s">
        <v>404</v>
      </c>
      <c r="T28" s="20" t="s">
        <v>404</v>
      </c>
      <c r="U28" s="18" t="n">
        <v>419.83480062</v>
      </c>
      <c r="V28" s="20" t="n">
        <v>43.00940413</v>
      </c>
    </row>
    <row r="29" spans="1:22">
      <c r="A29" s="15" t="s">
        <v>426</v>
      </c>
      <c r="B29" s="17" t="n">
        <v>5385</v>
      </c>
      <c r="C29" s="18">
        <f>(1123.0/B29*100)</f>
        <v/>
      </c>
      <c r="D29" s="19" t="n">
        <v>4262</v>
      </c>
      <c r="E29" s="18" t="n">
        <v>599.33446866</v>
      </c>
      <c r="F29" s="20" t="n">
        <v>16.41268135</v>
      </c>
      <c r="G29" s="18" t="n">
        <v>519.6592573200001</v>
      </c>
      <c r="H29" s="20" t="n">
        <v>8.008582090000001</v>
      </c>
      <c r="I29" s="18" t="n">
        <v>499.67557918</v>
      </c>
      <c r="J29" s="20" t="n">
        <v>10.53004355</v>
      </c>
      <c r="K29" s="18" t="n">
        <v>482.08625724</v>
      </c>
      <c r="L29" s="20" t="n">
        <v>43.06190372</v>
      </c>
      <c r="M29" s="18" t="s">
        <v>404</v>
      </c>
      <c r="N29" s="20" t="s">
        <v>404</v>
      </c>
      <c r="O29" s="18" t="s">
        <v>404</v>
      </c>
      <c r="P29" s="20" t="s">
        <v>404</v>
      </c>
      <c r="Q29" s="18" t="s">
        <v>404</v>
      </c>
      <c r="R29" s="20" t="s">
        <v>404</v>
      </c>
      <c r="S29" s="18" t="s">
        <v>404</v>
      </c>
      <c r="T29" s="20" t="s">
        <v>404</v>
      </c>
      <c r="U29" s="18" t="n">
        <v>503.52906124</v>
      </c>
      <c r="V29" s="20" t="n">
        <v>9.96783681</v>
      </c>
    </row>
    <row r="30" spans="1:22">
      <c r="A30" s="15" t="s">
        <v>427</v>
      </c>
      <c r="B30" s="17" t="n">
        <v>4520</v>
      </c>
      <c r="C30" s="18">
        <f>(1105.0/B30*100)</f>
        <v/>
      </c>
      <c r="D30" s="19" t="n">
        <v>3415</v>
      </c>
      <c r="E30" s="18" t="n">
        <v>503.81516513</v>
      </c>
      <c r="F30" s="20" t="n">
        <v>9.23328991</v>
      </c>
      <c r="G30" s="18" t="n">
        <v>498.14449984</v>
      </c>
      <c r="H30" s="20" t="n">
        <v>3.34635788</v>
      </c>
      <c r="I30" s="18" t="n">
        <v>481.44463616</v>
      </c>
      <c r="J30" s="20" t="n">
        <v>8.213979719999999</v>
      </c>
      <c r="K30" s="18" t="s">
        <v>404</v>
      </c>
      <c r="L30" s="20" t="s">
        <v>404</v>
      </c>
      <c r="M30" s="18" t="s">
        <v>404</v>
      </c>
      <c r="N30" s="20" t="s">
        <v>404</v>
      </c>
      <c r="O30" s="18" t="s">
        <v>404</v>
      </c>
      <c r="P30" s="20" t="s">
        <v>404</v>
      </c>
      <c r="Q30" s="18" t="s">
        <v>404</v>
      </c>
      <c r="R30" s="20" t="s">
        <v>404</v>
      </c>
      <c r="S30" s="18" t="s">
        <v>404</v>
      </c>
      <c r="T30" s="20" t="s">
        <v>404</v>
      </c>
      <c r="U30" s="18" t="n">
        <v>415.88413663</v>
      </c>
      <c r="V30" s="20" t="n">
        <v>11.12187319</v>
      </c>
    </row>
    <row r="31" spans="1:22">
      <c r="A31" s="15" t="s">
        <v>428</v>
      </c>
      <c r="B31" s="17" t="n">
        <v>5456</v>
      </c>
      <c r="C31" s="18">
        <f>(502.0/B31*100)</f>
        <v/>
      </c>
      <c r="D31" s="19" t="n">
        <v>4954</v>
      </c>
      <c r="E31" s="18" t="n">
        <v>500.43047535</v>
      </c>
      <c r="F31" s="20" t="n">
        <v>7.89307051</v>
      </c>
      <c r="G31" s="18" t="n">
        <v>504.44507409</v>
      </c>
      <c r="H31" s="20" t="n">
        <v>2.67309996</v>
      </c>
      <c r="I31" s="18" t="n">
        <v>495.13951427</v>
      </c>
      <c r="J31" s="20" t="n">
        <v>6.5768761</v>
      </c>
      <c r="K31" s="18" t="n">
        <v>516.57819065</v>
      </c>
      <c r="L31" s="20" t="n">
        <v>11.47136981</v>
      </c>
      <c r="M31" s="18" t="s">
        <v>404</v>
      </c>
      <c r="N31" s="20" t="s">
        <v>404</v>
      </c>
      <c r="O31" s="18" t="s">
        <v>404</v>
      </c>
      <c r="P31" s="20" t="s">
        <v>404</v>
      </c>
      <c r="Q31" s="18" t="s">
        <v>404</v>
      </c>
      <c r="R31" s="20" t="s">
        <v>404</v>
      </c>
      <c r="S31" s="18" t="s">
        <v>404</v>
      </c>
      <c r="T31" s="20" t="s">
        <v>404</v>
      </c>
      <c r="U31" s="18" t="n">
        <v>495.68403125</v>
      </c>
      <c r="V31" s="20" t="n">
        <v>9.676906320000001</v>
      </c>
    </row>
    <row r="32" spans="1:22">
      <c r="A32" s="15" t="s">
        <v>429</v>
      </c>
      <c r="B32" s="17" t="n">
        <v>4478</v>
      </c>
      <c r="C32" s="18">
        <f>(0.0/B32*100)</f>
        <v/>
      </c>
      <c r="D32" s="19" t="n">
        <v>4478</v>
      </c>
      <c r="E32" s="18" t="n">
        <v>507.79819617</v>
      </c>
      <c r="F32" s="20" t="n">
        <v>4.03381296</v>
      </c>
      <c r="G32" s="18" t="n">
        <v>501.31491402</v>
      </c>
      <c r="H32" s="20" t="n">
        <v>3.45708744</v>
      </c>
      <c r="I32" s="18" t="n">
        <v>498.99283287</v>
      </c>
      <c r="J32" s="20" t="n">
        <v>11.38965498</v>
      </c>
      <c r="K32" s="18" t="s">
        <v>404</v>
      </c>
      <c r="L32" s="20" t="s">
        <v>404</v>
      </c>
      <c r="M32" s="18" t="s">
        <v>404</v>
      </c>
      <c r="N32" s="20" t="s">
        <v>404</v>
      </c>
      <c r="O32" s="18" t="s">
        <v>404</v>
      </c>
      <c r="P32" s="20" t="s">
        <v>404</v>
      </c>
      <c r="Q32" s="18" t="s">
        <v>404</v>
      </c>
      <c r="R32" s="20" t="s">
        <v>404</v>
      </c>
      <c r="S32" s="18" t="s">
        <v>404</v>
      </c>
      <c r="T32" s="20" t="s">
        <v>404</v>
      </c>
      <c r="U32" s="18" t="n">
        <v>514.2717599699999</v>
      </c>
      <c r="V32" s="20" t="n">
        <v>16.25973816</v>
      </c>
    </row>
    <row r="33" spans="1:22">
      <c r="A33" s="15" t="s">
        <v>430</v>
      </c>
      <c r="B33" s="17" t="n">
        <v>7325</v>
      </c>
      <c r="C33" s="18">
        <f>(29.0/B33*100)</f>
        <v/>
      </c>
      <c r="D33" s="19" t="n">
        <v>7296</v>
      </c>
      <c r="E33" s="18" t="n">
        <v>493.03298137</v>
      </c>
      <c r="F33" s="20" t="n">
        <v>6.24918263</v>
      </c>
      <c r="G33" s="18" t="n">
        <v>492.33700037</v>
      </c>
      <c r="H33" s="20" t="n">
        <v>3.82933055</v>
      </c>
      <c r="I33" s="18" t="n">
        <v>475.23834891</v>
      </c>
      <c r="J33" s="20" t="n">
        <v>12.447118</v>
      </c>
      <c r="K33" s="18" t="n">
        <v>484.33192042</v>
      </c>
      <c r="L33" s="20" t="n">
        <v>9.067657240000001</v>
      </c>
      <c r="M33" s="18" t="s">
        <v>404</v>
      </c>
      <c r="N33" s="20" t="s">
        <v>404</v>
      </c>
      <c r="O33" s="18" t="s">
        <v>404</v>
      </c>
      <c r="P33" s="20" t="s">
        <v>404</v>
      </c>
      <c r="Q33" s="18" t="s">
        <v>404</v>
      </c>
      <c r="R33" s="20" t="s">
        <v>404</v>
      </c>
      <c r="S33" s="18" t="s">
        <v>404</v>
      </c>
      <c r="T33" s="20" t="s">
        <v>404</v>
      </c>
      <c r="U33" s="18" t="n">
        <v>454.90517518</v>
      </c>
      <c r="V33" s="20" t="n">
        <v>10.69136938</v>
      </c>
    </row>
    <row r="34" spans="1:22">
      <c r="A34" s="15" t="s">
        <v>431</v>
      </c>
      <c r="B34" s="17" t="n">
        <v>6350</v>
      </c>
      <c r="C34" s="18">
        <f>(0.0/B34*100)</f>
        <v/>
      </c>
      <c r="D34" s="19" t="n">
        <v>6350</v>
      </c>
      <c r="E34" s="18" t="n">
        <v>470.51271851</v>
      </c>
      <c r="F34" s="20" t="n">
        <v>4.03661502</v>
      </c>
      <c r="G34" s="18" t="n">
        <v>484.54975825</v>
      </c>
      <c r="H34" s="20" t="n">
        <v>5.82281346</v>
      </c>
      <c r="I34" s="18" t="n">
        <v>456.18831967</v>
      </c>
      <c r="J34" s="20" t="n">
        <v>24.25161914</v>
      </c>
      <c r="K34" s="18" t="n">
        <v>473.79972199</v>
      </c>
      <c r="L34" s="20" t="n">
        <v>14.18662594</v>
      </c>
      <c r="M34" s="18" t="s">
        <v>404</v>
      </c>
      <c r="N34" s="20" t="s">
        <v>404</v>
      </c>
      <c r="O34" s="18" t="s">
        <v>404</v>
      </c>
      <c r="P34" s="20" t="s">
        <v>404</v>
      </c>
      <c r="Q34" s="18" t="s">
        <v>404</v>
      </c>
      <c r="R34" s="20" t="s">
        <v>404</v>
      </c>
      <c r="S34" s="18" t="s">
        <v>404</v>
      </c>
      <c r="T34" s="20" t="s">
        <v>404</v>
      </c>
      <c r="U34" s="18" t="n">
        <v>366.63440683</v>
      </c>
      <c r="V34" s="20" t="n">
        <v>10.55886664</v>
      </c>
    </row>
    <row r="35" spans="1:22">
      <c r="A35" s="15" t="s">
        <v>432</v>
      </c>
      <c r="B35" s="17" t="n">
        <v>6406</v>
      </c>
      <c r="C35" s="18">
        <f>(443.0/B35*100)</f>
        <v/>
      </c>
      <c r="D35" s="19" t="n">
        <v>5963</v>
      </c>
      <c r="E35" s="18" t="n">
        <v>510.11060662</v>
      </c>
      <c r="F35" s="20" t="n">
        <v>2.4371096</v>
      </c>
      <c r="G35" s="18" t="n">
        <v>518.3522635099999</v>
      </c>
      <c r="H35" s="20" t="n">
        <v>1.88779123</v>
      </c>
      <c r="I35" s="18" t="n">
        <v>478.66733222</v>
      </c>
      <c r="J35" s="20" t="n">
        <v>4.49230423</v>
      </c>
      <c r="K35" s="18" t="n">
        <v>510.69907753</v>
      </c>
      <c r="L35" s="20" t="n">
        <v>12.61193724</v>
      </c>
      <c r="M35" s="18" t="s">
        <v>404</v>
      </c>
      <c r="N35" s="20" t="s">
        <v>404</v>
      </c>
      <c r="O35" s="18" t="s">
        <v>404</v>
      </c>
      <c r="P35" s="20" t="s">
        <v>404</v>
      </c>
      <c r="Q35" s="18" t="s">
        <v>404</v>
      </c>
      <c r="R35" s="20" t="s">
        <v>404</v>
      </c>
      <c r="S35" s="18" t="s">
        <v>404</v>
      </c>
      <c r="T35" s="20" t="s">
        <v>404</v>
      </c>
      <c r="U35" s="18" t="n">
        <v>511.95574918</v>
      </c>
      <c r="V35" s="20" t="n">
        <v>7.75645362</v>
      </c>
    </row>
    <row r="36" spans="1:22">
      <c r="A36" s="15" t="s">
        <v>433</v>
      </c>
      <c r="B36" s="17" t="n">
        <v>6736</v>
      </c>
      <c r="C36" s="18">
        <f>(10.0/B36*100)</f>
        <v/>
      </c>
      <c r="D36" s="19" t="n">
        <v>6726</v>
      </c>
      <c r="E36" s="18" t="n">
        <v>489.39241695</v>
      </c>
      <c r="F36" s="20" t="n">
        <v>4.25532592</v>
      </c>
      <c r="G36" s="18" t="n">
        <v>485.14256619</v>
      </c>
      <c r="H36" s="20" t="n">
        <v>3.29358944</v>
      </c>
      <c r="I36" s="18" t="n">
        <v>476.80441145</v>
      </c>
      <c r="J36" s="20" t="n">
        <v>6.73372991</v>
      </c>
      <c r="K36" s="18" t="n">
        <v>498.48501483</v>
      </c>
      <c r="L36" s="20" t="n">
        <v>18.08776278</v>
      </c>
      <c r="M36" s="18" t="s">
        <v>404</v>
      </c>
      <c r="N36" s="20" t="s">
        <v>404</v>
      </c>
      <c r="O36" s="18" t="s">
        <v>404</v>
      </c>
      <c r="P36" s="20" t="s">
        <v>404</v>
      </c>
      <c r="Q36" s="18" t="s">
        <v>404</v>
      </c>
      <c r="R36" s="20" t="s">
        <v>404</v>
      </c>
      <c r="S36" s="18" t="s">
        <v>404</v>
      </c>
      <c r="T36" s="20" t="s">
        <v>404</v>
      </c>
      <c r="U36" s="18" t="n">
        <v>476.58602805</v>
      </c>
      <c r="V36" s="20" t="n">
        <v>7.28406078</v>
      </c>
    </row>
    <row r="37" spans="1:22">
      <c r="A37" s="15" t="s">
        <v>434</v>
      </c>
      <c r="B37" s="17" t="n">
        <v>5458</v>
      </c>
      <c r="C37" s="18">
        <f>(0.0/B37*100)</f>
        <v/>
      </c>
      <c r="D37" s="19" t="n">
        <v>5458</v>
      </c>
      <c r="E37" s="18" t="n">
        <v>501.89133173</v>
      </c>
      <c r="F37" s="20" t="n">
        <v>6.39371953</v>
      </c>
      <c r="G37" s="18" t="n">
        <v>493.04619998</v>
      </c>
      <c r="H37" s="20" t="n">
        <v>3.52092468</v>
      </c>
      <c r="I37" s="18" t="n">
        <v>477.795845</v>
      </c>
      <c r="J37" s="20" t="n">
        <v>7.99635799</v>
      </c>
      <c r="K37" s="18" t="s">
        <v>404</v>
      </c>
      <c r="L37" s="20" t="s">
        <v>404</v>
      </c>
      <c r="M37" s="18" t="s">
        <v>404</v>
      </c>
      <c r="N37" s="20" t="s">
        <v>404</v>
      </c>
      <c r="O37" s="18" t="s">
        <v>404</v>
      </c>
      <c r="P37" s="20" t="s">
        <v>404</v>
      </c>
      <c r="Q37" s="18" t="s">
        <v>404</v>
      </c>
      <c r="R37" s="20" t="s">
        <v>404</v>
      </c>
      <c r="S37" s="18" t="s">
        <v>404</v>
      </c>
      <c r="T37" s="20" t="s">
        <v>404</v>
      </c>
      <c r="U37" s="18" t="n">
        <v>560.3243</v>
      </c>
      <c r="V37" s="20" t="n">
        <v>30.99942218</v>
      </c>
    </row>
    <row r="38" spans="1:22">
      <c r="A38" s="15" t="s">
        <v>435</v>
      </c>
      <c r="B38" s="17" t="n">
        <v>5860</v>
      </c>
      <c r="C38" s="18">
        <f>(268.0/B38*100)</f>
        <v/>
      </c>
      <c r="D38" s="19" t="n">
        <v>5592</v>
      </c>
      <c r="E38" s="18" t="n">
        <v>526.34670202</v>
      </c>
      <c r="F38" s="20" t="n">
        <v>6.01565781</v>
      </c>
      <c r="G38" s="18" t="n">
        <v>521.1684880400001</v>
      </c>
      <c r="H38" s="20" t="n">
        <v>5.87525422</v>
      </c>
      <c r="I38" s="18" t="n">
        <v>483.81542865</v>
      </c>
      <c r="J38" s="20" t="n">
        <v>21.30139187</v>
      </c>
      <c r="K38" s="18" t="n">
        <v>454.65365237</v>
      </c>
      <c r="L38" s="20" t="n">
        <v>44.04596974</v>
      </c>
      <c r="M38" s="18" t="s">
        <v>404</v>
      </c>
      <c r="N38" s="20" t="s">
        <v>404</v>
      </c>
      <c r="O38" s="18" t="s">
        <v>404</v>
      </c>
      <c r="P38" s="20" t="s">
        <v>404</v>
      </c>
      <c r="Q38" s="18" t="s">
        <v>404</v>
      </c>
      <c r="R38" s="20" t="s">
        <v>404</v>
      </c>
      <c r="S38" s="18" t="s">
        <v>404</v>
      </c>
      <c r="T38" s="20" t="s">
        <v>404</v>
      </c>
      <c r="U38" s="18" t="n">
        <v>529.01313124</v>
      </c>
      <c r="V38" s="20" t="n">
        <v>29.01813728</v>
      </c>
    </row>
    <row r="39" spans="1:22">
      <c r="A39" s="15" t="s">
        <v>436</v>
      </c>
      <c r="B39" s="17" t="n">
        <v>5895</v>
      </c>
      <c r="C39" s="18">
        <f>(0.0/B39*100)</f>
        <v/>
      </c>
      <c r="D39" s="19" t="n">
        <v>5895</v>
      </c>
      <c r="E39" s="18" t="n">
        <v>435.97166786</v>
      </c>
      <c r="F39" s="20" t="n">
        <v>10.44018478</v>
      </c>
      <c r="G39" s="18" t="n">
        <v>415.45852232</v>
      </c>
      <c r="H39" s="20" t="n">
        <v>6.04162137</v>
      </c>
      <c r="I39" s="18" t="n">
        <v>420.3476001</v>
      </c>
      <c r="J39" s="20" t="n">
        <v>10.00891327</v>
      </c>
      <c r="K39" s="18" t="n">
        <v>369.87036439</v>
      </c>
      <c r="L39" s="20" t="n">
        <v>13.8911836</v>
      </c>
      <c r="M39" s="18" t="s">
        <v>404</v>
      </c>
      <c r="N39" s="20" t="s">
        <v>404</v>
      </c>
      <c r="O39" s="18" t="s">
        <v>404</v>
      </c>
      <c r="P39" s="20" t="s">
        <v>404</v>
      </c>
      <c r="Q39" s="18" t="s">
        <v>404</v>
      </c>
      <c r="R39" s="20" t="s">
        <v>404</v>
      </c>
      <c r="S39" s="18" t="s">
        <v>404</v>
      </c>
      <c r="T39" s="20" t="s">
        <v>404</v>
      </c>
      <c r="U39" s="18" t="s">
        <v>404</v>
      </c>
      <c r="V39" s="20" t="s">
        <v>404</v>
      </c>
    </row>
    <row r="40" spans="1:22">
      <c r="A40" s="15" t="s">
        <v>437</v>
      </c>
      <c r="B40" s="17" t="n">
        <v>14157</v>
      </c>
      <c r="C40" s="18">
        <f>(3029.0/B40*100)</f>
        <v/>
      </c>
      <c r="D40" s="19" t="n">
        <v>11128</v>
      </c>
      <c r="E40" s="18" t="n">
        <v>497.86353386</v>
      </c>
      <c r="F40" s="20" t="n">
        <v>6.33429897</v>
      </c>
      <c r="G40" s="18" t="n">
        <v>491.34887862</v>
      </c>
      <c r="H40" s="20" t="n">
        <v>4.32486124</v>
      </c>
      <c r="I40" s="18" t="n">
        <v>495.65994143</v>
      </c>
      <c r="J40" s="20" t="n">
        <v>11.1279143</v>
      </c>
      <c r="K40" s="18" t="n">
        <v>457.63927292</v>
      </c>
      <c r="L40" s="20" t="n">
        <v>14.38904867</v>
      </c>
      <c r="M40" s="18" t="s">
        <v>404</v>
      </c>
      <c r="N40" s="20" t="s">
        <v>404</v>
      </c>
      <c r="O40" s="18" t="s">
        <v>404</v>
      </c>
      <c r="P40" s="20" t="s">
        <v>404</v>
      </c>
      <c r="Q40" s="18" t="s">
        <v>404</v>
      </c>
      <c r="R40" s="20" t="s">
        <v>404</v>
      </c>
      <c r="S40" s="18" t="s">
        <v>404</v>
      </c>
      <c r="T40" s="20" t="s">
        <v>404</v>
      </c>
      <c r="U40" s="18" t="n">
        <v>493.23244254</v>
      </c>
      <c r="V40" s="20" t="n">
        <v>8.106598959999999</v>
      </c>
    </row>
    <row r="41" spans="1:22">
      <c r="A41" s="15" t="s">
        <v>438</v>
      </c>
      <c r="B41" s="17" t="n">
        <v>5712</v>
      </c>
      <c r="C41" s="18">
        <f>(138.0/B41*100)</f>
        <v/>
      </c>
      <c r="D41" s="19" t="n">
        <v>5574</v>
      </c>
      <c r="E41" s="18" t="n">
        <v>478.44799614</v>
      </c>
      <c r="F41" s="20" t="n">
        <v>6.37592132</v>
      </c>
      <c r="G41" s="18" t="n">
        <v>474.66281581</v>
      </c>
      <c r="H41" s="20" t="n">
        <v>3.48673158</v>
      </c>
      <c r="I41" s="18" t="n">
        <v>434.98451406</v>
      </c>
      <c r="J41" s="20" t="n">
        <v>8.641907440000001</v>
      </c>
      <c r="K41" s="18" t="n">
        <v>365.23032334</v>
      </c>
      <c r="L41" s="20" t="n">
        <v>8.963483549999999</v>
      </c>
      <c r="M41" s="18" t="s">
        <v>404</v>
      </c>
      <c r="N41" s="20" t="s">
        <v>404</v>
      </c>
      <c r="O41" s="18" t="s">
        <v>404</v>
      </c>
      <c r="P41" s="20" t="s">
        <v>404</v>
      </c>
      <c r="Q41" s="18" t="s">
        <v>404</v>
      </c>
      <c r="R41" s="20" t="s">
        <v>404</v>
      </c>
      <c r="S41" s="18" t="s">
        <v>404</v>
      </c>
      <c r="T41" s="20" t="s">
        <v>404</v>
      </c>
      <c r="U41" s="18" t="n">
        <v>490.30455741</v>
      </c>
      <c r="V41" s="20" t="n">
        <v>10.55654189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420.2942945</v>
      </c>
      <c r="F44" s="20" t="n">
        <v>4.18170096</v>
      </c>
      <c r="G44" s="18" t="n">
        <v>403.15454067</v>
      </c>
      <c r="H44" s="20" t="n">
        <v>6.29501581</v>
      </c>
      <c r="I44" s="18" t="n">
        <v>402.70629473</v>
      </c>
      <c r="J44" s="20" t="n">
        <v>7.17531077</v>
      </c>
      <c r="K44" s="18" t="n">
        <v>393.79705991</v>
      </c>
      <c r="L44" s="20" t="n">
        <v>16.32064959</v>
      </c>
      <c r="M44" s="18" t="s">
        <v>404</v>
      </c>
      <c r="N44" s="20" t="s">
        <v>404</v>
      </c>
      <c r="O44" s="18" t="s">
        <v>404</v>
      </c>
      <c r="P44" s="20" t="s">
        <v>404</v>
      </c>
      <c r="Q44" s="18" t="s">
        <v>404</v>
      </c>
      <c r="R44" s="20" t="s">
        <v>404</v>
      </c>
      <c r="S44" s="18" t="n">
        <v>362.07679413</v>
      </c>
      <c r="T44" s="20" t="n">
        <v>17.67262046</v>
      </c>
      <c r="U44" s="18" t="n">
        <v>473.90969894</v>
      </c>
      <c r="V44" s="20" t="n">
        <v>39.39598307</v>
      </c>
    </row>
    <row r="45" spans="1:22">
      <c r="A45" s="15" t="s">
        <v>442</v>
      </c>
      <c r="B45" s="17" t="n">
        <v>5519</v>
      </c>
      <c r="C45" s="18">
        <f>(0.0/B45*100)</f>
        <v/>
      </c>
      <c r="D45" s="19" t="n">
        <v>5519</v>
      </c>
      <c r="E45" s="18" t="n">
        <v>350.91857717</v>
      </c>
      <c r="F45" s="20" t="n">
        <v>6.34603912</v>
      </c>
      <c r="G45" s="18" t="n">
        <v>356.40921572</v>
      </c>
      <c r="H45" s="20" t="n">
        <v>5.45957745</v>
      </c>
      <c r="I45" s="18" t="n">
        <v>359.12354992</v>
      </c>
      <c r="J45" s="20" t="n">
        <v>8.12496717</v>
      </c>
      <c r="K45" s="18" t="n">
        <v>383.8048686</v>
      </c>
      <c r="L45" s="20" t="n">
        <v>13.46395149</v>
      </c>
      <c r="M45" s="18" t="s">
        <v>404</v>
      </c>
      <c r="N45" s="20" t="s">
        <v>404</v>
      </c>
      <c r="O45" s="18" t="s">
        <v>404</v>
      </c>
      <c r="P45" s="20" t="s">
        <v>404</v>
      </c>
      <c r="Q45" s="18" t="s">
        <v>404</v>
      </c>
      <c r="R45" s="20" t="s">
        <v>404</v>
      </c>
      <c r="S45" s="18" t="s">
        <v>404</v>
      </c>
      <c r="T45" s="20" t="s">
        <v>404</v>
      </c>
      <c r="U45" s="18" t="n">
        <v>367.56934174</v>
      </c>
      <c r="V45" s="20" t="n">
        <v>21.68405382</v>
      </c>
    </row>
    <row r="46" spans="1:22">
      <c r="A46" s="15" t="s">
        <v>443</v>
      </c>
      <c r="B46" s="17" t="n">
        <v>23141</v>
      </c>
      <c r="C46" s="18">
        <f>(4196.0/B46*100)</f>
        <v/>
      </c>
      <c r="D46" s="19" t="n">
        <v>18945</v>
      </c>
      <c r="E46" s="18" t="n">
        <v>395.51597674</v>
      </c>
      <c r="F46" s="20" t="n">
        <v>5.84734489</v>
      </c>
      <c r="G46" s="18" t="n">
        <v>376.18990236</v>
      </c>
      <c r="H46" s="20" t="n">
        <v>4.72472926</v>
      </c>
      <c r="I46" s="18" t="n">
        <v>374.87727171</v>
      </c>
      <c r="J46" s="20" t="n">
        <v>5.98326987</v>
      </c>
      <c r="K46" s="18" t="n">
        <v>373.59833458</v>
      </c>
      <c r="L46" s="20" t="n">
        <v>17.53693356</v>
      </c>
      <c r="M46" s="18" t="s">
        <v>404</v>
      </c>
      <c r="N46" s="20" t="s">
        <v>404</v>
      </c>
      <c r="O46" s="18" t="s">
        <v>404</v>
      </c>
      <c r="P46" s="20" t="s">
        <v>404</v>
      </c>
      <c r="Q46" s="18" t="s">
        <v>404</v>
      </c>
      <c r="R46" s="20" t="s">
        <v>404</v>
      </c>
      <c r="S46" s="18" t="s">
        <v>404</v>
      </c>
      <c r="T46" s="20" t="s">
        <v>404</v>
      </c>
      <c r="U46" s="18" t="n">
        <v>351.00378785</v>
      </c>
      <c r="V46" s="20" t="n">
        <v>10.5343041</v>
      </c>
    </row>
    <row r="47" spans="1:22">
      <c r="A47" s="15" t="s">
        <v>444</v>
      </c>
      <c r="B47" s="17" t="n">
        <v>5928</v>
      </c>
      <c r="C47" s="18">
        <f>(0.0/B47*100)</f>
        <v/>
      </c>
      <c r="D47" s="19" t="n">
        <v>5928</v>
      </c>
      <c r="E47" s="18" t="n">
        <v>445.40564182</v>
      </c>
      <c r="F47" s="20" t="n">
        <v>7.01714568</v>
      </c>
      <c r="G47" s="18" t="n">
        <v>438.5968851</v>
      </c>
      <c r="H47" s="20" t="n">
        <v>7.98732687</v>
      </c>
      <c r="I47" s="18" t="n">
        <v>427.03382682</v>
      </c>
      <c r="J47" s="20" t="n">
        <v>12.81642339</v>
      </c>
      <c r="K47" s="18" t="n">
        <v>414.76156199</v>
      </c>
      <c r="L47" s="20" t="n">
        <v>22.33858056</v>
      </c>
      <c r="M47" s="18" t="s">
        <v>404</v>
      </c>
      <c r="N47" s="20" t="s">
        <v>404</v>
      </c>
      <c r="O47" s="18" t="s">
        <v>404</v>
      </c>
      <c r="P47" s="20" t="s">
        <v>404</v>
      </c>
      <c r="Q47" s="18" t="s">
        <v>404</v>
      </c>
      <c r="R47" s="20" t="s">
        <v>404</v>
      </c>
      <c r="S47" s="18" t="s">
        <v>404</v>
      </c>
      <c r="T47" s="20" t="s">
        <v>404</v>
      </c>
      <c r="U47" s="18" t="n">
        <v>501.43075852</v>
      </c>
      <c r="V47" s="20" t="n">
        <v>19.25376893</v>
      </c>
    </row>
    <row r="48" spans="1:22">
      <c r="A48" s="15" t="s">
        <v>445</v>
      </c>
      <c r="B48" s="17" t="n">
        <v>9841</v>
      </c>
      <c r="C48" s="18">
        <f>(40.0/B48*100)</f>
        <v/>
      </c>
      <c r="D48" s="19" t="n">
        <v>9801</v>
      </c>
      <c r="E48" s="18" t="n">
        <v>557.1597769</v>
      </c>
      <c r="F48" s="20" t="n">
        <v>12.10959245</v>
      </c>
      <c r="G48" s="18" t="n">
        <v>544.36235476</v>
      </c>
      <c r="H48" s="20" t="n">
        <v>12.03864366</v>
      </c>
      <c r="I48" s="18" t="n">
        <v>507.89282315</v>
      </c>
      <c r="J48" s="20" t="n">
        <v>12.62224093</v>
      </c>
      <c r="K48" s="18" t="n">
        <v>529.01032108</v>
      </c>
      <c r="L48" s="20" t="n">
        <v>9.99565059</v>
      </c>
      <c r="M48" s="18" t="s">
        <v>404</v>
      </c>
      <c r="N48" s="20" t="s">
        <v>404</v>
      </c>
      <c r="O48" s="18" t="s">
        <v>404</v>
      </c>
      <c r="P48" s="20" t="s">
        <v>404</v>
      </c>
      <c r="Q48" s="18" t="s">
        <v>404</v>
      </c>
      <c r="R48" s="20" t="s">
        <v>404</v>
      </c>
      <c r="S48" s="18" t="s">
        <v>404</v>
      </c>
      <c r="T48" s="20" t="s">
        <v>404</v>
      </c>
      <c r="U48" s="18" t="n">
        <v>519.73878258</v>
      </c>
      <c r="V48" s="20" t="n">
        <v>11.1506963</v>
      </c>
    </row>
    <row r="49" spans="1:22">
      <c r="A49" s="15" t="s">
        <v>446</v>
      </c>
      <c r="B49" s="17" t="n">
        <v>6349</v>
      </c>
      <c r="C49" s="18">
        <f>(52.0/B49*100)</f>
        <v/>
      </c>
      <c r="D49" s="19" t="n">
        <v>6297</v>
      </c>
      <c r="E49" s="18" t="n">
        <v>420.1487062</v>
      </c>
      <c r="F49" s="20" t="n">
        <v>5.54774747</v>
      </c>
      <c r="G49" s="18" t="n">
        <v>400.57807071</v>
      </c>
      <c r="H49" s="20" t="n">
        <v>4.18236623</v>
      </c>
      <c r="I49" s="18" t="n">
        <v>404.12584466</v>
      </c>
      <c r="J49" s="20" t="n">
        <v>10.30420615</v>
      </c>
      <c r="K49" s="18" t="n">
        <v>414.45925294</v>
      </c>
      <c r="L49" s="20" t="n">
        <v>21.48999618</v>
      </c>
      <c r="M49" s="18" t="s">
        <v>404</v>
      </c>
      <c r="N49" s="20" t="s">
        <v>404</v>
      </c>
      <c r="O49" s="18" t="s">
        <v>404</v>
      </c>
      <c r="P49" s="20" t="s">
        <v>404</v>
      </c>
      <c r="Q49" s="18" t="s">
        <v>404</v>
      </c>
      <c r="R49" s="20" t="s">
        <v>404</v>
      </c>
      <c r="S49" s="18" t="s">
        <v>404</v>
      </c>
      <c r="T49" s="20" t="s">
        <v>404</v>
      </c>
      <c r="U49" s="18" t="n">
        <v>368.27639483</v>
      </c>
      <c r="V49" s="20" t="n">
        <v>12.88417096</v>
      </c>
    </row>
    <row r="50" spans="1:22">
      <c r="A50" s="15" t="s">
        <v>447</v>
      </c>
      <c r="B50" s="17" t="n">
        <v>11795</v>
      </c>
      <c r="C50" s="18">
        <f>(1031.0/B50*100)</f>
        <v/>
      </c>
      <c r="D50" s="19" t="n">
        <v>10764</v>
      </c>
      <c r="E50" s="18" t="n">
        <v>397.32525034</v>
      </c>
      <c r="F50" s="20" t="n">
        <v>4.59963443</v>
      </c>
      <c r="G50" s="18" t="n">
        <v>388.7692406</v>
      </c>
      <c r="H50" s="20" t="n">
        <v>4.08652146</v>
      </c>
      <c r="I50" s="18" t="n">
        <v>387.26148168</v>
      </c>
      <c r="J50" s="20" t="n">
        <v>6.44283771</v>
      </c>
      <c r="K50" s="18" t="n">
        <v>388.84919801</v>
      </c>
      <c r="L50" s="20" t="n">
        <v>12.08701013</v>
      </c>
      <c r="M50" s="18" t="s">
        <v>404</v>
      </c>
      <c r="N50" s="20" t="s">
        <v>404</v>
      </c>
      <c r="O50" s="18" t="s">
        <v>404</v>
      </c>
      <c r="P50" s="20" t="s">
        <v>404</v>
      </c>
      <c r="Q50" s="18" t="s">
        <v>404</v>
      </c>
      <c r="R50" s="20" t="s">
        <v>404</v>
      </c>
      <c r="S50" s="18" t="s">
        <v>404</v>
      </c>
      <c r="T50" s="20" t="s">
        <v>404</v>
      </c>
      <c r="U50" s="18" t="n">
        <v>383.62904119</v>
      </c>
      <c r="V50" s="20" t="n">
        <v>10.5243017</v>
      </c>
    </row>
    <row r="51" spans="1:22">
      <c r="A51" s="15" t="s">
        <v>448</v>
      </c>
      <c r="B51" s="17" t="n">
        <v>6866</v>
      </c>
      <c r="C51" s="18">
        <f>(0.0/B51*100)</f>
        <v/>
      </c>
      <c r="D51" s="19" t="n">
        <v>6866</v>
      </c>
      <c r="E51" s="18" t="n">
        <v>397.02182973</v>
      </c>
      <c r="F51" s="20" t="n">
        <v>5.81796521</v>
      </c>
      <c r="G51" s="18" t="n">
        <v>398.45319032</v>
      </c>
      <c r="H51" s="20" t="n">
        <v>3.09413952</v>
      </c>
      <c r="I51" s="18" t="n">
        <v>405.79891693</v>
      </c>
      <c r="J51" s="20" t="n">
        <v>7.7418975</v>
      </c>
      <c r="K51" s="18" t="n">
        <v>409.19897164</v>
      </c>
      <c r="L51" s="20" t="n">
        <v>9.1858316</v>
      </c>
      <c r="M51" s="18" t="s">
        <v>404</v>
      </c>
      <c r="N51" s="20" t="s">
        <v>404</v>
      </c>
      <c r="O51" s="18" t="s">
        <v>404</v>
      </c>
      <c r="P51" s="20" t="s">
        <v>404</v>
      </c>
      <c r="Q51" s="18" t="s">
        <v>404</v>
      </c>
      <c r="R51" s="20" t="s">
        <v>404</v>
      </c>
      <c r="S51" s="18" t="s">
        <v>404</v>
      </c>
      <c r="T51" s="20" t="s">
        <v>404</v>
      </c>
      <c r="U51" s="18" t="n">
        <v>456.78856236</v>
      </c>
      <c r="V51" s="20" t="n">
        <v>30.1783113</v>
      </c>
    </row>
    <row r="52" spans="1:22">
      <c r="A52" s="15" t="s">
        <v>449</v>
      </c>
      <c r="B52" s="17" t="n">
        <v>5809</v>
      </c>
      <c r="C52" s="18">
        <f>(0.0/B52*100)</f>
        <v/>
      </c>
      <c r="D52" s="19" t="n">
        <v>5809</v>
      </c>
      <c r="E52" s="18" t="n">
        <v>489.0663103</v>
      </c>
      <c r="F52" s="20" t="n">
        <v>11.0924014</v>
      </c>
      <c r="G52" s="18" t="n">
        <v>464.2245806</v>
      </c>
      <c r="H52" s="20" t="n">
        <v>4.55424439</v>
      </c>
      <c r="I52" s="18" t="n">
        <v>454.30368049</v>
      </c>
      <c r="J52" s="20" t="n">
        <v>9.260451829999999</v>
      </c>
      <c r="K52" s="18" t="n">
        <v>453.88926786</v>
      </c>
      <c r="L52" s="20" t="n">
        <v>11.30588961</v>
      </c>
      <c r="M52" s="18" t="s">
        <v>404</v>
      </c>
      <c r="N52" s="20" t="s">
        <v>404</v>
      </c>
      <c r="O52" s="18" t="s">
        <v>404</v>
      </c>
      <c r="P52" s="20" t="s">
        <v>404</v>
      </c>
      <c r="Q52" s="18" t="s">
        <v>404</v>
      </c>
      <c r="R52" s="20" t="s">
        <v>404</v>
      </c>
      <c r="S52" s="18" t="s">
        <v>404</v>
      </c>
      <c r="T52" s="20" t="s">
        <v>404</v>
      </c>
      <c r="U52" s="18" t="n">
        <v>462.9144615</v>
      </c>
      <c r="V52" s="20" t="n">
        <v>23.57452937</v>
      </c>
    </row>
    <row r="53" spans="1:22">
      <c r="A53" s="15" t="s">
        <v>450</v>
      </c>
      <c r="B53" s="17" t="n">
        <v>5571</v>
      </c>
      <c r="C53" s="18">
        <f>(0.0/B53*100)</f>
        <v/>
      </c>
      <c r="D53" s="19" t="n">
        <v>5571</v>
      </c>
      <c r="E53" s="18" t="n">
        <v>448.48981153</v>
      </c>
      <c r="F53" s="20" t="n">
        <v>2.74796429</v>
      </c>
      <c r="G53" s="18" t="n">
        <v>432.94459021</v>
      </c>
      <c r="H53" s="20" t="n">
        <v>2.15743939</v>
      </c>
      <c r="I53" s="18" t="n">
        <v>386.91232015</v>
      </c>
      <c r="J53" s="20" t="n">
        <v>4.50482142</v>
      </c>
      <c r="K53" s="18" t="n">
        <v>343.28466429</v>
      </c>
      <c r="L53" s="20" t="n">
        <v>23.06414379</v>
      </c>
      <c r="M53" s="18" t="s">
        <v>404</v>
      </c>
      <c r="N53" s="20" t="s">
        <v>404</v>
      </c>
      <c r="O53" s="18" t="s">
        <v>404</v>
      </c>
      <c r="P53" s="20" t="s">
        <v>404</v>
      </c>
      <c r="Q53" s="18" t="s">
        <v>404</v>
      </c>
      <c r="R53" s="20" t="s">
        <v>404</v>
      </c>
      <c r="S53" s="18" t="s">
        <v>404</v>
      </c>
      <c r="T53" s="20" t="s">
        <v>404</v>
      </c>
      <c r="U53" s="18" t="n">
        <v>473.00556804</v>
      </c>
      <c r="V53" s="20" t="n">
        <v>8.57286283</v>
      </c>
    </row>
    <row r="54" spans="1:22">
      <c r="A54" s="15" t="s">
        <v>451</v>
      </c>
      <c r="B54" s="17" t="n">
        <v>4740</v>
      </c>
      <c r="C54" s="18">
        <f>(199.0/B54*100)</f>
        <v/>
      </c>
      <c r="D54" s="19" t="n">
        <v>4541</v>
      </c>
      <c r="E54" s="18" t="n">
        <v>332.31730719</v>
      </c>
      <c r="F54" s="20" t="n">
        <v>5.22020928</v>
      </c>
      <c r="G54" s="18" t="n">
        <v>323.23275367</v>
      </c>
      <c r="H54" s="20" t="n">
        <v>4.74157694</v>
      </c>
      <c r="I54" s="18" t="n">
        <v>337.44545318</v>
      </c>
      <c r="J54" s="20" t="n">
        <v>11.85827702</v>
      </c>
      <c r="K54" s="18" t="n">
        <v>269.59831911</v>
      </c>
      <c r="L54" s="20" t="n">
        <v>9.74542364</v>
      </c>
      <c r="M54" s="18" t="s">
        <v>404</v>
      </c>
      <c r="N54" s="20" t="s">
        <v>404</v>
      </c>
      <c r="O54" s="18" t="s">
        <v>404</v>
      </c>
      <c r="P54" s="20" t="s">
        <v>404</v>
      </c>
      <c r="Q54" s="18" t="s">
        <v>404</v>
      </c>
      <c r="R54" s="20" t="s">
        <v>404</v>
      </c>
      <c r="S54" s="18" t="s">
        <v>404</v>
      </c>
      <c r="T54" s="20" t="s">
        <v>404</v>
      </c>
      <c r="U54" s="18" t="n">
        <v>324.99435668</v>
      </c>
      <c r="V54" s="20" t="n">
        <v>8.725412990000001</v>
      </c>
    </row>
    <row r="55" spans="1:22">
      <c r="A55" s="15" t="s">
        <v>452</v>
      </c>
      <c r="B55" s="17" t="n">
        <v>5316</v>
      </c>
      <c r="C55" s="18">
        <f>(43.0/B55*100)</f>
        <v/>
      </c>
      <c r="D55" s="19" t="n">
        <v>5273</v>
      </c>
      <c r="E55" s="18" t="n">
        <v>406.12424369</v>
      </c>
      <c r="F55" s="20" t="n">
        <v>4.29378698</v>
      </c>
      <c r="G55" s="18" t="n">
        <v>407.11477391</v>
      </c>
      <c r="H55" s="20" t="n">
        <v>6.67042754</v>
      </c>
      <c r="I55" s="18" t="n">
        <v>392.31548084</v>
      </c>
      <c r="J55" s="20" t="n">
        <v>15.70440876</v>
      </c>
      <c r="K55" s="18" t="n">
        <v>387.56441259</v>
      </c>
      <c r="L55" s="20" t="n">
        <v>10.63656404</v>
      </c>
      <c r="M55" s="18" t="s">
        <v>404</v>
      </c>
      <c r="N55" s="20" t="s">
        <v>404</v>
      </c>
      <c r="O55" s="18" t="s">
        <v>404</v>
      </c>
      <c r="P55" s="20" t="s">
        <v>404</v>
      </c>
      <c r="Q55" s="18" t="s">
        <v>404</v>
      </c>
      <c r="R55" s="20" t="s">
        <v>404</v>
      </c>
      <c r="S55" s="18" t="n">
        <v>426.70614982</v>
      </c>
      <c r="T55" s="20" t="n">
        <v>15.06486511</v>
      </c>
      <c r="U55" s="18" t="n">
        <v>387.77279681</v>
      </c>
      <c r="V55" s="20" t="n">
        <v>20.67760772</v>
      </c>
    </row>
    <row r="56" spans="1:22">
      <c r="A56" s="15" t="s">
        <v>453</v>
      </c>
      <c r="B56" s="17" t="n">
        <v>5359</v>
      </c>
      <c r="C56" s="18">
        <f>(0.0/B56*100)</f>
        <v/>
      </c>
      <c r="D56" s="19" t="n">
        <v>5359</v>
      </c>
      <c r="E56" s="18" t="n">
        <v>568.71536315</v>
      </c>
      <c r="F56" s="20" t="n">
        <v>11.07349503</v>
      </c>
      <c r="G56" s="18" t="n">
        <v>547.00108213</v>
      </c>
      <c r="H56" s="20" t="n">
        <v>4.63424631</v>
      </c>
      <c r="I56" s="18" t="n">
        <v>536.09372654</v>
      </c>
      <c r="J56" s="20" t="n">
        <v>9.38780392</v>
      </c>
      <c r="K56" s="18" t="n">
        <v>461.06234048</v>
      </c>
      <c r="L56" s="20" t="n">
        <v>8.877696419999999</v>
      </c>
      <c r="M56" s="18" t="s">
        <v>404</v>
      </c>
      <c r="N56" s="20" t="s">
        <v>404</v>
      </c>
      <c r="O56" s="18" t="s">
        <v>404</v>
      </c>
      <c r="P56" s="20" t="s">
        <v>404</v>
      </c>
      <c r="Q56" s="18" t="s">
        <v>404</v>
      </c>
      <c r="R56" s="20" t="s">
        <v>404</v>
      </c>
      <c r="S56" s="18" t="s">
        <v>404</v>
      </c>
      <c r="T56" s="20" t="s">
        <v>404</v>
      </c>
      <c r="U56" s="18" t="n">
        <v>547.07255172</v>
      </c>
      <c r="V56" s="20" t="n">
        <v>20.13799537</v>
      </c>
    </row>
    <row r="57" spans="1:22">
      <c r="A57" s="15" t="s">
        <v>454</v>
      </c>
      <c r="B57" s="17" t="n">
        <v>6513</v>
      </c>
      <c r="C57" s="18">
        <f>(0.0/B57*100)</f>
        <v/>
      </c>
      <c r="D57" s="19" t="n">
        <v>6513</v>
      </c>
      <c r="E57" s="18" t="n">
        <v>385.90142362</v>
      </c>
      <c r="F57" s="20" t="n">
        <v>4.78525129</v>
      </c>
      <c r="G57" s="18" t="n">
        <v>385.35805789</v>
      </c>
      <c r="H57" s="20" t="n">
        <v>6.20711512</v>
      </c>
      <c r="I57" s="18" t="n">
        <v>383.48412407</v>
      </c>
      <c r="J57" s="20" t="n">
        <v>24.00237699</v>
      </c>
      <c r="K57" s="18" t="n">
        <v>393.46906311</v>
      </c>
      <c r="L57" s="20" t="n">
        <v>13.43899897</v>
      </c>
      <c r="M57" s="18" t="s">
        <v>404</v>
      </c>
      <c r="N57" s="20" t="s">
        <v>404</v>
      </c>
      <c r="O57" s="18" t="s">
        <v>404</v>
      </c>
      <c r="P57" s="20" t="s">
        <v>404</v>
      </c>
      <c r="Q57" s="18" t="s">
        <v>404</v>
      </c>
      <c r="R57" s="20" t="s">
        <v>404</v>
      </c>
      <c r="S57" s="18" t="s">
        <v>404</v>
      </c>
      <c r="T57" s="20" t="s">
        <v>404</v>
      </c>
      <c r="U57" s="18" t="n">
        <v>429.60468317</v>
      </c>
      <c r="V57" s="20" t="n">
        <v>9.961958149999999</v>
      </c>
    </row>
    <row r="58" spans="1:22">
      <c r="A58" s="15" t="s">
        <v>455</v>
      </c>
      <c r="B58" s="17" t="n">
        <v>7267</v>
      </c>
      <c r="C58" s="18">
        <f>(0.0/B58*100)</f>
        <v/>
      </c>
      <c r="D58" s="19" t="n">
        <v>7267</v>
      </c>
      <c r="E58" s="18" t="n">
        <v>388.04685858</v>
      </c>
      <c r="F58" s="20" t="n">
        <v>5.67693822</v>
      </c>
      <c r="G58" s="18" t="n">
        <v>377.64036538</v>
      </c>
      <c r="H58" s="20" t="n">
        <v>5.08472565</v>
      </c>
      <c r="I58" s="18" t="n">
        <v>374.85812686</v>
      </c>
      <c r="J58" s="20" t="n">
        <v>7.97856109</v>
      </c>
      <c r="K58" s="18" t="n">
        <v>377.54304659</v>
      </c>
      <c r="L58" s="20" t="n">
        <v>7.97757665</v>
      </c>
      <c r="M58" s="18" t="s">
        <v>404</v>
      </c>
      <c r="N58" s="20" t="s">
        <v>404</v>
      </c>
      <c r="O58" s="18" t="s">
        <v>404</v>
      </c>
      <c r="P58" s="20" t="s">
        <v>404</v>
      </c>
      <c r="Q58" s="18" t="s">
        <v>404</v>
      </c>
      <c r="R58" s="20" t="s">
        <v>404</v>
      </c>
      <c r="S58" s="18" t="s">
        <v>404</v>
      </c>
      <c r="T58" s="20" t="s">
        <v>404</v>
      </c>
      <c r="U58" s="18" t="s">
        <v>404</v>
      </c>
      <c r="V58" s="20" t="s">
        <v>404</v>
      </c>
    </row>
    <row r="59" spans="1:22">
      <c r="A59" s="15" t="s">
        <v>456</v>
      </c>
      <c r="B59" s="17" t="n">
        <v>4826</v>
      </c>
      <c r="C59" s="18">
        <f>(0.0/B59*100)</f>
        <v/>
      </c>
      <c r="D59" s="19" t="n">
        <v>4826</v>
      </c>
      <c r="E59" s="18" t="n">
        <v>369.24367928</v>
      </c>
      <c r="F59" s="20" t="n">
        <v>2.77083086</v>
      </c>
      <c r="G59" s="18" t="n">
        <v>362.79216046</v>
      </c>
      <c r="H59" s="20" t="n">
        <v>2.70174287</v>
      </c>
      <c r="I59" s="18" t="n">
        <v>342.72294098</v>
      </c>
      <c r="J59" s="20" t="n">
        <v>4.91502538</v>
      </c>
      <c r="K59" s="18" t="n">
        <v>335.86831259</v>
      </c>
      <c r="L59" s="20" t="n">
        <v>5.83124935</v>
      </c>
      <c r="M59" s="18" t="s">
        <v>404</v>
      </c>
      <c r="N59" s="20" t="s">
        <v>404</v>
      </c>
      <c r="O59" s="18" t="s">
        <v>404</v>
      </c>
      <c r="P59" s="20" t="s">
        <v>404</v>
      </c>
      <c r="Q59" s="18" t="s">
        <v>404</v>
      </c>
      <c r="R59" s="20" t="s">
        <v>404</v>
      </c>
      <c r="S59" s="18" t="s">
        <v>404</v>
      </c>
      <c r="T59" s="20" t="s">
        <v>404</v>
      </c>
      <c r="U59" s="18" t="n">
        <v>273.52970701</v>
      </c>
      <c r="V59" s="20" t="n">
        <v>24.28224929</v>
      </c>
    </row>
    <row r="60" spans="1:22">
      <c r="A60" s="15" t="s">
        <v>457</v>
      </c>
      <c r="B60" s="17" t="n">
        <v>4546</v>
      </c>
      <c r="C60" s="18">
        <f>(0.0/B60*100)</f>
        <v/>
      </c>
      <c r="D60" s="19" t="n">
        <v>4546</v>
      </c>
      <c r="E60" s="18" t="n">
        <v>401.15687396</v>
      </c>
      <c r="F60" s="20" t="n">
        <v>7.0516072</v>
      </c>
      <c r="G60" s="18" t="n">
        <v>401.43518497</v>
      </c>
      <c r="H60" s="20" t="n">
        <v>7.62696189</v>
      </c>
      <c r="I60" s="18" t="n">
        <v>355.6236019</v>
      </c>
      <c r="J60" s="20" t="n">
        <v>15.59318312</v>
      </c>
      <c r="K60" s="18" t="n">
        <v>370.91291927</v>
      </c>
      <c r="L60" s="20" t="n">
        <v>14.68731992</v>
      </c>
      <c r="M60" s="18" t="s">
        <v>404</v>
      </c>
      <c r="N60" s="20" t="s">
        <v>404</v>
      </c>
      <c r="O60" s="18" t="s">
        <v>404</v>
      </c>
      <c r="P60" s="20" t="s">
        <v>404</v>
      </c>
      <c r="Q60" s="18" t="s">
        <v>404</v>
      </c>
      <c r="R60" s="20" t="s">
        <v>404</v>
      </c>
      <c r="S60" s="18" t="s">
        <v>404</v>
      </c>
      <c r="T60" s="20" t="s">
        <v>404</v>
      </c>
      <c r="U60" s="18" t="n">
        <v>394.78459602</v>
      </c>
      <c r="V60" s="20" t="n">
        <v>33.33926556</v>
      </c>
    </row>
    <row r="61" spans="1:22">
      <c r="A61" s="15" t="s">
        <v>458</v>
      </c>
      <c r="B61" s="17" t="n">
        <v>6525</v>
      </c>
      <c r="C61" s="18">
        <f>(0.0/B61*100)</f>
        <v/>
      </c>
      <c r="D61" s="19" t="n">
        <v>6525</v>
      </c>
      <c r="E61" s="18" t="n">
        <v>483.51868456</v>
      </c>
      <c r="F61" s="20" t="n">
        <v>4.50559215</v>
      </c>
      <c r="G61" s="18" t="n">
        <v>474.52970204</v>
      </c>
      <c r="H61" s="20" t="n">
        <v>3.85641675</v>
      </c>
      <c r="I61" s="18" t="n">
        <v>474.93259264</v>
      </c>
      <c r="J61" s="20" t="n">
        <v>12.3000581</v>
      </c>
      <c r="K61" s="18" t="n">
        <v>438.24241399</v>
      </c>
      <c r="L61" s="20" t="n">
        <v>14.51343352</v>
      </c>
      <c r="M61" s="18" t="s">
        <v>404</v>
      </c>
      <c r="N61" s="20" t="s">
        <v>404</v>
      </c>
      <c r="O61" s="18" t="s">
        <v>404</v>
      </c>
      <c r="P61" s="20" t="s">
        <v>404</v>
      </c>
      <c r="Q61" s="18" t="s">
        <v>404</v>
      </c>
      <c r="R61" s="20" t="s">
        <v>404</v>
      </c>
      <c r="S61" s="18" t="s">
        <v>404</v>
      </c>
      <c r="T61" s="20" t="s">
        <v>404</v>
      </c>
      <c r="U61" s="18" t="n">
        <v>430.36419003</v>
      </c>
      <c r="V61" s="20" t="n">
        <v>9.07115306</v>
      </c>
    </row>
    <row r="62" spans="1:22">
      <c r="A62" s="15" t="s">
        <v>459</v>
      </c>
      <c r="B62" s="17" t="n">
        <v>4476</v>
      </c>
      <c r="C62" s="18">
        <f>(0.0/B62*100)</f>
        <v/>
      </c>
      <c r="D62" s="19" t="n">
        <v>4476</v>
      </c>
      <c r="E62" s="18" t="n">
        <v>557.55776639</v>
      </c>
      <c r="F62" s="20" t="n">
        <v>2.46579564</v>
      </c>
      <c r="G62" s="18" t="n">
        <v>541.9754345</v>
      </c>
      <c r="H62" s="20" t="n">
        <v>1.74478103</v>
      </c>
      <c r="I62" s="18" t="n">
        <v>546.13805303</v>
      </c>
      <c r="J62" s="20" t="n">
        <v>2.78501764</v>
      </c>
      <c r="K62" s="18" t="n">
        <v>500.27715664</v>
      </c>
      <c r="L62" s="20" t="n">
        <v>4.32418107</v>
      </c>
      <c r="M62" s="18" t="s">
        <v>404</v>
      </c>
      <c r="N62" s="20" t="s">
        <v>404</v>
      </c>
      <c r="O62" s="18" t="s">
        <v>404</v>
      </c>
      <c r="P62" s="20" t="s">
        <v>404</v>
      </c>
      <c r="Q62" s="18" t="s">
        <v>404</v>
      </c>
      <c r="R62" s="20" t="s">
        <v>404</v>
      </c>
      <c r="S62" s="18" t="s">
        <v>404</v>
      </c>
      <c r="T62" s="20" t="s">
        <v>404</v>
      </c>
      <c r="U62" s="18" t="n">
        <v>548.66282767</v>
      </c>
      <c r="V62" s="20" t="n">
        <v>5.8420737</v>
      </c>
    </row>
    <row r="63" spans="1:22">
      <c r="A63" s="15" t="s">
        <v>460</v>
      </c>
      <c r="B63" s="17" t="n">
        <v>5324</v>
      </c>
      <c r="C63" s="18">
        <f>(0.0/B63*100)</f>
        <v/>
      </c>
      <c r="D63" s="19" t="n">
        <v>5324</v>
      </c>
      <c r="E63" s="18" t="n">
        <v>366.11313435</v>
      </c>
      <c r="F63" s="20" t="n">
        <v>1.75217448</v>
      </c>
      <c r="G63" s="18" t="n">
        <v>373.95003658</v>
      </c>
      <c r="H63" s="20" t="n">
        <v>2.8676449</v>
      </c>
      <c r="I63" s="18" t="n">
        <v>376.08453137</v>
      </c>
      <c r="J63" s="20" t="n">
        <v>8.634708509999999</v>
      </c>
      <c r="K63" s="18" t="s">
        <v>404</v>
      </c>
      <c r="L63" s="20" t="s">
        <v>404</v>
      </c>
      <c r="M63" s="18" t="s">
        <v>404</v>
      </c>
      <c r="N63" s="20" t="s">
        <v>404</v>
      </c>
      <c r="O63" s="18" t="s">
        <v>404</v>
      </c>
      <c r="P63" s="20" t="s">
        <v>404</v>
      </c>
      <c r="Q63" s="18" t="s">
        <v>404</v>
      </c>
      <c r="R63" s="20" t="s">
        <v>404</v>
      </c>
      <c r="S63" s="18" t="s">
        <v>404</v>
      </c>
      <c r="T63" s="20" t="s">
        <v>404</v>
      </c>
      <c r="U63" s="18" t="n">
        <v>398.72245956</v>
      </c>
      <c r="V63" s="20" t="n">
        <v>5.82445438</v>
      </c>
    </row>
    <row r="64" spans="1:22">
      <c r="A64" s="15" t="s">
        <v>461</v>
      </c>
      <c r="B64" s="17" t="n">
        <v>3634</v>
      </c>
      <c r="C64" s="18">
        <f>(27.0/B64*100)</f>
        <v/>
      </c>
      <c r="D64" s="19" t="n">
        <v>3607</v>
      </c>
      <c r="E64" s="18" t="n">
        <v>484.61576853</v>
      </c>
      <c r="F64" s="20" t="n">
        <v>3.45356099</v>
      </c>
      <c r="G64" s="18" t="n">
        <v>475.07491824</v>
      </c>
      <c r="H64" s="20" t="n">
        <v>2.26848815</v>
      </c>
      <c r="I64" s="18" t="n">
        <v>477.77017288</v>
      </c>
      <c r="J64" s="20" t="n">
        <v>4.29383502</v>
      </c>
      <c r="K64" s="18" t="s">
        <v>404</v>
      </c>
      <c r="L64" s="20" t="s">
        <v>404</v>
      </c>
      <c r="M64" s="18" t="s">
        <v>404</v>
      </c>
      <c r="N64" s="20" t="s">
        <v>404</v>
      </c>
      <c r="O64" s="18" t="s">
        <v>404</v>
      </c>
      <c r="P64" s="20" t="s">
        <v>404</v>
      </c>
      <c r="Q64" s="18" t="s">
        <v>404</v>
      </c>
      <c r="R64" s="20" t="s">
        <v>404</v>
      </c>
      <c r="S64" s="18" t="s">
        <v>404</v>
      </c>
      <c r="T64" s="20" t="s">
        <v>404</v>
      </c>
      <c r="U64" s="18" t="s">
        <v>404</v>
      </c>
      <c r="V64" s="20" t="s">
        <v>404</v>
      </c>
    </row>
    <row r="65" spans="1:22">
      <c r="A65" s="15" t="s">
        <v>462</v>
      </c>
      <c r="B65" s="17" t="n">
        <v>5325</v>
      </c>
      <c r="C65" s="18">
        <f>(0.0/B65*100)</f>
        <v/>
      </c>
      <c r="D65" s="19" t="n">
        <v>5325</v>
      </c>
      <c r="E65" s="18" t="n">
        <v>424.49312242</v>
      </c>
      <c r="F65" s="20" t="n">
        <v>5.45912355</v>
      </c>
      <c r="G65" s="18" t="n">
        <v>418.71199175</v>
      </c>
      <c r="H65" s="20" t="n">
        <v>4.9735903</v>
      </c>
      <c r="I65" s="18" t="n">
        <v>411.5833203</v>
      </c>
      <c r="J65" s="20" t="n">
        <v>8.234006900000001</v>
      </c>
      <c r="K65" s="18" t="n">
        <v>416.81217562</v>
      </c>
      <c r="L65" s="20" t="n">
        <v>8.059240389999999</v>
      </c>
      <c r="M65" s="18" t="s">
        <v>404</v>
      </c>
      <c r="N65" s="20" t="s">
        <v>404</v>
      </c>
      <c r="O65" s="18" t="s">
        <v>404</v>
      </c>
      <c r="P65" s="20" t="s">
        <v>404</v>
      </c>
      <c r="Q65" s="18" t="s">
        <v>404</v>
      </c>
      <c r="R65" s="20" t="s">
        <v>404</v>
      </c>
      <c r="S65" s="18" t="s">
        <v>404</v>
      </c>
      <c r="T65" s="20" t="s">
        <v>404</v>
      </c>
      <c r="U65" s="18" t="n">
        <v>421.08687995</v>
      </c>
      <c r="V65" s="20" t="n">
        <v>15.14976729</v>
      </c>
    </row>
    <row r="66" spans="1:22">
      <c r="A66" s="15" t="s">
        <v>463</v>
      </c>
      <c r="B66" s="17" t="n">
        <v>5665</v>
      </c>
      <c r="C66" s="18">
        <f>(0.0/B66*100)</f>
        <v/>
      </c>
      <c r="D66" s="19" t="n">
        <v>5665</v>
      </c>
      <c r="E66" s="18" t="n">
        <v>415.12548287</v>
      </c>
      <c r="F66" s="20" t="n">
        <v>2.4862309</v>
      </c>
      <c r="G66" s="18" t="n">
        <v>417.32900279</v>
      </c>
      <c r="H66" s="20" t="n">
        <v>2.18878841</v>
      </c>
      <c r="I66" s="18" t="n">
        <v>429.04844673</v>
      </c>
      <c r="J66" s="20" t="n">
        <v>4.21384562</v>
      </c>
      <c r="K66" s="18" t="s">
        <v>404</v>
      </c>
      <c r="L66" s="20" t="s">
        <v>404</v>
      </c>
      <c r="M66" s="18" t="s">
        <v>404</v>
      </c>
      <c r="N66" s="20" t="s">
        <v>404</v>
      </c>
      <c r="O66" s="18" t="s">
        <v>404</v>
      </c>
      <c r="P66" s="20" t="s">
        <v>404</v>
      </c>
      <c r="Q66" s="18" t="s">
        <v>404</v>
      </c>
      <c r="R66" s="20" t="s">
        <v>404</v>
      </c>
      <c r="S66" s="18" t="s">
        <v>404</v>
      </c>
      <c r="T66" s="20" t="s">
        <v>404</v>
      </c>
      <c r="U66" s="18" t="s">
        <v>404</v>
      </c>
      <c r="V66" s="20" t="s">
        <v>404</v>
      </c>
    </row>
    <row r="67" spans="1:22">
      <c r="A67" s="15" t="s">
        <v>464</v>
      </c>
      <c r="B67" s="17" t="n">
        <v>6971</v>
      </c>
      <c r="C67" s="18">
        <f>(0.0/B67*100)</f>
        <v/>
      </c>
      <c r="D67" s="19" t="n">
        <v>6971</v>
      </c>
      <c r="E67" s="18" t="n">
        <v>397.59107705</v>
      </c>
      <c r="F67" s="20" t="n">
        <v>7.63603404</v>
      </c>
      <c r="G67" s="18" t="n">
        <v>387.54941928</v>
      </c>
      <c r="H67" s="20" t="n">
        <v>4.1464613</v>
      </c>
      <c r="I67" s="18" t="n">
        <v>377.70579035</v>
      </c>
      <c r="J67" s="20" t="n">
        <v>6.38667347</v>
      </c>
      <c r="K67" s="18" t="n">
        <v>369.96666729</v>
      </c>
      <c r="L67" s="20" t="n">
        <v>11.6363739</v>
      </c>
      <c r="M67" s="18" t="s">
        <v>404</v>
      </c>
      <c r="N67" s="20" t="s">
        <v>404</v>
      </c>
      <c r="O67" s="18" t="s">
        <v>404</v>
      </c>
      <c r="P67" s="20" t="s">
        <v>404</v>
      </c>
      <c r="Q67" s="18" t="s">
        <v>404</v>
      </c>
      <c r="R67" s="20" t="s">
        <v>404</v>
      </c>
      <c r="S67" s="18" t="s">
        <v>404</v>
      </c>
      <c r="T67" s="20" t="s">
        <v>404</v>
      </c>
      <c r="U67" s="18" t="n">
        <v>370.39813167</v>
      </c>
      <c r="V67" s="20" t="n">
        <v>33.59032821</v>
      </c>
    </row>
    <row r="68" spans="1:22">
      <c r="A68" s="15" t="s">
        <v>465</v>
      </c>
      <c r="B68" s="17" t="n">
        <v>12083</v>
      </c>
      <c r="C68" s="18">
        <f>(0.0/B68*100)</f>
        <v/>
      </c>
      <c r="D68" s="19" t="n">
        <v>12083</v>
      </c>
      <c r="E68" s="18" t="n">
        <v>397.38153028</v>
      </c>
      <c r="F68" s="20" t="n">
        <v>1.45634221</v>
      </c>
      <c r="G68" s="18" t="n">
        <v>412.69162786</v>
      </c>
      <c r="H68" s="20" t="n">
        <v>1.8466621</v>
      </c>
      <c r="I68" s="18" t="n">
        <v>364.63925014</v>
      </c>
      <c r="J68" s="20" t="n">
        <v>6.205385</v>
      </c>
      <c r="K68" s="18" t="n">
        <v>369.06212055</v>
      </c>
      <c r="L68" s="20" t="n">
        <v>14.06517261</v>
      </c>
      <c r="M68" s="18" t="s">
        <v>404</v>
      </c>
      <c r="N68" s="20" t="s">
        <v>404</v>
      </c>
      <c r="O68" s="18" t="s">
        <v>404</v>
      </c>
      <c r="P68" s="20" t="s">
        <v>404</v>
      </c>
      <c r="Q68" s="18" t="s">
        <v>404</v>
      </c>
      <c r="R68" s="20" t="s">
        <v>404</v>
      </c>
      <c r="S68" s="18" t="s">
        <v>404</v>
      </c>
      <c r="T68" s="20" t="s">
        <v>404</v>
      </c>
      <c r="U68" s="18" t="n">
        <v>428.52703965</v>
      </c>
      <c r="V68" s="20" t="n">
        <v>9.21072627</v>
      </c>
    </row>
    <row r="69" spans="1:22">
      <c r="A69" s="15" t="s">
        <v>466</v>
      </c>
      <c r="B69" s="17" t="n">
        <v>4876</v>
      </c>
      <c r="C69" s="18">
        <f>(0.0/B69*100)</f>
        <v/>
      </c>
      <c r="D69" s="19" t="n">
        <v>4876</v>
      </c>
      <c r="E69" s="18" t="n">
        <v>448.73984555</v>
      </c>
      <c r="F69" s="20" t="n">
        <v>4.63710392</v>
      </c>
      <c r="G69" s="18" t="n">
        <v>428.16289773</v>
      </c>
      <c r="H69" s="20" t="n">
        <v>6.72289657</v>
      </c>
      <c r="I69" s="18" t="n">
        <v>452.96506141</v>
      </c>
      <c r="J69" s="20" t="n">
        <v>36.56181107</v>
      </c>
      <c r="K69" s="18" t="n">
        <v>478.04537919</v>
      </c>
      <c r="L69" s="20" t="n">
        <v>45.97294204</v>
      </c>
      <c r="M69" s="18" t="s">
        <v>404</v>
      </c>
      <c r="N69" s="20" t="s">
        <v>404</v>
      </c>
      <c r="O69" s="18" t="s">
        <v>404</v>
      </c>
      <c r="P69" s="20" t="s">
        <v>404</v>
      </c>
      <c r="Q69" s="18" t="s">
        <v>404</v>
      </c>
      <c r="R69" s="20" t="s">
        <v>404</v>
      </c>
      <c r="S69" s="18" t="s">
        <v>404</v>
      </c>
      <c r="T69" s="20" t="s">
        <v>404</v>
      </c>
      <c r="U69" s="18" t="s">
        <v>404</v>
      </c>
      <c r="V69" s="20" t="s">
        <v>404</v>
      </c>
    </row>
    <row r="70" spans="1:22">
      <c r="A70" s="15" t="s">
        <v>467</v>
      </c>
      <c r="B70" s="17" t="n">
        <v>6036</v>
      </c>
      <c r="C70" s="18">
        <f>(0.0/B70*100)</f>
        <v/>
      </c>
      <c r="D70" s="19" t="n">
        <v>6036</v>
      </c>
      <c r="E70" s="18" t="n">
        <v>493.53955693</v>
      </c>
      <c r="F70" s="20" t="n">
        <v>5.63416967</v>
      </c>
      <c r="G70" s="18" t="n">
        <v>498.35685906</v>
      </c>
      <c r="H70" s="20" t="n">
        <v>5.67873753</v>
      </c>
      <c r="I70" s="18" t="n">
        <v>498.22140213</v>
      </c>
      <c r="J70" s="20" t="n">
        <v>7.6381849</v>
      </c>
      <c r="K70" s="18" t="n">
        <v>488.65335294</v>
      </c>
      <c r="L70" s="20" t="n">
        <v>5.82452123</v>
      </c>
      <c r="M70" s="18" t="s">
        <v>404</v>
      </c>
      <c r="N70" s="20" t="s">
        <v>404</v>
      </c>
      <c r="O70" s="18" t="s">
        <v>404</v>
      </c>
      <c r="P70" s="20" t="s">
        <v>404</v>
      </c>
      <c r="Q70" s="18" t="s">
        <v>404</v>
      </c>
      <c r="R70" s="20" t="s">
        <v>404</v>
      </c>
      <c r="S70" s="18" t="s">
        <v>404</v>
      </c>
      <c r="T70" s="20" t="s">
        <v>404</v>
      </c>
      <c r="U70" s="18" t="n">
        <v>473.66682961</v>
      </c>
      <c r="V70" s="20" t="n">
        <v>21.94153115</v>
      </c>
    </row>
    <row r="71" spans="1:22">
      <c r="A71" s="15" t="s">
        <v>468</v>
      </c>
      <c r="B71" s="17" t="n">
        <v>6115</v>
      </c>
      <c r="C71" s="18">
        <f>(0.0/B71*100)</f>
        <v/>
      </c>
      <c r="D71" s="19" t="n">
        <v>6115</v>
      </c>
      <c r="E71" s="18" t="n">
        <v>567.5337700699999</v>
      </c>
      <c r="F71" s="20" t="n">
        <v>3.80322795</v>
      </c>
      <c r="G71" s="18" t="n">
        <v>569.68933684</v>
      </c>
      <c r="H71" s="20" t="n">
        <v>1.7932479</v>
      </c>
      <c r="I71" s="18" t="n">
        <v>522.51653169</v>
      </c>
      <c r="J71" s="20" t="n">
        <v>3.29670704</v>
      </c>
      <c r="K71" s="18" t="s">
        <v>404</v>
      </c>
      <c r="L71" s="20" t="s">
        <v>404</v>
      </c>
      <c r="M71" s="18" t="s">
        <v>404</v>
      </c>
      <c r="N71" s="20" t="s">
        <v>404</v>
      </c>
      <c r="O71" s="18" t="s">
        <v>404</v>
      </c>
      <c r="P71" s="20" t="s">
        <v>404</v>
      </c>
      <c r="Q71" s="18" t="s">
        <v>404</v>
      </c>
      <c r="R71" s="20" t="s">
        <v>404</v>
      </c>
      <c r="S71" s="18" t="s">
        <v>404</v>
      </c>
      <c r="T71" s="20" t="s">
        <v>404</v>
      </c>
      <c r="U71" s="18" t="s">
        <v>404</v>
      </c>
      <c r="V71" s="20" t="s">
        <v>404</v>
      </c>
    </row>
    <row r="72" spans="1:22">
      <c r="A72" s="15" t="s">
        <v>469</v>
      </c>
      <c r="B72" s="17" t="n">
        <v>7708</v>
      </c>
      <c r="C72" s="18">
        <f>(0.0/B72*100)</f>
        <v/>
      </c>
      <c r="D72" s="19" t="n">
        <v>7708</v>
      </c>
      <c r="E72" s="18" t="n">
        <v>552.2957472000001</v>
      </c>
      <c r="F72" s="20" t="n">
        <v>7.62517877</v>
      </c>
      <c r="G72" s="18" t="n">
        <v>546.50232836</v>
      </c>
      <c r="H72" s="20" t="n">
        <v>5.7328112</v>
      </c>
      <c r="I72" s="18" t="n">
        <v>515.13005623</v>
      </c>
      <c r="J72" s="20" t="n">
        <v>7.91394358</v>
      </c>
      <c r="K72" s="18" t="n">
        <v>546.71227001</v>
      </c>
      <c r="L72" s="20" t="n">
        <v>20.06909331</v>
      </c>
      <c r="M72" s="18" t="s">
        <v>404</v>
      </c>
      <c r="N72" s="20" t="s">
        <v>404</v>
      </c>
      <c r="O72" s="18" t="s">
        <v>404</v>
      </c>
      <c r="P72" s="20" t="s">
        <v>404</v>
      </c>
      <c r="Q72" s="18" t="s">
        <v>404</v>
      </c>
      <c r="R72" s="20" t="s">
        <v>404</v>
      </c>
      <c r="S72" s="18" t="s">
        <v>404</v>
      </c>
      <c r="T72" s="20" t="s">
        <v>404</v>
      </c>
      <c r="U72" s="18" t="n">
        <v>486.42848318</v>
      </c>
      <c r="V72" s="20" t="n">
        <v>19.62254775</v>
      </c>
    </row>
    <row r="73" spans="1:22">
      <c r="A73" s="15" t="s">
        <v>470</v>
      </c>
      <c r="B73" s="17" t="n">
        <v>8249</v>
      </c>
      <c r="C73" s="18">
        <f>(0.0/B73*100)</f>
        <v/>
      </c>
      <c r="D73" s="19" t="n">
        <v>8249</v>
      </c>
      <c r="E73" s="18" t="n">
        <v>412.84625881</v>
      </c>
      <c r="F73" s="20" t="n">
        <v>3.9743059</v>
      </c>
      <c r="G73" s="18" t="n">
        <v>421.59576596</v>
      </c>
      <c r="H73" s="20" t="n">
        <v>5.84808176</v>
      </c>
      <c r="I73" s="18" t="n">
        <v>405.48397725</v>
      </c>
      <c r="J73" s="20" t="n">
        <v>9.63250524</v>
      </c>
      <c r="K73" s="18" t="n">
        <v>384.97346585</v>
      </c>
      <c r="L73" s="20" t="n">
        <v>9.956597970000001</v>
      </c>
      <c r="M73" s="18" t="s">
        <v>404</v>
      </c>
      <c r="N73" s="20" t="s">
        <v>404</v>
      </c>
      <c r="O73" s="18" t="s">
        <v>404</v>
      </c>
      <c r="P73" s="20" t="s">
        <v>404</v>
      </c>
      <c r="Q73" s="18" t="s">
        <v>404</v>
      </c>
      <c r="R73" s="20" t="s">
        <v>404</v>
      </c>
      <c r="S73" s="18" t="s">
        <v>404</v>
      </c>
      <c r="T73" s="20" t="s">
        <v>404</v>
      </c>
      <c r="U73" s="18" t="n">
        <v>412.8383379</v>
      </c>
      <c r="V73" s="20" t="n">
        <v>19.23049178</v>
      </c>
    </row>
    <row r="74" spans="1:22">
      <c r="A74" s="15" t="s">
        <v>471</v>
      </c>
      <c r="B74" s="17" t="n">
        <v>4692</v>
      </c>
      <c r="C74" s="18">
        <f>(484.0/B74*100)</f>
        <v/>
      </c>
      <c r="D74" s="19" t="n">
        <v>4208</v>
      </c>
      <c r="E74" s="18" t="n">
        <v>421.36442158</v>
      </c>
      <c r="F74" s="20" t="n">
        <v>4.24781338</v>
      </c>
      <c r="G74" s="18" t="n">
        <v>436.02225417</v>
      </c>
      <c r="H74" s="20" t="n">
        <v>1.86356741</v>
      </c>
      <c r="I74" s="18" t="n">
        <v>388.69504362</v>
      </c>
      <c r="J74" s="20" t="n">
        <v>2.14217565</v>
      </c>
      <c r="K74" s="18" t="n">
        <v>382.99975262</v>
      </c>
      <c r="L74" s="20" t="n">
        <v>7.89448493</v>
      </c>
      <c r="M74" s="18" t="s">
        <v>404</v>
      </c>
      <c r="N74" s="20" t="s">
        <v>404</v>
      </c>
      <c r="O74" s="18" t="s">
        <v>404</v>
      </c>
      <c r="P74" s="20" t="s">
        <v>404</v>
      </c>
      <c r="Q74" s="18" t="s">
        <v>404</v>
      </c>
      <c r="R74" s="20" t="s">
        <v>404</v>
      </c>
      <c r="S74" s="18" t="s">
        <v>404</v>
      </c>
      <c r="T74" s="20" t="s">
        <v>404</v>
      </c>
      <c r="U74" s="18" t="n">
        <v>464.42627461</v>
      </c>
      <c r="V74" s="20" t="n">
        <v>12.82594702</v>
      </c>
    </row>
    <row r="75" spans="1:22">
      <c r="A75" s="15" t="s">
        <v>472</v>
      </c>
      <c r="B75" s="17" t="n">
        <v>5375</v>
      </c>
      <c r="C75" s="18">
        <f>(483.0/B75*100)</f>
        <v/>
      </c>
      <c r="D75" s="19" t="n">
        <v>4892</v>
      </c>
      <c r="E75" s="18" t="n">
        <v>362.69650209</v>
      </c>
      <c r="F75" s="20" t="n">
        <v>6.16948728</v>
      </c>
      <c r="G75" s="18" t="n">
        <v>375.47533781</v>
      </c>
      <c r="H75" s="20" t="n">
        <v>6.43691627</v>
      </c>
      <c r="I75" s="18" t="n">
        <v>351.50502346</v>
      </c>
      <c r="J75" s="20" t="n">
        <v>12.98197099</v>
      </c>
      <c r="K75" s="18" t="n">
        <v>377.93615485</v>
      </c>
      <c r="L75" s="20" t="n">
        <v>23.9110064</v>
      </c>
      <c r="M75" s="18" t="s">
        <v>404</v>
      </c>
      <c r="N75" s="20" t="s">
        <v>404</v>
      </c>
      <c r="O75" s="18" t="s">
        <v>404</v>
      </c>
      <c r="P75" s="20" t="s">
        <v>404</v>
      </c>
      <c r="Q75" s="18" t="s">
        <v>404</v>
      </c>
      <c r="R75" s="20" t="s">
        <v>404</v>
      </c>
      <c r="S75" s="18" t="s">
        <v>404</v>
      </c>
      <c r="T75" s="20" t="s">
        <v>404</v>
      </c>
      <c r="U75" s="18" t="n">
        <v>361.07253681</v>
      </c>
      <c r="V75" s="20" t="n">
        <v>14.80000218</v>
      </c>
    </row>
    <row r="76" spans="1:22">
      <c r="A76" s="15" t="s">
        <v>473</v>
      </c>
      <c r="B76" s="17" t="n">
        <v>14167</v>
      </c>
      <c r="C76" s="18">
        <f>(1400.0/B76*100)</f>
        <v/>
      </c>
      <c r="D76" s="19" t="n">
        <v>12767</v>
      </c>
      <c r="E76" s="18" t="n">
        <v>429.73973889</v>
      </c>
      <c r="F76" s="20" t="n">
        <v>5.02466433</v>
      </c>
      <c r="G76" s="18" t="n">
        <v>437.75448204</v>
      </c>
      <c r="H76" s="20" t="n">
        <v>4.31383273</v>
      </c>
      <c r="I76" s="18" t="n">
        <v>405.45534358</v>
      </c>
      <c r="J76" s="20" t="n">
        <v>8.77688747</v>
      </c>
      <c r="K76" s="18" t="n">
        <v>389.84848574</v>
      </c>
      <c r="L76" s="20" t="n">
        <v>7.92120741</v>
      </c>
      <c r="M76" s="18" t="s">
        <v>404</v>
      </c>
      <c r="N76" s="20" t="s">
        <v>404</v>
      </c>
      <c r="O76" s="18" t="s">
        <v>404</v>
      </c>
      <c r="P76" s="20" t="s">
        <v>404</v>
      </c>
      <c r="Q76" s="18" t="s">
        <v>404</v>
      </c>
      <c r="R76" s="20" t="s">
        <v>404</v>
      </c>
      <c r="S76" s="18" t="s">
        <v>404</v>
      </c>
      <c r="T76" s="20" t="s">
        <v>404</v>
      </c>
      <c r="U76" s="18" t="n">
        <v>424.94280059</v>
      </c>
      <c r="V76" s="20" t="n">
        <v>8.958190630000001</v>
      </c>
    </row>
    <row r="77" spans="1:22">
      <c r="A77" s="15" t="s">
        <v>474</v>
      </c>
      <c r="B77" s="17" t="n">
        <v>6062</v>
      </c>
      <c r="C77" s="18">
        <f>(0.0/B77*100)</f>
        <v/>
      </c>
      <c r="D77" s="19" t="n">
        <v>6062</v>
      </c>
      <c r="E77" s="18" t="n">
        <v>451.76485456</v>
      </c>
      <c r="F77" s="20" t="n">
        <v>7.47203933</v>
      </c>
      <c r="G77" s="18" t="n">
        <v>420.14198166</v>
      </c>
      <c r="H77" s="20" t="n">
        <v>4.36496376</v>
      </c>
      <c r="I77" s="18" t="n">
        <v>392.0637734</v>
      </c>
      <c r="J77" s="20" t="n">
        <v>5.98764001</v>
      </c>
      <c r="K77" s="18" t="n">
        <v>400.67015407</v>
      </c>
      <c r="L77" s="20" t="n">
        <v>14.86543915</v>
      </c>
      <c r="M77" s="18" t="s">
        <v>404</v>
      </c>
      <c r="N77" s="20" t="s">
        <v>404</v>
      </c>
      <c r="O77" s="18" t="s">
        <v>404</v>
      </c>
      <c r="P77" s="20" t="s">
        <v>404</v>
      </c>
      <c r="Q77" s="18" t="s">
        <v>404</v>
      </c>
      <c r="R77" s="20" t="s">
        <v>404</v>
      </c>
      <c r="S77" s="18" t="s">
        <v>404</v>
      </c>
      <c r="T77" s="20" t="s">
        <v>404</v>
      </c>
      <c r="U77" s="18" t="s">
        <v>404</v>
      </c>
      <c r="V77" s="20" t="s">
        <v>404</v>
      </c>
    </row>
    <row r="78" spans="1:22">
      <c r="A78" s="15" t="s">
        <v>475</v>
      </c>
      <c r="B78" s="17" t="n">
        <v>5826</v>
      </c>
      <c r="C78" s="18">
        <f>(0.0/B78*100)</f>
        <v/>
      </c>
      <c r="D78" s="19" t="n">
        <v>5826</v>
      </c>
      <c r="E78" s="18" t="n">
        <v>480.58250736</v>
      </c>
      <c r="F78" s="20" t="n">
        <v>14.68931166</v>
      </c>
      <c r="G78" s="18" t="n">
        <v>496.76899881</v>
      </c>
      <c r="H78" s="20" t="n">
        <v>4.79459347</v>
      </c>
      <c r="I78" s="18" t="n">
        <v>510.65752858</v>
      </c>
      <c r="J78" s="20" t="n">
        <v>10.15483339</v>
      </c>
      <c r="K78" s="18" t="s">
        <v>404</v>
      </c>
      <c r="L78" s="20" t="s">
        <v>404</v>
      </c>
      <c r="M78" s="18" t="s">
        <v>404</v>
      </c>
      <c r="N78" s="20" t="s">
        <v>404</v>
      </c>
      <c r="O78" s="18" t="s">
        <v>404</v>
      </c>
      <c r="P78" s="20" t="s">
        <v>404</v>
      </c>
      <c r="Q78" s="18" t="s">
        <v>404</v>
      </c>
      <c r="R78" s="20" t="s">
        <v>404</v>
      </c>
      <c r="S78" s="18" t="s">
        <v>404</v>
      </c>
      <c r="T78" s="20" t="s">
        <v>404</v>
      </c>
      <c r="U78" s="18" t="n">
        <v>451.06234687</v>
      </c>
      <c r="V78" s="20" t="n">
        <v>7.35829568</v>
      </c>
    </row>
    <row customHeight="1" ht="25" r="79" spans="1:22">
      <c r="A79" s="15" t="s">
        <v>476</v>
      </c>
      <c r="B79" s="17" t="n">
        <v>1657</v>
      </c>
      <c r="C79" s="18">
        <f>(21.0/B79*100)</f>
        <v/>
      </c>
      <c r="D79" s="19" t="n">
        <v>1636</v>
      </c>
      <c r="E79" s="18" t="n">
        <v>469.37613971</v>
      </c>
      <c r="F79" s="20" t="n">
        <v>10.43610783</v>
      </c>
      <c r="G79" s="18" t="n">
        <v>442.21733169</v>
      </c>
      <c r="H79" s="20" t="n">
        <v>13.13336456</v>
      </c>
      <c r="I79" s="18" t="n">
        <v>428.2875584</v>
      </c>
      <c r="J79" s="20" t="n">
        <v>39.83997415</v>
      </c>
      <c r="K79" s="18" t="n">
        <v>472.59794535</v>
      </c>
      <c r="L79" s="20" t="n">
        <v>9.18397614</v>
      </c>
      <c r="M79" s="18" t="s">
        <v>404</v>
      </c>
      <c r="N79" s="20" t="s">
        <v>404</v>
      </c>
      <c r="O79" s="18" t="s">
        <v>404</v>
      </c>
      <c r="P79" s="20" t="s">
        <v>404</v>
      </c>
      <c r="Q79" s="18" t="s">
        <v>404</v>
      </c>
      <c r="R79" s="20" t="s">
        <v>404</v>
      </c>
      <c r="S79" s="18" t="s">
        <v>404</v>
      </c>
      <c r="T79" s="20" t="s">
        <v>404</v>
      </c>
      <c r="U79" s="18" t="n">
        <v>397.28168275</v>
      </c>
      <c r="V79" s="20" t="n">
        <v>4.92242616</v>
      </c>
    </row>
    <row r="80" spans="1:22">
      <c r="A80" s="15" t="s">
        <v>477</v>
      </c>
      <c r="B80" s="17" t="n">
        <v>7841</v>
      </c>
      <c r="C80" s="18">
        <f>(0.0/B80*100)</f>
        <v/>
      </c>
      <c r="D80" s="19" t="n">
        <v>7841</v>
      </c>
      <c r="E80" s="18" t="n">
        <v>470.25726764</v>
      </c>
      <c r="F80" s="20" t="n">
        <v>8.40921301</v>
      </c>
      <c r="G80" s="18" t="n">
        <v>455.94768411</v>
      </c>
      <c r="H80" s="20" t="n">
        <v>7.58823517</v>
      </c>
      <c r="I80" s="18" t="n">
        <v>456.55338776</v>
      </c>
      <c r="J80" s="20" t="n">
        <v>8.588214539999999</v>
      </c>
      <c r="K80" s="18" t="n">
        <v>461.56987949</v>
      </c>
      <c r="L80" s="20" t="n">
        <v>8.51707762</v>
      </c>
      <c r="M80" s="18" t="s">
        <v>404</v>
      </c>
      <c r="N80" s="20" t="s">
        <v>404</v>
      </c>
      <c r="O80" s="18" t="s">
        <v>404</v>
      </c>
      <c r="P80" s="20" t="s">
        <v>404</v>
      </c>
      <c r="Q80" s="18" t="s">
        <v>404</v>
      </c>
      <c r="R80" s="20" t="s">
        <v>404</v>
      </c>
      <c r="S80" s="18" t="s">
        <v>404</v>
      </c>
      <c r="T80" s="20" t="s">
        <v>404</v>
      </c>
      <c r="U80" s="18" t="s">
        <v>404</v>
      </c>
      <c r="V80" s="20" t="s">
        <v>404</v>
      </c>
    </row>
    <row r="81" spans="1:22">
      <c r="A81" s="21" t="s">
        <v>478</v>
      </c>
      <c r="B81" s="17" t="n">
        <v>8861</v>
      </c>
      <c r="C81" s="18">
        <f>(0.0/B81*100)</f>
        <v/>
      </c>
      <c r="D81" s="19" t="n">
        <v>8861</v>
      </c>
      <c r="E81" s="18" t="n">
        <v>451.64812266</v>
      </c>
      <c r="F81" s="20" t="n">
        <v>6.87004189</v>
      </c>
      <c r="G81" s="18" t="n">
        <v>445.68179523</v>
      </c>
      <c r="H81" s="20" t="n">
        <v>4.23101297</v>
      </c>
      <c r="I81" s="18" t="n">
        <v>433.45251555</v>
      </c>
      <c r="J81" s="20" t="n">
        <v>9.955023860000001</v>
      </c>
      <c r="K81" s="18" t="n">
        <v>443.80970305</v>
      </c>
      <c r="L81" s="20" t="n">
        <v>16.59523276</v>
      </c>
      <c r="M81" s="18" t="s">
        <v>404</v>
      </c>
      <c r="N81" s="20" t="s">
        <v>404</v>
      </c>
      <c r="O81" s="18" t="s">
        <v>404</v>
      </c>
      <c r="P81" s="20" t="s">
        <v>404</v>
      </c>
      <c r="Q81" s="18" t="s">
        <v>404</v>
      </c>
      <c r="R81" s="20" t="s">
        <v>404</v>
      </c>
      <c r="S81" s="18" t="s">
        <v>404</v>
      </c>
      <c r="T81" s="20" t="s">
        <v>404</v>
      </c>
      <c r="U81" s="18" t="n">
        <v>517.87743</v>
      </c>
      <c r="V81" s="20" t="n">
        <v>8.265864029999999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718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496.04430525</v>
      </c>
      <c r="F7" s="20" t="n">
        <v>1.81839562</v>
      </c>
      <c r="G7" s="18" t="n">
        <v>459.40436822</v>
      </c>
      <c r="H7" s="20" t="n">
        <v>10.0016032</v>
      </c>
      <c r="I7" s="18" t="s">
        <v>404</v>
      </c>
      <c r="J7" s="20" t="s">
        <v>404</v>
      </c>
      <c r="K7" s="18" t="s">
        <v>404</v>
      </c>
      <c r="L7" s="20" t="s">
        <v>404</v>
      </c>
      <c r="M7" s="18" t="s">
        <v>404</v>
      </c>
      <c r="N7" s="20" t="s">
        <v>404</v>
      </c>
      <c r="O7" s="18" t="s">
        <v>404</v>
      </c>
      <c r="P7" s="20" t="s">
        <v>404</v>
      </c>
      <c r="Q7" s="18" t="n">
        <v>475.0087167</v>
      </c>
      <c r="R7" s="20" t="n">
        <v>11.22276052</v>
      </c>
    </row>
    <row r="8" spans="1:18">
      <c r="A8" s="15" t="s">
        <v>405</v>
      </c>
      <c r="B8" s="17" t="n">
        <v>7007</v>
      </c>
      <c r="C8" s="18">
        <f>(0.0/B8*100)</f>
        <v/>
      </c>
      <c r="D8" s="19" t="n">
        <v>7007</v>
      </c>
      <c r="E8" s="18" t="n">
        <v>505.06816187</v>
      </c>
      <c r="F8" s="20" t="n">
        <v>3.57350384</v>
      </c>
      <c r="G8" s="18" t="n">
        <v>458.44391894</v>
      </c>
      <c r="H8" s="20" t="n">
        <v>11.3188192</v>
      </c>
      <c r="I8" s="18" t="s">
        <v>404</v>
      </c>
      <c r="J8" s="20" t="s">
        <v>404</v>
      </c>
      <c r="K8" s="18" t="s">
        <v>404</v>
      </c>
      <c r="L8" s="20" t="s">
        <v>404</v>
      </c>
      <c r="M8" s="18" t="s">
        <v>404</v>
      </c>
      <c r="N8" s="20" t="s">
        <v>404</v>
      </c>
      <c r="O8" s="18" t="s">
        <v>404</v>
      </c>
      <c r="P8" s="20" t="s">
        <v>404</v>
      </c>
      <c r="Q8" s="18" t="n">
        <v>467.32472426</v>
      </c>
      <c r="R8" s="20" t="n">
        <v>15.88971474</v>
      </c>
    </row>
    <row r="9" spans="1:18">
      <c r="A9" s="15" t="s">
        <v>406</v>
      </c>
      <c r="B9" s="17" t="n">
        <v>9651</v>
      </c>
      <c r="C9" s="18">
        <f>(200.0/B9*100)</f>
        <v/>
      </c>
      <c r="D9" s="19" t="n">
        <v>9451</v>
      </c>
      <c r="E9" s="18" t="n">
        <v>516.2091256</v>
      </c>
      <c r="F9" s="20" t="n">
        <v>2.96244871</v>
      </c>
      <c r="G9" s="18" t="n">
        <v>469.21521954</v>
      </c>
      <c r="H9" s="20" t="n">
        <v>10.906245</v>
      </c>
      <c r="I9" s="18" t="s">
        <v>404</v>
      </c>
      <c r="J9" s="20" t="s">
        <v>404</v>
      </c>
      <c r="K9" s="18" t="s">
        <v>404</v>
      </c>
      <c r="L9" s="20" t="s">
        <v>404</v>
      </c>
      <c r="M9" s="18" t="s">
        <v>404</v>
      </c>
      <c r="N9" s="20" t="s">
        <v>404</v>
      </c>
      <c r="O9" s="18" t="s">
        <v>404</v>
      </c>
      <c r="P9" s="20" t="s">
        <v>404</v>
      </c>
      <c r="Q9" s="18" t="n">
        <v>491.56773322</v>
      </c>
      <c r="R9" s="20" t="n">
        <v>14.42812867</v>
      </c>
    </row>
    <row r="10" spans="1:18">
      <c r="A10" s="15" t="s">
        <v>407</v>
      </c>
      <c r="B10" s="17" t="n">
        <v>20058</v>
      </c>
      <c r="C10" s="18">
        <f>(3134.0/B10*100)</f>
        <v/>
      </c>
      <c r="D10" s="19" t="n">
        <v>16924</v>
      </c>
      <c r="E10" s="18" t="n">
        <v>514.80184464</v>
      </c>
      <c r="F10" s="20" t="n">
        <v>2.56623015</v>
      </c>
      <c r="G10" s="18" t="n">
        <v>528.6316382799999</v>
      </c>
      <c r="H10" s="20" t="n">
        <v>9.27696937</v>
      </c>
      <c r="I10" s="18" t="s">
        <v>404</v>
      </c>
      <c r="J10" s="20" t="s">
        <v>404</v>
      </c>
      <c r="K10" s="18" t="s">
        <v>404</v>
      </c>
      <c r="L10" s="20" t="s">
        <v>404</v>
      </c>
      <c r="M10" s="18" t="s">
        <v>404</v>
      </c>
      <c r="N10" s="20" t="s">
        <v>404</v>
      </c>
      <c r="O10" s="18" t="s">
        <v>404</v>
      </c>
      <c r="P10" s="20" t="s">
        <v>404</v>
      </c>
      <c r="Q10" s="18" t="n">
        <v>565.26736508</v>
      </c>
      <c r="R10" s="20" t="n">
        <v>22.57732353</v>
      </c>
    </row>
    <row r="11" spans="1:18">
      <c r="A11" s="15" t="s">
        <v>408</v>
      </c>
      <c r="B11" s="17" t="n">
        <v>7053</v>
      </c>
      <c r="C11" s="18">
        <f>(212.0/B11*100)</f>
        <v/>
      </c>
      <c r="D11" s="19" t="n">
        <v>6841</v>
      </c>
      <c r="E11" s="18" t="n">
        <v>423.92410247</v>
      </c>
      <c r="F11" s="20" t="n">
        <v>2.81306855</v>
      </c>
      <c r="G11" s="18" t="n">
        <v>424.59763201</v>
      </c>
      <c r="H11" s="20" t="n">
        <v>28.19581266</v>
      </c>
      <c r="I11" s="18" t="s">
        <v>404</v>
      </c>
      <c r="J11" s="20" t="s">
        <v>404</v>
      </c>
      <c r="K11" s="18" t="s">
        <v>404</v>
      </c>
      <c r="L11" s="20" t="s">
        <v>404</v>
      </c>
      <c r="M11" s="18" t="s">
        <v>404</v>
      </c>
      <c r="N11" s="20" t="s">
        <v>404</v>
      </c>
      <c r="O11" s="18" t="s">
        <v>404</v>
      </c>
      <c r="P11" s="20" t="s">
        <v>404</v>
      </c>
      <c r="Q11" s="18" t="n">
        <v>396.53518671</v>
      </c>
      <c r="R11" s="20" t="n">
        <v>7.20062791</v>
      </c>
    </row>
    <row r="12" spans="1:18">
      <c r="A12" s="15" t="s">
        <v>409</v>
      </c>
      <c r="B12" s="17" t="n">
        <v>6894</v>
      </c>
      <c r="C12" s="18">
        <f>(106.0/B12*100)</f>
        <v/>
      </c>
      <c r="D12" s="19" t="n">
        <v>6788</v>
      </c>
      <c r="E12" s="18" t="n">
        <v>492.60177693</v>
      </c>
      <c r="F12" s="20" t="n">
        <v>2.41587055</v>
      </c>
      <c r="G12" s="18" t="s">
        <v>404</v>
      </c>
      <c r="H12" s="20" t="s">
        <v>404</v>
      </c>
      <c r="I12" s="18" t="s">
        <v>404</v>
      </c>
      <c r="J12" s="20" t="s">
        <v>404</v>
      </c>
      <c r="K12" s="18" t="s">
        <v>404</v>
      </c>
      <c r="L12" s="20" t="s">
        <v>404</v>
      </c>
      <c r="M12" s="18" t="s">
        <v>404</v>
      </c>
      <c r="N12" s="20" t="s">
        <v>404</v>
      </c>
      <c r="O12" s="18" t="s">
        <v>404</v>
      </c>
      <c r="P12" s="20" t="s">
        <v>404</v>
      </c>
      <c r="Q12" s="18" t="n">
        <v>420.90703498</v>
      </c>
      <c r="R12" s="20" t="n">
        <v>22.57931592</v>
      </c>
    </row>
    <row r="13" spans="1:18">
      <c r="A13" s="15" t="s">
        <v>410</v>
      </c>
      <c r="B13" s="17" t="n">
        <v>7161</v>
      </c>
      <c r="C13" s="18">
        <f>(1175.0/B13*100)</f>
        <v/>
      </c>
      <c r="D13" s="19" t="n">
        <v>5986</v>
      </c>
      <c r="E13" s="18" t="n">
        <v>510.63586144</v>
      </c>
      <c r="F13" s="20" t="n">
        <v>2.60602262</v>
      </c>
      <c r="G13" s="18" t="n">
        <v>510.57916122</v>
      </c>
      <c r="H13" s="20" t="n">
        <v>12.76878183</v>
      </c>
      <c r="I13" s="18" t="s">
        <v>404</v>
      </c>
      <c r="J13" s="20" t="s">
        <v>404</v>
      </c>
      <c r="K13" s="18" t="s">
        <v>404</v>
      </c>
      <c r="L13" s="20" t="s">
        <v>404</v>
      </c>
      <c r="M13" s="18" t="s">
        <v>404</v>
      </c>
      <c r="N13" s="20" t="s">
        <v>404</v>
      </c>
      <c r="O13" s="18" t="s">
        <v>404</v>
      </c>
      <c r="P13" s="20" t="s">
        <v>404</v>
      </c>
      <c r="Q13" s="18" t="n">
        <v>508.70449862</v>
      </c>
      <c r="R13" s="20" t="n">
        <v>7.11547602</v>
      </c>
    </row>
    <row r="14" spans="1:18">
      <c r="A14" s="15" t="s">
        <v>411</v>
      </c>
      <c r="B14" s="17" t="n">
        <v>5587</v>
      </c>
      <c r="C14" s="18">
        <f>(0.0/B14*100)</f>
        <v/>
      </c>
      <c r="D14" s="19" t="n">
        <v>5587</v>
      </c>
      <c r="E14" s="18" t="n">
        <v>519.41285965</v>
      </c>
      <c r="F14" s="20" t="n">
        <v>2.09004788</v>
      </c>
      <c r="G14" s="18" t="n">
        <v>525.60325769</v>
      </c>
      <c r="H14" s="20" t="n">
        <v>8.691777</v>
      </c>
      <c r="I14" s="18" t="s">
        <v>404</v>
      </c>
      <c r="J14" s="20" t="s">
        <v>404</v>
      </c>
      <c r="K14" s="18" t="s">
        <v>404</v>
      </c>
      <c r="L14" s="20" t="s">
        <v>404</v>
      </c>
      <c r="M14" s="18" t="s">
        <v>404</v>
      </c>
      <c r="N14" s="20" t="s">
        <v>404</v>
      </c>
      <c r="O14" s="18" t="s">
        <v>404</v>
      </c>
      <c r="P14" s="20" t="s">
        <v>404</v>
      </c>
      <c r="Q14" s="18" t="n">
        <v>528.27131875</v>
      </c>
      <c r="R14" s="20" t="n">
        <v>8.77156209</v>
      </c>
    </row>
    <row r="15" spans="1:18">
      <c r="A15" s="15" t="s">
        <v>412</v>
      </c>
      <c r="B15" s="17" t="n">
        <v>5882</v>
      </c>
      <c r="C15" s="18">
        <f>(0.0/B15*100)</f>
        <v/>
      </c>
      <c r="D15" s="19" t="n">
        <v>5882</v>
      </c>
      <c r="E15" s="18" t="n">
        <v>511.20482203</v>
      </c>
      <c r="F15" s="20" t="n">
        <v>2.36516091</v>
      </c>
      <c r="G15" s="18" t="n">
        <v>503.03934878</v>
      </c>
      <c r="H15" s="20" t="n">
        <v>7.62043802</v>
      </c>
      <c r="I15" s="18" t="s">
        <v>404</v>
      </c>
      <c r="J15" s="20" t="s">
        <v>404</v>
      </c>
      <c r="K15" s="18" t="s">
        <v>404</v>
      </c>
      <c r="L15" s="20" t="s">
        <v>404</v>
      </c>
      <c r="M15" s="18" t="s">
        <v>404</v>
      </c>
      <c r="N15" s="20" t="s">
        <v>404</v>
      </c>
      <c r="O15" s="18" t="s">
        <v>404</v>
      </c>
      <c r="P15" s="20" t="s">
        <v>404</v>
      </c>
      <c r="Q15" s="18" t="n">
        <v>515.04516311</v>
      </c>
      <c r="R15" s="20" t="n">
        <v>17.88092752</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492.92040182</v>
      </c>
      <c r="N16" s="20" t="n">
        <v>2.09885807</v>
      </c>
      <c r="O16" s="18" t="s">
        <v>404</v>
      </c>
      <c r="P16" s="20" t="s">
        <v>404</v>
      </c>
      <c r="Q16" s="18" t="s">
        <v>404</v>
      </c>
      <c r="R16" s="20" t="s">
        <v>404</v>
      </c>
    </row>
    <row r="17" spans="1:18">
      <c r="A17" s="15" t="s">
        <v>414</v>
      </c>
      <c r="B17" s="17" t="n">
        <v>6504</v>
      </c>
      <c r="C17" s="18">
        <f>(1325.0/B17*100)</f>
        <v/>
      </c>
      <c r="D17" s="19" t="n">
        <v>5179</v>
      </c>
      <c r="E17" s="18" t="n">
        <v>503.82989908</v>
      </c>
      <c r="F17" s="20" t="n">
        <v>3.37050731</v>
      </c>
      <c r="G17" s="18" t="n">
        <v>487.8847553</v>
      </c>
      <c r="H17" s="20" t="n">
        <v>45.00656123</v>
      </c>
      <c r="I17" s="18" t="s">
        <v>404</v>
      </c>
      <c r="J17" s="20" t="s">
        <v>404</v>
      </c>
      <c r="K17" s="18" t="s">
        <v>404</v>
      </c>
      <c r="L17" s="20" t="s">
        <v>404</v>
      </c>
      <c r="M17" s="18" t="s">
        <v>404</v>
      </c>
      <c r="N17" s="20" t="s">
        <v>404</v>
      </c>
      <c r="O17" s="18" t="s">
        <v>404</v>
      </c>
      <c r="P17" s="20" t="s">
        <v>404</v>
      </c>
      <c r="Q17" s="18" t="n">
        <v>548.39829815</v>
      </c>
      <c r="R17" s="20" t="n">
        <v>15.17169531</v>
      </c>
    </row>
    <row r="18" spans="1:18">
      <c r="A18" s="15" t="s">
        <v>415</v>
      </c>
      <c r="B18" s="17" t="n">
        <v>5532</v>
      </c>
      <c r="C18" s="18">
        <f>(0.0/B18*100)</f>
        <v/>
      </c>
      <c r="D18" s="19" t="n">
        <v>5532</v>
      </c>
      <c r="E18" s="18" t="n">
        <v>453.95335407</v>
      </c>
      <c r="F18" s="20" t="n">
        <v>3.73035477</v>
      </c>
      <c r="G18" s="18" t="n">
        <v>367.17478696</v>
      </c>
      <c r="H18" s="20" t="n">
        <v>14.02260907</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477.13107992</v>
      </c>
      <c r="F19" s="20" t="n">
        <v>2.92371279</v>
      </c>
      <c r="G19" s="18" t="n">
        <v>434.09589845</v>
      </c>
      <c r="H19" s="20" t="n">
        <v>51.65751958</v>
      </c>
      <c r="I19" s="18" t="s">
        <v>404</v>
      </c>
      <c r="J19" s="20" t="s">
        <v>404</v>
      </c>
      <c r="K19" s="18" t="s">
        <v>404</v>
      </c>
      <c r="L19" s="20" t="s">
        <v>404</v>
      </c>
      <c r="M19" s="18" t="s">
        <v>404</v>
      </c>
      <c r="N19" s="20" t="s">
        <v>404</v>
      </c>
      <c r="O19" s="18" t="s">
        <v>404</v>
      </c>
      <c r="P19" s="20" t="s">
        <v>404</v>
      </c>
      <c r="Q19" s="18" t="n">
        <v>498.24593954</v>
      </c>
      <c r="R19" s="20" t="n">
        <v>35.79130476</v>
      </c>
    </row>
    <row r="20" spans="1:18">
      <c r="A20" s="15" t="s">
        <v>417</v>
      </c>
      <c r="B20" s="17" t="n">
        <v>3371</v>
      </c>
      <c r="C20" s="18">
        <f>(24.0/B20*100)</f>
        <v/>
      </c>
      <c r="D20" s="19" t="n">
        <v>3347</v>
      </c>
      <c r="E20" s="18" t="n">
        <v>488.89236653</v>
      </c>
      <c r="F20" s="20" t="n">
        <v>2.00758104</v>
      </c>
      <c r="G20" s="18" t="n">
        <v>449.46653637</v>
      </c>
      <c r="H20" s="20" t="n">
        <v>11.05173971</v>
      </c>
      <c r="I20" s="18" t="s">
        <v>404</v>
      </c>
      <c r="J20" s="20" t="s">
        <v>404</v>
      </c>
      <c r="K20" s="18" t="s">
        <v>404</v>
      </c>
      <c r="L20" s="20" t="s">
        <v>404</v>
      </c>
      <c r="M20" s="18" t="s">
        <v>404</v>
      </c>
      <c r="N20" s="20" t="s">
        <v>404</v>
      </c>
      <c r="O20" s="18" t="s">
        <v>404</v>
      </c>
      <c r="P20" s="20" t="s">
        <v>404</v>
      </c>
      <c r="Q20" s="18" t="n">
        <v>492.81076192</v>
      </c>
      <c r="R20" s="20" t="n">
        <v>11.90251293</v>
      </c>
    </row>
    <row r="21" spans="1:18">
      <c r="A21" s="15" t="s">
        <v>418</v>
      </c>
      <c r="B21" s="17" t="n">
        <v>5741</v>
      </c>
      <c r="C21" s="18">
        <f>(0.0/B21*100)</f>
        <v/>
      </c>
      <c r="D21" s="19" t="n">
        <v>5741</v>
      </c>
      <c r="E21" s="18" t="n">
        <v>504.03313697</v>
      </c>
      <c r="F21" s="20" t="n">
        <v>2.18884692</v>
      </c>
      <c r="G21" s="18" t="s">
        <v>404</v>
      </c>
      <c r="H21" s="20" t="s">
        <v>404</v>
      </c>
      <c r="I21" s="18" t="s">
        <v>404</v>
      </c>
      <c r="J21" s="20" t="s">
        <v>404</v>
      </c>
      <c r="K21" s="18" t="s">
        <v>404</v>
      </c>
      <c r="L21" s="20" t="s">
        <v>404</v>
      </c>
      <c r="M21" s="18" t="s">
        <v>404</v>
      </c>
      <c r="N21" s="20" t="s">
        <v>404</v>
      </c>
      <c r="O21" s="18" t="s">
        <v>404</v>
      </c>
      <c r="P21" s="20" t="s">
        <v>404</v>
      </c>
      <c r="Q21" s="18" t="n">
        <v>500.57123661</v>
      </c>
      <c r="R21" s="20" t="n">
        <v>7.79183919</v>
      </c>
    </row>
    <row r="22" spans="1:18">
      <c r="A22" s="15" t="s">
        <v>419</v>
      </c>
      <c r="B22" s="17" t="n">
        <v>6598</v>
      </c>
      <c r="C22" s="18">
        <f>(0.0/B22*100)</f>
        <v/>
      </c>
      <c r="D22" s="19" t="n">
        <v>6598</v>
      </c>
      <c r="E22" s="18" t="n">
        <v>465.56273395</v>
      </c>
      <c r="F22" s="20" t="n">
        <v>3.99764445</v>
      </c>
      <c r="G22" s="18" t="n">
        <v>483.99807973</v>
      </c>
      <c r="H22" s="20" t="n">
        <v>10.55712373</v>
      </c>
      <c r="I22" s="18" t="s">
        <v>404</v>
      </c>
      <c r="J22" s="20" t="s">
        <v>404</v>
      </c>
      <c r="K22" s="18" t="s">
        <v>404</v>
      </c>
      <c r="L22" s="20" t="s">
        <v>404</v>
      </c>
      <c r="M22" s="18" t="s">
        <v>404</v>
      </c>
      <c r="N22" s="20" t="s">
        <v>404</v>
      </c>
      <c r="O22" s="18" t="s">
        <v>404</v>
      </c>
      <c r="P22" s="20" t="s">
        <v>404</v>
      </c>
      <c r="Q22" s="18" t="n">
        <v>511.01245011</v>
      </c>
      <c r="R22" s="20" t="n">
        <v>19.28284761</v>
      </c>
    </row>
    <row r="23" spans="1:18">
      <c r="A23" s="15" t="s">
        <v>420</v>
      </c>
      <c r="B23" s="17" t="n">
        <v>11583</v>
      </c>
      <c r="C23" s="18">
        <f>(3194.0/B23*100)</f>
        <v/>
      </c>
      <c r="D23" s="19" t="n">
        <v>8389</v>
      </c>
      <c r="E23" s="18" t="n">
        <v>492.75091379</v>
      </c>
      <c r="F23" s="20" t="n">
        <v>3.75164286</v>
      </c>
      <c r="G23" s="18" t="n">
        <v>434.42303356</v>
      </c>
      <c r="H23" s="20" t="n">
        <v>29.26436898</v>
      </c>
      <c r="I23" s="18" t="s">
        <v>404</v>
      </c>
      <c r="J23" s="20" t="s">
        <v>404</v>
      </c>
      <c r="K23" s="18" t="s">
        <v>404</v>
      </c>
      <c r="L23" s="20" t="s">
        <v>404</v>
      </c>
      <c r="M23" s="18" t="s">
        <v>404</v>
      </c>
      <c r="N23" s="20" t="s">
        <v>404</v>
      </c>
      <c r="O23" s="18" t="s">
        <v>404</v>
      </c>
      <c r="P23" s="20" t="s">
        <v>404</v>
      </c>
      <c r="Q23" s="18" t="n">
        <v>501.3244038</v>
      </c>
      <c r="R23" s="20" t="n">
        <v>21.87396956</v>
      </c>
    </row>
    <row r="24" spans="1:18">
      <c r="A24" s="15" t="s">
        <v>421</v>
      </c>
      <c r="B24" s="17" t="n">
        <v>6647</v>
      </c>
      <c r="C24" s="18">
        <f>(0.0/B24*100)</f>
        <v/>
      </c>
      <c r="D24" s="19" t="n">
        <v>6647</v>
      </c>
      <c r="E24" s="18" t="n">
        <v>530.9199525</v>
      </c>
      <c r="F24" s="20" t="n">
        <v>3.14622379</v>
      </c>
      <c r="G24" s="18" t="n">
        <v>573.92918692</v>
      </c>
      <c r="H24" s="20" t="n">
        <v>20.09848798</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526.16215232</v>
      </c>
      <c r="F25" s="20" t="n">
        <v>4.04208965</v>
      </c>
      <c r="G25" s="18" t="n">
        <v>482.89277934</v>
      </c>
      <c r="H25" s="20" t="n">
        <v>26.64705535</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482.69684204</v>
      </c>
      <c r="F26" s="20" t="n">
        <v>1.91377233</v>
      </c>
      <c r="G26" s="18" t="s">
        <v>404</v>
      </c>
      <c r="H26" s="20" t="s">
        <v>404</v>
      </c>
      <c r="I26" s="18" t="s">
        <v>404</v>
      </c>
      <c r="J26" s="20" t="s">
        <v>404</v>
      </c>
      <c r="K26" s="18" t="s">
        <v>404</v>
      </c>
      <c r="L26" s="20" t="s">
        <v>404</v>
      </c>
      <c r="M26" s="18" t="s">
        <v>404</v>
      </c>
      <c r="N26" s="20" t="s">
        <v>404</v>
      </c>
      <c r="O26" s="18" t="s">
        <v>404</v>
      </c>
      <c r="P26" s="20" t="s">
        <v>404</v>
      </c>
      <c r="Q26" s="18" t="n">
        <v>455.66414735</v>
      </c>
      <c r="R26" s="20" t="n">
        <v>19.07803914</v>
      </c>
    </row>
    <row r="27" spans="1:18">
      <c r="A27" s="15" t="s">
        <v>424</v>
      </c>
      <c r="B27" s="17" t="n">
        <v>5299</v>
      </c>
      <c r="C27" s="18">
        <f>(0.0/B27*100)</f>
        <v/>
      </c>
      <c r="D27" s="19" t="n">
        <v>5299</v>
      </c>
      <c r="E27" s="18" t="n">
        <v>489.93785966</v>
      </c>
      <c r="F27" s="20" t="n">
        <v>1.33502995</v>
      </c>
      <c r="G27" s="18" t="n">
        <v>429.57847429</v>
      </c>
      <c r="H27" s="20" t="n">
        <v>3.89081396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408.17414226</v>
      </c>
      <c r="F28" s="20" t="n">
        <v>2.31773267</v>
      </c>
      <c r="G28" s="18" t="n">
        <v>403.47636446</v>
      </c>
      <c r="H28" s="20" t="n">
        <v>16.40144753</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515.29036511</v>
      </c>
      <c r="F29" s="20" t="n">
        <v>5.30959244</v>
      </c>
      <c r="G29" s="18" t="n">
        <v>433.86365846</v>
      </c>
      <c r="H29" s="20" t="n">
        <v>9.31666948</v>
      </c>
      <c r="I29" s="18" t="s">
        <v>404</v>
      </c>
      <c r="J29" s="20" t="s">
        <v>404</v>
      </c>
      <c r="K29" s="18" t="s">
        <v>404</v>
      </c>
      <c r="L29" s="20" t="s">
        <v>404</v>
      </c>
      <c r="M29" s="18" t="s">
        <v>404</v>
      </c>
      <c r="N29" s="20" t="s">
        <v>404</v>
      </c>
      <c r="O29" s="18" t="s">
        <v>404</v>
      </c>
      <c r="P29" s="20" t="s">
        <v>404</v>
      </c>
      <c r="Q29" s="18" t="n">
        <v>503.0232211</v>
      </c>
      <c r="R29" s="20" t="n">
        <v>10.29613851</v>
      </c>
    </row>
    <row r="30" spans="1:18">
      <c r="A30" s="15" t="s">
        <v>427</v>
      </c>
      <c r="B30" s="17" t="n">
        <v>4520</v>
      </c>
      <c r="C30" s="18">
        <f>(1105.0/B30*100)</f>
        <v/>
      </c>
      <c r="D30" s="19" t="n">
        <v>3415</v>
      </c>
      <c r="E30" s="18" t="n">
        <v>497.18326552</v>
      </c>
      <c r="F30" s="20" t="n">
        <v>2.8259032</v>
      </c>
      <c r="G30" s="18" t="n">
        <v>440.55470053</v>
      </c>
      <c r="H30" s="20" t="n">
        <v>8.4830383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502.70285662</v>
      </c>
      <c r="F31" s="20" t="n">
        <v>2.19790448</v>
      </c>
      <c r="G31" s="18" t="n">
        <v>505.82956367</v>
      </c>
      <c r="H31" s="20" t="n">
        <v>10.24902832</v>
      </c>
      <c r="I31" s="18" t="s">
        <v>404</v>
      </c>
      <c r="J31" s="20" t="s">
        <v>404</v>
      </c>
      <c r="K31" s="18" t="s">
        <v>404</v>
      </c>
      <c r="L31" s="20" t="s">
        <v>404</v>
      </c>
      <c r="M31" s="18" t="s">
        <v>404</v>
      </c>
      <c r="N31" s="20" t="s">
        <v>404</v>
      </c>
      <c r="O31" s="18" t="s">
        <v>404</v>
      </c>
      <c r="P31" s="20" t="s">
        <v>404</v>
      </c>
      <c r="Q31" s="18" t="n">
        <v>495.68403125</v>
      </c>
      <c r="R31" s="20" t="n">
        <v>9.676906320000001</v>
      </c>
    </row>
    <row r="32" spans="1:18">
      <c r="A32" s="15" t="s">
        <v>429</v>
      </c>
      <c r="B32" s="17" t="n">
        <v>4478</v>
      </c>
      <c r="C32" s="18">
        <f>(0.0/B32*100)</f>
        <v/>
      </c>
      <c r="D32" s="19" t="n">
        <v>4478</v>
      </c>
      <c r="E32" s="18" t="n">
        <v>504.30031314</v>
      </c>
      <c r="F32" s="20" t="n">
        <v>2.41483001</v>
      </c>
      <c r="G32" s="18" t="n">
        <v>513.39181779</v>
      </c>
      <c r="H32" s="20" t="n">
        <v>7.84080381</v>
      </c>
      <c r="I32" s="18" t="s">
        <v>404</v>
      </c>
      <c r="J32" s="20" t="s">
        <v>404</v>
      </c>
      <c r="K32" s="18" t="s">
        <v>404</v>
      </c>
      <c r="L32" s="20" t="s">
        <v>404</v>
      </c>
      <c r="M32" s="18" t="s">
        <v>404</v>
      </c>
      <c r="N32" s="20" t="s">
        <v>404</v>
      </c>
      <c r="O32" s="18" t="s">
        <v>404</v>
      </c>
      <c r="P32" s="20" t="s">
        <v>404</v>
      </c>
      <c r="Q32" s="18" t="n">
        <v>514.05286252</v>
      </c>
      <c r="R32" s="20" t="n">
        <v>19.8718154</v>
      </c>
    </row>
    <row r="33" spans="1:18">
      <c r="A33" s="15" t="s">
        <v>430</v>
      </c>
      <c r="B33" s="17" t="n">
        <v>7325</v>
      </c>
      <c r="C33" s="18">
        <f>(29.0/B33*100)</f>
        <v/>
      </c>
      <c r="D33" s="19" t="n">
        <v>7296</v>
      </c>
      <c r="E33" s="18" t="n">
        <v>490.9842325</v>
      </c>
      <c r="F33" s="20" t="n">
        <v>2.54650239</v>
      </c>
      <c r="G33" s="18" t="n">
        <v>506.32488835</v>
      </c>
      <c r="H33" s="20" t="n">
        <v>14.79703637</v>
      </c>
      <c r="I33" s="18" t="s">
        <v>404</v>
      </c>
      <c r="J33" s="20" t="s">
        <v>404</v>
      </c>
      <c r="K33" s="18" t="s">
        <v>404</v>
      </c>
      <c r="L33" s="20" t="s">
        <v>404</v>
      </c>
      <c r="M33" s="18" t="s">
        <v>404</v>
      </c>
      <c r="N33" s="20" t="s">
        <v>404</v>
      </c>
      <c r="O33" s="18" t="s">
        <v>404</v>
      </c>
      <c r="P33" s="20" t="s">
        <v>404</v>
      </c>
      <c r="Q33" s="18" t="n">
        <v>462.10179125</v>
      </c>
      <c r="R33" s="20" t="n">
        <v>11.27200412</v>
      </c>
    </row>
    <row r="34" spans="1:18">
      <c r="A34" s="15" t="s">
        <v>431</v>
      </c>
      <c r="B34" s="17" t="n">
        <v>6350</v>
      </c>
      <c r="C34" s="18">
        <f>(0.0/B34*100)</f>
        <v/>
      </c>
      <c r="D34" s="19" t="n">
        <v>6350</v>
      </c>
      <c r="E34" s="18" t="n">
        <v>475.34743473</v>
      </c>
      <c r="F34" s="20" t="n">
        <v>2.65844404</v>
      </c>
      <c r="G34" s="18" t="s">
        <v>404</v>
      </c>
      <c r="H34" s="20" t="s">
        <v>404</v>
      </c>
      <c r="I34" s="18" t="s">
        <v>404</v>
      </c>
      <c r="J34" s="20" t="s">
        <v>404</v>
      </c>
      <c r="K34" s="18" t="s">
        <v>404</v>
      </c>
      <c r="L34" s="20" t="s">
        <v>404</v>
      </c>
      <c r="M34" s="18" t="s">
        <v>404</v>
      </c>
      <c r="N34" s="20" t="s">
        <v>404</v>
      </c>
      <c r="O34" s="18" t="s">
        <v>404</v>
      </c>
      <c r="P34" s="20" t="s">
        <v>404</v>
      </c>
      <c r="Q34" s="18" t="n">
        <v>366.63440683</v>
      </c>
      <c r="R34" s="20" t="n">
        <v>10.55886664</v>
      </c>
    </row>
    <row r="35" spans="1:18">
      <c r="A35" s="15" t="s">
        <v>432</v>
      </c>
      <c r="B35" s="17" t="n">
        <v>6406</v>
      </c>
      <c r="C35" s="18">
        <f>(443.0/B35*100)</f>
        <v/>
      </c>
      <c r="D35" s="19" t="n">
        <v>5963</v>
      </c>
      <c r="E35" s="18" t="n">
        <v>511.81964895</v>
      </c>
      <c r="F35" s="20" t="n">
        <v>1.28985738</v>
      </c>
      <c r="G35" s="18" t="s">
        <v>404</v>
      </c>
      <c r="H35" s="20" t="s">
        <v>404</v>
      </c>
      <c r="I35" s="18" t="s">
        <v>404</v>
      </c>
      <c r="J35" s="20" t="s">
        <v>404</v>
      </c>
      <c r="K35" s="18" t="s">
        <v>404</v>
      </c>
      <c r="L35" s="20" t="s">
        <v>404</v>
      </c>
      <c r="M35" s="18" t="s">
        <v>404</v>
      </c>
      <c r="N35" s="20" t="s">
        <v>404</v>
      </c>
      <c r="O35" s="18" t="s">
        <v>404</v>
      </c>
      <c r="P35" s="20" t="s">
        <v>404</v>
      </c>
      <c r="Q35" s="18" t="n">
        <v>538.18031353</v>
      </c>
      <c r="R35" s="20" t="n">
        <v>9.504014290000001</v>
      </c>
    </row>
    <row r="36" spans="1:18">
      <c r="A36" s="15" t="s">
        <v>433</v>
      </c>
      <c r="B36" s="17" t="n">
        <v>6736</v>
      </c>
      <c r="C36" s="18">
        <f>(10.0/B36*100)</f>
        <v/>
      </c>
      <c r="D36" s="19" t="n">
        <v>6726</v>
      </c>
      <c r="E36" s="18" t="n">
        <v>485.64283737</v>
      </c>
      <c r="F36" s="20" t="n">
        <v>2.16034456</v>
      </c>
      <c r="G36" s="18" t="n">
        <v>500.8574306</v>
      </c>
      <c r="H36" s="20" t="n">
        <v>12.70626107</v>
      </c>
      <c r="I36" s="18" t="s">
        <v>404</v>
      </c>
      <c r="J36" s="20" t="s">
        <v>404</v>
      </c>
      <c r="K36" s="18" t="s">
        <v>404</v>
      </c>
      <c r="L36" s="20" t="s">
        <v>404</v>
      </c>
      <c r="M36" s="18" t="s">
        <v>404</v>
      </c>
      <c r="N36" s="20" t="s">
        <v>404</v>
      </c>
      <c r="O36" s="18" t="s">
        <v>404</v>
      </c>
      <c r="P36" s="20" t="s">
        <v>404</v>
      </c>
      <c r="Q36" s="18" t="n">
        <v>476.58602805</v>
      </c>
      <c r="R36" s="20" t="n">
        <v>7.28406078</v>
      </c>
    </row>
    <row r="37" spans="1:18">
      <c r="A37" s="15" t="s">
        <v>434</v>
      </c>
      <c r="B37" s="17" t="n">
        <v>5458</v>
      </c>
      <c r="C37" s="18">
        <f>(0.0/B37*100)</f>
        <v/>
      </c>
      <c r="D37" s="19" t="n">
        <v>5458</v>
      </c>
      <c r="E37" s="18" t="n">
        <v>494.62895073</v>
      </c>
      <c r="F37" s="20" t="n">
        <v>3.27298609</v>
      </c>
      <c r="G37" s="18" t="n">
        <v>488.0393307</v>
      </c>
      <c r="H37" s="20" t="n">
        <v>11.61560909</v>
      </c>
      <c r="I37" s="18" t="s">
        <v>404</v>
      </c>
      <c r="J37" s="20" t="s">
        <v>404</v>
      </c>
      <c r="K37" s="18" t="s">
        <v>404</v>
      </c>
      <c r="L37" s="20" t="s">
        <v>404</v>
      </c>
      <c r="M37" s="18" t="s">
        <v>404</v>
      </c>
      <c r="N37" s="20" t="s">
        <v>404</v>
      </c>
      <c r="O37" s="18" t="s">
        <v>404</v>
      </c>
      <c r="P37" s="20" t="s">
        <v>404</v>
      </c>
      <c r="Q37" s="18" t="n">
        <v>434.46196986</v>
      </c>
      <c r="R37" s="20" t="n">
        <v>11.34131136</v>
      </c>
    </row>
    <row r="38" spans="1:18">
      <c r="A38" s="15" t="s">
        <v>435</v>
      </c>
      <c r="B38" s="17" t="n">
        <v>5860</v>
      </c>
      <c r="C38" s="18">
        <f>(268.0/B38*100)</f>
        <v/>
      </c>
      <c r="D38" s="19" t="n">
        <v>5592</v>
      </c>
      <c r="E38" s="18" t="n">
        <v>516.87266547</v>
      </c>
      <c r="F38" s="20" t="n">
        <v>3.71380092</v>
      </c>
      <c r="G38" s="18" t="n">
        <v>534.2711147799999</v>
      </c>
      <c r="H38" s="20" t="n">
        <v>9.874592229999999</v>
      </c>
      <c r="I38" s="18" t="s">
        <v>404</v>
      </c>
      <c r="J38" s="20" t="s">
        <v>404</v>
      </c>
      <c r="K38" s="18" t="s">
        <v>404</v>
      </c>
      <c r="L38" s="20" t="s">
        <v>404</v>
      </c>
      <c r="M38" s="18" t="s">
        <v>404</v>
      </c>
      <c r="N38" s="20" t="s">
        <v>404</v>
      </c>
      <c r="O38" s="18" t="s">
        <v>404</v>
      </c>
      <c r="P38" s="20" t="s">
        <v>404</v>
      </c>
      <c r="Q38" s="18" t="n">
        <v>569.17268781</v>
      </c>
      <c r="R38" s="20" t="n">
        <v>14.12356718</v>
      </c>
    </row>
    <row r="39" spans="1:18">
      <c r="A39" s="15" t="s">
        <v>436</v>
      </c>
      <c r="B39" s="17" t="n">
        <v>5895</v>
      </c>
      <c r="C39" s="18">
        <f>(0.0/B39*100)</f>
        <v/>
      </c>
      <c r="D39" s="19" t="n">
        <v>5895</v>
      </c>
      <c r="E39" s="18" t="n">
        <v>420.44056458</v>
      </c>
      <c r="F39" s="20" t="n">
        <v>4.24718103</v>
      </c>
      <c r="G39" s="18" t="n">
        <v>421.06667858</v>
      </c>
      <c r="H39" s="20" t="n">
        <v>17.72287922</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(3029.0/B40*100)</f>
        <v/>
      </c>
      <c r="D40" s="19" t="n">
        <v>11128</v>
      </c>
      <c r="E40" s="18" t="n">
        <v>493.68959559</v>
      </c>
      <c r="F40" s="20" t="n">
        <v>3.17141446</v>
      </c>
      <c r="G40" s="18" t="n">
        <v>525.14528333</v>
      </c>
      <c r="H40" s="20" t="n">
        <v>7.5287069</v>
      </c>
      <c r="I40" s="18" t="s">
        <v>404</v>
      </c>
      <c r="J40" s="20" t="s">
        <v>404</v>
      </c>
      <c r="K40" s="18" t="s">
        <v>404</v>
      </c>
      <c r="L40" s="20" t="s">
        <v>404</v>
      </c>
      <c r="M40" s="18" t="s">
        <v>404</v>
      </c>
      <c r="N40" s="20" t="s">
        <v>404</v>
      </c>
      <c r="O40" s="18" t="s">
        <v>404</v>
      </c>
      <c r="P40" s="20" t="s">
        <v>404</v>
      </c>
      <c r="Q40" s="18" t="n">
        <v>484.39037888</v>
      </c>
      <c r="R40" s="20" t="n">
        <v>8.357349940000001</v>
      </c>
    </row>
    <row r="41" spans="1:18">
      <c r="A41" s="15" t="s">
        <v>438</v>
      </c>
      <c r="B41" s="17" t="n">
        <v>5712</v>
      </c>
      <c r="C41" s="18">
        <f>(138.0/B41*100)</f>
        <v/>
      </c>
      <c r="D41" s="19" t="n">
        <v>5574</v>
      </c>
      <c r="E41" s="18" t="n">
        <v>470.22555207</v>
      </c>
      <c r="F41" s="20" t="n">
        <v>3.21996443</v>
      </c>
      <c r="G41" s="18" t="n">
        <v>472.8816035</v>
      </c>
      <c r="H41" s="20" t="n">
        <v>8.68225219</v>
      </c>
      <c r="I41" s="18" t="s">
        <v>404</v>
      </c>
      <c r="J41" s="20" t="s">
        <v>404</v>
      </c>
      <c r="K41" s="18" t="s">
        <v>404</v>
      </c>
      <c r="L41" s="20" t="s">
        <v>404</v>
      </c>
      <c r="M41" s="18" t="s">
        <v>404</v>
      </c>
      <c r="N41" s="20" t="s">
        <v>404</v>
      </c>
      <c r="O41" s="18" t="s">
        <v>404</v>
      </c>
      <c r="P41" s="20" t="s">
        <v>404</v>
      </c>
      <c r="Q41" s="18" t="n">
        <v>487.84288049</v>
      </c>
      <c r="R41" s="20" t="n">
        <v>10.97538109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413.50133567</v>
      </c>
      <c r="F44" s="20" t="n">
        <v>3.55092208</v>
      </c>
      <c r="G44" s="18" t="s">
        <v>404</v>
      </c>
      <c r="H44" s="20" t="s">
        <v>404</v>
      </c>
      <c r="I44" s="18" t="s">
        <v>404</v>
      </c>
      <c r="J44" s="20" t="s">
        <v>404</v>
      </c>
      <c r="K44" s="18" t="s">
        <v>404</v>
      </c>
      <c r="L44" s="20" t="s">
        <v>404</v>
      </c>
      <c r="M44" s="18" t="s">
        <v>404</v>
      </c>
      <c r="N44" s="20" t="s">
        <v>404</v>
      </c>
      <c r="O44" s="18" t="s">
        <v>404</v>
      </c>
      <c r="P44" s="20" t="s">
        <v>404</v>
      </c>
      <c r="Q44" s="18" t="n">
        <v>395.1222512</v>
      </c>
      <c r="R44" s="20" t="n">
        <v>19.86199718</v>
      </c>
    </row>
    <row r="45" spans="1:18">
      <c r="A45" s="15" t="s">
        <v>442</v>
      </c>
      <c r="B45" s="17" t="n">
        <v>5519</v>
      </c>
      <c r="C45" s="18">
        <f>(0.0/B45*100)</f>
        <v/>
      </c>
      <c r="D45" s="19" t="n">
        <v>5519</v>
      </c>
      <c r="E45" s="18" t="n">
        <v>360.24535026</v>
      </c>
      <c r="F45" s="20" t="n">
        <v>3.04972453</v>
      </c>
      <c r="G45" s="18" t="n">
        <v>306.44216621</v>
      </c>
      <c r="H45" s="20" t="n">
        <v>10.58031927</v>
      </c>
      <c r="I45" s="18" t="s">
        <v>404</v>
      </c>
      <c r="J45" s="20" t="s">
        <v>404</v>
      </c>
      <c r="K45" s="18" t="s">
        <v>404</v>
      </c>
      <c r="L45" s="20" t="s">
        <v>404</v>
      </c>
      <c r="M45" s="18" t="s">
        <v>404</v>
      </c>
      <c r="N45" s="20" t="s">
        <v>404</v>
      </c>
      <c r="O45" s="18" t="s">
        <v>404</v>
      </c>
      <c r="P45" s="20" t="s">
        <v>404</v>
      </c>
      <c r="Q45" s="18" t="n">
        <v>353.77242999</v>
      </c>
      <c r="R45" s="20" t="n">
        <v>19.91616105</v>
      </c>
    </row>
    <row r="46" spans="1:18">
      <c r="A46" s="15" t="s">
        <v>443</v>
      </c>
      <c r="B46" s="17" t="n">
        <v>23141</v>
      </c>
      <c r="C46" s="18">
        <f>(4196.0/B46*100)</f>
        <v/>
      </c>
      <c r="D46" s="19" t="n">
        <v>18945</v>
      </c>
      <c r="E46" s="18" t="n">
        <v>381.62864183</v>
      </c>
      <c r="F46" s="20" t="n">
        <v>3.41568195</v>
      </c>
      <c r="G46" s="18" t="n">
        <v>362.95909075</v>
      </c>
      <c r="H46" s="20" t="n">
        <v>16.64770928</v>
      </c>
      <c r="I46" s="18" t="s">
        <v>404</v>
      </c>
      <c r="J46" s="20" t="s">
        <v>404</v>
      </c>
      <c r="K46" s="18" t="s">
        <v>404</v>
      </c>
      <c r="L46" s="20" t="s">
        <v>404</v>
      </c>
      <c r="M46" s="18" t="s">
        <v>404</v>
      </c>
      <c r="N46" s="20" t="s">
        <v>404</v>
      </c>
      <c r="O46" s="18" t="s">
        <v>404</v>
      </c>
      <c r="P46" s="20" t="s">
        <v>404</v>
      </c>
      <c r="Q46" s="18" t="n">
        <v>348.63716109</v>
      </c>
      <c r="R46" s="20" t="n">
        <v>11.49719478</v>
      </c>
    </row>
    <row r="47" spans="1:18">
      <c r="A47" s="15" t="s">
        <v>444</v>
      </c>
      <c r="B47" s="17" t="n">
        <v>5928</v>
      </c>
      <c r="C47" s="18">
        <f>(0.0/B47*100)</f>
        <v/>
      </c>
      <c r="D47" s="19" t="n">
        <v>5928</v>
      </c>
      <c r="E47" s="18" t="n">
        <v>440.77313278</v>
      </c>
      <c r="F47" s="20" t="n">
        <v>4.11105648</v>
      </c>
      <c r="G47" s="18" t="n">
        <v>319.45637312</v>
      </c>
      <c r="H47" s="20" t="n">
        <v>7.69341254</v>
      </c>
      <c r="I47" s="18" t="s">
        <v>404</v>
      </c>
      <c r="J47" s="20" t="s">
        <v>404</v>
      </c>
      <c r="K47" s="18" t="s">
        <v>404</v>
      </c>
      <c r="L47" s="20" t="s">
        <v>404</v>
      </c>
      <c r="M47" s="18" t="s">
        <v>404</v>
      </c>
      <c r="N47" s="20" t="s">
        <v>404</v>
      </c>
      <c r="O47" s="18" t="s">
        <v>404</v>
      </c>
      <c r="P47" s="20" t="s">
        <v>404</v>
      </c>
      <c r="Q47" s="18" t="n">
        <v>480.85626417</v>
      </c>
      <c r="R47" s="20" t="n">
        <v>15.39366284</v>
      </c>
    </row>
    <row r="48" spans="1:18">
      <c r="A48" s="15" t="s">
        <v>445</v>
      </c>
      <c r="B48" s="17" t="n">
        <v>9841</v>
      </c>
      <c r="C48" s="18">
        <f>(40.0/B48*100)</f>
        <v/>
      </c>
      <c r="D48" s="19" t="n">
        <v>9801</v>
      </c>
      <c r="E48" s="18" t="n">
        <v>533.85531048</v>
      </c>
      <c r="F48" s="20" t="n">
        <v>5.64094375</v>
      </c>
      <c r="G48" s="18" t="n">
        <v>509.37694574</v>
      </c>
      <c r="H48" s="20" t="n">
        <v>22.52030669</v>
      </c>
      <c r="I48" s="18" t="s">
        <v>404</v>
      </c>
      <c r="J48" s="20" t="s">
        <v>404</v>
      </c>
      <c r="K48" s="18" t="s">
        <v>404</v>
      </c>
      <c r="L48" s="20" t="s">
        <v>404</v>
      </c>
      <c r="M48" s="18" t="s">
        <v>404</v>
      </c>
      <c r="N48" s="20" t="s">
        <v>404</v>
      </c>
      <c r="O48" s="18" t="s">
        <v>404</v>
      </c>
      <c r="P48" s="20" t="s">
        <v>404</v>
      </c>
      <c r="Q48" s="18" t="n">
        <v>510.63016197</v>
      </c>
      <c r="R48" s="20" t="n">
        <v>15.65046504</v>
      </c>
    </row>
    <row r="49" spans="1:18">
      <c r="A49" s="15" t="s">
        <v>446</v>
      </c>
      <c r="B49" s="17" t="n">
        <v>6349</v>
      </c>
      <c r="C49" s="18">
        <f>(52.0/B49*100)</f>
        <v/>
      </c>
      <c r="D49" s="19" t="n">
        <v>6297</v>
      </c>
      <c r="E49" s="18" t="n">
        <v>408.86509014</v>
      </c>
      <c r="F49" s="20" t="n">
        <v>3.09433636</v>
      </c>
      <c r="G49" s="18" t="s">
        <v>404</v>
      </c>
      <c r="H49" s="20" t="s">
        <v>404</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392.12837827</v>
      </c>
      <c r="F50" s="20" t="n">
        <v>2.70107377</v>
      </c>
      <c r="G50" s="18" t="n">
        <v>415.48823571</v>
      </c>
      <c r="H50" s="20" t="n">
        <v>11.6661305</v>
      </c>
      <c r="I50" s="18" t="s">
        <v>404</v>
      </c>
      <c r="J50" s="20" t="s">
        <v>404</v>
      </c>
      <c r="K50" s="18" t="s">
        <v>404</v>
      </c>
      <c r="L50" s="20" t="s">
        <v>404</v>
      </c>
      <c r="M50" s="18" t="s">
        <v>404</v>
      </c>
      <c r="N50" s="20" t="s">
        <v>404</v>
      </c>
      <c r="O50" s="18" t="s">
        <v>404</v>
      </c>
      <c r="P50" s="20" t="s">
        <v>404</v>
      </c>
      <c r="Q50" s="18" t="n">
        <v>382.00606333</v>
      </c>
      <c r="R50" s="20" t="n">
        <v>11.00770187</v>
      </c>
    </row>
    <row r="51" spans="1:18">
      <c r="A51" s="15" t="s">
        <v>448</v>
      </c>
      <c r="B51" s="17" t="n">
        <v>6866</v>
      </c>
      <c r="C51" s="18">
        <f>(0.0/B51*100)</f>
        <v/>
      </c>
      <c r="D51" s="19" t="n">
        <v>6866</v>
      </c>
      <c r="E51" s="18" t="n">
        <v>399.86455929</v>
      </c>
      <c r="F51" s="20" t="n">
        <v>2.60121779</v>
      </c>
      <c r="G51" s="18" t="n">
        <v>393.27071605</v>
      </c>
      <c r="H51" s="20" t="n">
        <v>14.49334055</v>
      </c>
      <c r="I51" s="18" t="s">
        <v>404</v>
      </c>
      <c r="J51" s="20" t="s">
        <v>404</v>
      </c>
      <c r="K51" s="18" t="s">
        <v>404</v>
      </c>
      <c r="L51" s="20" t="s">
        <v>404</v>
      </c>
      <c r="M51" s="18" t="s">
        <v>404</v>
      </c>
      <c r="N51" s="20" t="s">
        <v>404</v>
      </c>
      <c r="O51" s="18" t="s">
        <v>404</v>
      </c>
      <c r="P51" s="20" t="s">
        <v>404</v>
      </c>
      <c r="Q51" s="18" t="n">
        <v>456.78856236</v>
      </c>
      <c r="R51" s="20" t="n">
        <v>30.1783113</v>
      </c>
    </row>
    <row r="52" spans="1:18">
      <c r="A52" s="15" t="s">
        <v>449</v>
      </c>
      <c r="B52" s="17" t="n">
        <v>5809</v>
      </c>
      <c r="C52" s="18">
        <f>(0.0/B52*100)</f>
        <v/>
      </c>
      <c r="D52" s="19" t="n">
        <v>5809</v>
      </c>
      <c r="E52" s="18" t="n">
        <v>463.99116053</v>
      </c>
      <c r="F52" s="20" t="n">
        <v>2.90093807</v>
      </c>
      <c r="G52" s="18" t="n">
        <v>463.13558868</v>
      </c>
      <c r="H52" s="20" t="n">
        <v>23.74102748</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437.24502642</v>
      </c>
      <c r="F53" s="20" t="n">
        <v>1.71258804</v>
      </c>
      <c r="G53" s="18" t="n">
        <v>438.74074634</v>
      </c>
      <c r="H53" s="20" t="n">
        <v>10.08249753</v>
      </c>
      <c r="I53" s="18" t="s">
        <v>404</v>
      </c>
      <c r="J53" s="20" t="s">
        <v>404</v>
      </c>
      <c r="K53" s="18" t="s">
        <v>404</v>
      </c>
      <c r="L53" s="20" t="s">
        <v>404</v>
      </c>
      <c r="M53" s="18" t="s">
        <v>404</v>
      </c>
      <c r="N53" s="20" t="s">
        <v>404</v>
      </c>
      <c r="O53" s="18" t="s">
        <v>404</v>
      </c>
      <c r="P53" s="20" t="s">
        <v>404</v>
      </c>
      <c r="Q53" s="18" t="n">
        <v>342.62439035</v>
      </c>
      <c r="R53" s="20" t="n">
        <v>25.15700355</v>
      </c>
    </row>
    <row r="54" spans="1:18">
      <c r="A54" s="15" t="s">
        <v>451</v>
      </c>
      <c r="B54" s="17" t="n">
        <v>4740</v>
      </c>
      <c r="C54" s="18">
        <f>(199.0/B54*100)</f>
        <v/>
      </c>
      <c r="D54" s="19" t="n">
        <v>4541</v>
      </c>
      <c r="E54" s="18" t="n">
        <v>327.7854058</v>
      </c>
      <c r="F54" s="20" t="n">
        <v>2.84214443</v>
      </c>
      <c r="G54" s="18" t="n">
        <v>278.5086</v>
      </c>
      <c r="H54" s="20" t="n">
        <v>19.1912228</v>
      </c>
      <c r="I54" s="18" t="s">
        <v>404</v>
      </c>
      <c r="J54" s="20" t="s">
        <v>404</v>
      </c>
      <c r="K54" s="18" t="s">
        <v>404</v>
      </c>
      <c r="L54" s="20" t="s">
        <v>404</v>
      </c>
      <c r="M54" s="18" t="s">
        <v>404</v>
      </c>
      <c r="N54" s="20" t="s">
        <v>404</v>
      </c>
      <c r="O54" s="18" t="s">
        <v>404</v>
      </c>
      <c r="P54" s="20" t="s">
        <v>404</v>
      </c>
      <c r="Q54" s="18" t="n">
        <v>324.99435668</v>
      </c>
      <c r="R54" s="20" t="n">
        <v>8.725412990000001</v>
      </c>
    </row>
    <row r="55" spans="1:18">
      <c r="A55" s="15" t="s">
        <v>452</v>
      </c>
      <c r="B55" s="17" t="n">
        <v>5316</v>
      </c>
      <c r="C55" s="18">
        <f>(43.0/B55*100)</f>
        <v/>
      </c>
      <c r="D55" s="19" t="n">
        <v>5273</v>
      </c>
      <c r="E55" s="18" t="n">
        <v>403.54623312</v>
      </c>
      <c r="F55" s="20" t="n">
        <v>2.73718131</v>
      </c>
      <c r="G55" s="18" t="n">
        <v>455.96600386</v>
      </c>
      <c r="H55" s="20" t="n">
        <v>56.80043962</v>
      </c>
      <c r="I55" s="18" t="s">
        <v>404</v>
      </c>
      <c r="J55" s="20" t="s">
        <v>404</v>
      </c>
      <c r="K55" s="18" t="s">
        <v>404</v>
      </c>
      <c r="L55" s="20" t="s">
        <v>404</v>
      </c>
      <c r="M55" s="18" t="s">
        <v>404</v>
      </c>
      <c r="N55" s="20" t="s">
        <v>404</v>
      </c>
      <c r="O55" s="18" t="s">
        <v>404</v>
      </c>
      <c r="P55" s="20" t="s">
        <v>404</v>
      </c>
      <c r="Q55" s="18" t="n">
        <v>367.20096032</v>
      </c>
      <c r="R55" s="20" t="n">
        <v>15.73469831</v>
      </c>
    </row>
    <row r="56" spans="1:18">
      <c r="A56" s="15" t="s">
        <v>453</v>
      </c>
      <c r="B56" s="17" t="n">
        <v>5359</v>
      </c>
      <c r="C56" s="18">
        <f>(0.0/B56*100)</f>
        <v/>
      </c>
      <c r="D56" s="19" t="n">
        <v>5359</v>
      </c>
      <c r="E56" s="18" t="n">
        <v>547.91149913</v>
      </c>
      <c r="F56" s="20" t="n">
        <v>3.15848891</v>
      </c>
      <c r="G56" s="18" t="n">
        <v>555.654818</v>
      </c>
      <c r="H56" s="20" t="n">
        <v>6.37826069</v>
      </c>
      <c r="I56" s="18" t="s">
        <v>404</v>
      </c>
      <c r="J56" s="20" t="s">
        <v>404</v>
      </c>
      <c r="K56" s="18" t="s">
        <v>404</v>
      </c>
      <c r="L56" s="20" t="s">
        <v>404</v>
      </c>
      <c r="M56" s="18" t="s">
        <v>404</v>
      </c>
      <c r="N56" s="20" t="s">
        <v>404</v>
      </c>
      <c r="O56" s="18" t="s">
        <v>404</v>
      </c>
      <c r="P56" s="20" t="s">
        <v>404</v>
      </c>
      <c r="Q56" s="18" t="n">
        <v>547.07255172</v>
      </c>
      <c r="R56" s="20" t="n">
        <v>20.13799537</v>
      </c>
    </row>
    <row r="57" spans="1:18">
      <c r="A57" s="15" t="s">
        <v>454</v>
      </c>
      <c r="B57" s="17" t="n">
        <v>6513</v>
      </c>
      <c r="C57" s="18">
        <f>(0.0/B57*100)</f>
        <v/>
      </c>
      <c r="D57" s="19" t="n">
        <v>6513</v>
      </c>
      <c r="E57" s="18" t="n">
        <v>385.39910127</v>
      </c>
      <c r="F57" s="20" t="n">
        <v>3.12864926</v>
      </c>
      <c r="G57" s="18" t="n">
        <v>442.3657131</v>
      </c>
      <c r="H57" s="20" t="n">
        <v>48.88720626</v>
      </c>
      <c r="I57" s="18" t="s">
        <v>404</v>
      </c>
      <c r="J57" s="20" t="s">
        <v>404</v>
      </c>
      <c r="K57" s="18" t="s">
        <v>404</v>
      </c>
      <c r="L57" s="20" t="s">
        <v>404</v>
      </c>
      <c r="M57" s="18" t="s">
        <v>404</v>
      </c>
      <c r="N57" s="20" t="s">
        <v>404</v>
      </c>
      <c r="O57" s="18" t="s">
        <v>404</v>
      </c>
      <c r="P57" s="20" t="s">
        <v>404</v>
      </c>
      <c r="Q57" s="18" t="n">
        <v>416.89391148</v>
      </c>
      <c r="R57" s="20" t="n">
        <v>9.875305150000001</v>
      </c>
    </row>
    <row r="58" spans="1:18">
      <c r="A58" s="15" t="s">
        <v>455</v>
      </c>
      <c r="B58" s="17" t="n">
        <v>7267</v>
      </c>
      <c r="C58" s="18">
        <f>(0.0/B58*100)</f>
        <v/>
      </c>
      <c r="D58" s="19" t="n">
        <v>7267</v>
      </c>
      <c r="E58" s="18" t="n">
        <v>379.93199509</v>
      </c>
      <c r="F58" s="20" t="n">
        <v>2.63483836</v>
      </c>
      <c r="G58" s="18" t="n">
        <v>486.74826145</v>
      </c>
      <c r="H58" s="20" t="n">
        <v>13.65679513</v>
      </c>
      <c r="I58" s="18" t="s">
        <v>404</v>
      </c>
      <c r="J58" s="20" t="s">
        <v>404</v>
      </c>
      <c r="K58" s="18" t="s">
        <v>404</v>
      </c>
      <c r="L58" s="20" t="s">
        <v>404</v>
      </c>
      <c r="M58" s="18" t="s">
        <v>404</v>
      </c>
      <c r="N58" s="20" t="s">
        <v>404</v>
      </c>
      <c r="O58" s="18" t="s">
        <v>404</v>
      </c>
      <c r="P58" s="20" t="s">
        <v>404</v>
      </c>
      <c r="Q58" s="18" t="s">
        <v>404</v>
      </c>
      <c r="R58" s="20" t="s">
        <v>404</v>
      </c>
    </row>
    <row r="59" spans="1:18">
      <c r="A59" s="15" t="s">
        <v>456</v>
      </c>
      <c r="B59" s="17" t="n">
        <v>4826</v>
      </c>
      <c r="C59" s="18">
        <f>(0.0/B59*100)</f>
        <v/>
      </c>
      <c r="D59" s="19" t="n">
        <v>4826</v>
      </c>
      <c r="E59" s="18" t="n">
        <v>362.70827356</v>
      </c>
      <c r="F59" s="20" t="n">
        <v>1.66610239</v>
      </c>
      <c r="G59" s="18" t="s">
        <v>404</v>
      </c>
      <c r="H59" s="20" t="s">
        <v>404</v>
      </c>
      <c r="I59" s="18" t="s">
        <v>404</v>
      </c>
      <c r="J59" s="20" t="s">
        <v>404</v>
      </c>
      <c r="K59" s="18" t="s">
        <v>404</v>
      </c>
      <c r="L59" s="20" t="s">
        <v>404</v>
      </c>
      <c r="M59" s="18" t="s">
        <v>404</v>
      </c>
      <c r="N59" s="20" t="s">
        <v>404</v>
      </c>
      <c r="O59" s="18" t="s">
        <v>404</v>
      </c>
      <c r="P59" s="20" t="s">
        <v>404</v>
      </c>
      <c r="Q59" s="18" t="n">
        <v>313.733434</v>
      </c>
      <c r="R59" s="20" t="n">
        <v>6.46241861</v>
      </c>
    </row>
    <row r="60" spans="1:18">
      <c r="A60" s="15" t="s">
        <v>457</v>
      </c>
      <c r="B60" s="17" t="n">
        <v>4546</v>
      </c>
      <c r="C60" s="18">
        <f>(0.0/B60*100)</f>
        <v/>
      </c>
      <c r="D60" s="19" t="n">
        <v>4546</v>
      </c>
      <c r="E60" s="18" t="n">
        <v>399.37203624</v>
      </c>
      <c r="F60" s="20" t="n">
        <v>4.17505852</v>
      </c>
      <c r="G60" s="18" t="n">
        <v>359.20027337</v>
      </c>
      <c r="H60" s="20" t="n">
        <v>19.78839736</v>
      </c>
      <c r="I60" s="18" t="s">
        <v>404</v>
      </c>
      <c r="J60" s="20" t="s">
        <v>404</v>
      </c>
      <c r="K60" s="18" t="s">
        <v>404</v>
      </c>
      <c r="L60" s="20" t="s">
        <v>404</v>
      </c>
      <c r="M60" s="18" t="s">
        <v>404</v>
      </c>
      <c r="N60" s="20" t="s">
        <v>404</v>
      </c>
      <c r="O60" s="18" t="s">
        <v>404</v>
      </c>
      <c r="P60" s="20" t="s">
        <v>404</v>
      </c>
      <c r="Q60" s="18" t="n">
        <v>384.3756896</v>
      </c>
      <c r="R60" s="20" t="n">
        <v>26.49396454</v>
      </c>
    </row>
    <row r="61" spans="1:18">
      <c r="A61" s="15" t="s">
        <v>458</v>
      </c>
      <c r="B61" s="17" t="n">
        <v>6525</v>
      </c>
      <c r="C61" s="18">
        <f>(0.0/B61*100)</f>
        <v/>
      </c>
      <c r="D61" s="19" t="n">
        <v>6525</v>
      </c>
      <c r="E61" s="18" t="n">
        <v>478.28862139</v>
      </c>
      <c r="F61" s="20" t="n">
        <v>2.37226938</v>
      </c>
      <c r="G61" s="18" t="n">
        <v>483.96665636</v>
      </c>
      <c r="H61" s="20" t="n">
        <v>18.21834571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543.45602618</v>
      </c>
      <c r="F62" s="20" t="n">
        <v>1.13312826</v>
      </c>
      <c r="G62" s="18" t="n">
        <v>556.45057951</v>
      </c>
      <c r="H62" s="20" t="n">
        <v>7.1272383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368.80258017</v>
      </c>
      <c r="F63" s="20" t="n">
        <v>1.47307132</v>
      </c>
      <c r="G63" s="18" t="n">
        <v>395.24970457</v>
      </c>
      <c r="H63" s="20" t="n">
        <v>18.27065645</v>
      </c>
      <c r="I63" s="18" t="s">
        <v>404</v>
      </c>
      <c r="J63" s="20" t="s">
        <v>404</v>
      </c>
      <c r="K63" s="18" t="s">
        <v>404</v>
      </c>
      <c r="L63" s="20" t="s">
        <v>404</v>
      </c>
      <c r="M63" s="18" t="s">
        <v>404</v>
      </c>
      <c r="N63" s="20" t="s">
        <v>404</v>
      </c>
      <c r="O63" s="18" t="s">
        <v>404</v>
      </c>
      <c r="P63" s="20" t="s">
        <v>404</v>
      </c>
      <c r="Q63" s="18" t="n">
        <v>398.95323422</v>
      </c>
      <c r="R63" s="20" t="n">
        <v>6.0675433</v>
      </c>
    </row>
    <row r="64" spans="1:18">
      <c r="A64" s="15" t="s">
        <v>461</v>
      </c>
      <c r="B64" s="17" t="n">
        <v>3634</v>
      </c>
      <c r="C64" s="18">
        <f>(27.0/B64*100)</f>
        <v/>
      </c>
      <c r="D64" s="19" t="n">
        <v>3607</v>
      </c>
      <c r="E64" s="18" t="n">
        <v>478.40181483</v>
      </c>
      <c r="F64" s="20" t="n">
        <v>1.73521762</v>
      </c>
      <c r="G64" s="18" t="s">
        <v>404</v>
      </c>
      <c r="H64" s="20" t="s">
        <v>404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419.65119277</v>
      </c>
      <c r="F65" s="20" t="n">
        <v>2.45581632</v>
      </c>
      <c r="G65" s="18" t="n">
        <v>420.30318914</v>
      </c>
      <c r="H65" s="20" t="n">
        <v>23.03556507</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417.93412468</v>
      </c>
      <c r="F66" s="20" t="n">
        <v>1.46238599</v>
      </c>
      <c r="G66" s="18" t="s">
        <v>404</v>
      </c>
      <c r="H66" s="20" t="s">
        <v>404</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387.99472339</v>
      </c>
      <c r="F67" s="20" t="n">
        <v>2.84890104</v>
      </c>
      <c r="G67" s="18" t="n">
        <v>344.60276494</v>
      </c>
      <c r="H67" s="20" t="n">
        <v>11.7771049</v>
      </c>
      <c r="I67" s="18" t="s">
        <v>404</v>
      </c>
      <c r="J67" s="20" t="s">
        <v>404</v>
      </c>
      <c r="K67" s="18" t="s">
        <v>404</v>
      </c>
      <c r="L67" s="20" t="s">
        <v>404</v>
      </c>
      <c r="M67" s="18" t="s">
        <v>404</v>
      </c>
      <c r="N67" s="20" t="s">
        <v>404</v>
      </c>
      <c r="O67" s="18" t="s">
        <v>404</v>
      </c>
      <c r="P67" s="20" t="s">
        <v>404</v>
      </c>
      <c r="Q67" s="18" t="n">
        <v>388.42510484</v>
      </c>
      <c r="R67" s="20" t="n">
        <v>24.39004485</v>
      </c>
    </row>
    <row r="68" spans="1:18">
      <c r="A68" s="15" t="s">
        <v>465</v>
      </c>
      <c r="B68" s="17" t="n">
        <v>12083</v>
      </c>
      <c r="C68" s="18">
        <f>(0.0/B68*100)</f>
        <v/>
      </c>
      <c r="D68" s="19" t="n">
        <v>12083</v>
      </c>
      <c r="E68" s="18" t="n">
        <v>401.31342113</v>
      </c>
      <c r="F68" s="20" t="n">
        <v>1.29084762</v>
      </c>
      <c r="G68" s="18" t="n">
        <v>513.06224519</v>
      </c>
      <c r="H68" s="20" t="n">
        <v>10.37231967</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444.55523707</v>
      </c>
      <c r="F69" s="20" t="n">
        <v>3.8003561</v>
      </c>
      <c r="G69" s="18" t="n">
        <v>420.2831733</v>
      </c>
      <c r="H69" s="20" t="n">
        <v>16.45011949</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494.03748206</v>
      </c>
      <c r="F70" s="20" t="n">
        <v>3.13821719</v>
      </c>
      <c r="G70" s="18" t="s">
        <v>404</v>
      </c>
      <c r="H70" s="20" t="s">
        <v>404</v>
      </c>
      <c r="I70" s="18" t="s">
        <v>404</v>
      </c>
      <c r="J70" s="20" t="s">
        <v>404</v>
      </c>
      <c r="K70" s="18" t="s">
        <v>404</v>
      </c>
      <c r="L70" s="20" t="s">
        <v>404</v>
      </c>
      <c r="M70" s="18" t="s">
        <v>404</v>
      </c>
      <c r="N70" s="20" t="s">
        <v>404</v>
      </c>
      <c r="O70" s="18" t="s">
        <v>404</v>
      </c>
      <c r="P70" s="20" t="s">
        <v>404</v>
      </c>
      <c r="Q70" s="18" t="n">
        <v>497.59559242</v>
      </c>
      <c r="R70" s="20" t="n">
        <v>10.07173197</v>
      </c>
    </row>
    <row r="71" spans="1:18">
      <c r="A71" s="15" t="s">
        <v>468</v>
      </c>
      <c r="B71" s="17" t="n">
        <v>6115</v>
      </c>
      <c r="C71" s="18">
        <f>(0.0/B71*100)</f>
        <v/>
      </c>
      <c r="D71" s="19" t="n">
        <v>6115</v>
      </c>
      <c r="E71" s="18" t="n">
        <v>564.18967857</v>
      </c>
      <c r="F71" s="20" t="n">
        <v>1.4662683</v>
      </c>
      <c r="G71" s="18" t="s">
        <v>404</v>
      </c>
      <c r="H71" s="20" t="s">
        <v>404</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543.97485861</v>
      </c>
      <c r="F72" s="20" t="n">
        <v>3.19402173</v>
      </c>
      <c r="G72" s="18" t="n">
        <v>403.88848948</v>
      </c>
      <c r="H72" s="20" t="n">
        <v>12.96382499</v>
      </c>
      <c r="I72" s="18" t="s">
        <v>404</v>
      </c>
      <c r="J72" s="20" t="s">
        <v>404</v>
      </c>
      <c r="K72" s="18" t="s">
        <v>404</v>
      </c>
      <c r="L72" s="20" t="s">
        <v>404</v>
      </c>
      <c r="M72" s="18" t="s">
        <v>404</v>
      </c>
      <c r="N72" s="20" t="s">
        <v>404</v>
      </c>
      <c r="O72" s="18" t="s">
        <v>404</v>
      </c>
      <c r="P72" s="20" t="s">
        <v>404</v>
      </c>
      <c r="Q72" s="18" t="n">
        <v>481.67752645</v>
      </c>
      <c r="R72" s="20" t="n">
        <v>24.51722575</v>
      </c>
    </row>
    <row r="73" spans="1:18">
      <c r="A73" s="15" t="s">
        <v>470</v>
      </c>
      <c r="B73" s="17" t="n">
        <v>8249</v>
      </c>
      <c r="C73" s="18">
        <f>(0.0/B73*100)</f>
        <v/>
      </c>
      <c r="D73" s="19" t="n">
        <v>8249</v>
      </c>
      <c r="E73" s="18" t="n">
        <v>415.59603633</v>
      </c>
      <c r="F73" s="20" t="n">
        <v>3.04762446</v>
      </c>
      <c r="G73" s="18" t="s">
        <v>404</v>
      </c>
      <c r="H73" s="20" t="s">
        <v>404</v>
      </c>
      <c r="I73" s="18" t="s">
        <v>404</v>
      </c>
      <c r="J73" s="20" t="s">
        <v>404</v>
      </c>
      <c r="K73" s="18" t="s">
        <v>404</v>
      </c>
      <c r="L73" s="20" t="s">
        <v>404</v>
      </c>
      <c r="M73" s="18" t="s">
        <v>404</v>
      </c>
      <c r="N73" s="20" t="s">
        <v>404</v>
      </c>
      <c r="O73" s="18" t="s">
        <v>404</v>
      </c>
      <c r="P73" s="20" t="s">
        <v>404</v>
      </c>
      <c r="Q73" s="18" t="n">
        <v>409.9323576</v>
      </c>
      <c r="R73" s="20" t="n">
        <v>19.97346224</v>
      </c>
    </row>
    <row r="74" spans="1:18">
      <c r="A74" s="15" t="s">
        <v>471</v>
      </c>
      <c r="B74" s="17" t="n">
        <v>4692</v>
      </c>
      <c r="C74" s="18">
        <f>(484.0/B74*100)</f>
        <v/>
      </c>
      <c r="D74" s="19" t="n">
        <v>4208</v>
      </c>
      <c r="E74" s="18" t="n">
        <v>415.36903593</v>
      </c>
      <c r="F74" s="20" t="n">
        <v>1.42680038</v>
      </c>
      <c r="G74" s="18" t="n">
        <v>406.09558773</v>
      </c>
      <c r="H74" s="20" t="n">
        <v>7.23246265</v>
      </c>
      <c r="I74" s="18" t="s">
        <v>404</v>
      </c>
      <c r="J74" s="20" t="s">
        <v>404</v>
      </c>
      <c r="K74" s="18" t="s">
        <v>404</v>
      </c>
      <c r="L74" s="20" t="s">
        <v>404</v>
      </c>
      <c r="M74" s="18" t="s">
        <v>404</v>
      </c>
      <c r="N74" s="20" t="s">
        <v>404</v>
      </c>
      <c r="O74" s="18" t="s">
        <v>404</v>
      </c>
      <c r="P74" s="20" t="s">
        <v>404</v>
      </c>
      <c r="Q74" s="18" t="n">
        <v>470.94597262</v>
      </c>
      <c r="R74" s="20" t="n">
        <v>16.62479144</v>
      </c>
    </row>
    <row r="75" spans="1:18">
      <c r="A75" s="15" t="s">
        <v>472</v>
      </c>
      <c r="B75" s="17" t="n">
        <v>5375</v>
      </c>
      <c r="C75" s="18">
        <f>(483.0/B75*100)</f>
        <v/>
      </c>
      <c r="D75" s="19" t="n">
        <v>4892</v>
      </c>
      <c r="E75" s="18" t="n">
        <v>369.5417696</v>
      </c>
      <c r="F75" s="20" t="n">
        <v>5.07944602</v>
      </c>
      <c r="G75" s="18" t="n">
        <v>365.41645343</v>
      </c>
      <c r="H75" s="20" t="n">
        <v>7.23304838</v>
      </c>
      <c r="I75" s="18" t="s">
        <v>404</v>
      </c>
      <c r="J75" s="20" t="s">
        <v>404</v>
      </c>
      <c r="K75" s="18" t="s">
        <v>404</v>
      </c>
      <c r="L75" s="20" t="s">
        <v>404</v>
      </c>
      <c r="M75" s="18" t="s">
        <v>404</v>
      </c>
      <c r="N75" s="20" t="s">
        <v>404</v>
      </c>
      <c r="O75" s="18" t="s">
        <v>404</v>
      </c>
      <c r="P75" s="20" t="s">
        <v>404</v>
      </c>
      <c r="Q75" s="18" t="n">
        <v>355.72091065</v>
      </c>
      <c r="R75" s="20" t="n">
        <v>16.14619575</v>
      </c>
    </row>
    <row r="76" spans="1:18">
      <c r="A76" s="15" t="s">
        <v>473</v>
      </c>
      <c r="B76" s="17" t="n">
        <v>14167</v>
      </c>
      <c r="C76" s="18">
        <f>(1400.0/B76*100)</f>
        <v/>
      </c>
      <c r="D76" s="19" t="n">
        <v>12767</v>
      </c>
      <c r="E76" s="18" t="n">
        <v>428.99888593</v>
      </c>
      <c r="F76" s="20" t="n">
        <v>2.71469843</v>
      </c>
      <c r="G76" s="18" t="n">
        <v>454.91436405</v>
      </c>
      <c r="H76" s="20" t="n">
        <v>15.90556444</v>
      </c>
      <c r="I76" s="18" t="s">
        <v>404</v>
      </c>
      <c r="J76" s="20" t="s">
        <v>404</v>
      </c>
      <c r="K76" s="18" t="s">
        <v>404</v>
      </c>
      <c r="L76" s="20" t="s">
        <v>404</v>
      </c>
      <c r="M76" s="18" t="s">
        <v>404</v>
      </c>
      <c r="N76" s="20" t="s">
        <v>404</v>
      </c>
      <c r="O76" s="18" t="s">
        <v>404</v>
      </c>
      <c r="P76" s="20" t="s">
        <v>404</v>
      </c>
      <c r="Q76" s="18" t="n">
        <v>423.60597792</v>
      </c>
      <c r="R76" s="20" t="n">
        <v>9.290140729999999</v>
      </c>
    </row>
    <row r="77" spans="1:18">
      <c r="A77" s="15" t="s">
        <v>474</v>
      </c>
      <c r="B77" s="17" t="n">
        <v>6062</v>
      </c>
      <c r="C77" s="18">
        <f>(0.0/B77*100)</f>
        <v/>
      </c>
      <c r="D77" s="19" t="n">
        <v>6062</v>
      </c>
      <c r="E77" s="18" t="n">
        <v>417.99188288</v>
      </c>
      <c r="F77" s="20" t="n">
        <v>2.49596802</v>
      </c>
      <c r="G77" s="18" t="s">
        <v>404</v>
      </c>
      <c r="H77" s="20" t="s">
        <v>404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495.36202186</v>
      </c>
      <c r="F78" s="20" t="n">
        <v>4.59056226</v>
      </c>
      <c r="G78" s="18" t="n">
        <v>482.66700816</v>
      </c>
      <c r="H78" s="20" t="n">
        <v>11.99702663</v>
      </c>
      <c r="I78" s="18" t="s">
        <v>404</v>
      </c>
      <c r="J78" s="20" t="s">
        <v>404</v>
      </c>
      <c r="K78" s="18" t="s">
        <v>404</v>
      </c>
      <c r="L78" s="20" t="s">
        <v>404</v>
      </c>
      <c r="M78" s="18" t="s">
        <v>404</v>
      </c>
      <c r="N78" s="20" t="s">
        <v>404</v>
      </c>
      <c r="O78" s="18" t="s">
        <v>404</v>
      </c>
      <c r="P78" s="20" t="s">
        <v>404</v>
      </c>
      <c r="Q78" s="18" t="n">
        <v>451.06234687</v>
      </c>
      <c r="R78" s="20" t="n">
        <v>7.35829568</v>
      </c>
    </row>
    <row customHeight="1" ht="25" r="79" spans="1:18">
      <c r="A79" s="15" t="s">
        <v>476</v>
      </c>
      <c r="B79" s="17" t="n">
        <v>1657</v>
      </c>
      <c r="C79" s="18">
        <f>(21.0/B79*100)</f>
        <v/>
      </c>
      <c r="D79" s="19" t="n">
        <v>1636</v>
      </c>
      <c r="E79" s="18" t="n">
        <v>456.46231211</v>
      </c>
      <c r="F79" s="20" t="n">
        <v>6.97677165</v>
      </c>
      <c r="G79" s="18" t="s">
        <v>404</v>
      </c>
      <c r="H79" s="20" t="s">
        <v>404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460.15050736</v>
      </c>
      <c r="F80" s="20" t="n">
        <v>4.31778377</v>
      </c>
      <c r="G80" s="18" t="n">
        <v>437.02649575</v>
      </c>
      <c r="H80" s="20" t="n">
        <v>27.58252918</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446.2939</v>
      </c>
      <c r="F81" s="20" t="n">
        <v>3.26165903</v>
      </c>
      <c r="G81" s="18" t="n">
        <v>418.68104286</v>
      </c>
      <c r="H81" s="20" t="n">
        <v>8.868005459999999</v>
      </c>
      <c r="I81" s="18" t="s">
        <v>404</v>
      </c>
      <c r="J81" s="20" t="s">
        <v>404</v>
      </c>
      <c r="K81" s="18" t="s">
        <v>404</v>
      </c>
      <c r="L81" s="20" t="s">
        <v>404</v>
      </c>
      <c r="M81" s="18" t="s">
        <v>404</v>
      </c>
      <c r="N81" s="20" t="s">
        <v>404</v>
      </c>
      <c r="O81" s="18" t="s">
        <v>404</v>
      </c>
      <c r="P81" s="20" t="s">
        <v>404</v>
      </c>
      <c r="Q81" s="18" t="n">
        <v>514.65223702</v>
      </c>
      <c r="R81" s="20" t="n">
        <v>6.30890518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719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496.58528525</v>
      </c>
      <c r="F7" s="20" t="n">
        <v>1.85668118</v>
      </c>
      <c r="G7" s="18" t="n">
        <v>462.83218249</v>
      </c>
      <c r="H7" s="20" t="n">
        <v>11.18221706</v>
      </c>
      <c r="I7" s="18" t="s">
        <v>404</v>
      </c>
      <c r="J7" s="20" t="s">
        <v>404</v>
      </c>
      <c r="K7" s="18" t="s">
        <v>404</v>
      </c>
      <c r="L7" s="20" t="s">
        <v>404</v>
      </c>
      <c r="M7" s="18" t="s">
        <v>404</v>
      </c>
      <c r="N7" s="20" t="s">
        <v>404</v>
      </c>
      <c r="O7" s="18" t="s">
        <v>404</v>
      </c>
      <c r="P7" s="20" t="s">
        <v>404</v>
      </c>
      <c r="Q7" s="18" t="n">
        <v>476.26251443</v>
      </c>
      <c r="R7" s="20" t="n">
        <v>11.103591</v>
      </c>
    </row>
    <row r="8" spans="1:18">
      <c r="A8" s="15" t="s">
        <v>405</v>
      </c>
      <c r="B8" s="17" t="n">
        <v>7007</v>
      </c>
      <c r="C8" s="18">
        <f>(0.0/B8*100)</f>
        <v/>
      </c>
      <c r="D8" s="19" t="n">
        <v>7007</v>
      </c>
      <c r="E8" s="18" t="n">
        <v>505.2057039</v>
      </c>
      <c r="F8" s="20" t="n">
        <v>3.43590449</v>
      </c>
      <c r="G8" s="18" t="n">
        <v>456.69716962</v>
      </c>
      <c r="H8" s="20" t="n">
        <v>9.46755314</v>
      </c>
      <c r="I8" s="18" t="s">
        <v>404</v>
      </c>
      <c r="J8" s="20" t="s">
        <v>404</v>
      </c>
      <c r="K8" s="18" t="s">
        <v>404</v>
      </c>
      <c r="L8" s="20" t="s">
        <v>404</v>
      </c>
      <c r="M8" s="18" t="s">
        <v>404</v>
      </c>
      <c r="N8" s="20" t="s">
        <v>404</v>
      </c>
      <c r="O8" s="18" t="s">
        <v>404</v>
      </c>
      <c r="P8" s="20" t="s">
        <v>404</v>
      </c>
      <c r="Q8" s="18" t="n">
        <v>467.34541073</v>
      </c>
      <c r="R8" s="20" t="n">
        <v>17.11940675</v>
      </c>
    </row>
    <row r="9" spans="1:18">
      <c r="A9" s="15" t="s">
        <v>406</v>
      </c>
      <c r="B9" s="17" t="n">
        <v>9651</v>
      </c>
      <c r="C9" s="18">
        <f>(200.0/B9*100)</f>
        <v/>
      </c>
      <c r="D9" s="19" t="n">
        <v>9451</v>
      </c>
      <c r="E9" s="18" t="n">
        <v>515.08946884</v>
      </c>
      <c r="F9" s="20" t="n">
        <v>2.80968673</v>
      </c>
      <c r="G9" s="18" t="n">
        <v>481.9964914</v>
      </c>
      <c r="H9" s="20" t="n">
        <v>9.516754560000001</v>
      </c>
      <c r="I9" s="18" t="s">
        <v>404</v>
      </c>
      <c r="J9" s="20" t="s">
        <v>404</v>
      </c>
      <c r="K9" s="18" t="s">
        <v>404</v>
      </c>
      <c r="L9" s="20" t="s">
        <v>404</v>
      </c>
      <c r="M9" s="18" t="s">
        <v>404</v>
      </c>
      <c r="N9" s="20" t="s">
        <v>404</v>
      </c>
      <c r="O9" s="18" t="s">
        <v>404</v>
      </c>
      <c r="P9" s="20" t="s">
        <v>404</v>
      </c>
      <c r="Q9" s="18" t="n">
        <v>488.34705702</v>
      </c>
      <c r="R9" s="20" t="n">
        <v>15.20055826</v>
      </c>
    </row>
    <row r="10" spans="1:18">
      <c r="A10" s="15" t="s">
        <v>407</v>
      </c>
      <c r="B10" s="17" t="n">
        <v>20058</v>
      </c>
      <c r="C10" s="18">
        <f>(3134.0/B10*100)</f>
        <v/>
      </c>
      <c r="D10" s="19" t="n">
        <v>16924</v>
      </c>
      <c r="E10" s="18" t="n">
        <v>514.2476180899999</v>
      </c>
      <c r="F10" s="20" t="n">
        <v>2.68237206</v>
      </c>
      <c r="G10" s="18" t="n">
        <v>530.0410424</v>
      </c>
      <c r="H10" s="20" t="n">
        <v>8.03373371</v>
      </c>
      <c r="I10" s="18" t="s">
        <v>404</v>
      </c>
      <c r="J10" s="20" t="s">
        <v>404</v>
      </c>
      <c r="K10" s="18" t="s">
        <v>404</v>
      </c>
      <c r="L10" s="20" t="s">
        <v>404</v>
      </c>
      <c r="M10" s="18" t="s">
        <v>404</v>
      </c>
      <c r="N10" s="20" t="s">
        <v>404</v>
      </c>
      <c r="O10" s="18" t="s">
        <v>404</v>
      </c>
      <c r="P10" s="20" t="s">
        <v>404</v>
      </c>
      <c r="Q10" s="18" t="n">
        <v>575.83931146</v>
      </c>
      <c r="R10" s="20" t="n">
        <v>19.69295033</v>
      </c>
    </row>
    <row r="11" spans="1:18">
      <c r="A11" s="15" t="s">
        <v>408</v>
      </c>
      <c r="B11" s="17" t="n">
        <v>7053</v>
      </c>
      <c r="C11" s="18">
        <f>(212.0/B11*100)</f>
        <v/>
      </c>
      <c r="D11" s="19" t="n">
        <v>6841</v>
      </c>
      <c r="E11" s="18" t="n">
        <v>426.36301201</v>
      </c>
      <c r="F11" s="20" t="n">
        <v>3.23723442</v>
      </c>
      <c r="G11" s="18" t="n">
        <v>393.93820452</v>
      </c>
      <c r="H11" s="20" t="n">
        <v>10.24839106</v>
      </c>
      <c r="I11" s="18" t="s">
        <v>404</v>
      </c>
      <c r="J11" s="20" t="s">
        <v>404</v>
      </c>
      <c r="K11" s="18" t="s">
        <v>404</v>
      </c>
      <c r="L11" s="20" t="s">
        <v>404</v>
      </c>
      <c r="M11" s="18" t="s">
        <v>404</v>
      </c>
      <c r="N11" s="20" t="s">
        <v>404</v>
      </c>
      <c r="O11" s="18" t="s">
        <v>404</v>
      </c>
      <c r="P11" s="20" t="s">
        <v>404</v>
      </c>
      <c r="Q11" s="18" t="n">
        <v>396.53518671</v>
      </c>
      <c r="R11" s="20" t="n">
        <v>7.20062791</v>
      </c>
    </row>
    <row r="12" spans="1:18">
      <c r="A12" s="15" t="s">
        <v>409</v>
      </c>
      <c r="B12" s="17" t="n">
        <v>6894</v>
      </c>
      <c r="C12" s="18">
        <f>(106.0/B12*100)</f>
        <v/>
      </c>
      <c r="D12" s="19" t="n">
        <v>6788</v>
      </c>
      <c r="E12" s="18" t="n">
        <v>492.60121646</v>
      </c>
      <c r="F12" s="20" t="n">
        <v>2.37853572</v>
      </c>
      <c r="G12" s="18" t="n">
        <v>484.53110111</v>
      </c>
      <c r="H12" s="20" t="n">
        <v>29.28474719</v>
      </c>
      <c r="I12" s="18" t="s">
        <v>404</v>
      </c>
      <c r="J12" s="20" t="s">
        <v>404</v>
      </c>
      <c r="K12" s="18" t="s">
        <v>404</v>
      </c>
      <c r="L12" s="20" t="s">
        <v>404</v>
      </c>
      <c r="M12" s="18" t="s">
        <v>404</v>
      </c>
      <c r="N12" s="20" t="s">
        <v>404</v>
      </c>
      <c r="O12" s="18" t="s">
        <v>404</v>
      </c>
      <c r="P12" s="20" t="s">
        <v>404</v>
      </c>
      <c r="Q12" s="18" t="n">
        <v>434.5846067</v>
      </c>
      <c r="R12" s="20" t="n">
        <v>14.85774849</v>
      </c>
    </row>
    <row r="13" spans="1:18">
      <c r="A13" s="15" t="s">
        <v>410</v>
      </c>
      <c r="B13" s="17" t="n">
        <v>7161</v>
      </c>
      <c r="C13" s="18">
        <f>(1175.0/B13*100)</f>
        <v/>
      </c>
      <c r="D13" s="19" t="n">
        <v>5986</v>
      </c>
      <c r="E13" s="18" t="n">
        <v>511.10851274</v>
      </c>
      <c r="F13" s="20" t="n">
        <v>2.66647291</v>
      </c>
      <c r="G13" s="18" t="n">
        <v>503.79714224</v>
      </c>
      <c r="H13" s="20" t="n">
        <v>6.82792743</v>
      </c>
      <c r="I13" s="18" t="s">
        <v>404</v>
      </c>
      <c r="J13" s="20" t="s">
        <v>404</v>
      </c>
      <c r="K13" s="18" t="s">
        <v>404</v>
      </c>
      <c r="L13" s="20" t="s">
        <v>404</v>
      </c>
      <c r="M13" s="18" t="s">
        <v>404</v>
      </c>
      <c r="N13" s="20" t="s">
        <v>404</v>
      </c>
      <c r="O13" s="18" t="s">
        <v>404</v>
      </c>
      <c r="P13" s="20" t="s">
        <v>404</v>
      </c>
      <c r="Q13" s="18" t="n">
        <v>511.90903232</v>
      </c>
      <c r="R13" s="20" t="n">
        <v>6.2886698</v>
      </c>
    </row>
    <row r="14" spans="1:18">
      <c r="A14" s="15" t="s">
        <v>411</v>
      </c>
      <c r="B14" s="17" t="n">
        <v>5587</v>
      </c>
      <c r="C14" s="18">
        <f>(0.0/B14*100)</f>
        <v/>
      </c>
      <c r="D14" s="19" t="n">
        <v>5587</v>
      </c>
      <c r="E14" s="18" t="n">
        <v>519.50070715</v>
      </c>
      <c r="F14" s="20" t="n">
        <v>2.06767418</v>
      </c>
      <c r="G14" s="18" t="n">
        <v>513.66003099</v>
      </c>
      <c r="H14" s="20" t="n">
        <v>9.82453776</v>
      </c>
      <c r="I14" s="18" t="s">
        <v>404</v>
      </c>
      <c r="J14" s="20" t="s">
        <v>404</v>
      </c>
      <c r="K14" s="18" t="s">
        <v>404</v>
      </c>
      <c r="L14" s="20" t="s">
        <v>404</v>
      </c>
      <c r="M14" s="18" t="s">
        <v>404</v>
      </c>
      <c r="N14" s="20" t="s">
        <v>404</v>
      </c>
      <c r="O14" s="18" t="s">
        <v>404</v>
      </c>
      <c r="P14" s="20" t="s">
        <v>404</v>
      </c>
      <c r="Q14" s="18" t="n">
        <v>531.49624395</v>
      </c>
      <c r="R14" s="20" t="n">
        <v>14.51340593</v>
      </c>
    </row>
    <row r="15" spans="1:18">
      <c r="A15" s="15" t="s">
        <v>412</v>
      </c>
      <c r="B15" s="17" t="n">
        <v>5882</v>
      </c>
      <c r="C15" s="18">
        <f>(0.0/B15*100)</f>
        <v/>
      </c>
      <c r="D15" s="19" t="n">
        <v>5882</v>
      </c>
      <c r="E15" s="18" t="n">
        <v>510.97079928</v>
      </c>
      <c r="F15" s="20" t="n">
        <v>2.34822018</v>
      </c>
      <c r="G15" s="18" t="n">
        <v>512.24374464</v>
      </c>
      <c r="H15" s="20" t="n">
        <v>8.883912280000001</v>
      </c>
      <c r="I15" s="18" t="s">
        <v>404</v>
      </c>
      <c r="J15" s="20" t="s">
        <v>404</v>
      </c>
      <c r="K15" s="18" t="s">
        <v>404</v>
      </c>
      <c r="L15" s="20" t="s">
        <v>404</v>
      </c>
      <c r="M15" s="18" t="s">
        <v>404</v>
      </c>
      <c r="N15" s="20" t="s">
        <v>404</v>
      </c>
      <c r="O15" s="18" t="s">
        <v>404</v>
      </c>
      <c r="P15" s="20" t="s">
        <v>404</v>
      </c>
      <c r="Q15" s="18" t="n">
        <v>511.43600616</v>
      </c>
      <c r="R15" s="20" t="n">
        <v>15.01226279</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492.92040182</v>
      </c>
      <c r="N16" s="20" t="n">
        <v>2.09885807</v>
      </c>
      <c r="O16" s="18" t="s">
        <v>404</v>
      </c>
      <c r="P16" s="20" t="s">
        <v>404</v>
      </c>
      <c r="Q16" s="18" t="s">
        <v>404</v>
      </c>
      <c r="R16" s="20" t="s">
        <v>404</v>
      </c>
    </row>
    <row r="17" spans="1:18">
      <c r="A17" s="15" t="s">
        <v>414</v>
      </c>
      <c r="B17" s="17" t="n">
        <v>6504</v>
      </c>
      <c r="C17" s="18">
        <f>(1325.0/B17*100)</f>
        <v/>
      </c>
      <c r="D17" s="19" t="n">
        <v>5179</v>
      </c>
      <c r="E17" s="18" t="n">
        <v>504.27494334</v>
      </c>
      <c r="F17" s="20" t="n">
        <v>3.64764868</v>
      </c>
      <c r="G17" s="18" t="n">
        <v>492.33175048</v>
      </c>
      <c r="H17" s="20" t="n">
        <v>25.24523931</v>
      </c>
      <c r="I17" s="18" t="s">
        <v>404</v>
      </c>
      <c r="J17" s="20" t="s">
        <v>404</v>
      </c>
      <c r="K17" s="18" t="s">
        <v>404</v>
      </c>
      <c r="L17" s="20" t="s">
        <v>404</v>
      </c>
      <c r="M17" s="18" t="s">
        <v>404</v>
      </c>
      <c r="N17" s="20" t="s">
        <v>404</v>
      </c>
      <c r="O17" s="18" t="s">
        <v>404</v>
      </c>
      <c r="P17" s="20" t="s">
        <v>404</v>
      </c>
      <c r="Q17" s="18" t="n">
        <v>545.85966305</v>
      </c>
      <c r="R17" s="20" t="n">
        <v>16.3542162</v>
      </c>
    </row>
    <row r="18" spans="1:18">
      <c r="A18" s="15" t="s">
        <v>415</v>
      </c>
      <c r="B18" s="17" t="n">
        <v>5532</v>
      </c>
      <c r="C18" s="18">
        <f>(0.0/B18*100)</f>
        <v/>
      </c>
      <c r="D18" s="19" t="n">
        <v>5532</v>
      </c>
      <c r="E18" s="18" t="n">
        <v>453.82937404</v>
      </c>
      <c r="F18" s="20" t="n">
        <v>3.77248651</v>
      </c>
      <c r="G18" s="18" t="n">
        <v>411.4889419</v>
      </c>
      <c r="H18" s="20" t="n">
        <v>12.79956415</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485.03311498</v>
      </c>
      <c r="F19" s="20" t="n">
        <v>3.17105131</v>
      </c>
      <c r="G19" s="18" t="n">
        <v>413.91185816</v>
      </c>
      <c r="H19" s="20" t="n">
        <v>8.26752542</v>
      </c>
      <c r="I19" s="18" t="s">
        <v>404</v>
      </c>
      <c r="J19" s="20" t="s">
        <v>404</v>
      </c>
      <c r="K19" s="18" t="s">
        <v>404</v>
      </c>
      <c r="L19" s="20" t="s">
        <v>404</v>
      </c>
      <c r="M19" s="18" t="s">
        <v>404</v>
      </c>
      <c r="N19" s="20" t="s">
        <v>404</v>
      </c>
      <c r="O19" s="18" t="s">
        <v>404</v>
      </c>
      <c r="P19" s="20" t="s">
        <v>404</v>
      </c>
      <c r="Q19" s="18" t="n">
        <v>492.88218935</v>
      </c>
      <c r="R19" s="20" t="n">
        <v>34.92438735</v>
      </c>
    </row>
    <row r="20" spans="1:18">
      <c r="A20" s="15" t="s">
        <v>417</v>
      </c>
      <c r="B20" s="17" t="n">
        <v>3371</v>
      </c>
      <c r="C20" s="18">
        <f>(24.0/B20*100)</f>
        <v/>
      </c>
      <c r="D20" s="19" t="n">
        <v>3347</v>
      </c>
      <c r="E20" s="18" t="n">
        <v>487.85681638</v>
      </c>
      <c r="F20" s="20" t="n">
        <v>1.95877461</v>
      </c>
      <c r="G20" s="18" t="n">
        <v>463.68354286</v>
      </c>
      <c r="H20" s="20" t="n">
        <v>26.55152155</v>
      </c>
      <c r="I20" s="18" t="s">
        <v>404</v>
      </c>
      <c r="J20" s="20" t="s">
        <v>404</v>
      </c>
      <c r="K20" s="18" t="s">
        <v>404</v>
      </c>
      <c r="L20" s="20" t="s">
        <v>404</v>
      </c>
      <c r="M20" s="18" t="s">
        <v>404</v>
      </c>
      <c r="N20" s="20" t="s">
        <v>404</v>
      </c>
      <c r="O20" s="18" t="s">
        <v>404</v>
      </c>
      <c r="P20" s="20" t="s">
        <v>404</v>
      </c>
      <c r="Q20" s="18" t="n">
        <v>492.81076192</v>
      </c>
      <c r="R20" s="20" t="n">
        <v>11.90251293</v>
      </c>
    </row>
    <row r="21" spans="1:18">
      <c r="A21" s="15" t="s">
        <v>418</v>
      </c>
      <c r="B21" s="17" t="n">
        <v>5741</v>
      </c>
      <c r="C21" s="18">
        <f>(0.0/B21*100)</f>
        <v/>
      </c>
      <c r="D21" s="19" t="n">
        <v>5741</v>
      </c>
      <c r="E21" s="18" t="n">
        <v>504.07506963</v>
      </c>
      <c r="F21" s="20" t="n">
        <v>2.23465852</v>
      </c>
      <c r="G21" s="18" t="n">
        <v>497.47981055</v>
      </c>
      <c r="H21" s="20" t="n">
        <v>7.68044033</v>
      </c>
      <c r="I21" s="18" t="s">
        <v>404</v>
      </c>
      <c r="J21" s="20" t="s">
        <v>404</v>
      </c>
      <c r="K21" s="18" t="s">
        <v>404</v>
      </c>
      <c r="L21" s="20" t="s">
        <v>404</v>
      </c>
      <c r="M21" s="18" t="s">
        <v>404</v>
      </c>
      <c r="N21" s="20" t="s">
        <v>404</v>
      </c>
      <c r="O21" s="18" t="s">
        <v>404</v>
      </c>
      <c r="P21" s="20" t="s">
        <v>404</v>
      </c>
      <c r="Q21" s="18" t="n">
        <v>500.49098769</v>
      </c>
      <c r="R21" s="20" t="n">
        <v>7.41237309</v>
      </c>
    </row>
    <row r="22" spans="1:18">
      <c r="A22" s="15" t="s">
        <v>419</v>
      </c>
      <c r="B22" s="17" t="n">
        <v>6598</v>
      </c>
      <c r="C22" s="18">
        <f>(0.0/B22*100)</f>
        <v/>
      </c>
      <c r="D22" s="19" t="n">
        <v>6598</v>
      </c>
      <c r="E22" s="18" t="n">
        <v>469.13385688</v>
      </c>
      <c r="F22" s="20" t="n">
        <v>4.89411225</v>
      </c>
      <c r="G22" s="18" t="n">
        <v>470.4886947</v>
      </c>
      <c r="H22" s="20" t="n">
        <v>11.53925027</v>
      </c>
      <c r="I22" s="18" t="s">
        <v>404</v>
      </c>
      <c r="J22" s="20" t="s">
        <v>404</v>
      </c>
      <c r="K22" s="18" t="s">
        <v>404</v>
      </c>
      <c r="L22" s="20" t="s">
        <v>404</v>
      </c>
      <c r="M22" s="18" t="s">
        <v>404</v>
      </c>
      <c r="N22" s="20" t="s">
        <v>404</v>
      </c>
      <c r="O22" s="18" t="s">
        <v>404</v>
      </c>
      <c r="P22" s="20" t="s">
        <v>404</v>
      </c>
      <c r="Q22" s="18" t="n">
        <v>478.59393526</v>
      </c>
      <c r="R22" s="20" t="n">
        <v>12.16680821</v>
      </c>
    </row>
    <row r="23" spans="1:18">
      <c r="A23" s="15" t="s">
        <v>420</v>
      </c>
      <c r="B23" s="17" t="n">
        <v>11583</v>
      </c>
      <c r="C23" s="18">
        <f>(3194.0/B23*100)</f>
        <v/>
      </c>
      <c r="D23" s="19" t="n">
        <v>8389</v>
      </c>
      <c r="E23" s="18" t="n">
        <v>491.64198396</v>
      </c>
      <c r="F23" s="20" t="n">
        <v>3.76719837</v>
      </c>
      <c r="G23" s="18" t="n">
        <v>515.46960758</v>
      </c>
      <c r="H23" s="20" t="n">
        <v>29.18588406</v>
      </c>
      <c r="I23" s="18" t="s">
        <v>404</v>
      </c>
      <c r="J23" s="20" t="s">
        <v>404</v>
      </c>
      <c r="K23" s="18" t="s">
        <v>404</v>
      </c>
      <c r="L23" s="20" t="s">
        <v>404</v>
      </c>
      <c r="M23" s="18" t="s">
        <v>404</v>
      </c>
      <c r="N23" s="20" t="s">
        <v>404</v>
      </c>
      <c r="O23" s="18" t="s">
        <v>404</v>
      </c>
      <c r="P23" s="20" t="s">
        <v>404</v>
      </c>
      <c r="Q23" s="18" t="n">
        <v>492.05559904</v>
      </c>
      <c r="R23" s="20" t="n">
        <v>22.49209895</v>
      </c>
    </row>
    <row r="24" spans="1:18">
      <c r="A24" s="15" t="s">
        <v>421</v>
      </c>
      <c r="B24" s="17" t="n">
        <v>6647</v>
      </c>
      <c r="C24" s="18">
        <f>(0.0/B24*100)</f>
        <v/>
      </c>
      <c r="D24" s="19" t="n">
        <v>6647</v>
      </c>
      <c r="E24" s="18" t="n">
        <v>530.85013702</v>
      </c>
      <c r="F24" s="20" t="n">
        <v>3.59056531</v>
      </c>
      <c r="G24" s="18" t="n">
        <v>543.45965354</v>
      </c>
      <c r="H24" s="20" t="n">
        <v>12.26388755</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527.41355174</v>
      </c>
      <c r="F25" s="20" t="n">
        <v>3.93503631</v>
      </c>
      <c r="G25" s="18" t="n">
        <v>463.02268421</v>
      </c>
      <c r="H25" s="20" t="n">
        <v>18.93999598</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484.30554582</v>
      </c>
      <c r="F26" s="20" t="n">
        <v>1.98749639</v>
      </c>
      <c r="G26" s="18" t="n">
        <v>469.00560251</v>
      </c>
      <c r="H26" s="20" t="n">
        <v>7.15640115</v>
      </c>
      <c r="I26" s="18" t="s">
        <v>404</v>
      </c>
      <c r="J26" s="20" t="s">
        <v>404</v>
      </c>
      <c r="K26" s="18" t="s">
        <v>404</v>
      </c>
      <c r="L26" s="20" t="s">
        <v>404</v>
      </c>
      <c r="M26" s="18" t="s">
        <v>404</v>
      </c>
      <c r="N26" s="20" t="s">
        <v>404</v>
      </c>
      <c r="O26" s="18" t="s">
        <v>404</v>
      </c>
      <c r="P26" s="20" t="s">
        <v>404</v>
      </c>
      <c r="Q26" s="18" t="n">
        <v>455.66414735</v>
      </c>
      <c r="R26" s="20" t="n">
        <v>19.07803914</v>
      </c>
    </row>
    <row r="27" spans="1:18">
      <c r="A27" s="15" t="s">
        <v>424</v>
      </c>
      <c r="B27" s="17" t="n">
        <v>5299</v>
      </c>
      <c r="C27" s="18">
        <f>(0.0/B27*100)</f>
        <v/>
      </c>
      <c r="D27" s="19" t="n">
        <v>5299</v>
      </c>
      <c r="E27" s="18" t="n">
        <v>486.15868888</v>
      </c>
      <c r="F27" s="20" t="n">
        <v>1.54942509</v>
      </c>
      <c r="G27" s="18" t="n">
        <v>485.02979406</v>
      </c>
      <c r="H27" s="20" t="n">
        <v>1.8989284</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408.19315964</v>
      </c>
      <c r="F28" s="20" t="n">
        <v>2.44193162</v>
      </c>
      <c r="G28" s="18" t="n">
        <v>406.36167653</v>
      </c>
      <c r="H28" s="20" t="n">
        <v>8.29713681</v>
      </c>
      <c r="I28" s="18" t="s">
        <v>404</v>
      </c>
      <c r="J28" s="20" t="s">
        <v>404</v>
      </c>
      <c r="K28" s="18" t="s">
        <v>404</v>
      </c>
      <c r="L28" s="20" t="s">
        <v>404</v>
      </c>
      <c r="M28" s="18" t="s">
        <v>404</v>
      </c>
      <c r="N28" s="20" t="s">
        <v>404</v>
      </c>
      <c r="O28" s="18" t="s">
        <v>404</v>
      </c>
      <c r="P28" s="20" t="s">
        <v>404</v>
      </c>
      <c r="Q28" s="18" t="s">
        <v>404</v>
      </c>
      <c r="R28" s="20" t="s">
        <v>404</v>
      </c>
    </row>
    <row r="29" spans="1:18">
      <c r="A29" s="15" t="s">
        <v>426</v>
      </c>
      <c r="B29" s="17" t="n">
        <v>5385</v>
      </c>
      <c r="C29" s="18">
        <f>(1123.0/B29*100)</f>
        <v/>
      </c>
      <c r="D29" s="19" t="n">
        <v>4262</v>
      </c>
      <c r="E29" s="18" t="n">
        <v>515.4130082</v>
      </c>
      <c r="F29" s="20" t="n">
        <v>5.57890365</v>
      </c>
      <c r="G29" s="18" t="n">
        <v>501.57176944</v>
      </c>
      <c r="H29" s="20" t="n">
        <v>31.89003622</v>
      </c>
      <c r="I29" s="18" t="s">
        <v>404</v>
      </c>
      <c r="J29" s="20" t="s">
        <v>404</v>
      </c>
      <c r="K29" s="18" t="s">
        <v>404</v>
      </c>
      <c r="L29" s="20" t="s">
        <v>404</v>
      </c>
      <c r="M29" s="18" t="s">
        <v>404</v>
      </c>
      <c r="N29" s="20" t="s">
        <v>404</v>
      </c>
      <c r="O29" s="18" t="s">
        <v>404</v>
      </c>
      <c r="P29" s="20" t="s">
        <v>404</v>
      </c>
      <c r="Q29" s="18" t="n">
        <v>502.94037705</v>
      </c>
      <c r="R29" s="20" t="n">
        <v>10.29705804</v>
      </c>
    </row>
    <row r="30" spans="1:18">
      <c r="A30" s="15" t="s">
        <v>427</v>
      </c>
      <c r="B30" s="17" t="n">
        <v>4520</v>
      </c>
      <c r="C30" s="18">
        <f>(1105.0/B30*100)</f>
        <v/>
      </c>
      <c r="D30" s="19" t="n">
        <v>3415</v>
      </c>
      <c r="E30" s="18" t="n">
        <v>497.37359427</v>
      </c>
      <c r="F30" s="20" t="n">
        <v>2.90206792</v>
      </c>
      <c r="G30" s="18" t="n">
        <v>467.7715074</v>
      </c>
      <c r="H30" s="20" t="n">
        <v>19.86456361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502.27207037</v>
      </c>
      <c r="F31" s="20" t="n">
        <v>2.25339665</v>
      </c>
      <c r="G31" s="18" t="n">
        <v>515.65667693</v>
      </c>
      <c r="H31" s="20" t="n">
        <v>16.81716763</v>
      </c>
      <c r="I31" s="18" t="s">
        <v>404</v>
      </c>
      <c r="J31" s="20" t="s">
        <v>404</v>
      </c>
      <c r="K31" s="18" t="s">
        <v>404</v>
      </c>
      <c r="L31" s="20" t="s">
        <v>404</v>
      </c>
      <c r="M31" s="18" t="s">
        <v>404</v>
      </c>
      <c r="N31" s="20" t="s">
        <v>404</v>
      </c>
      <c r="O31" s="18" t="s">
        <v>404</v>
      </c>
      <c r="P31" s="20" t="s">
        <v>404</v>
      </c>
      <c r="Q31" s="18" t="n">
        <v>497.55584722</v>
      </c>
      <c r="R31" s="20" t="n">
        <v>8.99979338</v>
      </c>
    </row>
    <row r="32" spans="1:18">
      <c r="A32" s="15" t="s">
        <v>429</v>
      </c>
      <c r="B32" s="17" t="n">
        <v>4478</v>
      </c>
      <c r="C32" s="18">
        <f>(0.0/B32*100)</f>
        <v/>
      </c>
      <c r="D32" s="19" t="n">
        <v>4478</v>
      </c>
      <c r="E32" s="18" t="n">
        <v>505.46425264</v>
      </c>
      <c r="F32" s="20" t="n">
        <v>2.3452902</v>
      </c>
      <c r="G32" s="18" t="n">
        <v>474.56404425</v>
      </c>
      <c r="H32" s="20" t="n">
        <v>11.97345793</v>
      </c>
      <c r="I32" s="18" t="s">
        <v>404</v>
      </c>
      <c r="J32" s="20" t="s">
        <v>404</v>
      </c>
      <c r="K32" s="18" t="s">
        <v>404</v>
      </c>
      <c r="L32" s="20" t="s">
        <v>404</v>
      </c>
      <c r="M32" s="18" t="s">
        <v>404</v>
      </c>
      <c r="N32" s="20" t="s">
        <v>404</v>
      </c>
      <c r="O32" s="18" t="s">
        <v>404</v>
      </c>
      <c r="P32" s="20" t="s">
        <v>404</v>
      </c>
      <c r="Q32" s="18" t="n">
        <v>535.94501714</v>
      </c>
      <c r="R32" s="20" t="n">
        <v>8.17357155</v>
      </c>
    </row>
    <row r="33" spans="1:18">
      <c r="A33" s="15" t="s">
        <v>430</v>
      </c>
      <c r="B33" s="17" t="n">
        <v>7325</v>
      </c>
      <c r="C33" s="18">
        <f>(29.0/B33*100)</f>
        <v/>
      </c>
      <c r="D33" s="19" t="n">
        <v>7296</v>
      </c>
      <c r="E33" s="18" t="n">
        <v>490.37405186</v>
      </c>
      <c r="F33" s="20" t="n">
        <v>2.53831956</v>
      </c>
      <c r="G33" s="18" t="n">
        <v>524.7180250500001</v>
      </c>
      <c r="H33" s="20" t="n">
        <v>19.30653868</v>
      </c>
      <c r="I33" s="18" t="s">
        <v>404</v>
      </c>
      <c r="J33" s="20" t="s">
        <v>404</v>
      </c>
      <c r="K33" s="18" t="s">
        <v>404</v>
      </c>
      <c r="L33" s="20" t="s">
        <v>404</v>
      </c>
      <c r="M33" s="18" t="s">
        <v>404</v>
      </c>
      <c r="N33" s="20" t="s">
        <v>404</v>
      </c>
      <c r="O33" s="18" t="s">
        <v>404</v>
      </c>
      <c r="P33" s="20" t="s">
        <v>404</v>
      </c>
      <c r="Q33" s="18" t="n">
        <v>454.9243639</v>
      </c>
      <c r="R33" s="20" t="n">
        <v>10.73861209</v>
      </c>
    </row>
    <row r="34" spans="1:18">
      <c r="A34" s="15" t="s">
        <v>431</v>
      </c>
      <c r="B34" s="17" t="n">
        <v>6350</v>
      </c>
      <c r="C34" s="18">
        <f>(0.0/B34*100)</f>
        <v/>
      </c>
      <c r="D34" s="19" t="n">
        <v>6350</v>
      </c>
      <c r="E34" s="18" t="n">
        <v>475.01071672</v>
      </c>
      <c r="F34" s="20" t="n">
        <v>2.72042419</v>
      </c>
      <c r="G34" s="18" t="n">
        <v>490.63085161</v>
      </c>
      <c r="H34" s="20" t="n">
        <v>23.60322776</v>
      </c>
      <c r="I34" s="18" t="s">
        <v>404</v>
      </c>
      <c r="J34" s="20" t="s">
        <v>404</v>
      </c>
      <c r="K34" s="18" t="s">
        <v>404</v>
      </c>
      <c r="L34" s="20" t="s">
        <v>404</v>
      </c>
      <c r="M34" s="18" t="s">
        <v>404</v>
      </c>
      <c r="N34" s="20" t="s">
        <v>404</v>
      </c>
      <c r="O34" s="18" t="s">
        <v>404</v>
      </c>
      <c r="P34" s="20" t="s">
        <v>404</v>
      </c>
      <c r="Q34" s="18" t="n">
        <v>366.63440683</v>
      </c>
      <c r="R34" s="20" t="n">
        <v>10.55886664</v>
      </c>
    </row>
    <row r="35" spans="1:18">
      <c r="A35" s="15" t="s">
        <v>432</v>
      </c>
      <c r="B35" s="17" t="n">
        <v>6406</v>
      </c>
      <c r="C35" s="18">
        <f>(443.0/B35*100)</f>
        <v/>
      </c>
      <c r="D35" s="19" t="n">
        <v>5963</v>
      </c>
      <c r="E35" s="18" t="n">
        <v>510.37657553</v>
      </c>
      <c r="F35" s="20" t="n">
        <v>1.29161206</v>
      </c>
      <c r="G35" s="18" t="n">
        <v>593.57986544</v>
      </c>
      <c r="H35" s="20" t="n">
        <v>10.02419473</v>
      </c>
      <c r="I35" s="18" t="s">
        <v>404</v>
      </c>
      <c r="J35" s="20" t="s">
        <v>404</v>
      </c>
      <c r="K35" s="18" t="s">
        <v>404</v>
      </c>
      <c r="L35" s="20" t="s">
        <v>404</v>
      </c>
      <c r="M35" s="18" t="s">
        <v>404</v>
      </c>
      <c r="N35" s="20" t="s">
        <v>404</v>
      </c>
      <c r="O35" s="18" t="s">
        <v>404</v>
      </c>
      <c r="P35" s="20" t="s">
        <v>404</v>
      </c>
      <c r="Q35" s="18" t="n">
        <v>519.90655127</v>
      </c>
      <c r="R35" s="20" t="n">
        <v>8.904559280000001</v>
      </c>
    </row>
    <row r="36" spans="1:18">
      <c r="A36" s="15" t="s">
        <v>433</v>
      </c>
      <c r="B36" s="17" t="n">
        <v>6736</v>
      </c>
      <c r="C36" s="18">
        <f>(10.0/B36*100)</f>
        <v/>
      </c>
      <c r="D36" s="19" t="n">
        <v>6726</v>
      </c>
      <c r="E36" s="18" t="n">
        <v>486.59048796</v>
      </c>
      <c r="F36" s="20" t="n">
        <v>2.250972</v>
      </c>
      <c r="G36" s="18" t="n">
        <v>471.88951558</v>
      </c>
      <c r="H36" s="20" t="n">
        <v>11.56025101</v>
      </c>
      <c r="I36" s="18" t="s">
        <v>404</v>
      </c>
      <c r="J36" s="20" t="s">
        <v>404</v>
      </c>
      <c r="K36" s="18" t="s">
        <v>404</v>
      </c>
      <c r="L36" s="20" t="s">
        <v>404</v>
      </c>
      <c r="M36" s="18" t="s">
        <v>404</v>
      </c>
      <c r="N36" s="20" t="s">
        <v>404</v>
      </c>
      <c r="O36" s="18" t="s">
        <v>404</v>
      </c>
      <c r="P36" s="20" t="s">
        <v>404</v>
      </c>
      <c r="Q36" s="18" t="n">
        <v>476.58602805</v>
      </c>
      <c r="R36" s="20" t="n">
        <v>7.28406078</v>
      </c>
    </row>
    <row r="37" spans="1:18">
      <c r="A37" s="15" t="s">
        <v>434</v>
      </c>
      <c r="B37" s="17" t="n">
        <v>5458</v>
      </c>
      <c r="C37" s="18">
        <f>(0.0/B37*100)</f>
        <v/>
      </c>
      <c r="D37" s="19" t="n">
        <v>5458</v>
      </c>
      <c r="E37" s="18" t="n">
        <v>494.21291556</v>
      </c>
      <c r="F37" s="20" t="n">
        <v>3.4310275</v>
      </c>
      <c r="G37" s="18" t="n">
        <v>491.67351544</v>
      </c>
      <c r="H37" s="20" t="n">
        <v>9.01885495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515.87588895</v>
      </c>
      <c r="F38" s="20" t="n">
        <v>3.45495137</v>
      </c>
      <c r="G38" s="18" t="n">
        <v>546.13211401</v>
      </c>
      <c r="H38" s="20" t="n">
        <v>12.76657871</v>
      </c>
      <c r="I38" s="18" t="s">
        <v>404</v>
      </c>
      <c r="J38" s="20" t="s">
        <v>404</v>
      </c>
      <c r="K38" s="18" t="s">
        <v>404</v>
      </c>
      <c r="L38" s="20" t="s">
        <v>404</v>
      </c>
      <c r="M38" s="18" t="s">
        <v>404</v>
      </c>
      <c r="N38" s="20" t="s">
        <v>404</v>
      </c>
      <c r="O38" s="18" t="s">
        <v>404</v>
      </c>
      <c r="P38" s="20" t="s">
        <v>404</v>
      </c>
      <c r="Q38" s="18" t="n">
        <v>552.29062519</v>
      </c>
      <c r="R38" s="20" t="n">
        <v>23.22755606</v>
      </c>
    </row>
    <row r="39" spans="1:18">
      <c r="A39" s="15" t="s">
        <v>436</v>
      </c>
      <c r="B39" s="17" t="n">
        <v>5895</v>
      </c>
      <c r="C39" s="18">
        <f>(0.0/B39*100)</f>
        <v/>
      </c>
      <c r="D39" s="19" t="n">
        <v>5895</v>
      </c>
      <c r="E39" s="18" t="n">
        <v>420.69301446</v>
      </c>
      <c r="F39" s="20" t="n">
        <v>4.4868171</v>
      </c>
      <c r="G39" s="18" t="n">
        <v>418.52047914</v>
      </c>
      <c r="H39" s="20" t="n">
        <v>10.63718269</v>
      </c>
      <c r="I39" s="18" t="s">
        <v>404</v>
      </c>
      <c r="J39" s="20" t="s">
        <v>404</v>
      </c>
      <c r="K39" s="18" t="s">
        <v>404</v>
      </c>
      <c r="L39" s="20" t="s">
        <v>404</v>
      </c>
      <c r="M39" s="18" t="s">
        <v>404</v>
      </c>
      <c r="N39" s="20" t="s">
        <v>404</v>
      </c>
      <c r="O39" s="18" t="s">
        <v>404</v>
      </c>
      <c r="P39" s="20" t="s">
        <v>404</v>
      </c>
      <c r="Q39" s="18" t="s">
        <v>404</v>
      </c>
      <c r="R39" s="20" t="s">
        <v>404</v>
      </c>
    </row>
    <row r="40" spans="1:18">
      <c r="A40" s="15" t="s">
        <v>437</v>
      </c>
      <c r="B40" s="17" t="n">
        <v>14157</v>
      </c>
      <c r="C40" s="18">
        <f>(3029.0/B40*100)</f>
        <v/>
      </c>
      <c r="D40" s="19" t="n">
        <v>11128</v>
      </c>
      <c r="E40" s="18" t="n">
        <v>495.12540641</v>
      </c>
      <c r="F40" s="20" t="n">
        <v>3.2369004</v>
      </c>
      <c r="G40" s="18" t="n">
        <v>449.23131523</v>
      </c>
      <c r="H40" s="20" t="n">
        <v>10.93511124</v>
      </c>
      <c r="I40" s="18" t="s">
        <v>404</v>
      </c>
      <c r="J40" s="20" t="s">
        <v>404</v>
      </c>
      <c r="K40" s="18" t="s">
        <v>404</v>
      </c>
      <c r="L40" s="20" t="s">
        <v>404</v>
      </c>
      <c r="M40" s="18" t="s">
        <v>404</v>
      </c>
      <c r="N40" s="20" t="s">
        <v>404</v>
      </c>
      <c r="O40" s="18" t="s">
        <v>404</v>
      </c>
      <c r="P40" s="20" t="s">
        <v>404</v>
      </c>
      <c r="Q40" s="18" t="n">
        <v>483.91636393</v>
      </c>
      <c r="R40" s="20" t="n">
        <v>8.18343475</v>
      </c>
    </row>
    <row r="41" spans="1:18">
      <c r="A41" s="15" t="s">
        <v>438</v>
      </c>
      <c r="B41" s="17" t="n">
        <v>5712</v>
      </c>
      <c r="C41" s="18">
        <f>(138.0/B41*100)</f>
        <v/>
      </c>
      <c r="D41" s="19" t="n">
        <v>5574</v>
      </c>
      <c r="E41" s="18" t="n">
        <v>470.30928086</v>
      </c>
      <c r="F41" s="20" t="n">
        <v>3.49105474</v>
      </c>
      <c r="G41" s="18" t="n">
        <v>469.859519</v>
      </c>
      <c r="H41" s="20" t="n">
        <v>11.02364856</v>
      </c>
      <c r="I41" s="18" t="s">
        <v>404</v>
      </c>
      <c r="J41" s="20" t="s">
        <v>404</v>
      </c>
      <c r="K41" s="18" t="s">
        <v>404</v>
      </c>
      <c r="L41" s="20" t="s">
        <v>404</v>
      </c>
      <c r="M41" s="18" t="s">
        <v>404</v>
      </c>
      <c r="N41" s="20" t="s">
        <v>404</v>
      </c>
      <c r="O41" s="18" t="s">
        <v>404</v>
      </c>
      <c r="P41" s="20" t="s">
        <v>404</v>
      </c>
      <c r="Q41" s="18" t="n">
        <v>487.84288049</v>
      </c>
      <c r="R41" s="20" t="n">
        <v>10.97538109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412.30921521</v>
      </c>
      <c r="F44" s="20" t="n">
        <v>3.75697597</v>
      </c>
      <c r="G44" s="18" t="n">
        <v>429.14883654</v>
      </c>
      <c r="H44" s="20" t="n">
        <v>10.53203355</v>
      </c>
      <c r="I44" s="18" t="s">
        <v>404</v>
      </c>
      <c r="J44" s="20" t="s">
        <v>404</v>
      </c>
      <c r="K44" s="18" t="s">
        <v>404</v>
      </c>
      <c r="L44" s="20" t="s">
        <v>404</v>
      </c>
      <c r="M44" s="18" t="s">
        <v>404</v>
      </c>
      <c r="N44" s="20" t="s">
        <v>404</v>
      </c>
      <c r="O44" s="18" t="s">
        <v>404</v>
      </c>
      <c r="P44" s="20" t="s">
        <v>404</v>
      </c>
      <c r="Q44" s="18" t="n">
        <v>406.12142338</v>
      </c>
      <c r="R44" s="20" t="n">
        <v>19.41309458</v>
      </c>
    </row>
    <row r="45" spans="1:18">
      <c r="A45" s="15" t="s">
        <v>442</v>
      </c>
      <c r="B45" s="17" t="n">
        <v>5519</v>
      </c>
      <c r="C45" s="18">
        <f>(0.0/B45*100)</f>
        <v/>
      </c>
      <c r="D45" s="19" t="n">
        <v>5519</v>
      </c>
      <c r="E45" s="18" t="n">
        <v>358.10178129</v>
      </c>
      <c r="F45" s="20" t="n">
        <v>3.63136176</v>
      </c>
      <c r="G45" s="18" t="n">
        <v>362.84150545</v>
      </c>
      <c r="H45" s="20" t="n">
        <v>7.09825662</v>
      </c>
      <c r="I45" s="18" t="s">
        <v>404</v>
      </c>
      <c r="J45" s="20" t="s">
        <v>404</v>
      </c>
      <c r="K45" s="18" t="s">
        <v>404</v>
      </c>
      <c r="L45" s="20" t="s">
        <v>404</v>
      </c>
      <c r="M45" s="18" t="s">
        <v>404</v>
      </c>
      <c r="N45" s="20" t="s">
        <v>404</v>
      </c>
      <c r="O45" s="18" t="s">
        <v>404</v>
      </c>
      <c r="P45" s="20" t="s">
        <v>404</v>
      </c>
      <c r="Q45" s="18" t="n">
        <v>377.63879676</v>
      </c>
      <c r="R45" s="20" t="n">
        <v>17.97570523</v>
      </c>
    </row>
    <row r="46" spans="1:18">
      <c r="A46" s="15" t="s">
        <v>443</v>
      </c>
      <c r="B46" s="17" t="n">
        <v>23141</v>
      </c>
      <c r="C46" s="18">
        <f>(4196.0/B46*100)</f>
        <v/>
      </c>
      <c r="D46" s="19" t="n">
        <v>18945</v>
      </c>
      <c r="E46" s="18" t="n">
        <v>381.55796555</v>
      </c>
      <c r="F46" s="20" t="n">
        <v>3.45354454</v>
      </c>
      <c r="G46" s="18" t="n">
        <v>374.81258656</v>
      </c>
      <c r="H46" s="20" t="n">
        <v>13.89524739</v>
      </c>
      <c r="I46" s="18" t="s">
        <v>404</v>
      </c>
      <c r="J46" s="20" t="s">
        <v>404</v>
      </c>
      <c r="K46" s="18" t="s">
        <v>404</v>
      </c>
      <c r="L46" s="20" t="s">
        <v>404</v>
      </c>
      <c r="M46" s="18" t="s">
        <v>404</v>
      </c>
      <c r="N46" s="20" t="s">
        <v>404</v>
      </c>
      <c r="O46" s="18" t="s">
        <v>404</v>
      </c>
      <c r="P46" s="20" t="s">
        <v>404</v>
      </c>
      <c r="Q46" s="18" t="n">
        <v>349.4182694</v>
      </c>
      <c r="R46" s="20" t="n">
        <v>11.37708722</v>
      </c>
    </row>
    <row r="47" spans="1:18">
      <c r="A47" s="15" t="s">
        <v>444</v>
      </c>
      <c r="B47" s="17" t="n">
        <v>5928</v>
      </c>
      <c r="C47" s="18">
        <f>(0.0/B47*100)</f>
        <v/>
      </c>
      <c r="D47" s="19" t="n">
        <v>5928</v>
      </c>
      <c r="E47" s="18" t="n">
        <v>443.00710432</v>
      </c>
      <c r="F47" s="20" t="n">
        <v>3.98216457</v>
      </c>
      <c r="G47" s="18" t="n">
        <v>419.27351935</v>
      </c>
      <c r="H47" s="20" t="n">
        <v>17.65829953</v>
      </c>
      <c r="I47" s="18" t="s">
        <v>404</v>
      </c>
      <c r="J47" s="20" t="s">
        <v>404</v>
      </c>
      <c r="K47" s="18" t="s">
        <v>404</v>
      </c>
      <c r="L47" s="20" t="s">
        <v>404</v>
      </c>
      <c r="M47" s="18" t="s">
        <v>404</v>
      </c>
      <c r="N47" s="20" t="s">
        <v>404</v>
      </c>
      <c r="O47" s="18" t="s">
        <v>404</v>
      </c>
      <c r="P47" s="20" t="s">
        <v>404</v>
      </c>
      <c r="Q47" s="18" t="n">
        <v>480.85626417</v>
      </c>
      <c r="R47" s="20" t="n">
        <v>15.39366284</v>
      </c>
    </row>
    <row r="48" spans="1:18">
      <c r="A48" s="15" t="s">
        <v>445</v>
      </c>
      <c r="B48" s="17" t="n">
        <v>9841</v>
      </c>
      <c r="C48" s="18">
        <f>(40.0/B48*100)</f>
        <v/>
      </c>
      <c r="D48" s="19" t="n">
        <v>9801</v>
      </c>
      <c r="E48" s="18" t="n">
        <v>535.0837150999999</v>
      </c>
      <c r="F48" s="20" t="n">
        <v>5.51115975</v>
      </c>
      <c r="G48" s="18" t="n">
        <v>489.4561957</v>
      </c>
      <c r="H48" s="20" t="n">
        <v>24.28364776</v>
      </c>
      <c r="I48" s="18" t="s">
        <v>404</v>
      </c>
      <c r="J48" s="20" t="s">
        <v>404</v>
      </c>
      <c r="K48" s="18" t="s">
        <v>404</v>
      </c>
      <c r="L48" s="20" t="s">
        <v>404</v>
      </c>
      <c r="M48" s="18" t="s">
        <v>404</v>
      </c>
      <c r="N48" s="20" t="s">
        <v>404</v>
      </c>
      <c r="O48" s="18" t="s">
        <v>404</v>
      </c>
      <c r="P48" s="20" t="s">
        <v>404</v>
      </c>
      <c r="Q48" s="18" t="n">
        <v>510.63016197</v>
      </c>
      <c r="R48" s="20" t="n">
        <v>15.65046504</v>
      </c>
    </row>
    <row r="49" spans="1:18">
      <c r="A49" s="15" t="s">
        <v>446</v>
      </c>
      <c r="B49" s="17" t="n">
        <v>6349</v>
      </c>
      <c r="C49" s="18">
        <f>(52.0/B49*100)</f>
        <v/>
      </c>
      <c r="D49" s="19" t="n">
        <v>6297</v>
      </c>
      <c r="E49" s="18" t="n">
        <v>409.63560899</v>
      </c>
      <c r="F49" s="20" t="n">
        <v>3.24839094</v>
      </c>
      <c r="G49" s="18" t="n">
        <v>385.82052973</v>
      </c>
      <c r="H49" s="20" t="n">
        <v>12.42177027</v>
      </c>
      <c r="I49" s="18" t="s">
        <v>404</v>
      </c>
      <c r="J49" s="20" t="s">
        <v>404</v>
      </c>
      <c r="K49" s="18" t="s">
        <v>404</v>
      </c>
      <c r="L49" s="20" t="s">
        <v>404</v>
      </c>
      <c r="M49" s="18" t="s">
        <v>404</v>
      </c>
      <c r="N49" s="20" t="s">
        <v>404</v>
      </c>
      <c r="O49" s="18" t="s">
        <v>404</v>
      </c>
      <c r="P49" s="20" t="s">
        <v>404</v>
      </c>
      <c r="Q49" s="18" t="s">
        <v>404</v>
      </c>
      <c r="R49" s="20" t="s">
        <v>404</v>
      </c>
    </row>
    <row r="50" spans="1:18">
      <c r="A50" s="15" t="s">
        <v>447</v>
      </c>
      <c r="B50" s="17" t="n">
        <v>11795</v>
      </c>
      <c r="C50" s="18">
        <f>(1031.0/B50*100)</f>
        <v/>
      </c>
      <c r="D50" s="19" t="n">
        <v>10764</v>
      </c>
      <c r="E50" s="18" t="n">
        <v>392.97661614</v>
      </c>
      <c r="F50" s="20" t="n">
        <v>2.74138314</v>
      </c>
      <c r="G50" s="18" t="n">
        <v>380.67878429</v>
      </c>
      <c r="H50" s="20" t="n">
        <v>22.21401832</v>
      </c>
      <c r="I50" s="18" t="s">
        <v>404</v>
      </c>
      <c r="J50" s="20" t="s">
        <v>404</v>
      </c>
      <c r="K50" s="18" t="s">
        <v>404</v>
      </c>
      <c r="L50" s="20" t="s">
        <v>404</v>
      </c>
      <c r="M50" s="18" t="s">
        <v>404</v>
      </c>
      <c r="N50" s="20" t="s">
        <v>404</v>
      </c>
      <c r="O50" s="18" t="s">
        <v>404</v>
      </c>
      <c r="P50" s="20" t="s">
        <v>404</v>
      </c>
      <c r="Q50" s="18" t="n">
        <v>382.00606333</v>
      </c>
      <c r="R50" s="20" t="n">
        <v>11.00770187</v>
      </c>
    </row>
    <row r="51" spans="1:18">
      <c r="A51" s="15" t="s">
        <v>448</v>
      </c>
      <c r="B51" s="17" t="n">
        <v>6866</v>
      </c>
      <c r="C51" s="18">
        <f>(0.0/B51*100)</f>
        <v/>
      </c>
      <c r="D51" s="19" t="n">
        <v>6866</v>
      </c>
      <c r="E51" s="18" t="n">
        <v>398.40227447</v>
      </c>
      <c r="F51" s="20" t="n">
        <v>2.82434914</v>
      </c>
      <c r="G51" s="18" t="n">
        <v>418.29540527</v>
      </c>
      <c r="H51" s="20" t="n">
        <v>11.72702951</v>
      </c>
      <c r="I51" s="18" t="s">
        <v>404</v>
      </c>
      <c r="J51" s="20" t="s">
        <v>404</v>
      </c>
      <c r="K51" s="18" t="s">
        <v>404</v>
      </c>
      <c r="L51" s="20" t="s">
        <v>404</v>
      </c>
      <c r="M51" s="18" t="s">
        <v>404</v>
      </c>
      <c r="N51" s="20" t="s">
        <v>404</v>
      </c>
      <c r="O51" s="18" t="s">
        <v>404</v>
      </c>
      <c r="P51" s="20" t="s">
        <v>404</v>
      </c>
      <c r="Q51" s="18" t="n">
        <v>456.78856236</v>
      </c>
      <c r="R51" s="20" t="n">
        <v>30.1783113</v>
      </c>
    </row>
    <row r="52" spans="1:18">
      <c r="A52" s="15" t="s">
        <v>449</v>
      </c>
      <c r="B52" s="17" t="n">
        <v>5809</v>
      </c>
      <c r="C52" s="18">
        <f>(0.0/B52*100)</f>
        <v/>
      </c>
      <c r="D52" s="19" t="n">
        <v>5809</v>
      </c>
      <c r="E52" s="18" t="n">
        <v>465.94799605</v>
      </c>
      <c r="F52" s="20" t="n">
        <v>2.97003242</v>
      </c>
      <c r="G52" s="18" t="n">
        <v>440.14961331</v>
      </c>
      <c r="H52" s="20" t="n">
        <v>11.85940287</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437.93728017</v>
      </c>
      <c r="F53" s="20" t="n">
        <v>1.71449406</v>
      </c>
      <c r="G53" s="18" t="n">
        <v>409.55157013</v>
      </c>
      <c r="H53" s="20" t="n">
        <v>10.75718157</v>
      </c>
      <c r="I53" s="18" t="s">
        <v>404</v>
      </c>
      <c r="J53" s="20" t="s">
        <v>404</v>
      </c>
      <c r="K53" s="18" t="s">
        <v>404</v>
      </c>
      <c r="L53" s="20" t="s">
        <v>404</v>
      </c>
      <c r="M53" s="18" t="s">
        <v>404</v>
      </c>
      <c r="N53" s="20" t="s">
        <v>404</v>
      </c>
      <c r="O53" s="18" t="s">
        <v>404</v>
      </c>
      <c r="P53" s="20" t="s">
        <v>404</v>
      </c>
      <c r="Q53" s="18" t="n">
        <v>398.4729751</v>
      </c>
      <c r="R53" s="20" t="n">
        <v>16.08650677</v>
      </c>
    </row>
    <row r="54" spans="1:18">
      <c r="A54" s="15" t="s">
        <v>451</v>
      </c>
      <c r="B54" s="17" t="n">
        <v>4740</v>
      </c>
      <c r="C54" s="18">
        <f>(199.0/B54*100)</f>
        <v/>
      </c>
      <c r="D54" s="19" t="n">
        <v>4541</v>
      </c>
      <c r="E54" s="18" t="n">
        <v>327.27647967</v>
      </c>
      <c r="F54" s="20" t="n">
        <v>2.80875037</v>
      </c>
      <c r="G54" s="18" t="n">
        <v>352.86765652</v>
      </c>
      <c r="H54" s="20" t="n">
        <v>24.09205416</v>
      </c>
      <c r="I54" s="18" t="s">
        <v>404</v>
      </c>
      <c r="J54" s="20" t="s">
        <v>404</v>
      </c>
      <c r="K54" s="18" t="s">
        <v>404</v>
      </c>
      <c r="L54" s="20" t="s">
        <v>404</v>
      </c>
      <c r="M54" s="18" t="s">
        <v>404</v>
      </c>
      <c r="N54" s="20" t="s">
        <v>404</v>
      </c>
      <c r="O54" s="18" t="s">
        <v>404</v>
      </c>
      <c r="P54" s="20" t="s">
        <v>404</v>
      </c>
      <c r="Q54" s="18" t="n">
        <v>324.99435668</v>
      </c>
      <c r="R54" s="20" t="n">
        <v>8.725412990000001</v>
      </c>
    </row>
    <row r="55" spans="1:18">
      <c r="A55" s="15" t="s">
        <v>452</v>
      </c>
      <c r="B55" s="17" t="n">
        <v>5316</v>
      </c>
      <c r="C55" s="18">
        <f>(43.0/B55*100)</f>
        <v/>
      </c>
      <c r="D55" s="19" t="n">
        <v>5273</v>
      </c>
      <c r="E55" s="18" t="n">
        <v>401.68991258</v>
      </c>
      <c r="F55" s="20" t="n">
        <v>3.24592484</v>
      </c>
      <c r="G55" s="18" t="n">
        <v>415.53908396</v>
      </c>
      <c r="H55" s="20" t="n">
        <v>8.739991180000001</v>
      </c>
      <c r="I55" s="18" t="s">
        <v>404</v>
      </c>
      <c r="J55" s="20" t="s">
        <v>404</v>
      </c>
      <c r="K55" s="18" t="s">
        <v>404</v>
      </c>
      <c r="L55" s="20" t="s">
        <v>404</v>
      </c>
      <c r="M55" s="18" t="s">
        <v>404</v>
      </c>
      <c r="N55" s="20" t="s">
        <v>404</v>
      </c>
      <c r="O55" s="18" t="s">
        <v>404</v>
      </c>
      <c r="P55" s="20" t="s">
        <v>404</v>
      </c>
      <c r="Q55" s="18" t="n">
        <v>377.97000628</v>
      </c>
      <c r="R55" s="20" t="n">
        <v>12.75715962</v>
      </c>
    </row>
    <row r="56" spans="1:18">
      <c r="A56" s="15" t="s">
        <v>453</v>
      </c>
      <c r="B56" s="17" t="n">
        <v>5359</v>
      </c>
      <c r="C56" s="18">
        <f>(0.0/B56*100)</f>
        <v/>
      </c>
      <c r="D56" s="19" t="n">
        <v>5359</v>
      </c>
      <c r="E56" s="18" t="n">
        <v>545.81693223</v>
      </c>
      <c r="F56" s="20" t="n">
        <v>3.18511843</v>
      </c>
      <c r="G56" s="18" t="n">
        <v>609.29068076</v>
      </c>
      <c r="H56" s="20" t="n">
        <v>5.36985639</v>
      </c>
      <c r="I56" s="18" t="s">
        <v>404</v>
      </c>
      <c r="J56" s="20" t="s">
        <v>404</v>
      </c>
      <c r="K56" s="18" t="s">
        <v>404</v>
      </c>
      <c r="L56" s="20" t="s">
        <v>404</v>
      </c>
      <c r="M56" s="18" t="s">
        <v>404</v>
      </c>
      <c r="N56" s="20" t="s">
        <v>404</v>
      </c>
      <c r="O56" s="18" t="s">
        <v>404</v>
      </c>
      <c r="P56" s="20" t="s">
        <v>404</v>
      </c>
      <c r="Q56" s="18" t="n">
        <v>547.07255172</v>
      </c>
      <c r="R56" s="20" t="n">
        <v>20.13799537</v>
      </c>
    </row>
    <row r="57" spans="1:18">
      <c r="A57" s="15" t="s">
        <v>454</v>
      </c>
      <c r="B57" s="17" t="n">
        <v>6513</v>
      </c>
      <c r="C57" s="18">
        <f>(0.0/B57*100)</f>
        <v/>
      </c>
      <c r="D57" s="19" t="n">
        <v>6513</v>
      </c>
      <c r="E57" s="18" t="n">
        <v>386.21085224</v>
      </c>
      <c r="F57" s="20" t="n">
        <v>3.12851865</v>
      </c>
      <c r="G57" s="18" t="n">
        <v>372.74177025</v>
      </c>
      <c r="H57" s="20" t="n">
        <v>17.88098287</v>
      </c>
      <c r="I57" s="18" t="s">
        <v>404</v>
      </c>
      <c r="J57" s="20" t="s">
        <v>404</v>
      </c>
      <c r="K57" s="18" t="s">
        <v>404</v>
      </c>
      <c r="L57" s="20" t="s">
        <v>404</v>
      </c>
      <c r="M57" s="18" t="s">
        <v>404</v>
      </c>
      <c r="N57" s="20" t="s">
        <v>404</v>
      </c>
      <c r="O57" s="18" t="s">
        <v>404</v>
      </c>
      <c r="P57" s="20" t="s">
        <v>404</v>
      </c>
      <c r="Q57" s="18" t="n">
        <v>416.89391148</v>
      </c>
      <c r="R57" s="20" t="n">
        <v>9.875305150000001</v>
      </c>
    </row>
    <row r="58" spans="1:18">
      <c r="A58" s="15" t="s">
        <v>455</v>
      </c>
      <c r="B58" s="17" t="n">
        <v>7267</v>
      </c>
      <c r="C58" s="18">
        <f>(0.0/B58*100)</f>
        <v/>
      </c>
      <c r="D58" s="19" t="n">
        <v>7267</v>
      </c>
      <c r="E58" s="18" t="n">
        <v>379.5698113</v>
      </c>
      <c r="F58" s="20" t="n">
        <v>2.69828011</v>
      </c>
      <c r="G58" s="18" t="n">
        <v>387.69074971</v>
      </c>
      <c r="H58" s="20" t="n">
        <v>11.71886666</v>
      </c>
      <c r="I58" s="18" t="s">
        <v>404</v>
      </c>
      <c r="J58" s="20" t="s">
        <v>404</v>
      </c>
      <c r="K58" s="18" t="s">
        <v>404</v>
      </c>
      <c r="L58" s="20" t="s">
        <v>404</v>
      </c>
      <c r="M58" s="18" t="s">
        <v>404</v>
      </c>
      <c r="N58" s="20" t="s">
        <v>404</v>
      </c>
      <c r="O58" s="18" t="s">
        <v>404</v>
      </c>
      <c r="P58" s="20" t="s">
        <v>404</v>
      </c>
      <c r="Q58" s="18" t="n">
        <v>428.55275088</v>
      </c>
      <c r="R58" s="20" t="n">
        <v>12.18207281</v>
      </c>
    </row>
    <row r="59" spans="1:18">
      <c r="A59" s="15" t="s">
        <v>456</v>
      </c>
      <c r="B59" s="17" t="n">
        <v>4826</v>
      </c>
      <c r="C59" s="18">
        <f>(0.0/B59*100)</f>
        <v/>
      </c>
      <c r="D59" s="19" t="n">
        <v>4826</v>
      </c>
      <c r="E59" s="18" t="n">
        <v>360.73652006</v>
      </c>
      <c r="F59" s="20" t="n">
        <v>1.8755199</v>
      </c>
      <c r="G59" s="18" t="n">
        <v>370.99263643</v>
      </c>
      <c r="H59" s="20" t="n">
        <v>4.06256076</v>
      </c>
      <c r="I59" s="18" t="s">
        <v>404</v>
      </c>
      <c r="J59" s="20" t="s">
        <v>404</v>
      </c>
      <c r="K59" s="18" t="s">
        <v>404</v>
      </c>
      <c r="L59" s="20" t="s">
        <v>404</v>
      </c>
      <c r="M59" s="18" t="s">
        <v>404</v>
      </c>
      <c r="N59" s="20" t="s">
        <v>404</v>
      </c>
      <c r="O59" s="18" t="s">
        <v>404</v>
      </c>
      <c r="P59" s="20" t="s">
        <v>404</v>
      </c>
      <c r="Q59" s="18" t="n">
        <v>336.92879265</v>
      </c>
      <c r="R59" s="20" t="n">
        <v>8.39440886</v>
      </c>
    </row>
    <row r="60" spans="1:18">
      <c r="A60" s="15" t="s">
        <v>457</v>
      </c>
      <c r="B60" s="17" t="n">
        <v>4546</v>
      </c>
      <c r="C60" s="18">
        <f>(0.0/B60*100)</f>
        <v/>
      </c>
      <c r="D60" s="19" t="n">
        <v>4546</v>
      </c>
      <c r="E60" s="18" t="n">
        <v>402.89695321</v>
      </c>
      <c r="F60" s="20" t="n">
        <v>4.50964681</v>
      </c>
      <c r="G60" s="18" t="n">
        <v>367.91765999</v>
      </c>
      <c r="H60" s="20" t="n">
        <v>9.843286559999999</v>
      </c>
      <c r="I60" s="18" t="s">
        <v>404</v>
      </c>
      <c r="J60" s="20" t="s">
        <v>404</v>
      </c>
      <c r="K60" s="18" t="s">
        <v>404</v>
      </c>
      <c r="L60" s="20" t="s">
        <v>404</v>
      </c>
      <c r="M60" s="18" t="s">
        <v>404</v>
      </c>
      <c r="N60" s="20" t="s">
        <v>404</v>
      </c>
      <c r="O60" s="18" t="s">
        <v>404</v>
      </c>
      <c r="P60" s="20" t="s">
        <v>404</v>
      </c>
      <c r="Q60" s="18" t="n">
        <v>397.06230631</v>
      </c>
      <c r="R60" s="20" t="n">
        <v>30.34350576</v>
      </c>
    </row>
    <row r="61" spans="1:18">
      <c r="A61" s="15" t="s">
        <v>458</v>
      </c>
      <c r="B61" s="17" t="n">
        <v>6525</v>
      </c>
      <c r="C61" s="18">
        <f>(0.0/B61*100)</f>
        <v/>
      </c>
      <c r="D61" s="19" t="n">
        <v>6525</v>
      </c>
      <c r="E61" s="18" t="n">
        <v>480.4388119</v>
      </c>
      <c r="F61" s="20" t="n">
        <v>2.93285309</v>
      </c>
      <c r="G61" s="18" t="n">
        <v>470.39622025</v>
      </c>
      <c r="H61" s="20" t="n">
        <v>6.3341554</v>
      </c>
      <c r="I61" s="18" t="s">
        <v>404</v>
      </c>
      <c r="J61" s="20" t="s">
        <v>404</v>
      </c>
      <c r="K61" s="18" t="s">
        <v>404</v>
      </c>
      <c r="L61" s="20" t="s">
        <v>404</v>
      </c>
      <c r="M61" s="18" t="s">
        <v>404</v>
      </c>
      <c r="N61" s="20" t="s">
        <v>404</v>
      </c>
      <c r="O61" s="18" t="s">
        <v>404</v>
      </c>
      <c r="P61" s="20" t="s">
        <v>404</v>
      </c>
      <c r="Q61" s="18" t="n">
        <v>501.5865764</v>
      </c>
      <c r="R61" s="20" t="n">
        <v>15.48039997</v>
      </c>
    </row>
    <row r="62" spans="1:18">
      <c r="A62" s="15" t="s">
        <v>459</v>
      </c>
      <c r="B62" s="17" t="n">
        <v>4476</v>
      </c>
      <c r="C62" s="18">
        <f>(0.0/B62*100)</f>
        <v/>
      </c>
      <c r="D62" s="19" t="n">
        <v>4476</v>
      </c>
      <c r="E62" s="18" t="n">
        <v>545.38623933</v>
      </c>
      <c r="F62" s="20" t="n">
        <v>1.07909332</v>
      </c>
      <c r="G62" s="18" t="n">
        <v>487.19816538</v>
      </c>
      <c r="H62" s="20" t="n">
        <v>7.33252201</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369.87626087</v>
      </c>
      <c r="F63" s="20" t="n">
        <v>1.492779</v>
      </c>
      <c r="G63" s="18" t="n">
        <v>320.71479319</v>
      </c>
      <c r="H63" s="20" t="n">
        <v>7.60146771</v>
      </c>
      <c r="I63" s="18" t="s">
        <v>404</v>
      </c>
      <c r="J63" s="20" t="s">
        <v>404</v>
      </c>
      <c r="K63" s="18" t="s">
        <v>404</v>
      </c>
      <c r="L63" s="20" t="s">
        <v>404</v>
      </c>
      <c r="M63" s="18" t="s">
        <v>404</v>
      </c>
      <c r="N63" s="20" t="s">
        <v>404</v>
      </c>
      <c r="O63" s="18" t="s">
        <v>404</v>
      </c>
      <c r="P63" s="20" t="s">
        <v>404</v>
      </c>
      <c r="Q63" s="18" t="n">
        <v>408.01794562</v>
      </c>
      <c r="R63" s="20" t="n">
        <v>5.30039622</v>
      </c>
    </row>
    <row r="64" spans="1:18">
      <c r="A64" s="15" t="s">
        <v>461</v>
      </c>
      <c r="B64" s="17" t="n">
        <v>3634</v>
      </c>
      <c r="C64" s="18">
        <f>(27.0/B64*100)</f>
        <v/>
      </c>
      <c r="D64" s="19" t="n">
        <v>3607</v>
      </c>
      <c r="E64" s="18" t="n">
        <v>483.7249428</v>
      </c>
      <c r="F64" s="20" t="n">
        <v>1.83341727</v>
      </c>
      <c r="G64" s="18" t="n">
        <v>445.81606027</v>
      </c>
      <c r="H64" s="20" t="n">
        <v>3.96745657</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422.95929265</v>
      </c>
      <c r="F65" s="20" t="n">
        <v>2.95106305</v>
      </c>
      <c r="G65" s="18" t="n">
        <v>404.37729073</v>
      </c>
      <c r="H65" s="20" t="n">
        <v>6.31225229</v>
      </c>
      <c r="I65" s="18" t="s">
        <v>404</v>
      </c>
      <c r="J65" s="20" t="s">
        <v>404</v>
      </c>
      <c r="K65" s="18" t="s">
        <v>404</v>
      </c>
      <c r="L65" s="20" t="s">
        <v>404</v>
      </c>
      <c r="M65" s="18" t="s">
        <v>404</v>
      </c>
      <c r="N65" s="20" t="s">
        <v>404</v>
      </c>
      <c r="O65" s="18" t="s">
        <v>404</v>
      </c>
      <c r="P65" s="20" t="s">
        <v>404</v>
      </c>
      <c r="Q65" s="18" t="n">
        <v>435.95063534</v>
      </c>
      <c r="R65" s="20" t="n">
        <v>17.54755041</v>
      </c>
    </row>
    <row r="66" spans="1:18">
      <c r="A66" s="15" t="s">
        <v>463</v>
      </c>
      <c r="B66" s="17" t="n">
        <v>5665</v>
      </c>
      <c r="C66" s="18">
        <f>(0.0/B66*100)</f>
        <v/>
      </c>
      <c r="D66" s="19" t="n">
        <v>5665</v>
      </c>
      <c r="E66" s="18" t="n">
        <v>417.7327618</v>
      </c>
      <c r="F66" s="20" t="n">
        <v>1.39756959</v>
      </c>
      <c r="G66" s="18" t="n">
        <v>421.1275168</v>
      </c>
      <c r="H66" s="20" t="n">
        <v>6.18606117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387.88541259</v>
      </c>
      <c r="F67" s="20" t="n">
        <v>2.96804035</v>
      </c>
      <c r="G67" s="18" t="n">
        <v>376.90993584</v>
      </c>
      <c r="H67" s="20" t="n">
        <v>8.50825455</v>
      </c>
      <c r="I67" s="18" t="s">
        <v>404</v>
      </c>
      <c r="J67" s="20" t="s">
        <v>404</v>
      </c>
      <c r="K67" s="18" t="s">
        <v>404</v>
      </c>
      <c r="L67" s="20" t="s">
        <v>404</v>
      </c>
      <c r="M67" s="18" t="s">
        <v>404</v>
      </c>
      <c r="N67" s="20" t="s">
        <v>404</v>
      </c>
      <c r="O67" s="18" t="s">
        <v>404</v>
      </c>
      <c r="P67" s="20" t="s">
        <v>404</v>
      </c>
      <c r="Q67" s="18" t="n">
        <v>376.8846879</v>
      </c>
      <c r="R67" s="20" t="n">
        <v>25.18926122</v>
      </c>
    </row>
    <row r="68" spans="1:18">
      <c r="A68" s="15" t="s">
        <v>465</v>
      </c>
      <c r="B68" s="17" t="n">
        <v>12083</v>
      </c>
      <c r="C68" s="18">
        <f>(0.0/B68*100)</f>
        <v/>
      </c>
      <c r="D68" s="19" t="n">
        <v>12083</v>
      </c>
      <c r="E68" s="18" t="n">
        <v>403.00099755</v>
      </c>
      <c r="F68" s="20" t="n">
        <v>1.25441574</v>
      </c>
      <c r="G68" s="18" t="n">
        <v>349.91032</v>
      </c>
      <c r="H68" s="20" t="n">
        <v>10.89028825</v>
      </c>
      <c r="I68" s="18" t="s">
        <v>404</v>
      </c>
      <c r="J68" s="20" t="s">
        <v>404</v>
      </c>
      <c r="K68" s="18" t="s">
        <v>404</v>
      </c>
      <c r="L68" s="20" t="s">
        <v>404</v>
      </c>
      <c r="M68" s="18" t="s">
        <v>404</v>
      </c>
      <c r="N68" s="20" t="s">
        <v>404</v>
      </c>
      <c r="O68" s="18" t="s">
        <v>404</v>
      </c>
      <c r="P68" s="20" t="s">
        <v>404</v>
      </c>
      <c r="Q68" s="18" t="n">
        <v>404.86273567</v>
      </c>
      <c r="R68" s="20" t="n">
        <v>7.17456469</v>
      </c>
    </row>
    <row r="69" spans="1:18">
      <c r="A69" s="15" t="s">
        <v>466</v>
      </c>
      <c r="B69" s="17" t="n">
        <v>4876</v>
      </c>
      <c r="C69" s="18">
        <f>(0.0/B69*100)</f>
        <v/>
      </c>
      <c r="D69" s="19" t="n">
        <v>4876</v>
      </c>
      <c r="E69" s="18" t="n">
        <v>444.63386013</v>
      </c>
      <c r="F69" s="20" t="n">
        <v>4.0457675</v>
      </c>
      <c r="G69" s="18" t="n">
        <v>435.08928584</v>
      </c>
      <c r="H69" s="20" t="n">
        <v>15.10238163</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494.40907571</v>
      </c>
      <c r="F70" s="20" t="n">
        <v>3.20172228</v>
      </c>
      <c r="G70" s="18" t="n">
        <v>471.8846741</v>
      </c>
      <c r="H70" s="20" t="n">
        <v>28.16272743</v>
      </c>
      <c r="I70" s="18" t="s">
        <v>404</v>
      </c>
      <c r="J70" s="20" t="s">
        <v>404</v>
      </c>
      <c r="K70" s="18" t="s">
        <v>404</v>
      </c>
      <c r="L70" s="20" t="s">
        <v>404</v>
      </c>
      <c r="M70" s="18" t="s">
        <v>404</v>
      </c>
      <c r="N70" s="20" t="s">
        <v>404</v>
      </c>
      <c r="O70" s="18" t="s">
        <v>404</v>
      </c>
      <c r="P70" s="20" t="s">
        <v>404</v>
      </c>
      <c r="Q70" s="18" t="n">
        <v>487.98056923</v>
      </c>
      <c r="R70" s="20" t="n">
        <v>7.82108414</v>
      </c>
    </row>
    <row r="71" spans="1:18">
      <c r="A71" s="15" t="s">
        <v>468</v>
      </c>
      <c r="B71" s="17" t="n">
        <v>6115</v>
      </c>
      <c r="C71" s="18">
        <f>(0.0/B71*100)</f>
        <v/>
      </c>
      <c r="D71" s="19" t="n">
        <v>6115</v>
      </c>
      <c r="E71" s="18" t="n">
        <v>564.47487334</v>
      </c>
      <c r="F71" s="20" t="n">
        <v>1.48742289</v>
      </c>
      <c r="G71" s="18" t="n">
        <v>553.23422352</v>
      </c>
      <c r="H71" s="20" t="n">
        <v>6.8468532</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542.4171834799999</v>
      </c>
      <c r="F72" s="20" t="n">
        <v>3.04035746</v>
      </c>
      <c r="G72" s="18" t="n">
        <v>552.28501636</v>
      </c>
      <c r="H72" s="20" t="n">
        <v>31.29829039</v>
      </c>
      <c r="I72" s="18" t="s">
        <v>404</v>
      </c>
      <c r="J72" s="20" t="s">
        <v>404</v>
      </c>
      <c r="K72" s="18" t="s">
        <v>404</v>
      </c>
      <c r="L72" s="20" t="s">
        <v>404</v>
      </c>
      <c r="M72" s="18" t="s">
        <v>404</v>
      </c>
      <c r="N72" s="20" t="s">
        <v>404</v>
      </c>
      <c r="O72" s="18" t="s">
        <v>404</v>
      </c>
      <c r="P72" s="20" t="s">
        <v>404</v>
      </c>
      <c r="Q72" s="18" t="n">
        <v>508.33573019</v>
      </c>
      <c r="R72" s="20" t="n">
        <v>15.18457987</v>
      </c>
    </row>
    <row r="73" spans="1:18">
      <c r="A73" s="15" t="s">
        <v>470</v>
      </c>
      <c r="B73" s="17" t="n">
        <v>8249</v>
      </c>
      <c r="C73" s="18">
        <f>(0.0/B73*100)</f>
        <v/>
      </c>
      <c r="D73" s="19" t="n">
        <v>8249</v>
      </c>
      <c r="E73" s="18" t="n">
        <v>416.39819905</v>
      </c>
      <c r="F73" s="20" t="n">
        <v>3.17891074</v>
      </c>
      <c r="G73" s="18" t="n">
        <v>400.17223446</v>
      </c>
      <c r="H73" s="20" t="n">
        <v>10.43374536</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424.43453109</v>
      </c>
      <c r="F74" s="20" t="n">
        <v>1.54684757</v>
      </c>
      <c r="G74" s="18" t="n">
        <v>359.3141916</v>
      </c>
      <c r="H74" s="20" t="n">
        <v>3.63301101</v>
      </c>
      <c r="I74" s="18" t="s">
        <v>404</v>
      </c>
      <c r="J74" s="20" t="s">
        <v>404</v>
      </c>
      <c r="K74" s="18" t="s">
        <v>404</v>
      </c>
      <c r="L74" s="20" t="s">
        <v>404</v>
      </c>
      <c r="M74" s="18" t="s">
        <v>404</v>
      </c>
      <c r="N74" s="20" t="s">
        <v>404</v>
      </c>
      <c r="O74" s="18" t="s">
        <v>404</v>
      </c>
      <c r="P74" s="20" t="s">
        <v>404</v>
      </c>
      <c r="Q74" s="18" t="n">
        <v>436.47671917</v>
      </c>
      <c r="R74" s="20" t="n">
        <v>13.01861424</v>
      </c>
    </row>
    <row r="75" spans="1:18">
      <c r="A75" s="15" t="s">
        <v>472</v>
      </c>
      <c r="B75" s="17" t="n">
        <v>5375</v>
      </c>
      <c r="C75" s="18">
        <f>(483.0/B75*100)</f>
        <v/>
      </c>
      <c r="D75" s="19" t="n">
        <v>4892</v>
      </c>
      <c r="E75" s="18" t="n">
        <v>372.41781846</v>
      </c>
      <c r="F75" s="20" t="n">
        <v>7.80656843</v>
      </c>
      <c r="G75" s="18" t="n">
        <v>365.63517755</v>
      </c>
      <c r="H75" s="20" t="n">
        <v>4.86972845</v>
      </c>
      <c r="I75" s="18" t="s">
        <v>404</v>
      </c>
      <c r="J75" s="20" t="s">
        <v>404</v>
      </c>
      <c r="K75" s="18" t="s">
        <v>404</v>
      </c>
      <c r="L75" s="20" t="s">
        <v>404</v>
      </c>
      <c r="M75" s="18" t="s">
        <v>404</v>
      </c>
      <c r="N75" s="20" t="s">
        <v>404</v>
      </c>
      <c r="O75" s="18" t="s">
        <v>404</v>
      </c>
      <c r="P75" s="20" t="s">
        <v>404</v>
      </c>
      <c r="Q75" s="18" t="n">
        <v>359.09098544</v>
      </c>
      <c r="R75" s="20" t="n">
        <v>16.99687805</v>
      </c>
    </row>
    <row r="76" spans="1:18">
      <c r="A76" s="15" t="s">
        <v>473</v>
      </c>
      <c r="B76" s="17" t="n">
        <v>14167</v>
      </c>
      <c r="C76" s="18">
        <f>(1400.0/B76*100)</f>
        <v/>
      </c>
      <c r="D76" s="19" t="n">
        <v>12767</v>
      </c>
      <c r="E76" s="18" t="n">
        <v>429.69772488</v>
      </c>
      <c r="F76" s="20" t="n">
        <v>2.66197569</v>
      </c>
      <c r="G76" s="18" t="n">
        <v>416.68719626</v>
      </c>
      <c r="H76" s="20" t="n">
        <v>28.70371695</v>
      </c>
      <c r="I76" s="18" t="s">
        <v>404</v>
      </c>
      <c r="J76" s="20" t="s">
        <v>404</v>
      </c>
      <c r="K76" s="18" t="s">
        <v>404</v>
      </c>
      <c r="L76" s="20" t="s">
        <v>404</v>
      </c>
      <c r="M76" s="18" t="s">
        <v>404</v>
      </c>
      <c r="N76" s="20" t="s">
        <v>404</v>
      </c>
      <c r="O76" s="18" t="s">
        <v>404</v>
      </c>
      <c r="P76" s="20" t="s">
        <v>404</v>
      </c>
      <c r="Q76" s="18" t="n">
        <v>423.45214259</v>
      </c>
      <c r="R76" s="20" t="n">
        <v>9.534622450000001</v>
      </c>
    </row>
    <row r="77" spans="1:18">
      <c r="A77" s="15" t="s">
        <v>474</v>
      </c>
      <c r="B77" s="17" t="n">
        <v>6062</v>
      </c>
      <c r="C77" s="18">
        <f>(0.0/B77*100)</f>
        <v/>
      </c>
      <c r="D77" s="19" t="n">
        <v>6062</v>
      </c>
      <c r="E77" s="18" t="n">
        <v>417.37267699</v>
      </c>
      <c r="F77" s="20" t="n">
        <v>2.77371611</v>
      </c>
      <c r="G77" s="18" t="n">
        <v>425.23051903</v>
      </c>
      <c r="H77" s="20" t="n">
        <v>11.21961422</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495.69120588</v>
      </c>
      <c r="F78" s="20" t="n">
        <v>4.66347762</v>
      </c>
      <c r="G78" s="18" t="n">
        <v>480.88575552</v>
      </c>
      <c r="H78" s="20" t="n">
        <v>13.85283573</v>
      </c>
      <c r="I78" s="18" t="s">
        <v>404</v>
      </c>
      <c r="J78" s="20" t="s">
        <v>404</v>
      </c>
      <c r="K78" s="18" t="s">
        <v>404</v>
      </c>
      <c r="L78" s="20" t="s">
        <v>404</v>
      </c>
      <c r="M78" s="18" t="s">
        <v>404</v>
      </c>
      <c r="N78" s="20" t="s">
        <v>404</v>
      </c>
      <c r="O78" s="18" t="s">
        <v>404</v>
      </c>
      <c r="P78" s="20" t="s">
        <v>404</v>
      </c>
      <c r="Q78" s="18" t="n">
        <v>451.06234687</v>
      </c>
      <c r="R78" s="20" t="n">
        <v>7.35829568</v>
      </c>
    </row>
    <row customHeight="1" ht="25" r="79" spans="1:18">
      <c r="A79" s="15" t="s">
        <v>476</v>
      </c>
      <c r="B79" s="17" t="n">
        <v>1657</v>
      </c>
      <c r="C79" s="18">
        <f>(21.0/B79*100)</f>
        <v/>
      </c>
      <c r="D79" s="19" t="n">
        <v>1636</v>
      </c>
      <c r="E79" s="18" t="n">
        <v>459.52973721</v>
      </c>
      <c r="F79" s="20" t="n">
        <v>7.48784822</v>
      </c>
      <c r="G79" s="18" t="n">
        <v>413.43049046</v>
      </c>
      <c r="H79" s="20" t="n">
        <v>29.62352554</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459.81599437</v>
      </c>
      <c r="F80" s="20" t="n">
        <v>4.27720318</v>
      </c>
      <c r="G80" s="18" t="s">
        <v>404</v>
      </c>
      <c r="H80" s="20" t="s">
        <v>404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446.44444583</v>
      </c>
      <c r="F81" s="20" t="n">
        <v>3.60775655</v>
      </c>
      <c r="G81" s="18" t="n">
        <v>442.31308825</v>
      </c>
      <c r="H81" s="20" t="n">
        <v>8.875094580000001</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493.34990279</v>
      </c>
      <c r="F7" s="20" t="n">
        <v>2.21223947</v>
      </c>
      <c r="G7" s="18" t="n">
        <v>503.12179306</v>
      </c>
      <c r="H7" s="20" t="n">
        <v>4.49609811</v>
      </c>
      <c r="I7" s="18" t="s">
        <v>404</v>
      </c>
      <c r="J7" s="20" t="s">
        <v>404</v>
      </c>
      <c r="K7" s="18" t="s">
        <v>404</v>
      </c>
      <c r="L7" s="20" t="s">
        <v>404</v>
      </c>
      <c r="M7" s="18" t="s">
        <v>404</v>
      </c>
      <c r="N7" s="20" t="s">
        <v>404</v>
      </c>
      <c r="O7" s="18" t="s">
        <v>404</v>
      </c>
      <c r="P7" s="20" t="s">
        <v>404</v>
      </c>
      <c r="Q7" s="18" t="n">
        <v>479.09030737</v>
      </c>
      <c r="R7" s="20" t="n">
        <v>14.05735047</v>
      </c>
    </row>
    <row r="8" spans="1:18">
      <c r="A8" s="15" t="s">
        <v>405</v>
      </c>
      <c r="B8" s="17" t="n">
        <v>7007</v>
      </c>
      <c r="C8" s="18">
        <f>(0.0/B8*100)</f>
        <v/>
      </c>
      <c r="D8" s="19" t="n">
        <v>7007</v>
      </c>
      <c r="E8" s="18" t="n">
        <v>507.62738151</v>
      </c>
      <c r="F8" s="20" t="n">
        <v>3.95978625</v>
      </c>
      <c r="G8" s="18" t="n">
        <v>466.38643766</v>
      </c>
      <c r="H8" s="20" t="n">
        <v>9.731955129999999</v>
      </c>
      <c r="I8" s="18" t="s">
        <v>404</v>
      </c>
      <c r="J8" s="20" t="s">
        <v>404</v>
      </c>
      <c r="K8" s="18" t="s">
        <v>404</v>
      </c>
      <c r="L8" s="20" t="s">
        <v>404</v>
      </c>
      <c r="M8" s="18" t="s">
        <v>404</v>
      </c>
      <c r="N8" s="20" t="s">
        <v>404</v>
      </c>
      <c r="O8" s="18" t="s">
        <v>404</v>
      </c>
      <c r="P8" s="20" t="s">
        <v>404</v>
      </c>
      <c r="Q8" s="18" t="n">
        <v>467.34541073</v>
      </c>
      <c r="R8" s="20" t="n">
        <v>17.11940675</v>
      </c>
    </row>
    <row r="9" spans="1:18">
      <c r="A9" s="15" t="s">
        <v>406</v>
      </c>
      <c r="B9" s="17" t="n">
        <v>9651</v>
      </c>
      <c r="C9" s="18">
        <f>(200.0/B9*100)</f>
        <v/>
      </c>
      <c r="D9" s="19" t="n">
        <v>9451</v>
      </c>
      <c r="E9" s="18" t="n">
        <v>515.7343752100001</v>
      </c>
      <c r="F9" s="20" t="n">
        <v>3.83362848</v>
      </c>
      <c r="G9" s="18" t="n">
        <v>498.73971734</v>
      </c>
      <c r="H9" s="20" t="n">
        <v>6.06076249</v>
      </c>
      <c r="I9" s="18" t="s">
        <v>404</v>
      </c>
      <c r="J9" s="20" t="s">
        <v>404</v>
      </c>
      <c r="K9" s="18" t="s">
        <v>404</v>
      </c>
      <c r="L9" s="20" t="s">
        <v>404</v>
      </c>
      <c r="M9" s="18" t="s">
        <v>404</v>
      </c>
      <c r="N9" s="20" t="s">
        <v>404</v>
      </c>
      <c r="O9" s="18" t="s">
        <v>404</v>
      </c>
      <c r="P9" s="20" t="s">
        <v>404</v>
      </c>
      <c r="Q9" s="18" t="n">
        <v>485.87806563</v>
      </c>
      <c r="R9" s="20" t="n">
        <v>16.97780106</v>
      </c>
    </row>
    <row r="10" spans="1:18">
      <c r="A10" s="15" t="s">
        <v>407</v>
      </c>
      <c r="B10" s="17" t="n">
        <v>20058</v>
      </c>
      <c r="C10" s="18">
        <f>(3134.0/B10*100)</f>
        <v/>
      </c>
      <c r="D10" s="19" t="n">
        <v>16924</v>
      </c>
      <c r="E10" s="18" t="n">
        <v>514.68730193</v>
      </c>
      <c r="F10" s="20" t="n">
        <v>2.73557362</v>
      </c>
      <c r="G10" s="18" t="n">
        <v>517.28868874</v>
      </c>
      <c r="H10" s="20" t="n">
        <v>5.95964452</v>
      </c>
      <c r="I10" s="18" t="s">
        <v>404</v>
      </c>
      <c r="J10" s="20" t="s">
        <v>404</v>
      </c>
      <c r="K10" s="18" t="s">
        <v>404</v>
      </c>
      <c r="L10" s="20" t="s">
        <v>404</v>
      </c>
      <c r="M10" s="18" t="s">
        <v>404</v>
      </c>
      <c r="N10" s="20" t="s">
        <v>404</v>
      </c>
      <c r="O10" s="18" t="s">
        <v>404</v>
      </c>
      <c r="P10" s="20" t="s">
        <v>404</v>
      </c>
      <c r="Q10" s="18" t="n">
        <v>555.69697938</v>
      </c>
      <c r="R10" s="20" t="n">
        <v>16.79081939</v>
      </c>
    </row>
    <row r="11" spans="1:18">
      <c r="A11" s="15" t="s">
        <v>408</v>
      </c>
      <c r="B11" s="17" t="n">
        <v>7053</v>
      </c>
      <c r="C11" s="18">
        <f>(212.0/B11*100)</f>
        <v/>
      </c>
      <c r="D11" s="19" t="n">
        <v>6841</v>
      </c>
      <c r="E11" s="18" t="n">
        <v>418.49435023</v>
      </c>
      <c r="F11" s="20" t="n">
        <v>4.2216031</v>
      </c>
      <c r="G11" s="18" t="n">
        <v>431.81214462</v>
      </c>
      <c r="H11" s="20" t="n">
        <v>5.99754402</v>
      </c>
      <c r="I11" s="18" t="s">
        <v>404</v>
      </c>
      <c r="J11" s="20" t="s">
        <v>404</v>
      </c>
      <c r="K11" s="18" t="s">
        <v>404</v>
      </c>
      <c r="L11" s="20" t="s">
        <v>404</v>
      </c>
      <c r="M11" s="18" t="s">
        <v>404</v>
      </c>
      <c r="N11" s="20" t="s">
        <v>404</v>
      </c>
      <c r="O11" s="18" t="s">
        <v>404</v>
      </c>
      <c r="P11" s="20" t="s">
        <v>404</v>
      </c>
      <c r="Q11" s="18" t="n">
        <v>396.53518671</v>
      </c>
      <c r="R11" s="20" t="n">
        <v>7.20062791</v>
      </c>
    </row>
    <row r="12" spans="1:18">
      <c r="A12" s="15" t="s">
        <v>409</v>
      </c>
      <c r="B12" s="17" t="n">
        <v>6894</v>
      </c>
      <c r="C12" s="18">
        <f>(106.0/B12*100)</f>
        <v/>
      </c>
      <c r="D12" s="19" t="n">
        <v>6788</v>
      </c>
      <c r="E12" s="18" t="n">
        <v>493.23038617</v>
      </c>
      <c r="F12" s="20" t="n">
        <v>4.27117126</v>
      </c>
      <c r="G12" s="18" t="n">
        <v>491.17787956</v>
      </c>
      <c r="H12" s="20" t="n">
        <v>5.51445002</v>
      </c>
      <c r="I12" s="18" t="s">
        <v>404</v>
      </c>
      <c r="J12" s="20" t="s">
        <v>404</v>
      </c>
      <c r="K12" s="18" t="s">
        <v>404</v>
      </c>
      <c r="L12" s="20" t="s">
        <v>404</v>
      </c>
      <c r="M12" s="18" t="s">
        <v>404</v>
      </c>
      <c r="N12" s="20" t="s">
        <v>404</v>
      </c>
      <c r="O12" s="18" t="s">
        <v>404</v>
      </c>
      <c r="P12" s="20" t="s">
        <v>404</v>
      </c>
      <c r="Q12" s="18" t="n">
        <v>434.5846067</v>
      </c>
      <c r="R12" s="20" t="n">
        <v>14.85774849</v>
      </c>
    </row>
    <row r="13" spans="1:18">
      <c r="A13" s="15" t="s">
        <v>410</v>
      </c>
      <c r="B13" s="17" t="n">
        <v>7161</v>
      </c>
      <c r="C13" s="18">
        <f>(1175.0/B13*100)</f>
        <v/>
      </c>
      <c r="D13" s="19" t="n">
        <v>5986</v>
      </c>
      <c r="E13" s="18" t="n">
        <v>508.80224817</v>
      </c>
      <c r="F13" s="20" t="n">
        <v>2.75835869</v>
      </c>
      <c r="G13" s="18" t="n">
        <v>513.53803686</v>
      </c>
      <c r="H13" s="20" t="n">
        <v>5.71639865</v>
      </c>
      <c r="I13" s="18" t="s">
        <v>404</v>
      </c>
      <c r="J13" s="20" t="s">
        <v>404</v>
      </c>
      <c r="K13" s="18" t="s">
        <v>404</v>
      </c>
      <c r="L13" s="20" t="s">
        <v>404</v>
      </c>
      <c r="M13" s="18" t="s">
        <v>404</v>
      </c>
      <c r="N13" s="20" t="s">
        <v>404</v>
      </c>
      <c r="O13" s="18" t="s">
        <v>404</v>
      </c>
      <c r="P13" s="20" t="s">
        <v>404</v>
      </c>
      <c r="Q13" s="18" t="n">
        <v>513.09731021</v>
      </c>
      <c r="R13" s="20" t="n">
        <v>5.90583875</v>
      </c>
    </row>
    <row r="14" spans="1:18">
      <c r="A14" s="15" t="s">
        <v>411</v>
      </c>
      <c r="B14" s="17" t="n">
        <v>5587</v>
      </c>
      <c r="C14" s="18">
        <f>(0.0/B14*100)</f>
        <v/>
      </c>
      <c r="D14" s="19" t="n">
        <v>5587</v>
      </c>
      <c r="E14" s="18" t="n">
        <v>519.27037389</v>
      </c>
      <c r="F14" s="20" t="n">
        <v>2.12041305</v>
      </c>
      <c r="G14" s="18" t="n">
        <v>522.5156579</v>
      </c>
      <c r="H14" s="20" t="n">
        <v>6.72252279</v>
      </c>
      <c r="I14" s="18" t="s">
        <v>404</v>
      </c>
      <c r="J14" s="20" t="s">
        <v>404</v>
      </c>
      <c r="K14" s="18" t="s">
        <v>404</v>
      </c>
      <c r="L14" s="20" t="s">
        <v>404</v>
      </c>
      <c r="M14" s="18" t="s">
        <v>404</v>
      </c>
      <c r="N14" s="20" t="s">
        <v>404</v>
      </c>
      <c r="O14" s="18" t="s">
        <v>404</v>
      </c>
      <c r="P14" s="20" t="s">
        <v>404</v>
      </c>
      <c r="Q14" s="18" t="n">
        <v>527.89409835</v>
      </c>
      <c r="R14" s="20" t="n">
        <v>11.13912969</v>
      </c>
    </row>
    <row r="15" spans="1:18">
      <c r="A15" s="15" t="s">
        <v>412</v>
      </c>
      <c r="B15" s="17" t="n">
        <v>5882</v>
      </c>
      <c r="C15" s="18">
        <f>(0.0/B15*100)</f>
        <v/>
      </c>
      <c r="D15" s="19" t="n">
        <v>5882</v>
      </c>
      <c r="E15" s="18" t="n">
        <v>510.34635805</v>
      </c>
      <c r="F15" s="20" t="n">
        <v>2.79496589</v>
      </c>
      <c r="G15" s="18" t="n">
        <v>512.3391503399999</v>
      </c>
      <c r="H15" s="20" t="n">
        <v>4.48852525</v>
      </c>
      <c r="I15" s="18" t="s">
        <v>404</v>
      </c>
      <c r="J15" s="20" t="s">
        <v>404</v>
      </c>
      <c r="K15" s="18" t="s">
        <v>404</v>
      </c>
      <c r="L15" s="20" t="s">
        <v>404</v>
      </c>
      <c r="M15" s="18" t="s">
        <v>404</v>
      </c>
      <c r="N15" s="20" t="s">
        <v>404</v>
      </c>
      <c r="O15" s="18" t="s">
        <v>404</v>
      </c>
      <c r="P15" s="20" t="s">
        <v>404</v>
      </c>
      <c r="Q15" s="18" t="n">
        <v>513.67870792</v>
      </c>
      <c r="R15" s="20" t="n">
        <v>15.11011068</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492.92040182</v>
      </c>
      <c r="N16" s="20" t="n">
        <v>2.09885807</v>
      </c>
      <c r="O16" s="18" t="s">
        <v>404</v>
      </c>
      <c r="P16" s="20" t="s">
        <v>404</v>
      </c>
      <c r="Q16" s="18" t="s">
        <v>404</v>
      </c>
      <c r="R16" s="20" t="s">
        <v>404</v>
      </c>
    </row>
    <row r="17" spans="1:18">
      <c r="A17" s="15" t="s">
        <v>414</v>
      </c>
      <c r="B17" s="17" t="n">
        <v>6504</v>
      </c>
      <c r="C17" s="18">
        <f>(1325.0/B17*100)</f>
        <v/>
      </c>
      <c r="D17" s="19" t="n">
        <v>5179</v>
      </c>
      <c r="E17" s="18" t="n">
        <v>504.01670159</v>
      </c>
      <c r="F17" s="20" t="n">
        <v>3.65599867</v>
      </c>
      <c r="G17" s="18" t="n">
        <v>487.73349147</v>
      </c>
      <c r="H17" s="20" t="n">
        <v>19.91559157</v>
      </c>
      <c r="I17" s="18" t="s">
        <v>404</v>
      </c>
      <c r="J17" s="20" t="s">
        <v>404</v>
      </c>
      <c r="K17" s="18" t="s">
        <v>404</v>
      </c>
      <c r="L17" s="20" t="s">
        <v>404</v>
      </c>
      <c r="M17" s="18" t="s">
        <v>404</v>
      </c>
      <c r="N17" s="20" t="s">
        <v>404</v>
      </c>
      <c r="O17" s="18" t="s">
        <v>404</v>
      </c>
      <c r="P17" s="20" t="s">
        <v>404</v>
      </c>
      <c r="Q17" s="18" t="n">
        <v>548.39829815</v>
      </c>
      <c r="R17" s="20" t="n">
        <v>15.17169531</v>
      </c>
    </row>
    <row r="18" spans="1:18">
      <c r="A18" s="15" t="s">
        <v>415</v>
      </c>
      <c r="B18" s="17" t="n">
        <v>5532</v>
      </c>
      <c r="C18" s="18">
        <f>(0.0/B18*100)</f>
        <v/>
      </c>
      <c r="D18" s="19" t="n">
        <v>5532</v>
      </c>
      <c r="E18" s="18" t="n">
        <v>448.14570731</v>
      </c>
      <c r="F18" s="20" t="n">
        <v>6.45584004</v>
      </c>
      <c r="G18" s="18" t="n">
        <v>458.01145745</v>
      </c>
      <c r="H18" s="20" t="n">
        <v>4.66311803</v>
      </c>
      <c r="I18" s="18" t="s">
        <v>404</v>
      </c>
      <c r="J18" s="20" t="s">
        <v>404</v>
      </c>
      <c r="K18" s="18" t="s">
        <v>404</v>
      </c>
      <c r="L18" s="20" t="s">
        <v>404</v>
      </c>
      <c r="M18" s="18" t="s">
        <v>404</v>
      </c>
      <c r="N18" s="20" t="s">
        <v>404</v>
      </c>
      <c r="O18" s="18" t="s">
        <v>404</v>
      </c>
      <c r="P18" s="20" t="s">
        <v>404</v>
      </c>
      <c r="Q18" s="18" t="s">
        <v>404</v>
      </c>
      <c r="R18" s="20" t="s">
        <v>404</v>
      </c>
    </row>
    <row r="19" spans="1:18">
      <c r="A19" s="15" t="s">
        <v>416</v>
      </c>
      <c r="B19" s="17" t="n">
        <v>5658</v>
      </c>
      <c r="C19" s="18">
        <f>(327.0/B19*100)</f>
        <v/>
      </c>
      <c r="D19" s="19" t="n">
        <v>5331</v>
      </c>
      <c r="E19" s="18" t="n">
        <v>476.61584552</v>
      </c>
      <c r="F19" s="20" t="n">
        <v>3.83324504</v>
      </c>
      <c r="G19" s="18" t="n">
        <v>469.65758794</v>
      </c>
      <c r="H19" s="20" t="n">
        <v>13.52203515</v>
      </c>
      <c r="I19" s="18" t="s">
        <v>404</v>
      </c>
      <c r="J19" s="20" t="s">
        <v>404</v>
      </c>
      <c r="K19" s="18" t="s">
        <v>404</v>
      </c>
      <c r="L19" s="20" t="s">
        <v>404</v>
      </c>
      <c r="M19" s="18" t="s">
        <v>404</v>
      </c>
      <c r="N19" s="20" t="s">
        <v>404</v>
      </c>
      <c r="O19" s="18" t="s">
        <v>404</v>
      </c>
      <c r="P19" s="20" t="s">
        <v>404</v>
      </c>
      <c r="Q19" s="18" t="n">
        <v>521.80637122</v>
      </c>
      <c r="R19" s="20" t="n">
        <v>22.92589296</v>
      </c>
    </row>
    <row r="20" spans="1:18">
      <c r="A20" s="15" t="s">
        <v>417</v>
      </c>
      <c r="B20" s="17" t="n">
        <v>3371</v>
      </c>
      <c r="C20" s="18">
        <f>(24.0/B20*100)</f>
        <v/>
      </c>
      <c r="D20" s="19" t="n">
        <v>3347</v>
      </c>
      <c r="E20" s="18" t="n">
        <v>486.12244789</v>
      </c>
      <c r="F20" s="20" t="n">
        <v>2.05433919</v>
      </c>
      <c r="G20" s="18" t="n">
        <v>498.42592736</v>
      </c>
      <c r="H20" s="20" t="n">
        <v>4.72578952</v>
      </c>
      <c r="I20" s="18" t="s">
        <v>404</v>
      </c>
      <c r="J20" s="20" t="s">
        <v>404</v>
      </c>
      <c r="K20" s="18" t="s">
        <v>404</v>
      </c>
      <c r="L20" s="20" t="s">
        <v>404</v>
      </c>
      <c r="M20" s="18" t="s">
        <v>404</v>
      </c>
      <c r="N20" s="20" t="s">
        <v>404</v>
      </c>
      <c r="O20" s="18" t="s">
        <v>404</v>
      </c>
      <c r="P20" s="20" t="s">
        <v>404</v>
      </c>
      <c r="Q20" s="18" t="n">
        <v>491.1391088</v>
      </c>
      <c r="R20" s="20" t="n">
        <v>7.45394486</v>
      </c>
    </row>
    <row r="21" spans="1:18">
      <c r="A21" s="15" t="s">
        <v>418</v>
      </c>
      <c r="B21" s="17" t="n">
        <v>5741</v>
      </c>
      <c r="C21" s="18">
        <f>(0.0/B21*100)</f>
        <v/>
      </c>
      <c r="D21" s="19" t="n">
        <v>5741</v>
      </c>
      <c r="E21" s="18" t="n">
        <v>504.16079826</v>
      </c>
      <c r="F21" s="20" t="n">
        <v>2.31697103</v>
      </c>
      <c r="G21" s="18" t="n">
        <v>516.6881246</v>
      </c>
      <c r="H21" s="20" t="n">
        <v>10.23845462</v>
      </c>
      <c r="I21" s="18" t="s">
        <v>404</v>
      </c>
      <c r="J21" s="20" t="s">
        <v>404</v>
      </c>
      <c r="K21" s="18" t="s">
        <v>404</v>
      </c>
      <c r="L21" s="20" t="s">
        <v>404</v>
      </c>
      <c r="M21" s="18" t="s">
        <v>404</v>
      </c>
      <c r="N21" s="20" t="s">
        <v>404</v>
      </c>
      <c r="O21" s="18" t="s">
        <v>404</v>
      </c>
      <c r="P21" s="20" t="s">
        <v>404</v>
      </c>
      <c r="Q21" s="18" t="n">
        <v>497.15279289</v>
      </c>
      <c r="R21" s="20" t="n">
        <v>7.42948172</v>
      </c>
    </row>
    <row r="22" spans="1:18">
      <c r="A22" s="15" t="s">
        <v>419</v>
      </c>
      <c r="B22" s="17" t="n">
        <v>6598</v>
      </c>
      <c r="C22" s="18">
        <f>(0.0/B22*100)</f>
        <v/>
      </c>
      <c r="D22" s="19" t="n">
        <v>6598</v>
      </c>
      <c r="E22" s="18" t="n">
        <v>468.51406414</v>
      </c>
      <c r="F22" s="20" t="n">
        <v>5.7473608</v>
      </c>
      <c r="G22" s="18" t="n">
        <v>468.63840198</v>
      </c>
      <c r="H22" s="20" t="n">
        <v>8.309665409999999</v>
      </c>
      <c r="I22" s="18" t="s">
        <v>404</v>
      </c>
      <c r="J22" s="20" t="s">
        <v>404</v>
      </c>
      <c r="K22" s="18" t="s">
        <v>404</v>
      </c>
      <c r="L22" s="20" t="s">
        <v>404</v>
      </c>
      <c r="M22" s="18" t="s">
        <v>404</v>
      </c>
      <c r="N22" s="20" t="s">
        <v>404</v>
      </c>
      <c r="O22" s="18" t="s">
        <v>404</v>
      </c>
      <c r="P22" s="20" t="s">
        <v>404</v>
      </c>
      <c r="Q22" s="18" t="n">
        <v>518.4477914</v>
      </c>
      <c r="R22" s="20" t="n">
        <v>23.70165268</v>
      </c>
    </row>
    <row r="23" spans="1:18">
      <c r="A23" s="15" t="s">
        <v>420</v>
      </c>
      <c r="B23" s="17" t="n">
        <v>11583</v>
      </c>
      <c r="C23" s="18">
        <f>(3194.0/B23*100)</f>
        <v/>
      </c>
      <c r="D23" s="19" t="n">
        <v>8389</v>
      </c>
      <c r="E23" s="18" t="n">
        <v>492.99206689</v>
      </c>
      <c r="F23" s="20" t="n">
        <v>4.56148903</v>
      </c>
      <c r="G23" s="18" t="n">
        <v>491.07572407</v>
      </c>
      <c r="H23" s="20" t="n">
        <v>8.232304340000001</v>
      </c>
      <c r="I23" s="18" t="s">
        <v>404</v>
      </c>
      <c r="J23" s="20" t="s">
        <v>404</v>
      </c>
      <c r="K23" s="18" t="s">
        <v>404</v>
      </c>
      <c r="L23" s="20" t="s">
        <v>404</v>
      </c>
      <c r="M23" s="18" t="s">
        <v>404</v>
      </c>
      <c r="N23" s="20" t="s">
        <v>404</v>
      </c>
      <c r="O23" s="18" t="s">
        <v>404</v>
      </c>
      <c r="P23" s="20" t="s">
        <v>404</v>
      </c>
      <c r="Q23" s="18" t="n">
        <v>491.63712139</v>
      </c>
      <c r="R23" s="20" t="n">
        <v>21.20588217</v>
      </c>
    </row>
    <row r="24" spans="1:18">
      <c r="A24" s="15" t="s">
        <v>421</v>
      </c>
      <c r="B24" s="17" t="n">
        <v>6647</v>
      </c>
      <c r="C24" s="18">
        <f>(0.0/B24*100)</f>
        <v/>
      </c>
      <c r="D24" s="19" t="n">
        <v>6647</v>
      </c>
      <c r="E24" s="18" t="n">
        <v>539.73010945</v>
      </c>
      <c r="F24" s="20" t="n">
        <v>10.10046292</v>
      </c>
      <c r="G24" s="18" t="n">
        <v>531.52088136</v>
      </c>
      <c r="H24" s="20" t="n">
        <v>3.46868169</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524.26938682</v>
      </c>
      <c r="F25" s="20" t="n">
        <v>3.85794135</v>
      </c>
      <c r="G25" s="18" t="n">
        <v>508.21394066</v>
      </c>
      <c r="H25" s="20" t="n">
        <v>33.16118614</v>
      </c>
      <c r="I25" s="18" t="s">
        <v>404</v>
      </c>
      <c r="J25" s="20" t="s">
        <v>404</v>
      </c>
      <c r="K25" s="18" t="s">
        <v>404</v>
      </c>
      <c r="L25" s="20" t="s">
        <v>404</v>
      </c>
      <c r="M25" s="18" t="s">
        <v>404</v>
      </c>
      <c r="N25" s="20" t="s">
        <v>404</v>
      </c>
      <c r="O25" s="18" t="s">
        <v>404</v>
      </c>
      <c r="P25" s="20" t="s">
        <v>404</v>
      </c>
      <c r="Q25" s="18" t="n">
        <v>572.006975</v>
      </c>
      <c r="R25" s="20" t="n">
        <v>9.64488927</v>
      </c>
    </row>
    <row r="26" spans="1:18">
      <c r="A26" s="15" t="s">
        <v>423</v>
      </c>
      <c r="B26" s="17" t="n">
        <v>4869</v>
      </c>
      <c r="C26" s="18">
        <f>(11.0/B26*100)</f>
        <v/>
      </c>
      <c r="D26" s="19" t="n">
        <v>4858</v>
      </c>
      <c r="E26" s="18" t="n">
        <v>482.2773251</v>
      </c>
      <c r="F26" s="20" t="n">
        <v>1.96519742</v>
      </c>
      <c r="G26" s="18" t="n">
        <v>491.36657436</v>
      </c>
      <c r="H26" s="20" t="n">
        <v>9.093255879999999</v>
      </c>
      <c r="I26" s="18" t="s">
        <v>404</v>
      </c>
      <c r="J26" s="20" t="s">
        <v>404</v>
      </c>
      <c r="K26" s="18" t="s">
        <v>404</v>
      </c>
      <c r="L26" s="20" t="s">
        <v>404</v>
      </c>
      <c r="M26" s="18" t="s">
        <v>404</v>
      </c>
      <c r="N26" s="20" t="s">
        <v>404</v>
      </c>
      <c r="O26" s="18" t="s">
        <v>404</v>
      </c>
      <c r="P26" s="20" t="s">
        <v>404</v>
      </c>
      <c r="Q26" s="18" t="n">
        <v>455.66414735</v>
      </c>
      <c r="R26" s="20" t="n">
        <v>19.07803914</v>
      </c>
    </row>
    <row r="27" spans="1:18">
      <c r="A27" s="15" t="s">
        <v>424</v>
      </c>
      <c r="B27" s="17" t="n">
        <v>5299</v>
      </c>
      <c r="C27" s="18">
        <f>(0.0/B27*100)</f>
        <v/>
      </c>
      <c r="D27" s="19" t="n">
        <v>5299</v>
      </c>
      <c r="E27" s="18" t="n">
        <v>488.59316835</v>
      </c>
      <c r="F27" s="20" t="n">
        <v>1.3937891</v>
      </c>
      <c r="G27" s="18" t="n">
        <v>480.18117959</v>
      </c>
      <c r="H27" s="20" t="n">
        <v>2.06550097</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399.68254538</v>
      </c>
      <c r="F28" s="20" t="n">
        <v>2.6881674</v>
      </c>
      <c r="G28" s="18" t="n">
        <v>432.94422655</v>
      </c>
      <c r="H28" s="20" t="n">
        <v>5.96307005</v>
      </c>
      <c r="I28" s="18" t="s">
        <v>404</v>
      </c>
      <c r="J28" s="20" t="s">
        <v>404</v>
      </c>
      <c r="K28" s="18" t="s">
        <v>404</v>
      </c>
      <c r="L28" s="20" t="s">
        <v>404</v>
      </c>
      <c r="M28" s="18" t="s">
        <v>404</v>
      </c>
      <c r="N28" s="20" t="s">
        <v>404</v>
      </c>
      <c r="O28" s="18" t="s">
        <v>404</v>
      </c>
      <c r="P28" s="20" t="s">
        <v>404</v>
      </c>
      <c r="Q28" s="18" t="n">
        <v>478.08130769</v>
      </c>
      <c r="R28" s="20" t="n">
        <v>9.688628850000001</v>
      </c>
    </row>
    <row r="29" spans="1:18">
      <c r="A29" s="15" t="s">
        <v>426</v>
      </c>
      <c r="B29" s="17" t="n">
        <v>5385</v>
      </c>
      <c r="C29" s="18">
        <f>(1123.0/B29*100)</f>
        <v/>
      </c>
      <c r="D29" s="19" t="n">
        <v>4262</v>
      </c>
      <c r="E29" s="18" t="n">
        <v>520.60165332</v>
      </c>
      <c r="F29" s="20" t="n">
        <v>6.20497413</v>
      </c>
      <c r="G29" s="18" t="n">
        <v>490.2298743</v>
      </c>
      <c r="H29" s="20" t="n">
        <v>16.13829129</v>
      </c>
      <c r="I29" s="18" t="s">
        <v>404</v>
      </c>
      <c r="J29" s="20" t="s">
        <v>404</v>
      </c>
      <c r="K29" s="18" t="s">
        <v>404</v>
      </c>
      <c r="L29" s="20" t="s">
        <v>404</v>
      </c>
      <c r="M29" s="18" t="s">
        <v>404</v>
      </c>
      <c r="N29" s="20" t="s">
        <v>404</v>
      </c>
      <c r="O29" s="18" t="s">
        <v>404</v>
      </c>
      <c r="P29" s="20" t="s">
        <v>404</v>
      </c>
      <c r="Q29" s="18" t="n">
        <v>500.58075703</v>
      </c>
      <c r="R29" s="20" t="n">
        <v>10.29686983</v>
      </c>
    </row>
    <row r="30" spans="1:18">
      <c r="A30" s="15" t="s">
        <v>427</v>
      </c>
      <c r="B30" s="17" t="n">
        <v>4520</v>
      </c>
      <c r="C30" s="18">
        <f>(1105.0/B30*100)</f>
        <v/>
      </c>
      <c r="D30" s="19" t="n">
        <v>3415</v>
      </c>
      <c r="E30" s="18" t="n">
        <v>493.25559736</v>
      </c>
      <c r="F30" s="20" t="n">
        <v>3.21687744</v>
      </c>
      <c r="G30" s="18" t="n">
        <v>519.41818827</v>
      </c>
      <c r="H30" s="20" t="n">
        <v>8.7862806</v>
      </c>
      <c r="I30" s="18" t="s">
        <v>404</v>
      </c>
      <c r="J30" s="20" t="s">
        <v>404</v>
      </c>
      <c r="K30" s="18" t="s">
        <v>404</v>
      </c>
      <c r="L30" s="20" t="s">
        <v>404</v>
      </c>
      <c r="M30" s="18" t="s">
        <v>404</v>
      </c>
      <c r="N30" s="20" t="s">
        <v>404</v>
      </c>
      <c r="O30" s="18" t="s">
        <v>404</v>
      </c>
      <c r="P30" s="20" t="s">
        <v>404</v>
      </c>
      <c r="Q30" s="18" t="n">
        <v>483.42722249</v>
      </c>
      <c r="R30" s="20" t="n">
        <v>10.25561674</v>
      </c>
    </row>
    <row r="31" spans="1:18">
      <c r="A31" s="15" t="s">
        <v>428</v>
      </c>
      <c r="B31" s="17" t="n">
        <v>5456</v>
      </c>
      <c r="C31" s="18">
        <f>(502.0/B31*100)</f>
        <v/>
      </c>
      <c r="D31" s="19" t="n">
        <v>4954</v>
      </c>
      <c r="E31" s="18" t="n">
        <v>503.75214926</v>
      </c>
      <c r="F31" s="20" t="n">
        <v>2.71330336</v>
      </c>
      <c r="G31" s="18" t="n">
        <v>498.56137798</v>
      </c>
      <c r="H31" s="20" t="n">
        <v>4.66550971</v>
      </c>
      <c r="I31" s="18" t="s">
        <v>404</v>
      </c>
      <c r="J31" s="20" t="s">
        <v>404</v>
      </c>
      <c r="K31" s="18" t="s">
        <v>404</v>
      </c>
      <c r="L31" s="20" t="s">
        <v>404</v>
      </c>
      <c r="M31" s="18" t="s">
        <v>404</v>
      </c>
      <c r="N31" s="20" t="s">
        <v>404</v>
      </c>
      <c r="O31" s="18" t="s">
        <v>404</v>
      </c>
      <c r="P31" s="20" t="s">
        <v>404</v>
      </c>
      <c r="Q31" s="18" t="n">
        <v>497.8876738</v>
      </c>
      <c r="R31" s="20" t="n">
        <v>9.36587218</v>
      </c>
    </row>
    <row r="32" spans="1:18">
      <c r="A32" s="15" t="s">
        <v>429</v>
      </c>
      <c r="B32" s="17" t="n">
        <v>4478</v>
      </c>
      <c r="C32" s="18">
        <f>(0.0/B32*100)</f>
        <v/>
      </c>
      <c r="D32" s="19" t="n">
        <v>4478</v>
      </c>
      <c r="E32" s="18" t="n">
        <v>504.16194533</v>
      </c>
      <c r="F32" s="20" t="n">
        <v>2.45922596</v>
      </c>
      <c r="G32" s="18" t="n">
        <v>514.98663819</v>
      </c>
      <c r="H32" s="20" t="n">
        <v>15.57744403</v>
      </c>
      <c r="I32" s="18" t="s">
        <v>404</v>
      </c>
      <c r="J32" s="20" t="s">
        <v>404</v>
      </c>
      <c r="K32" s="18" t="s">
        <v>404</v>
      </c>
      <c r="L32" s="20" t="s">
        <v>404</v>
      </c>
      <c r="M32" s="18" t="s">
        <v>404</v>
      </c>
      <c r="N32" s="20" t="s">
        <v>404</v>
      </c>
      <c r="O32" s="18" t="s">
        <v>404</v>
      </c>
      <c r="P32" s="20" t="s">
        <v>404</v>
      </c>
      <c r="Q32" s="18" t="n">
        <v>515.33125005</v>
      </c>
      <c r="R32" s="20" t="n">
        <v>21.67314227</v>
      </c>
    </row>
    <row r="33" spans="1:18">
      <c r="A33" s="15" t="s">
        <v>430</v>
      </c>
      <c r="B33" s="17" t="n">
        <v>7325</v>
      </c>
      <c r="C33" s="18">
        <f>(29.0/B33*100)</f>
        <v/>
      </c>
      <c r="D33" s="19" t="n">
        <v>7296</v>
      </c>
      <c r="E33" s="18" t="n">
        <v>490.84484908</v>
      </c>
      <c r="F33" s="20" t="n">
        <v>2.57059767</v>
      </c>
      <c r="G33" s="18" t="n">
        <v>495.99704053</v>
      </c>
      <c r="H33" s="20" t="n">
        <v>17.57009448</v>
      </c>
      <c r="I33" s="18" t="s">
        <v>404</v>
      </c>
      <c r="J33" s="20" t="s">
        <v>404</v>
      </c>
      <c r="K33" s="18" t="s">
        <v>404</v>
      </c>
      <c r="L33" s="20" t="s">
        <v>404</v>
      </c>
      <c r="M33" s="18" t="s">
        <v>404</v>
      </c>
      <c r="N33" s="20" t="s">
        <v>404</v>
      </c>
      <c r="O33" s="18" t="s">
        <v>404</v>
      </c>
      <c r="P33" s="20" t="s">
        <v>404</v>
      </c>
      <c r="Q33" s="18" t="n">
        <v>457.73639072</v>
      </c>
      <c r="R33" s="20" t="n">
        <v>14.63954755</v>
      </c>
    </row>
    <row r="34" spans="1:18">
      <c r="A34" s="15" t="s">
        <v>431</v>
      </c>
      <c r="B34" s="17" t="n">
        <v>6350</v>
      </c>
      <c r="C34" s="18">
        <f>(0.0/B34*100)</f>
        <v/>
      </c>
      <c r="D34" s="19" t="n">
        <v>6350</v>
      </c>
      <c r="E34" s="18" t="n">
        <v>477.90201809</v>
      </c>
      <c r="F34" s="20" t="n">
        <v>3.09715156</v>
      </c>
      <c r="G34" s="18" t="n">
        <v>456.94061047</v>
      </c>
      <c r="H34" s="20" t="n">
        <v>13.33273034</v>
      </c>
      <c r="I34" s="18" t="s">
        <v>404</v>
      </c>
      <c r="J34" s="20" t="s">
        <v>404</v>
      </c>
      <c r="K34" s="18" t="s">
        <v>404</v>
      </c>
      <c r="L34" s="20" t="s">
        <v>404</v>
      </c>
      <c r="M34" s="18" t="s">
        <v>404</v>
      </c>
      <c r="N34" s="20" t="s">
        <v>404</v>
      </c>
      <c r="O34" s="18" t="s">
        <v>404</v>
      </c>
      <c r="P34" s="20" t="s">
        <v>404</v>
      </c>
      <c r="Q34" s="18" t="n">
        <v>366.63440683</v>
      </c>
      <c r="R34" s="20" t="n">
        <v>10.55886664</v>
      </c>
    </row>
    <row r="35" spans="1:18">
      <c r="A35" s="15" t="s">
        <v>432</v>
      </c>
      <c r="B35" s="17" t="n">
        <v>6406</v>
      </c>
      <c r="C35" s="18">
        <f>(443.0/B35*100)</f>
        <v/>
      </c>
      <c r="D35" s="19" t="n">
        <v>5963</v>
      </c>
      <c r="E35" s="18" t="n">
        <v>511.78725486</v>
      </c>
      <c r="F35" s="20" t="n">
        <v>1.40005453</v>
      </c>
      <c r="G35" s="18" t="n">
        <v>522.30062936</v>
      </c>
      <c r="H35" s="20" t="n">
        <v>5.25557132</v>
      </c>
      <c r="I35" s="18" t="s">
        <v>404</v>
      </c>
      <c r="J35" s="20" t="s">
        <v>404</v>
      </c>
      <c r="K35" s="18" t="s">
        <v>404</v>
      </c>
      <c r="L35" s="20" t="s">
        <v>404</v>
      </c>
      <c r="M35" s="18" t="s">
        <v>404</v>
      </c>
      <c r="N35" s="20" t="s">
        <v>404</v>
      </c>
      <c r="O35" s="18" t="s">
        <v>404</v>
      </c>
      <c r="P35" s="20" t="s">
        <v>404</v>
      </c>
      <c r="Q35" s="18" t="n">
        <v>490.7832017</v>
      </c>
      <c r="R35" s="20" t="n">
        <v>6.53131346</v>
      </c>
    </row>
    <row r="36" spans="1:18">
      <c r="A36" s="15" t="s">
        <v>433</v>
      </c>
      <c r="B36" s="17" t="n">
        <v>6736</v>
      </c>
      <c r="C36" s="18">
        <f>(10.0/B36*100)</f>
        <v/>
      </c>
      <c r="D36" s="19" t="n">
        <v>6726</v>
      </c>
      <c r="E36" s="18" t="n">
        <v>482.70007864</v>
      </c>
      <c r="F36" s="20" t="n">
        <v>2.43657201</v>
      </c>
      <c r="G36" s="18" t="n">
        <v>497.34710016</v>
      </c>
      <c r="H36" s="20" t="n">
        <v>6.9382067</v>
      </c>
      <c r="I36" s="18" t="s">
        <v>404</v>
      </c>
      <c r="J36" s="20" t="s">
        <v>404</v>
      </c>
      <c r="K36" s="18" t="s">
        <v>404</v>
      </c>
      <c r="L36" s="20" t="s">
        <v>404</v>
      </c>
      <c r="M36" s="18" t="s">
        <v>404</v>
      </c>
      <c r="N36" s="20" t="s">
        <v>404</v>
      </c>
      <c r="O36" s="18" t="s">
        <v>404</v>
      </c>
      <c r="P36" s="20" t="s">
        <v>404</v>
      </c>
      <c r="Q36" s="18" t="n">
        <v>476.58602805</v>
      </c>
      <c r="R36" s="20" t="n">
        <v>7.28406078</v>
      </c>
    </row>
    <row r="37" spans="1:18">
      <c r="A37" s="15" t="s">
        <v>434</v>
      </c>
      <c r="B37" s="17" t="n">
        <v>5458</v>
      </c>
      <c r="C37" s="18">
        <f>(0.0/B37*100)</f>
        <v/>
      </c>
      <c r="D37" s="19" t="n">
        <v>5458</v>
      </c>
      <c r="E37" s="18" t="n">
        <v>491.88446932</v>
      </c>
      <c r="F37" s="20" t="n">
        <v>3.49977084</v>
      </c>
      <c r="G37" s="18" t="n">
        <v>506.30540668</v>
      </c>
      <c r="H37" s="20" t="n">
        <v>8.22238355</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505.27571967</v>
      </c>
      <c r="F38" s="20" t="n">
        <v>6.60827793</v>
      </c>
      <c r="G38" s="18" t="n">
        <v>528.68576408</v>
      </c>
      <c r="H38" s="20" t="n">
        <v>5.04800486</v>
      </c>
      <c r="I38" s="18" t="s">
        <v>404</v>
      </c>
      <c r="J38" s="20" t="s">
        <v>404</v>
      </c>
      <c r="K38" s="18" t="s">
        <v>404</v>
      </c>
      <c r="L38" s="20" t="s">
        <v>404</v>
      </c>
      <c r="M38" s="18" t="s">
        <v>404</v>
      </c>
      <c r="N38" s="20" t="s">
        <v>404</v>
      </c>
      <c r="O38" s="18" t="s">
        <v>404</v>
      </c>
      <c r="P38" s="20" t="s">
        <v>404</v>
      </c>
      <c r="Q38" s="18" t="n">
        <v>561.75626702</v>
      </c>
      <c r="R38" s="20" t="n">
        <v>18.30190293</v>
      </c>
    </row>
    <row r="39" spans="1:18">
      <c r="A39" s="15" t="s">
        <v>436</v>
      </c>
      <c r="B39" s="17" t="n">
        <v>5895</v>
      </c>
      <c r="C39" s="18">
        <f>(0.0/B39*100)</f>
        <v/>
      </c>
      <c r="D39" s="19" t="n">
        <v>5895</v>
      </c>
      <c r="E39" s="18" t="n">
        <v>421.49935121</v>
      </c>
      <c r="F39" s="20" t="n">
        <v>4.43656838</v>
      </c>
      <c r="G39" s="18" t="n">
        <v>414.41508569</v>
      </c>
      <c r="H39" s="20" t="n">
        <v>10.55946649</v>
      </c>
      <c r="I39" s="18" t="s">
        <v>404</v>
      </c>
      <c r="J39" s="20" t="s">
        <v>404</v>
      </c>
      <c r="K39" s="18" t="s">
        <v>404</v>
      </c>
      <c r="L39" s="20" t="s">
        <v>404</v>
      </c>
      <c r="M39" s="18" t="s">
        <v>404</v>
      </c>
      <c r="N39" s="20" t="s">
        <v>404</v>
      </c>
      <c r="O39" s="18" t="s">
        <v>404</v>
      </c>
      <c r="P39" s="20" t="s">
        <v>404</v>
      </c>
      <c r="Q39" s="18" t="n">
        <v>368.48079262</v>
      </c>
      <c r="R39" s="20" t="n">
        <v>18.96569725</v>
      </c>
    </row>
    <row r="40" spans="1:18">
      <c r="A40" s="15" t="s">
        <v>437</v>
      </c>
      <c r="B40" s="17" t="n">
        <v>14157</v>
      </c>
      <c r="C40" s="18">
        <f>(3029.0/B40*100)</f>
        <v/>
      </c>
      <c r="D40" s="19" t="n">
        <v>11128</v>
      </c>
      <c r="E40" s="18" t="n">
        <v>492.72743371</v>
      </c>
      <c r="F40" s="20" t="n">
        <v>3.40655264</v>
      </c>
      <c r="G40" s="18" t="n">
        <v>496.15047752</v>
      </c>
      <c r="H40" s="20" t="n">
        <v>9.317601939999999</v>
      </c>
      <c r="I40" s="18" t="s">
        <v>404</v>
      </c>
      <c r="J40" s="20" t="s">
        <v>404</v>
      </c>
      <c r="K40" s="18" t="s">
        <v>404</v>
      </c>
      <c r="L40" s="20" t="s">
        <v>404</v>
      </c>
      <c r="M40" s="18" t="s">
        <v>404</v>
      </c>
      <c r="N40" s="20" t="s">
        <v>404</v>
      </c>
      <c r="O40" s="18" t="s">
        <v>404</v>
      </c>
      <c r="P40" s="20" t="s">
        <v>404</v>
      </c>
      <c r="Q40" s="18" t="n">
        <v>490.56740577</v>
      </c>
      <c r="R40" s="20" t="n">
        <v>8.14280138</v>
      </c>
    </row>
    <row r="41" spans="1:18">
      <c r="A41" s="15" t="s">
        <v>438</v>
      </c>
      <c r="B41" s="17" t="n">
        <v>5712</v>
      </c>
      <c r="C41" s="18">
        <f>(138.0/B41*100)</f>
        <v/>
      </c>
      <c r="D41" s="19" t="n">
        <v>5574</v>
      </c>
      <c r="E41" s="18" t="n">
        <v>469.5847948</v>
      </c>
      <c r="F41" s="20" t="n">
        <v>3.46300874</v>
      </c>
      <c r="G41" s="18" t="n">
        <v>472.85492753</v>
      </c>
      <c r="H41" s="20" t="n">
        <v>7.90435058</v>
      </c>
      <c r="I41" s="18" t="s">
        <v>404</v>
      </c>
      <c r="J41" s="20" t="s">
        <v>404</v>
      </c>
      <c r="K41" s="18" t="s">
        <v>404</v>
      </c>
      <c r="L41" s="20" t="s">
        <v>404</v>
      </c>
      <c r="M41" s="18" t="s">
        <v>404</v>
      </c>
      <c r="N41" s="20" t="s">
        <v>404</v>
      </c>
      <c r="O41" s="18" t="s">
        <v>404</v>
      </c>
      <c r="P41" s="20" t="s">
        <v>404</v>
      </c>
      <c r="Q41" s="18" t="n">
        <v>485.14160356</v>
      </c>
      <c r="R41" s="20" t="n">
        <v>8.617383589999999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413.63675496</v>
      </c>
      <c r="F44" s="20" t="n">
        <v>3.60995875</v>
      </c>
      <c r="G44" s="18" t="n">
        <v>410.38331751</v>
      </c>
      <c r="H44" s="20" t="n">
        <v>16.42709941</v>
      </c>
      <c r="I44" s="18" t="s">
        <v>404</v>
      </c>
      <c r="J44" s="20" t="s">
        <v>404</v>
      </c>
      <c r="K44" s="18" t="s">
        <v>404</v>
      </c>
      <c r="L44" s="20" t="s">
        <v>404</v>
      </c>
      <c r="M44" s="18" t="s">
        <v>404</v>
      </c>
      <c r="N44" s="20" t="s">
        <v>404</v>
      </c>
      <c r="O44" s="18" t="s">
        <v>404</v>
      </c>
      <c r="P44" s="20" t="s">
        <v>404</v>
      </c>
      <c r="Q44" s="18" t="n">
        <v>397.20490064</v>
      </c>
      <c r="R44" s="20" t="n">
        <v>14.64019889</v>
      </c>
    </row>
    <row r="45" spans="1:18">
      <c r="A45" s="15" t="s">
        <v>442</v>
      </c>
      <c r="B45" s="17" t="n">
        <v>5519</v>
      </c>
      <c r="C45" s="18">
        <f>(0.0/B45*100)</f>
        <v/>
      </c>
      <c r="D45" s="19" t="n">
        <v>5519</v>
      </c>
      <c r="E45" s="18" t="n">
        <v>354.65407512</v>
      </c>
      <c r="F45" s="20" t="n">
        <v>4.33523087</v>
      </c>
      <c r="G45" s="18" t="n">
        <v>368.36658924</v>
      </c>
      <c r="H45" s="20" t="n">
        <v>6.11117113</v>
      </c>
      <c r="I45" s="18" t="s">
        <v>404</v>
      </c>
      <c r="J45" s="20" t="s">
        <v>404</v>
      </c>
      <c r="K45" s="18" t="s">
        <v>404</v>
      </c>
      <c r="L45" s="20" t="s">
        <v>404</v>
      </c>
      <c r="M45" s="18" t="s">
        <v>404</v>
      </c>
      <c r="N45" s="20" t="s">
        <v>404</v>
      </c>
      <c r="O45" s="18" t="s">
        <v>404</v>
      </c>
      <c r="P45" s="20" t="s">
        <v>404</v>
      </c>
      <c r="Q45" s="18" t="n">
        <v>366.46862492</v>
      </c>
      <c r="R45" s="20" t="n">
        <v>20.57129257</v>
      </c>
    </row>
    <row r="46" spans="1:18">
      <c r="A46" s="15" t="s">
        <v>443</v>
      </c>
      <c r="B46" s="17" t="n">
        <v>23141</v>
      </c>
      <c r="C46" s="18">
        <f>(4196.0/B46*100)</f>
        <v/>
      </c>
      <c r="D46" s="19" t="n">
        <v>18945</v>
      </c>
      <c r="E46" s="18" t="n">
        <v>377.82202535</v>
      </c>
      <c r="F46" s="20" t="n">
        <v>3.57038097</v>
      </c>
      <c r="G46" s="18" t="n">
        <v>406.04478701</v>
      </c>
      <c r="H46" s="20" t="n">
        <v>9.41087929</v>
      </c>
      <c r="I46" s="18" t="s">
        <v>404</v>
      </c>
      <c r="J46" s="20" t="s">
        <v>404</v>
      </c>
      <c r="K46" s="18" t="s">
        <v>404</v>
      </c>
      <c r="L46" s="20" t="s">
        <v>404</v>
      </c>
      <c r="M46" s="18" t="s">
        <v>404</v>
      </c>
      <c r="N46" s="20" t="s">
        <v>404</v>
      </c>
      <c r="O46" s="18" t="s">
        <v>404</v>
      </c>
      <c r="P46" s="20" t="s">
        <v>404</v>
      </c>
      <c r="Q46" s="18" t="n">
        <v>349.0769637</v>
      </c>
      <c r="R46" s="20" t="n">
        <v>11.32001827</v>
      </c>
    </row>
    <row r="47" spans="1:18">
      <c r="A47" s="15" t="s">
        <v>444</v>
      </c>
      <c r="B47" s="17" t="n">
        <v>5928</v>
      </c>
      <c r="C47" s="18">
        <f>(0.0/B47*100)</f>
        <v/>
      </c>
      <c r="D47" s="19" t="n">
        <v>5928</v>
      </c>
      <c r="E47" s="18" t="n">
        <v>437.33831799</v>
      </c>
      <c r="F47" s="20" t="n">
        <v>5.4300439</v>
      </c>
      <c r="G47" s="18" t="n">
        <v>449.92734343</v>
      </c>
      <c r="H47" s="20" t="n">
        <v>12.35248097</v>
      </c>
      <c r="I47" s="18" t="s">
        <v>404</v>
      </c>
      <c r="J47" s="20" t="s">
        <v>404</v>
      </c>
      <c r="K47" s="18" t="s">
        <v>404</v>
      </c>
      <c r="L47" s="20" t="s">
        <v>404</v>
      </c>
      <c r="M47" s="18" t="s">
        <v>404</v>
      </c>
      <c r="N47" s="20" t="s">
        <v>404</v>
      </c>
      <c r="O47" s="18" t="s">
        <v>404</v>
      </c>
      <c r="P47" s="20" t="s">
        <v>404</v>
      </c>
      <c r="Q47" s="18" t="n">
        <v>480.85626417</v>
      </c>
      <c r="R47" s="20" t="n">
        <v>15.39366284</v>
      </c>
    </row>
    <row r="48" spans="1:18">
      <c r="A48" s="15" t="s">
        <v>445</v>
      </c>
      <c r="B48" s="17" t="n">
        <v>9841</v>
      </c>
      <c r="C48" s="18">
        <f>(40.0/B48*100)</f>
        <v/>
      </c>
      <c r="D48" s="19" t="n">
        <v>9801</v>
      </c>
      <c r="E48" s="18" t="n">
        <v>537.6353927500001</v>
      </c>
      <c r="F48" s="20" t="n">
        <v>7.93410471</v>
      </c>
      <c r="G48" s="18" t="n">
        <v>523.93445494</v>
      </c>
      <c r="H48" s="20" t="n">
        <v>8.74921544</v>
      </c>
      <c r="I48" s="18" t="s">
        <v>404</v>
      </c>
      <c r="J48" s="20" t="s">
        <v>404</v>
      </c>
      <c r="K48" s="18" t="s">
        <v>404</v>
      </c>
      <c r="L48" s="20" t="s">
        <v>404</v>
      </c>
      <c r="M48" s="18" t="s">
        <v>404</v>
      </c>
      <c r="N48" s="20" t="s">
        <v>404</v>
      </c>
      <c r="O48" s="18" t="s">
        <v>404</v>
      </c>
      <c r="P48" s="20" t="s">
        <v>404</v>
      </c>
      <c r="Q48" s="18" t="n">
        <v>538.61914373</v>
      </c>
      <c r="R48" s="20" t="n">
        <v>9.29440518</v>
      </c>
    </row>
    <row r="49" spans="1:18">
      <c r="A49" s="15" t="s">
        <v>446</v>
      </c>
      <c r="B49" s="17" t="n">
        <v>6349</v>
      </c>
      <c r="C49" s="18">
        <f>(52.0/B49*100)</f>
        <v/>
      </c>
      <c r="D49" s="19" t="n">
        <v>6297</v>
      </c>
      <c r="E49" s="18" t="n">
        <v>405.84186973</v>
      </c>
      <c r="F49" s="20" t="n">
        <v>4.6048886</v>
      </c>
      <c r="G49" s="18" t="n">
        <v>413.24726732</v>
      </c>
      <c r="H49" s="20" t="n">
        <v>4.63637281</v>
      </c>
      <c r="I49" s="18" t="s">
        <v>404</v>
      </c>
      <c r="J49" s="20" t="s">
        <v>404</v>
      </c>
      <c r="K49" s="18" t="s">
        <v>404</v>
      </c>
      <c r="L49" s="20" t="s">
        <v>404</v>
      </c>
      <c r="M49" s="18" t="s">
        <v>404</v>
      </c>
      <c r="N49" s="20" t="s">
        <v>404</v>
      </c>
      <c r="O49" s="18" t="s">
        <v>404</v>
      </c>
      <c r="P49" s="20" t="s">
        <v>404</v>
      </c>
      <c r="Q49" s="18" t="n">
        <v>402.72038638</v>
      </c>
      <c r="R49" s="20" t="n">
        <v>10.506571</v>
      </c>
    </row>
    <row r="50" spans="1:18">
      <c r="A50" s="15" t="s">
        <v>447</v>
      </c>
      <c r="B50" s="17" t="n">
        <v>11795</v>
      </c>
      <c r="C50" s="18">
        <f>(1031.0/B50*100)</f>
        <v/>
      </c>
      <c r="D50" s="19" t="n">
        <v>10764</v>
      </c>
      <c r="E50" s="18" t="n">
        <v>391.23908717</v>
      </c>
      <c r="F50" s="20" t="n">
        <v>3.01511705</v>
      </c>
      <c r="G50" s="18" t="n">
        <v>410.28355442</v>
      </c>
      <c r="H50" s="20" t="n">
        <v>13.29614452</v>
      </c>
      <c r="I50" s="18" t="s">
        <v>404</v>
      </c>
      <c r="J50" s="20" t="s">
        <v>404</v>
      </c>
      <c r="K50" s="18" t="s">
        <v>404</v>
      </c>
      <c r="L50" s="20" t="s">
        <v>404</v>
      </c>
      <c r="M50" s="18" t="s">
        <v>404</v>
      </c>
      <c r="N50" s="20" t="s">
        <v>404</v>
      </c>
      <c r="O50" s="18" t="s">
        <v>404</v>
      </c>
      <c r="P50" s="20" t="s">
        <v>404</v>
      </c>
      <c r="Q50" s="18" t="n">
        <v>382.5794899</v>
      </c>
      <c r="R50" s="20" t="n">
        <v>10.88056474</v>
      </c>
    </row>
    <row r="51" spans="1:18">
      <c r="A51" s="15" t="s">
        <v>448</v>
      </c>
      <c r="B51" s="17" t="n">
        <v>6866</v>
      </c>
      <c r="C51" s="18">
        <f>(0.0/B51*100)</f>
        <v/>
      </c>
      <c r="D51" s="19" t="n">
        <v>6866</v>
      </c>
      <c r="E51" s="18" t="n">
        <v>399.09394697</v>
      </c>
      <c r="F51" s="20" t="n">
        <v>3.35719284</v>
      </c>
      <c r="G51" s="18" t="n">
        <v>400.61860178</v>
      </c>
      <c r="H51" s="20" t="n">
        <v>4.42538808</v>
      </c>
      <c r="I51" s="18" t="s">
        <v>404</v>
      </c>
      <c r="J51" s="20" t="s">
        <v>404</v>
      </c>
      <c r="K51" s="18" t="s">
        <v>404</v>
      </c>
      <c r="L51" s="20" t="s">
        <v>404</v>
      </c>
      <c r="M51" s="18" t="s">
        <v>404</v>
      </c>
      <c r="N51" s="20" t="s">
        <v>404</v>
      </c>
      <c r="O51" s="18" t="s">
        <v>404</v>
      </c>
      <c r="P51" s="20" t="s">
        <v>404</v>
      </c>
      <c r="Q51" s="18" t="n">
        <v>456.78856236</v>
      </c>
      <c r="R51" s="20" t="n">
        <v>30.1783113</v>
      </c>
    </row>
    <row r="52" spans="1:18">
      <c r="A52" s="15" t="s">
        <v>449</v>
      </c>
      <c r="B52" s="17" t="n">
        <v>5809</v>
      </c>
      <c r="C52" s="18">
        <f>(0.0/B52*100)</f>
        <v/>
      </c>
      <c r="D52" s="19" t="n">
        <v>5809</v>
      </c>
      <c r="E52" s="18" t="n">
        <v>465.40644388</v>
      </c>
      <c r="F52" s="20" t="n">
        <v>2.93130833</v>
      </c>
      <c r="G52" s="18" t="n">
        <v>442.221849</v>
      </c>
      <c r="H52" s="20" t="n">
        <v>13.7015189</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430.29292686</v>
      </c>
      <c r="F53" s="20" t="n">
        <v>3.07037078</v>
      </c>
      <c r="G53" s="18" t="n">
        <v>441.19616784</v>
      </c>
      <c r="H53" s="20" t="n">
        <v>1.70542782</v>
      </c>
      <c r="I53" s="18" t="s">
        <v>404</v>
      </c>
      <c r="J53" s="20" t="s">
        <v>404</v>
      </c>
      <c r="K53" s="18" t="s">
        <v>404</v>
      </c>
      <c r="L53" s="20" t="s">
        <v>404</v>
      </c>
      <c r="M53" s="18" t="s">
        <v>404</v>
      </c>
      <c r="N53" s="20" t="s">
        <v>404</v>
      </c>
      <c r="O53" s="18" t="s">
        <v>404</v>
      </c>
      <c r="P53" s="20" t="s">
        <v>404</v>
      </c>
      <c r="Q53" s="18" t="n">
        <v>342.62439035</v>
      </c>
      <c r="R53" s="20" t="n">
        <v>25.15700355</v>
      </c>
    </row>
    <row r="54" spans="1:18">
      <c r="A54" s="15" t="s">
        <v>451</v>
      </c>
      <c r="B54" s="17" t="n">
        <v>4740</v>
      </c>
      <c r="C54" s="18">
        <f>(199.0/B54*100)</f>
        <v/>
      </c>
      <c r="D54" s="19" t="n">
        <v>4541</v>
      </c>
      <c r="E54" s="18" t="n">
        <v>327.7231632</v>
      </c>
      <c r="F54" s="20" t="n">
        <v>2.91700791</v>
      </c>
      <c r="G54" s="18" t="n">
        <v>326.74064602</v>
      </c>
      <c r="H54" s="20" t="n">
        <v>16.00045265</v>
      </c>
      <c r="I54" s="18" t="s">
        <v>404</v>
      </c>
      <c r="J54" s="20" t="s">
        <v>404</v>
      </c>
      <c r="K54" s="18" t="s">
        <v>404</v>
      </c>
      <c r="L54" s="20" t="s">
        <v>404</v>
      </c>
      <c r="M54" s="18" t="s">
        <v>404</v>
      </c>
      <c r="N54" s="20" t="s">
        <v>404</v>
      </c>
      <c r="O54" s="18" t="s">
        <v>404</v>
      </c>
      <c r="P54" s="20" t="s">
        <v>404</v>
      </c>
      <c r="Q54" s="18" t="n">
        <v>324.99435668</v>
      </c>
      <c r="R54" s="20" t="n">
        <v>8.725412990000001</v>
      </c>
    </row>
    <row r="55" spans="1:18">
      <c r="A55" s="15" t="s">
        <v>452</v>
      </c>
      <c r="B55" s="17" t="n">
        <v>5316</v>
      </c>
      <c r="C55" s="18">
        <f>(43.0/B55*100)</f>
        <v/>
      </c>
      <c r="D55" s="19" t="n">
        <v>5273</v>
      </c>
      <c r="E55" s="18" t="n">
        <v>404.63892538</v>
      </c>
      <c r="F55" s="20" t="n">
        <v>3.33683488</v>
      </c>
      <c r="G55" s="18" t="n">
        <v>402.76895065</v>
      </c>
      <c r="H55" s="20" t="n">
        <v>10.76403908</v>
      </c>
      <c r="I55" s="18" t="s">
        <v>404</v>
      </c>
      <c r="J55" s="20" t="s">
        <v>404</v>
      </c>
      <c r="K55" s="18" t="s">
        <v>404</v>
      </c>
      <c r="L55" s="20" t="s">
        <v>404</v>
      </c>
      <c r="M55" s="18" t="s">
        <v>404</v>
      </c>
      <c r="N55" s="20" t="s">
        <v>404</v>
      </c>
      <c r="O55" s="18" t="n">
        <v>418.92888818</v>
      </c>
      <c r="P55" s="20" t="n">
        <v>10.48131094</v>
      </c>
      <c r="Q55" s="18" t="n">
        <v>371.21065382</v>
      </c>
      <c r="R55" s="20" t="n">
        <v>15.74597343</v>
      </c>
    </row>
    <row r="56" spans="1:18">
      <c r="A56" s="15" t="s">
        <v>453</v>
      </c>
      <c r="B56" s="17" t="n">
        <v>5359</v>
      </c>
      <c r="C56" s="18">
        <f>(0.0/B56*100)</f>
        <v/>
      </c>
      <c r="D56" s="19" t="n">
        <v>5359</v>
      </c>
      <c r="E56" s="18" t="n">
        <v>546.73828001</v>
      </c>
      <c r="F56" s="20" t="n">
        <v>3.17799721</v>
      </c>
      <c r="G56" s="18" t="n">
        <v>554.58680386</v>
      </c>
      <c r="H56" s="20" t="n">
        <v>14.52058944</v>
      </c>
      <c r="I56" s="18" t="s">
        <v>404</v>
      </c>
      <c r="J56" s="20" t="s">
        <v>404</v>
      </c>
      <c r="K56" s="18" t="s">
        <v>404</v>
      </c>
      <c r="L56" s="20" t="s">
        <v>404</v>
      </c>
      <c r="M56" s="18" t="s">
        <v>404</v>
      </c>
      <c r="N56" s="20" t="s">
        <v>404</v>
      </c>
      <c r="O56" s="18" t="s">
        <v>404</v>
      </c>
      <c r="P56" s="20" t="s">
        <v>404</v>
      </c>
      <c r="Q56" s="18" t="n">
        <v>547.07255172</v>
      </c>
      <c r="R56" s="20" t="n">
        <v>20.13799537</v>
      </c>
    </row>
    <row r="57" spans="1:18">
      <c r="A57" s="15" t="s">
        <v>454</v>
      </c>
      <c r="B57" s="17" t="n">
        <v>6513</v>
      </c>
      <c r="C57" s="18">
        <f>(0.0/B57*100)</f>
        <v/>
      </c>
      <c r="D57" s="19" t="n">
        <v>6513</v>
      </c>
      <c r="E57" s="18" t="n">
        <v>385.20326826</v>
      </c>
      <c r="F57" s="20" t="n">
        <v>3.22088396</v>
      </c>
      <c r="G57" s="18" t="n">
        <v>393.21149897</v>
      </c>
      <c r="H57" s="20" t="n">
        <v>15.11730196</v>
      </c>
      <c r="I57" s="18" t="s">
        <v>404</v>
      </c>
      <c r="J57" s="20" t="s">
        <v>404</v>
      </c>
      <c r="K57" s="18" t="s">
        <v>404</v>
      </c>
      <c r="L57" s="20" t="s">
        <v>404</v>
      </c>
      <c r="M57" s="18" t="s">
        <v>404</v>
      </c>
      <c r="N57" s="20" t="s">
        <v>404</v>
      </c>
      <c r="O57" s="18" t="s">
        <v>404</v>
      </c>
      <c r="P57" s="20" t="s">
        <v>404</v>
      </c>
      <c r="Q57" s="18" t="n">
        <v>416.89391148</v>
      </c>
      <c r="R57" s="20" t="n">
        <v>9.875305150000001</v>
      </c>
    </row>
    <row r="58" spans="1:18">
      <c r="A58" s="15" t="s">
        <v>455</v>
      </c>
      <c r="B58" s="17" t="n">
        <v>7267</v>
      </c>
      <c r="C58" s="18">
        <f>(0.0/B58*100)</f>
        <v/>
      </c>
      <c r="D58" s="19" t="n">
        <v>7267</v>
      </c>
      <c r="E58" s="18" t="n">
        <v>378.64551446</v>
      </c>
      <c r="F58" s="20" t="n">
        <v>3.2959422</v>
      </c>
      <c r="G58" s="18" t="n">
        <v>387.01105554</v>
      </c>
      <c r="H58" s="20" t="n">
        <v>7.36403284</v>
      </c>
      <c r="I58" s="18" t="s">
        <v>404</v>
      </c>
      <c r="J58" s="20" t="s">
        <v>404</v>
      </c>
      <c r="K58" s="18" t="s">
        <v>404</v>
      </c>
      <c r="L58" s="20" t="s">
        <v>404</v>
      </c>
      <c r="M58" s="18" t="s">
        <v>404</v>
      </c>
      <c r="N58" s="20" t="s">
        <v>404</v>
      </c>
      <c r="O58" s="18" t="n">
        <v>403.22746857</v>
      </c>
      <c r="P58" s="20" t="n">
        <v>23.58914577</v>
      </c>
      <c r="Q58" s="18" t="s">
        <v>404</v>
      </c>
      <c r="R58" s="20" t="s">
        <v>404</v>
      </c>
    </row>
    <row r="59" spans="1:18">
      <c r="A59" s="15" t="s">
        <v>456</v>
      </c>
      <c r="B59" s="17" t="n">
        <v>4826</v>
      </c>
      <c r="C59" s="18">
        <f>(0.0/B59*100)</f>
        <v/>
      </c>
      <c r="D59" s="19" t="n">
        <v>4826</v>
      </c>
      <c r="E59" s="18" t="n">
        <v>363.05299518</v>
      </c>
      <c r="F59" s="20" t="n">
        <v>1.69793143</v>
      </c>
      <c r="G59" s="18" t="n">
        <v>345.88836931</v>
      </c>
      <c r="H59" s="20" t="n">
        <v>7.02559744</v>
      </c>
      <c r="I59" s="18" t="s">
        <v>404</v>
      </c>
      <c r="J59" s="20" t="s">
        <v>404</v>
      </c>
      <c r="K59" s="18" t="s">
        <v>404</v>
      </c>
      <c r="L59" s="20" t="s">
        <v>404</v>
      </c>
      <c r="M59" s="18" t="s">
        <v>404</v>
      </c>
      <c r="N59" s="20" t="s">
        <v>404</v>
      </c>
      <c r="O59" s="18" t="s">
        <v>404</v>
      </c>
      <c r="P59" s="20" t="s">
        <v>404</v>
      </c>
      <c r="Q59" s="18" t="n">
        <v>302.78558994</v>
      </c>
      <c r="R59" s="20" t="n">
        <v>8.64260464</v>
      </c>
    </row>
    <row r="60" spans="1:18">
      <c r="A60" s="15" t="s">
        <v>457</v>
      </c>
      <c r="B60" s="17" t="n">
        <v>4546</v>
      </c>
      <c r="C60" s="18">
        <f>(0.0/B60*100)</f>
        <v/>
      </c>
      <c r="D60" s="19" t="n">
        <v>4546</v>
      </c>
      <c r="E60" s="18" t="n">
        <v>392.83191285</v>
      </c>
      <c r="F60" s="20" t="n">
        <v>6.30630072</v>
      </c>
      <c r="G60" s="18" t="n">
        <v>402.05379994</v>
      </c>
      <c r="H60" s="20" t="n">
        <v>6.8470014</v>
      </c>
      <c r="I60" s="18" t="s">
        <v>404</v>
      </c>
      <c r="J60" s="20" t="s">
        <v>404</v>
      </c>
      <c r="K60" s="18" t="s">
        <v>404</v>
      </c>
      <c r="L60" s="20" t="s">
        <v>404</v>
      </c>
      <c r="M60" s="18" t="s">
        <v>404</v>
      </c>
      <c r="N60" s="20" t="s">
        <v>404</v>
      </c>
      <c r="O60" s="18" t="s">
        <v>404</v>
      </c>
      <c r="P60" s="20" t="s">
        <v>404</v>
      </c>
      <c r="Q60" s="18" t="n">
        <v>381.04110335</v>
      </c>
      <c r="R60" s="20" t="n">
        <v>22.34846761</v>
      </c>
    </row>
    <row r="61" spans="1:18">
      <c r="A61" s="15" t="s">
        <v>458</v>
      </c>
      <c r="B61" s="17" t="n">
        <v>6525</v>
      </c>
      <c r="C61" s="18">
        <f>(0.0/B61*100)</f>
        <v/>
      </c>
      <c r="D61" s="19" t="n">
        <v>6525</v>
      </c>
      <c r="E61" s="18" t="n">
        <v>477.79741551</v>
      </c>
      <c r="F61" s="20" t="n">
        <v>2.39017617</v>
      </c>
      <c r="G61" s="18" t="n">
        <v>496.41289972</v>
      </c>
      <c r="H61" s="20" t="n">
        <v>12.00504733</v>
      </c>
      <c r="I61" s="18" t="s">
        <v>404</v>
      </c>
      <c r="J61" s="20" t="s">
        <v>404</v>
      </c>
      <c r="K61" s="18" t="s">
        <v>404</v>
      </c>
      <c r="L61" s="20" t="s">
        <v>404</v>
      </c>
      <c r="M61" s="18" t="s">
        <v>404</v>
      </c>
      <c r="N61" s="20" t="s">
        <v>404</v>
      </c>
      <c r="O61" s="18" t="s">
        <v>404</v>
      </c>
      <c r="P61" s="20" t="s">
        <v>404</v>
      </c>
      <c r="Q61" s="18" t="n">
        <v>493.80489127</v>
      </c>
      <c r="R61" s="20" t="n">
        <v>12.20778088</v>
      </c>
    </row>
    <row r="62" spans="1:18">
      <c r="A62" s="15" t="s">
        <v>459</v>
      </c>
      <c r="B62" s="17" t="n">
        <v>4476</v>
      </c>
      <c r="C62" s="18">
        <f>(0.0/B62*100)</f>
        <v/>
      </c>
      <c r="D62" s="19" t="n">
        <v>4476</v>
      </c>
      <c r="E62" s="18" t="n">
        <v>546.2008385399999</v>
      </c>
      <c r="F62" s="20" t="n">
        <v>2.21502539</v>
      </c>
      <c r="G62" s="18" t="n">
        <v>542.57282929</v>
      </c>
      <c r="H62" s="20" t="n">
        <v>1.30486727</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367.98691874</v>
      </c>
      <c r="F63" s="20" t="n">
        <v>1.45900467</v>
      </c>
      <c r="G63" s="18" t="n">
        <v>399.14914356</v>
      </c>
      <c r="H63" s="20" t="n">
        <v>11.68677078</v>
      </c>
      <c r="I63" s="18" t="s">
        <v>404</v>
      </c>
      <c r="J63" s="20" t="s">
        <v>404</v>
      </c>
      <c r="K63" s="18" t="s">
        <v>404</v>
      </c>
      <c r="L63" s="20" t="s">
        <v>404</v>
      </c>
      <c r="M63" s="18" t="s">
        <v>404</v>
      </c>
      <c r="N63" s="20" t="s">
        <v>404</v>
      </c>
      <c r="O63" s="18" t="s">
        <v>404</v>
      </c>
      <c r="P63" s="20" t="s">
        <v>404</v>
      </c>
      <c r="Q63" s="18" t="n">
        <v>401.28903355</v>
      </c>
      <c r="R63" s="20" t="n">
        <v>5.75889959</v>
      </c>
    </row>
    <row r="64" spans="1:18">
      <c r="A64" s="15" t="s">
        <v>461</v>
      </c>
      <c r="B64" s="17" t="n">
        <v>3634</v>
      </c>
      <c r="C64" s="18">
        <f>(27.0/B64*100)</f>
        <v/>
      </c>
      <c r="D64" s="19" t="n">
        <v>3607</v>
      </c>
      <c r="E64" s="18" t="n">
        <v>488.20364302</v>
      </c>
      <c r="F64" s="20" t="n">
        <v>2.19963916</v>
      </c>
      <c r="G64" s="18" t="n">
        <v>463.93971356</v>
      </c>
      <c r="H64" s="20" t="n">
        <v>2.73979921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422.34555545</v>
      </c>
      <c r="F65" s="20" t="n">
        <v>2.38548312</v>
      </c>
      <c r="G65" s="18" t="n">
        <v>395.84914217</v>
      </c>
      <c r="H65" s="20" t="n">
        <v>8.46765924</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416.89779149</v>
      </c>
      <c r="F66" s="20" t="n">
        <v>1.74810746</v>
      </c>
      <c r="G66" s="18" t="n">
        <v>428.54227027</v>
      </c>
      <c r="H66" s="20" t="n">
        <v>5.62404481</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375.77545966</v>
      </c>
      <c r="F67" s="20" t="n">
        <v>3.26824441</v>
      </c>
      <c r="G67" s="18" t="n">
        <v>417.49292753</v>
      </c>
      <c r="H67" s="20" t="n">
        <v>6.48530173</v>
      </c>
      <c r="I67" s="18" t="s">
        <v>404</v>
      </c>
      <c r="J67" s="20" t="s">
        <v>404</v>
      </c>
      <c r="K67" s="18" t="s">
        <v>404</v>
      </c>
      <c r="L67" s="20" t="s">
        <v>404</v>
      </c>
      <c r="M67" s="18" t="s">
        <v>404</v>
      </c>
      <c r="N67" s="20" t="s">
        <v>404</v>
      </c>
      <c r="O67" s="18" t="s">
        <v>404</v>
      </c>
      <c r="P67" s="20" t="s">
        <v>404</v>
      </c>
      <c r="Q67" s="18" t="n">
        <v>376.8846879</v>
      </c>
      <c r="R67" s="20" t="n">
        <v>25.18926122</v>
      </c>
    </row>
    <row r="68" spans="1:18">
      <c r="A68" s="15" t="s">
        <v>465</v>
      </c>
      <c r="B68" s="17" t="n">
        <v>12083</v>
      </c>
      <c r="C68" s="18">
        <f>(0.0/B68*100)</f>
        <v/>
      </c>
      <c r="D68" s="19" t="n">
        <v>12083</v>
      </c>
      <c r="E68" s="18" t="n">
        <v>383.40123843</v>
      </c>
      <c r="F68" s="20" t="n">
        <v>1.43258004</v>
      </c>
      <c r="G68" s="18" t="n">
        <v>443.57724258</v>
      </c>
      <c r="H68" s="20" t="n">
        <v>1.87610716</v>
      </c>
      <c r="I68" s="18" t="s">
        <v>404</v>
      </c>
      <c r="J68" s="20" t="s">
        <v>404</v>
      </c>
      <c r="K68" s="18" t="s">
        <v>404</v>
      </c>
      <c r="L68" s="20" t="s">
        <v>404</v>
      </c>
      <c r="M68" s="18" t="s">
        <v>404</v>
      </c>
      <c r="N68" s="20" t="s">
        <v>404</v>
      </c>
      <c r="O68" s="18" t="s">
        <v>404</v>
      </c>
      <c r="P68" s="20" t="s">
        <v>404</v>
      </c>
      <c r="Q68" s="18" t="n">
        <v>424.6668281</v>
      </c>
      <c r="R68" s="20" t="n">
        <v>13.15215532</v>
      </c>
    </row>
    <row r="69" spans="1:18">
      <c r="A69" s="15" t="s">
        <v>466</v>
      </c>
      <c r="B69" s="17" t="n">
        <v>4876</v>
      </c>
      <c r="C69" s="18">
        <f>(0.0/B69*100)</f>
        <v/>
      </c>
      <c r="D69" s="19" t="n">
        <v>4876</v>
      </c>
      <c r="E69" s="18" t="n">
        <v>444.52783386</v>
      </c>
      <c r="F69" s="20" t="n">
        <v>3.91338956</v>
      </c>
      <c r="G69" s="18" t="n">
        <v>423.17889799</v>
      </c>
      <c r="H69" s="20" t="n">
        <v>8.885390940000001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493.92346755</v>
      </c>
      <c r="F70" s="20" t="n">
        <v>3.08957238</v>
      </c>
      <c r="G70" s="18" t="n">
        <v>487.43382893</v>
      </c>
      <c r="H70" s="20" t="n">
        <v>18.05189032</v>
      </c>
      <c r="I70" s="18" t="s">
        <v>404</v>
      </c>
      <c r="J70" s="20" t="s">
        <v>404</v>
      </c>
      <c r="K70" s="18" t="s">
        <v>404</v>
      </c>
      <c r="L70" s="20" t="s">
        <v>404</v>
      </c>
      <c r="M70" s="18" t="s">
        <v>404</v>
      </c>
      <c r="N70" s="20" t="s">
        <v>404</v>
      </c>
      <c r="O70" s="18" t="s">
        <v>404</v>
      </c>
      <c r="P70" s="20" t="s">
        <v>404</v>
      </c>
      <c r="Q70" s="18" t="n">
        <v>540.0424080499999</v>
      </c>
      <c r="R70" s="20" t="n">
        <v>10.25177851</v>
      </c>
    </row>
    <row r="71" spans="1:18">
      <c r="A71" s="15" t="s">
        <v>468</v>
      </c>
      <c r="B71" s="17" t="n">
        <v>6115</v>
      </c>
      <c r="C71" s="18">
        <f>(0.0/B71*100)</f>
        <v/>
      </c>
      <c r="D71" s="19" t="n">
        <v>6115</v>
      </c>
      <c r="E71" s="18" t="n">
        <v>573.62545533</v>
      </c>
      <c r="F71" s="20" t="n">
        <v>2.03999848</v>
      </c>
      <c r="G71" s="18" t="n">
        <v>555.43243119</v>
      </c>
      <c r="H71" s="20" t="n">
        <v>1.90217021</v>
      </c>
      <c r="I71" s="18" t="s">
        <v>404</v>
      </c>
      <c r="J71" s="20" t="s">
        <v>404</v>
      </c>
      <c r="K71" s="18" t="s">
        <v>404</v>
      </c>
      <c r="L71" s="20" t="s">
        <v>404</v>
      </c>
      <c r="M71" s="18" t="s">
        <v>404</v>
      </c>
      <c r="N71" s="20" t="s">
        <v>404</v>
      </c>
      <c r="O71" s="18" t="s">
        <v>404</v>
      </c>
      <c r="P71" s="20" t="s">
        <v>404</v>
      </c>
      <c r="Q71" s="18" t="n">
        <v>571.3633228</v>
      </c>
      <c r="R71" s="20" t="n">
        <v>44.95322858</v>
      </c>
    </row>
    <row r="72" spans="1:18">
      <c r="A72" s="15" t="s">
        <v>469</v>
      </c>
      <c r="B72" s="17" t="n">
        <v>7708</v>
      </c>
      <c r="C72" s="18">
        <f>(0.0/B72*100)</f>
        <v/>
      </c>
      <c r="D72" s="19" t="n">
        <v>7708</v>
      </c>
      <c r="E72" s="18" t="n">
        <v>548.1234027199999</v>
      </c>
      <c r="F72" s="20" t="n">
        <v>3.50980108</v>
      </c>
      <c r="G72" s="18" t="n">
        <v>513.95935447</v>
      </c>
      <c r="H72" s="20" t="n">
        <v>14.79966787</v>
      </c>
      <c r="I72" s="18" t="s">
        <v>404</v>
      </c>
      <c r="J72" s="20" t="s">
        <v>404</v>
      </c>
      <c r="K72" s="18" t="s">
        <v>404</v>
      </c>
      <c r="L72" s="20" t="s">
        <v>404</v>
      </c>
      <c r="M72" s="18" t="s">
        <v>404</v>
      </c>
      <c r="N72" s="20" t="s">
        <v>404</v>
      </c>
      <c r="O72" s="18" t="s">
        <v>404</v>
      </c>
      <c r="P72" s="20" t="s">
        <v>404</v>
      </c>
      <c r="Q72" s="18" t="n">
        <v>506.22129612</v>
      </c>
      <c r="R72" s="20" t="n">
        <v>20.25219428</v>
      </c>
    </row>
    <row r="73" spans="1:18">
      <c r="A73" s="15" t="s">
        <v>470</v>
      </c>
      <c r="B73" s="17" t="n">
        <v>8249</v>
      </c>
      <c r="C73" s="18">
        <f>(0.0/B73*100)</f>
        <v/>
      </c>
      <c r="D73" s="19" t="n">
        <v>8249</v>
      </c>
      <c r="E73" s="18" t="n">
        <v>416.12867</v>
      </c>
      <c r="F73" s="20" t="n">
        <v>3.20457919</v>
      </c>
      <c r="G73" s="18" t="n">
        <v>406.31589195</v>
      </c>
      <c r="H73" s="20" t="n">
        <v>10.62614714</v>
      </c>
      <c r="I73" s="18" t="s">
        <v>404</v>
      </c>
      <c r="J73" s="20" t="s">
        <v>404</v>
      </c>
      <c r="K73" s="18" t="s">
        <v>404</v>
      </c>
      <c r="L73" s="20" t="s">
        <v>404</v>
      </c>
      <c r="M73" s="18" t="s">
        <v>404</v>
      </c>
      <c r="N73" s="20" t="s">
        <v>404</v>
      </c>
      <c r="O73" s="18" t="s">
        <v>404</v>
      </c>
      <c r="P73" s="20" t="s">
        <v>404</v>
      </c>
      <c r="Q73" s="18" t="n">
        <v>408.96349756</v>
      </c>
      <c r="R73" s="20" t="n">
        <v>18.43071143</v>
      </c>
    </row>
    <row r="74" spans="1:18">
      <c r="A74" s="15" t="s">
        <v>471</v>
      </c>
      <c r="B74" s="17" t="n">
        <v>4692</v>
      </c>
      <c r="C74" s="18">
        <f>(484.0/B74*100)</f>
        <v/>
      </c>
      <c r="D74" s="19" t="n">
        <v>4208</v>
      </c>
      <c r="E74" s="18" t="n">
        <v>425.03013605</v>
      </c>
      <c r="F74" s="20" t="n">
        <v>1.65898489</v>
      </c>
      <c r="G74" s="18" t="n">
        <v>396.28456522</v>
      </c>
      <c r="H74" s="20" t="n">
        <v>2.52291238</v>
      </c>
      <c r="I74" s="18" t="s">
        <v>404</v>
      </c>
      <c r="J74" s="20" t="s">
        <v>404</v>
      </c>
      <c r="K74" s="18" t="s">
        <v>404</v>
      </c>
      <c r="L74" s="20" t="s">
        <v>404</v>
      </c>
      <c r="M74" s="18" t="s">
        <v>404</v>
      </c>
      <c r="N74" s="20" t="s">
        <v>404</v>
      </c>
      <c r="O74" s="18" t="s">
        <v>404</v>
      </c>
      <c r="P74" s="20" t="s">
        <v>404</v>
      </c>
      <c r="Q74" s="18" t="n">
        <v>404.79163493</v>
      </c>
      <c r="R74" s="20" t="n">
        <v>9.80562421</v>
      </c>
    </row>
    <row r="75" spans="1:18">
      <c r="A75" s="15" t="s">
        <v>472</v>
      </c>
      <c r="B75" s="17" t="n">
        <v>5375</v>
      </c>
      <c r="C75" s="18">
        <f>(483.0/B75*100)</f>
        <v/>
      </c>
      <c r="D75" s="19" t="n">
        <v>4892</v>
      </c>
      <c r="E75" s="18" t="n">
        <v>354.39827673</v>
      </c>
      <c r="F75" s="20" t="n">
        <v>6.4503166</v>
      </c>
      <c r="G75" s="18" t="n">
        <v>372.37595693</v>
      </c>
      <c r="H75" s="20" t="n">
        <v>4.82387427</v>
      </c>
      <c r="I75" s="18" t="s">
        <v>404</v>
      </c>
      <c r="J75" s="20" t="s">
        <v>404</v>
      </c>
      <c r="K75" s="18" t="s">
        <v>404</v>
      </c>
      <c r="L75" s="20" t="s">
        <v>404</v>
      </c>
      <c r="M75" s="18" t="s">
        <v>404</v>
      </c>
      <c r="N75" s="20" t="s">
        <v>404</v>
      </c>
      <c r="O75" s="18" t="s">
        <v>404</v>
      </c>
      <c r="P75" s="20" t="s">
        <v>404</v>
      </c>
      <c r="Q75" s="18" t="n">
        <v>359.09098544</v>
      </c>
      <c r="R75" s="20" t="n">
        <v>16.99687805</v>
      </c>
    </row>
    <row r="76" spans="1:18">
      <c r="A76" s="15" t="s">
        <v>473</v>
      </c>
      <c r="B76" s="17" t="n">
        <v>14167</v>
      </c>
      <c r="C76" s="18">
        <f>(1400.0/B76*100)</f>
        <v/>
      </c>
      <c r="D76" s="19" t="n">
        <v>12767</v>
      </c>
      <c r="E76" s="18" t="n">
        <v>424.04259842</v>
      </c>
      <c r="F76" s="20" t="n">
        <v>2.96058089</v>
      </c>
      <c r="G76" s="18" t="n">
        <v>453.89402562</v>
      </c>
      <c r="H76" s="20" t="n">
        <v>6.73083565</v>
      </c>
      <c r="I76" s="18" t="s">
        <v>404</v>
      </c>
      <c r="J76" s="20" t="s">
        <v>404</v>
      </c>
      <c r="K76" s="18" t="s">
        <v>404</v>
      </c>
      <c r="L76" s="20" t="s">
        <v>404</v>
      </c>
      <c r="M76" s="18" t="s">
        <v>404</v>
      </c>
      <c r="N76" s="20" t="s">
        <v>404</v>
      </c>
      <c r="O76" s="18" t="s">
        <v>404</v>
      </c>
      <c r="P76" s="20" t="s">
        <v>404</v>
      </c>
      <c r="Q76" s="18" t="n">
        <v>421.18379599</v>
      </c>
      <c r="R76" s="20" t="n">
        <v>8.23024931</v>
      </c>
    </row>
    <row r="77" spans="1:18">
      <c r="A77" s="15" t="s">
        <v>474</v>
      </c>
      <c r="B77" s="17" t="n">
        <v>6062</v>
      </c>
      <c r="C77" s="18">
        <f>(0.0/B77*100)</f>
        <v/>
      </c>
      <c r="D77" s="19" t="n">
        <v>6062</v>
      </c>
      <c r="E77" s="18" t="n">
        <v>399.97612056</v>
      </c>
      <c r="F77" s="20" t="n">
        <v>4.89097252</v>
      </c>
      <c r="G77" s="18" t="n">
        <v>427.26173597</v>
      </c>
      <c r="H77" s="20" t="n">
        <v>3.34669616</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499.26816225</v>
      </c>
      <c r="F78" s="20" t="n">
        <v>4.23183587</v>
      </c>
      <c r="G78" s="18" t="n">
        <v>432.06911878</v>
      </c>
      <c r="H78" s="20" t="n">
        <v>16.45409849</v>
      </c>
      <c r="I78" s="18" t="s">
        <v>404</v>
      </c>
      <c r="J78" s="20" t="s">
        <v>404</v>
      </c>
      <c r="K78" s="18" t="s">
        <v>404</v>
      </c>
      <c r="L78" s="20" t="s">
        <v>404</v>
      </c>
      <c r="M78" s="18" t="s">
        <v>404</v>
      </c>
      <c r="N78" s="20" t="s">
        <v>404</v>
      </c>
      <c r="O78" s="18" t="s">
        <v>404</v>
      </c>
      <c r="P78" s="20" t="s">
        <v>404</v>
      </c>
      <c r="Q78" s="18" t="n">
        <v>451.06234687</v>
      </c>
      <c r="R78" s="20" t="n">
        <v>7.35829568</v>
      </c>
    </row>
    <row customHeight="1" ht="25" r="79" spans="1:18">
      <c r="A79" s="15" t="s">
        <v>476</v>
      </c>
      <c r="B79" s="17" t="n">
        <v>1657</v>
      </c>
      <c r="C79" s="18">
        <f>(21.0/B79*100)</f>
        <v/>
      </c>
      <c r="D79" s="19" t="n">
        <v>1636</v>
      </c>
      <c r="E79" s="18" t="n">
        <v>428.09597462</v>
      </c>
      <c r="F79" s="20" t="n">
        <v>11.79046209</v>
      </c>
      <c r="G79" s="18" t="n">
        <v>478.64153303</v>
      </c>
      <c r="H79" s="20" t="n">
        <v>9.49877326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459.66603098</v>
      </c>
      <c r="F80" s="20" t="n">
        <v>4.68396443</v>
      </c>
      <c r="G80" s="18" t="n">
        <v>460.43879241</v>
      </c>
      <c r="H80" s="20" t="n">
        <v>9.475511259999999</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441.52766628</v>
      </c>
      <c r="F81" s="20" t="n">
        <v>3.9445978</v>
      </c>
      <c r="G81" s="18" t="n">
        <v>455.40118649</v>
      </c>
      <c r="H81" s="20" t="n">
        <v>6.4026522</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496.79942788</v>
      </c>
      <c r="F7" s="20" t="n">
        <v>1.88802413</v>
      </c>
      <c r="G7" s="18" t="n">
        <v>475.57629178</v>
      </c>
      <c r="H7" s="20" t="n">
        <v>7.32806783</v>
      </c>
      <c r="I7" s="18" t="s">
        <v>404</v>
      </c>
      <c r="J7" s="20" t="s">
        <v>404</v>
      </c>
      <c r="K7" s="18" t="s">
        <v>404</v>
      </c>
      <c r="L7" s="20" t="s">
        <v>404</v>
      </c>
      <c r="M7" s="18" t="s">
        <v>404</v>
      </c>
      <c r="N7" s="20" t="s">
        <v>404</v>
      </c>
      <c r="O7" s="18" t="s">
        <v>404</v>
      </c>
      <c r="P7" s="20" t="s">
        <v>404</v>
      </c>
      <c r="Q7" s="18" t="n">
        <v>481.27032938</v>
      </c>
      <c r="R7" s="20" t="n">
        <v>10.71941991</v>
      </c>
    </row>
    <row r="8" spans="1:18">
      <c r="A8" s="15" t="s">
        <v>405</v>
      </c>
      <c r="B8" s="17" t="n">
        <v>7007</v>
      </c>
      <c r="C8" s="18">
        <f>(0.0/B8*100)</f>
        <v/>
      </c>
      <c r="D8" s="19" t="n">
        <v>7007</v>
      </c>
      <c r="E8" s="18" t="n">
        <v>505.16783624</v>
      </c>
      <c r="F8" s="20" t="n">
        <v>4.69970824</v>
      </c>
      <c r="G8" s="18" t="n">
        <v>482.50956311</v>
      </c>
      <c r="H8" s="20" t="n">
        <v>8.082570759999999</v>
      </c>
      <c r="I8" s="18" t="s">
        <v>404</v>
      </c>
      <c r="J8" s="20" t="s">
        <v>404</v>
      </c>
      <c r="K8" s="18" t="s">
        <v>404</v>
      </c>
      <c r="L8" s="20" t="s">
        <v>404</v>
      </c>
      <c r="M8" s="18" t="s">
        <v>404</v>
      </c>
      <c r="N8" s="20" t="s">
        <v>404</v>
      </c>
      <c r="O8" s="18" t="s">
        <v>404</v>
      </c>
      <c r="P8" s="20" t="s">
        <v>404</v>
      </c>
      <c r="Q8" s="18" t="n">
        <v>476.54006403</v>
      </c>
      <c r="R8" s="20" t="n">
        <v>12.93451971</v>
      </c>
    </row>
    <row r="9" spans="1:18">
      <c r="A9" s="15" t="s">
        <v>406</v>
      </c>
      <c r="B9" s="17" t="n">
        <v>9651</v>
      </c>
      <c r="C9" s="18">
        <f>(200.0/B9*100)</f>
        <v/>
      </c>
      <c r="D9" s="19" t="n">
        <v>9451</v>
      </c>
      <c r="E9" s="18" t="n">
        <v>509.03674989</v>
      </c>
      <c r="F9" s="20" t="n">
        <v>4.10854281</v>
      </c>
      <c r="G9" s="18" t="n">
        <v>508.95128529</v>
      </c>
      <c r="H9" s="20" t="n">
        <v>7.0667912</v>
      </c>
      <c r="I9" s="18" t="s">
        <v>404</v>
      </c>
      <c r="J9" s="20" t="s">
        <v>404</v>
      </c>
      <c r="K9" s="18" t="s">
        <v>404</v>
      </c>
      <c r="L9" s="20" t="s">
        <v>404</v>
      </c>
      <c r="M9" s="18" t="s">
        <v>404</v>
      </c>
      <c r="N9" s="20" t="s">
        <v>404</v>
      </c>
      <c r="O9" s="18" t="s">
        <v>404</v>
      </c>
      <c r="P9" s="20" t="s">
        <v>404</v>
      </c>
      <c r="Q9" s="18" t="n">
        <v>487.37673257</v>
      </c>
      <c r="R9" s="20" t="n">
        <v>15.9898762</v>
      </c>
    </row>
    <row r="10" spans="1:18">
      <c r="A10" s="15" t="s">
        <v>407</v>
      </c>
      <c r="B10" s="17" t="n">
        <v>20058</v>
      </c>
      <c r="C10" s="18">
        <f>(3134.0/B10*100)</f>
        <v/>
      </c>
      <c r="D10" s="19" t="n">
        <v>16924</v>
      </c>
      <c r="E10" s="18" t="n">
        <v>516.54777858</v>
      </c>
      <c r="F10" s="20" t="n">
        <v>2.67541806</v>
      </c>
      <c r="G10" s="18" t="n">
        <v>504.51664283</v>
      </c>
      <c r="H10" s="20" t="n">
        <v>7.11214728</v>
      </c>
      <c r="I10" s="18" t="s">
        <v>404</v>
      </c>
      <c r="J10" s="20" t="s">
        <v>404</v>
      </c>
      <c r="K10" s="18" t="s">
        <v>404</v>
      </c>
      <c r="L10" s="20" t="s">
        <v>404</v>
      </c>
      <c r="M10" s="18" t="s">
        <v>404</v>
      </c>
      <c r="N10" s="20" t="s">
        <v>404</v>
      </c>
      <c r="O10" s="18" t="s">
        <v>404</v>
      </c>
      <c r="P10" s="20" t="s">
        <v>404</v>
      </c>
      <c r="Q10" s="18" t="n">
        <v>571.96847871</v>
      </c>
      <c r="R10" s="20" t="n">
        <v>19.77363969</v>
      </c>
    </row>
    <row r="11" spans="1:18">
      <c r="A11" s="15" t="s">
        <v>408</v>
      </c>
      <c r="B11" s="17" t="n">
        <v>7053</v>
      </c>
      <c r="C11" s="18">
        <f>(212.0/B11*100)</f>
        <v/>
      </c>
      <c r="D11" s="19" t="n">
        <v>6841</v>
      </c>
      <c r="E11" s="18" t="n">
        <v>425.59534711</v>
      </c>
      <c r="F11" s="20" t="n">
        <v>2.94238841</v>
      </c>
      <c r="G11" s="18" t="n">
        <v>387.85924024</v>
      </c>
      <c r="H11" s="20" t="n">
        <v>12.75537411</v>
      </c>
      <c r="I11" s="18" t="s">
        <v>404</v>
      </c>
      <c r="J11" s="20" t="s">
        <v>404</v>
      </c>
      <c r="K11" s="18" t="s">
        <v>404</v>
      </c>
      <c r="L11" s="20" t="s">
        <v>404</v>
      </c>
      <c r="M11" s="18" t="s">
        <v>404</v>
      </c>
      <c r="N11" s="20" t="s">
        <v>404</v>
      </c>
      <c r="O11" s="18" t="s">
        <v>404</v>
      </c>
      <c r="P11" s="20" t="s">
        <v>404</v>
      </c>
      <c r="Q11" s="18" t="n">
        <v>406.23831582</v>
      </c>
      <c r="R11" s="20" t="n">
        <v>15.86885412</v>
      </c>
    </row>
    <row r="12" spans="1:18">
      <c r="A12" s="15" t="s">
        <v>409</v>
      </c>
      <c r="B12" s="17" t="n">
        <v>6894</v>
      </c>
      <c r="C12" s="18">
        <f>(106.0/B12*100)</f>
        <v/>
      </c>
      <c r="D12" s="19" t="n">
        <v>6788</v>
      </c>
      <c r="E12" s="18" t="n">
        <v>487.81706741</v>
      </c>
      <c r="F12" s="20" t="n">
        <v>3.22140707</v>
      </c>
      <c r="G12" s="18" t="n">
        <v>521.36484797</v>
      </c>
      <c r="H12" s="20" t="n">
        <v>10.21088927</v>
      </c>
      <c r="I12" s="18" t="s">
        <v>404</v>
      </c>
      <c r="J12" s="20" t="s">
        <v>404</v>
      </c>
      <c r="K12" s="18" t="s">
        <v>404</v>
      </c>
      <c r="L12" s="20" t="s">
        <v>404</v>
      </c>
      <c r="M12" s="18" t="s">
        <v>404</v>
      </c>
      <c r="N12" s="20" t="s">
        <v>404</v>
      </c>
      <c r="O12" s="18" t="s">
        <v>404</v>
      </c>
      <c r="P12" s="20" t="s">
        <v>404</v>
      </c>
      <c r="Q12" s="18" t="n">
        <v>466.76383203</v>
      </c>
      <c r="R12" s="20" t="n">
        <v>20.7268704</v>
      </c>
    </row>
    <row r="13" spans="1:18">
      <c r="A13" s="15" t="s">
        <v>410</v>
      </c>
      <c r="B13" s="17" t="n">
        <v>7161</v>
      </c>
      <c r="C13" s="18">
        <f>(1175.0/B13*100)</f>
        <v/>
      </c>
      <c r="D13" s="19" t="n">
        <v>5986</v>
      </c>
      <c r="E13" s="18" t="n">
        <v>511.24688753</v>
      </c>
      <c r="F13" s="20" t="n">
        <v>2.40500836</v>
      </c>
      <c r="G13" s="18" t="n">
        <v>504.54125176</v>
      </c>
      <c r="H13" s="20" t="n">
        <v>9.0890705</v>
      </c>
      <c r="I13" s="18" t="s">
        <v>404</v>
      </c>
      <c r="J13" s="20" t="s">
        <v>404</v>
      </c>
      <c r="K13" s="18" t="s">
        <v>404</v>
      </c>
      <c r="L13" s="20" t="s">
        <v>404</v>
      </c>
      <c r="M13" s="18" t="s">
        <v>404</v>
      </c>
      <c r="N13" s="20" t="s">
        <v>404</v>
      </c>
      <c r="O13" s="18" t="s">
        <v>404</v>
      </c>
      <c r="P13" s="20" t="s">
        <v>404</v>
      </c>
      <c r="Q13" s="18" t="n">
        <v>511.52738201</v>
      </c>
      <c r="R13" s="20" t="n">
        <v>6.02143613</v>
      </c>
    </row>
    <row r="14" spans="1:18">
      <c r="A14" s="15" t="s">
        <v>411</v>
      </c>
      <c r="B14" s="17" t="n">
        <v>5587</v>
      </c>
      <c r="C14" s="18">
        <f>(0.0/B14*100)</f>
        <v/>
      </c>
      <c r="D14" s="19" t="n">
        <v>5587</v>
      </c>
      <c r="E14" s="18" t="n">
        <v>518.18676386</v>
      </c>
      <c r="F14" s="20" t="n">
        <v>2.14978801</v>
      </c>
      <c r="G14" s="18" t="n">
        <v>532.60696809</v>
      </c>
      <c r="H14" s="20" t="n">
        <v>10.23352755</v>
      </c>
      <c r="I14" s="18" t="s">
        <v>404</v>
      </c>
      <c r="J14" s="20" t="s">
        <v>404</v>
      </c>
      <c r="K14" s="18" t="s">
        <v>404</v>
      </c>
      <c r="L14" s="20" t="s">
        <v>404</v>
      </c>
      <c r="M14" s="18" t="s">
        <v>404</v>
      </c>
      <c r="N14" s="20" t="s">
        <v>404</v>
      </c>
      <c r="O14" s="18" t="s">
        <v>404</v>
      </c>
      <c r="P14" s="20" t="s">
        <v>404</v>
      </c>
      <c r="Q14" s="18" t="n">
        <v>544.06573808</v>
      </c>
      <c r="R14" s="20" t="n">
        <v>16.96517463</v>
      </c>
    </row>
    <row r="15" spans="1:18">
      <c r="A15" s="15" t="s">
        <v>412</v>
      </c>
      <c r="B15" s="17" t="n">
        <v>5882</v>
      </c>
      <c r="C15" s="18">
        <f>(0.0/B15*100)</f>
        <v/>
      </c>
      <c r="D15" s="19" t="n">
        <v>5882</v>
      </c>
      <c r="E15" s="18" t="n">
        <v>510.44530346</v>
      </c>
      <c r="F15" s="20" t="n">
        <v>2.43211378</v>
      </c>
      <c r="G15" s="18" t="n">
        <v>514.32272089</v>
      </c>
      <c r="H15" s="20" t="n">
        <v>5.97140339</v>
      </c>
      <c r="I15" s="18" t="s">
        <v>404</v>
      </c>
      <c r="J15" s="20" t="s">
        <v>404</v>
      </c>
      <c r="K15" s="18" t="s">
        <v>404</v>
      </c>
      <c r="L15" s="20" t="s">
        <v>404</v>
      </c>
      <c r="M15" s="18" t="s">
        <v>404</v>
      </c>
      <c r="N15" s="20" t="s">
        <v>404</v>
      </c>
      <c r="O15" s="18" t="s">
        <v>404</v>
      </c>
      <c r="P15" s="20" t="s">
        <v>404</v>
      </c>
      <c r="Q15" s="18" t="n">
        <v>520.63763442</v>
      </c>
      <c r="R15" s="20" t="n">
        <v>15.74990738</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492.92040182</v>
      </c>
      <c r="N16" s="20" t="n">
        <v>2.09885807</v>
      </c>
      <c r="O16" s="18" t="s">
        <v>404</v>
      </c>
      <c r="P16" s="20" t="s">
        <v>404</v>
      </c>
      <c r="Q16" s="18" t="s">
        <v>404</v>
      </c>
      <c r="R16" s="20" t="s">
        <v>404</v>
      </c>
    </row>
    <row r="17" spans="1:18">
      <c r="A17" s="15" t="s">
        <v>414</v>
      </c>
      <c r="B17" s="17" t="n">
        <v>6504</v>
      </c>
      <c r="C17" s="18">
        <f>(1325.0/B17*100)</f>
        <v/>
      </c>
      <c r="D17" s="19" t="n">
        <v>5179</v>
      </c>
      <c r="E17" s="18" t="n">
        <v>502.52012245</v>
      </c>
      <c r="F17" s="20" t="n">
        <v>4.14085602</v>
      </c>
      <c r="G17" s="18" t="n">
        <v>510.59257015</v>
      </c>
      <c r="H17" s="20" t="n">
        <v>11.97100383</v>
      </c>
      <c r="I17" s="18" t="s">
        <v>404</v>
      </c>
      <c r="J17" s="20" t="s">
        <v>404</v>
      </c>
      <c r="K17" s="18" t="s">
        <v>404</v>
      </c>
      <c r="L17" s="20" t="s">
        <v>404</v>
      </c>
      <c r="M17" s="18" t="s">
        <v>404</v>
      </c>
      <c r="N17" s="20" t="s">
        <v>404</v>
      </c>
      <c r="O17" s="18" t="s">
        <v>404</v>
      </c>
      <c r="P17" s="20" t="s">
        <v>404</v>
      </c>
      <c r="Q17" s="18" t="n">
        <v>533.4844083</v>
      </c>
      <c r="R17" s="20" t="n">
        <v>16.14037257</v>
      </c>
    </row>
    <row r="18" spans="1:18">
      <c r="A18" s="15" t="s">
        <v>415</v>
      </c>
      <c r="B18" s="17" t="n">
        <v>5532</v>
      </c>
      <c r="C18" s="18">
        <f>(0.0/B18*100)</f>
        <v/>
      </c>
      <c r="D18" s="19" t="n">
        <v>5532</v>
      </c>
      <c r="E18" s="18" t="n">
        <v>452.78712363</v>
      </c>
      <c r="F18" s="20" t="n">
        <v>4.17514841</v>
      </c>
      <c r="G18" s="18" t="n">
        <v>464.01099609</v>
      </c>
      <c r="H18" s="20" t="n">
        <v>13.28789897</v>
      </c>
      <c r="I18" s="18" t="s">
        <v>404</v>
      </c>
      <c r="J18" s="20" t="s">
        <v>404</v>
      </c>
      <c r="K18" s="18" t="s">
        <v>404</v>
      </c>
      <c r="L18" s="20" t="s">
        <v>404</v>
      </c>
      <c r="M18" s="18" t="s">
        <v>404</v>
      </c>
      <c r="N18" s="20" t="s">
        <v>404</v>
      </c>
      <c r="O18" s="18" t="s">
        <v>404</v>
      </c>
      <c r="P18" s="20" t="s">
        <v>404</v>
      </c>
      <c r="Q18" s="18" t="n">
        <v>426.22235586</v>
      </c>
      <c r="R18" s="20" t="n">
        <v>53.94425024</v>
      </c>
    </row>
    <row r="19" spans="1:18">
      <c r="A19" s="15" t="s">
        <v>416</v>
      </c>
      <c r="B19" s="17" t="n">
        <v>5658</v>
      </c>
      <c r="C19" s="18">
        <f>(327.0/B19*100)</f>
        <v/>
      </c>
      <c r="D19" s="19" t="n">
        <v>5331</v>
      </c>
      <c r="E19" s="18" t="n">
        <v>473.58751571</v>
      </c>
      <c r="F19" s="20" t="n">
        <v>3.60890326</v>
      </c>
      <c r="G19" s="18" t="n">
        <v>487.84598149</v>
      </c>
      <c r="H19" s="20" t="n">
        <v>10.73703808</v>
      </c>
      <c r="I19" s="18" t="s">
        <v>404</v>
      </c>
      <c r="J19" s="20" t="s">
        <v>404</v>
      </c>
      <c r="K19" s="18" t="s">
        <v>404</v>
      </c>
      <c r="L19" s="20" t="s">
        <v>404</v>
      </c>
      <c r="M19" s="18" t="s">
        <v>404</v>
      </c>
      <c r="N19" s="20" t="s">
        <v>404</v>
      </c>
      <c r="O19" s="18" t="s">
        <v>404</v>
      </c>
      <c r="P19" s="20" t="s">
        <v>404</v>
      </c>
      <c r="Q19" s="18" t="n">
        <v>506.61650586</v>
      </c>
      <c r="R19" s="20" t="n">
        <v>26.81973689</v>
      </c>
    </row>
    <row r="20" spans="1:18">
      <c r="A20" s="15" t="s">
        <v>417</v>
      </c>
      <c r="B20" s="17" t="n">
        <v>3371</v>
      </c>
      <c r="C20" s="18">
        <f>(24.0/B20*100)</f>
        <v/>
      </c>
      <c r="D20" s="19" t="n">
        <v>3347</v>
      </c>
      <c r="E20" s="18" t="n">
        <v>488.1739752</v>
      </c>
      <c r="F20" s="20" t="n">
        <v>1.9851688</v>
      </c>
      <c r="G20" s="18" t="n">
        <v>479.26152071</v>
      </c>
      <c r="H20" s="20" t="n">
        <v>8.85524094</v>
      </c>
      <c r="I20" s="18" t="s">
        <v>404</v>
      </c>
      <c r="J20" s="20" t="s">
        <v>404</v>
      </c>
      <c r="K20" s="18" t="s">
        <v>404</v>
      </c>
      <c r="L20" s="20" t="s">
        <v>404</v>
      </c>
      <c r="M20" s="18" t="s">
        <v>404</v>
      </c>
      <c r="N20" s="20" t="s">
        <v>404</v>
      </c>
      <c r="O20" s="18" t="s">
        <v>404</v>
      </c>
      <c r="P20" s="20" t="s">
        <v>404</v>
      </c>
      <c r="Q20" s="18" t="n">
        <v>493.55034692</v>
      </c>
      <c r="R20" s="20" t="n">
        <v>11.21477257</v>
      </c>
    </row>
    <row r="21" spans="1:18">
      <c r="A21" s="15" t="s">
        <v>418</v>
      </c>
      <c r="B21" s="17" t="n">
        <v>5741</v>
      </c>
      <c r="C21" s="18">
        <f>(0.0/B21*100)</f>
        <v/>
      </c>
      <c r="D21" s="19" t="n">
        <v>5741</v>
      </c>
      <c r="E21" s="18" t="n">
        <v>504.07823233</v>
      </c>
      <c r="F21" s="20" t="n">
        <v>2.38063118</v>
      </c>
      <c r="G21" s="18" t="n">
        <v>506.72551926</v>
      </c>
      <c r="H21" s="20" t="n">
        <v>7.75734568</v>
      </c>
      <c r="I21" s="18" t="s">
        <v>404</v>
      </c>
      <c r="J21" s="20" t="s">
        <v>404</v>
      </c>
      <c r="K21" s="18" t="s">
        <v>404</v>
      </c>
      <c r="L21" s="20" t="s">
        <v>404</v>
      </c>
      <c r="M21" s="18" t="s">
        <v>404</v>
      </c>
      <c r="N21" s="20" t="s">
        <v>404</v>
      </c>
      <c r="O21" s="18" t="s">
        <v>404</v>
      </c>
      <c r="P21" s="20" t="s">
        <v>404</v>
      </c>
      <c r="Q21" s="18" t="n">
        <v>498.44752276</v>
      </c>
      <c r="R21" s="20" t="n">
        <v>6.70379407</v>
      </c>
    </row>
    <row r="22" spans="1:18">
      <c r="A22" s="15" t="s">
        <v>419</v>
      </c>
      <c r="B22" s="17" t="n">
        <v>6598</v>
      </c>
      <c r="C22" s="18">
        <f>(0.0/B22*100)</f>
        <v/>
      </c>
      <c r="D22" s="19" t="n">
        <v>6598</v>
      </c>
      <c r="E22" s="18" t="n">
        <v>467.60941682</v>
      </c>
      <c r="F22" s="20" t="n">
        <v>4.26542477</v>
      </c>
      <c r="G22" s="18" t="n">
        <v>478.86325932</v>
      </c>
      <c r="H22" s="20" t="n">
        <v>13.19566815</v>
      </c>
      <c r="I22" s="18" t="s">
        <v>404</v>
      </c>
      <c r="J22" s="20" t="s">
        <v>404</v>
      </c>
      <c r="K22" s="18" t="s">
        <v>404</v>
      </c>
      <c r="L22" s="20" t="s">
        <v>404</v>
      </c>
      <c r="M22" s="18" t="s">
        <v>404</v>
      </c>
      <c r="N22" s="20" t="s">
        <v>404</v>
      </c>
      <c r="O22" s="18" t="s">
        <v>404</v>
      </c>
      <c r="P22" s="20" t="s">
        <v>404</v>
      </c>
      <c r="Q22" s="18" t="n">
        <v>474.9303106</v>
      </c>
      <c r="R22" s="20" t="n">
        <v>10.35543638</v>
      </c>
    </row>
    <row r="23" spans="1:18">
      <c r="A23" s="15" t="s">
        <v>420</v>
      </c>
      <c r="B23" s="17" t="n">
        <v>11583</v>
      </c>
      <c r="C23" s="18">
        <f>(3194.0/B23*100)</f>
        <v/>
      </c>
      <c r="D23" s="19" t="n">
        <v>8389</v>
      </c>
      <c r="E23" s="18" t="n">
        <v>492.14922673</v>
      </c>
      <c r="F23" s="20" t="n">
        <v>4.44251777</v>
      </c>
      <c r="G23" s="18" t="n">
        <v>492.94949151</v>
      </c>
      <c r="H23" s="20" t="n">
        <v>11.05451898</v>
      </c>
      <c r="I23" s="18" t="s">
        <v>404</v>
      </c>
      <c r="J23" s="20" t="s">
        <v>404</v>
      </c>
      <c r="K23" s="18" t="s">
        <v>404</v>
      </c>
      <c r="L23" s="20" t="s">
        <v>404</v>
      </c>
      <c r="M23" s="18" t="s">
        <v>404</v>
      </c>
      <c r="N23" s="20" t="s">
        <v>404</v>
      </c>
      <c r="O23" s="18" t="s">
        <v>404</v>
      </c>
      <c r="P23" s="20" t="s">
        <v>404</v>
      </c>
      <c r="Q23" s="18" t="n">
        <v>497.1873976</v>
      </c>
      <c r="R23" s="20" t="n">
        <v>20.72561967</v>
      </c>
    </row>
    <row r="24" spans="1:18">
      <c r="A24" s="15" t="s">
        <v>421</v>
      </c>
      <c r="B24" s="17" t="n">
        <v>6647</v>
      </c>
      <c r="C24" s="18">
        <f>(0.0/B24*100)</f>
        <v/>
      </c>
      <c r="D24" s="19" t="n">
        <v>6647</v>
      </c>
      <c r="E24" s="18" t="n">
        <v>538.03285267</v>
      </c>
      <c r="F24" s="20" t="n">
        <v>3.5146437</v>
      </c>
      <c r="G24" s="18" t="n">
        <v>507.78367682</v>
      </c>
      <c r="H24" s="20" t="n">
        <v>9.13869772</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526.14476032</v>
      </c>
      <c r="F25" s="20" t="n">
        <v>4.03527222</v>
      </c>
      <c r="G25" s="18" t="n">
        <v>494.58105142</v>
      </c>
      <c r="H25" s="20" t="n">
        <v>20.41000189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481.38649261</v>
      </c>
      <c r="F26" s="20" t="n">
        <v>1.96507326</v>
      </c>
      <c r="G26" s="18" t="n">
        <v>511.12321035</v>
      </c>
      <c r="H26" s="20" t="n">
        <v>9.25684115</v>
      </c>
      <c r="I26" s="18" t="s">
        <v>404</v>
      </c>
      <c r="J26" s="20" t="s">
        <v>404</v>
      </c>
      <c r="K26" s="18" t="s">
        <v>404</v>
      </c>
      <c r="L26" s="20" t="s">
        <v>404</v>
      </c>
      <c r="M26" s="18" t="s">
        <v>404</v>
      </c>
      <c r="N26" s="20" t="s">
        <v>404</v>
      </c>
      <c r="O26" s="18" t="s">
        <v>404</v>
      </c>
      <c r="P26" s="20" t="s">
        <v>404</v>
      </c>
      <c r="Q26" s="18" t="n">
        <v>468.09016014</v>
      </c>
      <c r="R26" s="20" t="n">
        <v>18.08580262</v>
      </c>
    </row>
    <row r="27" spans="1:18">
      <c r="A27" s="15" t="s">
        <v>424</v>
      </c>
      <c r="B27" s="17" t="n">
        <v>5299</v>
      </c>
      <c r="C27" s="18">
        <f>(0.0/B27*100)</f>
        <v/>
      </c>
      <c r="D27" s="19" t="n">
        <v>5299</v>
      </c>
      <c r="E27" s="18" t="n">
        <v>486.53460209</v>
      </c>
      <c r="F27" s="20" t="n">
        <v>1.35927391</v>
      </c>
      <c r="G27" s="18" t="n">
        <v>483.31351092</v>
      </c>
      <c r="H27" s="20" t="n">
        <v>2.21922918</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406.73236567</v>
      </c>
      <c r="F28" s="20" t="n">
        <v>2.43519344</v>
      </c>
      <c r="G28" s="18" t="n">
        <v>420.98576677</v>
      </c>
      <c r="H28" s="20" t="n">
        <v>10.28596759</v>
      </c>
      <c r="I28" s="18" t="s">
        <v>404</v>
      </c>
      <c r="J28" s="20" t="s">
        <v>404</v>
      </c>
      <c r="K28" s="18" t="s">
        <v>404</v>
      </c>
      <c r="L28" s="20" t="s">
        <v>404</v>
      </c>
      <c r="M28" s="18" t="s">
        <v>404</v>
      </c>
      <c r="N28" s="20" t="s">
        <v>404</v>
      </c>
      <c r="O28" s="18" t="s">
        <v>404</v>
      </c>
      <c r="P28" s="20" t="s">
        <v>404</v>
      </c>
      <c r="Q28" s="18" t="n">
        <v>378.0505</v>
      </c>
      <c r="R28" s="20" t="n">
        <v>6.96037667</v>
      </c>
    </row>
    <row r="29" spans="1:18">
      <c r="A29" s="15" t="s">
        <v>426</v>
      </c>
      <c r="B29" s="17" t="n">
        <v>5385</v>
      </c>
      <c r="C29" s="18">
        <f>(1123.0/B29*100)</f>
        <v/>
      </c>
      <c r="D29" s="19" t="n">
        <v>4262</v>
      </c>
      <c r="E29" s="18" t="n">
        <v>513.0520744299999</v>
      </c>
      <c r="F29" s="20" t="n">
        <v>6.63079423</v>
      </c>
      <c r="G29" s="18" t="n">
        <v>518.44727761</v>
      </c>
      <c r="H29" s="20" t="n">
        <v>12.09299235</v>
      </c>
      <c r="I29" s="18" t="s">
        <v>404</v>
      </c>
      <c r="J29" s="20" t="s">
        <v>404</v>
      </c>
      <c r="K29" s="18" t="s">
        <v>404</v>
      </c>
      <c r="L29" s="20" t="s">
        <v>404</v>
      </c>
      <c r="M29" s="18" t="s">
        <v>404</v>
      </c>
      <c r="N29" s="20" t="s">
        <v>404</v>
      </c>
      <c r="O29" s="18" t="s">
        <v>404</v>
      </c>
      <c r="P29" s="20" t="s">
        <v>404</v>
      </c>
      <c r="Q29" s="18" t="n">
        <v>501.78736799</v>
      </c>
      <c r="R29" s="20" t="n">
        <v>9.978813990000001</v>
      </c>
    </row>
    <row r="30" spans="1:18">
      <c r="A30" s="15" t="s">
        <v>427</v>
      </c>
      <c r="B30" s="17" t="n">
        <v>4520</v>
      </c>
      <c r="C30" s="18">
        <f>(1105.0/B30*100)</f>
        <v/>
      </c>
      <c r="D30" s="19" t="n">
        <v>3415</v>
      </c>
      <c r="E30" s="18" t="n">
        <v>497.51646932</v>
      </c>
      <c r="F30" s="20" t="n">
        <v>3.06906927</v>
      </c>
      <c r="G30" s="18" t="n">
        <v>490.70597405</v>
      </c>
      <c r="H30" s="20" t="n">
        <v>13.26179963</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501.95548621</v>
      </c>
      <c r="F31" s="20" t="n">
        <v>2.34437823</v>
      </c>
      <c r="G31" s="18" t="n">
        <v>511.05876808</v>
      </c>
      <c r="H31" s="20" t="n">
        <v>7.46382912</v>
      </c>
      <c r="I31" s="18" t="s">
        <v>404</v>
      </c>
      <c r="J31" s="20" t="s">
        <v>404</v>
      </c>
      <c r="K31" s="18" t="s">
        <v>404</v>
      </c>
      <c r="L31" s="20" t="s">
        <v>404</v>
      </c>
      <c r="M31" s="18" t="s">
        <v>404</v>
      </c>
      <c r="N31" s="20" t="s">
        <v>404</v>
      </c>
      <c r="O31" s="18" t="s">
        <v>404</v>
      </c>
      <c r="P31" s="20" t="s">
        <v>404</v>
      </c>
      <c r="Q31" s="18" t="n">
        <v>495.05297083</v>
      </c>
      <c r="R31" s="20" t="n">
        <v>9.35464502</v>
      </c>
    </row>
    <row r="32" spans="1:18">
      <c r="A32" s="15" t="s">
        <v>429</v>
      </c>
      <c r="B32" s="17" t="n">
        <v>4478</v>
      </c>
      <c r="C32" s="18">
        <f>(0.0/B32*100)</f>
        <v/>
      </c>
      <c r="D32" s="19" t="n">
        <v>4478</v>
      </c>
      <c r="E32" s="18" t="n">
        <v>504.14354459</v>
      </c>
      <c r="F32" s="20" t="n">
        <v>2.42138231</v>
      </c>
      <c r="G32" s="18" t="n">
        <v>613.2857</v>
      </c>
      <c r="H32" s="20" t="n">
        <v>26.10311201</v>
      </c>
      <c r="I32" s="18" t="s">
        <v>404</v>
      </c>
      <c r="J32" s="20" t="s">
        <v>404</v>
      </c>
      <c r="K32" s="18" t="s">
        <v>404</v>
      </c>
      <c r="L32" s="20" t="s">
        <v>404</v>
      </c>
      <c r="M32" s="18" t="s">
        <v>404</v>
      </c>
      <c r="N32" s="20" t="s">
        <v>404</v>
      </c>
      <c r="O32" s="18" t="s">
        <v>404</v>
      </c>
      <c r="P32" s="20" t="s">
        <v>404</v>
      </c>
      <c r="Q32" s="18" t="n">
        <v>524.87874018</v>
      </c>
      <c r="R32" s="20" t="n">
        <v>10.68701475</v>
      </c>
    </row>
    <row r="33" spans="1:18">
      <c r="A33" s="15" t="s">
        <v>430</v>
      </c>
      <c r="B33" s="17" t="n">
        <v>7325</v>
      </c>
      <c r="C33" s="18">
        <f>(29.0/B33*100)</f>
        <v/>
      </c>
      <c r="D33" s="19" t="n">
        <v>7296</v>
      </c>
      <c r="E33" s="18" t="n">
        <v>489.72456283</v>
      </c>
      <c r="F33" s="20" t="n">
        <v>2.60063103</v>
      </c>
      <c r="G33" s="18" t="n">
        <v>513.45856212</v>
      </c>
      <c r="H33" s="20" t="n">
        <v>18.4913294</v>
      </c>
      <c r="I33" s="18" t="s">
        <v>404</v>
      </c>
      <c r="J33" s="20" t="s">
        <v>404</v>
      </c>
      <c r="K33" s="18" t="s">
        <v>404</v>
      </c>
      <c r="L33" s="20" t="s">
        <v>404</v>
      </c>
      <c r="M33" s="18" t="s">
        <v>404</v>
      </c>
      <c r="N33" s="20" t="s">
        <v>404</v>
      </c>
      <c r="O33" s="18" t="s">
        <v>404</v>
      </c>
      <c r="P33" s="20" t="s">
        <v>404</v>
      </c>
      <c r="Q33" s="18" t="n">
        <v>468.50691376</v>
      </c>
      <c r="R33" s="20" t="n">
        <v>10.90634122</v>
      </c>
    </row>
    <row r="34" spans="1:18">
      <c r="A34" s="15" t="s">
        <v>431</v>
      </c>
      <c r="B34" s="17" t="n">
        <v>6350</v>
      </c>
      <c r="C34" s="18">
        <f>(0.0/B34*100)</f>
        <v/>
      </c>
      <c r="D34" s="19" t="n">
        <v>6350</v>
      </c>
      <c r="E34" s="18" t="n">
        <v>472.17505098</v>
      </c>
      <c r="F34" s="20" t="n">
        <v>3.06581589</v>
      </c>
      <c r="G34" s="18" t="n">
        <v>493.65093657</v>
      </c>
      <c r="H34" s="20" t="n">
        <v>9.70864085</v>
      </c>
      <c r="I34" s="18" t="s">
        <v>404</v>
      </c>
      <c r="J34" s="20" t="s">
        <v>404</v>
      </c>
      <c r="K34" s="18" t="s">
        <v>404</v>
      </c>
      <c r="L34" s="20" t="s">
        <v>404</v>
      </c>
      <c r="M34" s="18" t="s">
        <v>404</v>
      </c>
      <c r="N34" s="20" t="s">
        <v>404</v>
      </c>
      <c r="O34" s="18" t="s">
        <v>404</v>
      </c>
      <c r="P34" s="20" t="s">
        <v>404</v>
      </c>
      <c r="Q34" s="18" t="n">
        <v>445.85508436</v>
      </c>
      <c r="R34" s="20" t="n">
        <v>26.73633828</v>
      </c>
    </row>
    <row r="35" spans="1:18">
      <c r="A35" s="15" t="s">
        <v>432</v>
      </c>
      <c r="B35" s="17" t="n">
        <v>6406</v>
      </c>
      <c r="C35" s="18">
        <f>(443.0/B35*100)</f>
        <v/>
      </c>
      <c r="D35" s="19" t="n">
        <v>5963</v>
      </c>
      <c r="E35" s="18" t="n">
        <v>511.31240904</v>
      </c>
      <c r="F35" s="20" t="n">
        <v>1.34690507</v>
      </c>
      <c r="G35" s="18" t="n">
        <v>518.25113953</v>
      </c>
      <c r="H35" s="20" t="n">
        <v>3.82496703</v>
      </c>
      <c r="I35" s="18" t="s">
        <v>404</v>
      </c>
      <c r="J35" s="20" t="s">
        <v>404</v>
      </c>
      <c r="K35" s="18" t="s">
        <v>404</v>
      </c>
      <c r="L35" s="20" t="s">
        <v>404</v>
      </c>
      <c r="M35" s="18" t="s">
        <v>404</v>
      </c>
      <c r="N35" s="20" t="s">
        <v>404</v>
      </c>
      <c r="O35" s="18" t="s">
        <v>404</v>
      </c>
      <c r="P35" s="20" t="s">
        <v>404</v>
      </c>
      <c r="Q35" s="18" t="n">
        <v>503.57084714</v>
      </c>
      <c r="R35" s="20" t="n">
        <v>8.136438460000001</v>
      </c>
    </row>
    <row r="36" spans="1:18">
      <c r="A36" s="15" t="s">
        <v>433</v>
      </c>
      <c r="B36" s="17" t="n">
        <v>6736</v>
      </c>
      <c r="C36" s="18">
        <f>(10.0/B36*100)</f>
        <v/>
      </c>
      <c r="D36" s="19" t="n">
        <v>6726</v>
      </c>
      <c r="E36" s="18" t="n">
        <v>486.14988807</v>
      </c>
      <c r="F36" s="20" t="n">
        <v>2.26377979</v>
      </c>
      <c r="G36" s="18" t="n">
        <v>478.38581688</v>
      </c>
      <c r="H36" s="20" t="n">
        <v>10.55577207</v>
      </c>
      <c r="I36" s="18" t="s">
        <v>404</v>
      </c>
      <c r="J36" s="20" t="s">
        <v>404</v>
      </c>
      <c r="K36" s="18" t="s">
        <v>404</v>
      </c>
      <c r="L36" s="20" t="s">
        <v>404</v>
      </c>
      <c r="M36" s="18" t="s">
        <v>404</v>
      </c>
      <c r="N36" s="20" t="s">
        <v>404</v>
      </c>
      <c r="O36" s="18" t="s">
        <v>404</v>
      </c>
      <c r="P36" s="20" t="s">
        <v>404</v>
      </c>
      <c r="Q36" s="18" t="n">
        <v>515.70474039</v>
      </c>
      <c r="R36" s="20" t="n">
        <v>13.0294684</v>
      </c>
    </row>
    <row r="37" spans="1:18">
      <c r="A37" s="15" t="s">
        <v>434</v>
      </c>
      <c r="B37" s="17" t="n">
        <v>5458</v>
      </c>
      <c r="C37" s="18">
        <f>(0.0/B37*100)</f>
        <v/>
      </c>
      <c r="D37" s="19" t="n">
        <v>5458</v>
      </c>
      <c r="E37" s="18" t="n">
        <v>494.13328304</v>
      </c>
      <c r="F37" s="20" t="n">
        <v>3.35192117</v>
      </c>
      <c r="G37" s="18" t="n">
        <v>492.85339198</v>
      </c>
      <c r="H37" s="20" t="n">
        <v>8.542605610000001</v>
      </c>
      <c r="I37" s="18" t="s">
        <v>404</v>
      </c>
      <c r="J37" s="20" t="s">
        <v>404</v>
      </c>
      <c r="K37" s="18" t="s">
        <v>404</v>
      </c>
      <c r="L37" s="20" t="s">
        <v>404</v>
      </c>
      <c r="M37" s="18" t="s">
        <v>404</v>
      </c>
      <c r="N37" s="20" t="s">
        <v>404</v>
      </c>
      <c r="O37" s="18" t="s">
        <v>404</v>
      </c>
      <c r="P37" s="20" t="s">
        <v>404</v>
      </c>
      <c r="Q37" s="18" t="n">
        <v>493.71995336</v>
      </c>
      <c r="R37" s="20" t="n">
        <v>8.704596609999999</v>
      </c>
    </row>
    <row r="38" spans="1:18">
      <c r="A38" s="15" t="s">
        <v>435</v>
      </c>
      <c r="B38" s="17" t="n">
        <v>5860</v>
      </c>
      <c r="C38" s="18">
        <f>(268.0/B38*100)</f>
        <v/>
      </c>
      <c r="D38" s="19" t="n">
        <v>5592</v>
      </c>
      <c r="E38" s="18" t="n">
        <v>505.77392398</v>
      </c>
      <c r="F38" s="20" t="n">
        <v>4.02038997</v>
      </c>
      <c r="G38" s="18" t="n">
        <v>552.60620233</v>
      </c>
      <c r="H38" s="20" t="n">
        <v>7.62646817</v>
      </c>
      <c r="I38" s="18" t="s">
        <v>404</v>
      </c>
      <c r="J38" s="20" t="s">
        <v>404</v>
      </c>
      <c r="K38" s="18" t="s">
        <v>404</v>
      </c>
      <c r="L38" s="20" t="s">
        <v>404</v>
      </c>
      <c r="M38" s="18" t="s">
        <v>404</v>
      </c>
      <c r="N38" s="20" t="s">
        <v>404</v>
      </c>
      <c r="O38" s="18" t="s">
        <v>404</v>
      </c>
      <c r="P38" s="20" t="s">
        <v>404</v>
      </c>
      <c r="Q38" s="18" t="n">
        <v>570.22868245</v>
      </c>
      <c r="R38" s="20" t="n">
        <v>12.63626378</v>
      </c>
    </row>
    <row r="39" spans="1:18">
      <c r="A39" s="15" t="s">
        <v>436</v>
      </c>
      <c r="B39" s="17" t="n">
        <v>5895</v>
      </c>
      <c r="C39" s="18">
        <f>(0.0/B39*100)</f>
        <v/>
      </c>
      <c r="D39" s="19" t="n">
        <v>5895</v>
      </c>
      <c r="E39" s="18" t="n">
        <v>419.90088306</v>
      </c>
      <c r="F39" s="20" t="n">
        <v>4.31389978</v>
      </c>
      <c r="G39" s="18" t="n">
        <v>434.11086582</v>
      </c>
      <c r="H39" s="20" t="n">
        <v>20.51591742</v>
      </c>
      <c r="I39" s="18" t="s">
        <v>404</v>
      </c>
      <c r="J39" s="20" t="s">
        <v>404</v>
      </c>
      <c r="K39" s="18" t="s">
        <v>404</v>
      </c>
      <c r="L39" s="20" t="s">
        <v>404</v>
      </c>
      <c r="M39" s="18" t="s">
        <v>404</v>
      </c>
      <c r="N39" s="20" t="s">
        <v>404</v>
      </c>
      <c r="O39" s="18" t="s">
        <v>404</v>
      </c>
      <c r="P39" s="20" t="s">
        <v>404</v>
      </c>
      <c r="Q39" s="18" t="n">
        <v>380.33562704</v>
      </c>
      <c r="R39" s="20" t="n">
        <v>12.05635212</v>
      </c>
    </row>
    <row r="40" spans="1:18">
      <c r="A40" s="15" t="s">
        <v>437</v>
      </c>
      <c r="B40" s="17" t="n">
        <v>14157</v>
      </c>
      <c r="C40" s="18">
        <f>(3029.0/B40*100)</f>
        <v/>
      </c>
      <c r="D40" s="19" t="n">
        <v>11128</v>
      </c>
      <c r="E40" s="18" t="n">
        <v>493.0429201</v>
      </c>
      <c r="F40" s="20" t="n">
        <v>3.2325914</v>
      </c>
      <c r="G40" s="18" t="n">
        <v>520.81960111</v>
      </c>
      <c r="H40" s="20" t="n">
        <v>15.72432509</v>
      </c>
      <c r="I40" s="18" t="s">
        <v>404</v>
      </c>
      <c r="J40" s="20" t="s">
        <v>404</v>
      </c>
      <c r="K40" s="18" t="s">
        <v>404</v>
      </c>
      <c r="L40" s="20" t="s">
        <v>404</v>
      </c>
      <c r="M40" s="18" t="s">
        <v>404</v>
      </c>
      <c r="N40" s="20" t="s">
        <v>404</v>
      </c>
      <c r="O40" s="18" t="s">
        <v>404</v>
      </c>
      <c r="P40" s="20" t="s">
        <v>404</v>
      </c>
      <c r="Q40" s="18" t="n">
        <v>491.70348778</v>
      </c>
      <c r="R40" s="20" t="n">
        <v>8.830216419999999</v>
      </c>
    </row>
    <row r="41" spans="1:18">
      <c r="A41" s="15" t="s">
        <v>438</v>
      </c>
      <c r="B41" s="17" t="n">
        <v>5712</v>
      </c>
      <c r="C41" s="18">
        <f>(138.0/B41*100)</f>
        <v/>
      </c>
      <c r="D41" s="19" t="n">
        <v>5574</v>
      </c>
      <c r="E41" s="18" t="n">
        <v>470.60224553</v>
      </c>
      <c r="F41" s="20" t="n">
        <v>3.28019905</v>
      </c>
      <c r="G41" s="18" t="n">
        <v>466.26222443</v>
      </c>
      <c r="H41" s="20" t="n">
        <v>10.62855044</v>
      </c>
      <c r="I41" s="18" t="s">
        <v>404</v>
      </c>
      <c r="J41" s="20" t="s">
        <v>404</v>
      </c>
      <c r="K41" s="18" t="s">
        <v>404</v>
      </c>
      <c r="L41" s="20" t="s">
        <v>404</v>
      </c>
      <c r="M41" s="18" t="s">
        <v>404</v>
      </c>
      <c r="N41" s="20" t="s">
        <v>404</v>
      </c>
      <c r="O41" s="18" t="s">
        <v>404</v>
      </c>
      <c r="P41" s="20" t="s">
        <v>404</v>
      </c>
      <c r="Q41" s="18" t="n">
        <v>485.14160356</v>
      </c>
      <c r="R41" s="20" t="n">
        <v>8.617383589999999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414.70048072</v>
      </c>
      <c r="F44" s="20" t="n">
        <v>3.70080511</v>
      </c>
      <c r="G44" s="18" t="n">
        <v>395.86208486</v>
      </c>
      <c r="H44" s="20" t="n">
        <v>7.6198156</v>
      </c>
      <c r="I44" s="18" t="s">
        <v>404</v>
      </c>
      <c r="J44" s="20" t="s">
        <v>404</v>
      </c>
      <c r="K44" s="18" t="s">
        <v>404</v>
      </c>
      <c r="L44" s="20" t="s">
        <v>404</v>
      </c>
      <c r="M44" s="18" t="s">
        <v>404</v>
      </c>
      <c r="N44" s="20" t="s">
        <v>404</v>
      </c>
      <c r="O44" s="18" t="s">
        <v>404</v>
      </c>
      <c r="P44" s="20" t="s">
        <v>404</v>
      </c>
      <c r="Q44" s="18" t="n">
        <v>395.1222512</v>
      </c>
      <c r="R44" s="20" t="n">
        <v>19.86199718</v>
      </c>
    </row>
    <row r="45" spans="1:18">
      <c r="A45" s="15" t="s">
        <v>442</v>
      </c>
      <c r="B45" s="17" t="n">
        <v>5519</v>
      </c>
      <c r="C45" s="18">
        <f>(0.0/B45*100)</f>
        <v/>
      </c>
      <c r="D45" s="19" t="n">
        <v>5519</v>
      </c>
      <c r="E45" s="18" t="n">
        <v>354.9624549</v>
      </c>
      <c r="F45" s="20" t="n">
        <v>3.79574482</v>
      </c>
      <c r="G45" s="18" t="n">
        <v>372.98053486</v>
      </c>
      <c r="H45" s="20" t="n">
        <v>5.60431021</v>
      </c>
      <c r="I45" s="18" t="s">
        <v>404</v>
      </c>
      <c r="J45" s="20" t="s">
        <v>404</v>
      </c>
      <c r="K45" s="18" t="s">
        <v>404</v>
      </c>
      <c r="L45" s="20" t="s">
        <v>404</v>
      </c>
      <c r="M45" s="18" t="s">
        <v>404</v>
      </c>
      <c r="N45" s="20" t="s">
        <v>404</v>
      </c>
      <c r="O45" s="18" t="s">
        <v>404</v>
      </c>
      <c r="P45" s="20" t="s">
        <v>404</v>
      </c>
      <c r="Q45" s="18" t="n">
        <v>367.56934174</v>
      </c>
      <c r="R45" s="20" t="n">
        <v>21.68405382</v>
      </c>
    </row>
    <row r="46" spans="1:18">
      <c r="A46" s="15" t="s">
        <v>443</v>
      </c>
      <c r="B46" s="17" t="n">
        <v>23141</v>
      </c>
      <c r="C46" s="18">
        <f>(4196.0/B46*100)</f>
        <v/>
      </c>
      <c r="D46" s="19" t="n">
        <v>18945</v>
      </c>
      <c r="E46" s="18" t="n">
        <v>381.99056878</v>
      </c>
      <c r="F46" s="20" t="n">
        <v>3.37740833</v>
      </c>
      <c r="G46" s="18" t="n">
        <v>378.46631951</v>
      </c>
      <c r="H46" s="20" t="n">
        <v>10.17632379</v>
      </c>
      <c r="I46" s="18" t="s">
        <v>404</v>
      </c>
      <c r="J46" s="20" t="s">
        <v>404</v>
      </c>
      <c r="K46" s="18" t="s">
        <v>404</v>
      </c>
      <c r="L46" s="20" t="s">
        <v>404</v>
      </c>
      <c r="M46" s="18" t="s">
        <v>404</v>
      </c>
      <c r="N46" s="20" t="s">
        <v>404</v>
      </c>
      <c r="O46" s="18" t="s">
        <v>404</v>
      </c>
      <c r="P46" s="20" t="s">
        <v>404</v>
      </c>
      <c r="Q46" s="18" t="n">
        <v>350.92840663</v>
      </c>
      <c r="R46" s="20" t="n">
        <v>10.13466757</v>
      </c>
    </row>
    <row r="47" spans="1:18">
      <c r="A47" s="15" t="s">
        <v>444</v>
      </c>
      <c r="B47" s="17" t="n">
        <v>5928</v>
      </c>
      <c r="C47" s="18">
        <f>(0.0/B47*100)</f>
        <v/>
      </c>
      <c r="D47" s="19" t="n">
        <v>5928</v>
      </c>
      <c r="E47" s="18" t="n">
        <v>438.50694124</v>
      </c>
      <c r="F47" s="20" t="n">
        <v>4.5258649</v>
      </c>
      <c r="G47" s="18" t="n">
        <v>449.27124357</v>
      </c>
      <c r="H47" s="20" t="n">
        <v>14.26235345</v>
      </c>
      <c r="I47" s="18" t="s">
        <v>404</v>
      </c>
      <c r="J47" s="20" t="s">
        <v>404</v>
      </c>
      <c r="K47" s="18" t="s">
        <v>404</v>
      </c>
      <c r="L47" s="20" t="s">
        <v>404</v>
      </c>
      <c r="M47" s="18" t="s">
        <v>404</v>
      </c>
      <c r="N47" s="20" t="s">
        <v>404</v>
      </c>
      <c r="O47" s="18" t="s">
        <v>404</v>
      </c>
      <c r="P47" s="20" t="s">
        <v>404</v>
      </c>
      <c r="Q47" s="18" t="n">
        <v>480.59295283</v>
      </c>
      <c r="R47" s="20" t="n">
        <v>11.93600334</v>
      </c>
    </row>
    <row r="48" spans="1:18">
      <c r="A48" s="15" t="s">
        <v>445</v>
      </c>
      <c r="B48" s="17" t="n">
        <v>9841</v>
      </c>
      <c r="C48" s="18">
        <f>(40.0/B48*100)</f>
        <v/>
      </c>
      <c r="D48" s="19" t="n">
        <v>9801</v>
      </c>
      <c r="E48" s="18" t="n">
        <v>532.82338334</v>
      </c>
      <c r="F48" s="20" t="n">
        <v>5.80178165</v>
      </c>
      <c r="G48" s="18" t="n">
        <v>520.17756652</v>
      </c>
      <c r="H48" s="20" t="n">
        <v>16.96613613</v>
      </c>
      <c r="I48" s="18" t="s">
        <v>404</v>
      </c>
      <c r="J48" s="20" t="s">
        <v>404</v>
      </c>
      <c r="K48" s="18" t="s">
        <v>404</v>
      </c>
      <c r="L48" s="20" t="s">
        <v>404</v>
      </c>
      <c r="M48" s="18" t="s">
        <v>404</v>
      </c>
      <c r="N48" s="20" t="s">
        <v>404</v>
      </c>
      <c r="O48" s="18" t="s">
        <v>404</v>
      </c>
      <c r="P48" s="20" t="s">
        <v>404</v>
      </c>
      <c r="Q48" s="18" t="n">
        <v>507.24142975</v>
      </c>
      <c r="R48" s="20" t="n">
        <v>11.99648807</v>
      </c>
    </row>
    <row r="49" spans="1:18">
      <c r="A49" s="15" t="s">
        <v>446</v>
      </c>
      <c r="B49" s="17" t="n">
        <v>6349</v>
      </c>
      <c r="C49" s="18">
        <f>(52.0/B49*100)</f>
        <v/>
      </c>
      <c r="D49" s="19" t="n">
        <v>6297</v>
      </c>
      <c r="E49" s="18" t="n">
        <v>409.86245856</v>
      </c>
      <c r="F49" s="20" t="n">
        <v>3.25249468</v>
      </c>
      <c r="G49" s="18" t="n">
        <v>396.24127917</v>
      </c>
      <c r="H49" s="20" t="n">
        <v>12.88502156</v>
      </c>
      <c r="I49" s="18" t="s">
        <v>404</v>
      </c>
      <c r="J49" s="20" t="s">
        <v>404</v>
      </c>
      <c r="K49" s="18" t="s">
        <v>404</v>
      </c>
      <c r="L49" s="20" t="s">
        <v>404</v>
      </c>
      <c r="M49" s="18" t="s">
        <v>404</v>
      </c>
      <c r="N49" s="20" t="s">
        <v>404</v>
      </c>
      <c r="O49" s="18" t="s">
        <v>404</v>
      </c>
      <c r="P49" s="20" t="s">
        <v>404</v>
      </c>
      <c r="Q49" s="18" t="n">
        <v>405.73589751</v>
      </c>
      <c r="R49" s="20" t="n">
        <v>11.62710715</v>
      </c>
    </row>
    <row r="50" spans="1:18">
      <c r="A50" s="15" t="s">
        <v>447</v>
      </c>
      <c r="B50" s="17" t="n">
        <v>11795</v>
      </c>
      <c r="C50" s="18">
        <f>(1031.0/B50*100)</f>
        <v/>
      </c>
      <c r="D50" s="19" t="n">
        <v>10764</v>
      </c>
      <c r="E50" s="18" t="n">
        <v>391.88810613</v>
      </c>
      <c r="F50" s="20" t="n">
        <v>2.71203648</v>
      </c>
      <c r="G50" s="18" t="n">
        <v>404.25786672</v>
      </c>
      <c r="H50" s="20" t="n">
        <v>14.88319991</v>
      </c>
      <c r="I50" s="18" t="s">
        <v>404</v>
      </c>
      <c r="J50" s="20" t="s">
        <v>404</v>
      </c>
      <c r="K50" s="18" t="s">
        <v>404</v>
      </c>
      <c r="L50" s="20" t="s">
        <v>404</v>
      </c>
      <c r="M50" s="18" t="s">
        <v>404</v>
      </c>
      <c r="N50" s="20" t="s">
        <v>404</v>
      </c>
      <c r="O50" s="18" t="s">
        <v>404</v>
      </c>
      <c r="P50" s="20" t="s">
        <v>404</v>
      </c>
      <c r="Q50" s="18" t="n">
        <v>382.00606333</v>
      </c>
      <c r="R50" s="20" t="n">
        <v>11.00770187</v>
      </c>
    </row>
    <row r="51" spans="1:18">
      <c r="A51" s="15" t="s">
        <v>448</v>
      </c>
      <c r="B51" s="17" t="n">
        <v>6866</v>
      </c>
      <c r="C51" s="18">
        <f>(0.0/B51*100)</f>
        <v/>
      </c>
      <c r="D51" s="19" t="n">
        <v>6866</v>
      </c>
      <c r="E51" s="18" t="n">
        <v>400.69067889</v>
      </c>
      <c r="F51" s="20" t="n">
        <v>2.76569467</v>
      </c>
      <c r="G51" s="18" t="n">
        <v>389.9339151</v>
      </c>
      <c r="H51" s="20" t="n">
        <v>6.98403152</v>
      </c>
      <c r="I51" s="18" t="s">
        <v>404</v>
      </c>
      <c r="J51" s="20" t="s">
        <v>404</v>
      </c>
      <c r="K51" s="18" t="s">
        <v>404</v>
      </c>
      <c r="L51" s="20" t="s">
        <v>404</v>
      </c>
      <c r="M51" s="18" t="s">
        <v>404</v>
      </c>
      <c r="N51" s="20" t="s">
        <v>404</v>
      </c>
      <c r="O51" s="18" t="s">
        <v>404</v>
      </c>
      <c r="P51" s="20" t="s">
        <v>404</v>
      </c>
      <c r="Q51" s="18" t="n">
        <v>456.78856236</v>
      </c>
      <c r="R51" s="20" t="n">
        <v>30.1783113</v>
      </c>
    </row>
    <row r="52" spans="1:18">
      <c r="A52" s="15" t="s">
        <v>449</v>
      </c>
      <c r="B52" s="17" t="n">
        <v>5809</v>
      </c>
      <c r="C52" s="18">
        <f>(0.0/B52*100)</f>
        <v/>
      </c>
      <c r="D52" s="19" t="n">
        <v>5809</v>
      </c>
      <c r="E52" s="18" t="n">
        <v>464.48578025</v>
      </c>
      <c r="F52" s="20" t="n">
        <v>3.01851828</v>
      </c>
      <c r="G52" s="18" t="n">
        <v>456.65747803</v>
      </c>
      <c r="H52" s="20" t="n">
        <v>11.48920189</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439.08146834</v>
      </c>
      <c r="F53" s="20" t="n">
        <v>1.90850582</v>
      </c>
      <c r="G53" s="18" t="n">
        <v>410.011867</v>
      </c>
      <c r="H53" s="20" t="n">
        <v>5.23027242</v>
      </c>
      <c r="I53" s="18" t="s">
        <v>404</v>
      </c>
      <c r="J53" s="20" t="s">
        <v>404</v>
      </c>
      <c r="K53" s="18" t="s">
        <v>404</v>
      </c>
      <c r="L53" s="20" t="s">
        <v>404</v>
      </c>
      <c r="M53" s="18" t="s">
        <v>404</v>
      </c>
      <c r="N53" s="20" t="s">
        <v>404</v>
      </c>
      <c r="O53" s="18" t="s">
        <v>404</v>
      </c>
      <c r="P53" s="20" t="s">
        <v>404</v>
      </c>
      <c r="Q53" s="18" t="n">
        <v>479.15070003</v>
      </c>
      <c r="R53" s="20" t="n">
        <v>7.64631892</v>
      </c>
    </row>
    <row r="54" spans="1:18">
      <c r="A54" s="15" t="s">
        <v>451</v>
      </c>
      <c r="B54" s="17" t="n">
        <v>4740</v>
      </c>
      <c r="C54" s="18">
        <f>(199.0/B54*100)</f>
        <v/>
      </c>
      <c r="D54" s="19" t="n">
        <v>4541</v>
      </c>
      <c r="E54" s="18" t="n">
        <v>327.44673261</v>
      </c>
      <c r="F54" s="20" t="n">
        <v>2.90679904</v>
      </c>
      <c r="G54" s="18" t="n">
        <v>331.80301171</v>
      </c>
      <c r="H54" s="20" t="n">
        <v>12.58612607</v>
      </c>
      <c r="I54" s="18" t="s">
        <v>404</v>
      </c>
      <c r="J54" s="20" t="s">
        <v>404</v>
      </c>
      <c r="K54" s="18" t="s">
        <v>404</v>
      </c>
      <c r="L54" s="20" t="s">
        <v>404</v>
      </c>
      <c r="M54" s="18" t="s">
        <v>404</v>
      </c>
      <c r="N54" s="20" t="s">
        <v>404</v>
      </c>
      <c r="O54" s="18" t="s">
        <v>404</v>
      </c>
      <c r="P54" s="20" t="s">
        <v>404</v>
      </c>
      <c r="Q54" s="18" t="n">
        <v>330.47814075</v>
      </c>
      <c r="R54" s="20" t="n">
        <v>8.21638398</v>
      </c>
    </row>
    <row r="55" spans="1:18">
      <c r="A55" s="15" t="s">
        <v>452</v>
      </c>
      <c r="B55" s="17" t="n">
        <v>5316</v>
      </c>
      <c r="C55" s="18">
        <f>(43.0/B55*100)</f>
        <v/>
      </c>
      <c r="D55" s="19" t="n">
        <v>5273</v>
      </c>
      <c r="E55" s="18" t="n">
        <v>404.81716269</v>
      </c>
      <c r="F55" s="20" t="n">
        <v>2.74030327</v>
      </c>
      <c r="G55" s="18" t="n">
        <v>399.63808081</v>
      </c>
      <c r="H55" s="20" t="n">
        <v>23.54139564</v>
      </c>
      <c r="I55" s="18" t="s">
        <v>404</v>
      </c>
      <c r="J55" s="20" t="s">
        <v>404</v>
      </c>
      <c r="K55" s="18" t="s">
        <v>404</v>
      </c>
      <c r="L55" s="20" t="s">
        <v>404</v>
      </c>
      <c r="M55" s="18" t="s">
        <v>404</v>
      </c>
      <c r="N55" s="20" t="s">
        <v>404</v>
      </c>
      <c r="O55" s="18" t="s">
        <v>404</v>
      </c>
      <c r="P55" s="20" t="s">
        <v>404</v>
      </c>
      <c r="Q55" s="18" t="n">
        <v>367.20096032</v>
      </c>
      <c r="R55" s="20" t="n">
        <v>15.73469831</v>
      </c>
    </row>
    <row r="56" spans="1:18">
      <c r="A56" s="15" t="s">
        <v>453</v>
      </c>
      <c r="B56" s="17" t="n">
        <v>5359</v>
      </c>
      <c r="C56" s="18">
        <f>(0.0/B56*100)</f>
        <v/>
      </c>
      <c r="D56" s="19" t="n">
        <v>5359</v>
      </c>
      <c r="E56" s="18" t="n">
        <v>548.61206921</v>
      </c>
      <c r="F56" s="20" t="n">
        <v>3.3242822</v>
      </c>
      <c r="G56" s="18" t="n">
        <v>536.29800965</v>
      </c>
      <c r="H56" s="20" t="n">
        <v>16.8556261</v>
      </c>
      <c r="I56" s="18" t="s">
        <v>404</v>
      </c>
      <c r="J56" s="20" t="s">
        <v>404</v>
      </c>
      <c r="K56" s="18" t="s">
        <v>404</v>
      </c>
      <c r="L56" s="20" t="s">
        <v>404</v>
      </c>
      <c r="M56" s="18" t="s">
        <v>404</v>
      </c>
      <c r="N56" s="20" t="s">
        <v>404</v>
      </c>
      <c r="O56" s="18" t="s">
        <v>404</v>
      </c>
      <c r="P56" s="20" t="s">
        <v>404</v>
      </c>
      <c r="Q56" s="18" t="n">
        <v>547.07255172</v>
      </c>
      <c r="R56" s="20" t="n">
        <v>20.13799537</v>
      </c>
    </row>
    <row r="57" spans="1:18">
      <c r="A57" s="15" t="s">
        <v>454</v>
      </c>
      <c r="B57" s="17" t="n">
        <v>6513</v>
      </c>
      <c r="C57" s="18">
        <f>(0.0/B57*100)</f>
        <v/>
      </c>
      <c r="D57" s="19" t="n">
        <v>6513</v>
      </c>
      <c r="E57" s="18" t="n">
        <v>387.47655239</v>
      </c>
      <c r="F57" s="20" t="n">
        <v>3.35974252</v>
      </c>
      <c r="G57" s="18" t="n">
        <v>365.48715271</v>
      </c>
      <c r="H57" s="20" t="n">
        <v>17.95740422</v>
      </c>
      <c r="I57" s="18" t="s">
        <v>404</v>
      </c>
      <c r="J57" s="20" t="s">
        <v>404</v>
      </c>
      <c r="K57" s="18" t="s">
        <v>404</v>
      </c>
      <c r="L57" s="20" t="s">
        <v>404</v>
      </c>
      <c r="M57" s="18" t="s">
        <v>404</v>
      </c>
      <c r="N57" s="20" t="s">
        <v>404</v>
      </c>
      <c r="O57" s="18" t="s">
        <v>404</v>
      </c>
      <c r="P57" s="20" t="s">
        <v>404</v>
      </c>
      <c r="Q57" s="18" t="n">
        <v>402.69784674</v>
      </c>
      <c r="R57" s="20" t="n">
        <v>15.65703671</v>
      </c>
    </row>
    <row r="58" spans="1:18">
      <c r="A58" s="15" t="s">
        <v>455</v>
      </c>
      <c r="B58" s="17" t="n">
        <v>7267</v>
      </c>
      <c r="C58" s="18">
        <f>(0.0/B58*100)</f>
        <v/>
      </c>
      <c r="D58" s="19" t="n">
        <v>7267</v>
      </c>
      <c r="E58" s="18" t="n">
        <v>381.03743638</v>
      </c>
      <c r="F58" s="20" t="n">
        <v>2.89537948</v>
      </c>
      <c r="G58" s="18" t="n">
        <v>370.47731578</v>
      </c>
      <c r="H58" s="20" t="n">
        <v>8.99524162</v>
      </c>
      <c r="I58" s="18" t="s">
        <v>404</v>
      </c>
      <c r="J58" s="20" t="s">
        <v>404</v>
      </c>
      <c r="K58" s="18" t="s">
        <v>404</v>
      </c>
      <c r="L58" s="20" t="s">
        <v>404</v>
      </c>
      <c r="M58" s="18" t="s">
        <v>404</v>
      </c>
      <c r="N58" s="20" t="s">
        <v>404</v>
      </c>
      <c r="O58" s="18" t="s">
        <v>404</v>
      </c>
      <c r="P58" s="20" t="s">
        <v>404</v>
      </c>
      <c r="Q58" s="18" t="n">
        <v>428.55275088</v>
      </c>
      <c r="R58" s="20" t="n">
        <v>12.18207281</v>
      </c>
    </row>
    <row r="59" spans="1:18">
      <c r="A59" s="15" t="s">
        <v>456</v>
      </c>
      <c r="B59" s="17" t="n">
        <v>4826</v>
      </c>
      <c r="C59" s="18">
        <f>(0.0/B59*100)</f>
        <v/>
      </c>
      <c r="D59" s="19" t="n">
        <v>4826</v>
      </c>
      <c r="E59" s="18" t="n">
        <v>362.32988767</v>
      </c>
      <c r="F59" s="20" t="n">
        <v>1.9624968</v>
      </c>
      <c r="G59" s="18" t="n">
        <v>365.84534993</v>
      </c>
      <c r="H59" s="20" t="n">
        <v>3.51225402</v>
      </c>
      <c r="I59" s="18" t="s">
        <v>404</v>
      </c>
      <c r="J59" s="20" t="s">
        <v>404</v>
      </c>
      <c r="K59" s="18" t="s">
        <v>404</v>
      </c>
      <c r="L59" s="20" t="s">
        <v>404</v>
      </c>
      <c r="M59" s="18" t="s">
        <v>404</v>
      </c>
      <c r="N59" s="20" t="s">
        <v>404</v>
      </c>
      <c r="O59" s="18" t="s">
        <v>404</v>
      </c>
      <c r="P59" s="20" t="s">
        <v>404</v>
      </c>
      <c r="Q59" s="18" t="n">
        <v>310.04178666</v>
      </c>
      <c r="R59" s="20" t="n">
        <v>7.357575</v>
      </c>
    </row>
    <row r="60" spans="1:18">
      <c r="A60" s="15" t="s">
        <v>457</v>
      </c>
      <c r="B60" s="17" t="n">
        <v>4546</v>
      </c>
      <c r="C60" s="18">
        <f>(0.0/B60*100)</f>
        <v/>
      </c>
      <c r="D60" s="19" t="n">
        <v>4546</v>
      </c>
      <c r="E60" s="18" t="n">
        <v>397.53755292</v>
      </c>
      <c r="F60" s="20" t="n">
        <v>4.3597387</v>
      </c>
      <c r="G60" s="18" t="n">
        <v>384.33631474</v>
      </c>
      <c r="H60" s="20" t="n">
        <v>12.88082928</v>
      </c>
      <c r="I60" s="18" t="s">
        <v>404</v>
      </c>
      <c r="J60" s="20" t="s">
        <v>404</v>
      </c>
      <c r="K60" s="18" t="s">
        <v>404</v>
      </c>
      <c r="L60" s="20" t="s">
        <v>404</v>
      </c>
      <c r="M60" s="18" t="s">
        <v>404</v>
      </c>
      <c r="N60" s="20" t="s">
        <v>404</v>
      </c>
      <c r="O60" s="18" t="s">
        <v>404</v>
      </c>
      <c r="P60" s="20" t="s">
        <v>404</v>
      </c>
      <c r="Q60" s="18" t="n">
        <v>397.10288957</v>
      </c>
      <c r="R60" s="20" t="n">
        <v>26.67480821</v>
      </c>
    </row>
    <row r="61" spans="1:18">
      <c r="A61" s="15" t="s">
        <v>458</v>
      </c>
      <c r="B61" s="17" t="n">
        <v>6525</v>
      </c>
      <c r="C61" s="18">
        <f>(0.0/B61*100)</f>
        <v/>
      </c>
      <c r="D61" s="19" t="n">
        <v>6525</v>
      </c>
      <c r="E61" s="18" t="n">
        <v>476.23308494</v>
      </c>
      <c r="F61" s="20" t="n">
        <v>2.53100853</v>
      </c>
      <c r="G61" s="18" t="n">
        <v>497.10268332</v>
      </c>
      <c r="H61" s="20" t="n">
        <v>9.050566509999999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545.66829082</v>
      </c>
      <c r="F62" s="20" t="n">
        <v>1.13045477</v>
      </c>
      <c r="G62" s="18" t="n">
        <v>490.76854071</v>
      </c>
      <c r="H62" s="20" t="n">
        <v>6.18363733</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363.00577838</v>
      </c>
      <c r="F63" s="20" t="n">
        <v>1.49554428</v>
      </c>
      <c r="G63" s="18" t="n">
        <v>406.88596041</v>
      </c>
      <c r="H63" s="20" t="n">
        <v>4.40845656</v>
      </c>
      <c r="I63" s="18" t="s">
        <v>404</v>
      </c>
      <c r="J63" s="20" t="s">
        <v>404</v>
      </c>
      <c r="K63" s="18" t="s">
        <v>404</v>
      </c>
      <c r="L63" s="20" t="s">
        <v>404</v>
      </c>
      <c r="M63" s="18" t="s">
        <v>404</v>
      </c>
      <c r="N63" s="20" t="s">
        <v>404</v>
      </c>
      <c r="O63" s="18" t="s">
        <v>404</v>
      </c>
      <c r="P63" s="20" t="s">
        <v>404</v>
      </c>
      <c r="Q63" s="18" t="n">
        <v>398.95323422</v>
      </c>
      <c r="R63" s="20" t="n">
        <v>6.0675433</v>
      </c>
    </row>
    <row r="64" spans="1:18">
      <c r="A64" s="15" t="s">
        <v>461</v>
      </c>
      <c r="B64" s="17" t="n">
        <v>3634</v>
      </c>
      <c r="C64" s="18">
        <f>(27.0/B64*100)</f>
        <v/>
      </c>
      <c r="D64" s="19" t="n">
        <v>3607</v>
      </c>
      <c r="E64" s="18" t="n">
        <v>482.57883412</v>
      </c>
      <c r="F64" s="20" t="n">
        <v>1.90760389</v>
      </c>
      <c r="G64" s="18" t="n">
        <v>458.39446005</v>
      </c>
      <c r="H64" s="20" t="n">
        <v>3.862584</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420.21052433</v>
      </c>
      <c r="F65" s="20" t="n">
        <v>2.49296657</v>
      </c>
      <c r="G65" s="18" t="n">
        <v>388.66102554</v>
      </c>
      <c r="H65" s="20" t="n">
        <v>15.89675765</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417.06351465</v>
      </c>
      <c r="F66" s="20" t="n">
        <v>1.45513549</v>
      </c>
      <c r="G66" s="18" t="n">
        <v>427.07056723</v>
      </c>
      <c r="H66" s="20" t="n">
        <v>4.9010355</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388.05876963</v>
      </c>
      <c r="F67" s="20" t="n">
        <v>3.00909305</v>
      </c>
      <c r="G67" s="18" t="n">
        <v>370.89168291</v>
      </c>
      <c r="H67" s="20" t="n">
        <v>7.35261959</v>
      </c>
      <c r="I67" s="18" t="s">
        <v>404</v>
      </c>
      <c r="J67" s="20" t="s">
        <v>404</v>
      </c>
      <c r="K67" s="18" t="s">
        <v>404</v>
      </c>
      <c r="L67" s="20" t="s">
        <v>404</v>
      </c>
      <c r="M67" s="18" t="s">
        <v>404</v>
      </c>
      <c r="N67" s="20" t="s">
        <v>404</v>
      </c>
      <c r="O67" s="18" t="s">
        <v>404</v>
      </c>
      <c r="P67" s="20" t="s">
        <v>404</v>
      </c>
      <c r="Q67" s="18" t="n">
        <v>399.3183176</v>
      </c>
      <c r="R67" s="20" t="n">
        <v>21.38625783</v>
      </c>
    </row>
    <row r="68" spans="1:18">
      <c r="A68" s="15" t="s">
        <v>465</v>
      </c>
      <c r="B68" s="17" t="n">
        <v>12083</v>
      </c>
      <c r="C68" s="18">
        <f>(0.0/B68*100)</f>
        <v/>
      </c>
      <c r="D68" s="19" t="n">
        <v>12083</v>
      </c>
      <c r="E68" s="18" t="n">
        <v>402.29556805</v>
      </c>
      <c r="F68" s="20" t="n">
        <v>1.27826012</v>
      </c>
      <c r="G68" s="18" t="n">
        <v>406.76482467</v>
      </c>
      <c r="H68" s="20" t="n">
        <v>10.02132644</v>
      </c>
      <c r="I68" s="18" t="s">
        <v>404</v>
      </c>
      <c r="J68" s="20" t="s">
        <v>404</v>
      </c>
      <c r="K68" s="18" t="s">
        <v>404</v>
      </c>
      <c r="L68" s="20" t="s">
        <v>404</v>
      </c>
      <c r="M68" s="18" t="s">
        <v>404</v>
      </c>
      <c r="N68" s="20" t="s">
        <v>404</v>
      </c>
      <c r="O68" s="18" t="s">
        <v>404</v>
      </c>
      <c r="P68" s="20" t="s">
        <v>404</v>
      </c>
      <c r="Q68" s="18" t="n">
        <v>404.86273567</v>
      </c>
      <c r="R68" s="20" t="n">
        <v>7.17456469</v>
      </c>
    </row>
    <row r="69" spans="1:18">
      <c r="A69" s="15" t="s">
        <v>466</v>
      </c>
      <c r="B69" s="17" t="n">
        <v>4876</v>
      </c>
      <c r="C69" s="18">
        <f>(0.0/B69*100)</f>
        <v/>
      </c>
      <c r="D69" s="19" t="n">
        <v>4876</v>
      </c>
      <c r="E69" s="18" t="n">
        <v>443.9598027</v>
      </c>
      <c r="F69" s="20" t="n">
        <v>4.12660153</v>
      </c>
      <c r="G69" s="18" t="n">
        <v>443.87602201</v>
      </c>
      <c r="H69" s="20" t="n">
        <v>12.83695831</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494.36426859</v>
      </c>
      <c r="F70" s="20" t="n">
        <v>3.11391884</v>
      </c>
      <c r="G70" s="18" t="n">
        <v>490.14954379</v>
      </c>
      <c r="H70" s="20" t="n">
        <v>17.25832676</v>
      </c>
      <c r="I70" s="18" t="s">
        <v>404</v>
      </c>
      <c r="J70" s="20" t="s">
        <v>404</v>
      </c>
      <c r="K70" s="18" t="s">
        <v>404</v>
      </c>
      <c r="L70" s="20" t="s">
        <v>404</v>
      </c>
      <c r="M70" s="18" t="s">
        <v>404</v>
      </c>
      <c r="N70" s="20" t="s">
        <v>404</v>
      </c>
      <c r="O70" s="18" t="s">
        <v>404</v>
      </c>
      <c r="P70" s="20" t="s">
        <v>404</v>
      </c>
      <c r="Q70" s="18" t="n">
        <v>462.39247955</v>
      </c>
      <c r="R70" s="20" t="n">
        <v>12.44521323</v>
      </c>
    </row>
    <row r="71" spans="1:18">
      <c r="A71" s="15" t="s">
        <v>468</v>
      </c>
      <c r="B71" s="17" t="n">
        <v>6115</v>
      </c>
      <c r="C71" s="18">
        <f>(0.0/B71*100)</f>
        <v/>
      </c>
      <c r="D71" s="19" t="n">
        <v>6115</v>
      </c>
      <c r="E71" s="18" t="n">
        <v>563.82539696</v>
      </c>
      <c r="F71" s="20" t="n">
        <v>1.46897275</v>
      </c>
      <c r="G71" s="18" t="n">
        <v>570.37581833</v>
      </c>
      <c r="H71" s="20" t="n">
        <v>5.96333167</v>
      </c>
      <c r="I71" s="18" t="s">
        <v>404</v>
      </c>
      <c r="J71" s="20" t="s">
        <v>404</v>
      </c>
      <c r="K71" s="18" t="s">
        <v>404</v>
      </c>
      <c r="L71" s="20" t="s">
        <v>404</v>
      </c>
      <c r="M71" s="18" t="s">
        <v>404</v>
      </c>
      <c r="N71" s="20" t="s">
        <v>404</v>
      </c>
      <c r="O71" s="18" t="s">
        <v>404</v>
      </c>
      <c r="P71" s="20" t="s">
        <v>404</v>
      </c>
      <c r="Q71" s="18" t="s">
        <v>404</v>
      </c>
      <c r="R71" s="20" t="s">
        <v>404</v>
      </c>
    </row>
    <row r="72" spans="1:18">
      <c r="A72" s="15" t="s">
        <v>469</v>
      </c>
      <c r="B72" s="17" t="n">
        <v>7708</v>
      </c>
      <c r="C72" s="18">
        <f>(0.0/B72*100)</f>
        <v/>
      </c>
      <c r="D72" s="19" t="n">
        <v>7708</v>
      </c>
      <c r="E72" s="18" t="n">
        <v>544.4992710400001</v>
      </c>
      <c r="F72" s="20" t="n">
        <v>3.5999184</v>
      </c>
      <c r="G72" s="18" t="n">
        <v>520.64639358</v>
      </c>
      <c r="H72" s="20" t="n">
        <v>20.60435338</v>
      </c>
      <c r="I72" s="18" t="s">
        <v>404</v>
      </c>
      <c r="J72" s="20" t="s">
        <v>404</v>
      </c>
      <c r="K72" s="18" t="s">
        <v>404</v>
      </c>
      <c r="L72" s="20" t="s">
        <v>404</v>
      </c>
      <c r="M72" s="18" t="s">
        <v>404</v>
      </c>
      <c r="N72" s="20" t="s">
        <v>404</v>
      </c>
      <c r="O72" s="18" t="s">
        <v>404</v>
      </c>
      <c r="P72" s="20" t="s">
        <v>404</v>
      </c>
      <c r="Q72" s="18" t="n">
        <v>510.85420515</v>
      </c>
      <c r="R72" s="20" t="n">
        <v>12.59859858</v>
      </c>
    </row>
    <row r="73" spans="1:18">
      <c r="A73" s="15" t="s">
        <v>470</v>
      </c>
      <c r="B73" s="17" t="n">
        <v>8249</v>
      </c>
      <c r="C73" s="18">
        <f>(0.0/B73*100)</f>
        <v/>
      </c>
      <c r="D73" s="19" t="n">
        <v>8249</v>
      </c>
      <c r="E73" s="18" t="n">
        <v>417.18329859</v>
      </c>
      <c r="F73" s="20" t="n">
        <v>3.08245805</v>
      </c>
      <c r="G73" s="18" t="n">
        <v>384.64746309</v>
      </c>
      <c r="H73" s="20" t="n">
        <v>14.50259254</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416.97556687</v>
      </c>
      <c r="F74" s="20" t="n">
        <v>1.5165909</v>
      </c>
      <c r="G74" s="18" t="n">
        <v>398.36975269</v>
      </c>
      <c r="H74" s="20" t="n">
        <v>4.2996661</v>
      </c>
      <c r="I74" s="18" t="s">
        <v>404</v>
      </c>
      <c r="J74" s="20" t="s">
        <v>404</v>
      </c>
      <c r="K74" s="18" t="s">
        <v>404</v>
      </c>
      <c r="L74" s="20" t="s">
        <v>404</v>
      </c>
      <c r="M74" s="18" t="s">
        <v>404</v>
      </c>
      <c r="N74" s="20" t="s">
        <v>404</v>
      </c>
      <c r="O74" s="18" t="s">
        <v>404</v>
      </c>
      <c r="P74" s="20" t="s">
        <v>404</v>
      </c>
      <c r="Q74" s="18" t="n">
        <v>470.94597262</v>
      </c>
      <c r="R74" s="20" t="n">
        <v>16.62479144</v>
      </c>
    </row>
    <row r="75" spans="1:18">
      <c r="A75" s="15" t="s">
        <v>472</v>
      </c>
      <c r="B75" s="17" t="n">
        <v>5375</v>
      </c>
      <c r="C75" s="18">
        <f>(483.0/B75*100)</f>
        <v/>
      </c>
      <c r="D75" s="19" t="n">
        <v>4892</v>
      </c>
      <c r="E75" s="18" t="n">
        <v>360.47871586</v>
      </c>
      <c r="F75" s="20" t="n">
        <v>6.62664296</v>
      </c>
      <c r="G75" s="18" t="n">
        <v>375.25090264</v>
      </c>
      <c r="H75" s="20" t="n">
        <v>5.15707208</v>
      </c>
      <c r="I75" s="18" t="s">
        <v>404</v>
      </c>
      <c r="J75" s="20" t="s">
        <v>404</v>
      </c>
      <c r="K75" s="18" t="s">
        <v>404</v>
      </c>
      <c r="L75" s="20" t="s">
        <v>404</v>
      </c>
      <c r="M75" s="18" t="s">
        <v>404</v>
      </c>
      <c r="N75" s="20" t="s">
        <v>404</v>
      </c>
      <c r="O75" s="18" t="s">
        <v>404</v>
      </c>
      <c r="P75" s="20" t="s">
        <v>404</v>
      </c>
      <c r="Q75" s="18" t="n">
        <v>359.35805858</v>
      </c>
      <c r="R75" s="20" t="n">
        <v>16.08145558</v>
      </c>
    </row>
    <row r="76" spans="1:18">
      <c r="A76" s="15" t="s">
        <v>473</v>
      </c>
      <c r="B76" s="17" t="n">
        <v>14167</v>
      </c>
      <c r="C76" s="18">
        <f>(1400.0/B76*100)</f>
        <v/>
      </c>
      <c r="D76" s="19" t="n">
        <v>12767</v>
      </c>
      <c r="E76" s="18" t="n">
        <v>429.14666788</v>
      </c>
      <c r="F76" s="20" t="n">
        <v>2.81611033</v>
      </c>
      <c r="G76" s="18" t="n">
        <v>435.4220989</v>
      </c>
      <c r="H76" s="20" t="n">
        <v>16.28389164</v>
      </c>
      <c r="I76" s="18" t="s">
        <v>404</v>
      </c>
      <c r="J76" s="20" t="s">
        <v>404</v>
      </c>
      <c r="K76" s="18" t="s">
        <v>404</v>
      </c>
      <c r="L76" s="20" t="s">
        <v>404</v>
      </c>
      <c r="M76" s="18" t="s">
        <v>404</v>
      </c>
      <c r="N76" s="20" t="s">
        <v>404</v>
      </c>
      <c r="O76" s="18" t="s">
        <v>404</v>
      </c>
      <c r="P76" s="20" t="s">
        <v>404</v>
      </c>
      <c r="Q76" s="18" t="n">
        <v>421.24716321</v>
      </c>
      <c r="R76" s="20" t="n">
        <v>9.119587279999999</v>
      </c>
    </row>
    <row r="77" spans="1:18">
      <c r="A77" s="15" t="s">
        <v>474</v>
      </c>
      <c r="B77" s="17" t="n">
        <v>6062</v>
      </c>
      <c r="C77" s="18">
        <f>(0.0/B77*100)</f>
        <v/>
      </c>
      <c r="D77" s="19" t="n">
        <v>6062</v>
      </c>
      <c r="E77" s="18" t="n">
        <v>420.8266263</v>
      </c>
      <c r="F77" s="20" t="n">
        <v>2.8260009</v>
      </c>
      <c r="G77" s="18" t="n">
        <v>401.48053667</v>
      </c>
      <c r="H77" s="20" t="n">
        <v>6.24249214</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497.39834225</v>
      </c>
      <c r="F78" s="20" t="n">
        <v>4.5215377</v>
      </c>
      <c r="G78" s="18" t="n">
        <v>468.92040376</v>
      </c>
      <c r="H78" s="20" t="n">
        <v>17.79186626</v>
      </c>
      <c r="I78" s="18" t="s">
        <v>404</v>
      </c>
      <c r="J78" s="20" t="s">
        <v>404</v>
      </c>
      <c r="K78" s="18" t="s">
        <v>404</v>
      </c>
      <c r="L78" s="20" t="s">
        <v>404</v>
      </c>
      <c r="M78" s="18" t="s">
        <v>404</v>
      </c>
      <c r="N78" s="20" t="s">
        <v>404</v>
      </c>
      <c r="O78" s="18" t="s">
        <v>404</v>
      </c>
      <c r="P78" s="20" t="s">
        <v>404</v>
      </c>
      <c r="Q78" s="18" t="n">
        <v>451.06234687</v>
      </c>
      <c r="R78" s="20" t="n">
        <v>7.35829568</v>
      </c>
    </row>
    <row customHeight="1" ht="25" r="79" spans="1:18">
      <c r="A79" s="15" t="s">
        <v>476</v>
      </c>
      <c r="B79" s="17" t="n">
        <v>1657</v>
      </c>
      <c r="C79" s="18">
        <f>(21.0/B79*100)</f>
        <v/>
      </c>
      <c r="D79" s="19" t="n">
        <v>1636</v>
      </c>
      <c r="E79" s="18" t="n">
        <v>460.35092034</v>
      </c>
      <c r="F79" s="20" t="n">
        <v>6.68516048</v>
      </c>
      <c r="G79" s="18" t="n">
        <v>420.87219533</v>
      </c>
      <c r="H79" s="20" t="n">
        <v>39.58324788</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461.21200963</v>
      </c>
      <c r="F80" s="20" t="n">
        <v>4.35071201</v>
      </c>
      <c r="G80" s="18" t="n">
        <v>425.85733537</v>
      </c>
      <c r="H80" s="20" t="n">
        <v>26.68334244</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446.43455793</v>
      </c>
      <c r="F81" s="20" t="n">
        <v>3.58337957</v>
      </c>
      <c r="G81" s="18" t="n">
        <v>443.26652188</v>
      </c>
      <c r="H81" s="20" t="n">
        <v>9.508845669999999</v>
      </c>
      <c r="I81" s="18" t="s">
        <v>404</v>
      </c>
      <c r="J81" s="20" t="s">
        <v>404</v>
      </c>
      <c r="K81" s="18" t="s">
        <v>404</v>
      </c>
      <c r="L81" s="20" t="s">
        <v>404</v>
      </c>
      <c r="M81" s="18" t="s">
        <v>404</v>
      </c>
      <c r="N81" s="20" t="s">
        <v>404</v>
      </c>
      <c r="O81" s="18" t="s">
        <v>404</v>
      </c>
      <c r="P81" s="20" t="s">
        <v>404</v>
      </c>
      <c r="Q81" s="18" t="n">
        <v>532.01833159</v>
      </c>
      <c r="R81" s="20" t="n">
        <v>5.70437881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495.08487407</v>
      </c>
      <c r="F7" s="20" t="n">
        <v>2.04458733</v>
      </c>
      <c r="G7" s="18" t="n">
        <v>497.41933839</v>
      </c>
      <c r="H7" s="20" t="n">
        <v>4.36648967</v>
      </c>
      <c r="I7" s="18" t="s">
        <v>404</v>
      </c>
      <c r="J7" s="20" t="s">
        <v>404</v>
      </c>
      <c r="K7" s="18" t="s">
        <v>404</v>
      </c>
      <c r="L7" s="20" t="s">
        <v>404</v>
      </c>
      <c r="M7" s="18" t="s">
        <v>404</v>
      </c>
      <c r="N7" s="20" t="s">
        <v>404</v>
      </c>
      <c r="O7" s="18" t="s">
        <v>404</v>
      </c>
      <c r="P7" s="20" t="s">
        <v>404</v>
      </c>
      <c r="Q7" s="18" t="n">
        <v>474.43038827</v>
      </c>
      <c r="R7" s="20" t="n">
        <v>11.09726087</v>
      </c>
    </row>
    <row r="8" spans="1:18">
      <c r="A8" s="15" t="s">
        <v>405</v>
      </c>
      <c r="B8" s="17" t="n">
        <v>7007</v>
      </c>
      <c r="C8" s="18">
        <f>(0.0/B8*100)</f>
        <v/>
      </c>
      <c r="D8" s="19" t="n">
        <v>7007</v>
      </c>
      <c r="E8" s="18" t="n">
        <v>495.70475606</v>
      </c>
      <c r="F8" s="20" t="n">
        <v>6.26261998</v>
      </c>
      <c r="G8" s="18" t="n">
        <v>499.2636556</v>
      </c>
      <c r="H8" s="20" t="n">
        <v>5.77622221</v>
      </c>
      <c r="I8" s="18" t="s">
        <v>404</v>
      </c>
      <c r="J8" s="20" t="s">
        <v>404</v>
      </c>
      <c r="K8" s="18" t="s">
        <v>404</v>
      </c>
      <c r="L8" s="20" t="s">
        <v>404</v>
      </c>
      <c r="M8" s="18" t="s">
        <v>404</v>
      </c>
      <c r="N8" s="20" t="s">
        <v>404</v>
      </c>
      <c r="O8" s="18" t="s">
        <v>404</v>
      </c>
      <c r="P8" s="20" t="s">
        <v>404</v>
      </c>
      <c r="Q8" s="18" t="n">
        <v>485.75312822</v>
      </c>
      <c r="R8" s="20" t="n">
        <v>16.26317951</v>
      </c>
    </row>
    <row r="9" spans="1:18">
      <c r="A9" s="15" t="s">
        <v>406</v>
      </c>
      <c r="B9" s="17" t="n">
        <v>9651</v>
      </c>
      <c r="C9" s="18">
        <f>(200.0/B9*100)</f>
        <v/>
      </c>
      <c r="D9" s="19" t="n">
        <v>9451</v>
      </c>
      <c r="E9" s="18" t="n">
        <v>501.03689921</v>
      </c>
      <c r="F9" s="20" t="n">
        <v>4.07504304</v>
      </c>
      <c r="G9" s="18" t="n">
        <v>517.87765066</v>
      </c>
      <c r="H9" s="20" t="n">
        <v>5.19022754</v>
      </c>
      <c r="I9" s="18" t="s">
        <v>404</v>
      </c>
      <c r="J9" s="20" t="s">
        <v>404</v>
      </c>
      <c r="K9" s="18" t="s">
        <v>404</v>
      </c>
      <c r="L9" s="20" t="s">
        <v>404</v>
      </c>
      <c r="M9" s="18" t="s">
        <v>404</v>
      </c>
      <c r="N9" s="20" t="s">
        <v>404</v>
      </c>
      <c r="O9" s="18" t="s">
        <v>404</v>
      </c>
      <c r="P9" s="20" t="s">
        <v>404</v>
      </c>
      <c r="Q9" s="18" t="n">
        <v>490.53572386</v>
      </c>
      <c r="R9" s="20" t="n">
        <v>14.48401564</v>
      </c>
    </row>
    <row r="10" spans="1:18">
      <c r="A10" s="15" t="s">
        <v>407</v>
      </c>
      <c r="B10" s="17" t="n">
        <v>20058</v>
      </c>
      <c r="C10" s="18">
        <f>(3134.0/B10*100)</f>
        <v/>
      </c>
      <c r="D10" s="19" t="n">
        <v>16924</v>
      </c>
      <c r="E10" s="18" t="n">
        <v>513.29368071</v>
      </c>
      <c r="F10" s="20" t="n">
        <v>2.67573227</v>
      </c>
      <c r="G10" s="18" t="n">
        <v>527.57139137</v>
      </c>
      <c r="H10" s="20" t="n">
        <v>7.42157594</v>
      </c>
      <c r="I10" s="18" t="s">
        <v>404</v>
      </c>
      <c r="J10" s="20" t="s">
        <v>404</v>
      </c>
      <c r="K10" s="18" t="s">
        <v>404</v>
      </c>
      <c r="L10" s="20" t="s">
        <v>404</v>
      </c>
      <c r="M10" s="18" t="s">
        <v>404</v>
      </c>
      <c r="N10" s="20" t="s">
        <v>404</v>
      </c>
      <c r="O10" s="18" t="s">
        <v>404</v>
      </c>
      <c r="P10" s="20" t="s">
        <v>404</v>
      </c>
      <c r="Q10" s="18" t="n">
        <v>556.85690943</v>
      </c>
      <c r="R10" s="20" t="n">
        <v>12.92031617</v>
      </c>
    </row>
    <row r="11" spans="1:18">
      <c r="A11" s="15" t="s">
        <v>408</v>
      </c>
      <c r="B11" s="17" t="n">
        <v>7053</v>
      </c>
      <c r="C11" s="18">
        <f>(212.0/B11*100)</f>
        <v/>
      </c>
      <c r="D11" s="19" t="n">
        <v>6841</v>
      </c>
      <c r="E11" s="18" t="n">
        <v>424.72332766</v>
      </c>
      <c r="F11" s="20" t="n">
        <v>3.53755963</v>
      </c>
      <c r="G11" s="18" t="n">
        <v>421.2933892</v>
      </c>
      <c r="H11" s="20" t="n">
        <v>9.75869322</v>
      </c>
      <c r="I11" s="18" t="s">
        <v>404</v>
      </c>
      <c r="J11" s="20" t="s">
        <v>404</v>
      </c>
      <c r="K11" s="18" t="s">
        <v>404</v>
      </c>
      <c r="L11" s="20" t="s">
        <v>404</v>
      </c>
      <c r="M11" s="18" t="s">
        <v>404</v>
      </c>
      <c r="N11" s="20" t="s">
        <v>404</v>
      </c>
      <c r="O11" s="18" t="s">
        <v>404</v>
      </c>
      <c r="P11" s="20" t="s">
        <v>404</v>
      </c>
      <c r="Q11" s="18" t="n">
        <v>400.59997094</v>
      </c>
      <c r="R11" s="20" t="n">
        <v>13.28479431</v>
      </c>
    </row>
    <row r="12" spans="1:18">
      <c r="A12" s="15" t="s">
        <v>409</v>
      </c>
      <c r="B12" s="17" t="n">
        <v>6894</v>
      </c>
      <c r="C12" s="18">
        <f>(106.0/B12*100)</f>
        <v/>
      </c>
      <c r="D12" s="19" t="n">
        <v>6788</v>
      </c>
      <c r="E12" s="18" t="n">
        <v>484.09054407</v>
      </c>
      <c r="F12" s="20" t="n">
        <v>5.61366977</v>
      </c>
      <c r="G12" s="18" t="n">
        <v>497.07218002</v>
      </c>
      <c r="H12" s="20" t="n">
        <v>3.42328294</v>
      </c>
      <c r="I12" s="18" t="s">
        <v>404</v>
      </c>
      <c r="J12" s="20" t="s">
        <v>404</v>
      </c>
      <c r="K12" s="18" t="s">
        <v>404</v>
      </c>
      <c r="L12" s="20" t="s">
        <v>404</v>
      </c>
      <c r="M12" s="18" t="s">
        <v>404</v>
      </c>
      <c r="N12" s="20" t="s">
        <v>404</v>
      </c>
      <c r="O12" s="18" t="s">
        <v>404</v>
      </c>
      <c r="P12" s="20" t="s">
        <v>404</v>
      </c>
      <c r="Q12" s="18" t="n">
        <v>488.75471765</v>
      </c>
      <c r="R12" s="20" t="n">
        <v>27.98103915</v>
      </c>
    </row>
    <row r="13" spans="1:18">
      <c r="A13" s="15" t="s">
        <v>410</v>
      </c>
      <c r="B13" s="17" t="n">
        <v>7161</v>
      </c>
      <c r="C13" s="18">
        <f>(1175.0/B13*100)</f>
        <v/>
      </c>
      <c r="D13" s="19" t="n">
        <v>5986</v>
      </c>
      <c r="E13" s="18" t="n">
        <v>511.5817596</v>
      </c>
      <c r="F13" s="20" t="n">
        <v>2.81496238</v>
      </c>
      <c r="G13" s="18" t="n">
        <v>508.01526873</v>
      </c>
      <c r="H13" s="20" t="n">
        <v>4.51076653</v>
      </c>
      <c r="I13" s="18" t="s">
        <v>404</v>
      </c>
      <c r="J13" s="20" t="s">
        <v>404</v>
      </c>
      <c r="K13" s="18" t="s">
        <v>404</v>
      </c>
      <c r="L13" s="20" t="s">
        <v>404</v>
      </c>
      <c r="M13" s="18" t="s">
        <v>404</v>
      </c>
      <c r="N13" s="20" t="s">
        <v>404</v>
      </c>
      <c r="O13" s="18" t="s">
        <v>404</v>
      </c>
      <c r="P13" s="20" t="s">
        <v>404</v>
      </c>
      <c r="Q13" s="18" t="n">
        <v>517.20293981</v>
      </c>
      <c r="R13" s="20" t="n">
        <v>7.53537637</v>
      </c>
    </row>
    <row r="14" spans="1:18">
      <c r="A14" s="15" t="s">
        <v>411</v>
      </c>
      <c r="B14" s="17" t="n">
        <v>5587</v>
      </c>
      <c r="C14" s="18">
        <f>(0.0/B14*100)</f>
        <v/>
      </c>
      <c r="D14" s="19" t="n">
        <v>5587</v>
      </c>
      <c r="E14" s="18" t="n">
        <v>517.81368374</v>
      </c>
      <c r="F14" s="20" t="n">
        <v>2.24925815</v>
      </c>
      <c r="G14" s="18" t="n">
        <v>525.31226066</v>
      </c>
      <c r="H14" s="20" t="n">
        <v>4.69882282</v>
      </c>
      <c r="I14" s="18" t="s">
        <v>404</v>
      </c>
      <c r="J14" s="20" t="s">
        <v>404</v>
      </c>
      <c r="K14" s="18" t="s">
        <v>404</v>
      </c>
      <c r="L14" s="20" t="s">
        <v>404</v>
      </c>
      <c r="M14" s="18" t="s">
        <v>404</v>
      </c>
      <c r="N14" s="20" t="s">
        <v>404</v>
      </c>
      <c r="O14" s="18" t="s">
        <v>404</v>
      </c>
      <c r="P14" s="20" t="s">
        <v>404</v>
      </c>
      <c r="Q14" s="18" t="n">
        <v>544.06573808</v>
      </c>
      <c r="R14" s="20" t="n">
        <v>16.96517463</v>
      </c>
    </row>
    <row r="15" spans="1:18">
      <c r="A15" s="15" t="s">
        <v>412</v>
      </c>
      <c r="B15" s="17" t="n">
        <v>5882</v>
      </c>
      <c r="C15" s="18">
        <f>(0.0/B15*100)</f>
        <v/>
      </c>
      <c r="D15" s="19" t="n">
        <v>5882</v>
      </c>
      <c r="E15" s="18" t="n">
        <v>509.56014999</v>
      </c>
      <c r="F15" s="20" t="n">
        <v>2.67457968</v>
      </c>
      <c r="G15" s="18" t="n">
        <v>516.5166945</v>
      </c>
      <c r="H15" s="20" t="n">
        <v>5.03857038</v>
      </c>
      <c r="I15" s="18" t="s">
        <v>404</v>
      </c>
      <c r="J15" s="20" t="s">
        <v>404</v>
      </c>
      <c r="K15" s="18" t="s">
        <v>404</v>
      </c>
      <c r="L15" s="20" t="s">
        <v>404</v>
      </c>
      <c r="M15" s="18" t="s">
        <v>404</v>
      </c>
      <c r="N15" s="20" t="s">
        <v>404</v>
      </c>
      <c r="O15" s="18" t="s">
        <v>404</v>
      </c>
      <c r="P15" s="20" t="s">
        <v>404</v>
      </c>
      <c r="Q15" s="18" t="n">
        <v>521.2208401</v>
      </c>
      <c r="R15" s="20" t="n">
        <v>15.19420305</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492.92040182</v>
      </c>
      <c r="N16" s="20" t="n">
        <v>2.09885807</v>
      </c>
      <c r="O16" s="18" t="s">
        <v>404</v>
      </c>
      <c r="P16" s="20" t="s">
        <v>404</v>
      </c>
      <c r="Q16" s="18" t="s">
        <v>404</v>
      </c>
      <c r="R16" s="20" t="s">
        <v>404</v>
      </c>
    </row>
    <row r="17" spans="1:18">
      <c r="A17" s="15" t="s">
        <v>414</v>
      </c>
      <c r="B17" s="17" t="n">
        <v>6504</v>
      </c>
      <c r="C17" s="18">
        <f>(1325.0/B17*100)</f>
        <v/>
      </c>
      <c r="D17" s="19" t="n">
        <v>5179</v>
      </c>
      <c r="E17" s="18" t="n">
        <v>498.87624501</v>
      </c>
      <c r="F17" s="20" t="n">
        <v>4.12536298</v>
      </c>
      <c r="G17" s="18" t="n">
        <v>515.52569629</v>
      </c>
      <c r="H17" s="20" t="n">
        <v>10.21331327</v>
      </c>
      <c r="I17" s="18" t="s">
        <v>404</v>
      </c>
      <c r="J17" s="20" t="s">
        <v>404</v>
      </c>
      <c r="K17" s="18" t="s">
        <v>404</v>
      </c>
      <c r="L17" s="20" t="s">
        <v>404</v>
      </c>
      <c r="M17" s="18" t="s">
        <v>404</v>
      </c>
      <c r="N17" s="20" t="s">
        <v>404</v>
      </c>
      <c r="O17" s="18" t="s">
        <v>404</v>
      </c>
      <c r="P17" s="20" t="s">
        <v>404</v>
      </c>
      <c r="Q17" s="18" t="n">
        <v>546.37992275</v>
      </c>
      <c r="R17" s="20" t="n">
        <v>12.4070964</v>
      </c>
    </row>
    <row r="18" spans="1:18">
      <c r="A18" s="15" t="s">
        <v>415</v>
      </c>
      <c r="B18" s="17" t="n">
        <v>5532</v>
      </c>
      <c r="C18" s="18">
        <f>(0.0/B18*100)</f>
        <v/>
      </c>
      <c r="D18" s="19" t="n">
        <v>5532</v>
      </c>
      <c r="E18" s="18" t="n">
        <v>452.12701216</v>
      </c>
      <c r="F18" s="20" t="n">
        <v>5.10919996</v>
      </c>
      <c r="G18" s="18" t="n">
        <v>457.82751855</v>
      </c>
      <c r="H18" s="20" t="n">
        <v>4.44865762</v>
      </c>
      <c r="I18" s="18" t="s">
        <v>404</v>
      </c>
      <c r="J18" s="20" t="s">
        <v>404</v>
      </c>
      <c r="K18" s="18" t="s">
        <v>404</v>
      </c>
      <c r="L18" s="20" t="s">
        <v>404</v>
      </c>
      <c r="M18" s="18" t="s">
        <v>404</v>
      </c>
      <c r="N18" s="20" t="s">
        <v>404</v>
      </c>
      <c r="O18" s="18" t="s">
        <v>404</v>
      </c>
      <c r="P18" s="20" t="s">
        <v>404</v>
      </c>
      <c r="Q18" s="18" t="n">
        <v>367.10637496</v>
      </c>
      <c r="R18" s="20" t="n">
        <v>9.80667227</v>
      </c>
    </row>
    <row r="19" spans="1:18">
      <c r="A19" s="15" t="s">
        <v>416</v>
      </c>
      <c r="B19" s="17" t="n">
        <v>5658</v>
      </c>
      <c r="C19" s="18">
        <f>(327.0/B19*100)</f>
        <v/>
      </c>
      <c r="D19" s="19" t="n">
        <v>5331</v>
      </c>
      <c r="E19" s="18" t="n">
        <v>482.05816786</v>
      </c>
      <c r="F19" s="20" t="n">
        <v>4.58160025</v>
      </c>
      <c r="G19" s="18" t="n">
        <v>468.64337099</v>
      </c>
      <c r="H19" s="20" t="n">
        <v>6.46502119</v>
      </c>
      <c r="I19" s="18" t="s">
        <v>404</v>
      </c>
      <c r="J19" s="20" t="s">
        <v>404</v>
      </c>
      <c r="K19" s="18" t="s">
        <v>404</v>
      </c>
      <c r="L19" s="20" t="s">
        <v>404</v>
      </c>
      <c r="M19" s="18" t="s">
        <v>404</v>
      </c>
      <c r="N19" s="20" t="s">
        <v>404</v>
      </c>
      <c r="O19" s="18" t="s">
        <v>404</v>
      </c>
      <c r="P19" s="20" t="s">
        <v>404</v>
      </c>
      <c r="Q19" s="18" t="n">
        <v>489.98813313</v>
      </c>
      <c r="R19" s="20" t="n">
        <v>36.00546542</v>
      </c>
    </row>
    <row r="20" spans="1:18">
      <c r="A20" s="15" t="s">
        <v>417</v>
      </c>
      <c r="B20" s="17" t="n">
        <v>3371</v>
      </c>
      <c r="C20" s="18">
        <f>(24.0/B20*100)</f>
        <v/>
      </c>
      <c r="D20" s="19" t="n">
        <v>3347</v>
      </c>
      <c r="E20" s="18" t="n">
        <v>487.09498139</v>
      </c>
      <c r="F20" s="20" t="n">
        <v>2.06333209</v>
      </c>
      <c r="G20" s="18" t="n">
        <v>492.1329267</v>
      </c>
      <c r="H20" s="20" t="n">
        <v>4.19958273</v>
      </c>
      <c r="I20" s="18" t="s">
        <v>404</v>
      </c>
      <c r="J20" s="20" t="s">
        <v>404</v>
      </c>
      <c r="K20" s="18" t="s">
        <v>404</v>
      </c>
      <c r="L20" s="20" t="s">
        <v>404</v>
      </c>
      <c r="M20" s="18" t="s">
        <v>404</v>
      </c>
      <c r="N20" s="20" t="s">
        <v>404</v>
      </c>
      <c r="O20" s="18" t="s">
        <v>404</v>
      </c>
      <c r="P20" s="20" t="s">
        <v>404</v>
      </c>
      <c r="Q20" s="18" t="n">
        <v>489.53300408</v>
      </c>
      <c r="R20" s="20" t="n">
        <v>9.34224487</v>
      </c>
    </row>
    <row r="21" spans="1:18">
      <c r="A21" s="15" t="s">
        <v>418</v>
      </c>
      <c r="B21" s="17" t="n">
        <v>5741</v>
      </c>
      <c r="C21" s="18">
        <f>(0.0/B21*100)</f>
        <v/>
      </c>
      <c r="D21" s="19" t="n">
        <v>5741</v>
      </c>
      <c r="E21" s="18" t="n">
        <v>502.10253527</v>
      </c>
      <c r="F21" s="20" t="n">
        <v>2.7293536</v>
      </c>
      <c r="G21" s="18" t="n">
        <v>512.72480769</v>
      </c>
      <c r="H21" s="20" t="n">
        <v>4.79555038</v>
      </c>
      <c r="I21" s="18" t="s">
        <v>404</v>
      </c>
      <c r="J21" s="20" t="s">
        <v>404</v>
      </c>
      <c r="K21" s="18" t="s">
        <v>404</v>
      </c>
      <c r="L21" s="20" t="s">
        <v>404</v>
      </c>
      <c r="M21" s="18" t="s">
        <v>404</v>
      </c>
      <c r="N21" s="20" t="s">
        <v>404</v>
      </c>
      <c r="O21" s="18" t="s">
        <v>404</v>
      </c>
      <c r="P21" s="20" t="s">
        <v>404</v>
      </c>
      <c r="Q21" s="18" t="n">
        <v>497.92679414</v>
      </c>
      <c r="R21" s="20" t="n">
        <v>7.1441541</v>
      </c>
    </row>
    <row r="22" spans="1:18">
      <c r="A22" s="15" t="s">
        <v>419</v>
      </c>
      <c r="B22" s="17" t="n">
        <v>6598</v>
      </c>
      <c r="C22" s="18">
        <f>(0.0/B22*100)</f>
        <v/>
      </c>
      <c r="D22" s="19" t="n">
        <v>6598</v>
      </c>
      <c r="E22" s="18" t="n">
        <v>464.95788037</v>
      </c>
      <c r="F22" s="20" t="n">
        <v>4.68625638</v>
      </c>
      <c r="G22" s="18" t="n">
        <v>479.97154393</v>
      </c>
      <c r="H22" s="20" t="n">
        <v>9.221435290000001</v>
      </c>
      <c r="I22" s="18" t="s">
        <v>404</v>
      </c>
      <c r="J22" s="20" t="s">
        <v>404</v>
      </c>
      <c r="K22" s="18" t="s">
        <v>404</v>
      </c>
      <c r="L22" s="20" t="s">
        <v>404</v>
      </c>
      <c r="M22" s="18" t="s">
        <v>404</v>
      </c>
      <c r="N22" s="20" t="s">
        <v>404</v>
      </c>
      <c r="O22" s="18" t="s">
        <v>404</v>
      </c>
      <c r="P22" s="20" t="s">
        <v>404</v>
      </c>
      <c r="Q22" s="18" t="n">
        <v>491.24639179</v>
      </c>
      <c r="R22" s="20" t="n">
        <v>8.58363205</v>
      </c>
    </row>
    <row r="23" spans="1:18">
      <c r="A23" s="15" t="s">
        <v>420</v>
      </c>
      <c r="B23" s="17" t="n">
        <v>11583</v>
      </c>
      <c r="C23" s="18">
        <f>(3194.0/B23*100)</f>
        <v/>
      </c>
      <c r="D23" s="19" t="n">
        <v>8389</v>
      </c>
      <c r="E23" s="18" t="n">
        <v>487.1360898</v>
      </c>
      <c r="F23" s="20" t="n">
        <v>5.78747426</v>
      </c>
      <c r="G23" s="18" t="n">
        <v>499.87507038</v>
      </c>
      <c r="H23" s="20" t="n">
        <v>6.2956919</v>
      </c>
      <c r="I23" s="18" t="s">
        <v>404</v>
      </c>
      <c r="J23" s="20" t="s">
        <v>404</v>
      </c>
      <c r="K23" s="18" t="s">
        <v>404</v>
      </c>
      <c r="L23" s="20" t="s">
        <v>404</v>
      </c>
      <c r="M23" s="18" t="s">
        <v>404</v>
      </c>
      <c r="N23" s="20" t="s">
        <v>404</v>
      </c>
      <c r="O23" s="18" t="s">
        <v>404</v>
      </c>
      <c r="P23" s="20" t="s">
        <v>404</v>
      </c>
      <c r="Q23" s="18" t="n">
        <v>492.48781302</v>
      </c>
      <c r="R23" s="20" t="n">
        <v>22.3715227</v>
      </c>
    </row>
    <row r="24" spans="1:18">
      <c r="A24" s="15" t="s">
        <v>421</v>
      </c>
      <c r="B24" s="17" t="n">
        <v>6647</v>
      </c>
      <c r="C24" s="18">
        <f>(0.0/B24*100)</f>
        <v/>
      </c>
      <c r="D24" s="19" t="n">
        <v>6647</v>
      </c>
      <c r="E24" s="18" t="n">
        <v>517.99394068</v>
      </c>
      <c r="F24" s="20" t="n">
        <v>4.4233631</v>
      </c>
      <c r="G24" s="18" t="n">
        <v>556.65770751</v>
      </c>
      <c r="H24" s="20" t="n">
        <v>6.33367203</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524.11885061</v>
      </c>
      <c r="F25" s="20" t="n">
        <v>3.9287868</v>
      </c>
      <c r="G25" s="18" t="n">
        <v>523.97072894</v>
      </c>
      <c r="H25" s="20" t="n">
        <v>15.70564199</v>
      </c>
      <c r="I25" s="18" t="s">
        <v>404</v>
      </c>
      <c r="J25" s="20" t="s">
        <v>404</v>
      </c>
      <c r="K25" s="18" t="s">
        <v>404</v>
      </c>
      <c r="L25" s="20" t="s">
        <v>404</v>
      </c>
      <c r="M25" s="18" t="s">
        <v>404</v>
      </c>
      <c r="N25" s="20" t="s">
        <v>404</v>
      </c>
      <c r="O25" s="18" t="s">
        <v>404</v>
      </c>
      <c r="P25" s="20" t="s">
        <v>404</v>
      </c>
      <c r="Q25" s="18" t="s">
        <v>404</v>
      </c>
      <c r="R25" s="20" t="s">
        <v>404</v>
      </c>
    </row>
    <row r="26" spans="1:18">
      <c r="A26" s="15" t="s">
        <v>423</v>
      </c>
      <c r="B26" s="17" t="n">
        <v>4869</v>
      </c>
      <c r="C26" s="18">
        <f>(11.0/B26*100)</f>
        <v/>
      </c>
      <c r="D26" s="19" t="n">
        <v>4858</v>
      </c>
      <c r="E26" s="18" t="n">
        <v>482.74040521</v>
      </c>
      <c r="F26" s="20" t="n">
        <v>1.86093508</v>
      </c>
      <c r="G26" s="18" t="n">
        <v>482.43408788</v>
      </c>
      <c r="H26" s="20" t="n">
        <v>6.39747549</v>
      </c>
      <c r="I26" s="18" t="s">
        <v>404</v>
      </c>
      <c r="J26" s="20" t="s">
        <v>404</v>
      </c>
      <c r="K26" s="18" t="s">
        <v>404</v>
      </c>
      <c r="L26" s="20" t="s">
        <v>404</v>
      </c>
      <c r="M26" s="18" t="s">
        <v>404</v>
      </c>
      <c r="N26" s="20" t="s">
        <v>404</v>
      </c>
      <c r="O26" s="18" t="s">
        <v>404</v>
      </c>
      <c r="P26" s="20" t="s">
        <v>404</v>
      </c>
      <c r="Q26" s="18" t="n">
        <v>455.66414735</v>
      </c>
      <c r="R26" s="20" t="n">
        <v>19.07803914</v>
      </c>
    </row>
    <row r="27" spans="1:18">
      <c r="A27" s="15" t="s">
        <v>424</v>
      </c>
      <c r="B27" s="17" t="n">
        <v>5299</v>
      </c>
      <c r="C27" s="18">
        <f>(0.0/B27*100)</f>
        <v/>
      </c>
      <c r="D27" s="19" t="n">
        <v>5299</v>
      </c>
      <c r="E27" s="18" t="n">
        <v>484.69535593</v>
      </c>
      <c r="F27" s="20" t="n">
        <v>1.62232781</v>
      </c>
      <c r="G27" s="18" t="n">
        <v>482.66135688</v>
      </c>
      <c r="H27" s="20" t="n">
        <v>1.79129574</v>
      </c>
      <c r="I27" s="18" t="s">
        <v>404</v>
      </c>
      <c r="J27" s="20" t="s">
        <v>404</v>
      </c>
      <c r="K27" s="18" t="s">
        <v>404</v>
      </c>
      <c r="L27" s="20" t="s">
        <v>404</v>
      </c>
      <c r="M27" s="18" t="s">
        <v>404</v>
      </c>
      <c r="N27" s="20" t="s">
        <v>404</v>
      </c>
      <c r="O27" s="18" t="s">
        <v>404</v>
      </c>
      <c r="P27" s="20" t="s">
        <v>404</v>
      </c>
      <c r="Q27" s="18" t="n">
        <v>545.8519974</v>
      </c>
      <c r="R27" s="20" t="n">
        <v>6.58271203</v>
      </c>
    </row>
    <row r="28" spans="1:18">
      <c r="A28" s="15" t="s">
        <v>425</v>
      </c>
      <c r="B28" s="17" t="n">
        <v>7568</v>
      </c>
      <c r="C28" s="18">
        <f>(0.0/B28*100)</f>
        <v/>
      </c>
      <c r="D28" s="19" t="n">
        <v>7568</v>
      </c>
      <c r="E28" s="18" t="n">
        <v>408.12738919</v>
      </c>
      <c r="F28" s="20" t="n">
        <v>2.98587769</v>
      </c>
      <c r="G28" s="18" t="n">
        <v>406.37090099</v>
      </c>
      <c r="H28" s="20" t="n">
        <v>5.87435099</v>
      </c>
      <c r="I28" s="18" t="s">
        <v>404</v>
      </c>
      <c r="J28" s="20" t="s">
        <v>404</v>
      </c>
      <c r="K28" s="18" t="s">
        <v>404</v>
      </c>
      <c r="L28" s="20" t="s">
        <v>404</v>
      </c>
      <c r="M28" s="18" t="s">
        <v>404</v>
      </c>
      <c r="N28" s="20" t="s">
        <v>404</v>
      </c>
      <c r="O28" s="18" t="s">
        <v>404</v>
      </c>
      <c r="P28" s="20" t="s">
        <v>404</v>
      </c>
      <c r="Q28" s="18" t="n">
        <v>489.3005611</v>
      </c>
      <c r="R28" s="20" t="n">
        <v>8.47677097</v>
      </c>
    </row>
    <row r="29" spans="1:18">
      <c r="A29" s="15" t="s">
        <v>426</v>
      </c>
      <c r="B29" s="17" t="n">
        <v>5385</v>
      </c>
      <c r="C29" s="18">
        <f>(1123.0/B29*100)</f>
        <v/>
      </c>
      <c r="D29" s="19" t="n">
        <v>4262</v>
      </c>
      <c r="E29" s="18" t="n">
        <v>496.9445742</v>
      </c>
      <c r="F29" s="20" t="n">
        <v>15.63020886</v>
      </c>
      <c r="G29" s="18" t="n">
        <v>517.6728563200001</v>
      </c>
      <c r="H29" s="20" t="n">
        <v>6.96026911</v>
      </c>
      <c r="I29" s="18" t="s">
        <v>404</v>
      </c>
      <c r="J29" s="20" t="s">
        <v>404</v>
      </c>
      <c r="K29" s="18" t="s">
        <v>404</v>
      </c>
      <c r="L29" s="20" t="s">
        <v>404</v>
      </c>
      <c r="M29" s="18" t="s">
        <v>404</v>
      </c>
      <c r="N29" s="20" t="s">
        <v>404</v>
      </c>
      <c r="O29" s="18" t="s">
        <v>404</v>
      </c>
      <c r="P29" s="20" t="s">
        <v>404</v>
      </c>
      <c r="Q29" s="18" t="n">
        <v>507.28346962</v>
      </c>
      <c r="R29" s="20" t="n">
        <v>9.825520190000001</v>
      </c>
    </row>
    <row r="30" spans="1:18">
      <c r="A30" s="15" t="s">
        <v>427</v>
      </c>
      <c r="B30" s="17" t="n">
        <v>4520</v>
      </c>
      <c r="C30" s="18">
        <f>(1105.0/B30*100)</f>
        <v/>
      </c>
      <c r="D30" s="19" t="n">
        <v>3415</v>
      </c>
      <c r="E30" s="18" t="n">
        <v>498.37542849</v>
      </c>
      <c r="F30" s="20" t="n">
        <v>3.17170428</v>
      </c>
      <c r="G30" s="18" t="n">
        <v>487.62298039</v>
      </c>
      <c r="H30" s="20" t="n">
        <v>8.941592010000001</v>
      </c>
      <c r="I30" s="18" t="s">
        <v>404</v>
      </c>
      <c r="J30" s="20" t="s">
        <v>404</v>
      </c>
      <c r="K30" s="18" t="s">
        <v>404</v>
      </c>
      <c r="L30" s="20" t="s">
        <v>404</v>
      </c>
      <c r="M30" s="18" t="s">
        <v>404</v>
      </c>
      <c r="N30" s="20" t="s">
        <v>404</v>
      </c>
      <c r="O30" s="18" t="s">
        <v>404</v>
      </c>
      <c r="P30" s="20" t="s">
        <v>404</v>
      </c>
      <c r="Q30" s="18" t="s">
        <v>404</v>
      </c>
      <c r="R30" s="20" t="s">
        <v>404</v>
      </c>
    </row>
    <row r="31" spans="1:18">
      <c r="A31" s="15" t="s">
        <v>428</v>
      </c>
      <c r="B31" s="17" t="n">
        <v>5456</v>
      </c>
      <c r="C31" s="18">
        <f>(502.0/B31*100)</f>
        <v/>
      </c>
      <c r="D31" s="19" t="n">
        <v>4954</v>
      </c>
      <c r="E31" s="18" t="n">
        <v>503.43462753</v>
      </c>
      <c r="F31" s="20" t="n">
        <v>2.75509018</v>
      </c>
      <c r="G31" s="18" t="n">
        <v>500.64557114</v>
      </c>
      <c r="H31" s="20" t="n">
        <v>4.673345</v>
      </c>
      <c r="I31" s="18" t="s">
        <v>404</v>
      </c>
      <c r="J31" s="20" t="s">
        <v>404</v>
      </c>
      <c r="K31" s="18" t="s">
        <v>404</v>
      </c>
      <c r="L31" s="20" t="s">
        <v>404</v>
      </c>
      <c r="M31" s="18" t="s">
        <v>404</v>
      </c>
      <c r="N31" s="20" t="s">
        <v>404</v>
      </c>
      <c r="O31" s="18" t="s">
        <v>404</v>
      </c>
      <c r="P31" s="20" t="s">
        <v>404</v>
      </c>
      <c r="Q31" s="18" t="n">
        <v>496.91818308</v>
      </c>
      <c r="R31" s="20" t="n">
        <v>8.90825411</v>
      </c>
    </row>
    <row r="32" spans="1:18">
      <c r="A32" s="15" t="s">
        <v>429</v>
      </c>
      <c r="B32" s="17" t="n">
        <v>4478</v>
      </c>
      <c r="C32" s="18">
        <f>(0.0/B32*100)</f>
        <v/>
      </c>
      <c r="D32" s="19" t="n">
        <v>4478</v>
      </c>
      <c r="E32" s="18" t="n">
        <v>504.00219964</v>
      </c>
      <c r="F32" s="20" t="n">
        <v>2.95744436</v>
      </c>
      <c r="G32" s="18" t="n">
        <v>505.4787542</v>
      </c>
      <c r="H32" s="20" t="n">
        <v>6.31842537</v>
      </c>
      <c r="I32" s="18" t="s">
        <v>404</v>
      </c>
      <c r="J32" s="20" t="s">
        <v>404</v>
      </c>
      <c r="K32" s="18" t="s">
        <v>404</v>
      </c>
      <c r="L32" s="20" t="s">
        <v>404</v>
      </c>
      <c r="M32" s="18" t="s">
        <v>404</v>
      </c>
      <c r="N32" s="20" t="s">
        <v>404</v>
      </c>
      <c r="O32" s="18" t="s">
        <v>404</v>
      </c>
      <c r="P32" s="20" t="s">
        <v>404</v>
      </c>
      <c r="Q32" s="18" t="n">
        <v>535.94501714</v>
      </c>
      <c r="R32" s="20" t="n">
        <v>8.17357155</v>
      </c>
    </row>
    <row r="33" spans="1:18">
      <c r="A33" s="15" t="s">
        <v>430</v>
      </c>
      <c r="B33" s="17" t="n">
        <v>7325</v>
      </c>
      <c r="C33" s="18">
        <f>(29.0/B33*100)</f>
        <v/>
      </c>
      <c r="D33" s="19" t="n">
        <v>7296</v>
      </c>
      <c r="E33" s="18" t="n">
        <v>488.95846477</v>
      </c>
      <c r="F33" s="20" t="n">
        <v>2.74019547</v>
      </c>
      <c r="G33" s="18" t="n">
        <v>505.45547129</v>
      </c>
      <c r="H33" s="20" t="n">
        <v>10.66919361</v>
      </c>
      <c r="I33" s="18" t="s">
        <v>404</v>
      </c>
      <c r="J33" s="20" t="s">
        <v>404</v>
      </c>
      <c r="K33" s="18" t="s">
        <v>404</v>
      </c>
      <c r="L33" s="20" t="s">
        <v>404</v>
      </c>
      <c r="M33" s="18" t="s">
        <v>404</v>
      </c>
      <c r="N33" s="20" t="s">
        <v>404</v>
      </c>
      <c r="O33" s="18" t="s">
        <v>404</v>
      </c>
      <c r="P33" s="20" t="s">
        <v>404</v>
      </c>
      <c r="Q33" s="18" t="n">
        <v>507.19624157</v>
      </c>
      <c r="R33" s="20" t="n">
        <v>37.66391911</v>
      </c>
    </row>
    <row r="34" spans="1:18">
      <c r="A34" s="15" t="s">
        <v>431</v>
      </c>
      <c r="B34" s="17" t="n">
        <v>6350</v>
      </c>
      <c r="C34" s="18">
        <f>(0.0/B34*100)</f>
        <v/>
      </c>
      <c r="D34" s="19" t="n">
        <v>6350</v>
      </c>
      <c r="E34" s="18" t="n">
        <v>473.46001023</v>
      </c>
      <c r="F34" s="20" t="n">
        <v>3.26748424</v>
      </c>
      <c r="G34" s="18" t="n">
        <v>481.75424523</v>
      </c>
      <c r="H34" s="20" t="n">
        <v>7.47835438</v>
      </c>
      <c r="I34" s="18" t="s">
        <v>404</v>
      </c>
      <c r="J34" s="20" t="s">
        <v>404</v>
      </c>
      <c r="K34" s="18" t="s">
        <v>404</v>
      </c>
      <c r="L34" s="20" t="s">
        <v>404</v>
      </c>
      <c r="M34" s="18" t="s">
        <v>404</v>
      </c>
      <c r="N34" s="20" t="s">
        <v>404</v>
      </c>
      <c r="O34" s="18" t="s">
        <v>404</v>
      </c>
      <c r="P34" s="20" t="s">
        <v>404</v>
      </c>
      <c r="Q34" s="18" t="n">
        <v>439.15219544</v>
      </c>
      <c r="R34" s="20" t="n">
        <v>23.95223278</v>
      </c>
    </row>
    <row r="35" spans="1:18">
      <c r="A35" s="15" t="s">
        <v>432</v>
      </c>
      <c r="B35" s="17" t="n">
        <v>6406</v>
      </c>
      <c r="C35" s="18">
        <f>(443.0/B35*100)</f>
        <v/>
      </c>
      <c r="D35" s="19" t="n">
        <v>5963</v>
      </c>
      <c r="E35" s="18" t="n">
        <v>509.41582357</v>
      </c>
      <c r="F35" s="20" t="n">
        <v>1.62306792</v>
      </c>
      <c r="G35" s="18" t="n">
        <v>517.1910774</v>
      </c>
      <c r="H35" s="20" t="n">
        <v>2.37281313</v>
      </c>
      <c r="I35" s="18" t="s">
        <v>404</v>
      </c>
      <c r="J35" s="20" t="s">
        <v>404</v>
      </c>
      <c r="K35" s="18" t="s">
        <v>404</v>
      </c>
      <c r="L35" s="20" t="s">
        <v>404</v>
      </c>
      <c r="M35" s="18" t="s">
        <v>404</v>
      </c>
      <c r="N35" s="20" t="s">
        <v>404</v>
      </c>
      <c r="O35" s="18" t="s">
        <v>404</v>
      </c>
      <c r="P35" s="20" t="s">
        <v>404</v>
      </c>
      <c r="Q35" s="18" t="n">
        <v>513.5174263500001</v>
      </c>
      <c r="R35" s="20" t="n">
        <v>10.74408273</v>
      </c>
    </row>
    <row r="36" spans="1:18">
      <c r="A36" s="15" t="s">
        <v>433</v>
      </c>
      <c r="B36" s="17" t="n">
        <v>6736</v>
      </c>
      <c r="C36" s="18">
        <f>(10.0/B36*100)</f>
        <v/>
      </c>
      <c r="D36" s="19" t="n">
        <v>6726</v>
      </c>
      <c r="E36" s="18" t="n">
        <v>483.99913855</v>
      </c>
      <c r="F36" s="20" t="n">
        <v>2.62526232</v>
      </c>
      <c r="G36" s="18" t="n">
        <v>491.21146577</v>
      </c>
      <c r="H36" s="20" t="n">
        <v>4.74899424</v>
      </c>
      <c r="I36" s="18" t="s">
        <v>404</v>
      </c>
      <c r="J36" s="20" t="s">
        <v>404</v>
      </c>
      <c r="K36" s="18" t="s">
        <v>404</v>
      </c>
      <c r="L36" s="20" t="s">
        <v>404</v>
      </c>
      <c r="M36" s="18" t="s">
        <v>404</v>
      </c>
      <c r="N36" s="20" t="s">
        <v>404</v>
      </c>
      <c r="O36" s="18" t="s">
        <v>404</v>
      </c>
      <c r="P36" s="20" t="s">
        <v>404</v>
      </c>
      <c r="Q36" s="18" t="n">
        <v>478.69229066</v>
      </c>
      <c r="R36" s="20" t="n">
        <v>6.66482087</v>
      </c>
    </row>
    <row r="37" spans="1:18">
      <c r="A37" s="15" t="s">
        <v>434</v>
      </c>
      <c r="B37" s="17" t="n">
        <v>5458</v>
      </c>
      <c r="C37" s="18">
        <f>(0.0/B37*100)</f>
        <v/>
      </c>
      <c r="D37" s="19" t="n">
        <v>5458</v>
      </c>
      <c r="E37" s="18" t="n">
        <v>492.98568744</v>
      </c>
      <c r="F37" s="20" t="n">
        <v>4.13764991</v>
      </c>
      <c r="G37" s="18" t="n">
        <v>495.65326944</v>
      </c>
      <c r="H37" s="20" t="n">
        <v>4.11926208</v>
      </c>
      <c r="I37" s="18" t="s">
        <v>404</v>
      </c>
      <c r="J37" s="20" t="s">
        <v>404</v>
      </c>
      <c r="K37" s="18" t="s">
        <v>404</v>
      </c>
      <c r="L37" s="20" t="s">
        <v>404</v>
      </c>
      <c r="M37" s="18" t="s">
        <v>404</v>
      </c>
      <c r="N37" s="20" t="s">
        <v>404</v>
      </c>
      <c r="O37" s="18" t="s">
        <v>404</v>
      </c>
      <c r="P37" s="20" t="s">
        <v>404</v>
      </c>
      <c r="Q37" s="18" t="s">
        <v>404</v>
      </c>
      <c r="R37" s="20" t="s">
        <v>404</v>
      </c>
    </row>
    <row r="38" spans="1:18">
      <c r="A38" s="15" t="s">
        <v>435</v>
      </c>
      <c r="B38" s="17" t="n">
        <v>5860</v>
      </c>
      <c r="C38" s="18">
        <f>(268.0/B38*100)</f>
        <v/>
      </c>
      <c r="D38" s="19" t="n">
        <v>5592</v>
      </c>
      <c r="E38" s="18" t="n">
        <v>506.43531391</v>
      </c>
      <c r="F38" s="20" t="n">
        <v>5.18799584</v>
      </c>
      <c r="G38" s="18" t="n">
        <v>531.62363428</v>
      </c>
      <c r="H38" s="20" t="n">
        <v>4.84792131</v>
      </c>
      <c r="I38" s="18" t="s">
        <v>404</v>
      </c>
      <c r="J38" s="20" t="s">
        <v>404</v>
      </c>
      <c r="K38" s="18" t="s">
        <v>404</v>
      </c>
      <c r="L38" s="20" t="s">
        <v>404</v>
      </c>
      <c r="M38" s="18" t="s">
        <v>404</v>
      </c>
      <c r="N38" s="20" t="s">
        <v>404</v>
      </c>
      <c r="O38" s="18" t="s">
        <v>404</v>
      </c>
      <c r="P38" s="20" t="s">
        <v>404</v>
      </c>
      <c r="Q38" s="18" t="n">
        <v>570.83038073</v>
      </c>
      <c r="R38" s="20" t="n">
        <v>11.60790863</v>
      </c>
    </row>
    <row r="39" spans="1:18">
      <c r="A39" s="15" t="s">
        <v>436</v>
      </c>
      <c r="B39" s="17" t="n">
        <v>5895</v>
      </c>
      <c r="C39" s="18">
        <f>(0.0/B39*100)</f>
        <v/>
      </c>
      <c r="D39" s="19" t="n">
        <v>5895</v>
      </c>
      <c r="E39" s="18" t="n">
        <v>421.37222322</v>
      </c>
      <c r="F39" s="20" t="n">
        <v>4.38584488</v>
      </c>
      <c r="G39" s="18" t="n">
        <v>408.54836605</v>
      </c>
      <c r="H39" s="20" t="n">
        <v>10.95742665</v>
      </c>
      <c r="I39" s="18" t="s">
        <v>404</v>
      </c>
      <c r="J39" s="20" t="s">
        <v>404</v>
      </c>
      <c r="K39" s="18" t="s">
        <v>404</v>
      </c>
      <c r="L39" s="20" t="s">
        <v>404</v>
      </c>
      <c r="M39" s="18" t="s">
        <v>404</v>
      </c>
      <c r="N39" s="20" t="s">
        <v>404</v>
      </c>
      <c r="O39" s="18" t="s">
        <v>404</v>
      </c>
      <c r="P39" s="20" t="s">
        <v>404</v>
      </c>
      <c r="Q39" s="18" t="n">
        <v>454.72242868</v>
      </c>
      <c r="R39" s="20" t="n">
        <v>14.21136473</v>
      </c>
    </row>
    <row r="40" spans="1:18">
      <c r="A40" s="15" t="s">
        <v>437</v>
      </c>
      <c r="B40" s="17" t="n">
        <v>14157</v>
      </c>
      <c r="C40" s="18">
        <f>(3029.0/B40*100)</f>
        <v/>
      </c>
      <c r="D40" s="19" t="n">
        <v>11128</v>
      </c>
      <c r="E40" s="18" t="n">
        <v>490.14672141</v>
      </c>
      <c r="F40" s="20" t="n">
        <v>3.47700155</v>
      </c>
      <c r="G40" s="18" t="n">
        <v>510.23061699</v>
      </c>
      <c r="H40" s="20" t="n">
        <v>9.0154081</v>
      </c>
      <c r="I40" s="18" t="s">
        <v>404</v>
      </c>
      <c r="J40" s="20" t="s">
        <v>404</v>
      </c>
      <c r="K40" s="18" t="s">
        <v>404</v>
      </c>
      <c r="L40" s="20" t="s">
        <v>404</v>
      </c>
      <c r="M40" s="18" t="s">
        <v>404</v>
      </c>
      <c r="N40" s="20" t="s">
        <v>404</v>
      </c>
      <c r="O40" s="18" t="s">
        <v>404</v>
      </c>
      <c r="P40" s="20" t="s">
        <v>404</v>
      </c>
      <c r="Q40" s="18" t="n">
        <v>491.72356371</v>
      </c>
      <c r="R40" s="20" t="n">
        <v>8.82414852</v>
      </c>
    </row>
    <row r="41" spans="1:18">
      <c r="A41" s="15" t="s">
        <v>438</v>
      </c>
      <c r="B41" s="17" t="n">
        <v>5712</v>
      </c>
      <c r="C41" s="18">
        <f>(138.0/B41*100)</f>
        <v/>
      </c>
      <c r="D41" s="19" t="n">
        <v>5574</v>
      </c>
      <c r="E41" s="18" t="n">
        <v>469.92757084</v>
      </c>
      <c r="F41" s="20" t="n">
        <v>3.34281338</v>
      </c>
      <c r="G41" s="18" t="n">
        <v>473.87649342</v>
      </c>
      <c r="H41" s="20" t="n">
        <v>9.941618800000001</v>
      </c>
      <c r="I41" s="18" t="s">
        <v>404</v>
      </c>
      <c r="J41" s="20" t="s">
        <v>404</v>
      </c>
      <c r="K41" s="18" t="s">
        <v>404</v>
      </c>
      <c r="L41" s="20" t="s">
        <v>404</v>
      </c>
      <c r="M41" s="18" t="s">
        <v>404</v>
      </c>
      <c r="N41" s="20" t="s">
        <v>404</v>
      </c>
      <c r="O41" s="18" t="s">
        <v>404</v>
      </c>
      <c r="P41" s="20" t="s">
        <v>404</v>
      </c>
      <c r="Q41" s="18" t="n">
        <v>487.84288049</v>
      </c>
      <c r="R41" s="20" t="n">
        <v>10.97538109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413.02578223</v>
      </c>
      <c r="F44" s="20" t="n">
        <v>3.91718385</v>
      </c>
      <c r="G44" s="18" t="n">
        <v>419.84071486</v>
      </c>
      <c r="H44" s="20" t="n">
        <v>9.47972629</v>
      </c>
      <c r="I44" s="18" t="s">
        <v>404</v>
      </c>
      <c r="J44" s="20" t="s">
        <v>404</v>
      </c>
      <c r="K44" s="18" t="s">
        <v>404</v>
      </c>
      <c r="L44" s="20" t="s">
        <v>404</v>
      </c>
      <c r="M44" s="18" t="s">
        <v>404</v>
      </c>
      <c r="N44" s="20" t="s">
        <v>404</v>
      </c>
      <c r="O44" s="18" t="s">
        <v>404</v>
      </c>
      <c r="P44" s="20" t="s">
        <v>404</v>
      </c>
      <c r="Q44" s="18" t="n">
        <v>394.38009355</v>
      </c>
      <c r="R44" s="20" t="n">
        <v>18.12651965</v>
      </c>
    </row>
    <row r="45" spans="1:18">
      <c r="A45" s="15" t="s">
        <v>442</v>
      </c>
      <c r="B45" s="17" t="n">
        <v>5519</v>
      </c>
      <c r="C45" s="18">
        <f>(0.0/B45*100)</f>
        <v/>
      </c>
      <c r="D45" s="19" t="n">
        <v>5519</v>
      </c>
      <c r="E45" s="18" t="n">
        <v>358.23373968</v>
      </c>
      <c r="F45" s="20" t="n">
        <v>4.12984001</v>
      </c>
      <c r="G45" s="18" t="n">
        <v>362.81015218</v>
      </c>
      <c r="H45" s="20" t="n">
        <v>7.01776136</v>
      </c>
      <c r="I45" s="18" t="s">
        <v>404</v>
      </c>
      <c r="J45" s="20" t="s">
        <v>404</v>
      </c>
      <c r="K45" s="18" t="s">
        <v>404</v>
      </c>
      <c r="L45" s="20" t="s">
        <v>404</v>
      </c>
      <c r="M45" s="18" t="s">
        <v>404</v>
      </c>
      <c r="N45" s="20" t="s">
        <v>404</v>
      </c>
      <c r="O45" s="18" t="s">
        <v>404</v>
      </c>
      <c r="P45" s="20" t="s">
        <v>404</v>
      </c>
      <c r="Q45" s="18" t="n">
        <v>360.59320693</v>
      </c>
      <c r="R45" s="20" t="n">
        <v>21.38460496</v>
      </c>
    </row>
    <row r="46" spans="1:18">
      <c r="A46" s="15" t="s">
        <v>443</v>
      </c>
      <c r="B46" s="17" t="n">
        <v>23141</v>
      </c>
      <c r="C46" s="18">
        <f>(4196.0/B46*100)</f>
        <v/>
      </c>
      <c r="D46" s="19" t="n">
        <v>18945</v>
      </c>
      <c r="E46" s="18" t="n">
        <v>383.0692783</v>
      </c>
      <c r="F46" s="20" t="n">
        <v>4.15309234</v>
      </c>
      <c r="G46" s="18" t="n">
        <v>378.45181523</v>
      </c>
      <c r="H46" s="20" t="n">
        <v>6.07269164</v>
      </c>
      <c r="I46" s="18" t="s">
        <v>404</v>
      </c>
      <c r="J46" s="20" t="s">
        <v>404</v>
      </c>
      <c r="K46" s="18" t="s">
        <v>404</v>
      </c>
      <c r="L46" s="20" t="s">
        <v>404</v>
      </c>
      <c r="M46" s="18" t="s">
        <v>404</v>
      </c>
      <c r="N46" s="20" t="s">
        <v>404</v>
      </c>
      <c r="O46" s="18" t="s">
        <v>404</v>
      </c>
      <c r="P46" s="20" t="s">
        <v>404</v>
      </c>
      <c r="Q46" s="18" t="n">
        <v>348.35186628</v>
      </c>
      <c r="R46" s="20" t="n">
        <v>11.44116391</v>
      </c>
    </row>
    <row r="47" spans="1:18">
      <c r="A47" s="15" t="s">
        <v>444</v>
      </c>
      <c r="B47" s="17" t="n">
        <v>5928</v>
      </c>
      <c r="C47" s="18">
        <f>(0.0/B47*100)</f>
        <v/>
      </c>
      <c r="D47" s="19" t="n">
        <v>5928</v>
      </c>
      <c r="E47" s="18" t="n">
        <v>442.14558542</v>
      </c>
      <c r="F47" s="20" t="n">
        <v>5.06553157</v>
      </c>
      <c r="G47" s="18" t="n">
        <v>435.18935499</v>
      </c>
      <c r="H47" s="20" t="n">
        <v>10.3009194</v>
      </c>
      <c r="I47" s="18" t="s">
        <v>404</v>
      </c>
      <c r="J47" s="20" t="s">
        <v>404</v>
      </c>
      <c r="K47" s="18" t="s">
        <v>404</v>
      </c>
      <c r="L47" s="20" t="s">
        <v>404</v>
      </c>
      <c r="M47" s="18" t="s">
        <v>404</v>
      </c>
      <c r="N47" s="20" t="s">
        <v>404</v>
      </c>
      <c r="O47" s="18" t="s">
        <v>404</v>
      </c>
      <c r="P47" s="20" t="s">
        <v>404</v>
      </c>
      <c r="Q47" s="18" t="n">
        <v>469.29907036</v>
      </c>
      <c r="R47" s="20" t="n">
        <v>14.31411087</v>
      </c>
    </row>
    <row r="48" spans="1:18">
      <c r="A48" s="15" t="s">
        <v>445</v>
      </c>
      <c r="B48" s="17" t="n">
        <v>9841</v>
      </c>
      <c r="C48" s="18">
        <f>(40.0/B48*100)</f>
        <v/>
      </c>
      <c r="D48" s="19" t="n">
        <v>9801</v>
      </c>
      <c r="E48" s="18" t="n">
        <v>534.1567073799999</v>
      </c>
      <c r="F48" s="20" t="n">
        <v>5.64708652</v>
      </c>
      <c r="G48" s="18" t="n">
        <v>516.03658546</v>
      </c>
      <c r="H48" s="20" t="n">
        <v>15.14639926</v>
      </c>
      <c r="I48" s="18" t="s">
        <v>404</v>
      </c>
      <c r="J48" s="20" t="s">
        <v>404</v>
      </c>
      <c r="K48" s="18" t="s">
        <v>404</v>
      </c>
      <c r="L48" s="20" t="s">
        <v>404</v>
      </c>
      <c r="M48" s="18" t="s">
        <v>404</v>
      </c>
      <c r="N48" s="20" t="s">
        <v>404</v>
      </c>
      <c r="O48" s="18" t="s">
        <v>404</v>
      </c>
      <c r="P48" s="20" t="s">
        <v>404</v>
      </c>
      <c r="Q48" s="18" t="n">
        <v>470.96248911</v>
      </c>
      <c r="R48" s="20" t="n">
        <v>11.80759855</v>
      </c>
    </row>
    <row r="49" spans="1:18">
      <c r="A49" s="15" t="s">
        <v>446</v>
      </c>
      <c r="B49" s="17" t="n">
        <v>6349</v>
      </c>
      <c r="C49" s="18">
        <f>(52.0/B49*100)</f>
        <v/>
      </c>
      <c r="D49" s="19" t="n">
        <v>6297</v>
      </c>
      <c r="E49" s="18" t="n">
        <v>411.11136012</v>
      </c>
      <c r="F49" s="20" t="n">
        <v>3.48898599</v>
      </c>
      <c r="G49" s="18" t="n">
        <v>396.50138056</v>
      </c>
      <c r="H49" s="20" t="n">
        <v>8.053414460000001</v>
      </c>
      <c r="I49" s="18" t="s">
        <v>404</v>
      </c>
      <c r="J49" s="20" t="s">
        <v>404</v>
      </c>
      <c r="K49" s="18" t="s">
        <v>404</v>
      </c>
      <c r="L49" s="20" t="s">
        <v>404</v>
      </c>
      <c r="M49" s="18" t="s">
        <v>404</v>
      </c>
      <c r="N49" s="20" t="s">
        <v>404</v>
      </c>
      <c r="O49" s="18" t="s">
        <v>404</v>
      </c>
      <c r="P49" s="20" t="s">
        <v>404</v>
      </c>
      <c r="Q49" s="18" t="n">
        <v>404.92005806</v>
      </c>
      <c r="R49" s="20" t="n">
        <v>10.65579505</v>
      </c>
    </row>
    <row r="50" spans="1:18">
      <c r="A50" s="15" t="s">
        <v>447</v>
      </c>
      <c r="B50" s="17" t="n">
        <v>11795</v>
      </c>
      <c r="C50" s="18">
        <f>(1031.0/B50*100)</f>
        <v/>
      </c>
      <c r="D50" s="19" t="n">
        <v>10764</v>
      </c>
      <c r="E50" s="18" t="n">
        <v>393.50184718</v>
      </c>
      <c r="F50" s="20" t="n">
        <v>3.11537102</v>
      </c>
      <c r="G50" s="18" t="n">
        <v>389.95688984</v>
      </c>
      <c r="H50" s="20" t="n">
        <v>7.45445264</v>
      </c>
      <c r="I50" s="18" t="s">
        <v>404</v>
      </c>
      <c r="J50" s="20" t="s">
        <v>404</v>
      </c>
      <c r="K50" s="18" t="s">
        <v>404</v>
      </c>
      <c r="L50" s="20" t="s">
        <v>404</v>
      </c>
      <c r="M50" s="18" t="s">
        <v>404</v>
      </c>
      <c r="N50" s="20" t="s">
        <v>404</v>
      </c>
      <c r="O50" s="18" t="s">
        <v>404</v>
      </c>
      <c r="P50" s="20" t="s">
        <v>404</v>
      </c>
      <c r="Q50" s="18" t="n">
        <v>381.87048607</v>
      </c>
      <c r="R50" s="20" t="n">
        <v>10.82662743</v>
      </c>
    </row>
    <row r="51" spans="1:18">
      <c r="A51" s="15" t="s">
        <v>448</v>
      </c>
      <c r="B51" s="17" t="n">
        <v>6866</v>
      </c>
      <c r="C51" s="18">
        <f>(0.0/B51*100)</f>
        <v/>
      </c>
      <c r="D51" s="19" t="n">
        <v>6866</v>
      </c>
      <c r="E51" s="18" t="n">
        <v>398.88492121</v>
      </c>
      <c r="F51" s="20" t="n">
        <v>3.43397107</v>
      </c>
      <c r="G51" s="18" t="n">
        <v>401.26268489</v>
      </c>
      <c r="H51" s="20" t="n">
        <v>4.72586768</v>
      </c>
      <c r="I51" s="18" t="s">
        <v>404</v>
      </c>
      <c r="J51" s="20" t="s">
        <v>404</v>
      </c>
      <c r="K51" s="18" t="s">
        <v>404</v>
      </c>
      <c r="L51" s="20" t="s">
        <v>404</v>
      </c>
      <c r="M51" s="18" t="s">
        <v>404</v>
      </c>
      <c r="N51" s="20" t="s">
        <v>404</v>
      </c>
      <c r="O51" s="18" t="s">
        <v>404</v>
      </c>
      <c r="P51" s="20" t="s">
        <v>404</v>
      </c>
      <c r="Q51" s="18" t="n">
        <v>456.78856236</v>
      </c>
      <c r="R51" s="20" t="n">
        <v>30.1783113</v>
      </c>
    </row>
    <row r="52" spans="1:18">
      <c r="A52" s="15" t="s">
        <v>449</v>
      </c>
      <c r="B52" s="17" t="n">
        <v>5809</v>
      </c>
      <c r="C52" s="18">
        <f>(0.0/B52*100)</f>
        <v/>
      </c>
      <c r="D52" s="19" t="n">
        <v>5809</v>
      </c>
      <c r="E52" s="18" t="n">
        <v>469.31924674</v>
      </c>
      <c r="F52" s="20" t="n">
        <v>3.25250377</v>
      </c>
      <c r="G52" s="18" t="n">
        <v>450.50761402</v>
      </c>
      <c r="H52" s="20" t="n">
        <v>6.27130562</v>
      </c>
      <c r="I52" s="18" t="s">
        <v>404</v>
      </c>
      <c r="J52" s="20" t="s">
        <v>404</v>
      </c>
      <c r="K52" s="18" t="s">
        <v>404</v>
      </c>
      <c r="L52" s="20" t="s">
        <v>404</v>
      </c>
      <c r="M52" s="18" t="s">
        <v>404</v>
      </c>
      <c r="N52" s="20" t="s">
        <v>404</v>
      </c>
      <c r="O52" s="18" t="s">
        <v>404</v>
      </c>
      <c r="P52" s="20" t="s">
        <v>404</v>
      </c>
      <c r="Q52" s="18" t="n">
        <v>480.73985172</v>
      </c>
      <c r="R52" s="20" t="n">
        <v>14.5521209</v>
      </c>
    </row>
    <row r="53" spans="1:18">
      <c r="A53" s="15" t="s">
        <v>450</v>
      </c>
      <c r="B53" s="17" t="n">
        <v>5571</v>
      </c>
      <c r="C53" s="18">
        <f>(0.0/B53*100)</f>
        <v/>
      </c>
      <c r="D53" s="19" t="n">
        <v>5571</v>
      </c>
      <c r="E53" s="18" t="n">
        <v>436.39801947</v>
      </c>
      <c r="F53" s="20" t="n">
        <v>2.02705173</v>
      </c>
      <c r="G53" s="18" t="n">
        <v>440.13428534</v>
      </c>
      <c r="H53" s="20" t="n">
        <v>2.3059861</v>
      </c>
      <c r="I53" s="18" t="s">
        <v>404</v>
      </c>
      <c r="J53" s="20" t="s">
        <v>404</v>
      </c>
      <c r="K53" s="18" t="s">
        <v>404</v>
      </c>
      <c r="L53" s="20" t="s">
        <v>404</v>
      </c>
      <c r="M53" s="18" t="s">
        <v>404</v>
      </c>
      <c r="N53" s="20" t="s">
        <v>404</v>
      </c>
      <c r="O53" s="18" t="s">
        <v>404</v>
      </c>
      <c r="P53" s="20" t="s">
        <v>404</v>
      </c>
      <c r="Q53" s="18" t="n">
        <v>373.32456882</v>
      </c>
      <c r="R53" s="20" t="n">
        <v>18.41440719</v>
      </c>
    </row>
    <row r="54" spans="1:18">
      <c r="A54" s="15" t="s">
        <v>451</v>
      </c>
      <c r="B54" s="17" t="n">
        <v>4740</v>
      </c>
      <c r="C54" s="18">
        <f>(199.0/B54*100)</f>
        <v/>
      </c>
      <c r="D54" s="19" t="n">
        <v>4541</v>
      </c>
      <c r="E54" s="18" t="n">
        <v>326.54785206</v>
      </c>
      <c r="F54" s="20" t="n">
        <v>3.13872228</v>
      </c>
      <c r="G54" s="18" t="n">
        <v>336.31647131</v>
      </c>
      <c r="H54" s="20" t="n">
        <v>12.3062969</v>
      </c>
      <c r="I54" s="18" t="s">
        <v>404</v>
      </c>
      <c r="J54" s="20" t="s">
        <v>404</v>
      </c>
      <c r="K54" s="18" t="s">
        <v>404</v>
      </c>
      <c r="L54" s="20" t="s">
        <v>404</v>
      </c>
      <c r="M54" s="18" t="s">
        <v>404</v>
      </c>
      <c r="N54" s="20" t="s">
        <v>404</v>
      </c>
      <c r="O54" s="18" t="s">
        <v>404</v>
      </c>
      <c r="P54" s="20" t="s">
        <v>404</v>
      </c>
      <c r="Q54" s="18" t="n">
        <v>324.99435668</v>
      </c>
      <c r="R54" s="20" t="n">
        <v>8.725412990000001</v>
      </c>
    </row>
    <row r="55" spans="1:18">
      <c r="A55" s="15" t="s">
        <v>452</v>
      </c>
      <c r="B55" s="17" t="n">
        <v>5316</v>
      </c>
      <c r="C55" s="18">
        <f>(43.0/B55*100)</f>
        <v/>
      </c>
      <c r="D55" s="19" t="n">
        <v>5273</v>
      </c>
      <c r="E55" s="18" t="n">
        <v>400.16782357</v>
      </c>
      <c r="F55" s="20" t="n">
        <v>3.96601701</v>
      </c>
      <c r="G55" s="18" t="n">
        <v>411.37516343</v>
      </c>
      <c r="H55" s="20" t="n">
        <v>5.68012333</v>
      </c>
      <c r="I55" s="18" t="s">
        <v>404</v>
      </c>
      <c r="J55" s="20" t="s">
        <v>404</v>
      </c>
      <c r="K55" s="18" t="s">
        <v>404</v>
      </c>
      <c r="L55" s="20" t="s">
        <v>404</v>
      </c>
      <c r="M55" s="18" t="s">
        <v>404</v>
      </c>
      <c r="N55" s="20" t="s">
        <v>404</v>
      </c>
      <c r="O55" s="18" t="s">
        <v>404</v>
      </c>
      <c r="P55" s="20" t="s">
        <v>404</v>
      </c>
      <c r="Q55" s="18" t="n">
        <v>404.40962153</v>
      </c>
      <c r="R55" s="20" t="n">
        <v>16.7674364</v>
      </c>
    </row>
    <row r="56" spans="1:18">
      <c r="A56" s="15" t="s">
        <v>453</v>
      </c>
      <c r="B56" s="17" t="n">
        <v>5359</v>
      </c>
      <c r="C56" s="18">
        <f>(0.0/B56*100)</f>
        <v/>
      </c>
      <c r="D56" s="19" t="n">
        <v>5359</v>
      </c>
      <c r="E56" s="18" t="n">
        <v>546.8047374400001</v>
      </c>
      <c r="F56" s="20" t="n">
        <v>3.08102302</v>
      </c>
      <c r="G56" s="18" t="n">
        <v>570.45388451</v>
      </c>
      <c r="H56" s="20" t="n">
        <v>10.4443294</v>
      </c>
      <c r="I56" s="18" t="s">
        <v>404</v>
      </c>
      <c r="J56" s="20" t="s">
        <v>404</v>
      </c>
      <c r="K56" s="18" t="s">
        <v>404</v>
      </c>
      <c r="L56" s="20" t="s">
        <v>404</v>
      </c>
      <c r="M56" s="18" t="s">
        <v>404</v>
      </c>
      <c r="N56" s="20" t="s">
        <v>404</v>
      </c>
      <c r="O56" s="18" t="s">
        <v>404</v>
      </c>
      <c r="P56" s="20" t="s">
        <v>404</v>
      </c>
      <c r="Q56" s="18" t="n">
        <v>547.07255172</v>
      </c>
      <c r="R56" s="20" t="n">
        <v>20.13799537</v>
      </c>
    </row>
    <row r="57" spans="1:18">
      <c r="A57" s="15" t="s">
        <v>454</v>
      </c>
      <c r="B57" s="17" t="n">
        <v>6513</v>
      </c>
      <c r="C57" s="18">
        <f>(0.0/B57*100)</f>
        <v/>
      </c>
      <c r="D57" s="19" t="n">
        <v>6513</v>
      </c>
      <c r="E57" s="18" t="n">
        <v>387.53395718</v>
      </c>
      <c r="F57" s="20" t="n">
        <v>3.32536271</v>
      </c>
      <c r="G57" s="18" t="n">
        <v>371.46077076</v>
      </c>
      <c r="H57" s="20" t="n">
        <v>10.55327276</v>
      </c>
      <c r="I57" s="18" t="s">
        <v>404</v>
      </c>
      <c r="J57" s="20" t="s">
        <v>404</v>
      </c>
      <c r="K57" s="18" t="s">
        <v>404</v>
      </c>
      <c r="L57" s="20" t="s">
        <v>404</v>
      </c>
      <c r="M57" s="18" t="s">
        <v>404</v>
      </c>
      <c r="N57" s="20" t="s">
        <v>404</v>
      </c>
      <c r="O57" s="18" t="s">
        <v>404</v>
      </c>
      <c r="P57" s="20" t="s">
        <v>404</v>
      </c>
      <c r="Q57" s="18" t="n">
        <v>375.30866555</v>
      </c>
      <c r="R57" s="20" t="n">
        <v>24.74356095</v>
      </c>
    </row>
    <row r="58" spans="1:18">
      <c r="A58" s="15" t="s">
        <v>455</v>
      </c>
      <c r="B58" s="17" t="n">
        <v>7267</v>
      </c>
      <c r="C58" s="18">
        <f>(0.0/B58*100)</f>
        <v/>
      </c>
      <c r="D58" s="19" t="n">
        <v>7267</v>
      </c>
      <c r="E58" s="18" t="n">
        <v>380.32140607</v>
      </c>
      <c r="F58" s="20" t="n">
        <v>3.05676433</v>
      </c>
      <c r="G58" s="18" t="n">
        <v>378.00764794</v>
      </c>
      <c r="H58" s="20" t="n">
        <v>8.667799090000001</v>
      </c>
      <c r="I58" s="18" t="s">
        <v>404</v>
      </c>
      <c r="J58" s="20" t="s">
        <v>404</v>
      </c>
      <c r="K58" s="18" t="s">
        <v>404</v>
      </c>
      <c r="L58" s="20" t="s">
        <v>404</v>
      </c>
      <c r="M58" s="18" t="s">
        <v>404</v>
      </c>
      <c r="N58" s="20" t="s">
        <v>404</v>
      </c>
      <c r="O58" s="18" t="s">
        <v>404</v>
      </c>
      <c r="P58" s="20" t="s">
        <v>404</v>
      </c>
      <c r="Q58" s="18" t="n">
        <v>441.43320937</v>
      </c>
      <c r="R58" s="20" t="n">
        <v>17.746478</v>
      </c>
    </row>
    <row r="59" spans="1:18">
      <c r="A59" s="15" t="s">
        <v>456</v>
      </c>
      <c r="B59" s="17" t="n">
        <v>4826</v>
      </c>
      <c r="C59" s="18">
        <f>(0.0/B59*100)</f>
        <v/>
      </c>
      <c r="D59" s="19" t="n">
        <v>4826</v>
      </c>
      <c r="E59" s="18" t="n">
        <v>359.59885572</v>
      </c>
      <c r="F59" s="20" t="n">
        <v>1.69314866</v>
      </c>
      <c r="G59" s="18" t="n">
        <v>382.8433632</v>
      </c>
      <c r="H59" s="20" t="n">
        <v>6.34374657</v>
      </c>
      <c r="I59" s="18" t="s">
        <v>404</v>
      </c>
      <c r="J59" s="20" t="s">
        <v>404</v>
      </c>
      <c r="K59" s="18" t="s">
        <v>404</v>
      </c>
      <c r="L59" s="20" t="s">
        <v>404</v>
      </c>
      <c r="M59" s="18" t="s">
        <v>404</v>
      </c>
      <c r="N59" s="20" t="s">
        <v>404</v>
      </c>
      <c r="O59" s="18" t="s">
        <v>404</v>
      </c>
      <c r="P59" s="20" t="s">
        <v>404</v>
      </c>
      <c r="Q59" s="18" t="n">
        <v>330.02507697</v>
      </c>
      <c r="R59" s="20" t="n">
        <v>6.53300542</v>
      </c>
    </row>
    <row r="60" spans="1:18">
      <c r="A60" s="15" t="s">
        <v>457</v>
      </c>
      <c r="B60" s="17" t="n">
        <v>4546</v>
      </c>
      <c r="C60" s="18">
        <f>(0.0/B60*100)</f>
        <v/>
      </c>
      <c r="D60" s="19" t="n">
        <v>4546</v>
      </c>
      <c r="E60" s="18" t="n">
        <v>401.98110731</v>
      </c>
      <c r="F60" s="20" t="n">
        <v>5.15625819</v>
      </c>
      <c r="G60" s="18" t="n">
        <v>381.86599054</v>
      </c>
      <c r="H60" s="20" t="n">
        <v>9.02144067</v>
      </c>
      <c r="I60" s="18" t="s">
        <v>404</v>
      </c>
      <c r="J60" s="20" t="s">
        <v>404</v>
      </c>
      <c r="K60" s="18" t="s">
        <v>404</v>
      </c>
      <c r="L60" s="20" t="s">
        <v>404</v>
      </c>
      <c r="M60" s="18" t="s">
        <v>404</v>
      </c>
      <c r="N60" s="20" t="s">
        <v>404</v>
      </c>
      <c r="O60" s="18" t="s">
        <v>404</v>
      </c>
      <c r="P60" s="20" t="s">
        <v>404</v>
      </c>
      <c r="Q60" s="18" t="n">
        <v>383.21352674</v>
      </c>
      <c r="R60" s="20" t="n">
        <v>24.34723964</v>
      </c>
    </row>
    <row r="61" spans="1:18">
      <c r="A61" s="15" t="s">
        <v>458</v>
      </c>
      <c r="B61" s="17" t="n">
        <v>6525</v>
      </c>
      <c r="C61" s="18">
        <f>(0.0/B61*100)</f>
        <v/>
      </c>
      <c r="D61" s="19" t="n">
        <v>6525</v>
      </c>
      <c r="E61" s="18" t="n">
        <v>478.70498911</v>
      </c>
      <c r="F61" s="20" t="n">
        <v>3.08631245</v>
      </c>
      <c r="G61" s="18" t="n">
        <v>477.90241262</v>
      </c>
      <c r="H61" s="20" t="n">
        <v>4.77193499</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546.71145609</v>
      </c>
      <c r="F62" s="20" t="n">
        <v>1.33344975</v>
      </c>
      <c r="G62" s="18" t="n">
        <v>535.71757499</v>
      </c>
      <c r="H62" s="20" t="n">
        <v>2.35777334</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368.79749067</v>
      </c>
      <c r="F63" s="20" t="n">
        <v>1.50852788</v>
      </c>
      <c r="G63" s="18" t="n">
        <v>370.1643489</v>
      </c>
      <c r="H63" s="20" t="n">
        <v>3.91650908</v>
      </c>
      <c r="I63" s="18" t="s">
        <v>404</v>
      </c>
      <c r="J63" s="20" t="s">
        <v>404</v>
      </c>
      <c r="K63" s="18" t="s">
        <v>404</v>
      </c>
      <c r="L63" s="20" t="s">
        <v>404</v>
      </c>
      <c r="M63" s="18" t="s">
        <v>404</v>
      </c>
      <c r="N63" s="20" t="s">
        <v>404</v>
      </c>
      <c r="O63" s="18" t="s">
        <v>404</v>
      </c>
      <c r="P63" s="20" t="s">
        <v>404</v>
      </c>
      <c r="Q63" s="18" t="n">
        <v>398.95323422</v>
      </c>
      <c r="R63" s="20" t="n">
        <v>6.0675433</v>
      </c>
    </row>
    <row r="64" spans="1:18">
      <c r="A64" s="15" t="s">
        <v>461</v>
      </c>
      <c r="B64" s="17" t="n">
        <v>3634</v>
      </c>
      <c r="C64" s="18">
        <f>(27.0/B64*100)</f>
        <v/>
      </c>
      <c r="D64" s="19" t="n">
        <v>3607</v>
      </c>
      <c r="E64" s="18" t="n">
        <v>482.36242772</v>
      </c>
      <c r="F64" s="20" t="n">
        <v>1.92053653</v>
      </c>
      <c r="G64" s="18" t="n">
        <v>468.69559049</v>
      </c>
      <c r="H64" s="20" t="n">
        <v>3.19679981</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420.12299287</v>
      </c>
      <c r="F65" s="20" t="n">
        <v>3.20336532</v>
      </c>
      <c r="G65" s="18" t="n">
        <v>418.24753779</v>
      </c>
      <c r="H65" s="20" t="n">
        <v>7.05579189</v>
      </c>
      <c r="I65" s="18" t="s">
        <v>404</v>
      </c>
      <c r="J65" s="20" t="s">
        <v>404</v>
      </c>
      <c r="K65" s="18" t="s">
        <v>404</v>
      </c>
      <c r="L65" s="20" t="s">
        <v>404</v>
      </c>
      <c r="M65" s="18" t="s">
        <v>404</v>
      </c>
      <c r="N65" s="20" t="s">
        <v>404</v>
      </c>
      <c r="O65" s="18" t="s">
        <v>404</v>
      </c>
      <c r="P65" s="20" t="s">
        <v>404</v>
      </c>
      <c r="Q65" s="18" t="s">
        <v>404</v>
      </c>
      <c r="R65" s="20" t="s">
        <v>404</v>
      </c>
    </row>
    <row r="66" spans="1:18">
      <c r="A66" s="15" t="s">
        <v>463</v>
      </c>
      <c r="B66" s="17" t="n">
        <v>5665</v>
      </c>
      <c r="C66" s="18">
        <f>(0.0/B66*100)</f>
        <v/>
      </c>
      <c r="D66" s="19" t="n">
        <v>5665</v>
      </c>
      <c r="E66" s="18" t="n">
        <v>419.86382132</v>
      </c>
      <c r="F66" s="20" t="n">
        <v>1.41640449</v>
      </c>
      <c r="G66" s="18" t="n">
        <v>403.65907826</v>
      </c>
      <c r="H66" s="20" t="n">
        <v>4.10537817</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387.0096064</v>
      </c>
      <c r="F67" s="20" t="n">
        <v>3.21833883</v>
      </c>
      <c r="G67" s="18" t="n">
        <v>381.74346944</v>
      </c>
      <c r="H67" s="20" t="n">
        <v>6.7912391</v>
      </c>
      <c r="I67" s="18" t="s">
        <v>404</v>
      </c>
      <c r="J67" s="20" t="s">
        <v>404</v>
      </c>
      <c r="K67" s="18" t="s">
        <v>404</v>
      </c>
      <c r="L67" s="20" t="s">
        <v>404</v>
      </c>
      <c r="M67" s="18" t="s">
        <v>404</v>
      </c>
      <c r="N67" s="20" t="s">
        <v>404</v>
      </c>
      <c r="O67" s="18" t="s">
        <v>404</v>
      </c>
      <c r="P67" s="20" t="s">
        <v>404</v>
      </c>
      <c r="Q67" s="18" t="n">
        <v>418.33142011</v>
      </c>
      <c r="R67" s="20" t="n">
        <v>29.17704251</v>
      </c>
    </row>
    <row r="68" spans="1:18">
      <c r="A68" s="15" t="s">
        <v>465</v>
      </c>
      <c r="B68" s="17" t="n">
        <v>12083</v>
      </c>
      <c r="C68" s="18">
        <f>(0.0/B68*100)</f>
        <v/>
      </c>
      <c r="D68" s="19" t="n">
        <v>12083</v>
      </c>
      <c r="E68" s="18" t="n">
        <v>397.54342198</v>
      </c>
      <c r="F68" s="20" t="n">
        <v>1.35715082</v>
      </c>
      <c r="G68" s="18" t="n">
        <v>460.31533998</v>
      </c>
      <c r="H68" s="20" t="n">
        <v>4.33723225</v>
      </c>
      <c r="I68" s="18" t="s">
        <v>404</v>
      </c>
      <c r="J68" s="20" t="s">
        <v>404</v>
      </c>
      <c r="K68" s="18" t="s">
        <v>404</v>
      </c>
      <c r="L68" s="20" t="s">
        <v>404</v>
      </c>
      <c r="M68" s="18" t="s">
        <v>404</v>
      </c>
      <c r="N68" s="20" t="s">
        <v>404</v>
      </c>
      <c r="O68" s="18" t="s">
        <v>404</v>
      </c>
      <c r="P68" s="20" t="s">
        <v>404</v>
      </c>
      <c r="Q68" s="18" t="n">
        <v>418.97276643</v>
      </c>
      <c r="R68" s="20" t="n">
        <v>11.11189182</v>
      </c>
    </row>
    <row r="69" spans="1:18">
      <c r="A69" s="15" t="s">
        <v>466</v>
      </c>
      <c r="B69" s="17" t="n">
        <v>4876</v>
      </c>
      <c r="C69" s="18">
        <f>(0.0/B69*100)</f>
        <v/>
      </c>
      <c r="D69" s="19" t="n">
        <v>4876</v>
      </c>
      <c r="E69" s="18" t="n">
        <v>446.35815863</v>
      </c>
      <c r="F69" s="20" t="n">
        <v>4.0275898</v>
      </c>
      <c r="G69" s="18" t="n">
        <v>423.57925723</v>
      </c>
      <c r="H69" s="20" t="n">
        <v>13.52462296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493.13843388</v>
      </c>
      <c r="F70" s="20" t="n">
        <v>3.23900003</v>
      </c>
      <c r="G70" s="18" t="n">
        <v>499.64508775</v>
      </c>
      <c r="H70" s="20" t="n">
        <v>7.74667915</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563.022777</v>
      </c>
      <c r="F71" s="20" t="n">
        <v>1.45017366</v>
      </c>
      <c r="G71" s="18" t="n">
        <v>615.72379814</v>
      </c>
      <c r="H71" s="20" t="n">
        <v>9.571114700000001</v>
      </c>
      <c r="I71" s="18" t="s">
        <v>404</v>
      </c>
      <c r="J71" s="20" t="s">
        <v>404</v>
      </c>
      <c r="K71" s="18" t="s">
        <v>404</v>
      </c>
      <c r="L71" s="20" t="s">
        <v>404</v>
      </c>
      <c r="M71" s="18" t="s">
        <v>404</v>
      </c>
      <c r="N71" s="20" t="s">
        <v>404</v>
      </c>
      <c r="O71" s="18" t="s">
        <v>404</v>
      </c>
      <c r="P71" s="20" t="s">
        <v>404</v>
      </c>
      <c r="Q71" s="18" t="n">
        <v>562.12607297</v>
      </c>
      <c r="R71" s="20" t="n">
        <v>10.86770848</v>
      </c>
    </row>
    <row r="72" spans="1:18">
      <c r="A72" s="15" t="s">
        <v>469</v>
      </c>
      <c r="B72" s="17" t="n">
        <v>7708</v>
      </c>
      <c r="C72" s="18">
        <f>(0.0/B72*100)</f>
        <v/>
      </c>
      <c r="D72" s="19" t="n">
        <v>7708</v>
      </c>
      <c r="E72" s="18" t="n">
        <v>545.3099233</v>
      </c>
      <c r="F72" s="20" t="n">
        <v>3.28851874</v>
      </c>
      <c r="G72" s="18" t="n">
        <v>499.74056495</v>
      </c>
      <c r="H72" s="20" t="n">
        <v>15.35759155</v>
      </c>
      <c r="I72" s="18" t="s">
        <v>404</v>
      </c>
      <c r="J72" s="20" t="s">
        <v>404</v>
      </c>
      <c r="K72" s="18" t="s">
        <v>404</v>
      </c>
      <c r="L72" s="20" t="s">
        <v>404</v>
      </c>
      <c r="M72" s="18" t="s">
        <v>404</v>
      </c>
      <c r="N72" s="20" t="s">
        <v>404</v>
      </c>
      <c r="O72" s="18" t="s">
        <v>404</v>
      </c>
      <c r="P72" s="20" t="s">
        <v>404</v>
      </c>
      <c r="Q72" s="18" t="n">
        <v>485.68486535</v>
      </c>
      <c r="R72" s="20" t="n">
        <v>21.84217582</v>
      </c>
    </row>
    <row r="73" spans="1:18">
      <c r="A73" s="15" t="s">
        <v>470</v>
      </c>
      <c r="B73" s="17" t="n">
        <v>8249</v>
      </c>
      <c r="C73" s="18">
        <f>(0.0/B73*100)</f>
        <v/>
      </c>
      <c r="D73" s="19" t="n">
        <v>8249</v>
      </c>
      <c r="E73" s="18" t="n">
        <v>416.92330543</v>
      </c>
      <c r="F73" s="20" t="n">
        <v>3.10355932</v>
      </c>
      <c r="G73" s="18" t="n">
        <v>390.21156361</v>
      </c>
      <c r="H73" s="20" t="n">
        <v>10.41152842</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419.05219115</v>
      </c>
      <c r="F74" s="20" t="n">
        <v>1.86299078</v>
      </c>
      <c r="G74" s="18" t="n">
        <v>406.21499756</v>
      </c>
      <c r="H74" s="20" t="n">
        <v>2.58859622</v>
      </c>
      <c r="I74" s="18" t="s">
        <v>404</v>
      </c>
      <c r="J74" s="20" t="s">
        <v>404</v>
      </c>
      <c r="K74" s="18" t="s">
        <v>404</v>
      </c>
      <c r="L74" s="20" t="s">
        <v>404</v>
      </c>
      <c r="M74" s="18" t="s">
        <v>404</v>
      </c>
      <c r="N74" s="20" t="s">
        <v>404</v>
      </c>
      <c r="O74" s="18" t="s">
        <v>404</v>
      </c>
      <c r="P74" s="20" t="s">
        <v>404</v>
      </c>
      <c r="Q74" s="18" t="n">
        <v>419.9050161</v>
      </c>
      <c r="R74" s="20" t="n">
        <v>11.73360364</v>
      </c>
    </row>
    <row r="75" spans="1:18">
      <c r="A75" s="15" t="s">
        <v>472</v>
      </c>
      <c r="B75" s="17" t="n">
        <v>5375</v>
      </c>
      <c r="C75" s="18">
        <f>(483.0/B75*100)</f>
        <v/>
      </c>
      <c r="D75" s="19" t="n">
        <v>4892</v>
      </c>
      <c r="E75" s="18" t="n">
        <v>359.09140941</v>
      </c>
      <c r="F75" s="20" t="n">
        <v>11.04760687</v>
      </c>
      <c r="G75" s="18" t="n">
        <v>369.94947848</v>
      </c>
      <c r="H75" s="20" t="n">
        <v>4.08734225</v>
      </c>
      <c r="I75" s="18" t="s">
        <v>404</v>
      </c>
      <c r="J75" s="20" t="s">
        <v>404</v>
      </c>
      <c r="K75" s="18" t="s">
        <v>404</v>
      </c>
      <c r="L75" s="20" t="s">
        <v>404</v>
      </c>
      <c r="M75" s="18" t="s">
        <v>404</v>
      </c>
      <c r="N75" s="20" t="s">
        <v>404</v>
      </c>
      <c r="O75" s="18" t="s">
        <v>404</v>
      </c>
      <c r="P75" s="20" t="s">
        <v>404</v>
      </c>
      <c r="Q75" s="18" t="n">
        <v>363.70256923</v>
      </c>
      <c r="R75" s="20" t="n">
        <v>16.37463163</v>
      </c>
    </row>
    <row r="76" spans="1:18">
      <c r="A76" s="15" t="s">
        <v>473</v>
      </c>
      <c r="B76" s="17" t="n">
        <v>14167</v>
      </c>
      <c r="C76" s="18">
        <f>(1400.0/B76*100)</f>
        <v/>
      </c>
      <c r="D76" s="19" t="n">
        <v>12767</v>
      </c>
      <c r="E76" s="18" t="n">
        <v>427.45314301</v>
      </c>
      <c r="F76" s="20" t="n">
        <v>2.92009107</v>
      </c>
      <c r="G76" s="18" t="n">
        <v>443.15816351</v>
      </c>
      <c r="H76" s="20" t="n">
        <v>9.027804740000001</v>
      </c>
      <c r="I76" s="18" t="s">
        <v>404</v>
      </c>
      <c r="J76" s="20" t="s">
        <v>404</v>
      </c>
      <c r="K76" s="18" t="s">
        <v>404</v>
      </c>
      <c r="L76" s="20" t="s">
        <v>404</v>
      </c>
      <c r="M76" s="18" t="s">
        <v>404</v>
      </c>
      <c r="N76" s="20" t="s">
        <v>404</v>
      </c>
      <c r="O76" s="18" t="s">
        <v>404</v>
      </c>
      <c r="P76" s="20" t="s">
        <v>404</v>
      </c>
      <c r="Q76" s="18" t="n">
        <v>423.99791462</v>
      </c>
      <c r="R76" s="20" t="n">
        <v>8.562343139999999</v>
      </c>
    </row>
    <row r="77" spans="1:18">
      <c r="A77" s="15" t="s">
        <v>474</v>
      </c>
      <c r="B77" s="17" t="n">
        <v>6062</v>
      </c>
      <c r="C77" s="18">
        <f>(0.0/B77*100)</f>
        <v/>
      </c>
      <c r="D77" s="19" t="n">
        <v>6062</v>
      </c>
      <c r="E77" s="18" t="n">
        <v>413.91875687</v>
      </c>
      <c r="F77" s="20" t="n">
        <v>3.1014944</v>
      </c>
      <c r="G77" s="18" t="n">
        <v>429.50821753</v>
      </c>
      <c r="H77" s="20" t="n">
        <v>6.83980157</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501.82649916</v>
      </c>
      <c r="F78" s="20" t="n">
        <v>4.61606186</v>
      </c>
      <c r="G78" s="18" t="n">
        <v>461.55235951</v>
      </c>
      <c r="H78" s="20" t="n">
        <v>10.64446845</v>
      </c>
      <c r="I78" s="18" t="s">
        <v>404</v>
      </c>
      <c r="J78" s="20" t="s">
        <v>404</v>
      </c>
      <c r="K78" s="18" t="s">
        <v>404</v>
      </c>
      <c r="L78" s="20" t="s">
        <v>404</v>
      </c>
      <c r="M78" s="18" t="s">
        <v>404</v>
      </c>
      <c r="N78" s="20" t="s">
        <v>404</v>
      </c>
      <c r="O78" s="18" t="s">
        <v>404</v>
      </c>
      <c r="P78" s="20" t="s">
        <v>404</v>
      </c>
      <c r="Q78" s="18" t="n">
        <v>451.06234687</v>
      </c>
      <c r="R78" s="20" t="n">
        <v>7.35829568</v>
      </c>
    </row>
    <row customHeight="1" ht="25" r="79" spans="1:18">
      <c r="A79" s="15" t="s">
        <v>476</v>
      </c>
      <c r="B79" s="17" t="n">
        <v>1657</v>
      </c>
      <c r="C79" s="18">
        <f>(21.0/B79*100)</f>
        <v/>
      </c>
      <c r="D79" s="19" t="n">
        <v>1636</v>
      </c>
      <c r="E79" s="18" t="n">
        <v>452.02261129</v>
      </c>
      <c r="F79" s="20" t="n">
        <v>7.74054832</v>
      </c>
      <c r="G79" s="18" t="n">
        <v>474.7104874</v>
      </c>
      <c r="H79" s="20" t="n">
        <v>17.61364105</v>
      </c>
      <c r="I79" s="18" t="s">
        <v>404</v>
      </c>
      <c r="J79" s="20" t="s">
        <v>404</v>
      </c>
      <c r="K79" s="18" t="s">
        <v>404</v>
      </c>
      <c r="L79" s="20" t="s">
        <v>404</v>
      </c>
      <c r="M79" s="18" t="s">
        <v>404</v>
      </c>
      <c r="N79" s="20" t="s">
        <v>404</v>
      </c>
      <c r="O79" s="18" t="s">
        <v>404</v>
      </c>
      <c r="P79" s="20" t="s">
        <v>404</v>
      </c>
      <c r="Q79" s="18" t="n">
        <v>397.28168275</v>
      </c>
      <c r="R79" s="20" t="n">
        <v>4.92242616</v>
      </c>
    </row>
    <row r="80" spans="1:18">
      <c r="A80" s="15" t="s">
        <v>477</v>
      </c>
      <c r="B80" s="17" t="n">
        <v>7841</v>
      </c>
      <c r="C80" s="18">
        <f>(0.0/B80*100)</f>
        <v/>
      </c>
      <c r="D80" s="19" t="n">
        <v>7841</v>
      </c>
      <c r="E80" s="18" t="n">
        <v>460.11982363</v>
      </c>
      <c r="F80" s="20" t="n">
        <v>4.24156676</v>
      </c>
      <c r="G80" s="18" t="n">
        <v>458.00999471</v>
      </c>
      <c r="H80" s="20" t="n">
        <v>12.14669445</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445.71848845</v>
      </c>
      <c r="F81" s="20" t="n">
        <v>3.41289998</v>
      </c>
      <c r="G81" s="18" t="n">
        <v>453.89906834</v>
      </c>
      <c r="H81" s="20" t="n">
        <v>16.53985011</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486.36513396</v>
      </c>
      <c r="F7" s="20" t="n">
        <v>2.74503965</v>
      </c>
      <c r="G7" s="18" t="n">
        <v>504.77028449</v>
      </c>
      <c r="H7" s="20" t="n">
        <v>2.4217054</v>
      </c>
      <c r="I7" s="18" t="s">
        <v>404</v>
      </c>
      <c r="J7" s="20" t="s">
        <v>404</v>
      </c>
      <c r="K7" s="18" t="s">
        <v>404</v>
      </c>
      <c r="L7" s="20" t="s">
        <v>404</v>
      </c>
      <c r="M7" s="18" t="s">
        <v>404</v>
      </c>
      <c r="N7" s="20" t="s">
        <v>404</v>
      </c>
      <c r="O7" s="18" t="s">
        <v>404</v>
      </c>
      <c r="P7" s="20" t="s">
        <v>404</v>
      </c>
      <c r="Q7" s="18" t="n">
        <v>482.22357944</v>
      </c>
      <c r="R7" s="20" t="n">
        <v>11.27095332</v>
      </c>
    </row>
    <row r="8" spans="1:18">
      <c r="A8" s="15" t="s">
        <v>405</v>
      </c>
      <c r="B8" s="17" t="n">
        <v>7007</v>
      </c>
      <c r="C8" s="18">
        <f>(0.0/B8*100)</f>
        <v/>
      </c>
      <c r="D8" s="19" t="n">
        <v>7007</v>
      </c>
      <c r="E8" s="18" t="n">
        <v>506.21365229</v>
      </c>
      <c r="F8" s="20" t="n">
        <v>3.55695639</v>
      </c>
      <c r="G8" s="18" t="n">
        <v>445.77991476</v>
      </c>
      <c r="H8" s="20" t="n">
        <v>5.5862164</v>
      </c>
      <c r="I8" s="18" t="s">
        <v>404</v>
      </c>
      <c r="J8" s="20" t="s">
        <v>404</v>
      </c>
      <c r="K8" s="18" t="s">
        <v>404</v>
      </c>
      <c r="L8" s="20" t="s">
        <v>404</v>
      </c>
      <c r="M8" s="18" t="s">
        <v>404</v>
      </c>
      <c r="N8" s="20" t="s">
        <v>404</v>
      </c>
      <c r="O8" s="18" t="s">
        <v>404</v>
      </c>
      <c r="P8" s="20" t="s">
        <v>404</v>
      </c>
      <c r="Q8" s="18" t="n">
        <v>464.97144298</v>
      </c>
      <c r="R8" s="20" t="n">
        <v>20.74907781</v>
      </c>
    </row>
    <row r="9" spans="1:18">
      <c r="A9" s="15" t="s">
        <v>406</v>
      </c>
      <c r="B9" s="17" t="n">
        <v>9651</v>
      </c>
      <c r="C9" s="18">
        <f>(200.0/B9*100)</f>
        <v/>
      </c>
      <c r="D9" s="19" t="n">
        <v>9451</v>
      </c>
      <c r="E9" s="18" t="n">
        <v>511.78904619</v>
      </c>
      <c r="F9" s="20" t="n">
        <v>3.56962934</v>
      </c>
      <c r="G9" s="18" t="n">
        <v>498.39392016</v>
      </c>
      <c r="H9" s="20" t="n">
        <v>7.51814881</v>
      </c>
      <c r="I9" s="18" t="s">
        <v>404</v>
      </c>
      <c r="J9" s="20" t="s">
        <v>404</v>
      </c>
      <c r="K9" s="18" t="s">
        <v>404</v>
      </c>
      <c r="L9" s="20" t="s">
        <v>404</v>
      </c>
      <c r="M9" s="18" t="s">
        <v>404</v>
      </c>
      <c r="N9" s="20" t="s">
        <v>404</v>
      </c>
      <c r="O9" s="18" t="s">
        <v>404</v>
      </c>
      <c r="P9" s="20" t="s">
        <v>404</v>
      </c>
      <c r="Q9" s="18" t="n">
        <v>493.06863361</v>
      </c>
      <c r="R9" s="20" t="n">
        <v>14.37409747</v>
      </c>
    </row>
    <row r="10" spans="1:18">
      <c r="A10" s="15" t="s">
        <v>407</v>
      </c>
      <c r="B10" s="17" t="n">
        <v>20058</v>
      </c>
      <c r="C10" s="18">
        <f>(3134.0/B10*100)</f>
        <v/>
      </c>
      <c r="D10" s="19" t="n">
        <v>16924</v>
      </c>
      <c r="E10" s="18" t="n">
        <v>514.431333</v>
      </c>
      <c r="F10" s="20" t="n">
        <v>2.76434498</v>
      </c>
      <c r="G10" s="18" t="n">
        <v>519.71436474</v>
      </c>
      <c r="H10" s="20" t="n">
        <v>6.25342577</v>
      </c>
      <c r="I10" s="18" t="s">
        <v>404</v>
      </c>
      <c r="J10" s="20" t="s">
        <v>404</v>
      </c>
      <c r="K10" s="18" t="s">
        <v>404</v>
      </c>
      <c r="L10" s="20" t="s">
        <v>404</v>
      </c>
      <c r="M10" s="18" t="s">
        <v>404</v>
      </c>
      <c r="N10" s="20" t="s">
        <v>404</v>
      </c>
      <c r="O10" s="18" t="s">
        <v>404</v>
      </c>
      <c r="P10" s="20" t="s">
        <v>404</v>
      </c>
      <c r="Q10" s="18" t="n">
        <v>551.1332466699999</v>
      </c>
      <c r="R10" s="20" t="n">
        <v>13.86928945</v>
      </c>
    </row>
    <row r="11" spans="1:18">
      <c r="A11" s="15" t="s">
        <v>408</v>
      </c>
      <c r="B11" s="17" t="n">
        <v>7053</v>
      </c>
      <c r="C11" s="18">
        <f>(212.0/B11*100)</f>
        <v/>
      </c>
      <c r="D11" s="19" t="n">
        <v>6841</v>
      </c>
      <c r="E11" s="18" t="n">
        <v>417.42751875</v>
      </c>
      <c r="F11" s="20" t="n">
        <v>3.76825596</v>
      </c>
      <c r="G11" s="18" t="n">
        <v>435.00122357</v>
      </c>
      <c r="H11" s="20" t="n">
        <v>5.54331428</v>
      </c>
      <c r="I11" s="18" t="s">
        <v>404</v>
      </c>
      <c r="J11" s="20" t="s">
        <v>404</v>
      </c>
      <c r="K11" s="18" t="s">
        <v>404</v>
      </c>
      <c r="L11" s="20" t="s">
        <v>404</v>
      </c>
      <c r="M11" s="18" t="s">
        <v>404</v>
      </c>
      <c r="N11" s="20" t="s">
        <v>404</v>
      </c>
      <c r="O11" s="18" t="s">
        <v>404</v>
      </c>
      <c r="P11" s="20" t="s">
        <v>404</v>
      </c>
      <c r="Q11" s="18" t="n">
        <v>396.53518671</v>
      </c>
      <c r="R11" s="20" t="n">
        <v>7.20062791</v>
      </c>
    </row>
    <row r="12" spans="1:18">
      <c r="A12" s="15" t="s">
        <v>409</v>
      </c>
      <c r="B12" s="17" t="n">
        <v>6894</v>
      </c>
      <c r="C12" s="18">
        <f>(106.0/B12*100)</f>
        <v/>
      </c>
      <c r="D12" s="19" t="n">
        <v>6788</v>
      </c>
      <c r="E12" s="18" t="n">
        <v>494.00647237</v>
      </c>
      <c r="F12" s="20" t="n">
        <v>3.97871197</v>
      </c>
      <c r="G12" s="18" t="n">
        <v>490.3800243</v>
      </c>
      <c r="H12" s="20" t="n">
        <v>4.67945035</v>
      </c>
      <c r="I12" s="18" t="s">
        <v>404</v>
      </c>
      <c r="J12" s="20" t="s">
        <v>404</v>
      </c>
      <c r="K12" s="18" t="s">
        <v>404</v>
      </c>
      <c r="L12" s="20" t="s">
        <v>404</v>
      </c>
      <c r="M12" s="18" t="s">
        <v>404</v>
      </c>
      <c r="N12" s="20" t="s">
        <v>404</v>
      </c>
      <c r="O12" s="18" t="s">
        <v>404</v>
      </c>
      <c r="P12" s="20" t="s">
        <v>404</v>
      </c>
      <c r="Q12" s="18" t="n">
        <v>465.26944467</v>
      </c>
      <c r="R12" s="20" t="n">
        <v>18.57603128</v>
      </c>
    </row>
    <row r="13" spans="1:18">
      <c r="A13" s="15" t="s">
        <v>410</v>
      </c>
      <c r="B13" s="17" t="n">
        <v>7161</v>
      </c>
      <c r="C13" s="18">
        <f>(1175.0/B13*100)</f>
        <v/>
      </c>
      <c r="D13" s="19" t="n">
        <v>5986</v>
      </c>
      <c r="E13" s="18" t="n">
        <v>506.82406652</v>
      </c>
      <c r="F13" s="20" t="n">
        <v>3.07796246</v>
      </c>
      <c r="G13" s="18" t="n">
        <v>515.18003647</v>
      </c>
      <c r="H13" s="20" t="n">
        <v>4.43788494</v>
      </c>
      <c r="I13" s="18" t="s">
        <v>404</v>
      </c>
      <c r="J13" s="20" t="s">
        <v>404</v>
      </c>
      <c r="K13" s="18" t="s">
        <v>404</v>
      </c>
      <c r="L13" s="20" t="s">
        <v>404</v>
      </c>
      <c r="M13" s="18" t="s">
        <v>404</v>
      </c>
      <c r="N13" s="20" t="s">
        <v>404</v>
      </c>
      <c r="O13" s="18" t="s">
        <v>404</v>
      </c>
      <c r="P13" s="20" t="s">
        <v>404</v>
      </c>
      <c r="Q13" s="18" t="n">
        <v>515.79295503</v>
      </c>
      <c r="R13" s="20" t="n">
        <v>7.15280252</v>
      </c>
    </row>
    <row r="14" spans="1:18">
      <c r="A14" s="15" t="s">
        <v>411</v>
      </c>
      <c r="B14" s="17" t="n">
        <v>5587</v>
      </c>
      <c r="C14" s="18">
        <f>(0.0/B14*100)</f>
        <v/>
      </c>
      <c r="D14" s="19" t="n">
        <v>5587</v>
      </c>
      <c r="E14" s="18" t="n">
        <v>519.00408514</v>
      </c>
      <c r="F14" s="20" t="n">
        <v>2.73183491</v>
      </c>
      <c r="G14" s="18" t="n">
        <v>520.46207025</v>
      </c>
      <c r="H14" s="20" t="n">
        <v>3.16397688</v>
      </c>
      <c r="I14" s="18" t="s">
        <v>404</v>
      </c>
      <c r="J14" s="20" t="s">
        <v>404</v>
      </c>
      <c r="K14" s="18" t="s">
        <v>404</v>
      </c>
      <c r="L14" s="20" t="s">
        <v>404</v>
      </c>
      <c r="M14" s="18" t="s">
        <v>404</v>
      </c>
      <c r="N14" s="20" t="s">
        <v>404</v>
      </c>
      <c r="O14" s="18" t="s">
        <v>404</v>
      </c>
      <c r="P14" s="20" t="s">
        <v>404</v>
      </c>
      <c r="Q14" s="18" t="n">
        <v>509.93442306</v>
      </c>
      <c r="R14" s="20" t="n">
        <v>20.81703488</v>
      </c>
    </row>
    <row r="15" spans="1:18">
      <c r="A15" s="15" t="s">
        <v>412</v>
      </c>
      <c r="B15" s="17" t="n">
        <v>5882</v>
      </c>
      <c r="C15" s="18">
        <f>(0.0/B15*100)</f>
        <v/>
      </c>
      <c r="D15" s="19" t="n">
        <v>5882</v>
      </c>
      <c r="E15" s="18" t="n">
        <v>511.04561609</v>
      </c>
      <c r="F15" s="20" t="n">
        <v>2.48128488</v>
      </c>
      <c r="G15" s="18" t="n">
        <v>508.6220845</v>
      </c>
      <c r="H15" s="20" t="n">
        <v>8.286883660000001</v>
      </c>
      <c r="I15" s="18" t="s">
        <v>404</v>
      </c>
      <c r="J15" s="20" t="s">
        <v>404</v>
      </c>
      <c r="K15" s="18" t="s">
        <v>404</v>
      </c>
      <c r="L15" s="20" t="s">
        <v>404</v>
      </c>
      <c r="M15" s="18" t="s">
        <v>404</v>
      </c>
      <c r="N15" s="20" t="s">
        <v>404</v>
      </c>
      <c r="O15" s="18" t="s">
        <v>404</v>
      </c>
      <c r="P15" s="20" t="s">
        <v>404</v>
      </c>
      <c r="Q15" s="18" t="n">
        <v>516.85061358</v>
      </c>
      <c r="R15" s="20" t="n">
        <v>12.88704113</v>
      </c>
    </row>
    <row r="16" spans="1:18">
      <c r="A16" s="15" t="s">
        <v>413</v>
      </c>
      <c r="B16" s="17" t="n">
        <v>6108</v>
      </c>
      <c r="C16" s="18">
        <f>(0.0/B16*100)</f>
        <v/>
      </c>
      <c r="D16" s="19" t="n">
        <v>6108</v>
      </c>
      <c r="E16" s="18" t="s">
        <v>404</v>
      </c>
      <c r="F16" s="20" t="s">
        <v>404</v>
      </c>
      <c r="G16" s="18" t="s">
        <v>404</v>
      </c>
      <c r="H16" s="20" t="s">
        <v>404</v>
      </c>
      <c r="I16" s="18" t="s">
        <v>404</v>
      </c>
      <c r="J16" s="20" t="s">
        <v>404</v>
      </c>
      <c r="K16" s="18" t="s">
        <v>404</v>
      </c>
      <c r="L16" s="20" t="s">
        <v>404</v>
      </c>
      <c r="M16" s="18" t="n">
        <v>492.92040182</v>
      </c>
      <c r="N16" s="20" t="n">
        <v>2.09885807</v>
      </c>
      <c r="O16" s="18" t="s">
        <v>404</v>
      </c>
      <c r="P16" s="20" t="s">
        <v>404</v>
      </c>
      <c r="Q16" s="18" t="s">
        <v>404</v>
      </c>
      <c r="R16" s="20" t="s">
        <v>404</v>
      </c>
    </row>
    <row r="17" spans="1:18">
      <c r="A17" s="15" t="s">
        <v>414</v>
      </c>
      <c r="B17" s="17" t="n">
        <v>6504</v>
      </c>
      <c r="C17" s="18">
        <f>(1325.0/B17*100)</f>
        <v/>
      </c>
      <c r="D17" s="19" t="n">
        <v>5179</v>
      </c>
      <c r="E17" s="18" t="n">
        <v>502.48212351</v>
      </c>
      <c r="F17" s="20" t="n">
        <v>4.16459217</v>
      </c>
      <c r="G17" s="18" t="n">
        <v>518.5124365299999</v>
      </c>
      <c r="H17" s="20" t="n">
        <v>10.15303819</v>
      </c>
      <c r="I17" s="18" t="s">
        <v>404</v>
      </c>
      <c r="J17" s="20" t="s">
        <v>404</v>
      </c>
      <c r="K17" s="18" t="s">
        <v>404</v>
      </c>
      <c r="L17" s="20" t="s">
        <v>404</v>
      </c>
      <c r="M17" s="18" t="s">
        <v>404</v>
      </c>
      <c r="N17" s="20" t="s">
        <v>404</v>
      </c>
      <c r="O17" s="18" t="s">
        <v>404</v>
      </c>
      <c r="P17" s="20" t="s">
        <v>404</v>
      </c>
      <c r="Q17" s="18" t="n">
        <v>527.37512381</v>
      </c>
      <c r="R17" s="20" t="n">
        <v>16.41142198</v>
      </c>
    </row>
    <row r="18" spans="1:18">
      <c r="A18" s="15" t="s">
        <v>415</v>
      </c>
      <c r="B18" s="17" t="n">
        <v>5532</v>
      </c>
      <c r="C18" s="18">
        <f>(0.0/B18*100)</f>
        <v/>
      </c>
      <c r="D18" s="19" t="n">
        <v>5532</v>
      </c>
      <c r="E18" s="18" t="n">
        <v>452.09081437</v>
      </c>
      <c r="F18" s="20" t="n">
        <v>4.37914811</v>
      </c>
      <c r="G18" s="18" t="n">
        <v>461.59948274</v>
      </c>
      <c r="H18" s="20" t="n">
        <v>6.97827562</v>
      </c>
      <c r="I18" s="18" t="s">
        <v>404</v>
      </c>
      <c r="J18" s="20" t="s">
        <v>404</v>
      </c>
      <c r="K18" s="18" t="s">
        <v>404</v>
      </c>
      <c r="L18" s="20" t="s">
        <v>404</v>
      </c>
      <c r="M18" s="18" t="s">
        <v>404</v>
      </c>
      <c r="N18" s="20" t="s">
        <v>404</v>
      </c>
      <c r="O18" s="18" t="s">
        <v>404</v>
      </c>
      <c r="P18" s="20" t="s">
        <v>404</v>
      </c>
      <c r="Q18" s="18" t="n">
        <v>405.35724711</v>
      </c>
      <c r="R18" s="20" t="n">
        <v>39.67258642</v>
      </c>
    </row>
    <row r="19" spans="1:18">
      <c r="A19" s="15" t="s">
        <v>416</v>
      </c>
      <c r="B19" s="17" t="n">
        <v>5658</v>
      </c>
      <c r="C19" s="18">
        <f>(327.0/B19*100)</f>
        <v/>
      </c>
      <c r="D19" s="19" t="n">
        <v>5331</v>
      </c>
      <c r="E19" s="18" t="n">
        <v>476.17642054</v>
      </c>
      <c r="F19" s="20" t="n">
        <v>4.0502423</v>
      </c>
      <c r="G19" s="18" t="n">
        <v>480.51748244</v>
      </c>
      <c r="H19" s="20" t="n">
        <v>9.978250129999999</v>
      </c>
      <c r="I19" s="18" t="s">
        <v>404</v>
      </c>
      <c r="J19" s="20" t="s">
        <v>404</v>
      </c>
      <c r="K19" s="18" t="s">
        <v>404</v>
      </c>
      <c r="L19" s="20" t="s">
        <v>404</v>
      </c>
      <c r="M19" s="18" t="s">
        <v>404</v>
      </c>
      <c r="N19" s="20" t="s">
        <v>404</v>
      </c>
      <c r="O19" s="18" t="s">
        <v>404</v>
      </c>
      <c r="P19" s="20" t="s">
        <v>404</v>
      </c>
      <c r="Q19" s="18" t="n">
        <v>472.14249022</v>
      </c>
      <c r="R19" s="20" t="n">
        <v>47.41173345</v>
      </c>
    </row>
    <row r="20" spans="1:18">
      <c r="A20" s="15" t="s">
        <v>417</v>
      </c>
      <c r="B20" s="17" t="n">
        <v>3371</v>
      </c>
      <c r="C20" s="18">
        <f>(24.0/B20*100)</f>
        <v/>
      </c>
      <c r="D20" s="19" t="n">
        <v>3347</v>
      </c>
      <c r="E20" s="18" t="n">
        <v>487.87352029</v>
      </c>
      <c r="F20" s="20" t="n">
        <v>1.95729986</v>
      </c>
      <c r="G20" s="18" t="n">
        <v>463.30661248</v>
      </c>
      <c r="H20" s="20" t="n">
        <v>24.07256788</v>
      </c>
      <c r="I20" s="18" t="s">
        <v>404</v>
      </c>
      <c r="J20" s="20" t="s">
        <v>404</v>
      </c>
      <c r="K20" s="18" t="s">
        <v>404</v>
      </c>
      <c r="L20" s="20" t="s">
        <v>404</v>
      </c>
      <c r="M20" s="18" t="s">
        <v>404</v>
      </c>
      <c r="N20" s="20" t="s">
        <v>404</v>
      </c>
      <c r="O20" s="18" t="s">
        <v>404</v>
      </c>
      <c r="P20" s="20" t="s">
        <v>404</v>
      </c>
      <c r="Q20" s="18" t="n">
        <v>492.81076192</v>
      </c>
      <c r="R20" s="20" t="n">
        <v>11.90251293</v>
      </c>
    </row>
    <row r="21" spans="1:18">
      <c r="A21" s="15" t="s">
        <v>418</v>
      </c>
      <c r="B21" s="17" t="n">
        <v>5741</v>
      </c>
      <c r="C21" s="18">
        <f>(0.0/B21*100)</f>
        <v/>
      </c>
      <c r="D21" s="19" t="n">
        <v>5741</v>
      </c>
      <c r="E21" s="18" t="n">
        <v>502.30010114</v>
      </c>
      <c r="F21" s="20" t="n">
        <v>2.92975088</v>
      </c>
      <c r="G21" s="18" t="n">
        <v>510.99096758</v>
      </c>
      <c r="H21" s="20" t="n">
        <v>5.22169622</v>
      </c>
      <c r="I21" s="18" t="s">
        <v>404</v>
      </c>
      <c r="J21" s="20" t="s">
        <v>404</v>
      </c>
      <c r="K21" s="18" t="s">
        <v>404</v>
      </c>
      <c r="L21" s="20" t="s">
        <v>404</v>
      </c>
      <c r="M21" s="18" t="s">
        <v>404</v>
      </c>
      <c r="N21" s="20" t="s">
        <v>404</v>
      </c>
      <c r="O21" s="18" t="s">
        <v>404</v>
      </c>
      <c r="P21" s="20" t="s">
        <v>404</v>
      </c>
      <c r="Q21" s="18" t="n">
        <v>499.80010429</v>
      </c>
      <c r="R21" s="20" t="n">
        <v>6.8251836</v>
      </c>
    </row>
    <row r="22" spans="1:18">
      <c r="A22" s="15" t="s">
        <v>419</v>
      </c>
      <c r="B22" s="17" t="n">
        <v>6598</v>
      </c>
      <c r="C22" s="18">
        <f>(0.0/B22*100)</f>
        <v/>
      </c>
      <c r="D22" s="19" t="n">
        <v>6598</v>
      </c>
      <c r="E22" s="18" t="n">
        <v>459.67024576</v>
      </c>
      <c r="F22" s="20" t="n">
        <v>6.07770144</v>
      </c>
      <c r="G22" s="18" t="n">
        <v>481.49514071</v>
      </c>
      <c r="H22" s="20" t="n">
        <v>7.62199769</v>
      </c>
      <c r="I22" s="18" t="s">
        <v>404</v>
      </c>
      <c r="J22" s="20" t="s">
        <v>404</v>
      </c>
      <c r="K22" s="18" t="s">
        <v>404</v>
      </c>
      <c r="L22" s="20" t="s">
        <v>404</v>
      </c>
      <c r="M22" s="18" t="s">
        <v>404</v>
      </c>
      <c r="N22" s="20" t="s">
        <v>404</v>
      </c>
      <c r="O22" s="18" t="s">
        <v>404</v>
      </c>
      <c r="P22" s="20" t="s">
        <v>404</v>
      </c>
      <c r="Q22" s="18" t="n">
        <v>484.29607789</v>
      </c>
      <c r="R22" s="20" t="n">
        <v>11.90611207</v>
      </c>
    </row>
    <row r="23" spans="1:18">
      <c r="A23" s="15" t="s">
        <v>420</v>
      </c>
      <c r="B23" s="17" t="n">
        <v>11583</v>
      </c>
      <c r="C23" s="18">
        <f>(3194.0/B23*100)</f>
        <v/>
      </c>
      <c r="D23" s="19" t="n">
        <v>8389</v>
      </c>
      <c r="E23" s="18" t="n">
        <v>490.6526886</v>
      </c>
      <c r="F23" s="20" t="n">
        <v>4.45001307</v>
      </c>
      <c r="G23" s="18" t="n">
        <v>498.03488038</v>
      </c>
      <c r="H23" s="20" t="n">
        <v>10.65481903</v>
      </c>
      <c r="I23" s="18" t="s">
        <v>404</v>
      </c>
      <c r="J23" s="20" t="s">
        <v>404</v>
      </c>
      <c r="K23" s="18" t="s">
        <v>404</v>
      </c>
      <c r="L23" s="20" t="s">
        <v>404</v>
      </c>
      <c r="M23" s="18" t="s">
        <v>404</v>
      </c>
      <c r="N23" s="20" t="s">
        <v>404</v>
      </c>
      <c r="O23" s="18" t="s">
        <v>404</v>
      </c>
      <c r="P23" s="20" t="s">
        <v>404</v>
      </c>
      <c r="Q23" s="18" t="n">
        <v>498.70643873</v>
      </c>
      <c r="R23" s="20" t="n">
        <v>21.7694684</v>
      </c>
    </row>
    <row r="24" spans="1:18">
      <c r="A24" s="15" t="s">
        <v>421</v>
      </c>
      <c r="B24" s="17" t="n">
        <v>6647</v>
      </c>
      <c r="C24" s="18">
        <f>(0.0/B24*100)</f>
        <v/>
      </c>
      <c r="D24" s="19" t="n">
        <v>6647</v>
      </c>
      <c r="E24" s="18" t="n">
        <v>518.15754266</v>
      </c>
      <c r="F24" s="20" t="n">
        <v>14.34455354</v>
      </c>
      <c r="G24" s="18" t="n">
        <v>533.65654089</v>
      </c>
      <c r="H24" s="20" t="n">
        <v>3.39237636</v>
      </c>
      <c r="I24" s="18" t="s">
        <v>404</v>
      </c>
      <c r="J24" s="20" t="s">
        <v>404</v>
      </c>
      <c r="K24" s="18" t="s">
        <v>404</v>
      </c>
      <c r="L24" s="20" t="s">
        <v>404</v>
      </c>
      <c r="M24" s="18" t="s">
        <v>404</v>
      </c>
      <c r="N24" s="20" t="s">
        <v>404</v>
      </c>
      <c r="O24" s="18" t="s">
        <v>404</v>
      </c>
      <c r="P24" s="20" t="s">
        <v>404</v>
      </c>
      <c r="Q24" s="18" t="s">
        <v>404</v>
      </c>
      <c r="R24" s="20" t="s">
        <v>404</v>
      </c>
    </row>
    <row r="25" spans="1:18">
      <c r="A25" s="15" t="s">
        <v>422</v>
      </c>
      <c r="B25" s="17" t="n">
        <v>5581</v>
      </c>
      <c r="C25" s="18">
        <f>(0.0/B25*100)</f>
        <v/>
      </c>
      <c r="D25" s="19" t="n">
        <v>5581</v>
      </c>
      <c r="E25" s="18" t="n">
        <v>526.37520862</v>
      </c>
      <c r="F25" s="20" t="n">
        <v>4.22623569</v>
      </c>
      <c r="G25" s="18" t="n">
        <v>508.56216417</v>
      </c>
      <c r="H25" s="20" t="n">
        <v>9.011739779999999</v>
      </c>
      <c r="I25" s="18" t="s">
        <v>404</v>
      </c>
      <c r="J25" s="20" t="s">
        <v>404</v>
      </c>
      <c r="K25" s="18" t="s">
        <v>404</v>
      </c>
      <c r="L25" s="20" t="s">
        <v>404</v>
      </c>
      <c r="M25" s="18" t="s">
        <v>404</v>
      </c>
      <c r="N25" s="20" t="s">
        <v>404</v>
      </c>
      <c r="O25" s="18" t="s">
        <v>404</v>
      </c>
      <c r="P25" s="20" t="s">
        <v>404</v>
      </c>
      <c r="Q25" s="18" t="n">
        <v>498.55026006</v>
      </c>
      <c r="R25" s="20" t="n">
        <v>9.58187335</v>
      </c>
    </row>
    <row r="26" spans="1:18">
      <c r="A26" s="15" t="s">
        <v>423</v>
      </c>
      <c r="B26" s="17" t="n">
        <v>4869</v>
      </c>
      <c r="C26" s="18">
        <f>(11.0/B26*100)</f>
        <v/>
      </c>
      <c r="D26" s="19" t="n">
        <v>4858</v>
      </c>
      <c r="E26" s="18" t="n">
        <v>483.85675873</v>
      </c>
      <c r="F26" s="20" t="n">
        <v>2.3108757</v>
      </c>
      <c r="G26" s="18" t="n">
        <v>480.65157592</v>
      </c>
      <c r="H26" s="20" t="n">
        <v>3.42429906</v>
      </c>
      <c r="I26" s="18" t="s">
        <v>404</v>
      </c>
      <c r="J26" s="20" t="s">
        <v>404</v>
      </c>
      <c r="K26" s="18" t="s">
        <v>404</v>
      </c>
      <c r="L26" s="20" t="s">
        <v>404</v>
      </c>
      <c r="M26" s="18" t="s">
        <v>404</v>
      </c>
      <c r="N26" s="20" t="s">
        <v>404</v>
      </c>
      <c r="O26" s="18" t="s">
        <v>404</v>
      </c>
      <c r="P26" s="20" t="s">
        <v>404</v>
      </c>
      <c r="Q26" s="18" t="n">
        <v>449.97217627</v>
      </c>
      <c r="R26" s="20" t="n">
        <v>16.80496093</v>
      </c>
    </row>
    <row r="27" spans="1:18">
      <c r="A27" s="15" t="s">
        <v>424</v>
      </c>
      <c r="B27" s="17" t="n">
        <v>5299</v>
      </c>
      <c r="C27" s="18">
        <f>(0.0/B27*100)</f>
        <v/>
      </c>
      <c r="D27" s="19" t="n">
        <v>5299</v>
      </c>
      <c r="E27" s="18" t="n">
        <v>486.92560002</v>
      </c>
      <c r="F27" s="20" t="n">
        <v>1.40665345</v>
      </c>
      <c r="G27" s="18" t="n">
        <v>482.60530366</v>
      </c>
      <c r="H27" s="20" t="n">
        <v>2.4987846</v>
      </c>
      <c r="I27" s="18" t="s">
        <v>404</v>
      </c>
      <c r="J27" s="20" t="s">
        <v>404</v>
      </c>
      <c r="K27" s="18" t="s">
        <v>404</v>
      </c>
      <c r="L27" s="20" t="s">
        <v>404</v>
      </c>
      <c r="M27" s="18" t="s">
        <v>404</v>
      </c>
      <c r="N27" s="20" t="s">
        <v>404</v>
      </c>
      <c r="O27" s="18" t="s">
        <v>404</v>
      </c>
      <c r="P27" s="20" t="s">
        <v>404</v>
      </c>
      <c r="Q27" s="18" t="s">
        <v>404</v>
      </c>
      <c r="R27" s="20" t="s">
        <v>404</v>
      </c>
    </row>
    <row r="28" spans="1:18">
      <c r="A28" s="15" t="s">
        <v>425</v>
      </c>
      <c r="B28" s="17" t="n">
        <v>7568</v>
      </c>
      <c r="C28" s="18">
        <f>(0.0/B28*100)</f>
        <v/>
      </c>
      <c r="D28" s="19" t="n">
        <v>7568</v>
      </c>
      <c r="E28" s="18" t="n">
        <v>400.70825144</v>
      </c>
      <c r="F28" s="20" t="n">
        <v>3.00089367</v>
      </c>
      <c r="G28" s="18" t="n">
        <v>426.76814881</v>
      </c>
      <c r="H28" s="20" t="n">
        <v>4.93056254</v>
      </c>
      <c r="I28" s="18" t="s">
        <v>404</v>
      </c>
      <c r="J28" s="20" t="s">
        <v>404</v>
      </c>
      <c r="K28" s="18" t="s">
        <v>404</v>
      </c>
      <c r="L28" s="20" t="s">
        <v>404</v>
      </c>
      <c r="M28" s="18" t="s">
        <v>404</v>
      </c>
      <c r="N28" s="20" t="s">
        <v>404</v>
      </c>
      <c r="O28" s="18" t="s">
        <v>404</v>
      </c>
      <c r="P28" s="20" t="s">
        <v>404</v>
      </c>
      <c r="Q28" s="18" t="n">
        <v>428.19162342</v>
      </c>
      <c r="R28" s="20" t="n">
        <v>23.60525674</v>
      </c>
    </row>
    <row r="29" spans="1:18">
      <c r="A29" s="15" t="s">
        <v>426</v>
      </c>
      <c r="B29" s="17" t="n">
        <v>5385</v>
      </c>
      <c r="C29" s="18">
        <f>(1123.0/B29*100)</f>
        <v/>
      </c>
      <c r="D29" s="19" t="n">
        <v>4262</v>
      </c>
      <c r="E29" s="18" t="n">
        <v>521.68215316</v>
      </c>
      <c r="F29" s="20" t="n">
        <v>7.27030146</v>
      </c>
      <c r="G29" s="18" t="n">
        <v>504.32736394</v>
      </c>
      <c r="H29" s="20" t="n">
        <v>10.19066128</v>
      </c>
      <c r="I29" s="18" t="s">
        <v>404</v>
      </c>
      <c r="J29" s="20" t="s">
        <v>404</v>
      </c>
      <c r="K29" s="18" t="s">
        <v>404</v>
      </c>
      <c r="L29" s="20" t="s">
        <v>404</v>
      </c>
      <c r="M29" s="18" t="s">
        <v>404</v>
      </c>
      <c r="N29" s="20" t="s">
        <v>404</v>
      </c>
      <c r="O29" s="18" t="s">
        <v>404</v>
      </c>
      <c r="P29" s="20" t="s">
        <v>404</v>
      </c>
      <c r="Q29" s="18" t="n">
        <v>501.84133647</v>
      </c>
      <c r="R29" s="20" t="n">
        <v>9.997013109999999</v>
      </c>
    </row>
    <row r="30" spans="1:18">
      <c r="A30" s="15" t="s">
        <v>427</v>
      </c>
      <c r="B30" s="17" t="n">
        <v>4520</v>
      </c>
      <c r="C30" s="18">
        <f>(1105.0/B30*100)</f>
        <v/>
      </c>
      <c r="D30" s="19" t="n">
        <v>3415</v>
      </c>
      <c r="E30" s="18" t="n">
        <v>495.73122471</v>
      </c>
      <c r="F30" s="20" t="n">
        <v>3.79583523</v>
      </c>
      <c r="G30" s="18" t="n">
        <v>498.11402752</v>
      </c>
      <c r="H30" s="20" t="n">
        <v>5.79219358</v>
      </c>
      <c r="I30" s="18" t="s">
        <v>404</v>
      </c>
      <c r="J30" s="20" t="s">
        <v>404</v>
      </c>
      <c r="K30" s="18" t="s">
        <v>404</v>
      </c>
      <c r="L30" s="20" t="s">
        <v>404</v>
      </c>
      <c r="M30" s="18" t="s">
        <v>404</v>
      </c>
      <c r="N30" s="20" t="s">
        <v>404</v>
      </c>
      <c r="O30" s="18" t="s">
        <v>404</v>
      </c>
      <c r="P30" s="20" t="s">
        <v>404</v>
      </c>
      <c r="Q30" s="18" t="n">
        <v>527.65935128</v>
      </c>
      <c r="R30" s="20" t="n">
        <v>7.41742333</v>
      </c>
    </row>
    <row r="31" spans="1:18">
      <c r="A31" s="15" t="s">
        <v>428</v>
      </c>
      <c r="B31" s="17" t="n">
        <v>5456</v>
      </c>
      <c r="C31" s="18">
        <f>(502.0/B31*100)</f>
        <v/>
      </c>
      <c r="D31" s="19" t="n">
        <v>4954</v>
      </c>
      <c r="E31" s="18" t="n">
        <v>502.90781164</v>
      </c>
      <c r="F31" s="20" t="n">
        <v>2.35840351</v>
      </c>
      <c r="G31" s="18" t="n">
        <v>501.45351883</v>
      </c>
      <c r="H31" s="20" t="n">
        <v>7.04204059</v>
      </c>
      <c r="I31" s="18" t="s">
        <v>404</v>
      </c>
      <c r="J31" s="20" t="s">
        <v>404</v>
      </c>
      <c r="K31" s="18" t="s">
        <v>404</v>
      </c>
      <c r="L31" s="20" t="s">
        <v>404</v>
      </c>
      <c r="M31" s="18" t="s">
        <v>404</v>
      </c>
      <c r="N31" s="20" t="s">
        <v>404</v>
      </c>
      <c r="O31" s="18" t="s">
        <v>404</v>
      </c>
      <c r="P31" s="20" t="s">
        <v>404</v>
      </c>
      <c r="Q31" s="18" t="n">
        <v>496.55275309</v>
      </c>
      <c r="R31" s="20" t="n">
        <v>9.06923426</v>
      </c>
    </row>
    <row r="32" spans="1:18">
      <c r="A32" s="15" t="s">
        <v>429</v>
      </c>
      <c r="B32" s="17" t="n">
        <v>4478</v>
      </c>
      <c r="C32" s="18">
        <f>(0.0/B32*100)</f>
        <v/>
      </c>
      <c r="D32" s="19" t="n">
        <v>4478</v>
      </c>
      <c r="E32" s="18" t="n">
        <v>502.84640464</v>
      </c>
      <c r="F32" s="20" t="n">
        <v>3.07239986</v>
      </c>
      <c r="G32" s="18" t="n">
        <v>507.12262563</v>
      </c>
      <c r="H32" s="20" t="n">
        <v>5.21233141</v>
      </c>
      <c r="I32" s="18" t="s">
        <v>404</v>
      </c>
      <c r="J32" s="20" t="s">
        <v>404</v>
      </c>
      <c r="K32" s="18" t="s">
        <v>404</v>
      </c>
      <c r="L32" s="20" t="s">
        <v>404</v>
      </c>
      <c r="M32" s="18" t="s">
        <v>404</v>
      </c>
      <c r="N32" s="20" t="s">
        <v>404</v>
      </c>
      <c r="O32" s="18" t="s">
        <v>404</v>
      </c>
      <c r="P32" s="20" t="s">
        <v>404</v>
      </c>
      <c r="Q32" s="18" t="n">
        <v>535.94501714</v>
      </c>
      <c r="R32" s="20" t="n">
        <v>8.17357155</v>
      </c>
    </row>
    <row r="33" spans="1:18">
      <c r="A33" s="15" t="s">
        <v>430</v>
      </c>
      <c r="B33" s="17" t="n">
        <v>7325</v>
      </c>
      <c r="C33" s="18">
        <f>(29.0/B33*100)</f>
        <v/>
      </c>
      <c r="D33" s="19" t="n">
        <v>7296</v>
      </c>
      <c r="E33" s="18" t="n">
        <v>491.13404437</v>
      </c>
      <c r="F33" s="20" t="n">
        <v>2.81260774</v>
      </c>
      <c r="G33" s="18" t="n">
        <v>493.01761191</v>
      </c>
      <c r="H33" s="20" t="n">
        <v>9.42317059</v>
      </c>
      <c r="I33" s="18" t="s">
        <v>404</v>
      </c>
      <c r="J33" s="20" t="s">
        <v>404</v>
      </c>
      <c r="K33" s="18" t="s">
        <v>404</v>
      </c>
      <c r="L33" s="20" t="s">
        <v>404</v>
      </c>
      <c r="M33" s="18" t="s">
        <v>404</v>
      </c>
      <c r="N33" s="20" t="s">
        <v>404</v>
      </c>
      <c r="O33" s="18" t="s">
        <v>404</v>
      </c>
      <c r="P33" s="20" t="s">
        <v>404</v>
      </c>
      <c r="Q33" s="18" t="n">
        <v>471.83047034</v>
      </c>
      <c r="R33" s="20" t="n">
        <v>12.69714426</v>
      </c>
    </row>
    <row r="34" spans="1:18">
      <c r="A34" s="15" t="s">
        <v>431</v>
      </c>
      <c r="B34" s="17" t="n">
        <v>6350</v>
      </c>
      <c r="C34" s="18">
        <f>(0.0/B34*100)</f>
        <v/>
      </c>
      <c r="D34" s="19" t="n">
        <v>6350</v>
      </c>
      <c r="E34" s="18" t="n">
        <v>481.60513294</v>
      </c>
      <c r="F34" s="20" t="n">
        <v>8.25694801</v>
      </c>
      <c r="G34" s="18" t="n">
        <v>472.86221264</v>
      </c>
      <c r="H34" s="20" t="n">
        <v>3.67574932</v>
      </c>
      <c r="I34" s="18" t="s">
        <v>404</v>
      </c>
      <c r="J34" s="20" t="s">
        <v>404</v>
      </c>
      <c r="K34" s="18" t="s">
        <v>404</v>
      </c>
      <c r="L34" s="20" t="s">
        <v>404</v>
      </c>
      <c r="M34" s="18" t="s">
        <v>404</v>
      </c>
      <c r="N34" s="20" t="s">
        <v>404</v>
      </c>
      <c r="O34" s="18" t="s">
        <v>404</v>
      </c>
      <c r="P34" s="20" t="s">
        <v>404</v>
      </c>
      <c r="Q34" s="18" t="n">
        <v>491.99086895</v>
      </c>
      <c r="R34" s="20" t="n">
        <v>30.34706951</v>
      </c>
    </row>
    <row r="35" spans="1:18">
      <c r="A35" s="15" t="s">
        <v>432</v>
      </c>
      <c r="B35" s="17" t="n">
        <v>6406</v>
      </c>
      <c r="C35" s="18">
        <f>(443.0/B35*100)</f>
        <v/>
      </c>
      <c r="D35" s="19" t="n">
        <v>5963</v>
      </c>
      <c r="E35" s="18" t="n">
        <v>511.57087536</v>
      </c>
      <c r="F35" s="20" t="n">
        <v>1.48877299</v>
      </c>
      <c r="G35" s="18" t="n">
        <v>514.16673326</v>
      </c>
      <c r="H35" s="20" t="n">
        <v>2.66765383</v>
      </c>
      <c r="I35" s="18" t="s">
        <v>404</v>
      </c>
      <c r="J35" s="20" t="s">
        <v>404</v>
      </c>
      <c r="K35" s="18" t="s">
        <v>404</v>
      </c>
      <c r="L35" s="20" t="s">
        <v>404</v>
      </c>
      <c r="M35" s="18" t="s">
        <v>404</v>
      </c>
      <c r="N35" s="20" t="s">
        <v>404</v>
      </c>
      <c r="O35" s="18" t="s">
        <v>404</v>
      </c>
      <c r="P35" s="20" t="s">
        <v>404</v>
      </c>
      <c r="Q35" s="18" t="n">
        <v>485.12856174</v>
      </c>
      <c r="R35" s="20" t="n">
        <v>24.27120337</v>
      </c>
    </row>
    <row r="36" spans="1:18">
      <c r="A36" s="15" t="s">
        <v>433</v>
      </c>
      <c r="B36" s="17" t="n">
        <v>6736</v>
      </c>
      <c r="C36" s="18">
        <f>(10.0/B36*100)</f>
        <v/>
      </c>
      <c r="D36" s="19" t="n">
        <v>6726</v>
      </c>
      <c r="E36" s="18" t="n">
        <v>483.97029397</v>
      </c>
      <c r="F36" s="20" t="n">
        <v>2.78312427</v>
      </c>
      <c r="G36" s="18" t="n">
        <v>489.95905856</v>
      </c>
      <c r="H36" s="20" t="n">
        <v>4.95484712</v>
      </c>
      <c r="I36" s="18" t="s">
        <v>404</v>
      </c>
      <c r="J36" s="20" t="s">
        <v>404</v>
      </c>
      <c r="K36" s="18" t="s">
        <v>404</v>
      </c>
      <c r="L36" s="20" t="s">
        <v>404</v>
      </c>
      <c r="M36" s="18" t="s">
        <v>404</v>
      </c>
      <c r="N36" s="20" t="s">
        <v>404</v>
      </c>
      <c r="O36" s="18" t="s">
        <v>404</v>
      </c>
      <c r="P36" s="20" t="s">
        <v>404</v>
      </c>
      <c r="Q36" s="18" t="n">
        <v>485.53930821</v>
      </c>
      <c r="R36" s="20" t="n">
        <v>11.77211676</v>
      </c>
    </row>
    <row r="37" spans="1:18">
      <c r="A37" s="15" t="s">
        <v>434</v>
      </c>
      <c r="B37" s="17" t="n">
        <v>5458</v>
      </c>
      <c r="C37" s="18">
        <f>(0.0/B37*100)</f>
        <v/>
      </c>
      <c r="D37" s="19" t="n">
        <v>5458</v>
      </c>
      <c r="E37" s="18" t="n">
        <v>492.4217229</v>
      </c>
      <c r="F37" s="20" t="n">
        <v>3.33947755</v>
      </c>
      <c r="G37" s="18" t="n">
        <v>511.01774624</v>
      </c>
      <c r="H37" s="20" t="n">
        <v>10.93263622</v>
      </c>
      <c r="I37" s="18" t="s">
        <v>404</v>
      </c>
      <c r="J37" s="20" t="s">
        <v>404</v>
      </c>
      <c r="K37" s="18" t="s">
        <v>404</v>
      </c>
      <c r="L37" s="20" t="s">
        <v>404</v>
      </c>
      <c r="M37" s="18" t="s">
        <v>404</v>
      </c>
      <c r="N37" s="20" t="s">
        <v>404</v>
      </c>
      <c r="O37" s="18" t="s">
        <v>404</v>
      </c>
      <c r="P37" s="20" t="s">
        <v>404</v>
      </c>
      <c r="Q37" s="18" t="n">
        <v>452.07139334</v>
      </c>
      <c r="R37" s="20" t="n">
        <v>12.18228787</v>
      </c>
    </row>
    <row r="38" spans="1:18">
      <c r="A38" s="15" t="s">
        <v>435</v>
      </c>
      <c r="B38" s="17" t="n">
        <v>5860</v>
      </c>
      <c r="C38" s="18">
        <f>(268.0/B38*100)</f>
        <v/>
      </c>
      <c r="D38" s="19" t="n">
        <v>5592</v>
      </c>
      <c r="E38" s="18" t="n">
        <v>500.19400625</v>
      </c>
      <c r="F38" s="20" t="n">
        <v>4.43506566</v>
      </c>
      <c r="G38" s="18" t="n">
        <v>538.5103966</v>
      </c>
      <c r="H38" s="20" t="n">
        <v>5.11985686</v>
      </c>
      <c r="I38" s="18" t="s">
        <v>404</v>
      </c>
      <c r="J38" s="20" t="s">
        <v>404</v>
      </c>
      <c r="K38" s="18" t="s">
        <v>404</v>
      </c>
      <c r="L38" s="20" t="s">
        <v>404</v>
      </c>
      <c r="M38" s="18" t="s">
        <v>404</v>
      </c>
      <c r="N38" s="20" t="s">
        <v>404</v>
      </c>
      <c r="O38" s="18" t="s">
        <v>404</v>
      </c>
      <c r="P38" s="20" t="s">
        <v>404</v>
      </c>
      <c r="Q38" s="18" t="n">
        <v>538.86743828</v>
      </c>
      <c r="R38" s="20" t="n">
        <v>27.63459131</v>
      </c>
    </row>
    <row r="39" spans="1:18">
      <c r="A39" s="15" t="s">
        <v>436</v>
      </c>
      <c r="B39" s="17" t="n">
        <v>5895</v>
      </c>
      <c r="C39" s="18">
        <f>(0.0/B39*100)</f>
        <v/>
      </c>
      <c r="D39" s="19" t="n">
        <v>5895</v>
      </c>
      <c r="E39" s="18" t="n">
        <v>422.26585505</v>
      </c>
      <c r="F39" s="20" t="n">
        <v>4.31094037</v>
      </c>
      <c r="G39" s="18" t="n">
        <v>397.42801954</v>
      </c>
      <c r="H39" s="20" t="n">
        <v>18.97725137</v>
      </c>
      <c r="I39" s="18" t="s">
        <v>404</v>
      </c>
      <c r="J39" s="20" t="s">
        <v>404</v>
      </c>
      <c r="K39" s="18" t="s">
        <v>404</v>
      </c>
      <c r="L39" s="20" t="s">
        <v>404</v>
      </c>
      <c r="M39" s="18" t="s">
        <v>404</v>
      </c>
      <c r="N39" s="20" t="s">
        <v>404</v>
      </c>
      <c r="O39" s="18" t="s">
        <v>404</v>
      </c>
      <c r="P39" s="20" t="s">
        <v>404</v>
      </c>
      <c r="Q39" s="18" t="n">
        <v>353.26029068</v>
      </c>
      <c r="R39" s="20" t="n">
        <v>7.63207476</v>
      </c>
    </row>
    <row r="40" spans="1:18">
      <c r="A40" s="15" t="s">
        <v>437</v>
      </c>
      <c r="B40" s="17" t="n">
        <v>14157</v>
      </c>
      <c r="C40" s="18">
        <f>(3029.0/B40*100)</f>
        <v/>
      </c>
      <c r="D40" s="19" t="n">
        <v>11128</v>
      </c>
      <c r="E40" s="18" t="n">
        <v>483.81913044</v>
      </c>
      <c r="F40" s="20" t="n">
        <v>4.41475477</v>
      </c>
      <c r="G40" s="18" t="n">
        <v>503.0635838</v>
      </c>
      <c r="H40" s="20" t="n">
        <v>5.35391785</v>
      </c>
      <c r="I40" s="18" t="s">
        <v>404</v>
      </c>
      <c r="J40" s="20" t="s">
        <v>404</v>
      </c>
      <c r="K40" s="18" t="s">
        <v>404</v>
      </c>
      <c r="L40" s="20" t="s">
        <v>404</v>
      </c>
      <c r="M40" s="18" t="s">
        <v>404</v>
      </c>
      <c r="N40" s="20" t="s">
        <v>404</v>
      </c>
      <c r="O40" s="18" t="s">
        <v>404</v>
      </c>
      <c r="P40" s="20" t="s">
        <v>404</v>
      </c>
      <c r="Q40" s="18" t="n">
        <v>491.26226074</v>
      </c>
      <c r="R40" s="20" t="n">
        <v>6.62078702</v>
      </c>
    </row>
    <row r="41" spans="1:18">
      <c r="A41" s="15" t="s">
        <v>438</v>
      </c>
      <c r="B41" s="17" t="n">
        <v>5712</v>
      </c>
      <c r="C41" s="18">
        <f>(138.0/B41*100)</f>
        <v/>
      </c>
      <c r="D41" s="19" t="n">
        <v>5574</v>
      </c>
      <c r="E41" s="18" t="n">
        <v>462.75796496</v>
      </c>
      <c r="F41" s="20" t="n">
        <v>4.28147411</v>
      </c>
      <c r="G41" s="18" t="n">
        <v>487.5831576</v>
      </c>
      <c r="H41" s="20" t="n">
        <v>5.31624528</v>
      </c>
      <c r="I41" s="18" t="s">
        <v>404</v>
      </c>
      <c r="J41" s="20" t="s">
        <v>404</v>
      </c>
      <c r="K41" s="18" t="s">
        <v>404</v>
      </c>
      <c r="L41" s="20" t="s">
        <v>404</v>
      </c>
      <c r="M41" s="18" t="s">
        <v>404</v>
      </c>
      <c r="N41" s="20" t="s">
        <v>404</v>
      </c>
      <c r="O41" s="18" t="s">
        <v>404</v>
      </c>
      <c r="P41" s="20" t="s">
        <v>404</v>
      </c>
      <c r="Q41" s="18" t="n">
        <v>487.84288049</v>
      </c>
      <c r="R41" s="20" t="n">
        <v>10.97538109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413.59973894</v>
      </c>
      <c r="F44" s="20" t="n">
        <v>3.53274759</v>
      </c>
      <c r="G44" s="18" t="n">
        <v>415.80805374</v>
      </c>
      <c r="H44" s="20" t="n">
        <v>14.34012785</v>
      </c>
      <c r="I44" s="18" t="s">
        <v>404</v>
      </c>
      <c r="J44" s="20" t="s">
        <v>404</v>
      </c>
      <c r="K44" s="18" t="s">
        <v>404</v>
      </c>
      <c r="L44" s="20" t="s">
        <v>404</v>
      </c>
      <c r="M44" s="18" t="n">
        <v>395.89847739</v>
      </c>
      <c r="N44" s="20" t="n">
        <v>8.71357237</v>
      </c>
      <c r="O44" s="18" t="s">
        <v>404</v>
      </c>
      <c r="P44" s="20" t="s">
        <v>404</v>
      </c>
      <c r="Q44" s="18" t="n">
        <v>395.1222512</v>
      </c>
      <c r="R44" s="20" t="n">
        <v>19.86199718</v>
      </c>
    </row>
    <row r="45" spans="1:18">
      <c r="A45" s="15" t="s">
        <v>442</v>
      </c>
      <c r="B45" s="17" t="n">
        <v>5519</v>
      </c>
      <c r="C45" s="18">
        <f>(0.0/B45*100)</f>
        <v/>
      </c>
      <c r="D45" s="19" t="n">
        <v>5519</v>
      </c>
      <c r="E45" s="18" t="n">
        <v>359.91529475</v>
      </c>
      <c r="F45" s="20" t="n">
        <v>3.21378304</v>
      </c>
      <c r="G45" s="18" t="n">
        <v>355.4592439</v>
      </c>
      <c r="H45" s="20" t="n">
        <v>8.77471165</v>
      </c>
      <c r="I45" s="18" t="s">
        <v>404</v>
      </c>
      <c r="J45" s="20" t="s">
        <v>404</v>
      </c>
      <c r="K45" s="18" t="s">
        <v>404</v>
      </c>
      <c r="L45" s="20" t="s">
        <v>404</v>
      </c>
      <c r="M45" s="18" t="s">
        <v>404</v>
      </c>
      <c r="N45" s="20" t="s">
        <v>404</v>
      </c>
      <c r="O45" s="18" t="s">
        <v>404</v>
      </c>
      <c r="P45" s="20" t="s">
        <v>404</v>
      </c>
      <c r="Q45" s="18" t="n">
        <v>367.56934174</v>
      </c>
      <c r="R45" s="20" t="n">
        <v>21.68405382</v>
      </c>
    </row>
    <row r="46" spans="1:18">
      <c r="A46" s="15" t="s">
        <v>443</v>
      </c>
      <c r="B46" s="17" t="n">
        <v>23141</v>
      </c>
      <c r="C46" s="18">
        <f>(4196.0/B46*100)</f>
        <v/>
      </c>
      <c r="D46" s="19" t="n">
        <v>18945</v>
      </c>
      <c r="E46" s="18" t="n">
        <v>375.49101256</v>
      </c>
      <c r="F46" s="20" t="n">
        <v>4.24952416</v>
      </c>
      <c r="G46" s="18" t="n">
        <v>392.39928768</v>
      </c>
      <c r="H46" s="20" t="n">
        <v>5.06522283</v>
      </c>
      <c r="I46" s="18" t="s">
        <v>404</v>
      </c>
      <c r="J46" s="20" t="s">
        <v>404</v>
      </c>
      <c r="K46" s="18" t="s">
        <v>404</v>
      </c>
      <c r="L46" s="20" t="s">
        <v>404</v>
      </c>
      <c r="M46" s="18" t="s">
        <v>404</v>
      </c>
      <c r="N46" s="20" t="s">
        <v>404</v>
      </c>
      <c r="O46" s="18" t="s">
        <v>404</v>
      </c>
      <c r="P46" s="20" t="s">
        <v>404</v>
      </c>
      <c r="Q46" s="18" t="n">
        <v>348.74954248</v>
      </c>
      <c r="R46" s="20" t="n">
        <v>11.36926965</v>
      </c>
    </row>
    <row r="47" spans="1:18">
      <c r="A47" s="15" t="s">
        <v>444</v>
      </c>
      <c r="B47" s="17" t="n">
        <v>5928</v>
      </c>
      <c r="C47" s="18">
        <f>(0.0/B47*100)</f>
        <v/>
      </c>
      <c r="D47" s="19" t="n">
        <v>5928</v>
      </c>
      <c r="E47" s="18" t="n">
        <v>447.73100467</v>
      </c>
      <c r="F47" s="20" t="n">
        <v>4.58066791</v>
      </c>
      <c r="G47" s="18" t="n">
        <v>422.94467202</v>
      </c>
      <c r="H47" s="20" t="n">
        <v>11.67302447</v>
      </c>
      <c r="I47" s="18" t="s">
        <v>404</v>
      </c>
      <c r="J47" s="20" t="s">
        <v>404</v>
      </c>
      <c r="K47" s="18" t="s">
        <v>404</v>
      </c>
      <c r="L47" s="20" t="s">
        <v>404</v>
      </c>
      <c r="M47" s="18" t="s">
        <v>404</v>
      </c>
      <c r="N47" s="20" t="s">
        <v>404</v>
      </c>
      <c r="O47" s="18" t="s">
        <v>404</v>
      </c>
      <c r="P47" s="20" t="s">
        <v>404</v>
      </c>
      <c r="Q47" s="18" t="n">
        <v>467.95557403</v>
      </c>
      <c r="R47" s="20" t="n">
        <v>15.84476667</v>
      </c>
    </row>
    <row r="48" spans="1:18">
      <c r="A48" s="15" t="s">
        <v>445</v>
      </c>
      <c r="B48" s="17" t="n">
        <v>9841</v>
      </c>
      <c r="C48" s="18">
        <f>(40.0/B48*100)</f>
        <v/>
      </c>
      <c r="D48" s="19" t="n">
        <v>9801</v>
      </c>
      <c r="E48" s="18" t="n">
        <v>540.79033323</v>
      </c>
      <c r="F48" s="20" t="n">
        <v>9.89386079</v>
      </c>
      <c r="G48" s="18" t="n">
        <v>526.60293257</v>
      </c>
      <c r="H48" s="20" t="n">
        <v>6.47037861</v>
      </c>
      <c r="I48" s="18" t="s">
        <v>404</v>
      </c>
      <c r="J48" s="20" t="s">
        <v>404</v>
      </c>
      <c r="K48" s="18" t="s">
        <v>404</v>
      </c>
      <c r="L48" s="20" t="s">
        <v>404</v>
      </c>
      <c r="M48" s="18" t="s">
        <v>404</v>
      </c>
      <c r="N48" s="20" t="s">
        <v>404</v>
      </c>
      <c r="O48" s="18" t="s">
        <v>404</v>
      </c>
      <c r="P48" s="20" t="s">
        <v>404</v>
      </c>
      <c r="Q48" s="18" t="n">
        <v>510.63016197</v>
      </c>
      <c r="R48" s="20" t="n">
        <v>15.65046504</v>
      </c>
    </row>
    <row r="49" spans="1:18">
      <c r="A49" s="15" t="s">
        <v>446</v>
      </c>
      <c r="B49" s="17" t="n">
        <v>6349</v>
      </c>
      <c r="C49" s="18">
        <f>(52.0/B49*100)</f>
        <v/>
      </c>
      <c r="D49" s="19" t="n">
        <v>6297</v>
      </c>
      <c r="E49" s="18" t="n">
        <v>409.08740997</v>
      </c>
      <c r="F49" s="20" t="n">
        <v>4.02622798</v>
      </c>
      <c r="G49" s="18" t="n">
        <v>409.83430513</v>
      </c>
      <c r="H49" s="20" t="n">
        <v>6.47981415</v>
      </c>
      <c r="I49" s="18" t="s">
        <v>404</v>
      </c>
      <c r="J49" s="20" t="s">
        <v>404</v>
      </c>
      <c r="K49" s="18" t="s">
        <v>404</v>
      </c>
      <c r="L49" s="20" t="s">
        <v>404</v>
      </c>
      <c r="M49" s="18" t="s">
        <v>404</v>
      </c>
      <c r="N49" s="20" t="s">
        <v>404</v>
      </c>
      <c r="O49" s="18" t="s">
        <v>404</v>
      </c>
      <c r="P49" s="20" t="s">
        <v>404</v>
      </c>
      <c r="Q49" s="18" t="n">
        <v>372.20016873</v>
      </c>
      <c r="R49" s="20" t="n">
        <v>27.89329961</v>
      </c>
    </row>
    <row r="50" spans="1:18">
      <c r="A50" s="15" t="s">
        <v>447</v>
      </c>
      <c r="B50" s="17" t="n">
        <v>11795</v>
      </c>
      <c r="C50" s="18">
        <f>(1031.0/B50*100)</f>
        <v/>
      </c>
      <c r="D50" s="19" t="n">
        <v>10764</v>
      </c>
      <c r="E50" s="18" t="n">
        <v>392.84228064</v>
      </c>
      <c r="F50" s="20" t="n">
        <v>2.79951657</v>
      </c>
      <c r="G50" s="18" t="n">
        <v>389.53755321</v>
      </c>
      <c r="H50" s="20" t="n">
        <v>9.93654186</v>
      </c>
      <c r="I50" s="18" t="s">
        <v>404</v>
      </c>
      <c r="J50" s="20" t="s">
        <v>404</v>
      </c>
      <c r="K50" s="18" t="s">
        <v>404</v>
      </c>
      <c r="L50" s="20" t="s">
        <v>404</v>
      </c>
      <c r="M50" s="18" t="s">
        <v>404</v>
      </c>
      <c r="N50" s="20" t="s">
        <v>404</v>
      </c>
      <c r="O50" s="18" t="s">
        <v>404</v>
      </c>
      <c r="P50" s="20" t="s">
        <v>404</v>
      </c>
      <c r="Q50" s="18" t="n">
        <v>385.17917861</v>
      </c>
      <c r="R50" s="20" t="n">
        <v>10.88115721</v>
      </c>
    </row>
    <row r="51" spans="1:18">
      <c r="A51" s="15" t="s">
        <v>448</v>
      </c>
      <c r="B51" s="17" t="n">
        <v>6866</v>
      </c>
      <c r="C51" s="18">
        <f>(0.0/B51*100)</f>
        <v/>
      </c>
      <c r="D51" s="19" t="n">
        <v>6866</v>
      </c>
      <c r="E51" s="18" t="n">
        <v>399.33679579</v>
      </c>
      <c r="F51" s="20" t="n">
        <v>3.71253074</v>
      </c>
      <c r="G51" s="18" t="n">
        <v>400.47067902</v>
      </c>
      <c r="H51" s="20" t="n">
        <v>4.73335981</v>
      </c>
      <c r="I51" s="18" t="s">
        <v>404</v>
      </c>
      <c r="J51" s="20" t="s">
        <v>404</v>
      </c>
      <c r="K51" s="18" t="s">
        <v>404</v>
      </c>
      <c r="L51" s="20" t="s">
        <v>404</v>
      </c>
      <c r="M51" s="18" t="s">
        <v>404</v>
      </c>
      <c r="N51" s="20" t="s">
        <v>404</v>
      </c>
      <c r="O51" s="18" t="s">
        <v>404</v>
      </c>
      <c r="P51" s="20" t="s">
        <v>404</v>
      </c>
      <c r="Q51" s="18" t="n">
        <v>435.45672506</v>
      </c>
      <c r="R51" s="20" t="n">
        <v>34.57404433</v>
      </c>
    </row>
    <row r="52" spans="1:18">
      <c r="A52" s="15" t="s">
        <v>449</v>
      </c>
      <c r="B52" s="17" t="n">
        <v>5809</v>
      </c>
      <c r="C52" s="18">
        <f>(0.0/B52*100)</f>
        <v/>
      </c>
      <c r="D52" s="19" t="n">
        <v>5809</v>
      </c>
      <c r="E52" s="18" t="n">
        <v>464.55903921</v>
      </c>
      <c r="F52" s="20" t="n">
        <v>3.05343459</v>
      </c>
      <c r="G52" s="18" t="n">
        <v>459.26160776</v>
      </c>
      <c r="H52" s="20" t="n">
        <v>12.12506893</v>
      </c>
      <c r="I52" s="18" t="s">
        <v>404</v>
      </c>
      <c r="J52" s="20" t="s">
        <v>404</v>
      </c>
      <c r="K52" s="18" t="s">
        <v>404</v>
      </c>
      <c r="L52" s="20" t="s">
        <v>404</v>
      </c>
      <c r="M52" s="18" t="s">
        <v>404</v>
      </c>
      <c r="N52" s="20" t="s">
        <v>404</v>
      </c>
      <c r="O52" s="18" t="s">
        <v>404</v>
      </c>
      <c r="P52" s="20" t="s">
        <v>404</v>
      </c>
      <c r="Q52" s="18" t="n">
        <v>474.59071495</v>
      </c>
      <c r="R52" s="20" t="n">
        <v>14.27581203</v>
      </c>
    </row>
    <row r="53" spans="1:18">
      <c r="A53" s="15" t="s">
        <v>450</v>
      </c>
      <c r="B53" s="17" t="n">
        <v>5571</v>
      </c>
      <c r="C53" s="18">
        <f>(0.0/B53*100)</f>
        <v/>
      </c>
      <c r="D53" s="19" t="n">
        <v>5571</v>
      </c>
      <c r="E53" s="18" t="n">
        <v>434.54717798</v>
      </c>
      <c r="F53" s="20" t="n">
        <v>2.2455079</v>
      </c>
      <c r="G53" s="18" t="n">
        <v>439.87014007</v>
      </c>
      <c r="H53" s="20" t="n">
        <v>2.21113854</v>
      </c>
      <c r="I53" s="18" t="s">
        <v>404</v>
      </c>
      <c r="J53" s="20" t="s">
        <v>404</v>
      </c>
      <c r="K53" s="18" t="s">
        <v>404</v>
      </c>
      <c r="L53" s="20" t="s">
        <v>404</v>
      </c>
      <c r="M53" s="18" t="s">
        <v>404</v>
      </c>
      <c r="N53" s="20" t="s">
        <v>404</v>
      </c>
      <c r="O53" s="18" t="s">
        <v>404</v>
      </c>
      <c r="P53" s="20" t="s">
        <v>404</v>
      </c>
      <c r="Q53" s="18" t="n">
        <v>342.62439035</v>
      </c>
      <c r="R53" s="20" t="n">
        <v>25.15700355</v>
      </c>
    </row>
    <row r="54" spans="1:18">
      <c r="A54" s="15" t="s">
        <v>451</v>
      </c>
      <c r="B54" s="17" t="n">
        <v>4740</v>
      </c>
      <c r="C54" s="18">
        <f>(199.0/B54*100)</f>
        <v/>
      </c>
      <c r="D54" s="19" t="n">
        <v>4541</v>
      </c>
      <c r="E54" s="18" t="n">
        <v>328.22925108</v>
      </c>
      <c r="F54" s="20" t="n">
        <v>3.1084237</v>
      </c>
      <c r="G54" s="18" t="n">
        <v>319.0846303</v>
      </c>
      <c r="H54" s="20" t="n">
        <v>18.5562605</v>
      </c>
      <c r="I54" s="18" t="s">
        <v>404</v>
      </c>
      <c r="J54" s="20" t="s">
        <v>404</v>
      </c>
      <c r="K54" s="18" t="s">
        <v>404</v>
      </c>
      <c r="L54" s="20" t="s">
        <v>404</v>
      </c>
      <c r="M54" s="18" t="s">
        <v>404</v>
      </c>
      <c r="N54" s="20" t="s">
        <v>404</v>
      </c>
      <c r="O54" s="18" t="s">
        <v>404</v>
      </c>
      <c r="P54" s="20" t="s">
        <v>404</v>
      </c>
      <c r="Q54" s="18" t="n">
        <v>324.99435668</v>
      </c>
      <c r="R54" s="20" t="n">
        <v>8.725412990000001</v>
      </c>
    </row>
    <row r="55" spans="1:18">
      <c r="A55" s="15" t="s">
        <v>452</v>
      </c>
      <c r="B55" s="17" t="n">
        <v>5316</v>
      </c>
      <c r="C55" s="18">
        <f>(43.0/B55*100)</f>
        <v/>
      </c>
      <c r="D55" s="19" t="n">
        <v>5273</v>
      </c>
      <c r="E55" s="18" t="n">
        <v>405.19918981</v>
      </c>
      <c r="F55" s="20" t="n">
        <v>2.98690178</v>
      </c>
      <c r="G55" s="18" t="n">
        <v>403.72891108</v>
      </c>
      <c r="H55" s="20" t="n">
        <v>8.64372277</v>
      </c>
      <c r="I55" s="18" t="s">
        <v>404</v>
      </c>
      <c r="J55" s="20" t="s">
        <v>404</v>
      </c>
      <c r="K55" s="18" t="s">
        <v>404</v>
      </c>
      <c r="L55" s="20" t="s">
        <v>404</v>
      </c>
      <c r="M55" s="18" t="s">
        <v>404</v>
      </c>
      <c r="N55" s="20" t="s">
        <v>404</v>
      </c>
      <c r="O55" s="18" t="s">
        <v>404</v>
      </c>
      <c r="P55" s="20" t="s">
        <v>404</v>
      </c>
      <c r="Q55" s="18" t="n">
        <v>377.94746293</v>
      </c>
      <c r="R55" s="20" t="n">
        <v>10.19418944</v>
      </c>
    </row>
    <row r="56" spans="1:18">
      <c r="A56" s="15" t="s">
        <v>453</v>
      </c>
      <c r="B56" s="17" t="n">
        <v>5359</v>
      </c>
      <c r="C56" s="18">
        <f>(0.0/B56*100)</f>
        <v/>
      </c>
      <c r="D56" s="19" t="n">
        <v>5359</v>
      </c>
      <c r="E56" s="18" t="n">
        <v>545.5963091</v>
      </c>
      <c r="F56" s="20" t="n">
        <v>5.4774165</v>
      </c>
      <c r="G56" s="18" t="n">
        <v>550.71830133</v>
      </c>
      <c r="H56" s="20" t="n">
        <v>5.73744498</v>
      </c>
      <c r="I56" s="18" t="s">
        <v>404</v>
      </c>
      <c r="J56" s="20" t="s">
        <v>404</v>
      </c>
      <c r="K56" s="18" t="s">
        <v>404</v>
      </c>
      <c r="L56" s="20" t="s">
        <v>404</v>
      </c>
      <c r="M56" s="18" t="s">
        <v>404</v>
      </c>
      <c r="N56" s="20" t="s">
        <v>404</v>
      </c>
      <c r="O56" s="18" t="s">
        <v>404</v>
      </c>
      <c r="P56" s="20" t="s">
        <v>404</v>
      </c>
      <c r="Q56" s="18" t="n">
        <v>548.65048136</v>
      </c>
      <c r="R56" s="20" t="n">
        <v>17.9794527</v>
      </c>
    </row>
    <row r="57" spans="1:18">
      <c r="A57" s="15" t="s">
        <v>454</v>
      </c>
      <c r="B57" s="17" t="n">
        <v>6513</v>
      </c>
      <c r="C57" s="18">
        <f>(0.0/B57*100)</f>
        <v/>
      </c>
      <c r="D57" s="19" t="n">
        <v>6513</v>
      </c>
      <c r="E57" s="18" t="n">
        <v>385.76793025</v>
      </c>
      <c r="F57" s="20" t="n">
        <v>3.60904663</v>
      </c>
      <c r="G57" s="18" t="n">
        <v>387.64442801</v>
      </c>
      <c r="H57" s="20" t="n">
        <v>11.03484362</v>
      </c>
      <c r="I57" s="18" t="s">
        <v>404</v>
      </c>
      <c r="J57" s="20" t="s">
        <v>404</v>
      </c>
      <c r="K57" s="18" t="s">
        <v>404</v>
      </c>
      <c r="L57" s="20" t="s">
        <v>404</v>
      </c>
      <c r="M57" s="18" t="s">
        <v>404</v>
      </c>
      <c r="N57" s="20" t="s">
        <v>404</v>
      </c>
      <c r="O57" s="18" t="s">
        <v>404</v>
      </c>
      <c r="P57" s="20" t="s">
        <v>404</v>
      </c>
      <c r="Q57" s="18" t="n">
        <v>396.11346792</v>
      </c>
      <c r="R57" s="20" t="n">
        <v>21.27479867</v>
      </c>
    </row>
    <row r="58" spans="1:18">
      <c r="A58" s="15" t="s">
        <v>455</v>
      </c>
      <c r="B58" s="17" t="n">
        <v>7267</v>
      </c>
      <c r="C58" s="18">
        <f>(0.0/B58*100)</f>
        <v/>
      </c>
      <c r="D58" s="19" t="n">
        <v>7267</v>
      </c>
      <c r="E58" s="18" t="n">
        <v>379.80410325</v>
      </c>
      <c r="F58" s="20" t="n">
        <v>3.06074399</v>
      </c>
      <c r="G58" s="18" t="n">
        <v>382.97712474</v>
      </c>
      <c r="H58" s="20" t="n">
        <v>8.784061400000001</v>
      </c>
      <c r="I58" s="18" t="s">
        <v>404</v>
      </c>
      <c r="J58" s="20" t="s">
        <v>404</v>
      </c>
      <c r="K58" s="18" t="s">
        <v>404</v>
      </c>
      <c r="L58" s="20" t="s">
        <v>404</v>
      </c>
      <c r="M58" s="18" t="s">
        <v>404</v>
      </c>
      <c r="N58" s="20" t="s">
        <v>404</v>
      </c>
      <c r="O58" s="18" t="s">
        <v>404</v>
      </c>
      <c r="P58" s="20" t="s">
        <v>404</v>
      </c>
      <c r="Q58" s="18" t="n">
        <v>397.81734016</v>
      </c>
      <c r="R58" s="20" t="n">
        <v>20.06286897</v>
      </c>
    </row>
    <row r="59" spans="1:18">
      <c r="A59" s="15" t="s">
        <v>456</v>
      </c>
      <c r="B59" s="17" t="n">
        <v>4826</v>
      </c>
      <c r="C59" s="18">
        <f>(0.0/B59*100)</f>
        <v/>
      </c>
      <c r="D59" s="19" t="n">
        <v>4826</v>
      </c>
      <c r="E59" s="18" t="n">
        <v>363.17989722</v>
      </c>
      <c r="F59" s="20" t="n">
        <v>1.73482886</v>
      </c>
      <c r="G59" s="18" t="n">
        <v>366.38523955</v>
      </c>
      <c r="H59" s="20" t="n">
        <v>10.5006865</v>
      </c>
      <c r="I59" s="18" t="s">
        <v>404</v>
      </c>
      <c r="J59" s="20" t="s">
        <v>404</v>
      </c>
      <c r="K59" s="18" t="s">
        <v>404</v>
      </c>
      <c r="L59" s="20" t="s">
        <v>404</v>
      </c>
      <c r="M59" s="18" t="s">
        <v>404</v>
      </c>
      <c r="N59" s="20" t="s">
        <v>404</v>
      </c>
      <c r="O59" s="18" t="s">
        <v>404</v>
      </c>
      <c r="P59" s="20" t="s">
        <v>404</v>
      </c>
      <c r="Q59" s="18" t="n">
        <v>329.25236385</v>
      </c>
      <c r="R59" s="20" t="n">
        <v>6.27059975</v>
      </c>
    </row>
    <row r="60" spans="1:18">
      <c r="A60" s="15" t="s">
        <v>457</v>
      </c>
      <c r="B60" s="17" t="n">
        <v>4546</v>
      </c>
      <c r="C60" s="18">
        <f>(0.0/B60*100)</f>
        <v/>
      </c>
      <c r="D60" s="19" t="n">
        <v>4546</v>
      </c>
      <c r="E60" s="18" t="n">
        <v>397.53316797</v>
      </c>
      <c r="F60" s="20" t="n">
        <v>4.26569025</v>
      </c>
      <c r="G60" s="18" t="n">
        <v>393.8691922</v>
      </c>
      <c r="H60" s="20" t="n">
        <v>10.88743468</v>
      </c>
      <c r="I60" s="18" t="s">
        <v>404</v>
      </c>
      <c r="J60" s="20" t="s">
        <v>404</v>
      </c>
      <c r="K60" s="18" t="s">
        <v>404</v>
      </c>
      <c r="L60" s="20" t="s">
        <v>404</v>
      </c>
      <c r="M60" s="18" t="s">
        <v>404</v>
      </c>
      <c r="N60" s="20" t="s">
        <v>404</v>
      </c>
      <c r="O60" s="18" t="s">
        <v>404</v>
      </c>
      <c r="P60" s="20" t="s">
        <v>404</v>
      </c>
      <c r="Q60" s="18" t="n">
        <v>385.38186261</v>
      </c>
      <c r="R60" s="20" t="n">
        <v>25.57532622</v>
      </c>
    </row>
    <row r="61" spans="1:18">
      <c r="A61" s="15" t="s">
        <v>458</v>
      </c>
      <c r="B61" s="17" t="n">
        <v>6525</v>
      </c>
      <c r="C61" s="18">
        <f>(0.0/B61*100)</f>
        <v/>
      </c>
      <c r="D61" s="19" t="n">
        <v>6525</v>
      </c>
      <c r="E61" s="18" t="n">
        <v>477.85523913</v>
      </c>
      <c r="F61" s="20" t="n">
        <v>2.72903907</v>
      </c>
      <c r="G61" s="18" t="n">
        <v>480.28425003</v>
      </c>
      <c r="H61" s="20" t="n">
        <v>5.35961081</v>
      </c>
      <c r="I61" s="18" t="s">
        <v>404</v>
      </c>
      <c r="J61" s="20" t="s">
        <v>404</v>
      </c>
      <c r="K61" s="18" t="s">
        <v>404</v>
      </c>
      <c r="L61" s="20" t="s">
        <v>404</v>
      </c>
      <c r="M61" s="18" t="s">
        <v>404</v>
      </c>
      <c r="N61" s="20" t="s">
        <v>404</v>
      </c>
      <c r="O61" s="18" t="s">
        <v>404</v>
      </c>
      <c r="P61" s="20" t="s">
        <v>404</v>
      </c>
      <c r="Q61" s="18" t="s">
        <v>404</v>
      </c>
      <c r="R61" s="20" t="s">
        <v>404</v>
      </c>
    </row>
    <row r="62" spans="1:18">
      <c r="A62" s="15" t="s">
        <v>459</v>
      </c>
      <c r="B62" s="17" t="n">
        <v>4476</v>
      </c>
      <c r="C62" s="18">
        <f>(0.0/B62*100)</f>
        <v/>
      </c>
      <c r="D62" s="19" t="n">
        <v>4476</v>
      </c>
      <c r="E62" s="18" t="n">
        <v>550.51033576</v>
      </c>
      <c r="F62" s="20" t="n">
        <v>2.17229069</v>
      </c>
      <c r="G62" s="18" t="n">
        <v>541.34662526</v>
      </c>
      <c r="H62" s="20" t="n">
        <v>1.33528596</v>
      </c>
      <c r="I62" s="18" t="s">
        <v>404</v>
      </c>
      <c r="J62" s="20" t="s">
        <v>404</v>
      </c>
      <c r="K62" s="18" t="s">
        <v>404</v>
      </c>
      <c r="L62" s="20" t="s">
        <v>404</v>
      </c>
      <c r="M62" s="18" t="s">
        <v>404</v>
      </c>
      <c r="N62" s="20" t="s">
        <v>404</v>
      </c>
      <c r="O62" s="18" t="s">
        <v>404</v>
      </c>
      <c r="P62" s="20" t="s">
        <v>404</v>
      </c>
      <c r="Q62" s="18" t="s">
        <v>404</v>
      </c>
      <c r="R62" s="20" t="s">
        <v>404</v>
      </c>
    </row>
    <row r="63" spans="1:18">
      <c r="A63" s="15" t="s">
        <v>460</v>
      </c>
      <c r="B63" s="17" t="n">
        <v>5324</v>
      </c>
      <c r="C63" s="18">
        <f>(0.0/B63*100)</f>
        <v/>
      </c>
      <c r="D63" s="19" t="n">
        <v>5324</v>
      </c>
      <c r="E63" s="18" t="n">
        <v>372.82740463</v>
      </c>
      <c r="F63" s="20" t="n">
        <v>1.7168273</v>
      </c>
      <c r="G63" s="18" t="n">
        <v>343.01419427</v>
      </c>
      <c r="H63" s="20" t="n">
        <v>4.30880536</v>
      </c>
      <c r="I63" s="18" t="s">
        <v>404</v>
      </c>
      <c r="J63" s="20" t="s">
        <v>404</v>
      </c>
      <c r="K63" s="18" t="s">
        <v>404</v>
      </c>
      <c r="L63" s="20" t="s">
        <v>404</v>
      </c>
      <c r="M63" s="18" t="s">
        <v>404</v>
      </c>
      <c r="N63" s="20" t="s">
        <v>404</v>
      </c>
      <c r="O63" s="18" t="s">
        <v>404</v>
      </c>
      <c r="P63" s="20" t="s">
        <v>404</v>
      </c>
      <c r="Q63" s="18" t="n">
        <v>398.95323422</v>
      </c>
      <c r="R63" s="20" t="n">
        <v>6.0675433</v>
      </c>
    </row>
    <row r="64" spans="1:18">
      <c r="A64" s="15" t="s">
        <v>461</v>
      </c>
      <c r="B64" s="17" t="n">
        <v>3634</v>
      </c>
      <c r="C64" s="18">
        <f>(27.0/B64*100)</f>
        <v/>
      </c>
      <c r="D64" s="19" t="n">
        <v>3607</v>
      </c>
      <c r="E64" s="18" t="n">
        <v>463.76224969</v>
      </c>
      <c r="F64" s="20" t="n">
        <v>2.3629905</v>
      </c>
      <c r="G64" s="18" t="n">
        <v>499.97969392</v>
      </c>
      <c r="H64" s="20" t="n">
        <v>2.53937248</v>
      </c>
      <c r="I64" s="18" t="s">
        <v>404</v>
      </c>
      <c r="J64" s="20" t="s">
        <v>404</v>
      </c>
      <c r="K64" s="18" t="s">
        <v>404</v>
      </c>
      <c r="L64" s="20" t="s">
        <v>404</v>
      </c>
      <c r="M64" s="18" t="s">
        <v>404</v>
      </c>
      <c r="N64" s="20" t="s">
        <v>404</v>
      </c>
      <c r="O64" s="18" t="s">
        <v>404</v>
      </c>
      <c r="P64" s="20" t="s">
        <v>404</v>
      </c>
      <c r="Q64" s="18" t="s">
        <v>404</v>
      </c>
      <c r="R64" s="20" t="s">
        <v>404</v>
      </c>
    </row>
    <row r="65" spans="1:18">
      <c r="A65" s="15" t="s">
        <v>462</v>
      </c>
      <c r="B65" s="17" t="n">
        <v>5325</v>
      </c>
      <c r="C65" s="18">
        <f>(0.0/B65*100)</f>
        <v/>
      </c>
      <c r="D65" s="19" t="n">
        <v>5325</v>
      </c>
      <c r="E65" s="18" t="n">
        <v>419.3712936</v>
      </c>
      <c r="F65" s="20" t="n">
        <v>2.75536202</v>
      </c>
      <c r="G65" s="18" t="n">
        <v>425.47501328</v>
      </c>
      <c r="H65" s="20" t="n">
        <v>12.38443253</v>
      </c>
      <c r="I65" s="18" t="s">
        <v>404</v>
      </c>
      <c r="J65" s="20" t="s">
        <v>404</v>
      </c>
      <c r="K65" s="18" t="s">
        <v>404</v>
      </c>
      <c r="L65" s="20" t="s">
        <v>404</v>
      </c>
      <c r="M65" s="18" t="s">
        <v>404</v>
      </c>
      <c r="N65" s="20" t="s">
        <v>404</v>
      </c>
      <c r="O65" s="18" t="s">
        <v>404</v>
      </c>
      <c r="P65" s="20" t="s">
        <v>404</v>
      </c>
      <c r="Q65" s="18" t="n">
        <v>376.84810521</v>
      </c>
      <c r="R65" s="20" t="n">
        <v>12.5768949</v>
      </c>
    </row>
    <row r="66" spans="1:18">
      <c r="A66" s="15" t="s">
        <v>463</v>
      </c>
      <c r="B66" s="17" t="n">
        <v>5665</v>
      </c>
      <c r="C66" s="18">
        <f>(0.0/B66*100)</f>
        <v/>
      </c>
      <c r="D66" s="19" t="n">
        <v>5665</v>
      </c>
      <c r="E66" s="18" t="n">
        <v>422.00716146</v>
      </c>
      <c r="F66" s="20" t="n">
        <v>1.64483669</v>
      </c>
      <c r="G66" s="18" t="n">
        <v>382.0083696</v>
      </c>
      <c r="H66" s="20" t="n">
        <v>4.02022413</v>
      </c>
      <c r="I66" s="18" t="s">
        <v>404</v>
      </c>
      <c r="J66" s="20" t="s">
        <v>404</v>
      </c>
      <c r="K66" s="18" t="s">
        <v>404</v>
      </c>
      <c r="L66" s="20" t="s">
        <v>404</v>
      </c>
      <c r="M66" s="18" t="s">
        <v>404</v>
      </c>
      <c r="N66" s="20" t="s">
        <v>404</v>
      </c>
      <c r="O66" s="18" t="s">
        <v>404</v>
      </c>
      <c r="P66" s="20" t="s">
        <v>404</v>
      </c>
      <c r="Q66" s="18" t="s">
        <v>404</v>
      </c>
      <c r="R66" s="20" t="s">
        <v>404</v>
      </c>
    </row>
    <row r="67" spans="1:18">
      <c r="A67" s="15" t="s">
        <v>464</v>
      </c>
      <c r="B67" s="17" t="n">
        <v>6971</v>
      </c>
      <c r="C67" s="18">
        <f>(0.0/B67*100)</f>
        <v/>
      </c>
      <c r="D67" s="19" t="n">
        <v>6971</v>
      </c>
      <c r="E67" s="18" t="n">
        <v>383.71287256</v>
      </c>
      <c r="F67" s="20" t="n">
        <v>3.11891718</v>
      </c>
      <c r="G67" s="18" t="n">
        <v>395.67842014</v>
      </c>
      <c r="H67" s="20" t="n">
        <v>6.21529765</v>
      </c>
      <c r="I67" s="18" t="s">
        <v>404</v>
      </c>
      <c r="J67" s="20" t="s">
        <v>404</v>
      </c>
      <c r="K67" s="18" t="s">
        <v>404</v>
      </c>
      <c r="L67" s="20" t="s">
        <v>404</v>
      </c>
      <c r="M67" s="18" t="s">
        <v>404</v>
      </c>
      <c r="N67" s="20" t="s">
        <v>404</v>
      </c>
      <c r="O67" s="18" t="s">
        <v>404</v>
      </c>
      <c r="P67" s="20" t="s">
        <v>404</v>
      </c>
      <c r="Q67" s="18" t="n">
        <v>418.33142011</v>
      </c>
      <c r="R67" s="20" t="n">
        <v>29.17704251</v>
      </c>
    </row>
    <row r="68" spans="1:18">
      <c r="A68" s="15" t="s">
        <v>465</v>
      </c>
      <c r="B68" s="17" t="n">
        <v>12083</v>
      </c>
      <c r="C68" s="18">
        <f>(0.0/B68*100)</f>
        <v/>
      </c>
      <c r="D68" s="19" t="n">
        <v>12083</v>
      </c>
      <c r="E68" s="18" t="n">
        <v>378.39437512</v>
      </c>
      <c r="F68" s="20" t="n">
        <v>1.35479477</v>
      </c>
      <c r="G68" s="18" t="n">
        <v>454.89498225</v>
      </c>
      <c r="H68" s="20" t="n">
        <v>2.27190945</v>
      </c>
      <c r="I68" s="18" t="s">
        <v>404</v>
      </c>
      <c r="J68" s="20" t="s">
        <v>404</v>
      </c>
      <c r="K68" s="18" t="s">
        <v>404</v>
      </c>
      <c r="L68" s="20" t="s">
        <v>404</v>
      </c>
      <c r="M68" s="18" t="s">
        <v>404</v>
      </c>
      <c r="N68" s="20" t="s">
        <v>404</v>
      </c>
      <c r="O68" s="18" t="s">
        <v>404</v>
      </c>
      <c r="P68" s="20" t="s">
        <v>404</v>
      </c>
      <c r="Q68" s="18" t="n">
        <v>390.07189018</v>
      </c>
      <c r="R68" s="20" t="n">
        <v>10.73982601</v>
      </c>
    </row>
    <row r="69" spans="1:18">
      <c r="A69" s="15" t="s">
        <v>466</v>
      </c>
      <c r="B69" s="17" t="n">
        <v>4876</v>
      </c>
      <c r="C69" s="18">
        <f>(0.0/B69*100)</f>
        <v/>
      </c>
      <c r="D69" s="19" t="n">
        <v>4876</v>
      </c>
      <c r="E69" s="18" t="n">
        <v>443.13247087</v>
      </c>
      <c r="F69" s="20" t="n">
        <v>3.96349346</v>
      </c>
      <c r="G69" s="18" t="n">
        <v>466.97075078</v>
      </c>
      <c r="H69" s="20" t="n">
        <v>29.65329996</v>
      </c>
      <c r="I69" s="18" t="s">
        <v>404</v>
      </c>
      <c r="J69" s="20" t="s">
        <v>404</v>
      </c>
      <c r="K69" s="18" t="s">
        <v>404</v>
      </c>
      <c r="L69" s="20" t="s">
        <v>404</v>
      </c>
      <c r="M69" s="18" t="s">
        <v>404</v>
      </c>
      <c r="N69" s="20" t="s">
        <v>404</v>
      </c>
      <c r="O69" s="18" t="s">
        <v>404</v>
      </c>
      <c r="P69" s="20" t="s">
        <v>404</v>
      </c>
      <c r="Q69" s="18" t="s">
        <v>404</v>
      </c>
      <c r="R69" s="20" t="s">
        <v>404</v>
      </c>
    </row>
    <row r="70" spans="1:18">
      <c r="A70" s="15" t="s">
        <v>467</v>
      </c>
      <c r="B70" s="17" t="n">
        <v>6036</v>
      </c>
      <c r="C70" s="18">
        <f>(0.0/B70*100)</f>
        <v/>
      </c>
      <c r="D70" s="19" t="n">
        <v>6036</v>
      </c>
      <c r="E70" s="18" t="n">
        <v>494.08494586</v>
      </c>
      <c r="F70" s="20" t="n">
        <v>3.46010799</v>
      </c>
      <c r="G70" s="18" t="n">
        <v>493.74049401</v>
      </c>
      <c r="H70" s="20" t="n">
        <v>10.09996239</v>
      </c>
      <c r="I70" s="18" t="s">
        <v>404</v>
      </c>
      <c r="J70" s="20" t="s">
        <v>404</v>
      </c>
      <c r="K70" s="18" t="s">
        <v>404</v>
      </c>
      <c r="L70" s="20" t="s">
        <v>404</v>
      </c>
      <c r="M70" s="18" t="s">
        <v>404</v>
      </c>
      <c r="N70" s="20" t="s">
        <v>404</v>
      </c>
      <c r="O70" s="18" t="s">
        <v>404</v>
      </c>
      <c r="P70" s="20" t="s">
        <v>404</v>
      </c>
      <c r="Q70" s="18" t="s">
        <v>404</v>
      </c>
      <c r="R70" s="20" t="s">
        <v>404</v>
      </c>
    </row>
    <row r="71" spans="1:18">
      <c r="A71" s="15" t="s">
        <v>468</v>
      </c>
      <c r="B71" s="17" t="n">
        <v>6115</v>
      </c>
      <c r="C71" s="18">
        <f>(0.0/B71*100)</f>
        <v/>
      </c>
      <c r="D71" s="19" t="n">
        <v>6115</v>
      </c>
      <c r="E71" s="18" t="n">
        <v>558.65909977</v>
      </c>
      <c r="F71" s="20" t="n">
        <v>3.29105249</v>
      </c>
      <c r="G71" s="18" t="n">
        <v>565.36679351</v>
      </c>
      <c r="H71" s="20" t="n">
        <v>1.69437903</v>
      </c>
      <c r="I71" s="18" t="s">
        <v>404</v>
      </c>
      <c r="J71" s="20" t="s">
        <v>404</v>
      </c>
      <c r="K71" s="18" t="s">
        <v>404</v>
      </c>
      <c r="L71" s="20" t="s">
        <v>404</v>
      </c>
      <c r="M71" s="18" t="s">
        <v>404</v>
      </c>
      <c r="N71" s="20" t="s">
        <v>404</v>
      </c>
      <c r="O71" s="18" t="s">
        <v>404</v>
      </c>
      <c r="P71" s="20" t="s">
        <v>404</v>
      </c>
      <c r="Q71" s="18" t="n">
        <v>568.33348734</v>
      </c>
      <c r="R71" s="20" t="n">
        <v>15.0495759</v>
      </c>
    </row>
    <row r="72" spans="1:18">
      <c r="A72" s="15" t="s">
        <v>469</v>
      </c>
      <c r="B72" s="17" t="n">
        <v>7708</v>
      </c>
      <c r="C72" s="18">
        <f>(0.0/B72*100)</f>
        <v/>
      </c>
      <c r="D72" s="19" t="n">
        <v>7708</v>
      </c>
      <c r="E72" s="18" t="n">
        <v>544.28629291</v>
      </c>
      <c r="F72" s="20" t="n">
        <v>3.43954798</v>
      </c>
      <c r="G72" s="18" t="n">
        <v>525.28361044</v>
      </c>
      <c r="H72" s="20" t="n">
        <v>13.4850486</v>
      </c>
      <c r="I72" s="18" t="s">
        <v>404</v>
      </c>
      <c r="J72" s="20" t="s">
        <v>404</v>
      </c>
      <c r="K72" s="18" t="s">
        <v>404</v>
      </c>
      <c r="L72" s="20" t="s">
        <v>404</v>
      </c>
      <c r="M72" s="18" t="s">
        <v>404</v>
      </c>
      <c r="N72" s="20" t="s">
        <v>404</v>
      </c>
      <c r="O72" s="18" t="s">
        <v>404</v>
      </c>
      <c r="P72" s="20" t="s">
        <v>404</v>
      </c>
      <c r="Q72" s="18" t="n">
        <v>512.13158687</v>
      </c>
      <c r="R72" s="20" t="n">
        <v>15.26285648</v>
      </c>
    </row>
    <row r="73" spans="1:18">
      <c r="A73" s="15" t="s">
        <v>470</v>
      </c>
      <c r="B73" s="17" t="n">
        <v>8249</v>
      </c>
      <c r="C73" s="18">
        <f>(0.0/B73*100)</f>
        <v/>
      </c>
      <c r="D73" s="19" t="n">
        <v>8249</v>
      </c>
      <c r="E73" s="18" t="n">
        <v>418.15715393</v>
      </c>
      <c r="F73" s="20" t="n">
        <v>3.76987904</v>
      </c>
      <c r="G73" s="18" t="n">
        <v>408.63541025</v>
      </c>
      <c r="H73" s="20" t="n">
        <v>5.36154874</v>
      </c>
      <c r="I73" s="18" t="s">
        <v>404</v>
      </c>
      <c r="J73" s="20" t="s">
        <v>404</v>
      </c>
      <c r="K73" s="18" t="s">
        <v>404</v>
      </c>
      <c r="L73" s="20" t="s">
        <v>404</v>
      </c>
      <c r="M73" s="18" t="s">
        <v>404</v>
      </c>
      <c r="N73" s="20" t="s">
        <v>404</v>
      </c>
      <c r="O73" s="18" t="s">
        <v>404</v>
      </c>
      <c r="P73" s="20" t="s">
        <v>404</v>
      </c>
      <c r="Q73" s="18" t="n">
        <v>410.16077575</v>
      </c>
      <c r="R73" s="20" t="n">
        <v>20.11062317</v>
      </c>
    </row>
    <row r="74" spans="1:18">
      <c r="A74" s="15" t="s">
        <v>471</v>
      </c>
      <c r="B74" s="17" t="n">
        <v>4692</v>
      </c>
      <c r="C74" s="18">
        <f>(484.0/B74*100)</f>
        <v/>
      </c>
      <c r="D74" s="19" t="n">
        <v>4208</v>
      </c>
      <c r="E74" s="18" t="n">
        <v>418.44023777</v>
      </c>
      <c r="F74" s="20" t="n">
        <v>2.34387997</v>
      </c>
      <c r="G74" s="18" t="n">
        <v>412.4631677</v>
      </c>
      <c r="H74" s="20" t="n">
        <v>2.1738871</v>
      </c>
      <c r="I74" s="18" t="s">
        <v>404</v>
      </c>
      <c r="J74" s="20" t="s">
        <v>404</v>
      </c>
      <c r="K74" s="18" t="s">
        <v>404</v>
      </c>
      <c r="L74" s="20" t="s">
        <v>404</v>
      </c>
      <c r="M74" s="18" t="s">
        <v>404</v>
      </c>
      <c r="N74" s="20" t="s">
        <v>404</v>
      </c>
      <c r="O74" s="18" t="s">
        <v>404</v>
      </c>
      <c r="P74" s="20" t="s">
        <v>404</v>
      </c>
      <c r="Q74" s="18" t="n">
        <v>411.59769573</v>
      </c>
      <c r="R74" s="20" t="n">
        <v>10.82539403</v>
      </c>
    </row>
    <row r="75" spans="1:18">
      <c r="A75" s="15" t="s">
        <v>472</v>
      </c>
      <c r="B75" s="17" t="n">
        <v>5375</v>
      </c>
      <c r="C75" s="18">
        <f>(483.0/B75*100)</f>
        <v/>
      </c>
      <c r="D75" s="19" t="n">
        <v>4892</v>
      </c>
      <c r="E75" s="18" t="n">
        <v>368.48389032</v>
      </c>
      <c r="F75" s="20" t="n">
        <v>6.16818821</v>
      </c>
      <c r="G75" s="18" t="n">
        <v>366.53841327</v>
      </c>
      <c r="H75" s="20" t="n">
        <v>6.28693168</v>
      </c>
      <c r="I75" s="18" t="s">
        <v>404</v>
      </c>
      <c r="J75" s="20" t="s">
        <v>404</v>
      </c>
      <c r="K75" s="18" t="s">
        <v>404</v>
      </c>
      <c r="L75" s="20" t="s">
        <v>404</v>
      </c>
      <c r="M75" s="18" t="s">
        <v>404</v>
      </c>
      <c r="N75" s="20" t="s">
        <v>404</v>
      </c>
      <c r="O75" s="18" t="s">
        <v>404</v>
      </c>
      <c r="P75" s="20" t="s">
        <v>404</v>
      </c>
      <c r="Q75" s="18" t="n">
        <v>363.64435264</v>
      </c>
      <c r="R75" s="20" t="n">
        <v>15.48648546</v>
      </c>
    </row>
    <row r="76" spans="1:18">
      <c r="A76" s="15" t="s">
        <v>473</v>
      </c>
      <c r="B76" s="17" t="n">
        <v>14167</v>
      </c>
      <c r="C76" s="18">
        <f>(1400.0/B76*100)</f>
        <v/>
      </c>
      <c r="D76" s="19" t="n">
        <v>12767</v>
      </c>
      <c r="E76" s="18" t="n">
        <v>420.33679966</v>
      </c>
      <c r="F76" s="20" t="n">
        <v>3.16535722</v>
      </c>
      <c r="G76" s="18" t="n">
        <v>454.55168611</v>
      </c>
      <c r="H76" s="20" t="n">
        <v>5.55048702</v>
      </c>
      <c r="I76" s="18" t="s">
        <v>404</v>
      </c>
      <c r="J76" s="20" t="s">
        <v>404</v>
      </c>
      <c r="K76" s="18" t="s">
        <v>404</v>
      </c>
      <c r="L76" s="20" t="s">
        <v>404</v>
      </c>
      <c r="M76" s="18" t="s">
        <v>404</v>
      </c>
      <c r="N76" s="20" t="s">
        <v>404</v>
      </c>
      <c r="O76" s="18" t="s">
        <v>404</v>
      </c>
      <c r="P76" s="20" t="s">
        <v>404</v>
      </c>
      <c r="Q76" s="18" t="n">
        <v>424.91773955</v>
      </c>
      <c r="R76" s="20" t="n">
        <v>8.780888900000001</v>
      </c>
    </row>
    <row r="77" spans="1:18">
      <c r="A77" s="15" t="s">
        <v>474</v>
      </c>
      <c r="B77" s="17" t="n">
        <v>6062</v>
      </c>
      <c r="C77" s="18">
        <f>(0.0/B77*100)</f>
        <v/>
      </c>
      <c r="D77" s="19" t="n">
        <v>6062</v>
      </c>
      <c r="E77" s="18" t="n">
        <v>412.18611467</v>
      </c>
      <c r="F77" s="20" t="n">
        <v>3.00830175</v>
      </c>
      <c r="G77" s="18" t="n">
        <v>430.73816929</v>
      </c>
      <c r="H77" s="20" t="n">
        <v>6.40988273</v>
      </c>
      <c r="I77" s="18" t="s">
        <v>404</v>
      </c>
      <c r="J77" s="20" t="s">
        <v>404</v>
      </c>
      <c r="K77" s="18" t="s">
        <v>404</v>
      </c>
      <c r="L77" s="20" t="s">
        <v>404</v>
      </c>
      <c r="M77" s="18" t="s">
        <v>404</v>
      </c>
      <c r="N77" s="20" t="s">
        <v>404</v>
      </c>
      <c r="O77" s="18" t="s">
        <v>404</v>
      </c>
      <c r="P77" s="20" t="s">
        <v>404</v>
      </c>
      <c r="Q77" s="18" t="s">
        <v>404</v>
      </c>
      <c r="R77" s="20" t="s">
        <v>404</v>
      </c>
    </row>
    <row r="78" spans="1:18">
      <c r="A78" s="15" t="s">
        <v>475</v>
      </c>
      <c r="B78" s="17" t="n">
        <v>5826</v>
      </c>
      <c r="C78" s="18">
        <f>(0.0/B78*100)</f>
        <v/>
      </c>
      <c r="D78" s="19" t="n">
        <v>5826</v>
      </c>
      <c r="E78" s="18" t="n">
        <v>494.9038134</v>
      </c>
      <c r="F78" s="20" t="n">
        <v>4.75382478</v>
      </c>
      <c r="G78" s="18" t="n">
        <v>497.2562594</v>
      </c>
      <c r="H78" s="20" t="n">
        <v>10.6729002</v>
      </c>
      <c r="I78" s="18" t="s">
        <v>404</v>
      </c>
      <c r="J78" s="20" t="s">
        <v>404</v>
      </c>
      <c r="K78" s="18" t="s">
        <v>404</v>
      </c>
      <c r="L78" s="20" t="s">
        <v>404</v>
      </c>
      <c r="M78" s="18" t="s">
        <v>404</v>
      </c>
      <c r="N78" s="20" t="s">
        <v>404</v>
      </c>
      <c r="O78" s="18" t="s">
        <v>404</v>
      </c>
      <c r="P78" s="20" t="s">
        <v>404</v>
      </c>
      <c r="Q78" s="18" t="n">
        <v>451.06234687</v>
      </c>
      <c r="R78" s="20" t="n">
        <v>7.35829568</v>
      </c>
    </row>
    <row customHeight="1" ht="25" r="79" spans="1:18">
      <c r="A79" s="15" t="s">
        <v>476</v>
      </c>
      <c r="B79" s="17" t="n">
        <v>1657</v>
      </c>
      <c r="C79" s="18">
        <f>(21.0/B79*100)</f>
        <v/>
      </c>
      <c r="D79" s="19" t="n">
        <v>1636</v>
      </c>
      <c r="E79" s="18" t="n">
        <v>447.99990026</v>
      </c>
      <c r="F79" s="20" t="n">
        <v>8.79849836</v>
      </c>
      <c r="G79" s="18" t="n">
        <v>470.07055966</v>
      </c>
      <c r="H79" s="20" t="n">
        <v>14.35540086</v>
      </c>
      <c r="I79" s="18" t="s">
        <v>404</v>
      </c>
      <c r="J79" s="20" t="s">
        <v>404</v>
      </c>
      <c r="K79" s="18" t="s">
        <v>404</v>
      </c>
      <c r="L79" s="20" t="s">
        <v>404</v>
      </c>
      <c r="M79" s="18" t="s">
        <v>404</v>
      </c>
      <c r="N79" s="20" t="s">
        <v>404</v>
      </c>
      <c r="O79" s="18" t="s">
        <v>404</v>
      </c>
      <c r="P79" s="20" t="s">
        <v>404</v>
      </c>
      <c r="Q79" s="18" t="s">
        <v>404</v>
      </c>
      <c r="R79" s="20" t="s">
        <v>404</v>
      </c>
    </row>
    <row r="80" spans="1:18">
      <c r="A80" s="15" t="s">
        <v>477</v>
      </c>
      <c r="B80" s="17" t="n">
        <v>7841</v>
      </c>
      <c r="C80" s="18">
        <f>(0.0/B80*100)</f>
        <v/>
      </c>
      <c r="D80" s="19" t="n">
        <v>7841</v>
      </c>
      <c r="E80" s="18" t="n">
        <v>460.72807928</v>
      </c>
      <c r="F80" s="20" t="n">
        <v>4.51664932</v>
      </c>
      <c r="G80" s="18" t="n">
        <v>453.47230396</v>
      </c>
      <c r="H80" s="20" t="n">
        <v>10.19334241</v>
      </c>
      <c r="I80" s="18" t="s">
        <v>404</v>
      </c>
      <c r="J80" s="20" t="s">
        <v>404</v>
      </c>
      <c r="K80" s="18" t="s">
        <v>404</v>
      </c>
      <c r="L80" s="20" t="s">
        <v>404</v>
      </c>
      <c r="M80" s="18" t="s">
        <v>404</v>
      </c>
      <c r="N80" s="20" t="s">
        <v>404</v>
      </c>
      <c r="O80" s="18" t="s">
        <v>404</v>
      </c>
      <c r="P80" s="20" t="s">
        <v>404</v>
      </c>
      <c r="Q80" s="18" t="s">
        <v>404</v>
      </c>
      <c r="R80" s="20" t="s">
        <v>404</v>
      </c>
    </row>
    <row r="81" spans="1:18">
      <c r="A81" s="21" t="s">
        <v>478</v>
      </c>
      <c r="B81" s="17" t="n">
        <v>8861</v>
      </c>
      <c r="C81" s="18">
        <f>(0.0/B81*100)</f>
        <v/>
      </c>
      <c r="D81" s="19" t="n">
        <v>8861</v>
      </c>
      <c r="E81" s="18" t="n">
        <v>444.8662025</v>
      </c>
      <c r="F81" s="20" t="n">
        <v>3.4627867</v>
      </c>
      <c r="G81" s="18" t="n">
        <v>460.34466973</v>
      </c>
      <c r="H81" s="20" t="n">
        <v>10.07150718</v>
      </c>
      <c r="I81" s="18" t="s">
        <v>404</v>
      </c>
      <c r="J81" s="20" t="s">
        <v>404</v>
      </c>
      <c r="K81" s="18" t="s">
        <v>404</v>
      </c>
      <c r="L81" s="20" t="s">
        <v>404</v>
      </c>
      <c r="M81" s="18" t="s">
        <v>404</v>
      </c>
      <c r="N81" s="20" t="s">
        <v>404</v>
      </c>
      <c r="O81" s="18" t="s">
        <v>404</v>
      </c>
      <c r="P81" s="20" t="s">
        <v>404</v>
      </c>
      <c r="Q81" s="18" t="n">
        <v>517.87743</v>
      </c>
      <c r="R81" s="20" t="n">
        <v>8.265864029999999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724</v>
      </c>
    </row>
    <row customHeight="1" ht="30" r="4" spans="1:20">
      <c r="A4" s="6" t="n"/>
      <c r="B4" s="7" t="s">
        <v>385</v>
      </c>
      <c r="C4" s="7" t="s">
        <v>386</v>
      </c>
      <c r="D4" s="8" t="s">
        <v>385</v>
      </c>
      <c r="E4" s="9" t="s">
        <v>725</v>
      </c>
      <c r="F4" s="10" t="n"/>
      <c r="G4" s="9" t="s">
        <v>726</v>
      </c>
      <c r="H4" s="10" t="n"/>
      <c r="I4" s="9" t="s">
        <v>727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(0.0/B7*100)</f>
        <v/>
      </c>
      <c r="D7" s="19" t="n">
        <v>14530</v>
      </c>
      <c r="E7" s="18" t="n">
        <v>541.7686387700001</v>
      </c>
      <c r="F7" s="20" t="n">
        <v>3.75958496</v>
      </c>
      <c r="G7" s="18" t="n">
        <v>504.2617228</v>
      </c>
      <c r="H7" s="20" t="n">
        <v>2.95433731</v>
      </c>
      <c r="I7" s="18" t="n">
        <v>477.29567895</v>
      </c>
      <c r="J7" s="20" t="n">
        <v>2.57353906</v>
      </c>
      <c r="K7" s="18" t="s">
        <v>404</v>
      </c>
      <c r="L7" s="20" t="s">
        <v>404</v>
      </c>
      <c r="M7" s="18" t="s">
        <v>404</v>
      </c>
      <c r="N7" s="20" t="s">
        <v>404</v>
      </c>
      <c r="O7" s="18" t="s">
        <v>404</v>
      </c>
      <c r="P7" s="20" t="s">
        <v>404</v>
      </c>
      <c r="Q7" s="18" t="s">
        <v>404</v>
      </c>
      <c r="R7" s="20" t="s">
        <v>404</v>
      </c>
      <c r="S7" s="18" t="n">
        <v>490.2582773</v>
      </c>
      <c r="T7" s="20" t="n">
        <v>4.42024437</v>
      </c>
    </row>
    <row r="8" spans="1:20">
      <c r="A8" s="15" t="s">
        <v>405</v>
      </c>
      <c r="B8" s="17" t="n">
        <v>7007</v>
      </c>
      <c r="C8" s="18">
        <f>(0.0/B8*100)</f>
        <v/>
      </c>
      <c r="D8" s="19" t="n">
        <v>7007</v>
      </c>
      <c r="E8" s="18" t="n">
        <v>480.17384755</v>
      </c>
      <c r="F8" s="20" t="n">
        <v>22.41858899</v>
      </c>
      <c r="G8" s="18" t="n">
        <v>448.89689863</v>
      </c>
      <c r="H8" s="20" t="n">
        <v>37.41836675</v>
      </c>
      <c r="I8" s="18" t="n">
        <v>495.1416771</v>
      </c>
      <c r="J8" s="20" t="n">
        <v>3.1190029</v>
      </c>
      <c r="K8" s="18" t="s">
        <v>404</v>
      </c>
      <c r="L8" s="20" t="s">
        <v>404</v>
      </c>
      <c r="M8" s="18" t="s">
        <v>404</v>
      </c>
      <c r="N8" s="20" t="s">
        <v>404</v>
      </c>
      <c r="O8" s="18" t="s">
        <v>404</v>
      </c>
      <c r="P8" s="20" t="s">
        <v>404</v>
      </c>
      <c r="Q8" s="18" t="s">
        <v>404</v>
      </c>
      <c r="R8" s="20" t="s">
        <v>404</v>
      </c>
      <c r="S8" s="18" t="n">
        <v>522.43461404</v>
      </c>
      <c r="T8" s="20" t="n">
        <v>14.93944349</v>
      </c>
    </row>
    <row r="9" spans="1:20">
      <c r="A9" s="15" t="s">
        <v>406</v>
      </c>
      <c r="B9" s="17" t="n">
        <v>9651</v>
      </c>
      <c r="C9" s="18">
        <f>(0.0/B9*100)</f>
        <v/>
      </c>
      <c r="D9" s="19" t="n">
        <v>9651</v>
      </c>
      <c r="E9" s="18" t="s">
        <v>404</v>
      </c>
      <c r="F9" s="20" t="s">
        <v>404</v>
      </c>
      <c r="G9" s="18" t="n">
        <v>517.58600666</v>
      </c>
      <c r="H9" s="20" t="n">
        <v>7.14393337</v>
      </c>
      <c r="I9" s="18" t="n">
        <v>466.24840673</v>
      </c>
      <c r="J9" s="20" t="n">
        <v>7.26045027</v>
      </c>
      <c r="K9" s="18" t="s">
        <v>404</v>
      </c>
      <c r="L9" s="20" t="s">
        <v>404</v>
      </c>
      <c r="M9" s="18" t="s">
        <v>404</v>
      </c>
      <c r="N9" s="20" t="s">
        <v>404</v>
      </c>
      <c r="O9" s="18" t="s">
        <v>404</v>
      </c>
      <c r="P9" s="20" t="s">
        <v>404</v>
      </c>
      <c r="Q9" s="18" t="n">
        <v>521.47953832</v>
      </c>
      <c r="R9" s="20" t="n">
        <v>2.48429988</v>
      </c>
      <c r="S9" s="18" t="n">
        <v>477.91245559</v>
      </c>
      <c r="T9" s="20" t="n">
        <v>13.64963876</v>
      </c>
    </row>
    <row r="10" spans="1:20">
      <c r="A10" s="15" t="s">
        <v>407</v>
      </c>
      <c r="B10" s="17" t="n">
        <v>20058</v>
      </c>
      <c r="C10" s="18">
        <f>(0.0/B10*100)</f>
        <v/>
      </c>
      <c r="D10" s="19" t="n">
        <v>20058</v>
      </c>
      <c r="E10" s="18" t="n">
        <v>562.68096756</v>
      </c>
      <c r="F10" s="20" t="n">
        <v>9.355106790000001</v>
      </c>
      <c r="G10" s="18" t="n">
        <v>568.86687468</v>
      </c>
      <c r="H10" s="20" t="n">
        <v>11.37140528</v>
      </c>
      <c r="I10" s="18" t="n">
        <v>511.40729633</v>
      </c>
      <c r="J10" s="20" t="n">
        <v>2.53166923</v>
      </c>
      <c r="K10" s="18" t="s">
        <v>404</v>
      </c>
      <c r="L10" s="20" t="s">
        <v>404</v>
      </c>
      <c r="M10" s="18" t="s">
        <v>404</v>
      </c>
      <c r="N10" s="20" t="s">
        <v>404</v>
      </c>
      <c r="O10" s="18" t="s">
        <v>404</v>
      </c>
      <c r="P10" s="20" t="s">
        <v>404</v>
      </c>
      <c r="Q10" s="18" t="s">
        <v>404</v>
      </c>
      <c r="R10" s="20" t="s">
        <v>404</v>
      </c>
      <c r="S10" s="18" t="n">
        <v>511.06924923</v>
      </c>
      <c r="T10" s="20" t="n">
        <v>6.51728584</v>
      </c>
    </row>
    <row r="11" spans="1:20">
      <c r="A11" s="15" t="s">
        <v>408</v>
      </c>
      <c r="B11" s="17" t="n">
        <v>7053</v>
      </c>
      <c r="C11" s="18">
        <f>(0.0/B11*100)</f>
        <v/>
      </c>
      <c r="D11" s="19" t="n">
        <v>7053</v>
      </c>
      <c r="E11" s="18" t="n">
        <v>489.9575374</v>
      </c>
      <c r="F11" s="20" t="n">
        <v>7.57738838</v>
      </c>
      <c r="G11" s="18" t="n">
        <v>428.0270037</v>
      </c>
      <c r="H11" s="20" t="n">
        <v>4.06824849</v>
      </c>
      <c r="I11" s="18" t="n">
        <v>395.57785486</v>
      </c>
      <c r="J11" s="20" t="n">
        <v>4.35857636</v>
      </c>
      <c r="K11" s="18" t="s">
        <v>404</v>
      </c>
      <c r="L11" s="20" t="s">
        <v>404</v>
      </c>
      <c r="M11" s="18" t="s">
        <v>404</v>
      </c>
      <c r="N11" s="20" t="s">
        <v>404</v>
      </c>
      <c r="O11" s="18" t="s">
        <v>404</v>
      </c>
      <c r="P11" s="20" t="s">
        <v>404</v>
      </c>
      <c r="Q11" s="18" t="s">
        <v>404</v>
      </c>
      <c r="R11" s="20" t="s">
        <v>404</v>
      </c>
      <c r="S11" s="18" t="n">
        <v>429.75728534</v>
      </c>
      <c r="T11" s="20" t="n">
        <v>11.88966207</v>
      </c>
    </row>
    <row r="12" spans="1:20">
      <c r="A12" s="15" t="s">
        <v>409</v>
      </c>
      <c r="B12" s="17" t="n">
        <v>6894</v>
      </c>
      <c r="C12" s="18">
        <f>(0.0/B12*100)</f>
        <v/>
      </c>
      <c r="D12" s="19" t="n">
        <v>6894</v>
      </c>
      <c r="E12" s="18" t="n">
        <v>517.80282668</v>
      </c>
      <c r="F12" s="20" t="n">
        <v>27.08006106</v>
      </c>
      <c r="G12" s="18" t="n">
        <v>507.42354071</v>
      </c>
      <c r="H12" s="20" t="n">
        <v>10.4513757</v>
      </c>
      <c r="I12" s="18" t="n">
        <v>491.29783343</v>
      </c>
      <c r="J12" s="20" t="n">
        <v>2.71610905</v>
      </c>
      <c r="K12" s="18" t="s">
        <v>404</v>
      </c>
      <c r="L12" s="20" t="s">
        <v>404</v>
      </c>
      <c r="M12" s="18" t="s">
        <v>404</v>
      </c>
      <c r="N12" s="20" t="s">
        <v>404</v>
      </c>
      <c r="O12" s="18" t="s">
        <v>404</v>
      </c>
      <c r="P12" s="20" t="s">
        <v>404</v>
      </c>
      <c r="Q12" s="18" t="s">
        <v>404</v>
      </c>
      <c r="R12" s="20" t="s">
        <v>404</v>
      </c>
      <c r="S12" s="18" t="n">
        <v>481.1058113</v>
      </c>
      <c r="T12" s="20" t="n">
        <v>21.25115605</v>
      </c>
    </row>
    <row r="13" spans="1:20">
      <c r="A13" s="15" t="s">
        <v>410</v>
      </c>
      <c r="B13" s="17" t="n">
        <v>7161</v>
      </c>
      <c r="C13" s="18">
        <f>(0.0/B13*100)</f>
        <v/>
      </c>
      <c r="D13" s="19" t="n">
        <v>7161</v>
      </c>
      <c r="E13" s="18" t="n">
        <v>541.02307056</v>
      </c>
      <c r="F13" s="20" t="n">
        <v>10.73705552</v>
      </c>
      <c r="G13" s="18" t="n">
        <v>521.78548513</v>
      </c>
      <c r="H13" s="20" t="n">
        <v>7.34764017</v>
      </c>
      <c r="I13" s="18" t="n">
        <v>506.56022327</v>
      </c>
      <c r="J13" s="20" t="n">
        <v>2.5312462</v>
      </c>
      <c r="K13" s="18" t="s">
        <v>404</v>
      </c>
      <c r="L13" s="20" t="s">
        <v>404</v>
      </c>
      <c r="M13" s="18" t="s">
        <v>404</v>
      </c>
      <c r="N13" s="20" t="s">
        <v>404</v>
      </c>
      <c r="O13" s="18" t="s">
        <v>404</v>
      </c>
      <c r="P13" s="20" t="s">
        <v>404</v>
      </c>
      <c r="Q13" s="18" t="s">
        <v>404</v>
      </c>
      <c r="R13" s="20" t="s">
        <v>404</v>
      </c>
      <c r="S13" s="18" t="n">
        <v>513.34188603</v>
      </c>
      <c r="T13" s="20" t="n">
        <v>4.63720251</v>
      </c>
    </row>
    <row r="14" spans="1:20">
      <c r="A14" s="15" t="s">
        <v>411</v>
      </c>
      <c r="B14" s="17" t="n">
        <v>5587</v>
      </c>
      <c r="C14" s="18">
        <f>(0.0/B14*100)</f>
        <v/>
      </c>
      <c r="D14" s="19" t="n">
        <v>5587</v>
      </c>
      <c r="E14" s="18" t="n">
        <v>533.82805053</v>
      </c>
      <c r="F14" s="20" t="n">
        <v>29.38794689</v>
      </c>
      <c r="G14" s="18" t="n">
        <v>523.8293222900001</v>
      </c>
      <c r="H14" s="20" t="n">
        <v>17.04037</v>
      </c>
      <c r="I14" s="18" t="n">
        <v>518.87405623</v>
      </c>
      <c r="J14" s="20" t="n">
        <v>2.08114181</v>
      </c>
      <c r="K14" s="18" t="s">
        <v>404</v>
      </c>
      <c r="L14" s="20" t="s">
        <v>404</v>
      </c>
      <c r="M14" s="18" t="s">
        <v>404</v>
      </c>
      <c r="N14" s="20" t="s">
        <v>404</v>
      </c>
      <c r="O14" s="18" t="s">
        <v>404</v>
      </c>
      <c r="P14" s="20" t="s">
        <v>404</v>
      </c>
      <c r="Q14" s="18" t="s">
        <v>404</v>
      </c>
      <c r="R14" s="20" t="s">
        <v>404</v>
      </c>
      <c r="S14" s="18" t="n">
        <v>559.91290157</v>
      </c>
      <c r="T14" s="20" t="n">
        <v>10.91984006</v>
      </c>
    </row>
    <row r="15" spans="1:20">
      <c r="A15" s="15" t="s">
        <v>412</v>
      </c>
      <c r="B15" s="17" t="n">
        <v>5882</v>
      </c>
      <c r="C15" s="18">
        <f>(0.0/B15*100)</f>
        <v/>
      </c>
      <c r="D15" s="19" t="n">
        <v>5882</v>
      </c>
      <c r="E15" s="18" t="s">
        <v>404</v>
      </c>
      <c r="F15" s="20" t="s">
        <v>404</v>
      </c>
      <c r="G15" s="18" t="n">
        <v>542.65745885</v>
      </c>
      <c r="H15" s="20" t="n">
        <v>13.07523117</v>
      </c>
      <c r="I15" s="18" t="n">
        <v>509.44390399</v>
      </c>
      <c r="J15" s="20" t="n">
        <v>2.36314231</v>
      </c>
      <c r="K15" s="18" t="s">
        <v>404</v>
      </c>
      <c r="L15" s="20" t="s">
        <v>404</v>
      </c>
      <c r="M15" s="18" t="s">
        <v>404</v>
      </c>
      <c r="N15" s="20" t="s">
        <v>404</v>
      </c>
      <c r="O15" s="18" t="s">
        <v>404</v>
      </c>
      <c r="P15" s="20" t="s">
        <v>404</v>
      </c>
      <c r="Q15" s="18" t="s">
        <v>404</v>
      </c>
      <c r="R15" s="20" t="s">
        <v>404</v>
      </c>
      <c r="S15" s="18" t="n">
        <v>516.46138617</v>
      </c>
      <c r="T15" s="20" t="n">
        <v>18.64768265</v>
      </c>
    </row>
    <row r="16" spans="1:20">
      <c r="A16" s="15" t="s">
        <v>413</v>
      </c>
      <c r="B16" s="17" t="n">
        <v>6108</v>
      </c>
      <c r="C16" s="18">
        <f>(0.0/B16*100)</f>
        <v/>
      </c>
      <c r="D16" s="19" t="n">
        <v>6108</v>
      </c>
      <c r="E16" s="18" t="n">
        <v>543.28618234</v>
      </c>
      <c r="F16" s="20" t="n">
        <v>15.83898978</v>
      </c>
      <c r="G16" s="18" t="n">
        <v>500.80088213</v>
      </c>
      <c r="H16" s="20" t="n">
        <v>7.83580744</v>
      </c>
      <c r="I16" s="18" t="n">
        <v>488.38770541</v>
      </c>
      <c r="J16" s="20" t="n">
        <v>2.74793144</v>
      </c>
      <c r="K16" s="18" t="s">
        <v>404</v>
      </c>
      <c r="L16" s="20" t="s">
        <v>404</v>
      </c>
      <c r="M16" s="18" t="s">
        <v>404</v>
      </c>
      <c r="N16" s="20" t="s">
        <v>404</v>
      </c>
      <c r="O16" s="18" t="s">
        <v>404</v>
      </c>
      <c r="P16" s="20" t="s">
        <v>404</v>
      </c>
      <c r="Q16" s="18" t="s">
        <v>404</v>
      </c>
      <c r="R16" s="20" t="s">
        <v>404</v>
      </c>
      <c r="S16" s="18" t="n">
        <v>487.14351934</v>
      </c>
      <c r="T16" s="20" t="n">
        <v>15.95174546</v>
      </c>
    </row>
    <row r="17" spans="1:20">
      <c r="A17" s="15" t="s">
        <v>414</v>
      </c>
      <c r="B17" s="17" t="n">
        <v>6504</v>
      </c>
      <c r="C17" s="18">
        <f>(0.0/B17*100)</f>
        <v/>
      </c>
      <c r="D17" s="19" t="n">
        <v>6504</v>
      </c>
      <c r="E17" s="18" t="n">
        <v>580.83456781</v>
      </c>
      <c r="F17" s="20" t="n">
        <v>9.908253950000001</v>
      </c>
      <c r="G17" s="18" t="n">
        <v>538.05715032</v>
      </c>
      <c r="H17" s="20" t="n">
        <v>9.50959879</v>
      </c>
      <c r="I17" s="18" t="n">
        <v>501.48255965</v>
      </c>
      <c r="J17" s="20" t="n">
        <v>3.65649457</v>
      </c>
      <c r="K17" s="18" t="s">
        <v>404</v>
      </c>
      <c r="L17" s="20" t="s">
        <v>404</v>
      </c>
      <c r="M17" s="18" t="s">
        <v>404</v>
      </c>
      <c r="N17" s="20" t="s">
        <v>404</v>
      </c>
      <c r="O17" s="18" t="s">
        <v>404</v>
      </c>
      <c r="P17" s="20" t="s">
        <v>404</v>
      </c>
      <c r="Q17" s="18" t="s">
        <v>404</v>
      </c>
      <c r="R17" s="20" t="s">
        <v>404</v>
      </c>
      <c r="S17" s="18" t="n">
        <v>511.87886877</v>
      </c>
      <c r="T17" s="20" t="n">
        <v>5.97899665</v>
      </c>
    </row>
    <row r="18" spans="1:20">
      <c r="A18" s="15" t="s">
        <v>415</v>
      </c>
      <c r="B18" s="17" t="n">
        <v>5532</v>
      </c>
      <c r="C18" s="18">
        <f>(0.0/B18*100)</f>
        <v/>
      </c>
      <c r="D18" s="19" t="n">
        <v>5532</v>
      </c>
      <c r="E18" s="18" t="n">
        <v>524.6445143</v>
      </c>
      <c r="F18" s="20" t="n">
        <v>9.753534030000001</v>
      </c>
      <c r="G18" s="18" t="s">
        <v>404</v>
      </c>
      <c r="H18" s="20" t="s">
        <v>404</v>
      </c>
      <c r="I18" s="18" t="n">
        <v>450.76014113</v>
      </c>
      <c r="J18" s="20" t="n">
        <v>3.92947457</v>
      </c>
      <c r="K18" s="18" t="s">
        <v>404</v>
      </c>
      <c r="L18" s="20" t="s">
        <v>404</v>
      </c>
      <c r="M18" s="18" t="s">
        <v>404</v>
      </c>
      <c r="N18" s="20" t="s">
        <v>404</v>
      </c>
      <c r="O18" s="18" t="s">
        <v>404</v>
      </c>
      <c r="P18" s="20" t="s">
        <v>404</v>
      </c>
      <c r="Q18" s="18" t="s">
        <v>404</v>
      </c>
      <c r="R18" s="20" t="s">
        <v>404</v>
      </c>
      <c r="S18" s="18" t="n">
        <v>440.22629878</v>
      </c>
      <c r="T18" s="20" t="n">
        <v>31.92451139</v>
      </c>
    </row>
    <row r="19" spans="1:20">
      <c r="A19" s="15" t="s">
        <v>416</v>
      </c>
      <c r="B19" s="17" t="n">
        <v>5658</v>
      </c>
      <c r="C19" s="18">
        <f>(0.0/B19*100)</f>
        <v/>
      </c>
      <c r="D19" s="19" t="n">
        <v>5658</v>
      </c>
      <c r="E19" s="18" t="n">
        <v>533.99552943</v>
      </c>
      <c r="F19" s="20" t="n">
        <v>16.4753488</v>
      </c>
      <c r="G19" s="18" t="n">
        <v>489.61486575</v>
      </c>
      <c r="H19" s="20" t="n">
        <v>8.05846524</v>
      </c>
      <c r="I19" s="18" t="n">
        <v>473.54466573</v>
      </c>
      <c r="J19" s="20" t="n">
        <v>3.40284837</v>
      </c>
      <c r="K19" s="18" t="s">
        <v>404</v>
      </c>
      <c r="L19" s="20" t="s">
        <v>404</v>
      </c>
      <c r="M19" s="18" t="s">
        <v>404</v>
      </c>
      <c r="N19" s="20" t="s">
        <v>404</v>
      </c>
      <c r="O19" s="18" t="s">
        <v>404</v>
      </c>
      <c r="P19" s="20" t="s">
        <v>404</v>
      </c>
      <c r="Q19" s="18" t="s">
        <v>404</v>
      </c>
      <c r="R19" s="20" t="s">
        <v>404</v>
      </c>
      <c r="S19" s="18" t="n">
        <v>468.6941989</v>
      </c>
      <c r="T19" s="20" t="n">
        <v>22.81077581</v>
      </c>
    </row>
    <row r="20" spans="1:20">
      <c r="A20" s="15" t="s">
        <v>417</v>
      </c>
      <c r="B20" s="17" t="n">
        <v>3371</v>
      </c>
      <c r="C20" s="18">
        <f>(0.0/B20*100)</f>
        <v/>
      </c>
      <c r="D20" s="19" t="n">
        <v>3371</v>
      </c>
      <c r="E20" s="18" t="s">
        <v>404</v>
      </c>
      <c r="F20" s="20" t="s">
        <v>404</v>
      </c>
      <c r="G20" s="18" t="n">
        <v>503.32121875</v>
      </c>
      <c r="H20" s="20" t="n">
        <v>22.6901573</v>
      </c>
      <c r="I20" s="18" t="n">
        <v>488.05329697</v>
      </c>
      <c r="J20" s="20" t="n">
        <v>2.04860488</v>
      </c>
      <c r="K20" s="18" t="s">
        <v>404</v>
      </c>
      <c r="L20" s="20" t="s">
        <v>404</v>
      </c>
      <c r="M20" s="18" t="s">
        <v>404</v>
      </c>
      <c r="N20" s="20" t="s">
        <v>404</v>
      </c>
      <c r="O20" s="18" t="s">
        <v>404</v>
      </c>
      <c r="P20" s="20" t="s">
        <v>404</v>
      </c>
      <c r="Q20" s="18" t="s">
        <v>404</v>
      </c>
      <c r="R20" s="20" t="s">
        <v>404</v>
      </c>
      <c r="S20" s="18" t="n">
        <v>484.54430781</v>
      </c>
      <c r="T20" s="20" t="n">
        <v>10.87456089</v>
      </c>
    </row>
    <row r="21" spans="1:20">
      <c r="A21" s="15" t="s">
        <v>418</v>
      </c>
      <c r="B21" s="17" t="n">
        <v>5741</v>
      </c>
      <c r="C21" s="18">
        <f>(0.0/B21*100)</f>
        <v/>
      </c>
      <c r="D21" s="19" t="n">
        <v>5741</v>
      </c>
      <c r="E21" s="18" t="n">
        <v>535.3249654</v>
      </c>
      <c r="F21" s="20" t="n">
        <v>14.94330787</v>
      </c>
      <c r="G21" s="18" t="n">
        <v>509.91192206</v>
      </c>
      <c r="H21" s="20" t="n">
        <v>2.91697853</v>
      </c>
      <c r="I21" s="18" t="n">
        <v>490.70269415</v>
      </c>
      <c r="J21" s="20" t="n">
        <v>3.48493268</v>
      </c>
      <c r="K21" s="18" t="s">
        <v>404</v>
      </c>
      <c r="L21" s="20" t="s">
        <v>404</v>
      </c>
      <c r="M21" s="18" t="s">
        <v>404</v>
      </c>
      <c r="N21" s="20" t="s">
        <v>404</v>
      </c>
      <c r="O21" s="18" t="s">
        <v>404</v>
      </c>
      <c r="P21" s="20" t="s">
        <v>404</v>
      </c>
      <c r="Q21" s="18" t="s">
        <v>404</v>
      </c>
      <c r="R21" s="20" t="s">
        <v>404</v>
      </c>
      <c r="S21" s="18" t="n">
        <v>532.57343934</v>
      </c>
      <c r="T21" s="20" t="n">
        <v>8.364699269999999</v>
      </c>
    </row>
    <row r="22" spans="1:20">
      <c r="A22" s="15" t="s">
        <v>419</v>
      </c>
      <c r="B22" s="17" t="n">
        <v>6598</v>
      </c>
      <c r="C22" s="18">
        <f>(0.0/B22*100)</f>
        <v/>
      </c>
      <c r="D22" s="19" t="n">
        <v>6598</v>
      </c>
      <c r="E22" s="18" t="s">
        <v>404</v>
      </c>
      <c r="F22" s="20" t="s">
        <v>404</v>
      </c>
      <c r="G22" s="18" t="s">
        <v>404</v>
      </c>
      <c r="H22" s="20" t="s">
        <v>404</v>
      </c>
      <c r="I22" s="18" t="s">
        <v>404</v>
      </c>
      <c r="J22" s="20" t="s">
        <v>404</v>
      </c>
      <c r="K22" s="18" t="s">
        <v>404</v>
      </c>
      <c r="L22" s="20" t="s">
        <v>404</v>
      </c>
      <c r="M22" s="18" t="s">
        <v>404</v>
      </c>
      <c r="N22" s="20" t="s">
        <v>404</v>
      </c>
      <c r="O22" s="18" t="s">
        <v>404</v>
      </c>
      <c r="P22" s="20" t="s">
        <v>404</v>
      </c>
      <c r="Q22" s="18" t="n">
        <v>469.66945416</v>
      </c>
      <c r="R22" s="20" t="n">
        <v>3.62920111</v>
      </c>
      <c r="S22" s="18" t="s">
        <v>404</v>
      </c>
      <c r="T22" s="20" t="s">
        <v>404</v>
      </c>
    </row>
    <row r="23" spans="1:20">
      <c r="A23" s="15" t="s">
        <v>420</v>
      </c>
      <c r="B23" s="17" t="n">
        <v>11583</v>
      </c>
      <c r="C23" s="18">
        <f>(0.0/B23*100)</f>
        <v/>
      </c>
      <c r="D23" s="19" t="n">
        <v>11583</v>
      </c>
      <c r="E23" s="18" t="n">
        <v>522.34985369</v>
      </c>
      <c r="F23" s="20" t="n">
        <v>15.37369475</v>
      </c>
      <c r="G23" s="18" t="n">
        <v>420.95498727</v>
      </c>
      <c r="H23" s="20" t="n">
        <v>16.75276724</v>
      </c>
      <c r="I23" s="18" t="n">
        <v>493.42394702</v>
      </c>
      <c r="J23" s="20" t="n">
        <v>3.69138269</v>
      </c>
      <c r="K23" s="18" t="s">
        <v>404</v>
      </c>
      <c r="L23" s="20" t="s">
        <v>404</v>
      </c>
      <c r="M23" s="18" t="s">
        <v>404</v>
      </c>
      <c r="N23" s="20" t="s">
        <v>404</v>
      </c>
      <c r="O23" s="18" t="s">
        <v>404</v>
      </c>
      <c r="P23" s="20" t="s">
        <v>404</v>
      </c>
      <c r="Q23" s="18" t="s">
        <v>404</v>
      </c>
      <c r="R23" s="20" t="s">
        <v>404</v>
      </c>
      <c r="S23" s="18" t="n">
        <v>479.53588743</v>
      </c>
      <c r="T23" s="20" t="n">
        <v>7.68109076</v>
      </c>
    </row>
    <row r="24" spans="1:20">
      <c r="A24" s="15" t="s">
        <v>421</v>
      </c>
      <c r="B24" s="17" t="n">
        <v>6647</v>
      </c>
      <c r="C24" s="18">
        <f>(0.0/B24*100)</f>
        <v/>
      </c>
      <c r="D24" s="19" t="n">
        <v>6647</v>
      </c>
      <c r="E24" s="18" t="n">
        <v>535.56710822</v>
      </c>
      <c r="F24" s="20" t="n">
        <v>6.30525744</v>
      </c>
      <c r="G24" s="18" t="n">
        <v>466.26423634</v>
      </c>
      <c r="H24" s="20" t="n">
        <v>18.31753674</v>
      </c>
      <c r="I24" s="18" t="n">
        <v>534.73080977</v>
      </c>
      <c r="J24" s="20" t="n">
        <v>3.31164705</v>
      </c>
      <c r="K24" s="18" t="s">
        <v>404</v>
      </c>
      <c r="L24" s="20" t="s">
        <v>404</v>
      </c>
      <c r="M24" s="18" t="s">
        <v>404</v>
      </c>
      <c r="N24" s="20" t="s">
        <v>404</v>
      </c>
      <c r="O24" s="18" t="s">
        <v>404</v>
      </c>
      <c r="P24" s="20" t="s">
        <v>404</v>
      </c>
      <c r="Q24" s="18" t="s">
        <v>404</v>
      </c>
      <c r="R24" s="20" t="s">
        <v>404</v>
      </c>
      <c r="S24" s="18" t="s">
        <v>404</v>
      </c>
      <c r="T24" s="20" t="s">
        <v>404</v>
      </c>
    </row>
    <row r="25" spans="1:20">
      <c r="A25" s="15" t="s">
        <v>422</v>
      </c>
      <c r="B25" s="17" t="n">
        <v>5581</v>
      </c>
      <c r="C25" s="18">
        <f>(0.0/B25*100)</f>
        <v/>
      </c>
      <c r="D25" s="19" t="n">
        <v>5581</v>
      </c>
      <c r="E25" s="18" t="n">
        <v>561.13390606</v>
      </c>
      <c r="F25" s="20" t="n">
        <v>14.06932875</v>
      </c>
      <c r="G25" s="18" t="n">
        <v>518.14757091</v>
      </c>
      <c r="H25" s="20" t="n">
        <v>9.31821658</v>
      </c>
      <c r="I25" s="18" t="n">
        <v>518.17265193</v>
      </c>
      <c r="J25" s="20" t="n">
        <v>4.40492235</v>
      </c>
      <c r="K25" s="18" t="s">
        <v>404</v>
      </c>
      <c r="L25" s="20" t="s">
        <v>404</v>
      </c>
      <c r="M25" s="18" t="s">
        <v>404</v>
      </c>
      <c r="N25" s="20" t="s">
        <v>404</v>
      </c>
      <c r="O25" s="18" t="s">
        <v>404</v>
      </c>
      <c r="P25" s="20" t="s">
        <v>404</v>
      </c>
      <c r="Q25" s="18" t="s">
        <v>404</v>
      </c>
      <c r="R25" s="20" t="s">
        <v>404</v>
      </c>
      <c r="S25" s="18" t="n">
        <v>589.02477394</v>
      </c>
      <c r="T25" s="20" t="n">
        <v>46.62753286</v>
      </c>
    </row>
    <row r="26" spans="1:20">
      <c r="A26" s="15" t="s">
        <v>423</v>
      </c>
      <c r="B26" s="17" t="n">
        <v>4869</v>
      </c>
      <c r="C26" s="18">
        <f>(0.0/B26*100)</f>
        <v/>
      </c>
      <c r="D26" s="19" t="n">
        <v>4869</v>
      </c>
      <c r="E26" s="18" t="n">
        <v>484.00031353</v>
      </c>
      <c r="F26" s="20" t="n">
        <v>23.87446893</v>
      </c>
      <c r="G26" s="18" t="n">
        <v>506.98976022</v>
      </c>
      <c r="H26" s="20" t="n">
        <v>19.47417027</v>
      </c>
      <c r="I26" s="18" t="n">
        <v>482.43995457</v>
      </c>
      <c r="J26" s="20" t="n">
        <v>1.89048292</v>
      </c>
      <c r="K26" s="18" t="s">
        <v>404</v>
      </c>
      <c r="L26" s="20" t="s">
        <v>404</v>
      </c>
      <c r="M26" s="18" t="s">
        <v>404</v>
      </c>
      <c r="N26" s="20" t="s">
        <v>404</v>
      </c>
      <c r="O26" s="18" t="s">
        <v>404</v>
      </c>
      <c r="P26" s="20" t="s">
        <v>404</v>
      </c>
      <c r="Q26" s="18" t="s">
        <v>404</v>
      </c>
      <c r="R26" s="20" t="s">
        <v>404</v>
      </c>
      <c r="S26" s="18" t="n">
        <v>443.45851841</v>
      </c>
      <c r="T26" s="20" t="n">
        <v>15.48948985</v>
      </c>
    </row>
    <row r="27" spans="1:20">
      <c r="A27" s="15" t="s">
        <v>424</v>
      </c>
      <c r="B27" s="17" t="n">
        <v>5299</v>
      </c>
      <c r="C27" s="18">
        <f>(0.0/B27*100)</f>
        <v/>
      </c>
      <c r="D27" s="19" t="n">
        <v>5299</v>
      </c>
      <c r="E27" s="18" t="n">
        <v>582.8864381</v>
      </c>
      <c r="F27" s="20" t="n">
        <v>9.513440060000001</v>
      </c>
      <c r="G27" s="18" t="n">
        <v>467.52711469</v>
      </c>
      <c r="H27" s="20" t="n">
        <v>4.62700342</v>
      </c>
      <c r="I27" s="18" t="n">
        <v>486.51629516</v>
      </c>
      <c r="J27" s="20" t="n">
        <v>1.35520366</v>
      </c>
      <c r="K27" s="18" t="s">
        <v>404</v>
      </c>
      <c r="L27" s="20" t="s">
        <v>404</v>
      </c>
      <c r="M27" s="18" t="s">
        <v>404</v>
      </c>
      <c r="N27" s="20" t="s">
        <v>404</v>
      </c>
      <c r="O27" s="18" t="s">
        <v>404</v>
      </c>
      <c r="P27" s="20" t="s">
        <v>404</v>
      </c>
      <c r="Q27" s="18" t="s">
        <v>404</v>
      </c>
      <c r="R27" s="20" t="s">
        <v>404</v>
      </c>
      <c r="S27" s="18" t="n">
        <v>456.85822838</v>
      </c>
      <c r="T27" s="20" t="n">
        <v>4.75606631</v>
      </c>
    </row>
    <row r="28" spans="1:20">
      <c r="A28" s="15" t="s">
        <v>425</v>
      </c>
      <c r="B28" s="17" t="n">
        <v>7568</v>
      </c>
      <c r="C28" s="18">
        <f>(0.0/B28*100)</f>
        <v/>
      </c>
      <c r="D28" s="19" t="n">
        <v>7568</v>
      </c>
      <c r="E28" s="18" t="n">
        <v>434.46297317</v>
      </c>
      <c r="F28" s="20" t="n">
        <v>8.83717592</v>
      </c>
      <c r="G28" s="18" t="s">
        <v>404</v>
      </c>
      <c r="H28" s="20" t="s">
        <v>404</v>
      </c>
      <c r="I28" s="18" t="n">
        <v>405.23216231</v>
      </c>
      <c r="J28" s="20" t="n">
        <v>2.23614388</v>
      </c>
      <c r="K28" s="18" t="s">
        <v>404</v>
      </c>
      <c r="L28" s="20" t="s">
        <v>404</v>
      </c>
      <c r="M28" s="18" t="s">
        <v>404</v>
      </c>
      <c r="N28" s="20" t="s">
        <v>404</v>
      </c>
      <c r="O28" s="18" t="s">
        <v>404</v>
      </c>
      <c r="P28" s="20" t="s">
        <v>404</v>
      </c>
      <c r="Q28" s="18" t="s">
        <v>404</v>
      </c>
      <c r="R28" s="20" t="s">
        <v>404</v>
      </c>
      <c r="S28" s="18" t="n">
        <v>406.73895354</v>
      </c>
      <c r="T28" s="20" t="n">
        <v>17.33861307</v>
      </c>
    </row>
    <row r="29" spans="1:20">
      <c r="A29" s="15" t="s">
        <v>426</v>
      </c>
      <c r="B29" s="17" t="n">
        <v>5385</v>
      </c>
      <c r="C29" s="18">
        <f>(0.0/B29*100)</f>
        <v/>
      </c>
      <c r="D29" s="19" t="n">
        <v>5385</v>
      </c>
      <c r="E29" s="18" t="n">
        <v>473.4298</v>
      </c>
      <c r="F29" s="20" t="n">
        <v>45.82897325</v>
      </c>
      <c r="G29" s="18" t="n">
        <v>509.65480064</v>
      </c>
      <c r="H29" s="20" t="n">
        <v>6.89837882</v>
      </c>
      <c r="I29" s="18" t="n">
        <v>516.90449137</v>
      </c>
      <c r="J29" s="20" t="n">
        <v>8.789329710000001</v>
      </c>
      <c r="K29" s="18" t="s">
        <v>404</v>
      </c>
      <c r="L29" s="20" t="s">
        <v>404</v>
      </c>
      <c r="M29" s="18" t="s">
        <v>404</v>
      </c>
      <c r="N29" s="20" t="s">
        <v>404</v>
      </c>
      <c r="O29" s="18" t="s">
        <v>404</v>
      </c>
      <c r="P29" s="20" t="s">
        <v>404</v>
      </c>
      <c r="Q29" s="18" t="s">
        <v>404</v>
      </c>
      <c r="R29" s="20" t="s">
        <v>404</v>
      </c>
      <c r="S29" s="18" t="n">
        <v>511.41139876</v>
      </c>
      <c r="T29" s="20" t="n">
        <v>7.71812763</v>
      </c>
    </row>
    <row r="30" spans="1:20">
      <c r="A30" s="15" t="s">
        <v>427</v>
      </c>
      <c r="B30" s="17" t="n">
        <v>4520</v>
      </c>
      <c r="C30" s="18">
        <f>(0.0/B30*100)</f>
        <v/>
      </c>
      <c r="D30" s="19" t="n">
        <v>4520</v>
      </c>
      <c r="E30" s="18" t="n">
        <v>561.71870009</v>
      </c>
      <c r="F30" s="20" t="n">
        <v>10.02357296</v>
      </c>
      <c r="G30" s="18" t="s">
        <v>404</v>
      </c>
      <c r="H30" s="20" t="s">
        <v>404</v>
      </c>
      <c r="I30" s="18" t="n">
        <v>492.56974321</v>
      </c>
      <c r="J30" s="20" t="n">
        <v>2.56925958</v>
      </c>
      <c r="K30" s="18" t="s">
        <v>404</v>
      </c>
      <c r="L30" s="20" t="s">
        <v>404</v>
      </c>
      <c r="M30" s="18" t="s">
        <v>404</v>
      </c>
      <c r="N30" s="20" t="s">
        <v>404</v>
      </c>
      <c r="O30" s="18" t="s">
        <v>404</v>
      </c>
      <c r="P30" s="20" t="s">
        <v>404</v>
      </c>
      <c r="Q30" s="18" t="s">
        <v>404</v>
      </c>
      <c r="R30" s="20" t="s">
        <v>404</v>
      </c>
      <c r="S30" s="18" t="n">
        <v>488.17667244</v>
      </c>
      <c r="T30" s="20" t="n">
        <v>5.56216244</v>
      </c>
    </row>
    <row r="31" spans="1:20">
      <c r="A31" s="15" t="s">
        <v>428</v>
      </c>
      <c r="B31" s="17" t="n">
        <v>5456</v>
      </c>
      <c r="C31" s="18">
        <f>(0.0/B31*100)</f>
        <v/>
      </c>
      <c r="D31" s="19" t="n">
        <v>5456</v>
      </c>
      <c r="E31" s="18" t="s">
        <v>404</v>
      </c>
      <c r="F31" s="20" t="s">
        <v>404</v>
      </c>
      <c r="G31" s="18" t="n">
        <v>499.21534806</v>
      </c>
      <c r="H31" s="20" t="n">
        <v>22.1965053</v>
      </c>
      <c r="I31" s="18" t="n">
        <v>501.49766856</v>
      </c>
      <c r="J31" s="20" t="n">
        <v>2.22459111</v>
      </c>
      <c r="K31" s="18" t="s">
        <v>404</v>
      </c>
      <c r="L31" s="20" t="s">
        <v>404</v>
      </c>
      <c r="M31" s="18" t="s">
        <v>404</v>
      </c>
      <c r="N31" s="20" t="s">
        <v>404</v>
      </c>
      <c r="O31" s="18" t="s">
        <v>404</v>
      </c>
      <c r="P31" s="20" t="s">
        <v>404</v>
      </c>
      <c r="Q31" s="18" t="s">
        <v>404</v>
      </c>
      <c r="R31" s="20" t="s">
        <v>404</v>
      </c>
      <c r="S31" s="18" t="n">
        <v>503.09262999</v>
      </c>
      <c r="T31" s="20" t="n">
        <v>6.5065776</v>
      </c>
    </row>
    <row r="32" spans="1:20">
      <c r="A32" s="15" t="s">
        <v>429</v>
      </c>
      <c r="B32" s="17" t="n">
        <v>4478</v>
      </c>
      <c r="C32" s="18">
        <f>(0.0/B32*100)</f>
        <v/>
      </c>
      <c r="D32" s="19" t="n">
        <v>4478</v>
      </c>
      <c r="E32" s="18" t="n">
        <v>575.07423216</v>
      </c>
      <c r="F32" s="20" t="n">
        <v>24.13386392</v>
      </c>
      <c r="G32" s="18" t="n">
        <v>550.4132998600001</v>
      </c>
      <c r="H32" s="20" t="n">
        <v>23.11634965</v>
      </c>
      <c r="I32" s="18" t="n">
        <v>502.05590027</v>
      </c>
      <c r="J32" s="20" t="n">
        <v>2.38449528</v>
      </c>
      <c r="K32" s="18" t="s">
        <v>404</v>
      </c>
      <c r="L32" s="20" t="s">
        <v>404</v>
      </c>
      <c r="M32" s="18" t="s">
        <v>404</v>
      </c>
      <c r="N32" s="20" t="s">
        <v>404</v>
      </c>
      <c r="O32" s="18" t="s">
        <v>404</v>
      </c>
      <c r="P32" s="20" t="s">
        <v>404</v>
      </c>
      <c r="Q32" s="18" t="s">
        <v>404</v>
      </c>
      <c r="R32" s="20" t="s">
        <v>404</v>
      </c>
      <c r="S32" s="18" t="n">
        <v>540.91184613</v>
      </c>
      <c r="T32" s="20" t="n">
        <v>8.655846110000001</v>
      </c>
    </row>
    <row r="33" spans="1:20">
      <c r="A33" s="15" t="s">
        <v>430</v>
      </c>
      <c r="B33" s="17" t="n">
        <v>7325</v>
      </c>
      <c r="C33" s="18">
        <f>(0.0/B33*100)</f>
        <v/>
      </c>
      <c r="D33" s="19" t="n">
        <v>7325</v>
      </c>
      <c r="E33" s="18" t="n">
        <v>558.16026197</v>
      </c>
      <c r="F33" s="20" t="n">
        <v>12.9873029</v>
      </c>
      <c r="G33" s="18" t="n">
        <v>496.72909823</v>
      </c>
      <c r="H33" s="20" t="n">
        <v>10.56842959</v>
      </c>
      <c r="I33" s="18" t="n">
        <v>487.80174001</v>
      </c>
      <c r="J33" s="20" t="n">
        <v>2.60746436</v>
      </c>
      <c r="K33" s="18" t="s">
        <v>404</v>
      </c>
      <c r="L33" s="20" t="s">
        <v>404</v>
      </c>
      <c r="M33" s="18" t="s">
        <v>404</v>
      </c>
      <c r="N33" s="20" t="s">
        <v>404</v>
      </c>
      <c r="O33" s="18" t="s">
        <v>404</v>
      </c>
      <c r="P33" s="20" t="s">
        <v>404</v>
      </c>
      <c r="Q33" s="18" t="s">
        <v>404</v>
      </c>
      <c r="R33" s="20" t="s">
        <v>404</v>
      </c>
      <c r="S33" s="18" t="n">
        <v>535.07209349</v>
      </c>
      <c r="T33" s="20" t="n">
        <v>18.78850685</v>
      </c>
    </row>
    <row r="34" spans="1:20">
      <c r="A34" s="15" t="s">
        <v>431</v>
      </c>
      <c r="B34" s="17" t="n">
        <v>6350</v>
      </c>
      <c r="C34" s="18">
        <f>(0.0/B34*100)</f>
        <v/>
      </c>
      <c r="D34" s="19" t="n">
        <v>6350</v>
      </c>
      <c r="E34" s="18" t="s">
        <v>404</v>
      </c>
      <c r="F34" s="20" t="s">
        <v>404</v>
      </c>
      <c r="G34" s="18" t="n">
        <v>491.96012079</v>
      </c>
      <c r="H34" s="20" t="n">
        <v>12.28970554</v>
      </c>
      <c r="I34" s="18" t="n">
        <v>473.04737536</v>
      </c>
      <c r="J34" s="20" t="n">
        <v>3.43759241</v>
      </c>
      <c r="K34" s="18" t="s">
        <v>404</v>
      </c>
      <c r="L34" s="20" t="s">
        <v>404</v>
      </c>
      <c r="M34" s="18" t="s">
        <v>404</v>
      </c>
      <c r="N34" s="20" t="s">
        <v>404</v>
      </c>
      <c r="O34" s="18" t="s">
        <v>404</v>
      </c>
      <c r="P34" s="20" t="s">
        <v>404</v>
      </c>
      <c r="Q34" s="18" t="s">
        <v>404</v>
      </c>
      <c r="R34" s="20" t="s">
        <v>404</v>
      </c>
      <c r="S34" s="18" t="n">
        <v>468.64927496</v>
      </c>
      <c r="T34" s="20" t="n">
        <v>12.74557421</v>
      </c>
    </row>
    <row r="35" spans="1:20">
      <c r="A35" s="15" t="s">
        <v>432</v>
      </c>
      <c r="B35" s="17" t="n">
        <v>6406</v>
      </c>
      <c r="C35" s="18">
        <f>(0.0/B35*100)</f>
        <v/>
      </c>
      <c r="D35" s="19" t="n">
        <v>6406</v>
      </c>
      <c r="E35" s="18" t="s">
        <v>404</v>
      </c>
      <c r="F35" s="20" t="s">
        <v>404</v>
      </c>
      <c r="G35" s="18" t="n">
        <v>562.24056766</v>
      </c>
      <c r="H35" s="20" t="n">
        <v>10.9568649</v>
      </c>
      <c r="I35" s="18" t="n">
        <v>510.3888735</v>
      </c>
      <c r="J35" s="20" t="n">
        <v>1.29715074</v>
      </c>
      <c r="K35" s="18" t="s">
        <v>404</v>
      </c>
      <c r="L35" s="20" t="s">
        <v>404</v>
      </c>
      <c r="M35" s="18" t="s">
        <v>404</v>
      </c>
      <c r="N35" s="20" t="s">
        <v>404</v>
      </c>
      <c r="O35" s="18" t="s">
        <v>404</v>
      </c>
      <c r="P35" s="20" t="s">
        <v>404</v>
      </c>
      <c r="Q35" s="18" t="s">
        <v>404</v>
      </c>
      <c r="R35" s="20" t="s">
        <v>404</v>
      </c>
      <c r="S35" s="18" t="n">
        <v>481.6398186</v>
      </c>
      <c r="T35" s="20" t="n">
        <v>3.69206324</v>
      </c>
    </row>
    <row r="36" spans="1:20">
      <c r="A36" s="15" t="s">
        <v>433</v>
      </c>
      <c r="B36" s="17" t="n">
        <v>6736</v>
      </c>
      <c r="C36" s="18">
        <f>(0.0/B36*100)</f>
        <v/>
      </c>
      <c r="D36" s="19" t="n">
        <v>6736</v>
      </c>
      <c r="E36" s="18" t="n">
        <v>524.22898133</v>
      </c>
      <c r="F36" s="20" t="n">
        <v>9.674414860000001</v>
      </c>
      <c r="G36" s="18" t="n">
        <v>502.04494533</v>
      </c>
      <c r="H36" s="20" t="n">
        <v>5.05548812</v>
      </c>
      <c r="I36" s="18" t="n">
        <v>476.52946911</v>
      </c>
      <c r="J36" s="20" t="n">
        <v>2.53759556</v>
      </c>
      <c r="K36" s="18" t="s">
        <v>404</v>
      </c>
      <c r="L36" s="20" t="s">
        <v>404</v>
      </c>
      <c r="M36" s="18" t="s">
        <v>404</v>
      </c>
      <c r="N36" s="20" t="s">
        <v>404</v>
      </c>
      <c r="O36" s="18" t="s">
        <v>404</v>
      </c>
      <c r="P36" s="20" t="s">
        <v>404</v>
      </c>
      <c r="Q36" s="18" t="s">
        <v>404</v>
      </c>
      <c r="R36" s="20" t="s">
        <v>404</v>
      </c>
      <c r="S36" s="18" t="n">
        <v>504.45013216</v>
      </c>
      <c r="T36" s="20" t="n">
        <v>9.73204894</v>
      </c>
    </row>
    <row r="37" spans="1:20">
      <c r="A37" s="15" t="s">
        <v>434</v>
      </c>
      <c r="B37" s="17" t="n">
        <v>5458</v>
      </c>
      <c r="C37" s="18">
        <f>(0.0/B37*100)</f>
        <v/>
      </c>
      <c r="D37" s="19" t="n">
        <v>5458</v>
      </c>
      <c r="E37" s="18" t="s">
        <v>404</v>
      </c>
      <c r="F37" s="20" t="s">
        <v>404</v>
      </c>
      <c r="G37" s="18" t="n">
        <v>505.95634614</v>
      </c>
      <c r="H37" s="20" t="n">
        <v>7.44330069</v>
      </c>
      <c r="I37" s="18" t="n">
        <v>491.300884</v>
      </c>
      <c r="J37" s="20" t="n">
        <v>3.13039471</v>
      </c>
      <c r="K37" s="18" t="s">
        <v>404</v>
      </c>
      <c r="L37" s="20" t="s">
        <v>404</v>
      </c>
      <c r="M37" s="18" t="s">
        <v>404</v>
      </c>
      <c r="N37" s="20" t="s">
        <v>404</v>
      </c>
      <c r="O37" s="18" t="s">
        <v>404</v>
      </c>
      <c r="P37" s="20" t="s">
        <v>404</v>
      </c>
      <c r="Q37" s="18" t="s">
        <v>404</v>
      </c>
      <c r="R37" s="20" t="s">
        <v>404</v>
      </c>
      <c r="S37" s="18" t="s">
        <v>404</v>
      </c>
      <c r="T37" s="20" t="s">
        <v>404</v>
      </c>
    </row>
    <row r="38" spans="1:20">
      <c r="A38" s="15" t="s">
        <v>435</v>
      </c>
      <c r="B38" s="17" t="n">
        <v>5860</v>
      </c>
      <c r="C38" s="18">
        <f>(0.0/B38*100)</f>
        <v/>
      </c>
      <c r="D38" s="19" t="n">
        <v>5860</v>
      </c>
      <c r="E38" s="18" t="n">
        <v>499.58917669</v>
      </c>
      <c r="F38" s="20" t="n">
        <v>11.628006</v>
      </c>
      <c r="G38" s="18" t="n">
        <v>555.46111202</v>
      </c>
      <c r="H38" s="20" t="n">
        <v>10.96796545</v>
      </c>
      <c r="I38" s="18" t="n">
        <v>520.76752274</v>
      </c>
      <c r="J38" s="20" t="n">
        <v>3.2457225</v>
      </c>
      <c r="K38" s="18" t="s">
        <v>404</v>
      </c>
      <c r="L38" s="20" t="s">
        <v>404</v>
      </c>
      <c r="M38" s="18" t="s">
        <v>404</v>
      </c>
      <c r="N38" s="20" t="s">
        <v>404</v>
      </c>
      <c r="O38" s="18" t="s">
        <v>404</v>
      </c>
      <c r="P38" s="20" t="s">
        <v>404</v>
      </c>
      <c r="Q38" s="18" t="s">
        <v>404</v>
      </c>
      <c r="R38" s="20" t="s">
        <v>404</v>
      </c>
      <c r="S38" s="18" t="n">
        <v>537.50122242</v>
      </c>
      <c r="T38" s="20" t="n">
        <v>15.61383825</v>
      </c>
    </row>
    <row r="39" spans="1:20">
      <c r="A39" s="15" t="s">
        <v>436</v>
      </c>
      <c r="B39" s="17" t="n">
        <v>5895</v>
      </c>
      <c r="C39" s="18">
        <f>(0.0/B39*100)</f>
        <v/>
      </c>
      <c r="D39" s="19" t="n">
        <v>5895</v>
      </c>
      <c r="E39" s="18" t="n">
        <v>445.91712172</v>
      </c>
      <c r="F39" s="20" t="n">
        <v>22.98390997</v>
      </c>
      <c r="G39" s="18" t="n">
        <v>407.2278816</v>
      </c>
      <c r="H39" s="20" t="n">
        <v>9.866336649999999</v>
      </c>
      <c r="I39" s="18" t="n">
        <v>420.04354962</v>
      </c>
      <c r="J39" s="20" t="n">
        <v>4.43621249</v>
      </c>
      <c r="K39" s="18" t="s">
        <v>404</v>
      </c>
      <c r="L39" s="20" t="s">
        <v>404</v>
      </c>
      <c r="M39" s="18" t="s">
        <v>404</v>
      </c>
      <c r="N39" s="20" t="s">
        <v>404</v>
      </c>
      <c r="O39" s="18" t="s">
        <v>404</v>
      </c>
      <c r="P39" s="20" t="s">
        <v>404</v>
      </c>
      <c r="Q39" s="18" t="s">
        <v>404</v>
      </c>
      <c r="R39" s="20" t="s">
        <v>404</v>
      </c>
      <c r="S39" s="18" t="n">
        <v>380.33562704</v>
      </c>
      <c r="T39" s="20" t="n">
        <v>12.05635212</v>
      </c>
    </row>
    <row r="40" spans="1:20">
      <c r="A40" s="15" t="s">
        <v>437</v>
      </c>
      <c r="B40" s="17" t="n">
        <v>14157</v>
      </c>
      <c r="C40" s="18">
        <f>(0.0/B40*100)</f>
        <v/>
      </c>
      <c r="D40" s="19" t="n">
        <v>14157</v>
      </c>
      <c r="E40" s="18" t="n">
        <v>556.7302905</v>
      </c>
      <c r="F40" s="20" t="n">
        <v>15.17699799</v>
      </c>
      <c r="G40" s="18" t="n">
        <v>529.88622345</v>
      </c>
      <c r="H40" s="20" t="n">
        <v>6.35091412</v>
      </c>
      <c r="I40" s="18" t="n">
        <v>488.65541931</v>
      </c>
      <c r="J40" s="20" t="n">
        <v>3.08358876</v>
      </c>
      <c r="K40" s="18" t="s">
        <v>404</v>
      </c>
      <c r="L40" s="20" t="s">
        <v>404</v>
      </c>
      <c r="M40" s="18" t="s">
        <v>404</v>
      </c>
      <c r="N40" s="20" t="s">
        <v>404</v>
      </c>
      <c r="O40" s="18" t="s">
        <v>404</v>
      </c>
      <c r="P40" s="20" t="s">
        <v>404</v>
      </c>
      <c r="Q40" s="18" t="s">
        <v>404</v>
      </c>
      <c r="R40" s="20" t="s">
        <v>404</v>
      </c>
      <c r="S40" s="18" t="n">
        <v>492.34005305</v>
      </c>
      <c r="T40" s="20" t="n">
        <v>5.82579661</v>
      </c>
    </row>
    <row r="41" spans="1:20">
      <c r="A41" s="15" t="s">
        <v>438</v>
      </c>
      <c r="B41" s="17" t="n">
        <v>5712</v>
      </c>
      <c r="C41" s="18">
        <f>(0.0/B41*100)</f>
        <v/>
      </c>
      <c r="D41" s="19" t="n">
        <v>5712</v>
      </c>
      <c r="E41" s="18" t="n">
        <v>492.69529065</v>
      </c>
      <c r="F41" s="20" t="n">
        <v>8.24579988</v>
      </c>
      <c r="G41" s="18" t="s">
        <v>404</v>
      </c>
      <c r="H41" s="20" t="s">
        <v>404</v>
      </c>
      <c r="I41" s="18" t="n">
        <v>468.20148871</v>
      </c>
      <c r="J41" s="20" t="n">
        <v>3.31810596</v>
      </c>
      <c r="K41" s="18" t="s">
        <v>404</v>
      </c>
      <c r="L41" s="20" t="s">
        <v>404</v>
      </c>
      <c r="M41" s="18" t="s">
        <v>404</v>
      </c>
      <c r="N41" s="20" t="s">
        <v>404</v>
      </c>
      <c r="O41" s="18" t="s">
        <v>404</v>
      </c>
      <c r="P41" s="20" t="s">
        <v>404</v>
      </c>
      <c r="Q41" s="18" t="s">
        <v>404</v>
      </c>
      <c r="R41" s="20" t="s">
        <v>404</v>
      </c>
      <c r="S41" s="18" t="n">
        <v>443.77857044</v>
      </c>
      <c r="T41" s="20" t="n">
        <v>34.06595888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468.65955958</v>
      </c>
      <c r="F44" s="20" t="n">
        <v>9.84193125</v>
      </c>
      <c r="G44" s="18" t="s">
        <v>404</v>
      </c>
      <c r="H44" s="20" t="s">
        <v>404</v>
      </c>
      <c r="I44" s="18" t="n">
        <v>406.78553769</v>
      </c>
      <c r="J44" s="20" t="n">
        <v>3.08973722</v>
      </c>
      <c r="K44" s="18" t="s">
        <v>404</v>
      </c>
      <c r="L44" s="20" t="s">
        <v>404</v>
      </c>
      <c r="M44" s="18" t="s">
        <v>404</v>
      </c>
      <c r="N44" s="20" t="s">
        <v>404</v>
      </c>
      <c r="O44" s="18" t="s">
        <v>404</v>
      </c>
      <c r="P44" s="20" t="s">
        <v>404</v>
      </c>
      <c r="Q44" s="18" t="s">
        <v>404</v>
      </c>
      <c r="R44" s="20" t="s">
        <v>404</v>
      </c>
      <c r="S44" s="18" t="n">
        <v>423.32491182</v>
      </c>
      <c r="T44" s="20" t="n">
        <v>14.1184074</v>
      </c>
    </row>
    <row r="45" spans="1:20">
      <c r="A45" s="15" t="s">
        <v>442</v>
      </c>
      <c r="B45" s="17" t="n">
        <v>5519</v>
      </c>
      <c r="C45" s="18">
        <f>(0.0/B45*100)</f>
        <v/>
      </c>
      <c r="D45" s="19" t="n">
        <v>5519</v>
      </c>
      <c r="E45" s="18" t="n">
        <v>490.95936084</v>
      </c>
      <c r="F45" s="20" t="n">
        <v>7.38313607</v>
      </c>
      <c r="G45" s="18" t="n">
        <v>365.11632414</v>
      </c>
      <c r="H45" s="20" t="n">
        <v>10.9098557</v>
      </c>
      <c r="I45" s="18" t="n">
        <v>359.04369353</v>
      </c>
      <c r="J45" s="20" t="n">
        <v>2.9950357</v>
      </c>
      <c r="K45" s="18" t="s">
        <v>404</v>
      </c>
      <c r="L45" s="20" t="s">
        <v>404</v>
      </c>
      <c r="M45" s="18" t="s">
        <v>404</v>
      </c>
      <c r="N45" s="20" t="s">
        <v>404</v>
      </c>
      <c r="O45" s="18" t="s">
        <v>404</v>
      </c>
      <c r="P45" s="20" t="s">
        <v>404</v>
      </c>
      <c r="Q45" s="18" t="s">
        <v>404</v>
      </c>
      <c r="R45" s="20" t="s">
        <v>404</v>
      </c>
      <c r="S45" s="18" t="n">
        <v>324.66214536</v>
      </c>
      <c r="T45" s="20" t="n">
        <v>14.41099201</v>
      </c>
    </row>
    <row r="46" spans="1:20">
      <c r="A46" s="15" t="s">
        <v>443</v>
      </c>
      <c r="B46" s="17" t="n">
        <v>23141</v>
      </c>
      <c r="C46" s="18">
        <f>(0.0/B46*100)</f>
        <v/>
      </c>
      <c r="D46" s="19" t="n">
        <v>23141</v>
      </c>
      <c r="E46" s="18" t="n">
        <v>450.62381953</v>
      </c>
      <c r="F46" s="20" t="n">
        <v>8.661129649999999</v>
      </c>
      <c r="G46" s="18" t="n">
        <v>351.65927892</v>
      </c>
      <c r="H46" s="20" t="n">
        <v>14.10435949</v>
      </c>
      <c r="I46" s="18" t="n">
        <v>368.44794827</v>
      </c>
      <c r="J46" s="20" t="n">
        <v>3.3221895</v>
      </c>
      <c r="K46" s="18" t="s">
        <v>404</v>
      </c>
      <c r="L46" s="20" t="s">
        <v>404</v>
      </c>
      <c r="M46" s="18" t="s">
        <v>404</v>
      </c>
      <c r="N46" s="20" t="s">
        <v>404</v>
      </c>
      <c r="O46" s="18" t="s">
        <v>404</v>
      </c>
      <c r="P46" s="20" t="s">
        <v>404</v>
      </c>
      <c r="Q46" s="18" t="s">
        <v>404</v>
      </c>
      <c r="R46" s="20" t="s">
        <v>404</v>
      </c>
      <c r="S46" s="18" t="n">
        <v>375.75725033</v>
      </c>
      <c r="T46" s="20" t="n">
        <v>6.86047205</v>
      </c>
    </row>
    <row r="47" spans="1:20">
      <c r="A47" s="15" t="s">
        <v>444</v>
      </c>
      <c r="B47" s="17" t="n">
        <v>5928</v>
      </c>
      <c r="C47" s="18">
        <f>(0.0/B47*100)</f>
        <v/>
      </c>
      <c r="D47" s="19" t="n">
        <v>5928</v>
      </c>
      <c r="E47" s="18" t="n">
        <v>474.00994014</v>
      </c>
      <c r="F47" s="20" t="n">
        <v>22.40266224</v>
      </c>
      <c r="G47" s="18" t="s">
        <v>404</v>
      </c>
      <c r="H47" s="20" t="s">
        <v>404</v>
      </c>
      <c r="I47" s="18" t="n">
        <v>440.14775009</v>
      </c>
      <c r="J47" s="20" t="n">
        <v>4.11984914</v>
      </c>
      <c r="K47" s="18" t="s">
        <v>404</v>
      </c>
      <c r="L47" s="20" t="s">
        <v>404</v>
      </c>
      <c r="M47" s="18" t="s">
        <v>404</v>
      </c>
      <c r="N47" s="20" t="s">
        <v>404</v>
      </c>
      <c r="O47" s="18" t="s">
        <v>404</v>
      </c>
      <c r="P47" s="20" t="s">
        <v>404</v>
      </c>
      <c r="Q47" s="18" t="s">
        <v>404</v>
      </c>
      <c r="R47" s="20" t="s">
        <v>404</v>
      </c>
      <c r="S47" s="18" t="n">
        <v>488.23170038</v>
      </c>
      <c r="T47" s="20" t="n">
        <v>14.61629765</v>
      </c>
    </row>
    <row r="48" spans="1:20">
      <c r="A48" s="15" t="s">
        <v>445</v>
      </c>
      <c r="B48" s="17" t="n">
        <v>9841</v>
      </c>
      <c r="C48" s="18">
        <f>(0.0/B48*100)</f>
        <v/>
      </c>
      <c r="D48" s="19" t="n">
        <v>9841</v>
      </c>
      <c r="E48" s="18" t="n">
        <v>540.82602448</v>
      </c>
      <c r="F48" s="20" t="n">
        <v>15.9028012</v>
      </c>
      <c r="G48" s="18" t="n">
        <v>436.51481832</v>
      </c>
      <c r="H48" s="20" t="n">
        <v>10.9957098</v>
      </c>
      <c r="I48" s="18" t="n">
        <v>531.6352983100001</v>
      </c>
      <c r="J48" s="20" t="n">
        <v>5.60952392</v>
      </c>
      <c r="K48" s="18" t="s">
        <v>404</v>
      </c>
      <c r="L48" s="20" t="s">
        <v>404</v>
      </c>
      <c r="M48" s="18" t="s">
        <v>404</v>
      </c>
      <c r="N48" s="20" t="s">
        <v>404</v>
      </c>
      <c r="O48" s="18" t="s">
        <v>404</v>
      </c>
      <c r="P48" s="20" t="s">
        <v>404</v>
      </c>
      <c r="Q48" s="18" t="s">
        <v>404</v>
      </c>
      <c r="R48" s="20" t="s">
        <v>404</v>
      </c>
      <c r="S48" s="18" t="n">
        <v>475.68848343</v>
      </c>
      <c r="T48" s="20" t="n">
        <v>32.18874858</v>
      </c>
    </row>
    <row r="49" spans="1:20">
      <c r="A49" s="15" t="s">
        <v>446</v>
      </c>
      <c r="B49" s="17" t="n">
        <v>6349</v>
      </c>
      <c r="C49" s="18">
        <f>(0.0/B49*100)</f>
        <v/>
      </c>
      <c r="D49" s="19" t="n">
        <v>6349</v>
      </c>
      <c r="E49" s="18" t="n">
        <v>458.71702126</v>
      </c>
      <c r="F49" s="20" t="n">
        <v>10.07839898</v>
      </c>
      <c r="G49" s="18" t="n">
        <v>433.97996131</v>
      </c>
      <c r="H49" s="20" t="n">
        <v>8.633895109999999</v>
      </c>
      <c r="I49" s="18" t="n">
        <v>399.75951294</v>
      </c>
      <c r="J49" s="20" t="n">
        <v>3.55121892</v>
      </c>
      <c r="K49" s="18" t="s">
        <v>404</v>
      </c>
      <c r="L49" s="20" t="s">
        <v>404</v>
      </c>
      <c r="M49" s="18" t="s">
        <v>404</v>
      </c>
      <c r="N49" s="20" t="s">
        <v>404</v>
      </c>
      <c r="O49" s="18" t="s">
        <v>404</v>
      </c>
      <c r="P49" s="20" t="s">
        <v>404</v>
      </c>
      <c r="Q49" s="18" t="s">
        <v>404</v>
      </c>
      <c r="R49" s="20" t="s">
        <v>404</v>
      </c>
      <c r="S49" s="18" t="n">
        <v>445.40226691</v>
      </c>
      <c r="T49" s="20" t="n">
        <v>18.59515345</v>
      </c>
    </row>
    <row r="50" spans="1:20">
      <c r="A50" s="15" t="s">
        <v>447</v>
      </c>
      <c r="B50" s="17" t="n">
        <v>11795</v>
      </c>
      <c r="C50" s="18">
        <f>(0.0/B50*100)</f>
        <v/>
      </c>
      <c r="D50" s="19" t="n">
        <v>11795</v>
      </c>
      <c r="E50" s="18" t="n">
        <v>440.74481996</v>
      </c>
      <c r="F50" s="20" t="n">
        <v>7.10679393</v>
      </c>
      <c r="G50" s="18" t="n">
        <v>386.97185828</v>
      </c>
      <c r="H50" s="20" t="n">
        <v>14.43727171</v>
      </c>
      <c r="I50" s="18" t="n">
        <v>380.74449252</v>
      </c>
      <c r="J50" s="20" t="n">
        <v>2.92481678</v>
      </c>
      <c r="K50" s="18" t="s">
        <v>404</v>
      </c>
      <c r="L50" s="20" t="s">
        <v>404</v>
      </c>
      <c r="M50" s="18" t="s">
        <v>404</v>
      </c>
      <c r="N50" s="20" t="s">
        <v>404</v>
      </c>
      <c r="O50" s="18" t="s">
        <v>404</v>
      </c>
      <c r="P50" s="20" t="s">
        <v>404</v>
      </c>
      <c r="Q50" s="18" t="s">
        <v>404</v>
      </c>
      <c r="R50" s="20" t="s">
        <v>404</v>
      </c>
      <c r="S50" s="18" t="n">
        <v>379.4149729</v>
      </c>
      <c r="T50" s="20" t="n">
        <v>6.86223403</v>
      </c>
    </row>
    <row r="51" spans="1:20">
      <c r="A51" s="15" t="s">
        <v>448</v>
      </c>
      <c r="B51" s="17" t="n">
        <v>6866</v>
      </c>
      <c r="C51" s="18">
        <f>(0.0/B51*100)</f>
        <v/>
      </c>
      <c r="D51" s="19" t="n">
        <v>6866</v>
      </c>
      <c r="E51" s="18" t="n">
        <v>393.77770096</v>
      </c>
      <c r="F51" s="20" t="n">
        <v>7.3296945</v>
      </c>
      <c r="G51" s="18" t="n">
        <v>406.76520942</v>
      </c>
      <c r="H51" s="20" t="n">
        <v>19.70228002</v>
      </c>
      <c r="I51" s="18" t="n">
        <v>401.22465528</v>
      </c>
      <c r="J51" s="20" t="n">
        <v>2.40985245</v>
      </c>
      <c r="K51" s="18" t="s">
        <v>404</v>
      </c>
      <c r="L51" s="20" t="s">
        <v>404</v>
      </c>
      <c r="M51" s="18" t="s">
        <v>404</v>
      </c>
      <c r="N51" s="20" t="s">
        <v>404</v>
      </c>
      <c r="O51" s="18" t="s">
        <v>404</v>
      </c>
      <c r="P51" s="20" t="s">
        <v>404</v>
      </c>
      <c r="Q51" s="18" t="s">
        <v>404</v>
      </c>
      <c r="R51" s="20" t="s">
        <v>404</v>
      </c>
      <c r="S51" s="18" t="n">
        <v>379.43943719</v>
      </c>
      <c r="T51" s="20" t="n">
        <v>28.40964923</v>
      </c>
    </row>
    <row r="52" spans="1:20">
      <c r="A52" s="15" t="s">
        <v>449</v>
      </c>
      <c r="B52" s="17" t="n">
        <v>5809</v>
      </c>
      <c r="C52" s="18">
        <f>(0.0/B52*100)</f>
        <v/>
      </c>
      <c r="D52" s="19" t="n">
        <v>5809</v>
      </c>
      <c r="E52" s="18" t="n">
        <v>420.16253333</v>
      </c>
      <c r="F52" s="20" t="n">
        <v>17.96035804</v>
      </c>
      <c r="G52" s="18" t="n">
        <v>478.79756354</v>
      </c>
      <c r="H52" s="20" t="n">
        <v>16.6220238</v>
      </c>
      <c r="I52" s="18" t="n">
        <v>463.73527101</v>
      </c>
      <c r="J52" s="20" t="n">
        <v>2.9035187</v>
      </c>
      <c r="K52" s="18" t="s">
        <v>404</v>
      </c>
      <c r="L52" s="20" t="s">
        <v>404</v>
      </c>
      <c r="M52" s="18" t="s">
        <v>404</v>
      </c>
      <c r="N52" s="20" t="s">
        <v>404</v>
      </c>
      <c r="O52" s="18" t="s">
        <v>404</v>
      </c>
      <c r="P52" s="20" t="s">
        <v>404</v>
      </c>
      <c r="Q52" s="18" t="s">
        <v>404</v>
      </c>
      <c r="R52" s="20" t="s">
        <v>404</v>
      </c>
      <c r="S52" s="18" t="s">
        <v>404</v>
      </c>
      <c r="T52" s="20" t="s">
        <v>404</v>
      </c>
    </row>
    <row r="53" spans="1:20">
      <c r="A53" s="15" t="s">
        <v>450</v>
      </c>
      <c r="B53" s="17" t="n">
        <v>5571</v>
      </c>
      <c r="C53" s="18">
        <f>(0.0/B53*100)</f>
        <v/>
      </c>
      <c r="D53" s="19" t="n">
        <v>5571</v>
      </c>
      <c r="E53" s="18" t="n">
        <v>481.59672348</v>
      </c>
      <c r="F53" s="20" t="n">
        <v>4.64003597</v>
      </c>
      <c r="G53" s="18" t="n">
        <v>401.31382002</v>
      </c>
      <c r="H53" s="20" t="n">
        <v>10.98429105</v>
      </c>
      <c r="I53" s="18" t="n">
        <v>430.20340168</v>
      </c>
      <c r="J53" s="20" t="n">
        <v>1.80520927</v>
      </c>
      <c r="K53" s="18" t="s">
        <v>404</v>
      </c>
      <c r="L53" s="20" t="s">
        <v>404</v>
      </c>
      <c r="M53" s="18" t="s">
        <v>404</v>
      </c>
      <c r="N53" s="20" t="s">
        <v>404</v>
      </c>
      <c r="O53" s="18" t="s">
        <v>404</v>
      </c>
      <c r="P53" s="20" t="s">
        <v>404</v>
      </c>
      <c r="Q53" s="18" t="s">
        <v>404</v>
      </c>
      <c r="R53" s="20" t="s">
        <v>404</v>
      </c>
      <c r="S53" s="18" t="n">
        <v>481.99140551</v>
      </c>
      <c r="T53" s="20" t="n">
        <v>5.64078693</v>
      </c>
    </row>
    <row r="54" spans="1:20">
      <c r="A54" s="15" t="s">
        <v>451</v>
      </c>
      <c r="B54" s="17" t="n">
        <v>4740</v>
      </c>
      <c r="C54" s="18">
        <f>(0.0/B54*100)</f>
        <v/>
      </c>
      <c r="D54" s="19" t="n">
        <v>4740</v>
      </c>
      <c r="E54" s="18" t="n">
        <v>367.92926252</v>
      </c>
      <c r="F54" s="20" t="n">
        <v>7.83902194</v>
      </c>
      <c r="G54" s="18" t="n">
        <v>346.41315825</v>
      </c>
      <c r="H54" s="20" t="n">
        <v>14.18267071</v>
      </c>
      <c r="I54" s="18" t="n">
        <v>317.30954703</v>
      </c>
      <c r="J54" s="20" t="n">
        <v>2.93968268</v>
      </c>
      <c r="K54" s="18" t="s">
        <v>404</v>
      </c>
      <c r="L54" s="20" t="s">
        <v>404</v>
      </c>
      <c r="M54" s="18" t="s">
        <v>404</v>
      </c>
      <c r="N54" s="20" t="s">
        <v>404</v>
      </c>
      <c r="O54" s="18" t="s">
        <v>404</v>
      </c>
      <c r="P54" s="20" t="s">
        <v>404</v>
      </c>
      <c r="Q54" s="18" t="s">
        <v>404</v>
      </c>
      <c r="R54" s="20" t="s">
        <v>404</v>
      </c>
      <c r="S54" s="18" t="n">
        <v>339.69796218</v>
      </c>
      <c r="T54" s="20" t="n">
        <v>10.24554296</v>
      </c>
    </row>
    <row r="55" spans="1:20">
      <c r="A55" s="15" t="s">
        <v>452</v>
      </c>
      <c r="B55" s="17" t="n">
        <v>5316</v>
      </c>
      <c r="C55" s="18">
        <f>(0.0/B55*100)</f>
        <v/>
      </c>
      <c r="D55" s="19" t="n">
        <v>5316</v>
      </c>
      <c r="E55" s="18" t="n">
        <v>471.03886796</v>
      </c>
      <c r="F55" s="20" t="n">
        <v>11.95253955</v>
      </c>
      <c r="G55" s="18" t="n">
        <v>434.14862327</v>
      </c>
      <c r="H55" s="20" t="n">
        <v>12.27743408</v>
      </c>
      <c r="I55" s="18" t="n">
        <v>398.14738363</v>
      </c>
      <c r="J55" s="20" t="n">
        <v>3.0505468</v>
      </c>
      <c r="K55" s="18" t="s">
        <v>404</v>
      </c>
      <c r="L55" s="20" t="s">
        <v>404</v>
      </c>
      <c r="M55" s="18" t="s">
        <v>404</v>
      </c>
      <c r="N55" s="20" t="s">
        <v>404</v>
      </c>
      <c r="O55" s="18" t="s">
        <v>404</v>
      </c>
      <c r="P55" s="20" t="s">
        <v>404</v>
      </c>
      <c r="Q55" s="18" t="s">
        <v>404</v>
      </c>
      <c r="R55" s="20" t="s">
        <v>404</v>
      </c>
      <c r="S55" s="18" t="n">
        <v>441.36930311</v>
      </c>
      <c r="T55" s="20" t="n">
        <v>7.82610087</v>
      </c>
    </row>
    <row r="56" spans="1:20">
      <c r="A56" s="15" t="s">
        <v>453</v>
      </c>
      <c r="B56" s="17" t="n">
        <v>5359</v>
      </c>
      <c r="C56" s="18">
        <f>(0.0/B56*100)</f>
        <v/>
      </c>
      <c r="D56" s="19" t="n">
        <v>5359</v>
      </c>
      <c r="E56" s="18" t="s">
        <v>404</v>
      </c>
      <c r="F56" s="20" t="s">
        <v>404</v>
      </c>
      <c r="G56" s="18" t="n">
        <v>546.61288815</v>
      </c>
      <c r="H56" s="20" t="n">
        <v>3.25008633</v>
      </c>
      <c r="I56" s="18" t="n">
        <v>568.19081321</v>
      </c>
      <c r="J56" s="20" t="n">
        <v>7.61400217</v>
      </c>
      <c r="K56" s="18" t="s">
        <v>404</v>
      </c>
      <c r="L56" s="20" t="s">
        <v>404</v>
      </c>
      <c r="M56" s="18" t="s">
        <v>404</v>
      </c>
      <c r="N56" s="20" t="s">
        <v>404</v>
      </c>
      <c r="O56" s="18" t="s">
        <v>404</v>
      </c>
      <c r="P56" s="20" t="s">
        <v>404</v>
      </c>
      <c r="Q56" s="18" t="s">
        <v>404</v>
      </c>
      <c r="R56" s="20" t="s">
        <v>404</v>
      </c>
      <c r="S56" s="18" t="n">
        <v>544.42210019</v>
      </c>
      <c r="T56" s="20" t="n">
        <v>12.39638438</v>
      </c>
    </row>
    <row r="57" spans="1:20">
      <c r="A57" s="15" t="s">
        <v>454</v>
      </c>
      <c r="B57" s="17" t="n">
        <v>6513</v>
      </c>
      <c r="C57" s="18">
        <f>(0.0/B57*100)</f>
        <v/>
      </c>
      <c r="D57" s="19" t="n">
        <v>6513</v>
      </c>
      <c r="E57" s="18" t="n">
        <v>407.52764823</v>
      </c>
      <c r="F57" s="20" t="n">
        <v>9.936428899999999</v>
      </c>
      <c r="G57" s="18" t="n">
        <v>357.08646897</v>
      </c>
      <c r="H57" s="20" t="n">
        <v>5.90101636</v>
      </c>
      <c r="I57" s="18" t="n">
        <v>392.5779805</v>
      </c>
      <c r="J57" s="20" t="n">
        <v>3.85950957</v>
      </c>
      <c r="K57" s="18" t="s">
        <v>404</v>
      </c>
      <c r="L57" s="20" t="s">
        <v>404</v>
      </c>
      <c r="M57" s="18" t="s">
        <v>404</v>
      </c>
      <c r="N57" s="20" t="s">
        <v>404</v>
      </c>
      <c r="O57" s="18" t="s">
        <v>404</v>
      </c>
      <c r="P57" s="20" t="s">
        <v>404</v>
      </c>
      <c r="Q57" s="18" t="s">
        <v>404</v>
      </c>
      <c r="R57" s="20" t="s">
        <v>404</v>
      </c>
      <c r="S57" s="18" t="n">
        <v>385.14922779</v>
      </c>
      <c r="T57" s="20" t="n">
        <v>21.70802004</v>
      </c>
    </row>
    <row r="58" spans="1:20">
      <c r="A58" s="15" t="s">
        <v>455</v>
      </c>
      <c r="B58" s="17" t="n">
        <v>7267</v>
      </c>
      <c r="C58" s="18">
        <f>(0.0/B58*100)</f>
        <v/>
      </c>
      <c r="D58" s="19" t="n">
        <v>7267</v>
      </c>
      <c r="E58" s="18" t="n">
        <v>406.13501013</v>
      </c>
      <c r="F58" s="20" t="n">
        <v>5.95024809</v>
      </c>
      <c r="G58" s="18" t="n">
        <v>420.27238145</v>
      </c>
      <c r="H58" s="20" t="n">
        <v>14.04488502</v>
      </c>
      <c r="I58" s="18" t="n">
        <v>373.54126579</v>
      </c>
      <c r="J58" s="20" t="n">
        <v>3.33773028</v>
      </c>
      <c r="K58" s="18" t="s">
        <v>404</v>
      </c>
      <c r="L58" s="20" t="s">
        <v>404</v>
      </c>
      <c r="M58" s="18" t="s">
        <v>404</v>
      </c>
      <c r="N58" s="20" t="s">
        <v>404</v>
      </c>
      <c r="O58" s="18" t="s">
        <v>404</v>
      </c>
      <c r="P58" s="20" t="s">
        <v>404</v>
      </c>
      <c r="Q58" s="18" t="s">
        <v>404</v>
      </c>
      <c r="R58" s="20" t="s">
        <v>404</v>
      </c>
      <c r="S58" s="18" t="n">
        <v>395.71991673</v>
      </c>
      <c r="T58" s="20" t="n">
        <v>13.01035956</v>
      </c>
    </row>
    <row r="59" spans="1:20">
      <c r="A59" s="15" t="s">
        <v>456</v>
      </c>
      <c r="B59" s="17" t="n">
        <v>4826</v>
      </c>
      <c r="C59" s="18">
        <f>(0.0/B59*100)</f>
        <v/>
      </c>
      <c r="D59" s="19" t="n">
        <v>4826</v>
      </c>
      <c r="E59" s="18" t="n">
        <v>415.55504664</v>
      </c>
      <c r="F59" s="20" t="n">
        <v>10.90164191</v>
      </c>
      <c r="G59" s="18" t="n">
        <v>522.4060185</v>
      </c>
      <c r="H59" s="20" t="n">
        <v>7.93759946</v>
      </c>
      <c r="I59" s="18" t="n">
        <v>359.91318645</v>
      </c>
      <c r="J59" s="20" t="n">
        <v>1.49668275</v>
      </c>
      <c r="K59" s="18" t="s">
        <v>404</v>
      </c>
      <c r="L59" s="20" t="s">
        <v>404</v>
      </c>
      <c r="M59" s="18" t="s">
        <v>404</v>
      </c>
      <c r="N59" s="20" t="s">
        <v>404</v>
      </c>
      <c r="O59" s="18" t="s">
        <v>404</v>
      </c>
      <c r="P59" s="20" t="s">
        <v>404</v>
      </c>
      <c r="Q59" s="18" t="s">
        <v>404</v>
      </c>
      <c r="R59" s="20" t="s">
        <v>404</v>
      </c>
      <c r="S59" s="18" t="n">
        <v>324.5839</v>
      </c>
      <c r="T59" s="20" t="n">
        <v>15.1880692</v>
      </c>
    </row>
    <row r="60" spans="1:20">
      <c r="A60" s="15" t="s">
        <v>457</v>
      </c>
      <c r="B60" s="17" t="n">
        <v>4546</v>
      </c>
      <c r="C60" s="18">
        <f>(0.0/B60*100)</f>
        <v/>
      </c>
      <c r="D60" s="19" t="n">
        <v>4546</v>
      </c>
      <c r="E60" s="18" t="n">
        <v>440.06423517</v>
      </c>
      <c r="F60" s="20" t="n">
        <v>6.59478087</v>
      </c>
      <c r="G60" s="18" t="n">
        <v>314.20759085</v>
      </c>
      <c r="H60" s="20" t="n">
        <v>21.26672284</v>
      </c>
      <c r="I60" s="18" t="n">
        <v>364.22341662</v>
      </c>
      <c r="J60" s="20" t="n">
        <v>4.36327111</v>
      </c>
      <c r="K60" s="18" t="s">
        <v>404</v>
      </c>
      <c r="L60" s="20" t="s">
        <v>404</v>
      </c>
      <c r="M60" s="18" t="s">
        <v>404</v>
      </c>
      <c r="N60" s="20" t="s">
        <v>404</v>
      </c>
      <c r="O60" s="18" t="s">
        <v>404</v>
      </c>
      <c r="P60" s="20" t="s">
        <v>404</v>
      </c>
      <c r="Q60" s="18" t="s">
        <v>404</v>
      </c>
      <c r="R60" s="20" t="s">
        <v>404</v>
      </c>
      <c r="S60" s="18" t="n">
        <v>403.80655665</v>
      </c>
      <c r="T60" s="20" t="n">
        <v>13.95527444</v>
      </c>
    </row>
    <row r="61" spans="1:20">
      <c r="A61" s="15" t="s">
        <v>458</v>
      </c>
      <c r="B61" s="17" t="n">
        <v>6525</v>
      </c>
      <c r="C61" s="18">
        <f>(0.0/B61*100)</f>
        <v/>
      </c>
      <c r="D61" s="19" t="n">
        <v>6525</v>
      </c>
      <c r="E61" s="18" t="n">
        <v>560.8667630899999</v>
      </c>
      <c r="F61" s="20" t="n">
        <v>11.1591875</v>
      </c>
      <c r="G61" s="18" t="n">
        <v>528.0592553499999</v>
      </c>
      <c r="H61" s="20" t="n">
        <v>29.83482761</v>
      </c>
      <c r="I61" s="18" t="n">
        <v>477.01173213</v>
      </c>
      <c r="J61" s="20" t="n">
        <v>2.14454814</v>
      </c>
      <c r="K61" s="18" t="s">
        <v>404</v>
      </c>
      <c r="L61" s="20" t="s">
        <v>404</v>
      </c>
      <c r="M61" s="18" t="s">
        <v>404</v>
      </c>
      <c r="N61" s="20" t="s">
        <v>404</v>
      </c>
      <c r="O61" s="18" t="s">
        <v>404</v>
      </c>
      <c r="P61" s="20" t="s">
        <v>404</v>
      </c>
      <c r="Q61" s="18" t="s">
        <v>404</v>
      </c>
      <c r="R61" s="20" t="s">
        <v>404</v>
      </c>
      <c r="S61" s="18" t="s">
        <v>404</v>
      </c>
      <c r="T61" s="20" t="s">
        <v>404</v>
      </c>
    </row>
    <row r="62" spans="1:20">
      <c r="A62" s="15" t="s">
        <v>459</v>
      </c>
      <c r="B62" s="17" t="n">
        <v>4476</v>
      </c>
      <c r="C62" s="18">
        <f>(0.0/B62*100)</f>
        <v/>
      </c>
      <c r="D62" s="19" t="n">
        <v>4476</v>
      </c>
      <c r="E62" s="18" t="n">
        <v>556.10330786</v>
      </c>
      <c r="F62" s="20" t="n">
        <v>3.81410483</v>
      </c>
      <c r="G62" s="18" t="n">
        <v>543.65304194</v>
      </c>
      <c r="H62" s="20" t="n">
        <v>1.36498716</v>
      </c>
      <c r="I62" s="18" t="n">
        <v>485.34321955</v>
      </c>
      <c r="J62" s="20" t="n">
        <v>8.121747320000001</v>
      </c>
      <c r="K62" s="18" t="s">
        <v>404</v>
      </c>
      <c r="L62" s="20" t="s">
        <v>404</v>
      </c>
      <c r="M62" s="18" t="s">
        <v>404</v>
      </c>
      <c r="N62" s="20" t="s">
        <v>404</v>
      </c>
      <c r="O62" s="18" t="s">
        <v>404</v>
      </c>
      <c r="P62" s="20" t="s">
        <v>404</v>
      </c>
      <c r="Q62" s="18" t="s">
        <v>404</v>
      </c>
      <c r="R62" s="20" t="s">
        <v>404</v>
      </c>
      <c r="S62" s="18" t="s">
        <v>404</v>
      </c>
      <c r="T62" s="20" t="s">
        <v>404</v>
      </c>
    </row>
    <row r="63" spans="1:20">
      <c r="A63" s="15" t="s">
        <v>460</v>
      </c>
      <c r="B63" s="17" t="n">
        <v>5324</v>
      </c>
      <c r="C63" s="18">
        <f>(0.0/B63*100)</f>
        <v/>
      </c>
      <c r="D63" s="19" t="n">
        <v>5324</v>
      </c>
      <c r="E63" s="18" t="n">
        <v>441.40079589</v>
      </c>
      <c r="F63" s="20" t="n">
        <v>12.31413837</v>
      </c>
      <c r="G63" s="18" t="n">
        <v>390.19934381</v>
      </c>
      <c r="H63" s="20" t="n">
        <v>23.78030475</v>
      </c>
      <c r="I63" s="18" t="n">
        <v>367.9934439</v>
      </c>
      <c r="J63" s="20" t="n">
        <v>1.43962293</v>
      </c>
      <c r="K63" s="18" t="s">
        <v>404</v>
      </c>
      <c r="L63" s="20" t="s">
        <v>404</v>
      </c>
      <c r="M63" s="18" t="s">
        <v>404</v>
      </c>
      <c r="N63" s="20" t="s">
        <v>404</v>
      </c>
      <c r="O63" s="18" t="s">
        <v>404</v>
      </c>
      <c r="P63" s="20" t="s">
        <v>404</v>
      </c>
      <c r="Q63" s="18" t="s">
        <v>404</v>
      </c>
      <c r="R63" s="20" t="s">
        <v>404</v>
      </c>
      <c r="S63" s="18" t="n">
        <v>401.74399894</v>
      </c>
      <c r="T63" s="20" t="n">
        <v>6.46150217</v>
      </c>
    </row>
    <row r="64" spans="1:20">
      <c r="A64" s="15" t="s">
        <v>461</v>
      </c>
      <c r="B64" s="17" t="n">
        <v>3634</v>
      </c>
      <c r="C64" s="18">
        <f>(0.0/B64*100)</f>
        <v/>
      </c>
      <c r="D64" s="19" t="n">
        <v>3634</v>
      </c>
      <c r="E64" s="18" t="n">
        <v>527.98555866</v>
      </c>
      <c r="F64" s="20" t="n">
        <v>4.22698742</v>
      </c>
      <c r="G64" s="18" t="n">
        <v>513.8744862999999</v>
      </c>
      <c r="H64" s="20" t="n">
        <v>3.89038661</v>
      </c>
      <c r="I64" s="18" t="n">
        <v>449.89446978</v>
      </c>
      <c r="J64" s="20" t="n">
        <v>2.55987532</v>
      </c>
      <c r="K64" s="18" t="s">
        <v>404</v>
      </c>
      <c r="L64" s="20" t="s">
        <v>404</v>
      </c>
      <c r="M64" s="18" t="s">
        <v>404</v>
      </c>
      <c r="N64" s="20" t="s">
        <v>404</v>
      </c>
      <c r="O64" s="18" t="s">
        <v>404</v>
      </c>
      <c r="P64" s="20" t="s">
        <v>404</v>
      </c>
      <c r="Q64" s="18" t="s">
        <v>404</v>
      </c>
      <c r="R64" s="20" t="s">
        <v>404</v>
      </c>
      <c r="S64" s="18" t="n">
        <v>502.50735316</v>
      </c>
      <c r="T64" s="20" t="n">
        <v>5.8858063</v>
      </c>
    </row>
    <row r="65" spans="1:20">
      <c r="A65" s="15" t="s">
        <v>462</v>
      </c>
      <c r="B65" s="17" t="n">
        <v>5325</v>
      </c>
      <c r="C65" s="18">
        <f>(0.0/B65*100)</f>
        <v/>
      </c>
      <c r="D65" s="19" t="n">
        <v>5325</v>
      </c>
      <c r="E65" s="18" t="n">
        <v>508.87756543</v>
      </c>
      <c r="F65" s="20" t="n">
        <v>54.38355838</v>
      </c>
      <c r="G65" s="18" t="n">
        <v>376.59109333</v>
      </c>
      <c r="H65" s="20" t="n">
        <v>11.79064687</v>
      </c>
      <c r="I65" s="18" t="n">
        <v>418.97574159</v>
      </c>
      <c r="J65" s="20" t="n">
        <v>2.55332803</v>
      </c>
      <c r="K65" s="18" t="s">
        <v>404</v>
      </c>
      <c r="L65" s="20" t="s">
        <v>404</v>
      </c>
      <c r="M65" s="18" t="s">
        <v>404</v>
      </c>
      <c r="N65" s="20" t="s">
        <v>404</v>
      </c>
      <c r="O65" s="18" t="s">
        <v>404</v>
      </c>
      <c r="P65" s="20" t="s">
        <v>404</v>
      </c>
      <c r="Q65" s="18" t="s">
        <v>404</v>
      </c>
      <c r="R65" s="20" t="s">
        <v>404</v>
      </c>
      <c r="S65" s="18" t="n">
        <v>403.9877037</v>
      </c>
      <c r="T65" s="20" t="n">
        <v>14.65056309</v>
      </c>
    </row>
    <row r="66" spans="1:20">
      <c r="A66" s="15" t="s">
        <v>463</v>
      </c>
      <c r="B66" s="17" t="n">
        <v>5665</v>
      </c>
      <c r="C66" s="18">
        <f>(0.0/B66*100)</f>
        <v/>
      </c>
      <c r="D66" s="19" t="n">
        <v>5665</v>
      </c>
      <c r="E66" s="18" t="n">
        <v>367.55944307</v>
      </c>
      <c r="F66" s="20" t="n">
        <v>14.71799953</v>
      </c>
      <c r="G66" s="18" t="s">
        <v>404</v>
      </c>
      <c r="H66" s="20" t="s">
        <v>404</v>
      </c>
      <c r="I66" s="18" t="n">
        <v>418.22502731</v>
      </c>
      <c r="J66" s="20" t="n">
        <v>1.48684649</v>
      </c>
      <c r="K66" s="18" t="s">
        <v>404</v>
      </c>
      <c r="L66" s="20" t="s">
        <v>404</v>
      </c>
      <c r="M66" s="18" t="s">
        <v>404</v>
      </c>
      <c r="N66" s="20" t="s">
        <v>404</v>
      </c>
      <c r="O66" s="18" t="s">
        <v>404</v>
      </c>
      <c r="P66" s="20" t="s">
        <v>404</v>
      </c>
      <c r="Q66" s="18" t="s">
        <v>404</v>
      </c>
      <c r="R66" s="20" t="s">
        <v>404</v>
      </c>
      <c r="S66" s="18" t="s">
        <v>404</v>
      </c>
      <c r="T66" s="20" t="s">
        <v>404</v>
      </c>
    </row>
    <row r="67" spans="1:20">
      <c r="A67" s="15" t="s">
        <v>464</v>
      </c>
      <c r="B67" s="17" t="n">
        <v>6971</v>
      </c>
      <c r="C67" s="18">
        <f>(0.0/B67*100)</f>
        <v/>
      </c>
      <c r="D67" s="19" t="n">
        <v>6971</v>
      </c>
      <c r="E67" s="18" t="n">
        <v>425.88972885</v>
      </c>
      <c r="F67" s="20" t="n">
        <v>5.98183581</v>
      </c>
      <c r="G67" s="18" t="n">
        <v>425.1590399</v>
      </c>
      <c r="H67" s="20" t="n">
        <v>20.71055413</v>
      </c>
      <c r="I67" s="18" t="n">
        <v>368.27563485</v>
      </c>
      <c r="J67" s="20" t="n">
        <v>2.96528781</v>
      </c>
      <c r="K67" s="18" t="s">
        <v>404</v>
      </c>
      <c r="L67" s="20" t="s">
        <v>404</v>
      </c>
      <c r="M67" s="18" t="s">
        <v>404</v>
      </c>
      <c r="N67" s="20" t="s">
        <v>404</v>
      </c>
      <c r="O67" s="18" t="s">
        <v>404</v>
      </c>
      <c r="P67" s="20" t="s">
        <v>404</v>
      </c>
      <c r="Q67" s="18" t="s">
        <v>404</v>
      </c>
      <c r="R67" s="20" t="s">
        <v>404</v>
      </c>
      <c r="S67" s="18" t="n">
        <v>424.40240356</v>
      </c>
      <c r="T67" s="20" t="n">
        <v>12.56656995</v>
      </c>
    </row>
    <row r="68" spans="1:20">
      <c r="A68" s="15" t="s">
        <v>465</v>
      </c>
      <c r="B68" s="17" t="n">
        <v>12083</v>
      </c>
      <c r="C68" s="18">
        <f>(0.0/B68*100)</f>
        <v/>
      </c>
      <c r="D68" s="19" t="n">
        <v>12083</v>
      </c>
      <c r="E68" s="18" t="n">
        <v>451.39132156</v>
      </c>
      <c r="F68" s="20" t="n">
        <v>1.81087475</v>
      </c>
      <c r="G68" s="18" t="n">
        <v>438.91338121</v>
      </c>
      <c r="H68" s="20" t="n">
        <v>6.71741504</v>
      </c>
      <c r="I68" s="18" t="n">
        <v>368.14218007</v>
      </c>
      <c r="J68" s="20" t="n">
        <v>1.62452917</v>
      </c>
      <c r="K68" s="18" t="s">
        <v>404</v>
      </c>
      <c r="L68" s="20" t="s">
        <v>404</v>
      </c>
      <c r="M68" s="18" t="s">
        <v>404</v>
      </c>
      <c r="N68" s="20" t="s">
        <v>404</v>
      </c>
      <c r="O68" s="18" t="s">
        <v>404</v>
      </c>
      <c r="P68" s="20" t="s">
        <v>404</v>
      </c>
      <c r="Q68" s="18" t="s">
        <v>404</v>
      </c>
      <c r="R68" s="20" t="s">
        <v>404</v>
      </c>
      <c r="S68" s="18" t="n">
        <v>435.14950015</v>
      </c>
      <c r="T68" s="20" t="n">
        <v>3.53829518</v>
      </c>
    </row>
    <row r="69" spans="1:20">
      <c r="A69" s="15" t="s">
        <v>466</v>
      </c>
      <c r="B69" s="17" t="n">
        <v>4876</v>
      </c>
      <c r="C69" s="18">
        <f>(0.0/B69*100)</f>
        <v/>
      </c>
      <c r="D69" s="19" t="n">
        <v>4876</v>
      </c>
      <c r="E69" s="18" t="n">
        <v>490.3881308</v>
      </c>
      <c r="F69" s="20" t="n">
        <v>38.86241672</v>
      </c>
      <c r="G69" s="18" t="s">
        <v>404</v>
      </c>
      <c r="H69" s="20" t="s">
        <v>404</v>
      </c>
      <c r="I69" s="18" t="n">
        <v>443.44749772</v>
      </c>
      <c r="J69" s="20" t="n">
        <v>3.74373109</v>
      </c>
      <c r="K69" s="18" t="s">
        <v>404</v>
      </c>
      <c r="L69" s="20" t="s">
        <v>404</v>
      </c>
      <c r="M69" s="18" t="s">
        <v>404</v>
      </c>
      <c r="N69" s="20" t="s">
        <v>404</v>
      </c>
      <c r="O69" s="18" t="s">
        <v>404</v>
      </c>
      <c r="P69" s="20" t="s">
        <v>404</v>
      </c>
      <c r="Q69" s="18" t="s">
        <v>404</v>
      </c>
      <c r="R69" s="20" t="s">
        <v>404</v>
      </c>
      <c r="S69" s="18" t="s">
        <v>404</v>
      </c>
      <c r="T69" s="20" t="s">
        <v>404</v>
      </c>
    </row>
    <row r="70" spans="1:20">
      <c r="A70" s="15" t="s">
        <v>467</v>
      </c>
      <c r="B70" s="17" t="n">
        <v>6036</v>
      </c>
      <c r="C70" s="18">
        <f>(0.0/B70*100)</f>
        <v/>
      </c>
      <c r="D70" s="19" t="n">
        <v>6036</v>
      </c>
      <c r="E70" s="18" t="n">
        <v>481.61578182</v>
      </c>
      <c r="F70" s="20" t="n">
        <v>15.78758917</v>
      </c>
      <c r="G70" s="18" t="n">
        <v>539.4446357099999</v>
      </c>
      <c r="H70" s="20" t="n">
        <v>14.08972084</v>
      </c>
      <c r="I70" s="18" t="n">
        <v>493.89287499</v>
      </c>
      <c r="J70" s="20" t="n">
        <v>3.06756062</v>
      </c>
      <c r="K70" s="18" t="s">
        <v>404</v>
      </c>
      <c r="L70" s="20" t="s">
        <v>404</v>
      </c>
      <c r="M70" s="18" t="s">
        <v>404</v>
      </c>
      <c r="N70" s="20" t="s">
        <v>404</v>
      </c>
      <c r="O70" s="18" t="s">
        <v>404</v>
      </c>
      <c r="P70" s="20" t="s">
        <v>404</v>
      </c>
      <c r="Q70" s="18" t="s">
        <v>404</v>
      </c>
      <c r="R70" s="20" t="s">
        <v>404</v>
      </c>
      <c r="S70" s="18" t="n">
        <v>486.14931429</v>
      </c>
      <c r="T70" s="20" t="n">
        <v>11.96308944</v>
      </c>
    </row>
    <row r="71" spans="1:20">
      <c r="A71" s="15" t="s">
        <v>468</v>
      </c>
      <c r="B71" s="17" t="n">
        <v>6115</v>
      </c>
      <c r="C71" s="18">
        <f>(0.0/B71*100)</f>
        <v/>
      </c>
      <c r="D71" s="19" t="n">
        <v>6115</v>
      </c>
      <c r="E71" s="18" t="n">
        <v>558.66293666</v>
      </c>
      <c r="F71" s="20" t="n">
        <v>10.33027537</v>
      </c>
      <c r="G71" s="18" t="n">
        <v>612.76075933</v>
      </c>
      <c r="H71" s="20" t="n">
        <v>8.961935</v>
      </c>
      <c r="I71" s="18" t="n">
        <v>563.6349353000001</v>
      </c>
      <c r="J71" s="20" t="n">
        <v>1.38725958</v>
      </c>
      <c r="K71" s="18" t="s">
        <v>404</v>
      </c>
      <c r="L71" s="20" t="s">
        <v>404</v>
      </c>
      <c r="M71" s="18" t="s">
        <v>404</v>
      </c>
      <c r="N71" s="20" t="s">
        <v>404</v>
      </c>
      <c r="O71" s="18" t="s">
        <v>404</v>
      </c>
      <c r="P71" s="20" t="s">
        <v>404</v>
      </c>
      <c r="Q71" s="18" t="s">
        <v>404</v>
      </c>
      <c r="R71" s="20" t="s">
        <v>404</v>
      </c>
      <c r="S71" s="18" t="n">
        <v>555.6752119</v>
      </c>
      <c r="T71" s="20" t="n">
        <v>12.18558419</v>
      </c>
    </row>
    <row r="72" spans="1:20">
      <c r="A72" s="15" t="s">
        <v>469</v>
      </c>
      <c r="B72" s="17" t="n">
        <v>7708</v>
      </c>
      <c r="C72" s="18">
        <f>(0.0/B72*100)</f>
        <v/>
      </c>
      <c r="D72" s="19" t="n">
        <v>7708</v>
      </c>
      <c r="E72" s="18" t="n">
        <v>518.93252302</v>
      </c>
      <c r="F72" s="20" t="n">
        <v>6.55490499</v>
      </c>
      <c r="G72" s="18" t="n">
        <v>465.72041658</v>
      </c>
      <c r="H72" s="20" t="n">
        <v>10.475222</v>
      </c>
      <c r="I72" s="18" t="n">
        <v>559.11257041</v>
      </c>
      <c r="J72" s="20" t="n">
        <v>3.76722145</v>
      </c>
      <c r="K72" s="18" t="s">
        <v>404</v>
      </c>
      <c r="L72" s="20" t="s">
        <v>404</v>
      </c>
      <c r="M72" s="18" t="s">
        <v>404</v>
      </c>
      <c r="N72" s="20" t="s">
        <v>404</v>
      </c>
      <c r="O72" s="18" t="s">
        <v>404</v>
      </c>
      <c r="P72" s="20" t="s">
        <v>404</v>
      </c>
      <c r="Q72" s="18" t="s">
        <v>404</v>
      </c>
      <c r="R72" s="20" t="s">
        <v>404</v>
      </c>
      <c r="S72" s="18" t="n">
        <v>526.0477548600001</v>
      </c>
      <c r="T72" s="20" t="n">
        <v>17.68192881</v>
      </c>
    </row>
    <row r="73" spans="1:20">
      <c r="A73" s="15" t="s">
        <v>470</v>
      </c>
      <c r="B73" s="17" t="n">
        <v>8249</v>
      </c>
      <c r="C73" s="18">
        <f>(0.0/B73*100)</f>
        <v/>
      </c>
      <c r="D73" s="19" t="n">
        <v>8249</v>
      </c>
      <c r="E73" s="18" t="n">
        <v>442.41262804</v>
      </c>
      <c r="F73" s="20" t="n">
        <v>22.34802235</v>
      </c>
      <c r="G73" s="18" t="n">
        <v>371.63201152</v>
      </c>
      <c r="H73" s="20" t="n">
        <v>8.364388910000001</v>
      </c>
      <c r="I73" s="18" t="n">
        <v>419.51679674</v>
      </c>
      <c r="J73" s="20" t="n">
        <v>3.18735974</v>
      </c>
      <c r="K73" s="18" t="s">
        <v>404</v>
      </c>
      <c r="L73" s="20" t="s">
        <v>404</v>
      </c>
      <c r="M73" s="18" t="s">
        <v>404</v>
      </c>
      <c r="N73" s="20" t="s">
        <v>404</v>
      </c>
      <c r="O73" s="18" t="s">
        <v>404</v>
      </c>
      <c r="P73" s="20" t="s">
        <v>404</v>
      </c>
      <c r="Q73" s="18" t="s">
        <v>404</v>
      </c>
      <c r="R73" s="20" t="s">
        <v>404</v>
      </c>
      <c r="S73" s="18" t="n">
        <v>384.60666311</v>
      </c>
      <c r="T73" s="20" t="n">
        <v>10.92796201</v>
      </c>
    </row>
    <row r="74" spans="1:20">
      <c r="A74" s="15" t="s">
        <v>471</v>
      </c>
      <c r="B74" s="17" t="n">
        <v>4692</v>
      </c>
      <c r="C74" s="18">
        <f>(0.0/B74*100)</f>
        <v/>
      </c>
      <c r="D74" s="19" t="n">
        <v>4692</v>
      </c>
      <c r="E74" s="18" t="n">
        <v>445.99924779</v>
      </c>
      <c r="F74" s="20" t="n">
        <v>9.980084079999999</v>
      </c>
      <c r="G74" s="18" t="n">
        <v>466.76717871</v>
      </c>
      <c r="H74" s="20" t="n">
        <v>8.64638487</v>
      </c>
      <c r="I74" s="18" t="n">
        <v>412.84868277</v>
      </c>
      <c r="J74" s="20" t="n">
        <v>1.42630794</v>
      </c>
      <c r="K74" s="18" t="s">
        <v>404</v>
      </c>
      <c r="L74" s="20" t="s">
        <v>404</v>
      </c>
      <c r="M74" s="18" t="s">
        <v>404</v>
      </c>
      <c r="N74" s="20" t="s">
        <v>404</v>
      </c>
      <c r="O74" s="18" t="s">
        <v>404</v>
      </c>
      <c r="P74" s="20" t="s">
        <v>404</v>
      </c>
      <c r="Q74" s="18" t="s">
        <v>404</v>
      </c>
      <c r="R74" s="20" t="s">
        <v>404</v>
      </c>
      <c r="S74" s="18" t="n">
        <v>426.62443746</v>
      </c>
      <c r="T74" s="20" t="n">
        <v>3.56910741</v>
      </c>
    </row>
    <row r="75" spans="1:20">
      <c r="A75" s="15" t="s">
        <v>472</v>
      </c>
      <c r="B75" s="17" t="n">
        <v>5375</v>
      </c>
      <c r="C75" s="18">
        <f>(0.0/B75*100)</f>
        <v/>
      </c>
      <c r="D75" s="19" t="n">
        <v>5375</v>
      </c>
      <c r="E75" s="18" t="n">
        <v>375.65750844</v>
      </c>
      <c r="F75" s="20" t="n">
        <v>16.02160181</v>
      </c>
      <c r="G75" s="18" t="s">
        <v>404</v>
      </c>
      <c r="H75" s="20" t="s">
        <v>404</v>
      </c>
      <c r="I75" s="18" t="n">
        <v>368.33527221</v>
      </c>
      <c r="J75" s="20" t="n">
        <v>3.71973871</v>
      </c>
      <c r="K75" s="18" t="s">
        <v>404</v>
      </c>
      <c r="L75" s="20" t="s">
        <v>404</v>
      </c>
      <c r="M75" s="18" t="s">
        <v>404</v>
      </c>
      <c r="N75" s="20" t="s">
        <v>404</v>
      </c>
      <c r="O75" s="18" t="s">
        <v>404</v>
      </c>
      <c r="P75" s="20" t="s">
        <v>404</v>
      </c>
      <c r="Q75" s="18" t="s">
        <v>404</v>
      </c>
      <c r="R75" s="20" t="s">
        <v>404</v>
      </c>
      <c r="S75" s="18" t="n">
        <v>357.90778623</v>
      </c>
      <c r="T75" s="20" t="n">
        <v>11.55809181</v>
      </c>
    </row>
    <row r="76" spans="1:20">
      <c r="A76" s="15" t="s">
        <v>473</v>
      </c>
      <c r="B76" s="17" t="n">
        <v>14167</v>
      </c>
      <c r="C76" s="18">
        <f>(0.0/B76*100)</f>
        <v/>
      </c>
      <c r="D76" s="19" t="n">
        <v>14167</v>
      </c>
      <c r="E76" s="18" t="n">
        <v>465.40062303</v>
      </c>
      <c r="F76" s="20" t="n">
        <v>3.99078523</v>
      </c>
      <c r="G76" s="18" t="n">
        <v>359.71774459</v>
      </c>
      <c r="H76" s="20" t="n">
        <v>17.08374603</v>
      </c>
      <c r="I76" s="18" t="n">
        <v>383.99125511</v>
      </c>
      <c r="J76" s="20" t="n">
        <v>3.32401328</v>
      </c>
      <c r="K76" s="18" t="s">
        <v>404</v>
      </c>
      <c r="L76" s="20" t="s">
        <v>404</v>
      </c>
      <c r="M76" s="18" t="s">
        <v>404</v>
      </c>
      <c r="N76" s="20" t="s">
        <v>404</v>
      </c>
      <c r="O76" s="18" t="s">
        <v>404</v>
      </c>
      <c r="P76" s="20" t="s">
        <v>404</v>
      </c>
      <c r="Q76" s="18" t="s">
        <v>404</v>
      </c>
      <c r="R76" s="20" t="s">
        <v>404</v>
      </c>
      <c r="S76" s="18" t="n">
        <v>432.70683645</v>
      </c>
      <c r="T76" s="20" t="n">
        <v>6.40288412</v>
      </c>
    </row>
    <row r="77" spans="1:20">
      <c r="A77" s="15" t="s">
        <v>474</v>
      </c>
      <c r="B77" s="17" t="n">
        <v>6062</v>
      </c>
      <c r="C77" s="18">
        <f>(0.0/B77*100)</f>
        <v/>
      </c>
      <c r="D77" s="19" t="n">
        <v>6062</v>
      </c>
      <c r="E77" s="18" t="n">
        <v>494.44735635</v>
      </c>
      <c r="F77" s="20" t="n">
        <v>5.82247631</v>
      </c>
      <c r="G77" s="18" t="s">
        <v>404</v>
      </c>
      <c r="H77" s="20" t="s">
        <v>404</v>
      </c>
      <c r="I77" s="18" t="n">
        <v>404.11061683</v>
      </c>
      <c r="J77" s="20" t="n">
        <v>2.50000512</v>
      </c>
      <c r="K77" s="18" t="s">
        <v>404</v>
      </c>
      <c r="L77" s="20" t="s">
        <v>404</v>
      </c>
      <c r="M77" s="18" t="s">
        <v>404</v>
      </c>
      <c r="N77" s="20" t="s">
        <v>404</v>
      </c>
      <c r="O77" s="18" t="s">
        <v>404</v>
      </c>
      <c r="P77" s="20" t="s">
        <v>404</v>
      </c>
      <c r="Q77" s="18" t="s">
        <v>404</v>
      </c>
      <c r="R77" s="20" t="s">
        <v>404</v>
      </c>
      <c r="S77" s="18" t="s">
        <v>404</v>
      </c>
      <c r="T77" s="20" t="s">
        <v>404</v>
      </c>
    </row>
    <row r="78" spans="1:20">
      <c r="A78" s="15" t="s">
        <v>475</v>
      </c>
      <c r="B78" s="17" t="n">
        <v>5826</v>
      </c>
      <c r="C78" s="18">
        <f>(0.0/B78*100)</f>
        <v/>
      </c>
      <c r="D78" s="19" t="n">
        <v>5826</v>
      </c>
      <c r="E78" s="18" t="n">
        <v>458.01127143</v>
      </c>
      <c r="F78" s="20" t="n">
        <v>8.805569330000001</v>
      </c>
      <c r="G78" s="18" t="s">
        <v>404</v>
      </c>
      <c r="H78" s="20" t="s">
        <v>404</v>
      </c>
      <c r="I78" s="18" t="n">
        <v>495.39656225</v>
      </c>
      <c r="J78" s="20" t="n">
        <v>4.63712676</v>
      </c>
      <c r="K78" s="18" t="s">
        <v>404</v>
      </c>
      <c r="L78" s="20" t="s">
        <v>404</v>
      </c>
      <c r="M78" s="18" t="s">
        <v>404</v>
      </c>
      <c r="N78" s="20" t="s">
        <v>404</v>
      </c>
      <c r="O78" s="18" t="s">
        <v>404</v>
      </c>
      <c r="P78" s="20" t="s">
        <v>404</v>
      </c>
      <c r="Q78" s="18" t="s">
        <v>404</v>
      </c>
      <c r="R78" s="20" t="s">
        <v>404</v>
      </c>
      <c r="S78" s="18" t="n">
        <v>593.94756857</v>
      </c>
      <c r="T78" s="20" t="n">
        <v>6.53136033</v>
      </c>
    </row>
    <row customHeight="1" ht="25" r="79" spans="1:20">
      <c r="A79" s="15" t="s">
        <v>476</v>
      </c>
      <c r="B79" s="17" t="n">
        <v>1657</v>
      </c>
      <c r="C79" s="18">
        <f>(0.0/B79*100)</f>
        <v/>
      </c>
      <c r="D79" s="19" t="n">
        <v>1657</v>
      </c>
      <c r="E79" s="18" t="n">
        <v>493.57860488</v>
      </c>
      <c r="F79" s="20" t="n">
        <v>10.4065934</v>
      </c>
      <c r="G79" s="18" t="n">
        <v>461.27738594</v>
      </c>
      <c r="H79" s="20" t="n">
        <v>9.895840809999999</v>
      </c>
      <c r="I79" s="18" t="n">
        <v>435.05846755</v>
      </c>
      <c r="J79" s="20" t="n">
        <v>11.7880731</v>
      </c>
      <c r="K79" s="18" t="s">
        <v>404</v>
      </c>
      <c r="L79" s="20" t="s">
        <v>404</v>
      </c>
      <c r="M79" s="18" t="s">
        <v>404</v>
      </c>
      <c r="N79" s="20" t="s">
        <v>404</v>
      </c>
      <c r="O79" s="18" t="s">
        <v>404</v>
      </c>
      <c r="P79" s="20" t="s">
        <v>404</v>
      </c>
      <c r="Q79" s="18" t="s">
        <v>404</v>
      </c>
      <c r="R79" s="20" t="s">
        <v>404</v>
      </c>
      <c r="S79" s="18" t="n">
        <v>486.84565258</v>
      </c>
      <c r="T79" s="20" t="n">
        <v>27.43558191</v>
      </c>
    </row>
    <row r="80" spans="1:20">
      <c r="A80" s="15" t="s">
        <v>477</v>
      </c>
      <c r="B80" s="17" t="n">
        <v>7841</v>
      </c>
      <c r="C80" s="18">
        <f>(0.0/B80*100)</f>
        <v/>
      </c>
      <c r="D80" s="19" t="n">
        <v>7841</v>
      </c>
      <c r="E80" s="18" t="n">
        <v>446.83181704</v>
      </c>
      <c r="F80" s="20" t="n">
        <v>23.64181268</v>
      </c>
      <c r="G80" s="18" t="n">
        <v>404.76600222</v>
      </c>
      <c r="H80" s="20" t="n">
        <v>12.72600075</v>
      </c>
      <c r="I80" s="18" t="n">
        <v>460.878605</v>
      </c>
      <c r="J80" s="20" t="n">
        <v>4.31846528</v>
      </c>
      <c r="K80" s="18" t="s">
        <v>404</v>
      </c>
      <c r="L80" s="20" t="s">
        <v>404</v>
      </c>
      <c r="M80" s="18" t="s">
        <v>404</v>
      </c>
      <c r="N80" s="20" t="s">
        <v>404</v>
      </c>
      <c r="O80" s="18" t="s">
        <v>404</v>
      </c>
      <c r="P80" s="20" t="s">
        <v>404</v>
      </c>
      <c r="Q80" s="18" t="s">
        <v>404</v>
      </c>
      <c r="R80" s="20" t="s">
        <v>404</v>
      </c>
      <c r="S80" s="18" t="s">
        <v>404</v>
      </c>
      <c r="T80" s="20" t="s">
        <v>404</v>
      </c>
    </row>
    <row r="81" spans="1:20">
      <c r="A81" s="21" t="s">
        <v>478</v>
      </c>
      <c r="B81" s="17" t="n">
        <v>8861</v>
      </c>
      <c r="C81" s="18">
        <f>(0.0/B81*100)</f>
        <v/>
      </c>
      <c r="D81" s="19" t="n">
        <v>8861</v>
      </c>
      <c r="E81" s="18" t="n">
        <v>496.78587876</v>
      </c>
      <c r="F81" s="20" t="n">
        <v>29.90271347</v>
      </c>
      <c r="G81" s="18" t="n">
        <v>474.92973673</v>
      </c>
      <c r="H81" s="20" t="n">
        <v>16.62814148</v>
      </c>
      <c r="I81" s="18" t="n">
        <v>443.34514165</v>
      </c>
      <c r="J81" s="20" t="n">
        <v>3.16885902</v>
      </c>
      <c r="K81" s="18" t="s">
        <v>404</v>
      </c>
      <c r="L81" s="20" t="s">
        <v>404</v>
      </c>
      <c r="M81" s="18" t="s">
        <v>404</v>
      </c>
      <c r="N81" s="20" t="s">
        <v>404</v>
      </c>
      <c r="O81" s="18" t="s">
        <v>404</v>
      </c>
      <c r="P81" s="20" t="s">
        <v>404</v>
      </c>
      <c r="Q81" s="18" t="s">
        <v>404</v>
      </c>
      <c r="R81" s="20" t="s">
        <v>404</v>
      </c>
      <c r="S81" s="18" t="n">
        <v>517.87743</v>
      </c>
      <c r="T81" s="20" t="n">
        <v>8.265864029999999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192</vt:i4>
      </vt:variant>
    </vt:vector>
  </ns0:HeadingPairs>
  <ns0:TitlesOfParts>
    <vt:vector xmlns:vt="http://schemas.openxmlformats.org/officeDocument/2006/docPropsVTypes" baseType="lpstr" size="192">
      <vt:lpstr>Table of Contents</vt:lpstr>
      <vt:lpstr>SC001Q01TA</vt:lpstr>
      <vt:lpstr>SC003Q01TA</vt:lpstr>
      <vt:lpstr>SC053Q01TA</vt:lpstr>
      <vt:lpstr>SC053Q02TA</vt:lpstr>
      <vt:lpstr>SC053Q03TA</vt:lpstr>
      <vt:lpstr>SC053Q04TA</vt:lpstr>
      <vt:lpstr>SC053Q05NA</vt:lpstr>
      <vt:lpstr>SC053Q06NA</vt:lpstr>
      <vt:lpstr>SC053Q07TA</vt:lpstr>
      <vt:lpstr>SC053Q08TA</vt:lpstr>
      <vt:lpstr>SC053Q09TA</vt:lpstr>
      <vt:lpstr>SC053Q10TA</vt:lpstr>
      <vt:lpstr>SC059Q01NA</vt:lpstr>
      <vt:lpstr>SC059Q02NA</vt:lpstr>
      <vt:lpstr>SC059Q03NA</vt:lpstr>
      <vt:lpstr>SC059Q04NA</vt:lpstr>
      <vt:lpstr>SC059Q05NA</vt:lpstr>
      <vt:lpstr>SC059Q06NA</vt:lpstr>
      <vt:lpstr>SC059Q07NA</vt:lpstr>
      <vt:lpstr>SC059Q08NA</vt:lpstr>
      <vt:lpstr>SC052Q01NA</vt:lpstr>
      <vt:lpstr>SC052Q02NA</vt:lpstr>
      <vt:lpstr>SC009Q01TA</vt:lpstr>
      <vt:lpstr>SC009Q02TA</vt:lpstr>
      <vt:lpstr>SC009Q03TA</vt:lpstr>
      <vt:lpstr>SC009Q04TA</vt:lpstr>
      <vt:lpstr>SC009Q05TA</vt:lpstr>
      <vt:lpstr>SC009Q06TA</vt:lpstr>
      <vt:lpstr>SC009Q07TA</vt:lpstr>
      <vt:lpstr>SC009Q08TA</vt:lpstr>
      <vt:lpstr>SC009Q09TA</vt:lpstr>
      <vt:lpstr>SC009Q10TA</vt:lpstr>
      <vt:lpstr>SC009Q11TA</vt:lpstr>
      <vt:lpstr>SC009Q12TA</vt:lpstr>
      <vt:lpstr>SC009Q13TA</vt:lpstr>
      <vt:lpstr>SC010Q01TA</vt:lpstr>
      <vt:lpstr>SC010Q01TB</vt:lpstr>
      <vt:lpstr>SC010Q01TC</vt:lpstr>
      <vt:lpstr>SC010Q01TD</vt:lpstr>
      <vt:lpstr>SC010Q01TE</vt:lpstr>
      <vt:lpstr>SC010Q02TA</vt:lpstr>
      <vt:lpstr>SC010Q02TB</vt:lpstr>
      <vt:lpstr>SC010Q02TC</vt:lpstr>
      <vt:lpstr>SC010Q02TD</vt:lpstr>
      <vt:lpstr>SC010Q02TE</vt:lpstr>
      <vt:lpstr>SC010Q03TA</vt:lpstr>
      <vt:lpstr>SC010Q03TB</vt:lpstr>
      <vt:lpstr>SC010Q03TC</vt:lpstr>
      <vt:lpstr>SC010Q03TD</vt:lpstr>
      <vt:lpstr>SC010Q03TE</vt:lpstr>
      <vt:lpstr>SC010Q04TA</vt:lpstr>
      <vt:lpstr>SC010Q04TB</vt:lpstr>
      <vt:lpstr>SC010Q04TC</vt:lpstr>
      <vt:lpstr>SC010Q04TD</vt:lpstr>
      <vt:lpstr>SC010Q04TE</vt:lpstr>
      <vt:lpstr>SC010Q05TA</vt:lpstr>
      <vt:lpstr>SC010Q05TB</vt:lpstr>
      <vt:lpstr>SC010Q05TC</vt:lpstr>
      <vt:lpstr>SC010Q05TD</vt:lpstr>
      <vt:lpstr>SC010Q05TE</vt:lpstr>
      <vt:lpstr>SC010Q06TA</vt:lpstr>
      <vt:lpstr>SC010Q06TB</vt:lpstr>
      <vt:lpstr>SC010Q06TC</vt:lpstr>
      <vt:lpstr>SC010Q06TD</vt:lpstr>
      <vt:lpstr>SC010Q06TE</vt:lpstr>
      <vt:lpstr>SC010Q07TA</vt:lpstr>
      <vt:lpstr>SC010Q07TB</vt:lpstr>
      <vt:lpstr>SC010Q07TC</vt:lpstr>
      <vt:lpstr>SC010Q07TD</vt:lpstr>
      <vt:lpstr>SC010Q07TE</vt:lpstr>
      <vt:lpstr>SC010Q08TA</vt:lpstr>
      <vt:lpstr>SC010Q08TB</vt:lpstr>
      <vt:lpstr>SC010Q08TC</vt:lpstr>
      <vt:lpstr>SC010Q08TD</vt:lpstr>
      <vt:lpstr>SC010Q08TE</vt:lpstr>
      <vt:lpstr>SC010Q09TA</vt:lpstr>
      <vt:lpstr>SC010Q09TB</vt:lpstr>
      <vt:lpstr>SC010Q09TC</vt:lpstr>
      <vt:lpstr>SC010Q09TD</vt:lpstr>
      <vt:lpstr>SC010Q09TE</vt:lpstr>
      <vt:lpstr>SC010Q10TA</vt:lpstr>
      <vt:lpstr>SC010Q10TB</vt:lpstr>
      <vt:lpstr>SC010Q10TC</vt:lpstr>
      <vt:lpstr>SC010Q10TD</vt:lpstr>
      <vt:lpstr>SC010Q10TE</vt:lpstr>
      <vt:lpstr>SC010Q11TA</vt:lpstr>
      <vt:lpstr>SC010Q11TB</vt:lpstr>
      <vt:lpstr>SC010Q11TC</vt:lpstr>
      <vt:lpstr>SC010Q11TD</vt:lpstr>
      <vt:lpstr>SC010Q11TE</vt:lpstr>
      <vt:lpstr>SC010Q12TA</vt:lpstr>
      <vt:lpstr>SC010Q12TB</vt:lpstr>
      <vt:lpstr>SC010Q12TC</vt:lpstr>
      <vt:lpstr>SC010Q12TD</vt:lpstr>
      <vt:lpstr>SC010Q12TE</vt:lpstr>
      <vt:lpstr>SC012Q01TA</vt:lpstr>
      <vt:lpstr>SC012Q02TA</vt:lpstr>
      <vt:lpstr>SC012Q03TA</vt:lpstr>
      <vt:lpstr>SC012Q04TA</vt:lpstr>
      <vt:lpstr>SC012Q05TA</vt:lpstr>
      <vt:lpstr>SC012Q06TA</vt:lpstr>
      <vt:lpstr>SC012Q07TA</vt:lpstr>
      <vt:lpstr>SC013Q01TA</vt:lpstr>
      <vt:lpstr>SC014Q01NA</vt:lpstr>
      <vt:lpstr>SC017Q01NA</vt:lpstr>
      <vt:lpstr>SC017Q02NA</vt:lpstr>
      <vt:lpstr>SC017Q03NA</vt:lpstr>
      <vt:lpstr>SC017Q04NA</vt:lpstr>
      <vt:lpstr>SC017Q05NA</vt:lpstr>
      <vt:lpstr>SC017Q06NA</vt:lpstr>
      <vt:lpstr>SC017Q07NA</vt:lpstr>
      <vt:lpstr>SC017Q08NA</vt:lpstr>
      <vt:lpstr>SC027Q01NA</vt:lpstr>
      <vt:lpstr>SC027Q02NA</vt:lpstr>
      <vt:lpstr>SC027Q03NA</vt:lpstr>
      <vt:lpstr>SC027Q04NA</vt:lpstr>
      <vt:lpstr>SC032Q01TA</vt:lpstr>
      <vt:lpstr>SC032Q02TA</vt:lpstr>
      <vt:lpstr>SC032Q03TA</vt:lpstr>
      <vt:lpstr>SC032Q04TA</vt:lpstr>
      <vt:lpstr>SC034Q01NA</vt:lpstr>
      <vt:lpstr>SC034Q02NA</vt:lpstr>
      <vt:lpstr>SC034Q03TA</vt:lpstr>
      <vt:lpstr>SC034Q04TA</vt:lpstr>
      <vt:lpstr>SC035Q01NA</vt:lpstr>
      <vt:lpstr>SC035Q01NB</vt:lpstr>
      <vt:lpstr>SC035Q02TA</vt:lpstr>
      <vt:lpstr>SC035Q02TB</vt:lpstr>
      <vt:lpstr>SC035Q03TA</vt:lpstr>
      <vt:lpstr>SC035Q03TB</vt:lpstr>
      <vt:lpstr>SC035Q04TA</vt:lpstr>
      <vt:lpstr>SC035Q04TB</vt:lpstr>
      <vt:lpstr>SC035Q05TA</vt:lpstr>
      <vt:lpstr>SC035Q05TB</vt:lpstr>
      <vt:lpstr>SC035Q06TA</vt:lpstr>
      <vt:lpstr>SC035Q06TB</vt:lpstr>
      <vt:lpstr>SC035Q07TA</vt:lpstr>
      <vt:lpstr>SC035Q07TB</vt:lpstr>
      <vt:lpstr>SC035Q08TA</vt:lpstr>
      <vt:lpstr>SC035Q08TB</vt:lpstr>
      <vt:lpstr>SC035Q09NA</vt:lpstr>
      <vt:lpstr>SC035Q09NB</vt:lpstr>
      <vt:lpstr>SC035Q10TA</vt:lpstr>
      <vt:lpstr>SC035Q10TB</vt:lpstr>
      <vt:lpstr>SC035Q11NA</vt:lpstr>
      <vt:lpstr>SC035Q11NB</vt:lpstr>
      <vt:lpstr>SC036Q01TA</vt:lpstr>
      <vt:lpstr>SC036Q02TA</vt:lpstr>
      <vt:lpstr>SC036Q03NA</vt:lpstr>
      <vt:lpstr>SC037Q01TA</vt:lpstr>
      <vt:lpstr>SC037Q02TA</vt:lpstr>
      <vt:lpstr>SC037Q03TA</vt:lpstr>
      <vt:lpstr>SC037Q04TA</vt:lpstr>
      <vt:lpstr>SC037Q05NA</vt:lpstr>
      <vt:lpstr>SC037Q06NA</vt:lpstr>
      <vt:lpstr>SC037Q07TA</vt:lpstr>
      <vt:lpstr>SC037Q08TA</vt:lpstr>
      <vt:lpstr>SC037Q09TA</vt:lpstr>
      <vt:lpstr>SC037Q10NA</vt:lpstr>
      <vt:lpstr>SC040Q02NA</vt:lpstr>
      <vt:lpstr>SC040Q03NA</vt:lpstr>
      <vt:lpstr>SC040Q05NA</vt:lpstr>
      <vt:lpstr>SC040Q11NA</vt:lpstr>
      <vt:lpstr>SC040Q12NA</vt:lpstr>
      <vt:lpstr>SC040Q15NA</vt:lpstr>
      <vt:lpstr>SC040Q16NA</vt:lpstr>
      <vt:lpstr>SC040Q17NA</vt:lpstr>
      <vt:lpstr>SC041Q01NA</vt:lpstr>
      <vt:lpstr>SC041Q03NA</vt:lpstr>
      <vt:lpstr>SC041Q04NA</vt:lpstr>
      <vt:lpstr>SC041Q05NA</vt:lpstr>
      <vt:lpstr>SC041Q06NA</vt:lpstr>
      <vt:lpstr>SC042Q01TA</vt:lpstr>
      <vt:lpstr>SC042Q02TA</vt:lpstr>
      <vt:lpstr>SC061Q01TA</vt:lpstr>
      <vt:lpstr>SC061Q02TA</vt:lpstr>
      <vt:lpstr>SC061Q03TA</vt:lpstr>
      <vt:lpstr>SC061Q04TA</vt:lpstr>
      <vt:lpstr>SC061Q05TA</vt:lpstr>
      <vt:lpstr>SC061Q06TA</vt:lpstr>
      <vt:lpstr>SC061Q07TA</vt:lpstr>
      <vt:lpstr>SC061Q08TA</vt:lpstr>
      <vt:lpstr>SC061Q09TA</vt:lpstr>
      <vt:lpstr>SC061Q10TA</vt:lpstr>
      <vt:lpstr>SC063Q02NA</vt:lpstr>
      <vt:lpstr>SC063Q03NA</vt:lpstr>
      <vt:lpstr>SC063Q04NA</vt:lpstr>
      <vt:lpstr>SC063Q06NA</vt:lpstr>
      <vt:lpstr>SC063Q07NA</vt:lpstr>
      <vt:lpstr>SC063Q09NA</vt:lpstr>
      <vt:lpstr>SCHLTYPE</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2016-11-30T10:43:45Z</dcterms:created>
  <dcterms:modified xmlns:dcterms="http://purl.org/dc/terms/" xmlns:xsi="http://www.w3.org/2001/XMLSchema-instance" xsi:type="dcterms:W3CDTF">2016-11-30T10:43:45Z</dcterms:modified>
  <cp:lastModifiedBy/>
  <cp:category/>
  <cp:contentStatus/>
  <cp:version/>
  <cp:revision/>
  <cp:keywords/>
</cp:coreProperties>
</file>